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trlProps/ctrlProp6.xml" ContentType="application/vnd.ms-excel.controlproperties+xml"/>
  <Override PartName="/xl/drawings/drawing9.xml" ContentType="application/vnd.openxmlformats-officedocument.drawing+xml"/>
  <Override PartName="/xl/drawings/drawing10.xml" ContentType="application/vnd.openxmlformats-officedocument.drawing+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drawings/drawing14.xml" ContentType="application/vnd.openxmlformats-officedocument.drawing+xml"/>
  <Override PartName="/xl/ctrlProps/ctrlProp10.xml" ContentType="application/vnd.ms-excel.controlproperti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drawings/drawing1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ctrlProps/ctrlProp1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defaultThemeVersion="124226"/>
  <mc:AlternateContent xmlns:mc="http://schemas.openxmlformats.org/markup-compatibility/2006">
    <mc:Choice Requires="x15">
      <x15ac:absPath xmlns:x15ac="http://schemas.microsoft.com/office/spreadsheetml/2010/11/ac" url="D:\我的文件\个人资料-Joy-V2\2022大二第二学期\经管机\作业\期末模型\"/>
    </mc:Choice>
  </mc:AlternateContent>
  <xr:revisionPtr revIDLastSave="0" documentId="13_ncr:1_{AC6D6759-0A8E-4D95-AE70-95531140596B}" xr6:coauthVersionLast="47" xr6:coauthVersionMax="47" xr10:uidLastSave="{00000000-0000-0000-0000-000000000000}"/>
  <bookViews>
    <workbookView xWindow="-108" yWindow="-108" windowWidth="23256" windowHeight="12576" firstSheet="13" activeTab="19" xr2:uid="{00000000-000D-0000-FFFF-FFFF00000000}"/>
  </bookViews>
  <sheets>
    <sheet name="000922股票数据" sheetId="1" r:id="rId1"/>
    <sheet name="模型1多元线性回归" sheetId="2" r:id="rId2"/>
    <sheet name="x1" sheetId="3" r:id="rId3"/>
    <sheet name="x2" sheetId="4" r:id="rId4"/>
    <sheet name="x3" sheetId="5" r:id="rId5"/>
    <sheet name="x1x2" sheetId="6" r:id="rId6"/>
    <sheet name="x2x3" sheetId="7" r:id="rId7"/>
    <sheet name="x1x3" sheetId="8" r:id="rId8"/>
    <sheet name="x1x2x3" sheetId="9" r:id="rId9"/>
    <sheet name="50支中证红利成分股票收盘价2016-2022-4-28" sheetId="10" r:id="rId10"/>
    <sheet name="期末模型2指数平滑预测（短期）" sheetId="11" r:id="rId11"/>
    <sheet name="线性趋势预测（长期）" sheetId="12" r:id="rId12"/>
    <sheet name="期末模型3数据动态展示" sheetId="13" r:id="rId13"/>
    <sheet name="模型3" sheetId="14" r:id="rId14"/>
    <sheet name="期末模型4-说明" sheetId="15" r:id="rId15"/>
    <sheet name="模型4" sheetId="16" r:id="rId16"/>
    <sheet name="期末模型5-说明" sheetId="17" r:id="rId17"/>
    <sheet name="模型5" sheetId="18" r:id="rId18"/>
    <sheet name="模型6-说明" sheetId="20" r:id="rId19"/>
    <sheet name="模型6" sheetId="21" r:id="rId20"/>
    <sheet name="模型7-说明" sheetId="23" r:id="rId21"/>
    <sheet name="模型7" sheetId="24" r:id="rId22"/>
  </sheets>
  <externalReferences>
    <externalReference r:id="rId23"/>
    <externalReference r:id="rId24"/>
    <externalReference r:id="rId25"/>
    <externalReference r:id="rId26"/>
    <externalReference r:id="rId27"/>
    <externalReference r:id="rId28"/>
  </externalReferences>
  <definedNames>
    <definedName name="_xlnm._FilterDatabase" localSheetId="12" hidden="1">期末模型3数据动态展示!$H:$H</definedName>
    <definedName name="BudgetTab">#REF!</definedName>
    <definedName name="solver_eng" localSheetId="1" hidden="1">1</definedName>
    <definedName name="solver_neg" localSheetId="1" hidden="1">1</definedName>
    <definedName name="solver_num" localSheetId="1" hidden="1">0</definedName>
    <definedName name="solver_opt" localSheetId="1" hidden="1">模型1多元线性回归!$Q$26</definedName>
    <definedName name="solver_typ" localSheetId="1" hidden="1">1</definedName>
    <definedName name="solver_val" localSheetId="1" hidden="1">0</definedName>
    <definedName name="solver_ver" localSheetId="1" hidden="1">3</definedName>
    <definedName name="_xlnm.Extract" localSheetId="12">期末模型3数据动态展示!$AA$2</definedName>
    <definedName name="原始数据">[1]!表_查询来自_MS_Access_Database[#All]</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28" i="16" l="1"/>
  <c r="B25" i="16"/>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87" i="24"/>
  <c r="J88" i="24"/>
  <c r="J89" i="24"/>
  <c r="J90" i="24"/>
  <c r="J91" i="24"/>
  <c r="J92" i="24"/>
  <c r="J93" i="24"/>
  <c r="J94" i="24"/>
  <c r="J95" i="24"/>
  <c r="J96" i="24"/>
  <c r="J97" i="24"/>
  <c r="J98" i="24"/>
  <c r="J99" i="24"/>
  <c r="J100" i="24"/>
  <c r="J101" i="24"/>
  <c r="J102" i="24"/>
  <c r="J103" i="24"/>
  <c r="J104" i="24"/>
  <c r="J105" i="24"/>
  <c r="J106" i="24"/>
  <c r="J107" i="24"/>
  <c r="J108" i="24"/>
  <c r="J109" i="24"/>
  <c r="J110" i="24"/>
  <c r="J111" i="24"/>
  <c r="J112" i="24"/>
  <c r="J113" i="24"/>
  <c r="J114" i="24"/>
  <c r="J115" i="24"/>
  <c r="J116" i="24"/>
  <c r="J17" i="24"/>
  <c r="C15" i="24"/>
  <c r="D28" i="24"/>
  <c r="D27" i="24"/>
  <c r="D26" i="24"/>
  <c r="C13" i="24"/>
  <c r="D9" i="24"/>
  <c r="C14" i="24" s="1"/>
  <c r="J8" i="24"/>
  <c r="J9" i="24" s="1"/>
  <c r="J10" i="24" s="1"/>
  <c r="N7" i="24" a="1"/>
  <c r="N7" i="24" s="1"/>
  <c r="D5" i="24" s="1"/>
  <c r="I17" i="24" s="1"/>
  <c r="J7" i="24"/>
  <c r="O5" i="24"/>
  <c r="O4" i="24"/>
  <c r="O3" i="24"/>
  <c r="M17" i="24" l="1"/>
  <c r="J117" i="24" l="1"/>
  <c r="K17" i="24"/>
  <c r="O17" i="24" s="1"/>
  <c r="N17" i="24" l="1"/>
  <c r="L17" i="24"/>
  <c r="I18" i="24" s="1"/>
  <c r="K18" i="24" l="1"/>
  <c r="M18" i="24"/>
  <c r="N18" i="24" l="1"/>
  <c r="O18" i="24"/>
  <c r="L18" i="24"/>
  <c r="I19" i="24" s="1"/>
  <c r="K19" i="24" l="1"/>
  <c r="L19" i="24" s="1"/>
  <c r="I20" i="24" s="1"/>
  <c r="M19" i="24"/>
  <c r="I37" i="2"/>
  <c r="K20" i="24" l="1"/>
  <c r="L20" i="24" s="1"/>
  <c r="I21" i="24" s="1"/>
  <c r="M20" i="24"/>
  <c r="N19" i="24"/>
  <c r="O19" i="24"/>
  <c r="K21" i="24" l="1"/>
  <c r="M21" i="24"/>
  <c r="N20" i="24"/>
  <c r="O20" i="24"/>
  <c r="N21" i="24" l="1"/>
  <c r="O21" i="24"/>
  <c r="L21" i="24"/>
  <c r="I22" i="24" s="1"/>
  <c r="K22" i="24" l="1"/>
  <c r="M22" i="24"/>
  <c r="N22" i="24" l="1"/>
  <c r="O22" i="24"/>
  <c r="L22" i="24"/>
  <c r="I23" i="24" s="1"/>
  <c r="K23" i="24" l="1"/>
  <c r="M23" i="24"/>
  <c r="N23" i="24" l="1"/>
  <c r="O23" i="24"/>
  <c r="L23" i="24"/>
  <c r="I24" i="24" s="1"/>
  <c r="K24" i="24" l="1"/>
  <c r="M24" i="24"/>
  <c r="N24" i="24" l="1"/>
  <c r="O24" i="24"/>
  <c r="L24" i="24"/>
  <c r="I25" i="24" s="1"/>
  <c r="M369" i="21"/>
  <c r="J369" i="21"/>
  <c r="M368" i="21"/>
  <c r="J368" i="21"/>
  <c r="M367" i="21"/>
  <c r="J367" i="21"/>
  <c r="M366" i="21"/>
  <c r="J366" i="21"/>
  <c r="M365" i="21"/>
  <c r="J365" i="21"/>
  <c r="M364" i="21"/>
  <c r="J364" i="21"/>
  <c r="M363" i="21"/>
  <c r="J363" i="21"/>
  <c r="M362" i="21"/>
  <c r="J362" i="21"/>
  <c r="M361" i="21"/>
  <c r="J361" i="21"/>
  <c r="M360" i="21"/>
  <c r="J360" i="21"/>
  <c r="M359" i="21"/>
  <c r="J359" i="21"/>
  <c r="M358" i="21"/>
  <c r="J358" i="21"/>
  <c r="M357" i="21"/>
  <c r="J357" i="21"/>
  <c r="M356" i="21"/>
  <c r="J356" i="21"/>
  <c r="M355" i="21"/>
  <c r="J355" i="21"/>
  <c r="M354" i="21"/>
  <c r="J354" i="21"/>
  <c r="M353" i="21"/>
  <c r="J353" i="21"/>
  <c r="M352" i="21"/>
  <c r="J352" i="21"/>
  <c r="M351" i="21"/>
  <c r="J351" i="21"/>
  <c r="M350" i="21"/>
  <c r="J350" i="21"/>
  <c r="M349" i="21"/>
  <c r="J349" i="21"/>
  <c r="M348" i="21"/>
  <c r="J348" i="21"/>
  <c r="M347" i="21"/>
  <c r="J347" i="21"/>
  <c r="M346" i="21"/>
  <c r="J346" i="21"/>
  <c r="M345" i="21"/>
  <c r="J345" i="21"/>
  <c r="M344" i="21"/>
  <c r="J344" i="21"/>
  <c r="M343" i="21"/>
  <c r="J343" i="21"/>
  <c r="M342" i="21"/>
  <c r="J342" i="21"/>
  <c r="M341" i="21"/>
  <c r="J341" i="21"/>
  <c r="M340" i="21"/>
  <c r="J340" i="21"/>
  <c r="M339" i="21"/>
  <c r="J339" i="21"/>
  <c r="M338" i="21"/>
  <c r="J338" i="21"/>
  <c r="M337" i="21"/>
  <c r="J337" i="21"/>
  <c r="M336" i="21"/>
  <c r="J336" i="21"/>
  <c r="M335" i="21"/>
  <c r="J335" i="21"/>
  <c r="M334" i="21"/>
  <c r="J334" i="21"/>
  <c r="M333" i="21"/>
  <c r="J333" i="21"/>
  <c r="M332" i="21"/>
  <c r="J332" i="21"/>
  <c r="M331" i="21"/>
  <c r="J331" i="21"/>
  <c r="M330" i="21"/>
  <c r="J330" i="21"/>
  <c r="M329" i="21"/>
  <c r="J329" i="21"/>
  <c r="M328" i="21"/>
  <c r="J328" i="21"/>
  <c r="M327" i="21"/>
  <c r="J327" i="21"/>
  <c r="M326" i="21"/>
  <c r="J326" i="21"/>
  <c r="M325" i="21"/>
  <c r="J325" i="21"/>
  <c r="M324" i="21"/>
  <c r="J324" i="21"/>
  <c r="M323" i="21"/>
  <c r="J323" i="21"/>
  <c r="M322" i="21"/>
  <c r="J322" i="21"/>
  <c r="M321" i="21"/>
  <c r="J321" i="21"/>
  <c r="M320" i="21"/>
  <c r="J320" i="21"/>
  <c r="M319" i="21"/>
  <c r="J319" i="21"/>
  <c r="M318" i="21"/>
  <c r="J318" i="21"/>
  <c r="M317" i="21"/>
  <c r="J317" i="21"/>
  <c r="M316" i="21"/>
  <c r="J316" i="21"/>
  <c r="M315" i="21"/>
  <c r="J315" i="21"/>
  <c r="M314" i="21"/>
  <c r="J314" i="21"/>
  <c r="M313" i="21"/>
  <c r="J313" i="21"/>
  <c r="M312" i="21"/>
  <c r="J312" i="21"/>
  <c r="M311" i="21"/>
  <c r="J311" i="21"/>
  <c r="M310" i="21"/>
  <c r="J310" i="21"/>
  <c r="M309" i="21"/>
  <c r="J309" i="21"/>
  <c r="M308" i="21"/>
  <c r="J308" i="21"/>
  <c r="M307" i="21"/>
  <c r="J307" i="21"/>
  <c r="M306" i="21"/>
  <c r="J306" i="21"/>
  <c r="M305" i="21"/>
  <c r="J305" i="21"/>
  <c r="M304" i="21"/>
  <c r="J304" i="21"/>
  <c r="M303" i="21"/>
  <c r="J303" i="21"/>
  <c r="M302" i="21"/>
  <c r="J302" i="21"/>
  <c r="M301" i="21"/>
  <c r="J301" i="21"/>
  <c r="M300" i="21"/>
  <c r="J300" i="21"/>
  <c r="M299" i="21"/>
  <c r="J299" i="21"/>
  <c r="M298" i="21"/>
  <c r="J298" i="21"/>
  <c r="M297" i="21"/>
  <c r="J297" i="21"/>
  <c r="M296" i="21"/>
  <c r="J296" i="21"/>
  <c r="M295" i="21"/>
  <c r="J295" i="21"/>
  <c r="M294" i="21"/>
  <c r="J294" i="21"/>
  <c r="M293" i="21"/>
  <c r="J293" i="21"/>
  <c r="M292" i="21"/>
  <c r="J292" i="21"/>
  <c r="M291" i="21"/>
  <c r="J291" i="21"/>
  <c r="M290" i="21"/>
  <c r="J290" i="21"/>
  <c r="M289" i="21"/>
  <c r="J289" i="21"/>
  <c r="M288" i="21"/>
  <c r="J288" i="21"/>
  <c r="M287" i="21"/>
  <c r="J287" i="21"/>
  <c r="M286" i="21"/>
  <c r="J286" i="21"/>
  <c r="M285" i="21"/>
  <c r="J285" i="21"/>
  <c r="M284" i="21"/>
  <c r="J284" i="21"/>
  <c r="M283" i="21"/>
  <c r="J283" i="21"/>
  <c r="M282" i="21"/>
  <c r="J282" i="21"/>
  <c r="M281" i="21"/>
  <c r="J281" i="21"/>
  <c r="M280" i="21"/>
  <c r="J280" i="21"/>
  <c r="M279" i="21"/>
  <c r="J279" i="21"/>
  <c r="M278" i="21"/>
  <c r="J278" i="21"/>
  <c r="M277" i="21"/>
  <c r="J277" i="21"/>
  <c r="M276" i="21"/>
  <c r="J276" i="21"/>
  <c r="M275" i="21"/>
  <c r="J275" i="21"/>
  <c r="M274" i="21"/>
  <c r="J274" i="21"/>
  <c r="M273" i="21"/>
  <c r="J273" i="21"/>
  <c r="M272" i="21"/>
  <c r="J272" i="21"/>
  <c r="M271" i="21"/>
  <c r="J271" i="21"/>
  <c r="M270" i="21"/>
  <c r="J270" i="21"/>
  <c r="M269" i="21"/>
  <c r="J269" i="21"/>
  <c r="M268" i="21"/>
  <c r="J268" i="21"/>
  <c r="M267" i="21"/>
  <c r="J267" i="21"/>
  <c r="M266" i="21"/>
  <c r="J266" i="21"/>
  <c r="M265" i="21"/>
  <c r="J265" i="21"/>
  <c r="M264" i="21"/>
  <c r="J264" i="21"/>
  <c r="M263" i="21"/>
  <c r="J263" i="21"/>
  <c r="M262" i="21"/>
  <c r="J262" i="21"/>
  <c r="M261" i="21"/>
  <c r="J261" i="21"/>
  <c r="M260" i="21"/>
  <c r="J260" i="21"/>
  <c r="M259" i="21"/>
  <c r="J259" i="21"/>
  <c r="M258" i="21"/>
  <c r="J258" i="21"/>
  <c r="M257" i="21"/>
  <c r="J257" i="21"/>
  <c r="M256" i="21"/>
  <c r="J256" i="21"/>
  <c r="M255" i="21"/>
  <c r="J255" i="21"/>
  <c r="M254" i="21"/>
  <c r="J254" i="21"/>
  <c r="M253" i="21"/>
  <c r="J253" i="21"/>
  <c r="M252" i="21"/>
  <c r="J252" i="21"/>
  <c r="M251" i="21"/>
  <c r="J251" i="21"/>
  <c r="M250" i="21"/>
  <c r="J250" i="21"/>
  <c r="M249" i="21"/>
  <c r="J249" i="21"/>
  <c r="M248" i="21"/>
  <c r="J248" i="21"/>
  <c r="M247" i="21"/>
  <c r="J247" i="21"/>
  <c r="M246" i="21"/>
  <c r="J246" i="21"/>
  <c r="M245" i="21"/>
  <c r="J245" i="21"/>
  <c r="M244" i="21"/>
  <c r="J244" i="21"/>
  <c r="M243" i="21"/>
  <c r="J243" i="21"/>
  <c r="M242" i="21"/>
  <c r="J242" i="21"/>
  <c r="M241" i="21"/>
  <c r="J241" i="21"/>
  <c r="M240" i="21"/>
  <c r="J240" i="21"/>
  <c r="M239" i="21"/>
  <c r="J239" i="21"/>
  <c r="M238" i="21"/>
  <c r="J238" i="21"/>
  <c r="M237" i="21"/>
  <c r="J237" i="21"/>
  <c r="M236" i="21"/>
  <c r="J236" i="21"/>
  <c r="M235" i="21"/>
  <c r="J235" i="21"/>
  <c r="M234" i="21"/>
  <c r="J234" i="21"/>
  <c r="M233" i="21"/>
  <c r="J233" i="21"/>
  <c r="M232" i="21"/>
  <c r="J232" i="21"/>
  <c r="M231" i="21"/>
  <c r="J231" i="21"/>
  <c r="M230" i="21"/>
  <c r="J230" i="21"/>
  <c r="M229" i="21"/>
  <c r="J229" i="21"/>
  <c r="M228" i="21"/>
  <c r="J228" i="21"/>
  <c r="M227" i="21"/>
  <c r="J227" i="21"/>
  <c r="M226" i="21"/>
  <c r="J226" i="21"/>
  <c r="M225" i="21"/>
  <c r="J225" i="21"/>
  <c r="M224" i="21"/>
  <c r="J224" i="21"/>
  <c r="M223" i="21"/>
  <c r="J223" i="21"/>
  <c r="M222" i="21"/>
  <c r="J222" i="21"/>
  <c r="M221" i="21"/>
  <c r="J221" i="21"/>
  <c r="M220" i="21"/>
  <c r="J220" i="21"/>
  <c r="M219" i="21"/>
  <c r="J219" i="21"/>
  <c r="M218" i="21"/>
  <c r="J218" i="21"/>
  <c r="M217" i="21"/>
  <c r="J217" i="21"/>
  <c r="M216" i="21"/>
  <c r="J216" i="21"/>
  <c r="M215" i="21"/>
  <c r="J215" i="21"/>
  <c r="M214" i="21"/>
  <c r="J214" i="21"/>
  <c r="M213" i="21"/>
  <c r="J213" i="21"/>
  <c r="M212" i="21"/>
  <c r="J212" i="21"/>
  <c r="M211" i="21"/>
  <c r="J211" i="21"/>
  <c r="M210" i="21"/>
  <c r="J210" i="21"/>
  <c r="M209" i="21"/>
  <c r="J209" i="21"/>
  <c r="M208" i="21"/>
  <c r="J208" i="21"/>
  <c r="M207" i="21"/>
  <c r="J207" i="21"/>
  <c r="M206" i="21"/>
  <c r="J206" i="21"/>
  <c r="M205" i="21"/>
  <c r="J205" i="21"/>
  <c r="M204" i="21"/>
  <c r="J204" i="21"/>
  <c r="M203" i="21"/>
  <c r="J203" i="21"/>
  <c r="M202" i="21"/>
  <c r="J202" i="21"/>
  <c r="M201" i="21"/>
  <c r="J201" i="21"/>
  <c r="M200" i="21"/>
  <c r="J200" i="21"/>
  <c r="M199" i="21"/>
  <c r="J199" i="21"/>
  <c r="M198" i="21"/>
  <c r="J198" i="21"/>
  <c r="M197" i="21"/>
  <c r="J197" i="21"/>
  <c r="M196" i="21"/>
  <c r="J196" i="21"/>
  <c r="M195" i="21"/>
  <c r="J195" i="21"/>
  <c r="M194" i="21"/>
  <c r="J194" i="21"/>
  <c r="M193" i="21"/>
  <c r="J193" i="21"/>
  <c r="M192" i="21"/>
  <c r="J192" i="21"/>
  <c r="M191" i="21"/>
  <c r="J191" i="21"/>
  <c r="M190" i="21"/>
  <c r="J190" i="21"/>
  <c r="M189" i="21"/>
  <c r="J189" i="21"/>
  <c r="M188" i="21"/>
  <c r="J188" i="21"/>
  <c r="M187" i="21"/>
  <c r="J187" i="21"/>
  <c r="M186" i="21"/>
  <c r="J186" i="21"/>
  <c r="M185" i="21"/>
  <c r="J185" i="21"/>
  <c r="M184" i="21"/>
  <c r="J184" i="21"/>
  <c r="M183" i="21"/>
  <c r="J183" i="21"/>
  <c r="M182" i="21"/>
  <c r="J182" i="21"/>
  <c r="M181" i="21"/>
  <c r="J181" i="21"/>
  <c r="M180" i="21"/>
  <c r="J180" i="21"/>
  <c r="M179" i="21"/>
  <c r="J179" i="21"/>
  <c r="M178" i="21"/>
  <c r="J178" i="21"/>
  <c r="M177" i="21"/>
  <c r="J177" i="21"/>
  <c r="M176" i="21"/>
  <c r="J176" i="21"/>
  <c r="M175" i="21"/>
  <c r="J175" i="21"/>
  <c r="M174" i="21"/>
  <c r="J174" i="21"/>
  <c r="M173" i="21"/>
  <c r="J173" i="21"/>
  <c r="M172" i="21"/>
  <c r="J172" i="21"/>
  <c r="M171" i="21"/>
  <c r="J171" i="21"/>
  <c r="M170" i="21"/>
  <c r="J170" i="21"/>
  <c r="M169" i="21"/>
  <c r="J169" i="21"/>
  <c r="M168" i="21"/>
  <c r="J168" i="21"/>
  <c r="M167" i="21"/>
  <c r="J167" i="21"/>
  <c r="M166" i="21"/>
  <c r="J166" i="21"/>
  <c r="M165" i="21"/>
  <c r="J165" i="21"/>
  <c r="M164" i="21"/>
  <c r="J164" i="21"/>
  <c r="M163" i="21"/>
  <c r="J163" i="21"/>
  <c r="M162" i="21"/>
  <c r="J162" i="21"/>
  <c r="M161" i="21"/>
  <c r="J161" i="21"/>
  <c r="M160" i="21"/>
  <c r="J160" i="21"/>
  <c r="M159" i="21"/>
  <c r="J159" i="21"/>
  <c r="M158" i="21"/>
  <c r="J158" i="21"/>
  <c r="M157" i="21"/>
  <c r="J157" i="21"/>
  <c r="M156" i="21"/>
  <c r="J156" i="21"/>
  <c r="M155" i="21"/>
  <c r="J155" i="21"/>
  <c r="M154" i="21"/>
  <c r="J154" i="21"/>
  <c r="M153" i="21"/>
  <c r="J153" i="21"/>
  <c r="M152" i="21"/>
  <c r="J152" i="21"/>
  <c r="M151" i="21"/>
  <c r="J151" i="21"/>
  <c r="M150" i="21"/>
  <c r="J150" i="21"/>
  <c r="M149" i="21"/>
  <c r="J149" i="21"/>
  <c r="M148" i="21"/>
  <c r="J148" i="21"/>
  <c r="M147" i="21"/>
  <c r="J147" i="21"/>
  <c r="M146" i="21"/>
  <c r="J146" i="21"/>
  <c r="M145" i="21"/>
  <c r="J145" i="21"/>
  <c r="M144" i="21"/>
  <c r="J144" i="21"/>
  <c r="M143" i="21"/>
  <c r="J143" i="21"/>
  <c r="M142" i="21"/>
  <c r="J142" i="21"/>
  <c r="M141" i="21"/>
  <c r="J141" i="21"/>
  <c r="M140" i="21"/>
  <c r="J140" i="21"/>
  <c r="M139" i="21"/>
  <c r="J139" i="21"/>
  <c r="M138" i="21"/>
  <c r="J138" i="21"/>
  <c r="M137" i="21"/>
  <c r="J137" i="21"/>
  <c r="M136" i="21"/>
  <c r="J136" i="21"/>
  <c r="M135" i="21"/>
  <c r="J135" i="21"/>
  <c r="M134" i="21"/>
  <c r="J134" i="21"/>
  <c r="M133" i="21"/>
  <c r="J133" i="21"/>
  <c r="M132" i="21"/>
  <c r="J132" i="21"/>
  <c r="M131" i="21"/>
  <c r="J131" i="21"/>
  <c r="M130" i="21"/>
  <c r="J130" i="21"/>
  <c r="M129" i="21"/>
  <c r="J129" i="21"/>
  <c r="M128" i="21"/>
  <c r="J128" i="21"/>
  <c r="M127" i="21"/>
  <c r="J127" i="21"/>
  <c r="M126" i="21"/>
  <c r="J126" i="21"/>
  <c r="M125" i="21"/>
  <c r="J125" i="21"/>
  <c r="M124" i="21"/>
  <c r="J124" i="21"/>
  <c r="M123" i="21"/>
  <c r="J123" i="21"/>
  <c r="M122" i="21"/>
  <c r="J122" i="21"/>
  <c r="M121" i="21"/>
  <c r="J121" i="21"/>
  <c r="M120" i="21"/>
  <c r="J120" i="21"/>
  <c r="M119" i="21"/>
  <c r="J119" i="21"/>
  <c r="M118" i="21"/>
  <c r="J118" i="21"/>
  <c r="M117" i="21"/>
  <c r="J117" i="21"/>
  <c r="M116" i="21"/>
  <c r="J116" i="21"/>
  <c r="M115" i="21"/>
  <c r="J115" i="21"/>
  <c r="M114" i="21"/>
  <c r="J114" i="21"/>
  <c r="M113" i="21"/>
  <c r="J113" i="21"/>
  <c r="M112" i="21"/>
  <c r="J112" i="21"/>
  <c r="M111" i="21"/>
  <c r="J111" i="21"/>
  <c r="M110" i="21"/>
  <c r="J110" i="21"/>
  <c r="M109" i="21"/>
  <c r="J109" i="21"/>
  <c r="M108" i="21"/>
  <c r="J108" i="21"/>
  <c r="M107" i="21"/>
  <c r="J107" i="21"/>
  <c r="M106" i="21"/>
  <c r="J106" i="21"/>
  <c r="M105" i="21"/>
  <c r="J105" i="21"/>
  <c r="M104" i="21"/>
  <c r="J104" i="21"/>
  <c r="M103" i="21"/>
  <c r="J103" i="21"/>
  <c r="M102" i="21"/>
  <c r="J102" i="21"/>
  <c r="M101" i="21"/>
  <c r="J101" i="21"/>
  <c r="M100" i="21"/>
  <c r="J100" i="21"/>
  <c r="M99" i="21"/>
  <c r="J99" i="21"/>
  <c r="M98" i="21"/>
  <c r="J98" i="21"/>
  <c r="M97" i="21"/>
  <c r="J97" i="21"/>
  <c r="M96" i="21"/>
  <c r="J96" i="21"/>
  <c r="M95" i="21"/>
  <c r="J95" i="21"/>
  <c r="M94" i="21"/>
  <c r="J94" i="21"/>
  <c r="M93" i="21"/>
  <c r="J93" i="21"/>
  <c r="M92" i="21"/>
  <c r="J92" i="21"/>
  <c r="M91" i="21"/>
  <c r="J91" i="21"/>
  <c r="M90" i="21"/>
  <c r="J90" i="21"/>
  <c r="M89" i="21"/>
  <c r="J89" i="21"/>
  <c r="M88" i="21"/>
  <c r="J88" i="21"/>
  <c r="M87" i="21"/>
  <c r="J87" i="21"/>
  <c r="M86" i="21"/>
  <c r="J86" i="21"/>
  <c r="M85" i="21"/>
  <c r="J85" i="21"/>
  <c r="M84" i="21"/>
  <c r="J84" i="21"/>
  <c r="M83" i="21"/>
  <c r="J83" i="21"/>
  <c r="M82" i="21"/>
  <c r="J82" i="21"/>
  <c r="M81" i="21"/>
  <c r="J81" i="21"/>
  <c r="M80" i="21"/>
  <c r="J80" i="21"/>
  <c r="M79" i="21"/>
  <c r="J79" i="21"/>
  <c r="M78" i="21"/>
  <c r="J78" i="21"/>
  <c r="M77" i="21"/>
  <c r="J77" i="21"/>
  <c r="M76" i="21"/>
  <c r="J76" i="21"/>
  <c r="M75" i="21"/>
  <c r="J75" i="21"/>
  <c r="M74" i="21"/>
  <c r="J74" i="21"/>
  <c r="M73" i="21"/>
  <c r="J73" i="21"/>
  <c r="M72" i="21"/>
  <c r="J72" i="21"/>
  <c r="M71" i="21"/>
  <c r="J71" i="21"/>
  <c r="M70" i="21"/>
  <c r="J70" i="21"/>
  <c r="M69" i="21"/>
  <c r="J69" i="21"/>
  <c r="M68" i="21"/>
  <c r="J68" i="21"/>
  <c r="M67" i="21"/>
  <c r="J67" i="21"/>
  <c r="M66" i="21"/>
  <c r="J66" i="21"/>
  <c r="M65" i="21"/>
  <c r="J65" i="21"/>
  <c r="M64" i="21"/>
  <c r="J64" i="21"/>
  <c r="M63" i="21"/>
  <c r="J63" i="21"/>
  <c r="M62" i="21"/>
  <c r="J62" i="21"/>
  <c r="M61" i="21"/>
  <c r="J61" i="21"/>
  <c r="M60" i="21"/>
  <c r="J60" i="21"/>
  <c r="M59" i="21"/>
  <c r="J59" i="21"/>
  <c r="M58" i="21"/>
  <c r="J58" i="21"/>
  <c r="M57" i="21"/>
  <c r="J57" i="21"/>
  <c r="M56" i="21"/>
  <c r="J56" i="21"/>
  <c r="M55" i="21"/>
  <c r="J55" i="21"/>
  <c r="M54" i="21"/>
  <c r="J54" i="21"/>
  <c r="M53" i="21"/>
  <c r="J53" i="21"/>
  <c r="M52" i="21"/>
  <c r="J52" i="21"/>
  <c r="M51" i="21"/>
  <c r="J51" i="21"/>
  <c r="M50" i="21"/>
  <c r="J50" i="21"/>
  <c r="M49" i="21"/>
  <c r="J49" i="21"/>
  <c r="M48" i="21"/>
  <c r="J48" i="21"/>
  <c r="M47" i="21"/>
  <c r="J47" i="21"/>
  <c r="M46" i="21"/>
  <c r="J46" i="21"/>
  <c r="M45" i="21"/>
  <c r="J45" i="21"/>
  <c r="M44" i="21"/>
  <c r="J44" i="21"/>
  <c r="M43" i="21"/>
  <c r="J43" i="21"/>
  <c r="M42" i="21"/>
  <c r="J42" i="21"/>
  <c r="M41" i="21"/>
  <c r="J41" i="21"/>
  <c r="M40" i="21"/>
  <c r="J40" i="21"/>
  <c r="M39" i="21"/>
  <c r="J39" i="21"/>
  <c r="M38" i="21"/>
  <c r="J38" i="21"/>
  <c r="M37" i="21"/>
  <c r="J37" i="21"/>
  <c r="M36" i="21"/>
  <c r="J36" i="21"/>
  <c r="M35" i="21"/>
  <c r="J35" i="21"/>
  <c r="M34" i="21"/>
  <c r="J34" i="21"/>
  <c r="M33" i="21"/>
  <c r="J33" i="21"/>
  <c r="M32" i="21"/>
  <c r="J32" i="21"/>
  <c r="M31" i="21"/>
  <c r="J31" i="21"/>
  <c r="M30" i="21"/>
  <c r="J30" i="21"/>
  <c r="M29" i="21"/>
  <c r="J29" i="21"/>
  <c r="M28" i="21"/>
  <c r="J28" i="21"/>
  <c r="M27" i="21"/>
  <c r="J27" i="21"/>
  <c r="M26" i="21"/>
  <c r="J26" i="21"/>
  <c r="M25" i="21"/>
  <c r="J25" i="21"/>
  <c r="M24" i="21"/>
  <c r="J24" i="21"/>
  <c r="M23" i="21"/>
  <c r="J23" i="21"/>
  <c r="C23" i="21"/>
  <c r="U25" i="21" s="1"/>
  <c r="M22" i="21"/>
  <c r="J22" i="21"/>
  <c r="M21" i="21"/>
  <c r="J21" i="21"/>
  <c r="M20" i="21"/>
  <c r="J20" i="21"/>
  <c r="M19" i="21"/>
  <c r="J19" i="21"/>
  <c r="C19" i="21"/>
  <c r="U17" i="21" s="1"/>
  <c r="M18" i="21"/>
  <c r="J18" i="21"/>
  <c r="M17" i="21"/>
  <c r="J17" i="21"/>
  <c r="M16" i="21"/>
  <c r="J16" i="21"/>
  <c r="M15" i="21"/>
  <c r="J15" i="21"/>
  <c r="M14" i="21"/>
  <c r="J14" i="21"/>
  <c r="M13" i="21"/>
  <c r="J13" i="21"/>
  <c r="M12" i="21"/>
  <c r="J12" i="21"/>
  <c r="M11" i="21"/>
  <c r="J11" i="21"/>
  <c r="M10" i="21"/>
  <c r="J10" i="21"/>
  <c r="M9" i="21"/>
  <c r="J9" i="21"/>
  <c r="C9" i="21"/>
  <c r="M8" i="21"/>
  <c r="J8" i="21"/>
  <c r="M7" i="21"/>
  <c r="J7" i="21"/>
  <c r="M6" i="21"/>
  <c r="J6" i="21"/>
  <c r="M5" i="21"/>
  <c r="J5" i="21"/>
  <c r="I5" i="21"/>
  <c r="G5" i="21"/>
  <c r="F5" i="21"/>
  <c r="K25" i="24" l="1"/>
  <c r="M25" i="24"/>
  <c r="U22" i="21"/>
  <c r="K5" i="21"/>
  <c r="G6" i="21" s="1"/>
  <c r="O5" i="21"/>
  <c r="P5" i="21" s="1"/>
  <c r="C24" i="21"/>
  <c r="T21" i="21" s="1"/>
  <c r="T22" i="21" s="1"/>
  <c r="T23" i="21" s="1"/>
  <c r="C20" i="21"/>
  <c r="T16" i="21" s="1"/>
  <c r="T17" i="21" s="1"/>
  <c r="T18" i="21" s="1"/>
  <c r="N25" i="24" l="1"/>
  <c r="O25" i="24"/>
  <c r="L25" i="24"/>
  <c r="I26" i="24" s="1"/>
  <c r="L5" i="21"/>
  <c r="N5" i="21" s="1"/>
  <c r="F6" i="21" s="1"/>
  <c r="R5" i="21"/>
  <c r="T25" i="21"/>
  <c r="K26" i="24" l="1"/>
  <c r="M26" i="24"/>
  <c r="H6" i="21"/>
  <c r="I6" i="21" s="1"/>
  <c r="O6" i="21" s="1"/>
  <c r="P6" i="21" s="1"/>
  <c r="Q5" i="21"/>
  <c r="N26" i="24" l="1"/>
  <c r="O26" i="24"/>
  <c r="L26" i="24"/>
  <c r="I27" i="24" s="1"/>
  <c r="K6" i="21"/>
  <c r="L6" i="21" s="1"/>
  <c r="K27" i="24" l="1"/>
  <c r="M27" i="24"/>
  <c r="G7" i="21"/>
  <c r="R6" i="21"/>
  <c r="Q6" i="21"/>
  <c r="H7" i="21"/>
  <c r="I7" i="21" s="1"/>
  <c r="N6" i="21"/>
  <c r="F7" i="21" s="1"/>
  <c r="N27" i="24" l="1"/>
  <c r="O27" i="24"/>
  <c r="L27" i="24"/>
  <c r="I28" i="24" s="1"/>
  <c r="K7" i="21"/>
  <c r="G8" i="21" s="1"/>
  <c r="O7" i="21"/>
  <c r="P7" i="21" s="1"/>
  <c r="K28" i="24" l="1"/>
  <c r="M28" i="24"/>
  <c r="R7" i="21"/>
  <c r="L7" i="21"/>
  <c r="N7" i="21" s="1"/>
  <c r="F8" i="21" s="1"/>
  <c r="N28" i="24" l="1"/>
  <c r="O28" i="24"/>
  <c r="L28" i="24"/>
  <c r="I29" i="24" s="1"/>
  <c r="H8" i="21"/>
  <c r="I8" i="21" s="1"/>
  <c r="K8" i="21" s="1"/>
  <c r="G9" i="21" s="1"/>
  <c r="Q7" i="21"/>
  <c r="K29" i="24" l="1"/>
  <c r="L29" i="24" s="1"/>
  <c r="I30" i="24" s="1"/>
  <c r="M29" i="24"/>
  <c r="R8" i="21"/>
  <c r="O8" i="21"/>
  <c r="P8" i="21" s="1"/>
  <c r="L8" i="21"/>
  <c r="Q8" i="21" s="1"/>
  <c r="K30" i="24" l="1"/>
  <c r="L30" i="24" s="1"/>
  <c r="I31" i="24" s="1"/>
  <c r="M30" i="24"/>
  <c r="N29" i="24"/>
  <c r="O29" i="24"/>
  <c r="H9" i="21"/>
  <c r="I9" i="21" s="1"/>
  <c r="O9" i="21" s="1"/>
  <c r="P9" i="21" s="1"/>
  <c r="N8" i="21"/>
  <c r="F9" i="21" s="1"/>
  <c r="K31" i="24" l="1"/>
  <c r="L31" i="24" s="1"/>
  <c r="I32" i="24" s="1"/>
  <c r="M31" i="24"/>
  <c r="N30" i="24"/>
  <c r="O30" i="24"/>
  <c r="K9" i="21"/>
  <c r="G10" i="21" s="1"/>
  <c r="N31" i="24" l="1"/>
  <c r="O31" i="24"/>
  <c r="K32" i="24"/>
  <c r="L32" i="24" s="1"/>
  <c r="I33" i="24" s="1"/>
  <c r="M32" i="24"/>
  <c r="R9" i="21"/>
  <c r="L9" i="21"/>
  <c r="Q9" i="21" s="1"/>
  <c r="K33" i="24" l="1"/>
  <c r="L33" i="24" s="1"/>
  <c r="I34" i="24" s="1"/>
  <c r="M33" i="24"/>
  <c r="N32" i="24"/>
  <c r="O32" i="24"/>
  <c r="N9" i="21"/>
  <c r="F10" i="21" s="1"/>
  <c r="H10" i="21"/>
  <c r="I10" i="21" s="1"/>
  <c r="O10" i="21" s="1"/>
  <c r="P10" i="21" s="1"/>
  <c r="K34" i="24" l="1"/>
  <c r="L34" i="24" s="1"/>
  <c r="I35" i="24" s="1"/>
  <c r="M34" i="24"/>
  <c r="N33" i="24"/>
  <c r="O33" i="24"/>
  <c r="K10" i="21"/>
  <c r="G11" i="21" s="1"/>
  <c r="K35" i="24" l="1"/>
  <c r="L35" i="24" s="1"/>
  <c r="I36" i="24" s="1"/>
  <c r="M35" i="24"/>
  <c r="N34" i="24"/>
  <c r="O34" i="24"/>
  <c r="R10" i="21"/>
  <c r="L10" i="21"/>
  <c r="H11" i="21" s="1"/>
  <c r="I11" i="21" s="1"/>
  <c r="O11" i="21" s="1"/>
  <c r="P11" i="21" s="1"/>
  <c r="N35" i="24" l="1"/>
  <c r="O35" i="24"/>
  <c r="K36" i="24"/>
  <c r="L36" i="24" s="1"/>
  <c r="I37" i="24" s="1"/>
  <c r="M36" i="24"/>
  <c r="N10" i="21"/>
  <c r="F11" i="21" s="1"/>
  <c r="Q10" i="21"/>
  <c r="K11" i="21"/>
  <c r="K37" i="24" l="1"/>
  <c r="L37" i="24" s="1"/>
  <c r="I38" i="24" s="1"/>
  <c r="M37" i="24"/>
  <c r="N36" i="24"/>
  <c r="O36" i="24"/>
  <c r="R11" i="21"/>
  <c r="L11" i="21"/>
  <c r="G12" i="21"/>
  <c r="K38" i="24" l="1"/>
  <c r="L38" i="24" s="1"/>
  <c r="I39" i="24" s="1"/>
  <c r="M38" i="24"/>
  <c r="N37" i="24"/>
  <c r="O37" i="24"/>
  <c r="H12" i="21"/>
  <c r="I12" i="21" s="1"/>
  <c r="K12" i="21" s="1"/>
  <c r="Q11" i="21"/>
  <c r="N11" i="21"/>
  <c r="F12" i="21" s="1"/>
  <c r="K39" i="24" l="1"/>
  <c r="L39" i="24" s="1"/>
  <c r="I40" i="24" s="1"/>
  <c r="M39" i="24"/>
  <c r="N38" i="24"/>
  <c r="O38" i="24"/>
  <c r="R12" i="21"/>
  <c r="G13" i="21"/>
  <c r="L12" i="21"/>
  <c r="O12" i="21"/>
  <c r="P12" i="21" s="1"/>
  <c r="K40" i="24" l="1"/>
  <c r="L40" i="24" s="1"/>
  <c r="I41" i="24" s="1"/>
  <c r="M40" i="24"/>
  <c r="N39" i="24"/>
  <c r="O39" i="24"/>
  <c r="N12" i="21"/>
  <c r="F13" i="21" s="1"/>
  <c r="H13" i="21"/>
  <c r="I13" i="21" s="1"/>
  <c r="O13" i="21" s="1"/>
  <c r="P13" i="21" s="1"/>
  <c r="Q12" i="21"/>
  <c r="K41" i="24" l="1"/>
  <c r="L41" i="24" s="1"/>
  <c r="I42" i="24" s="1"/>
  <c r="M41" i="24"/>
  <c r="N40" i="24"/>
  <c r="O40" i="24"/>
  <c r="K13" i="21"/>
  <c r="K42" i="24" l="1"/>
  <c r="M42" i="24"/>
  <c r="N41" i="24"/>
  <c r="O41" i="24"/>
  <c r="L13" i="21"/>
  <c r="R13" i="21"/>
  <c r="G14" i="21"/>
  <c r="N42" i="24" l="1"/>
  <c r="O42" i="24"/>
  <c r="L42" i="24"/>
  <c r="I43" i="24" s="1"/>
  <c r="H14" i="21"/>
  <c r="I14" i="21" s="1"/>
  <c r="O14" i="21" s="1"/>
  <c r="P14" i="21" s="1"/>
  <c r="Q13" i="21"/>
  <c r="N13" i="21"/>
  <c r="F14" i="21" s="1"/>
  <c r="K43" i="24" l="1"/>
  <c r="L43" i="24" s="1"/>
  <c r="I44" i="24" s="1"/>
  <c r="M43" i="24"/>
  <c r="K14" i="21"/>
  <c r="N43" i="24" l="1"/>
  <c r="O43" i="24"/>
  <c r="K44" i="24"/>
  <c r="L44" i="24" s="1"/>
  <c r="I45" i="24" s="1"/>
  <c r="M44" i="24"/>
  <c r="L14" i="21"/>
  <c r="R14" i="21"/>
  <c r="G15" i="21"/>
  <c r="K45" i="24" l="1"/>
  <c r="L45" i="24" s="1"/>
  <c r="I46" i="24" s="1"/>
  <c r="M45" i="24"/>
  <c r="N44" i="24"/>
  <c r="O44" i="24"/>
  <c r="H15" i="21"/>
  <c r="I15" i="21" s="1"/>
  <c r="K15" i="21" s="1"/>
  <c r="Q14" i="21"/>
  <c r="N14" i="21"/>
  <c r="F15" i="21" s="1"/>
  <c r="N45" i="24" l="1"/>
  <c r="O45" i="24"/>
  <c r="K46" i="24"/>
  <c r="L46" i="24" s="1"/>
  <c r="I47" i="24" s="1"/>
  <c r="M46" i="24"/>
  <c r="L15" i="21"/>
  <c r="R15" i="21"/>
  <c r="G16" i="21"/>
  <c r="O15" i="21"/>
  <c r="P15" i="21" s="1"/>
  <c r="K47" i="24" l="1"/>
  <c r="L47" i="24" s="1"/>
  <c r="I48" i="24" s="1"/>
  <c r="M47" i="24"/>
  <c r="N46" i="24"/>
  <c r="O46" i="24"/>
  <c r="N15" i="21"/>
  <c r="F16" i="21" s="1"/>
  <c r="H16" i="21"/>
  <c r="I16" i="21" s="1"/>
  <c r="O16" i="21" s="1"/>
  <c r="P16" i="21" s="1"/>
  <c r="Q15" i="21"/>
  <c r="N47" i="24" l="1"/>
  <c r="O47" i="24"/>
  <c r="K48" i="24"/>
  <c r="L48" i="24" s="1"/>
  <c r="I49" i="24" s="1"/>
  <c r="M48" i="24"/>
  <c r="K16" i="21"/>
  <c r="K49" i="24" l="1"/>
  <c r="L49" i="24" s="1"/>
  <c r="I50" i="24" s="1"/>
  <c r="M49" i="24"/>
  <c r="N48" i="24"/>
  <c r="O48" i="24"/>
  <c r="R16" i="21"/>
  <c r="G17" i="21"/>
  <c r="L16" i="21"/>
  <c r="K50" i="24" l="1"/>
  <c r="M50" i="24"/>
  <c r="N49" i="24"/>
  <c r="O49" i="24"/>
  <c r="H17" i="21"/>
  <c r="I17" i="21" s="1"/>
  <c r="O17" i="21" s="1"/>
  <c r="P17" i="21" s="1"/>
  <c r="Q16" i="21"/>
  <c r="N16" i="21"/>
  <c r="F17" i="21" s="1"/>
  <c r="N50" i="24" l="1"/>
  <c r="O50" i="24"/>
  <c r="L50" i="24"/>
  <c r="I51" i="24" s="1"/>
  <c r="K17" i="21"/>
  <c r="K51" i="24" l="1"/>
  <c r="L51" i="24" s="1"/>
  <c r="I52" i="24" s="1"/>
  <c r="M51" i="24"/>
  <c r="L17" i="21"/>
  <c r="R17" i="21"/>
  <c r="G18" i="21"/>
  <c r="N51" i="24" l="1"/>
  <c r="O51" i="24"/>
  <c r="K52" i="24"/>
  <c r="L52" i="24" s="1"/>
  <c r="I53" i="24" s="1"/>
  <c r="M52" i="24"/>
  <c r="H18" i="21"/>
  <c r="I18" i="21" s="1"/>
  <c r="K18" i="21" s="1"/>
  <c r="Q17" i="21"/>
  <c r="N17" i="21"/>
  <c r="F18" i="21" s="1"/>
  <c r="K53" i="24" l="1"/>
  <c r="M53" i="24"/>
  <c r="N52" i="24"/>
  <c r="O52" i="24"/>
  <c r="L18" i="21"/>
  <c r="G19" i="21"/>
  <c r="R18" i="21"/>
  <c r="O18" i="21"/>
  <c r="P18" i="21" s="1"/>
  <c r="N53" i="24" l="1"/>
  <c r="O53" i="24"/>
  <c r="L53" i="24"/>
  <c r="I54" i="24" s="1"/>
  <c r="N18" i="21"/>
  <c r="F19" i="21" s="1"/>
  <c r="Q18" i="21"/>
  <c r="H19" i="21"/>
  <c r="I19" i="21" s="1"/>
  <c r="K19" i="21" s="1"/>
  <c r="K54" i="24" l="1"/>
  <c r="L54" i="24" s="1"/>
  <c r="I55" i="24" s="1"/>
  <c r="M54" i="24"/>
  <c r="L19" i="21"/>
  <c r="R19" i="21"/>
  <c r="G20" i="21"/>
  <c r="O19" i="21"/>
  <c r="P19" i="21" s="1"/>
  <c r="K55" i="24" l="1"/>
  <c r="M55" i="24"/>
  <c r="N54" i="24"/>
  <c r="O54" i="24"/>
  <c r="N19" i="21"/>
  <c r="F20" i="21" s="1"/>
  <c r="H20" i="21"/>
  <c r="I20" i="21" s="1"/>
  <c r="O20" i="21" s="1"/>
  <c r="P20" i="21" s="1"/>
  <c r="Q19" i="21"/>
  <c r="N55" i="24" l="1"/>
  <c r="O55" i="24"/>
  <c r="L55" i="24"/>
  <c r="I56" i="24" s="1"/>
  <c r="K20" i="21"/>
  <c r="K56" i="24" l="1"/>
  <c r="L56" i="24" s="1"/>
  <c r="I57" i="24" s="1"/>
  <c r="M56" i="24"/>
  <c r="G21" i="21"/>
  <c r="L20" i="21"/>
  <c r="R20" i="21"/>
  <c r="N56" i="24" l="1"/>
  <c r="O56" i="24"/>
  <c r="K57" i="24"/>
  <c r="M57" i="24"/>
  <c r="H21" i="21"/>
  <c r="I21" i="21" s="1"/>
  <c r="K21" i="21" s="1"/>
  <c r="Q20" i="21"/>
  <c r="N20" i="21"/>
  <c r="F21" i="21" s="1"/>
  <c r="N57" i="24" l="1"/>
  <c r="O57" i="24"/>
  <c r="L57" i="24"/>
  <c r="I58" i="24" s="1"/>
  <c r="G22" i="21"/>
  <c r="R21" i="21"/>
  <c r="L21" i="21"/>
  <c r="O21" i="21"/>
  <c r="P21" i="21" s="1"/>
  <c r="K58" i="24" l="1"/>
  <c r="L58" i="24" s="1"/>
  <c r="I59" i="24" s="1"/>
  <c r="M58" i="24"/>
  <c r="N21" i="21"/>
  <c r="F22" i="21" s="1"/>
  <c r="Q21" i="21"/>
  <c r="H22" i="21"/>
  <c r="I22" i="21" s="1"/>
  <c r="K22" i="21" s="1"/>
  <c r="N58" i="24" l="1"/>
  <c r="O58" i="24"/>
  <c r="K59" i="24"/>
  <c r="M59" i="24"/>
  <c r="G23" i="21"/>
  <c r="L22" i="21"/>
  <c r="R22" i="21"/>
  <c r="O22" i="21"/>
  <c r="P22" i="21" s="1"/>
  <c r="N59" i="24" l="1"/>
  <c r="O59" i="24"/>
  <c r="L59" i="24"/>
  <c r="I60" i="24" s="1"/>
  <c r="Q22" i="21"/>
  <c r="H23" i="21"/>
  <c r="I23" i="21" s="1"/>
  <c r="O23" i="21" s="1"/>
  <c r="P23" i="21" s="1"/>
  <c r="N22" i="21"/>
  <c r="F23" i="21" s="1"/>
  <c r="K60" i="24" l="1"/>
  <c r="M60" i="24"/>
  <c r="K23" i="21"/>
  <c r="N60" i="24" l="1"/>
  <c r="O60" i="24"/>
  <c r="L60" i="24"/>
  <c r="I61" i="24" s="1"/>
  <c r="L23" i="21"/>
  <c r="G24" i="21"/>
  <c r="R23" i="21"/>
  <c r="K61" i="24" l="1"/>
  <c r="M61" i="24"/>
  <c r="Q23" i="21"/>
  <c r="H24" i="21"/>
  <c r="I24" i="21" s="1"/>
  <c r="O24" i="21" s="1"/>
  <c r="P24" i="21" s="1"/>
  <c r="N23" i="21"/>
  <c r="F24" i="21" s="1"/>
  <c r="N61" i="24" l="1"/>
  <c r="O61" i="24"/>
  <c r="L61" i="24"/>
  <c r="I62" i="24" s="1"/>
  <c r="K24" i="21"/>
  <c r="K62" i="24" l="1"/>
  <c r="L62" i="24" s="1"/>
  <c r="I63" i="24" s="1"/>
  <c r="M62" i="24"/>
  <c r="G25" i="21"/>
  <c r="L24" i="21"/>
  <c r="R24" i="21"/>
  <c r="K63" i="24" l="1"/>
  <c r="L63" i="24" s="1"/>
  <c r="I64" i="24" s="1"/>
  <c r="M63" i="24"/>
  <c r="N62" i="24"/>
  <c r="O62" i="24"/>
  <c r="Q24" i="21"/>
  <c r="H25" i="21"/>
  <c r="I25" i="21" s="1"/>
  <c r="O25" i="21" s="1"/>
  <c r="P25" i="21" s="1"/>
  <c r="N24" i="21"/>
  <c r="F25" i="21" s="1"/>
  <c r="N63" i="24" l="1"/>
  <c r="O63" i="24"/>
  <c r="K64" i="24"/>
  <c r="M64" i="24"/>
  <c r="K25" i="21"/>
  <c r="N64" i="24" l="1"/>
  <c r="O64" i="24"/>
  <c r="L64" i="24"/>
  <c r="I65" i="24" s="1"/>
  <c r="L25" i="21"/>
  <c r="G26" i="21"/>
  <c r="R25" i="21"/>
  <c r="K65" i="24" l="1"/>
  <c r="L65" i="24" s="1"/>
  <c r="I66" i="24" s="1"/>
  <c r="M65" i="24"/>
  <c r="Q25" i="21"/>
  <c r="H26" i="21"/>
  <c r="I26" i="21" s="1"/>
  <c r="K26" i="21" s="1"/>
  <c r="N25" i="21"/>
  <c r="F26" i="21" s="1"/>
  <c r="N65" i="24" l="1"/>
  <c r="O65" i="24"/>
  <c r="K66" i="24"/>
  <c r="L66" i="24" s="1"/>
  <c r="I67" i="24" s="1"/>
  <c r="M66" i="24"/>
  <c r="O26" i="21"/>
  <c r="P26" i="21" s="1"/>
  <c r="R26" i="21"/>
  <c r="G27" i="21"/>
  <c r="L26" i="21"/>
  <c r="K67" i="24" l="1"/>
  <c r="L67" i="24" s="1"/>
  <c r="I68" i="24" s="1"/>
  <c r="M67" i="24"/>
  <c r="N66" i="24"/>
  <c r="O66" i="24"/>
  <c r="N26" i="21"/>
  <c r="F27" i="21" s="1"/>
  <c r="H27" i="21"/>
  <c r="I27" i="21" s="1"/>
  <c r="K27" i="21" s="1"/>
  <c r="Q26" i="21"/>
  <c r="N67" i="24" l="1"/>
  <c r="O67" i="24"/>
  <c r="K68" i="24"/>
  <c r="M68" i="24"/>
  <c r="G28" i="21"/>
  <c r="R27" i="21"/>
  <c r="L27" i="21"/>
  <c r="O27" i="21"/>
  <c r="P27" i="21" s="1"/>
  <c r="N68" i="24" l="1"/>
  <c r="O68" i="24"/>
  <c r="L68" i="24"/>
  <c r="I69" i="24" s="1"/>
  <c r="H28" i="21"/>
  <c r="I28" i="21" s="1"/>
  <c r="K28" i="21" s="1"/>
  <c r="Q27" i="21"/>
  <c r="N27" i="21"/>
  <c r="F28" i="21" s="1"/>
  <c r="K69" i="24" l="1"/>
  <c r="M69" i="24"/>
  <c r="O28" i="21"/>
  <c r="P28" i="21" s="1"/>
  <c r="G29" i="21"/>
  <c r="L28" i="21"/>
  <c r="R28" i="21"/>
  <c r="N69" i="24" l="1"/>
  <c r="O69" i="24"/>
  <c r="L69" i="24"/>
  <c r="I70" i="24" s="1"/>
  <c r="H29" i="21"/>
  <c r="I29" i="21" s="1"/>
  <c r="O29" i="21" s="1"/>
  <c r="P29" i="21" s="1"/>
  <c r="Q28" i="21"/>
  <c r="N28" i="21"/>
  <c r="F29" i="21" s="1"/>
  <c r="K70" i="24" l="1"/>
  <c r="L70" i="24" s="1"/>
  <c r="I71" i="24" s="1"/>
  <c r="M70" i="24"/>
  <c r="K29" i="21"/>
  <c r="K71" i="24" l="1"/>
  <c r="M71" i="24"/>
  <c r="N70" i="24"/>
  <c r="O70" i="24"/>
  <c r="R29" i="21"/>
  <c r="L29" i="21"/>
  <c r="G30" i="21"/>
  <c r="N71" i="24" l="1"/>
  <c r="O71" i="24"/>
  <c r="L71" i="24"/>
  <c r="I72" i="24" s="1"/>
  <c r="Q29" i="21"/>
  <c r="H30" i="21"/>
  <c r="I30" i="21" s="1"/>
  <c r="O30" i="21" s="1"/>
  <c r="P30" i="21" s="1"/>
  <c r="N29" i="21"/>
  <c r="F30" i="21" s="1"/>
  <c r="K72" i="24" l="1"/>
  <c r="M72" i="24"/>
  <c r="K30" i="21"/>
  <c r="N72" i="24" l="1"/>
  <c r="O72" i="24"/>
  <c r="L72" i="24"/>
  <c r="I73" i="24" s="1"/>
  <c r="G31" i="21"/>
  <c r="L30" i="21"/>
  <c r="R30" i="21"/>
  <c r="K73" i="24" l="1"/>
  <c r="M73" i="24"/>
  <c r="Q30" i="21"/>
  <c r="H31" i="21"/>
  <c r="I31" i="21" s="1"/>
  <c r="O31" i="21" s="1"/>
  <c r="P31" i="21" s="1"/>
  <c r="N30" i="21"/>
  <c r="F31" i="21" s="1"/>
  <c r="N73" i="24" l="1"/>
  <c r="O73" i="24"/>
  <c r="L73" i="24"/>
  <c r="I74" i="24" s="1"/>
  <c r="K31" i="21"/>
  <c r="K74" i="24" l="1"/>
  <c r="L74" i="24" s="1"/>
  <c r="I75" i="24" s="1"/>
  <c r="M74" i="24"/>
  <c r="G32" i="21"/>
  <c r="L31" i="21"/>
  <c r="R31" i="21"/>
  <c r="N74" i="24" l="1"/>
  <c r="O74" i="24"/>
  <c r="K75" i="24"/>
  <c r="M75" i="24"/>
  <c r="Q31" i="21"/>
  <c r="H32" i="21"/>
  <c r="I32" i="21" s="1"/>
  <c r="K32" i="21" s="1"/>
  <c r="N31" i="21"/>
  <c r="F32" i="21" s="1"/>
  <c r="N75" i="24" l="1"/>
  <c r="O75" i="24"/>
  <c r="L75" i="24"/>
  <c r="I76" i="24" s="1"/>
  <c r="G33" i="21"/>
  <c r="L32" i="21"/>
  <c r="R32" i="21"/>
  <c r="O32" i="21"/>
  <c r="P32" i="21" s="1"/>
  <c r="K76" i="24" l="1"/>
  <c r="M76" i="24"/>
  <c r="N32" i="21"/>
  <c r="F33" i="21" s="1"/>
  <c r="H33" i="21"/>
  <c r="I33" i="21" s="1"/>
  <c r="K33" i="21" s="1"/>
  <c r="Q32" i="21"/>
  <c r="N76" i="24" l="1"/>
  <c r="O76" i="24"/>
  <c r="L76" i="24"/>
  <c r="I77" i="24" s="1"/>
  <c r="R33" i="21"/>
  <c r="L33" i="21"/>
  <c r="G34" i="21"/>
  <c r="O33" i="21"/>
  <c r="P33" i="21" s="1"/>
  <c r="K77" i="24" l="1"/>
  <c r="M77" i="24"/>
  <c r="N33" i="21"/>
  <c r="F34" i="21" s="1"/>
  <c r="H34" i="21"/>
  <c r="I34" i="21" s="1"/>
  <c r="K34" i="21" s="1"/>
  <c r="Q33" i="21"/>
  <c r="N77" i="24" l="1"/>
  <c r="O77" i="24"/>
  <c r="L77" i="24"/>
  <c r="I78" i="24" s="1"/>
  <c r="R34" i="21"/>
  <c r="G35" i="21"/>
  <c r="L34" i="21"/>
  <c r="O34" i="21"/>
  <c r="P34" i="21" s="1"/>
  <c r="K78" i="24" l="1"/>
  <c r="L78" i="24" s="1"/>
  <c r="I79" i="24" s="1"/>
  <c r="M78" i="24"/>
  <c r="Q34" i="21"/>
  <c r="H35" i="21"/>
  <c r="I35" i="21" s="1"/>
  <c r="O35" i="21" s="1"/>
  <c r="P35" i="21" s="1"/>
  <c r="N34" i="21"/>
  <c r="F35" i="21" s="1"/>
  <c r="K79" i="24" l="1"/>
  <c r="M79" i="24"/>
  <c r="N78" i="24"/>
  <c r="O78" i="24"/>
  <c r="K35" i="21"/>
  <c r="N79" i="24" l="1"/>
  <c r="O79" i="24"/>
  <c r="L79" i="24"/>
  <c r="I80" i="24" s="1"/>
  <c r="G36" i="21"/>
  <c r="L35" i="21"/>
  <c r="R35" i="21"/>
  <c r="K80" i="24" l="1"/>
  <c r="L80" i="24" s="1"/>
  <c r="I81" i="24" s="1"/>
  <c r="M80" i="24"/>
  <c r="H36" i="21"/>
  <c r="I36" i="21" s="1"/>
  <c r="O36" i="21" s="1"/>
  <c r="P36" i="21" s="1"/>
  <c r="Q35" i="21"/>
  <c r="N35" i="21"/>
  <c r="F36" i="21" s="1"/>
  <c r="N80" i="24" l="1"/>
  <c r="O80" i="24"/>
  <c r="K81" i="24"/>
  <c r="L81" i="24" s="1"/>
  <c r="I82" i="24" s="1"/>
  <c r="M81" i="24"/>
  <c r="K36" i="21"/>
  <c r="G37" i="21" s="1"/>
  <c r="K82" i="24" l="1"/>
  <c r="M82" i="24"/>
  <c r="N81" i="24"/>
  <c r="O81" i="24"/>
  <c r="R36" i="21"/>
  <c r="L36" i="21"/>
  <c r="N36" i="21" s="1"/>
  <c r="F37" i="21" s="1"/>
  <c r="N82" i="24" l="1"/>
  <c r="O82" i="24"/>
  <c r="L82" i="24"/>
  <c r="I83" i="24" s="1"/>
  <c r="Q36" i="21"/>
  <c r="H37" i="21"/>
  <c r="I37" i="21" s="1"/>
  <c r="O37" i="21" s="1"/>
  <c r="P37" i="21" s="1"/>
  <c r="K83" i="24" l="1"/>
  <c r="L83" i="24" s="1"/>
  <c r="I84" i="24" s="1"/>
  <c r="M83" i="24"/>
  <c r="K37" i="21"/>
  <c r="L37" i="21" s="1"/>
  <c r="N83" i="24" l="1"/>
  <c r="O83" i="24"/>
  <c r="K84" i="24"/>
  <c r="L84" i="24" s="1"/>
  <c r="I85" i="24" s="1"/>
  <c r="M84" i="24"/>
  <c r="R37" i="21"/>
  <c r="G38" i="21"/>
  <c r="Q37" i="21"/>
  <c r="H38" i="21"/>
  <c r="I38" i="21" s="1"/>
  <c r="N37" i="21"/>
  <c r="F38" i="21" s="1"/>
  <c r="K85" i="24" l="1"/>
  <c r="M85" i="24"/>
  <c r="N84" i="24"/>
  <c r="O84" i="24"/>
  <c r="K38" i="21"/>
  <c r="L38" i="21" s="1"/>
  <c r="O38" i="21"/>
  <c r="P38" i="21" s="1"/>
  <c r="N85" i="24" l="1"/>
  <c r="O85" i="24"/>
  <c r="L85" i="24"/>
  <c r="I86" i="24" s="1"/>
  <c r="G39" i="21"/>
  <c r="R38" i="21"/>
  <c r="N38" i="21"/>
  <c r="F39" i="21" s="1"/>
  <c r="H39" i="21"/>
  <c r="I39" i="21" s="1"/>
  <c r="Q38" i="21"/>
  <c r="K86" i="24" l="1"/>
  <c r="L86" i="24" s="1"/>
  <c r="I87" i="24" s="1"/>
  <c r="M86" i="24"/>
  <c r="K39" i="21"/>
  <c r="L39" i="21" s="1"/>
  <c r="O39" i="21"/>
  <c r="P39" i="21" s="1"/>
  <c r="K87" i="24" l="1"/>
  <c r="M87" i="24"/>
  <c r="N86" i="24"/>
  <c r="O86" i="24"/>
  <c r="R39" i="21"/>
  <c r="G40" i="21"/>
  <c r="N39" i="21"/>
  <c r="F40" i="21" s="1"/>
  <c r="Q39" i="21"/>
  <c r="H40" i="21"/>
  <c r="I40" i="21" s="1"/>
  <c r="N87" i="24" l="1"/>
  <c r="O87" i="24"/>
  <c r="L87" i="24"/>
  <c r="I88" i="24" s="1"/>
  <c r="K40" i="21"/>
  <c r="G41" i="21" s="1"/>
  <c r="O40" i="21"/>
  <c r="P40" i="21" s="1"/>
  <c r="K88" i="24" l="1"/>
  <c r="L88" i="24" s="1"/>
  <c r="I89" i="24" s="1"/>
  <c r="M88" i="24"/>
  <c r="R40" i="21"/>
  <c r="L40" i="21"/>
  <c r="Q40" i="21" s="1"/>
  <c r="N88" i="24" l="1"/>
  <c r="O88" i="24"/>
  <c r="K89" i="24"/>
  <c r="M89" i="24"/>
  <c r="N40" i="21"/>
  <c r="F41" i="21" s="1"/>
  <c r="H41" i="21"/>
  <c r="I41" i="21" s="1"/>
  <c r="O41" i="21" s="1"/>
  <c r="P41" i="21" s="1"/>
  <c r="N89" i="24" l="1"/>
  <c r="O89" i="24"/>
  <c r="L89" i="24"/>
  <c r="I90" i="24" s="1"/>
  <c r="K41" i="21"/>
  <c r="G42" i="21" s="1"/>
  <c r="K90" i="24" l="1"/>
  <c r="L90" i="24" s="1"/>
  <c r="I91" i="24" s="1"/>
  <c r="M90" i="24"/>
  <c r="R41" i="21"/>
  <c r="L41" i="21"/>
  <c r="H42" i="21" s="1"/>
  <c r="I42" i="21" s="1"/>
  <c r="O42" i="21" s="1"/>
  <c r="P42" i="21" s="1"/>
  <c r="N90" i="24" l="1"/>
  <c r="O90" i="24"/>
  <c r="K91" i="24"/>
  <c r="M91" i="24"/>
  <c r="N41" i="21"/>
  <c r="F42" i="21" s="1"/>
  <c r="Q41" i="21"/>
  <c r="K42" i="21"/>
  <c r="R42" i="21" s="1"/>
  <c r="N91" i="24" l="1"/>
  <c r="O91" i="24"/>
  <c r="L91" i="24"/>
  <c r="I92" i="24" s="1"/>
  <c r="L42" i="21"/>
  <c r="N42" i="21" s="1"/>
  <c r="F43" i="21" s="1"/>
  <c r="G43" i="21"/>
  <c r="K92" i="24" l="1"/>
  <c r="M92" i="24"/>
  <c r="H43" i="21"/>
  <c r="I43" i="21" s="1"/>
  <c r="K43" i="21" s="1"/>
  <c r="G44" i="21" s="1"/>
  <c r="Q42" i="21"/>
  <c r="N92" i="24" l="1"/>
  <c r="O92" i="24"/>
  <c r="L92" i="24"/>
  <c r="I93" i="24" s="1"/>
  <c r="O43" i="21"/>
  <c r="P43" i="21" s="1"/>
  <c r="R43" i="21"/>
  <c r="L43" i="21"/>
  <c r="H44" i="21" s="1"/>
  <c r="I44" i="21" s="1"/>
  <c r="K44" i="21" s="1"/>
  <c r="K93" i="24" l="1"/>
  <c r="L93" i="24" s="1"/>
  <c r="I94" i="24" s="1"/>
  <c r="M93" i="24"/>
  <c r="Q43" i="21"/>
  <c r="N43" i="21"/>
  <c r="F44" i="21" s="1"/>
  <c r="O44" i="21"/>
  <c r="P44" i="21" s="1"/>
  <c r="G45" i="21"/>
  <c r="L44" i="21"/>
  <c r="R44" i="21"/>
  <c r="N93" i="24" l="1"/>
  <c r="O93" i="24"/>
  <c r="K94" i="24"/>
  <c r="L94" i="24" s="1"/>
  <c r="I95" i="24" s="1"/>
  <c r="M94" i="24"/>
  <c r="H45" i="21"/>
  <c r="I45" i="21" s="1"/>
  <c r="K45" i="21" s="1"/>
  <c r="Q44" i="21"/>
  <c r="N44" i="21"/>
  <c r="F45" i="21" s="1"/>
  <c r="K95" i="24" l="1"/>
  <c r="L95" i="24" s="1"/>
  <c r="I96" i="24" s="1"/>
  <c r="M95" i="24"/>
  <c r="N94" i="24"/>
  <c r="O94" i="24"/>
  <c r="O45" i="21"/>
  <c r="P45" i="21" s="1"/>
  <c r="R45" i="21"/>
  <c r="G46" i="21"/>
  <c r="L45" i="21"/>
  <c r="N95" i="24" l="1"/>
  <c r="O95" i="24"/>
  <c r="K96" i="24"/>
  <c r="M96" i="24"/>
  <c r="Q45" i="21"/>
  <c r="H46" i="21"/>
  <c r="I46" i="21" s="1"/>
  <c r="K46" i="21" s="1"/>
  <c r="N45" i="21"/>
  <c r="F46" i="21" s="1"/>
  <c r="N96" i="24" l="1"/>
  <c r="O96" i="24"/>
  <c r="L96" i="24"/>
  <c r="I97" i="24" s="1"/>
  <c r="O46" i="21"/>
  <c r="P46" i="21" s="1"/>
  <c r="G47" i="21"/>
  <c r="L46" i="21"/>
  <c r="R46" i="21"/>
  <c r="K97" i="24" l="1"/>
  <c r="L97" i="24" s="1"/>
  <c r="I98" i="24" s="1"/>
  <c r="M97" i="24"/>
  <c r="N46" i="21"/>
  <c r="F47" i="21" s="1"/>
  <c r="H47" i="21"/>
  <c r="I47" i="21" s="1"/>
  <c r="K47" i="21" s="1"/>
  <c r="Q46" i="21"/>
  <c r="N97" i="24" l="1"/>
  <c r="O97" i="24"/>
  <c r="K98" i="24"/>
  <c r="L98" i="24" s="1"/>
  <c r="I99" i="24" s="1"/>
  <c r="M98" i="24"/>
  <c r="G48" i="21"/>
  <c r="L47" i="21"/>
  <c r="R47" i="21"/>
  <c r="O47" i="21"/>
  <c r="P47" i="21" s="1"/>
  <c r="K99" i="24" l="1"/>
  <c r="M99" i="24"/>
  <c r="N98" i="24"/>
  <c r="O98" i="24"/>
  <c r="Q47" i="21"/>
  <c r="H48" i="21"/>
  <c r="I48" i="21" s="1"/>
  <c r="K48" i="21" s="1"/>
  <c r="N47" i="21"/>
  <c r="F48" i="21" s="1"/>
  <c r="N99" i="24" l="1"/>
  <c r="O99" i="24"/>
  <c r="L99" i="24"/>
  <c r="I100" i="24" s="1"/>
  <c r="G49" i="21"/>
  <c r="L48" i="21"/>
  <c r="R48" i="21"/>
  <c r="O48" i="21"/>
  <c r="P48" i="21" s="1"/>
  <c r="K100" i="24" l="1"/>
  <c r="L100" i="24" s="1"/>
  <c r="I101" i="24" s="1"/>
  <c r="M100" i="24"/>
  <c r="N48" i="21"/>
  <c r="F49" i="21" s="1"/>
  <c r="Q48" i="21"/>
  <c r="H49" i="21"/>
  <c r="I49" i="21" s="1"/>
  <c r="O49" i="21" s="1"/>
  <c r="P49" i="21" s="1"/>
  <c r="N100" i="24" l="1"/>
  <c r="O100" i="24"/>
  <c r="K101" i="24"/>
  <c r="M101" i="24"/>
  <c r="K49" i="21"/>
  <c r="N101" i="24" l="1"/>
  <c r="O101" i="24"/>
  <c r="L101" i="24"/>
  <c r="I102" i="24" s="1"/>
  <c r="G50" i="21"/>
  <c r="L49" i="21"/>
  <c r="R49" i="21"/>
  <c r="K102" i="24" l="1"/>
  <c r="L102" i="24" s="1"/>
  <c r="I103" i="24" s="1"/>
  <c r="M102" i="24"/>
  <c r="H50" i="21"/>
  <c r="I50" i="21" s="1"/>
  <c r="O50" i="21" s="1"/>
  <c r="P50" i="21" s="1"/>
  <c r="Q49" i="21"/>
  <c r="N49" i="21"/>
  <c r="F50" i="21" s="1"/>
  <c r="K103" i="24" l="1"/>
  <c r="L103" i="24" s="1"/>
  <c r="I104" i="24" s="1"/>
  <c r="M103" i="24"/>
  <c r="N102" i="24"/>
  <c r="O102" i="24"/>
  <c r="K50" i="21"/>
  <c r="R50" i="21" s="1"/>
  <c r="N103" i="24" l="1"/>
  <c r="O103" i="24"/>
  <c r="K104" i="24"/>
  <c r="M104" i="24"/>
  <c r="L50" i="21"/>
  <c r="Q50" i="21" s="1"/>
  <c r="G51" i="21"/>
  <c r="N104" i="24" l="1"/>
  <c r="O104" i="24"/>
  <c r="L104" i="24"/>
  <c r="I105" i="24" s="1"/>
  <c r="H51" i="21"/>
  <c r="I51" i="21" s="1"/>
  <c r="O51" i="21" s="1"/>
  <c r="P51" i="21" s="1"/>
  <c r="N50" i="21"/>
  <c r="F51" i="21" s="1"/>
  <c r="K105" i="24" l="1"/>
  <c r="M105" i="24"/>
  <c r="K51" i="21"/>
  <c r="G52" i="21" s="1"/>
  <c r="N105" i="24" l="1"/>
  <c r="O105" i="24"/>
  <c r="L105" i="24"/>
  <c r="I106" i="24" s="1"/>
  <c r="R51" i="21"/>
  <c r="L51" i="21"/>
  <c r="H52" i="21" s="1"/>
  <c r="I52" i="21" s="1"/>
  <c r="O52" i="21" s="1"/>
  <c r="P52" i="21" s="1"/>
  <c r="K106" i="24" l="1"/>
  <c r="M106" i="24"/>
  <c r="N51" i="21"/>
  <c r="F52" i="21" s="1"/>
  <c r="Q51" i="21"/>
  <c r="K52" i="21"/>
  <c r="L52" i="21" s="1"/>
  <c r="N106" i="24" l="1"/>
  <c r="O106" i="24"/>
  <c r="L106" i="24"/>
  <c r="I107" i="24" s="1"/>
  <c r="R52" i="21"/>
  <c r="G53" i="21"/>
  <c r="H53" i="21"/>
  <c r="I53" i="21" s="1"/>
  <c r="Q52" i="21"/>
  <c r="N52" i="21"/>
  <c r="F53" i="21" s="1"/>
  <c r="K107" i="24" l="1"/>
  <c r="L107" i="24" s="1"/>
  <c r="I108" i="24" s="1"/>
  <c r="M107" i="24"/>
  <c r="O53" i="21"/>
  <c r="P53" i="21" s="1"/>
  <c r="K53" i="21"/>
  <c r="N107" i="24" l="1"/>
  <c r="O107" i="24"/>
  <c r="K108" i="24"/>
  <c r="M108" i="24"/>
  <c r="R53" i="21"/>
  <c r="L53" i="21"/>
  <c r="G54" i="21"/>
  <c r="N108" i="24" l="1"/>
  <c r="O108" i="24"/>
  <c r="L108" i="24"/>
  <c r="I109" i="24" s="1"/>
  <c r="H54" i="21"/>
  <c r="I54" i="21" s="1"/>
  <c r="O54" i="21" s="1"/>
  <c r="P54" i="21" s="1"/>
  <c r="Q53" i="21"/>
  <c r="N53" i="21"/>
  <c r="F54" i="21" s="1"/>
  <c r="K109" i="24" l="1"/>
  <c r="L109" i="24" s="1"/>
  <c r="I110" i="24" s="1"/>
  <c r="M109" i="24"/>
  <c r="K54" i="21"/>
  <c r="R54" i="21" s="1"/>
  <c r="K110" i="24" l="1"/>
  <c r="L110" i="24" s="1"/>
  <c r="I111" i="24" s="1"/>
  <c r="M110" i="24"/>
  <c r="N109" i="24"/>
  <c r="O109" i="24"/>
  <c r="G55" i="21"/>
  <c r="L54" i="21"/>
  <c r="Q54" i="21" s="1"/>
  <c r="K111" i="24" l="1"/>
  <c r="M111" i="24"/>
  <c r="N110" i="24"/>
  <c r="O110" i="24"/>
  <c r="N54" i="21"/>
  <c r="F55" i="21" s="1"/>
  <c r="H55" i="21"/>
  <c r="I55" i="21" s="1"/>
  <c r="O55" i="21" s="1"/>
  <c r="P55" i="21" s="1"/>
  <c r="N111" i="24" l="1"/>
  <c r="O111" i="24"/>
  <c r="L111" i="24"/>
  <c r="I112" i="24" s="1"/>
  <c r="K55" i="21"/>
  <c r="G56" i="21" s="1"/>
  <c r="K112" i="24" l="1"/>
  <c r="M112" i="24"/>
  <c r="L55" i="21"/>
  <c r="Q55" i="21" s="1"/>
  <c r="R55" i="21"/>
  <c r="N112" i="24" l="1"/>
  <c r="O112" i="24"/>
  <c r="L112" i="24"/>
  <c r="I113" i="24" s="1"/>
  <c r="N55" i="21"/>
  <c r="F56" i="21" s="1"/>
  <c r="H56" i="21"/>
  <c r="I56" i="21" s="1"/>
  <c r="O56" i="21" s="1"/>
  <c r="P56" i="21" s="1"/>
  <c r="K113" i="24" l="1"/>
  <c r="M113" i="24"/>
  <c r="K56" i="21"/>
  <c r="L56" i="21" s="1"/>
  <c r="N113" i="24" l="1"/>
  <c r="O113" i="24"/>
  <c r="L113" i="24"/>
  <c r="I114" i="24" s="1"/>
  <c r="R56" i="21"/>
  <c r="G57" i="21"/>
  <c r="H57" i="21"/>
  <c r="I57" i="21" s="1"/>
  <c r="Q56" i="21"/>
  <c r="N56" i="21"/>
  <c r="F57" i="21" s="1"/>
  <c r="K114" i="24" l="1"/>
  <c r="M114" i="24"/>
  <c r="K57" i="21"/>
  <c r="G58" i="21" s="1"/>
  <c r="O57" i="21"/>
  <c r="P57" i="21" s="1"/>
  <c r="N114" i="24" l="1"/>
  <c r="O114" i="24"/>
  <c r="L114" i="24"/>
  <c r="I115" i="24" s="1"/>
  <c r="R57" i="21"/>
  <c r="L57" i="21"/>
  <c r="N57" i="21" s="1"/>
  <c r="F58" i="21" s="1"/>
  <c r="K115" i="24" l="1"/>
  <c r="M115" i="24"/>
  <c r="Q57" i="21"/>
  <c r="H58" i="21"/>
  <c r="I58" i="21" s="1"/>
  <c r="O58" i="21" s="1"/>
  <c r="P58" i="21" s="1"/>
  <c r="N115" i="24" l="1"/>
  <c r="O115" i="24"/>
  <c r="L115" i="24"/>
  <c r="I116" i="24" s="1"/>
  <c r="K58" i="21"/>
  <c r="R58" i="21" s="1"/>
  <c r="K116" i="24" l="1"/>
  <c r="M116" i="24"/>
  <c r="G59" i="21"/>
  <c r="L58" i="21"/>
  <c r="H59" i="21" s="1"/>
  <c r="I59" i="21" s="1"/>
  <c r="N116" i="24" l="1"/>
  <c r="O116" i="24"/>
  <c r="C20" i="24" s="1"/>
  <c r="S16" i="24" s="1"/>
  <c r="L116" i="24"/>
  <c r="N58" i="21"/>
  <c r="F59" i="21" s="1"/>
  <c r="Q58" i="21"/>
  <c r="O59" i="21"/>
  <c r="P59" i="21" s="1"/>
  <c r="K59" i="21"/>
  <c r="C19" i="24" l="1"/>
  <c r="R16" i="24" s="1"/>
  <c r="N117" i="24"/>
  <c r="G60" i="21"/>
  <c r="L59" i="21"/>
  <c r="R59" i="21"/>
  <c r="H60" i="21" l="1"/>
  <c r="I60" i="21" s="1"/>
  <c r="K60" i="21" s="1"/>
  <c r="Q59" i="21"/>
  <c r="N59" i="21"/>
  <c r="F60" i="21" s="1"/>
  <c r="O60" i="21" l="1"/>
  <c r="P60" i="21" s="1"/>
  <c r="L60" i="21"/>
  <c r="G61" i="21"/>
  <c r="R60" i="21"/>
  <c r="N60" i="21" l="1"/>
  <c r="F61" i="21" s="1"/>
  <c r="H61" i="21"/>
  <c r="I61" i="21" s="1"/>
  <c r="O61" i="21" s="1"/>
  <c r="P61" i="21" s="1"/>
  <c r="Q60" i="21"/>
  <c r="K61" i="21" l="1"/>
  <c r="R61" i="21" l="1"/>
  <c r="G62" i="21"/>
  <c r="L61" i="21"/>
  <c r="Q61" i="21" l="1"/>
  <c r="H62" i="21"/>
  <c r="I62" i="21" s="1"/>
  <c r="O62" i="21" s="1"/>
  <c r="P62" i="21" s="1"/>
  <c r="N61" i="21"/>
  <c r="F62" i="21" s="1"/>
  <c r="K62" i="21" l="1"/>
  <c r="L62" i="21" s="1"/>
  <c r="N62" i="21" s="1"/>
  <c r="F63" i="21" s="1"/>
  <c r="R62" i="21" l="1"/>
  <c r="G63" i="21"/>
  <c r="Q62" i="21"/>
  <c r="H63" i="21"/>
  <c r="I63" i="21" s="1"/>
  <c r="K63" i="21" l="1"/>
  <c r="L63" i="21" s="1"/>
  <c r="O63" i="21"/>
  <c r="P63" i="21" s="1"/>
  <c r="G64" i="21" l="1"/>
  <c r="R63" i="21"/>
  <c r="H64" i="21"/>
  <c r="I64" i="21" s="1"/>
  <c r="Q63" i="21"/>
  <c r="N63" i="21"/>
  <c r="F64" i="21" s="1"/>
  <c r="K64" i="21" l="1"/>
  <c r="L64" i="21" s="1"/>
  <c r="O64" i="21"/>
  <c r="P64" i="21" s="1"/>
  <c r="G65" i="21" l="1"/>
  <c r="R64" i="21"/>
  <c r="H65" i="21"/>
  <c r="I65" i="21" s="1"/>
  <c r="Q64" i="21"/>
  <c r="N64" i="21"/>
  <c r="F65" i="21" s="1"/>
  <c r="O65" i="21" l="1"/>
  <c r="P65" i="21" s="1"/>
  <c r="K65" i="21"/>
  <c r="R65" i="21" l="1"/>
  <c r="L65" i="21"/>
  <c r="G66" i="21"/>
  <c r="Q65" i="21" l="1"/>
  <c r="H66" i="21"/>
  <c r="I66" i="21" s="1"/>
  <c r="O66" i="21" s="1"/>
  <c r="P66" i="21" s="1"/>
  <c r="N65" i="21"/>
  <c r="F66" i="21" s="1"/>
  <c r="K66" i="21" l="1"/>
  <c r="L66" i="21" l="1"/>
  <c r="G67" i="21"/>
  <c r="R66" i="21"/>
  <c r="H67" i="21" l="1"/>
  <c r="I67" i="21" s="1"/>
  <c r="K67" i="21" s="1"/>
  <c r="Q66" i="21"/>
  <c r="N66" i="21"/>
  <c r="F67" i="21" s="1"/>
  <c r="G68" i="21" l="1"/>
  <c r="L67" i="21"/>
  <c r="R67" i="21"/>
  <c r="O67" i="21"/>
  <c r="P67" i="21" s="1"/>
  <c r="N67" i="21" l="1"/>
  <c r="F68" i="21" s="1"/>
  <c r="H68" i="21"/>
  <c r="I68" i="21" s="1"/>
  <c r="K68" i="21" s="1"/>
  <c r="Q67" i="21"/>
  <c r="G69" i="21" l="1"/>
  <c r="R68" i="21"/>
  <c r="L68" i="21"/>
  <c r="O68" i="21"/>
  <c r="P68" i="21" s="1"/>
  <c r="N68" i="21" l="1"/>
  <c r="F69" i="21" s="1"/>
  <c r="H69" i="21"/>
  <c r="I69" i="21" s="1"/>
  <c r="O69" i="21" s="1"/>
  <c r="P69" i="21" s="1"/>
  <c r="Q68" i="21"/>
  <c r="K69" i="21" l="1"/>
  <c r="R69" i="21" l="1"/>
  <c r="L69" i="21"/>
  <c r="G70" i="21"/>
  <c r="Q69" i="21" l="1"/>
  <c r="H70" i="21"/>
  <c r="I70" i="21" s="1"/>
  <c r="O70" i="21" s="1"/>
  <c r="P70" i="21" s="1"/>
  <c r="N69" i="21"/>
  <c r="F70" i="21" s="1"/>
  <c r="K70" i="21" l="1"/>
  <c r="G71" i="21" l="1"/>
  <c r="L70" i="21"/>
  <c r="R70" i="21"/>
  <c r="Q70" i="21" l="1"/>
  <c r="H71" i="21"/>
  <c r="I71" i="21" s="1"/>
  <c r="O71" i="21" s="1"/>
  <c r="P71" i="21" s="1"/>
  <c r="N70" i="21"/>
  <c r="F71" i="21" s="1"/>
  <c r="K71" i="21" l="1"/>
  <c r="G72" i="21" l="1"/>
  <c r="L71" i="21"/>
  <c r="R71" i="21"/>
  <c r="Q71" i="21" l="1"/>
  <c r="H72" i="21"/>
  <c r="I72" i="21" s="1"/>
  <c r="O72" i="21" s="1"/>
  <c r="P72" i="21" s="1"/>
  <c r="N71" i="21"/>
  <c r="F72" i="21" s="1"/>
  <c r="K72" i="21" l="1"/>
  <c r="R72" i="21" l="1"/>
  <c r="L72" i="21"/>
  <c r="G73" i="21"/>
  <c r="H73" i="21" l="1"/>
  <c r="I73" i="21" s="1"/>
  <c r="K73" i="21" s="1"/>
  <c r="Q72" i="21"/>
  <c r="N72" i="21"/>
  <c r="F73" i="21" s="1"/>
  <c r="O73" i="21" l="1"/>
  <c r="P73" i="21" s="1"/>
  <c r="R73" i="21"/>
  <c r="L73" i="21"/>
  <c r="G74" i="21"/>
  <c r="H74" i="21" l="1"/>
  <c r="I74" i="21" s="1"/>
  <c r="K74" i="21" s="1"/>
  <c r="Q73" i="21"/>
  <c r="N73" i="21"/>
  <c r="F74" i="21" s="1"/>
  <c r="L74" i="21" l="1"/>
  <c r="G75" i="21"/>
  <c r="R74" i="21"/>
  <c r="O74" i="21"/>
  <c r="P74" i="21" s="1"/>
  <c r="N74" i="21" l="1"/>
  <c r="F75" i="21" s="1"/>
  <c r="H75" i="21"/>
  <c r="I75" i="21" s="1"/>
  <c r="K75" i="21" s="1"/>
  <c r="Q74" i="21"/>
  <c r="G76" i="21" l="1"/>
  <c r="L75" i="21"/>
  <c r="R75" i="21"/>
  <c r="O75" i="21"/>
  <c r="P75" i="21" s="1"/>
  <c r="N75" i="21" l="1"/>
  <c r="F76" i="21" s="1"/>
  <c r="Q75" i="21"/>
  <c r="H76" i="21"/>
  <c r="I76" i="21" s="1"/>
  <c r="K76" i="21" s="1"/>
  <c r="G77" i="21" l="1"/>
  <c r="R76" i="21"/>
  <c r="L76" i="21"/>
  <c r="O76" i="21"/>
  <c r="P76" i="21" s="1"/>
  <c r="Q76" i="21" l="1"/>
  <c r="H77" i="21"/>
  <c r="I77" i="21" s="1"/>
  <c r="O77" i="21" s="1"/>
  <c r="P77" i="21" s="1"/>
  <c r="N76" i="21"/>
  <c r="F77" i="21" s="1"/>
  <c r="K77" i="21" l="1"/>
  <c r="G78" i="21" l="1"/>
  <c r="L77" i="21"/>
  <c r="R77" i="21"/>
  <c r="Q77" i="21" l="1"/>
  <c r="H78" i="21"/>
  <c r="I78" i="21" s="1"/>
  <c r="O78" i="21" s="1"/>
  <c r="P78" i="21" s="1"/>
  <c r="N77" i="21"/>
  <c r="F78" i="21" s="1"/>
  <c r="K78" i="21" l="1"/>
  <c r="G79" i="21" l="1"/>
  <c r="L78" i="21"/>
  <c r="R78" i="21"/>
  <c r="Q78" i="21" l="1"/>
  <c r="H79" i="21"/>
  <c r="I79" i="21" s="1"/>
  <c r="O79" i="21" s="1"/>
  <c r="P79" i="21" s="1"/>
  <c r="N78" i="21"/>
  <c r="F79" i="21" s="1"/>
  <c r="K79" i="21" l="1"/>
  <c r="G80" i="21" l="1"/>
  <c r="L79" i="21"/>
  <c r="R79" i="21"/>
  <c r="H80" i="21" l="1"/>
  <c r="I80" i="21" s="1"/>
  <c r="K80" i="21" s="1"/>
  <c r="Q79" i="21"/>
  <c r="N79" i="21"/>
  <c r="F80" i="21" s="1"/>
  <c r="R80" i="21" l="1"/>
  <c r="L80" i="21"/>
  <c r="G81" i="21"/>
  <c r="O80" i="21"/>
  <c r="P80" i="21" s="1"/>
  <c r="N80" i="21" l="1"/>
  <c r="F81" i="21" s="1"/>
  <c r="H81" i="21"/>
  <c r="I81" i="21" s="1"/>
  <c r="O81" i="21" s="1"/>
  <c r="P81" i="21" s="1"/>
  <c r="Q80" i="21"/>
  <c r="K81" i="21" l="1"/>
  <c r="R81" i="21" l="1"/>
  <c r="G82" i="21"/>
  <c r="L81" i="21"/>
  <c r="H82" i="21" l="1"/>
  <c r="I82" i="21" s="1"/>
  <c r="K82" i="21" s="1"/>
  <c r="Q81" i="21"/>
  <c r="N81" i="21"/>
  <c r="F82" i="21" s="1"/>
  <c r="G83" i="21" l="1"/>
  <c r="R82" i="21"/>
  <c r="L82" i="21"/>
  <c r="O82" i="21"/>
  <c r="P82" i="21" s="1"/>
  <c r="H83" i="21" l="1"/>
  <c r="I83" i="21" s="1"/>
  <c r="K83" i="21" s="1"/>
  <c r="Q82" i="21"/>
  <c r="N82" i="21"/>
  <c r="F83" i="21" s="1"/>
  <c r="O83" i="21" l="1"/>
  <c r="P83" i="21" s="1"/>
  <c r="G84" i="21"/>
  <c r="L83" i="21"/>
  <c r="R83" i="21"/>
  <c r="N83" i="21" l="1"/>
  <c r="F84" i="21" s="1"/>
  <c r="H84" i="21"/>
  <c r="I84" i="21" s="1"/>
  <c r="K84" i="21" s="1"/>
  <c r="Q83" i="21"/>
  <c r="L84" i="21" l="1"/>
  <c r="G85" i="21"/>
  <c r="R84" i="21"/>
  <c r="O84" i="21"/>
  <c r="P84" i="21" s="1"/>
  <c r="Q84" i="21" l="1"/>
  <c r="H85" i="21"/>
  <c r="I85" i="21" s="1"/>
  <c r="O85" i="21" s="1"/>
  <c r="P85" i="21" s="1"/>
  <c r="N84" i="21"/>
  <c r="F85" i="21" s="1"/>
  <c r="K85" i="21" l="1"/>
  <c r="G86" i="21" l="1"/>
  <c r="L85" i="21"/>
  <c r="R85" i="21"/>
  <c r="Q85" i="21" l="1"/>
  <c r="H86" i="21"/>
  <c r="I86" i="21" s="1"/>
  <c r="O86" i="21" s="1"/>
  <c r="P86" i="21" s="1"/>
  <c r="N85" i="21"/>
  <c r="F86" i="21" s="1"/>
  <c r="K86" i="21" l="1"/>
  <c r="G87" i="21" s="1"/>
  <c r="L86" i="21" l="1"/>
  <c r="N86" i="21" s="1"/>
  <c r="F87" i="21" s="1"/>
  <c r="R86" i="21"/>
  <c r="H87" i="21" l="1"/>
  <c r="I87" i="21" s="1"/>
  <c r="O87" i="21" s="1"/>
  <c r="P87" i="21" s="1"/>
  <c r="Q86" i="21"/>
  <c r="K87" i="21" l="1"/>
  <c r="G88" i="21" s="1"/>
  <c r="R87" i="21" l="1"/>
  <c r="L87" i="21"/>
  <c r="H88" i="21" s="1"/>
  <c r="I88" i="21" s="1"/>
  <c r="O88" i="21" s="1"/>
  <c r="P88" i="21" s="1"/>
  <c r="Q87" i="21" l="1"/>
  <c r="N87" i="21"/>
  <c r="F88" i="21" s="1"/>
  <c r="K88" i="21"/>
  <c r="R88" i="21" l="1"/>
  <c r="L88" i="21"/>
  <c r="G89" i="21"/>
  <c r="H89" i="21" l="1"/>
  <c r="I89" i="21" s="1"/>
  <c r="K89" i="21" s="1"/>
  <c r="Q88" i="21"/>
  <c r="N88" i="21"/>
  <c r="F89" i="21" s="1"/>
  <c r="R89" i="21" l="1"/>
  <c r="G90" i="21"/>
  <c r="L89" i="21"/>
  <c r="O89" i="21"/>
  <c r="P89" i="21" s="1"/>
  <c r="H90" i="21" l="1"/>
  <c r="I90" i="21" s="1"/>
  <c r="K90" i="21" s="1"/>
  <c r="Q89" i="21"/>
  <c r="N89" i="21"/>
  <c r="F90" i="21" s="1"/>
  <c r="O90" i="21" l="1"/>
  <c r="P90" i="21" s="1"/>
  <c r="R90" i="21"/>
  <c r="L90" i="21"/>
  <c r="G91" i="21"/>
  <c r="N90" i="21" l="1"/>
  <c r="F91" i="21" s="1"/>
  <c r="H91" i="21"/>
  <c r="I91" i="21" s="1"/>
  <c r="K91" i="21" s="1"/>
  <c r="Q90" i="21"/>
  <c r="G92" i="21" l="1"/>
  <c r="L91" i="21"/>
  <c r="R91" i="21"/>
  <c r="O91" i="21"/>
  <c r="P91" i="21" s="1"/>
  <c r="H92" i="21" l="1"/>
  <c r="I92" i="21" s="1"/>
  <c r="O92" i="21" s="1"/>
  <c r="P92" i="21" s="1"/>
  <c r="Q91" i="21"/>
  <c r="N91" i="21"/>
  <c r="F92" i="21" s="1"/>
  <c r="K92" i="21" l="1"/>
  <c r="G93" i="21" l="1"/>
  <c r="R92" i="21"/>
  <c r="L92" i="21"/>
  <c r="Q92" i="21" l="1"/>
  <c r="H93" i="21"/>
  <c r="I93" i="21" s="1"/>
  <c r="K93" i="21" s="1"/>
  <c r="N92" i="21"/>
  <c r="F93" i="21" s="1"/>
  <c r="G94" i="21" l="1"/>
  <c r="L93" i="21"/>
  <c r="R93" i="21"/>
  <c r="O93" i="21"/>
  <c r="P93" i="21" s="1"/>
  <c r="N93" i="21" l="1"/>
  <c r="F94" i="21" s="1"/>
  <c r="Q93" i="21"/>
  <c r="H94" i="21"/>
  <c r="I94" i="21" s="1"/>
  <c r="O94" i="21" s="1"/>
  <c r="P94" i="21" s="1"/>
  <c r="K94" i="21" l="1"/>
  <c r="G95" i="21" l="1"/>
  <c r="L94" i="21"/>
  <c r="R94" i="21"/>
  <c r="Q94" i="21" l="1"/>
  <c r="H95" i="21"/>
  <c r="I95" i="21" s="1"/>
  <c r="K95" i="21" s="1"/>
  <c r="N94" i="21"/>
  <c r="F95" i="21" s="1"/>
  <c r="G96" i="21" l="1"/>
  <c r="L95" i="21"/>
  <c r="R95" i="21"/>
  <c r="O95" i="21"/>
  <c r="P95" i="21" s="1"/>
  <c r="N95" i="21" l="1"/>
  <c r="F96" i="21" s="1"/>
  <c r="H96" i="21"/>
  <c r="I96" i="21" s="1"/>
  <c r="O96" i="21" s="1"/>
  <c r="P96" i="21" s="1"/>
  <c r="Q95" i="21"/>
  <c r="K96" i="21" l="1"/>
  <c r="R96" i="21" l="1"/>
  <c r="G97" i="21"/>
  <c r="L96" i="21"/>
  <c r="H97" i="21" l="1"/>
  <c r="I97" i="21" s="1"/>
  <c r="K97" i="21" s="1"/>
  <c r="Q96" i="21"/>
  <c r="N96" i="21"/>
  <c r="F97" i="21" s="1"/>
  <c r="O97" i="21" l="1"/>
  <c r="P97" i="21" s="1"/>
  <c r="R97" i="21"/>
  <c r="G98" i="21"/>
  <c r="L97" i="21"/>
  <c r="H98" i="21" l="1"/>
  <c r="I98" i="21" s="1"/>
  <c r="K98" i="21" s="1"/>
  <c r="Q97" i="21"/>
  <c r="N97" i="21"/>
  <c r="F98" i="21" s="1"/>
  <c r="O98" i="21" l="1"/>
  <c r="P98" i="21" s="1"/>
  <c r="L98" i="21"/>
  <c r="G99" i="21"/>
  <c r="R98" i="21"/>
  <c r="H99" i="21" l="1"/>
  <c r="I99" i="21" s="1"/>
  <c r="O99" i="21" s="1"/>
  <c r="P99" i="21" s="1"/>
  <c r="Q98" i="21"/>
  <c r="N98" i="21"/>
  <c r="F99" i="21" s="1"/>
  <c r="K99" i="21" l="1"/>
  <c r="G100" i="21" l="1"/>
  <c r="L99" i="21"/>
  <c r="R99" i="21"/>
  <c r="H100" i="21" l="1"/>
  <c r="I100" i="21" s="1"/>
  <c r="K100" i="21" s="1"/>
  <c r="Q99" i="21"/>
  <c r="N99" i="21"/>
  <c r="F100" i="21" s="1"/>
  <c r="O100" i="21" l="1"/>
  <c r="P100" i="21" s="1"/>
  <c r="G101" i="21"/>
  <c r="R100" i="21"/>
  <c r="L100" i="21"/>
  <c r="N100" i="21" l="1"/>
  <c r="F101" i="21" s="1"/>
  <c r="Q100" i="21"/>
  <c r="H101" i="21"/>
  <c r="I101" i="21" s="1"/>
  <c r="K101" i="21" s="1"/>
  <c r="G102" i="21" l="1"/>
  <c r="L101" i="21"/>
  <c r="R101" i="21"/>
  <c r="O101" i="21"/>
  <c r="P101" i="21" s="1"/>
  <c r="Q101" i="21" l="1"/>
  <c r="H102" i="21"/>
  <c r="I102" i="21" s="1"/>
  <c r="O102" i="21" s="1"/>
  <c r="P102" i="21" s="1"/>
  <c r="N101" i="21"/>
  <c r="F102" i="21" s="1"/>
  <c r="K102" i="21" l="1"/>
  <c r="G103" i="21" l="1"/>
  <c r="L102" i="21"/>
  <c r="R102" i="21"/>
  <c r="Q102" i="21" l="1"/>
  <c r="H103" i="21"/>
  <c r="I103" i="21" s="1"/>
  <c r="O103" i="21" s="1"/>
  <c r="P103" i="21" s="1"/>
  <c r="N102" i="21"/>
  <c r="F103" i="21" s="1"/>
  <c r="K103" i="21" l="1"/>
  <c r="G104" i="21" l="1"/>
  <c r="L103" i="21"/>
  <c r="R103" i="21"/>
  <c r="H104" i="21" l="1"/>
  <c r="I104" i="21" s="1"/>
  <c r="O104" i="21" s="1"/>
  <c r="P104" i="21" s="1"/>
  <c r="Q103" i="21"/>
  <c r="N103" i="21"/>
  <c r="F104" i="21" s="1"/>
  <c r="K104" i="21" l="1"/>
  <c r="R104" i="21" s="1"/>
  <c r="G105" i="21" l="1"/>
  <c r="L104" i="21"/>
  <c r="H105" i="21" s="1"/>
  <c r="I105" i="21" s="1"/>
  <c r="O105" i="21" l="1"/>
  <c r="P105" i="21" s="1"/>
  <c r="N104" i="21"/>
  <c r="F105" i="21" s="1"/>
  <c r="Q104" i="21"/>
  <c r="K105" i="21"/>
  <c r="R105" i="21" l="1"/>
  <c r="G106" i="21"/>
  <c r="L105" i="21"/>
  <c r="H106" i="21" l="1"/>
  <c r="I106" i="21" s="1"/>
  <c r="K106" i="21" s="1"/>
  <c r="Q105" i="21"/>
  <c r="N105" i="21"/>
  <c r="F106" i="21" s="1"/>
  <c r="O106" i="21" l="1"/>
  <c r="P106" i="21" s="1"/>
  <c r="L106" i="21"/>
  <c r="G107" i="21"/>
  <c r="R106" i="21"/>
  <c r="N106" i="21" l="1"/>
  <c r="F107" i="21" s="1"/>
  <c r="H107" i="21"/>
  <c r="I107" i="21" s="1"/>
  <c r="K107" i="21" s="1"/>
  <c r="Q106" i="21"/>
  <c r="G108" i="21" l="1"/>
  <c r="L107" i="21"/>
  <c r="R107" i="21"/>
  <c r="O107" i="21"/>
  <c r="P107" i="21" s="1"/>
  <c r="Q107" i="21" l="1"/>
  <c r="H108" i="21"/>
  <c r="I108" i="21" s="1"/>
  <c r="K108" i="21" s="1"/>
  <c r="N107" i="21"/>
  <c r="F108" i="21" s="1"/>
  <c r="G109" i="21" l="1"/>
  <c r="R108" i="21"/>
  <c r="L108" i="21"/>
  <c r="O108" i="21"/>
  <c r="P108" i="21" s="1"/>
  <c r="N108" i="21" l="1"/>
  <c r="F109" i="21" s="1"/>
  <c r="Q108" i="21"/>
  <c r="H109" i="21"/>
  <c r="I109" i="21" s="1"/>
  <c r="O109" i="21" s="1"/>
  <c r="P109" i="21" s="1"/>
  <c r="K109" i="21" l="1"/>
  <c r="G110" i="21" l="1"/>
  <c r="L109" i="21"/>
  <c r="R109" i="21"/>
  <c r="Q109" i="21" l="1"/>
  <c r="H110" i="21"/>
  <c r="I110" i="21" s="1"/>
  <c r="O110" i="21" s="1"/>
  <c r="P110" i="21" s="1"/>
  <c r="N109" i="21"/>
  <c r="F110" i="21" s="1"/>
  <c r="K110" i="21" l="1"/>
  <c r="G111" i="21" l="1"/>
  <c r="L110" i="21"/>
  <c r="R110" i="21"/>
  <c r="Q110" i="21" l="1"/>
  <c r="H111" i="21"/>
  <c r="I111" i="21" s="1"/>
  <c r="O111" i="21" s="1"/>
  <c r="P111" i="21" s="1"/>
  <c r="N110" i="21"/>
  <c r="F111" i="21" s="1"/>
  <c r="K111" i="21" l="1"/>
  <c r="G112" i="21" l="1"/>
  <c r="L111" i="21"/>
  <c r="R111" i="21"/>
  <c r="Q111" i="21" l="1"/>
  <c r="H112" i="21"/>
  <c r="I112" i="21" s="1"/>
  <c r="O112" i="21" s="1"/>
  <c r="P112" i="21" s="1"/>
  <c r="N111" i="21"/>
  <c r="F112" i="21" s="1"/>
  <c r="K112" i="21" l="1"/>
  <c r="R112" i="21" l="1"/>
  <c r="G113" i="21"/>
  <c r="L112" i="21"/>
  <c r="H113" i="21" l="1"/>
  <c r="I113" i="21" s="1"/>
  <c r="O113" i="21" s="1"/>
  <c r="P113" i="21" s="1"/>
  <c r="Q112" i="21"/>
  <c r="N112" i="21"/>
  <c r="F113" i="21" s="1"/>
  <c r="K113" i="21" l="1"/>
  <c r="R113" i="21" l="1"/>
  <c r="G114" i="21"/>
  <c r="L113" i="21"/>
  <c r="H114" i="21" l="1"/>
  <c r="I114" i="21" s="1"/>
  <c r="K114" i="21" s="1"/>
  <c r="Q113" i="21"/>
  <c r="N113" i="21"/>
  <c r="F114" i="21" s="1"/>
  <c r="L114" i="21" l="1"/>
  <c r="G115" i="21"/>
  <c r="R114" i="21"/>
  <c r="O114" i="21"/>
  <c r="P114" i="21" s="1"/>
  <c r="N114" i="21" l="1"/>
  <c r="F115" i="21" s="1"/>
  <c r="H115" i="21"/>
  <c r="I115" i="21" s="1"/>
  <c r="O115" i="21" s="1"/>
  <c r="P115" i="21" s="1"/>
  <c r="Q114" i="21"/>
  <c r="K115" i="21" l="1"/>
  <c r="G116" i="21" l="1"/>
  <c r="L115" i="21"/>
  <c r="R115" i="21"/>
  <c r="H116" i="21" l="1"/>
  <c r="I116" i="21" s="1"/>
  <c r="K116" i="21" s="1"/>
  <c r="Q115" i="21"/>
  <c r="N115" i="21"/>
  <c r="F116" i="21" s="1"/>
  <c r="O116" i="21" l="1"/>
  <c r="P116" i="21" s="1"/>
  <c r="G117" i="21"/>
  <c r="R116" i="21"/>
  <c r="L116" i="21"/>
  <c r="N116" i="21" l="1"/>
  <c r="F117" i="21" s="1"/>
  <c r="Q116" i="21"/>
  <c r="H117" i="21"/>
  <c r="I117" i="21" s="1"/>
  <c r="O117" i="21" s="1"/>
  <c r="P117" i="21" s="1"/>
  <c r="K117" i="21" l="1"/>
  <c r="G118" i="21" l="1"/>
  <c r="L117" i="21"/>
  <c r="R117" i="21"/>
  <c r="Q117" i="21" l="1"/>
  <c r="H118" i="21"/>
  <c r="I118" i="21" s="1"/>
  <c r="O118" i="21" s="1"/>
  <c r="P118" i="21" s="1"/>
  <c r="N117" i="21"/>
  <c r="F118" i="21" s="1"/>
  <c r="K118" i="21" l="1"/>
  <c r="G119" i="21" s="1"/>
  <c r="R118" i="21" l="1"/>
  <c r="L118" i="21"/>
  <c r="Q118" i="21" s="1"/>
  <c r="N118" i="21" l="1"/>
  <c r="F119" i="21" s="1"/>
  <c r="H119" i="21"/>
  <c r="I119" i="21" s="1"/>
  <c r="O119" i="21" s="1"/>
  <c r="P119" i="21" s="1"/>
  <c r="K119" i="21" l="1"/>
  <c r="G120" i="21" s="1"/>
  <c r="R119" i="21" l="1"/>
  <c r="L119" i="21"/>
  <c r="Q119" i="21" s="1"/>
  <c r="N119" i="21" l="1"/>
  <c r="F120" i="21" s="1"/>
  <c r="H120" i="21"/>
  <c r="I120" i="21" s="1"/>
  <c r="O120" i="21" s="1"/>
  <c r="P120" i="21" s="1"/>
  <c r="K120" i="21" l="1"/>
  <c r="G121" i="21" s="1"/>
  <c r="R120" i="21" l="1"/>
  <c r="L120" i="21"/>
  <c r="H121" i="21" s="1"/>
  <c r="I121" i="21" s="1"/>
  <c r="K121" i="21" s="1"/>
  <c r="N120" i="21" l="1"/>
  <c r="F121" i="21" s="1"/>
  <c r="Q120" i="21"/>
  <c r="O121" i="21"/>
  <c r="P121" i="21" s="1"/>
  <c r="R121" i="21"/>
  <c r="G122" i="21"/>
  <c r="L121" i="21"/>
  <c r="N121" i="21" l="1"/>
  <c r="F122" i="21" s="1"/>
  <c r="H122" i="21"/>
  <c r="I122" i="21" s="1"/>
  <c r="O122" i="21" s="1"/>
  <c r="P122" i="21" s="1"/>
  <c r="Q121" i="21"/>
  <c r="K122" i="21" l="1"/>
  <c r="G123" i="21" l="1"/>
  <c r="R122" i="21"/>
  <c r="L122" i="21"/>
  <c r="H123" i="21" l="1"/>
  <c r="I123" i="21" s="1"/>
  <c r="K123" i="21" s="1"/>
  <c r="Q122" i="21"/>
  <c r="N122" i="21"/>
  <c r="F123" i="21" s="1"/>
  <c r="G124" i="21" l="1"/>
  <c r="L123" i="21"/>
  <c r="R123" i="21"/>
  <c r="O123" i="21"/>
  <c r="P123" i="21" s="1"/>
  <c r="N123" i="21" l="1"/>
  <c r="F124" i="21" s="1"/>
  <c r="H124" i="21"/>
  <c r="I124" i="21" s="1"/>
  <c r="O124" i="21" s="1"/>
  <c r="P124" i="21" s="1"/>
  <c r="Q123" i="21"/>
  <c r="K124" i="21" l="1"/>
  <c r="R124" i="21" l="1"/>
  <c r="L124" i="21"/>
  <c r="G125" i="21"/>
  <c r="Q124" i="21" l="1"/>
  <c r="H125" i="21"/>
  <c r="I125" i="21" s="1"/>
  <c r="O125" i="21" s="1"/>
  <c r="P125" i="21" s="1"/>
  <c r="N124" i="21"/>
  <c r="F125" i="21" s="1"/>
  <c r="K125" i="21" l="1"/>
  <c r="G126" i="21" l="1"/>
  <c r="L125" i="21"/>
  <c r="R125" i="21"/>
  <c r="Q125" i="21" l="1"/>
  <c r="H126" i="21"/>
  <c r="I126" i="21" s="1"/>
  <c r="O126" i="21" s="1"/>
  <c r="P126" i="21" s="1"/>
  <c r="N125" i="21"/>
  <c r="F126" i="21" s="1"/>
  <c r="K126" i="21" l="1"/>
  <c r="G127" i="21" l="1"/>
  <c r="L126" i="21"/>
  <c r="R126" i="21"/>
  <c r="Q126" i="21" l="1"/>
  <c r="H127" i="21"/>
  <c r="I127" i="21" s="1"/>
  <c r="O127" i="21" s="1"/>
  <c r="P127" i="21" s="1"/>
  <c r="N126" i="21"/>
  <c r="F127" i="21" s="1"/>
  <c r="K127" i="21" l="1"/>
  <c r="G128" i="21" l="1"/>
  <c r="L127" i="21"/>
  <c r="R127" i="21"/>
  <c r="H128" i="21" l="1"/>
  <c r="I128" i="21" s="1"/>
  <c r="O128" i="21" s="1"/>
  <c r="P128" i="21" s="1"/>
  <c r="Q127" i="21"/>
  <c r="N127" i="21"/>
  <c r="F128" i="21" s="1"/>
  <c r="K128" i="21" l="1"/>
  <c r="R128" i="21" s="1"/>
  <c r="G129" i="21" l="1"/>
  <c r="L128" i="21"/>
  <c r="N128" i="21" s="1"/>
  <c r="F129" i="21" s="1"/>
  <c r="H129" i="21" l="1"/>
  <c r="I129" i="21" s="1"/>
  <c r="O129" i="21" s="1"/>
  <c r="P129" i="21" s="1"/>
  <c r="Q128" i="21"/>
  <c r="K129" i="21" l="1"/>
  <c r="G130" i="21" s="1"/>
  <c r="L129" i="21" l="1"/>
  <c r="H130" i="21" s="1"/>
  <c r="I130" i="21" s="1"/>
  <c r="K130" i="21" s="1"/>
  <c r="R129" i="21"/>
  <c r="N129" i="21" l="1"/>
  <c r="F130" i="21" s="1"/>
  <c r="Q129" i="21"/>
  <c r="G131" i="21"/>
  <c r="R130" i="21"/>
  <c r="L130" i="21"/>
  <c r="O130" i="21"/>
  <c r="P130" i="21" s="1"/>
  <c r="N130" i="21" l="1"/>
  <c r="F131" i="21" s="1"/>
  <c r="H131" i="21"/>
  <c r="I131" i="21" s="1"/>
  <c r="K131" i="21" s="1"/>
  <c r="Q130" i="21"/>
  <c r="G132" i="21" l="1"/>
  <c r="L131" i="21"/>
  <c r="R131" i="21"/>
  <c r="O131" i="21"/>
  <c r="P131" i="21" s="1"/>
  <c r="H132" i="21" l="1"/>
  <c r="I132" i="21" s="1"/>
  <c r="O132" i="21" s="1"/>
  <c r="P132" i="21" s="1"/>
  <c r="Q131" i="21"/>
  <c r="N131" i="21"/>
  <c r="F132" i="21" s="1"/>
  <c r="K132" i="21" l="1"/>
  <c r="R132" i="21" l="1"/>
  <c r="L132" i="21"/>
  <c r="G133" i="21"/>
  <c r="Q132" i="21" l="1"/>
  <c r="H133" i="21"/>
  <c r="I133" i="21" s="1"/>
  <c r="K133" i="21" s="1"/>
  <c r="N132" i="21"/>
  <c r="F133" i="21" s="1"/>
  <c r="G134" i="21" l="1"/>
  <c r="L133" i="21"/>
  <c r="R133" i="21"/>
  <c r="O133" i="21"/>
  <c r="P133" i="21" s="1"/>
  <c r="N133" i="21" l="1"/>
  <c r="F134" i="21" s="1"/>
  <c r="H134" i="21"/>
  <c r="I134" i="21" s="1"/>
  <c r="O134" i="21" s="1"/>
  <c r="P134" i="21" s="1"/>
  <c r="Q133" i="21"/>
  <c r="K134" i="21" l="1"/>
  <c r="G135" i="21" l="1"/>
  <c r="L134" i="21"/>
  <c r="R134" i="21"/>
  <c r="Q134" i="21" l="1"/>
  <c r="H135" i="21"/>
  <c r="I135" i="21" s="1"/>
  <c r="K135" i="21" s="1"/>
  <c r="N134" i="21"/>
  <c r="F135" i="21" s="1"/>
  <c r="G136" i="21" l="1"/>
  <c r="L135" i="21"/>
  <c r="R135" i="21"/>
  <c r="O135" i="21"/>
  <c r="P135" i="21" s="1"/>
  <c r="N135" i="21" l="1"/>
  <c r="F136" i="21" s="1"/>
  <c r="Q135" i="21"/>
  <c r="H136" i="21"/>
  <c r="I136" i="21" s="1"/>
  <c r="O136" i="21" s="1"/>
  <c r="P136" i="21" s="1"/>
  <c r="K136" i="21" l="1"/>
  <c r="G137" i="21" l="1"/>
  <c r="L136" i="21"/>
  <c r="R136" i="21"/>
  <c r="H137" i="21" l="1"/>
  <c r="I137" i="21" s="1"/>
  <c r="O137" i="21" s="1"/>
  <c r="P137" i="21" s="1"/>
  <c r="Q136" i="21"/>
  <c r="N136" i="21"/>
  <c r="F137" i="21" s="1"/>
  <c r="K137" i="21" l="1"/>
  <c r="R137" i="21" s="1"/>
  <c r="L137" i="21" l="1"/>
  <c r="Q137" i="21" s="1"/>
  <c r="G138" i="21"/>
  <c r="N137" i="21" l="1"/>
  <c r="F138" i="21" s="1"/>
  <c r="H138" i="21"/>
  <c r="I138" i="21" s="1"/>
  <c r="K138" i="21" s="1"/>
  <c r="G139" i="21" s="1"/>
  <c r="O138" i="21" l="1"/>
  <c r="P138" i="21" s="1"/>
  <c r="R138" i="21"/>
  <c r="L138" i="21"/>
  <c r="H139" i="21" s="1"/>
  <c r="I139" i="21" s="1"/>
  <c r="O139" i="21" s="1"/>
  <c r="P139" i="21" s="1"/>
  <c r="Q138" i="21" l="1"/>
  <c r="N138" i="21"/>
  <c r="F139" i="21" s="1"/>
  <c r="K139" i="21"/>
  <c r="G140" i="21" l="1"/>
  <c r="L139" i="21"/>
  <c r="R139" i="21"/>
  <c r="H140" i="21" l="1"/>
  <c r="I140" i="21" s="1"/>
  <c r="O140" i="21" s="1"/>
  <c r="P140" i="21" s="1"/>
  <c r="Q139" i="21"/>
  <c r="N139" i="21"/>
  <c r="F140" i="21" s="1"/>
  <c r="K140" i="21" l="1"/>
  <c r="R140" i="21" l="1"/>
  <c r="G141" i="21"/>
  <c r="L140" i="21"/>
  <c r="Q140" i="21" l="1"/>
  <c r="H141" i="21"/>
  <c r="I141" i="21" s="1"/>
  <c r="K141" i="21" s="1"/>
  <c r="N140" i="21"/>
  <c r="F141" i="21" s="1"/>
  <c r="G142" i="21" l="1"/>
  <c r="L141" i="21"/>
  <c r="R141" i="21"/>
  <c r="O141" i="21"/>
  <c r="P141" i="21" s="1"/>
  <c r="N141" i="21" l="1"/>
  <c r="F142" i="21" s="1"/>
  <c r="H142" i="21"/>
  <c r="I142" i="21" s="1"/>
  <c r="O142" i="21" s="1"/>
  <c r="P142" i="21" s="1"/>
  <c r="Q141" i="21"/>
  <c r="K142" i="21" l="1"/>
  <c r="G143" i="21" l="1"/>
  <c r="L142" i="21"/>
  <c r="R142" i="21"/>
  <c r="Q142" i="21" l="1"/>
  <c r="H143" i="21"/>
  <c r="I143" i="21" s="1"/>
  <c r="K143" i="21" s="1"/>
  <c r="N142" i="21"/>
  <c r="F143" i="21" s="1"/>
  <c r="O143" i="21" l="1"/>
  <c r="P143" i="21" s="1"/>
  <c r="G144" i="21"/>
  <c r="L143" i="21"/>
  <c r="R143" i="21"/>
  <c r="N143" i="21" l="1"/>
  <c r="F144" i="21" s="1"/>
  <c r="Q143" i="21"/>
  <c r="H144" i="21"/>
  <c r="I144" i="21" s="1"/>
  <c r="O144" i="21" s="1"/>
  <c r="P144" i="21" s="1"/>
  <c r="K144" i="21" l="1"/>
  <c r="G145" i="21" l="1"/>
  <c r="L144" i="21"/>
  <c r="R144" i="21"/>
  <c r="H145" i="21" l="1"/>
  <c r="I145" i="21" s="1"/>
  <c r="O145" i="21" s="1"/>
  <c r="P145" i="21" s="1"/>
  <c r="Q144" i="21"/>
  <c r="N144" i="21"/>
  <c r="F145" i="21" s="1"/>
  <c r="K145" i="21" l="1"/>
  <c r="R145" i="21" s="1"/>
  <c r="L145" i="21" l="1"/>
  <c r="Q145" i="21" s="1"/>
  <c r="G146" i="21"/>
  <c r="N145" i="21" l="1"/>
  <c r="F146" i="21" s="1"/>
  <c r="H146" i="21"/>
  <c r="I146" i="21" s="1"/>
  <c r="K146" i="21" s="1"/>
  <c r="G147" i="21" s="1"/>
  <c r="R146" i="21" l="1"/>
  <c r="O146" i="21"/>
  <c r="P146" i="21" s="1"/>
  <c r="L146" i="21"/>
  <c r="N146" i="21" l="1"/>
  <c r="F147" i="21" s="1"/>
  <c r="H147" i="21"/>
  <c r="I147" i="21" s="1"/>
  <c r="O147" i="21" s="1"/>
  <c r="P147" i="21" s="1"/>
  <c r="Q146" i="21"/>
  <c r="K147" i="21" l="1"/>
  <c r="G148" i="21" s="1"/>
  <c r="L147" i="21" l="1"/>
  <c r="Q147" i="21" s="1"/>
  <c r="R147" i="21"/>
  <c r="N147" i="21" l="1"/>
  <c r="F148" i="21" s="1"/>
  <c r="H148" i="21"/>
  <c r="I148" i="21" s="1"/>
  <c r="K148" i="21" s="1"/>
  <c r="R148" i="21" s="1"/>
  <c r="G149" i="21" l="1"/>
  <c r="L148" i="21"/>
  <c r="Q148" i="21" s="1"/>
  <c r="O148" i="21"/>
  <c r="P148" i="21" s="1"/>
  <c r="H149" i="21" l="1"/>
  <c r="I149" i="21" s="1"/>
  <c r="K149" i="21" s="1"/>
  <c r="L149" i="21" s="1"/>
  <c r="N148" i="21"/>
  <c r="F149" i="21" s="1"/>
  <c r="O149" i="21" l="1"/>
  <c r="P149" i="21" s="1"/>
  <c r="R149" i="21"/>
  <c r="G150" i="21"/>
  <c r="H150" i="21"/>
  <c r="I150" i="21" s="1"/>
  <c r="Q149" i="21"/>
  <c r="K150" i="21" l="1"/>
  <c r="G151" i="21" s="1"/>
  <c r="N149" i="21"/>
  <c r="F150" i="21" s="1"/>
  <c r="O150" i="21"/>
  <c r="P150" i="21" s="1"/>
  <c r="R150" i="21" l="1"/>
  <c r="L150" i="21"/>
  <c r="Q150" i="21" s="1"/>
  <c r="N150" i="21" l="1"/>
  <c r="F151" i="21" s="1"/>
  <c r="H151" i="21"/>
  <c r="I151" i="21" s="1"/>
  <c r="K151" i="21" s="1"/>
  <c r="L151" i="21" s="1"/>
  <c r="O151" i="21" l="1"/>
  <c r="P151" i="21" s="1"/>
  <c r="R151" i="21"/>
  <c r="G152" i="21"/>
  <c r="H152" i="21"/>
  <c r="I152" i="21" s="1"/>
  <c r="O152" i="21" s="1"/>
  <c r="P152" i="21" s="1"/>
  <c r="Q151" i="21"/>
  <c r="N151" i="21" l="1"/>
  <c r="F152" i="21" s="1"/>
  <c r="K152" i="21"/>
  <c r="R152" i="21" l="1"/>
  <c r="L152" i="21"/>
  <c r="G153" i="21"/>
  <c r="Q152" i="21" l="1"/>
  <c r="H153" i="21"/>
  <c r="I153" i="21" s="1"/>
  <c r="O153" i="21" s="1"/>
  <c r="P153" i="21" s="1"/>
  <c r="N152" i="21"/>
  <c r="F153" i="21" s="1"/>
  <c r="K153" i="21" l="1"/>
  <c r="L153" i="21" l="1"/>
  <c r="G154" i="21"/>
  <c r="R153" i="21"/>
  <c r="Q153" i="21" l="1"/>
  <c r="H154" i="21"/>
  <c r="I154" i="21" s="1"/>
  <c r="K154" i="21" s="1"/>
  <c r="N153" i="21"/>
  <c r="F154" i="21" s="1"/>
  <c r="G155" i="21" l="1"/>
  <c r="L154" i="21"/>
  <c r="R154" i="21"/>
  <c r="O154" i="21"/>
  <c r="P154" i="21" s="1"/>
  <c r="H155" i="21" l="1"/>
  <c r="I155" i="21" s="1"/>
  <c r="K155" i="21" s="1"/>
  <c r="Q154" i="21"/>
  <c r="N154" i="21"/>
  <c r="F155" i="21" s="1"/>
  <c r="O155" i="21" l="1"/>
  <c r="P155" i="21" s="1"/>
  <c r="G156" i="21"/>
  <c r="R155" i="21"/>
  <c r="L155" i="21"/>
  <c r="N155" i="21" l="1"/>
  <c r="F156" i="21" s="1"/>
  <c r="H156" i="21"/>
  <c r="I156" i="21" s="1"/>
  <c r="K156" i="21" s="1"/>
  <c r="Q155" i="21"/>
  <c r="R156" i="21" l="1"/>
  <c r="L156" i="21"/>
  <c r="G157" i="21"/>
  <c r="O156" i="21"/>
  <c r="P156" i="21" s="1"/>
  <c r="H157" i="21" l="1"/>
  <c r="I157" i="21" s="1"/>
  <c r="K157" i="21" s="1"/>
  <c r="Q156" i="21"/>
  <c r="N156" i="21"/>
  <c r="F157" i="21" s="1"/>
  <c r="G158" i="21" l="1"/>
  <c r="R157" i="21"/>
  <c r="L157" i="21"/>
  <c r="O157" i="21"/>
  <c r="P157" i="21" s="1"/>
  <c r="N157" i="21" l="1"/>
  <c r="F158" i="21" s="1"/>
  <c r="H158" i="21"/>
  <c r="I158" i="21" s="1"/>
  <c r="K158" i="21" s="1"/>
  <c r="Q157" i="21"/>
  <c r="G159" i="21" l="1"/>
  <c r="L158" i="21"/>
  <c r="R158" i="21"/>
  <c r="O158" i="21"/>
  <c r="P158" i="21" s="1"/>
  <c r="N158" i="21" l="1"/>
  <c r="F159" i="21" s="1"/>
  <c r="H159" i="21"/>
  <c r="I159" i="21" s="1"/>
  <c r="K159" i="21" s="1"/>
  <c r="Q158" i="21"/>
  <c r="L159" i="21" l="1"/>
  <c r="G160" i="21"/>
  <c r="R159" i="21"/>
  <c r="O159" i="21"/>
  <c r="P159" i="21" s="1"/>
  <c r="Q159" i="21" l="1"/>
  <c r="H160" i="21"/>
  <c r="I160" i="21" s="1"/>
  <c r="O160" i="21" s="1"/>
  <c r="P160" i="21" s="1"/>
  <c r="N159" i="21"/>
  <c r="F160" i="21" s="1"/>
  <c r="K160" i="21" l="1"/>
  <c r="G161" i="21" l="1"/>
  <c r="L160" i="21"/>
  <c r="R160" i="21"/>
  <c r="Q160" i="21" l="1"/>
  <c r="H161" i="21"/>
  <c r="I161" i="21" s="1"/>
  <c r="K161" i="21" s="1"/>
  <c r="N160" i="21"/>
  <c r="F161" i="21" s="1"/>
  <c r="G162" i="21" l="1"/>
  <c r="L161" i="21"/>
  <c r="R161" i="21"/>
  <c r="O161" i="21"/>
  <c r="P161" i="21" s="1"/>
  <c r="N161" i="21" l="1"/>
  <c r="F162" i="21" s="1"/>
  <c r="Q161" i="21"/>
  <c r="H162" i="21"/>
  <c r="I162" i="21" s="1"/>
  <c r="O162" i="21" s="1"/>
  <c r="P162" i="21" s="1"/>
  <c r="K162" i="21" l="1"/>
  <c r="G163" i="21" l="1"/>
  <c r="L162" i="21"/>
  <c r="R162" i="21"/>
  <c r="H163" i="21" l="1"/>
  <c r="I163" i="21" s="1"/>
  <c r="O163" i="21" s="1"/>
  <c r="P163" i="21" s="1"/>
  <c r="Q162" i="21"/>
  <c r="N162" i="21"/>
  <c r="F163" i="21" s="1"/>
  <c r="K163" i="21" l="1"/>
  <c r="R163" i="21" l="1"/>
  <c r="L163" i="21"/>
  <c r="G164" i="21"/>
  <c r="H164" i="21" l="1"/>
  <c r="I164" i="21" s="1"/>
  <c r="K164" i="21" s="1"/>
  <c r="Q163" i="21"/>
  <c r="N163" i="21"/>
  <c r="F164" i="21" s="1"/>
  <c r="R164" i="21" l="1"/>
  <c r="G165" i="21"/>
  <c r="L164" i="21"/>
  <c r="O164" i="21"/>
  <c r="P164" i="21" s="1"/>
  <c r="H165" i="21" l="1"/>
  <c r="I165" i="21" s="1"/>
  <c r="O165" i="21" s="1"/>
  <c r="P165" i="21" s="1"/>
  <c r="Q164" i="21"/>
  <c r="N164" i="21"/>
  <c r="F165" i="21" s="1"/>
  <c r="K165" i="21" l="1"/>
  <c r="R165" i="21" l="1"/>
  <c r="L165" i="21"/>
  <c r="G166" i="21"/>
  <c r="H166" i="21" l="1"/>
  <c r="I166" i="21" s="1"/>
  <c r="O166" i="21" s="1"/>
  <c r="P166" i="21" s="1"/>
  <c r="Q165" i="21"/>
  <c r="N165" i="21"/>
  <c r="F166" i="21" s="1"/>
  <c r="K166" i="21" l="1"/>
  <c r="G167" i="21" l="1"/>
  <c r="L166" i="21"/>
  <c r="R166" i="21"/>
  <c r="H167" i="21" l="1"/>
  <c r="I167" i="21" s="1"/>
  <c r="K167" i="21" s="1"/>
  <c r="Q166" i="21"/>
  <c r="N166" i="21"/>
  <c r="F167" i="21" s="1"/>
  <c r="O167" i="21" l="1"/>
  <c r="P167" i="21" s="1"/>
  <c r="G168" i="21"/>
  <c r="R167" i="21"/>
  <c r="L167" i="21"/>
  <c r="N167" i="21" l="1"/>
  <c r="F168" i="21" s="1"/>
  <c r="Q167" i="21"/>
  <c r="H168" i="21"/>
  <c r="I168" i="21" s="1"/>
  <c r="K168" i="21" s="1"/>
  <c r="G169" i="21" l="1"/>
  <c r="L168" i="21"/>
  <c r="R168" i="21"/>
  <c r="O168" i="21"/>
  <c r="P168" i="21" s="1"/>
  <c r="Q168" i="21" l="1"/>
  <c r="H169" i="21"/>
  <c r="I169" i="21" s="1"/>
  <c r="O169" i="21" s="1"/>
  <c r="P169" i="21" s="1"/>
  <c r="N168" i="21"/>
  <c r="F169" i="21" s="1"/>
  <c r="K169" i="21" l="1"/>
  <c r="G170" i="21" s="1"/>
  <c r="R169" i="21" l="1"/>
  <c r="L169" i="21"/>
  <c r="Q169" i="21" s="1"/>
  <c r="N169" i="21" l="1"/>
  <c r="F170" i="21" s="1"/>
  <c r="H170" i="21"/>
  <c r="I170" i="21" s="1"/>
  <c r="O170" i="21" s="1"/>
  <c r="P170" i="21" s="1"/>
  <c r="K170" i="21" l="1"/>
  <c r="R170" i="21" s="1"/>
  <c r="G171" i="21" l="1"/>
  <c r="L170" i="21"/>
  <c r="H171" i="21" s="1"/>
  <c r="I171" i="21" s="1"/>
  <c r="O171" i="21" l="1"/>
  <c r="P171" i="21" s="1"/>
  <c r="N170" i="21"/>
  <c r="F171" i="21" s="1"/>
  <c r="Q170" i="21"/>
  <c r="K171" i="21"/>
  <c r="R171" i="21" s="1"/>
  <c r="L171" i="21" l="1"/>
  <c r="N171" i="21" s="1"/>
  <c r="F172" i="21" s="1"/>
  <c r="G172" i="21"/>
  <c r="Q171" i="21" l="1"/>
  <c r="H172" i="21"/>
  <c r="I172" i="21" s="1"/>
  <c r="K172" i="21" s="1"/>
  <c r="R172" i="21" s="1"/>
  <c r="O172" i="21" l="1"/>
  <c r="P172" i="21" s="1"/>
  <c r="L172" i="21"/>
  <c r="Q172" i="21" s="1"/>
  <c r="G173" i="21"/>
  <c r="N172" i="21" l="1"/>
  <c r="F173" i="21" s="1"/>
  <c r="H173" i="21"/>
  <c r="I173" i="21" s="1"/>
  <c r="K173" i="21" s="1"/>
  <c r="G174" i="21" s="1"/>
  <c r="L173" i="21" l="1"/>
  <c r="H174" i="21" s="1"/>
  <c r="I174" i="21" s="1"/>
  <c r="K174" i="21" s="1"/>
  <c r="R173" i="21"/>
  <c r="O173" i="21"/>
  <c r="P173" i="21" s="1"/>
  <c r="Q173" i="21" l="1"/>
  <c r="N173" i="21"/>
  <c r="F174" i="21" s="1"/>
  <c r="G175" i="21"/>
  <c r="L174" i="21"/>
  <c r="R174" i="21"/>
  <c r="O174" i="21"/>
  <c r="P174" i="21" s="1"/>
  <c r="H175" i="21" l="1"/>
  <c r="I175" i="21" s="1"/>
  <c r="O175" i="21" s="1"/>
  <c r="P175" i="21" s="1"/>
  <c r="Q174" i="21"/>
  <c r="N174" i="21"/>
  <c r="F175" i="21" s="1"/>
  <c r="K175" i="21" l="1"/>
  <c r="G176" i="21" s="1"/>
  <c r="L175" i="21" l="1"/>
  <c r="N175" i="21" s="1"/>
  <c r="F176" i="21" s="1"/>
  <c r="R175" i="21"/>
  <c r="H176" i="21" l="1"/>
  <c r="I176" i="21" s="1"/>
  <c r="K176" i="21" s="1"/>
  <c r="G177" i="21" s="1"/>
  <c r="Q175" i="21"/>
  <c r="O176" i="21" l="1"/>
  <c r="P176" i="21" s="1"/>
  <c r="R176" i="21"/>
  <c r="L176" i="21"/>
  <c r="Q176" i="21" s="1"/>
  <c r="N176" i="21" l="1"/>
  <c r="F177" i="21" s="1"/>
  <c r="H177" i="21"/>
  <c r="I177" i="21" s="1"/>
  <c r="O177" i="21" s="1"/>
  <c r="P177" i="21" s="1"/>
  <c r="K177" i="21" l="1"/>
  <c r="G178" i="21" s="1"/>
  <c r="R177" i="21" l="1"/>
  <c r="L177" i="21"/>
  <c r="Q177" i="21" s="1"/>
  <c r="N177" i="21" l="1"/>
  <c r="F178" i="21" s="1"/>
  <c r="H178" i="21"/>
  <c r="I178" i="21" s="1"/>
  <c r="O178" i="21" s="1"/>
  <c r="P178" i="21" s="1"/>
  <c r="K178" i="21" l="1"/>
  <c r="G179" i="21" s="1"/>
  <c r="L178" i="21" l="1"/>
  <c r="N178" i="21" s="1"/>
  <c r="F179" i="21" s="1"/>
  <c r="R178" i="21"/>
  <c r="H179" i="21" l="1"/>
  <c r="I179" i="21" s="1"/>
  <c r="O179" i="21" s="1"/>
  <c r="P179" i="21" s="1"/>
  <c r="Q178" i="21"/>
  <c r="K179" i="21" l="1"/>
  <c r="R179" i="21" s="1"/>
  <c r="L179" i="21" l="1"/>
  <c r="H180" i="21" s="1"/>
  <c r="I180" i="21" s="1"/>
  <c r="G180" i="21"/>
  <c r="O180" i="21" l="1"/>
  <c r="P180" i="21" s="1"/>
  <c r="K180" i="21"/>
  <c r="R180" i="21" s="1"/>
  <c r="Q179" i="21"/>
  <c r="N179" i="21"/>
  <c r="F180" i="21" s="1"/>
  <c r="G181" i="21" l="1"/>
  <c r="L180" i="21"/>
  <c r="Q180" i="21" s="1"/>
  <c r="H181" i="21" l="1"/>
  <c r="I181" i="21" s="1"/>
  <c r="N180" i="21"/>
  <c r="F181" i="21" s="1"/>
  <c r="K181" i="21" l="1"/>
  <c r="O181" i="21"/>
  <c r="P181" i="21" s="1"/>
  <c r="L181" i="21" l="1"/>
  <c r="R181" i="21"/>
  <c r="G182" i="21"/>
  <c r="N181" i="21" l="1"/>
  <c r="F182" i="21" s="1"/>
  <c r="H182" i="21"/>
  <c r="I182" i="21" s="1"/>
  <c r="O182" i="21" s="1"/>
  <c r="P182" i="21" s="1"/>
  <c r="Q181" i="21"/>
  <c r="K182" i="21" l="1"/>
  <c r="L182" i="21" l="1"/>
  <c r="G183" i="21"/>
  <c r="R182" i="21"/>
  <c r="H183" i="21" l="1"/>
  <c r="I183" i="21" s="1"/>
  <c r="K183" i="21" s="1"/>
  <c r="N182" i="21"/>
  <c r="F183" i="21" s="1"/>
  <c r="Q182" i="21"/>
  <c r="G184" i="21" l="1"/>
  <c r="L183" i="21"/>
  <c r="R183" i="21"/>
  <c r="O183" i="21"/>
  <c r="P183" i="21" s="1"/>
  <c r="Q183" i="21" l="1"/>
  <c r="H184" i="21"/>
  <c r="I184" i="21" s="1"/>
  <c r="O184" i="21" s="1"/>
  <c r="P184" i="21" s="1"/>
  <c r="N183" i="21"/>
  <c r="F184" i="21" s="1"/>
  <c r="K184" i="21" l="1"/>
  <c r="G185" i="21" l="1"/>
  <c r="R184" i="21"/>
  <c r="L184" i="21"/>
  <c r="N184" i="21" l="1"/>
  <c r="F185" i="21" s="1"/>
  <c r="H185" i="21"/>
  <c r="I185" i="21" s="1"/>
  <c r="O185" i="21" s="1"/>
  <c r="P185" i="21" s="1"/>
  <c r="Q184" i="21"/>
  <c r="K185" i="21" l="1"/>
  <c r="R185" i="21" l="1"/>
  <c r="L185" i="21"/>
  <c r="G186" i="21"/>
  <c r="H186" i="21" l="1"/>
  <c r="I186" i="21" s="1"/>
  <c r="O186" i="21" s="1"/>
  <c r="P186" i="21" s="1"/>
  <c r="Q185" i="21"/>
  <c r="N185" i="21"/>
  <c r="F186" i="21" s="1"/>
  <c r="K186" i="21" l="1"/>
  <c r="G187" i="21" s="1"/>
  <c r="R186" i="21" l="1"/>
  <c r="L186" i="21"/>
  <c r="H187" i="21" s="1"/>
  <c r="I187" i="21" s="1"/>
  <c r="K187" i="21" s="1"/>
  <c r="N186" i="21" l="1"/>
  <c r="F187" i="21" s="1"/>
  <c r="Q186" i="21"/>
  <c r="L187" i="21"/>
  <c r="G188" i="21"/>
  <c r="R187" i="21"/>
  <c r="O187" i="21"/>
  <c r="P187" i="21" s="1"/>
  <c r="N187" i="21" l="1"/>
  <c r="F188" i="21" s="1"/>
  <c r="H188" i="21"/>
  <c r="I188" i="21" s="1"/>
  <c r="O188" i="21" s="1"/>
  <c r="P188" i="21" s="1"/>
  <c r="Q187" i="21"/>
  <c r="K188" i="21" l="1"/>
  <c r="R188" i="21" l="1"/>
  <c r="G189" i="21"/>
  <c r="L188" i="21"/>
  <c r="H189" i="21" l="1"/>
  <c r="I189" i="21" s="1"/>
  <c r="O189" i="21" s="1"/>
  <c r="P189" i="21" s="1"/>
  <c r="Q188" i="21"/>
  <c r="N188" i="21"/>
  <c r="F189" i="21" s="1"/>
  <c r="K189" i="21" l="1"/>
  <c r="G190" i="21" l="1"/>
  <c r="L189" i="21"/>
  <c r="R189" i="21"/>
  <c r="N189" i="21" l="1"/>
  <c r="F190" i="21" s="1"/>
  <c r="Q189" i="21"/>
  <c r="H190" i="21"/>
  <c r="I190" i="21" s="1"/>
  <c r="K190" i="21" s="1"/>
  <c r="L190" i="21" l="1"/>
  <c r="R190" i="21"/>
  <c r="G191" i="21"/>
  <c r="O190" i="21"/>
  <c r="P190" i="21" s="1"/>
  <c r="N190" i="21" l="1"/>
  <c r="F191" i="21" s="1"/>
  <c r="H191" i="21"/>
  <c r="I191" i="21" s="1"/>
  <c r="O191" i="21" s="1"/>
  <c r="P191" i="21" s="1"/>
  <c r="Q190" i="21"/>
  <c r="K191" i="21" l="1"/>
  <c r="R191" i="21" l="1"/>
  <c r="L191" i="21"/>
  <c r="G192" i="21"/>
  <c r="Q191" i="21" l="1"/>
  <c r="H192" i="21"/>
  <c r="I192" i="21" s="1"/>
  <c r="K192" i="21" s="1"/>
  <c r="N191" i="21"/>
  <c r="F192" i="21" s="1"/>
  <c r="O192" i="21" l="1"/>
  <c r="P192" i="21" s="1"/>
  <c r="L192" i="21"/>
  <c r="G193" i="21"/>
  <c r="R192" i="21"/>
  <c r="N192" i="21" l="1"/>
  <c r="F193" i="21" s="1"/>
  <c r="H193" i="21"/>
  <c r="I193" i="21" s="1"/>
  <c r="K193" i="21" s="1"/>
  <c r="Q192" i="21"/>
  <c r="L193" i="21" l="1"/>
  <c r="G194" i="21"/>
  <c r="R193" i="21"/>
  <c r="O193" i="21"/>
  <c r="P193" i="21" s="1"/>
  <c r="H194" i="21" l="1"/>
  <c r="I194" i="21" s="1"/>
  <c r="K194" i="21" s="1"/>
  <c r="Q193" i="21"/>
  <c r="N193" i="21"/>
  <c r="F194" i="21" s="1"/>
  <c r="R194" i="21" l="1"/>
  <c r="L194" i="21"/>
  <c r="G195" i="21"/>
  <c r="O194" i="21"/>
  <c r="P194" i="21" s="1"/>
  <c r="Q194" i="21" l="1"/>
  <c r="H195" i="21"/>
  <c r="I195" i="21" s="1"/>
  <c r="O195" i="21" s="1"/>
  <c r="P195" i="21" s="1"/>
  <c r="N194" i="21"/>
  <c r="F195" i="21" s="1"/>
  <c r="K195" i="21" l="1"/>
  <c r="R195" i="21" l="1"/>
  <c r="G196" i="21"/>
  <c r="L195" i="21"/>
  <c r="Q195" i="21" l="1"/>
  <c r="H196" i="21"/>
  <c r="I196" i="21" s="1"/>
  <c r="K196" i="21" s="1"/>
  <c r="N195" i="21"/>
  <c r="F196" i="21" s="1"/>
  <c r="R196" i="21" l="1"/>
  <c r="G197" i="21"/>
  <c r="L196" i="21"/>
  <c r="O196" i="21"/>
  <c r="P196" i="21" s="1"/>
  <c r="N196" i="21" l="1"/>
  <c r="F197" i="21" s="1"/>
  <c r="H197" i="21"/>
  <c r="I197" i="21" s="1"/>
  <c r="K197" i="21" s="1"/>
  <c r="Q196" i="21"/>
  <c r="O197" i="21" l="1"/>
  <c r="P197" i="21" s="1"/>
  <c r="R197" i="21"/>
  <c r="G198" i="21"/>
  <c r="L197" i="21"/>
  <c r="H198" i="21" l="1"/>
  <c r="I198" i="21" s="1"/>
  <c r="K198" i="21" s="1"/>
  <c r="Q197" i="21"/>
  <c r="N197" i="21"/>
  <c r="F198" i="21" s="1"/>
  <c r="O198" i="21" l="1"/>
  <c r="P198" i="21" s="1"/>
  <c r="L198" i="21"/>
  <c r="R198" i="21"/>
  <c r="G199" i="21"/>
  <c r="Q198" i="21" l="1"/>
  <c r="H199" i="21"/>
  <c r="I199" i="21" s="1"/>
  <c r="K199" i="21" s="1"/>
  <c r="N198" i="21"/>
  <c r="F199" i="21" s="1"/>
  <c r="R199" i="21" l="1"/>
  <c r="G200" i="21"/>
  <c r="L199" i="21"/>
  <c r="O199" i="21"/>
  <c r="P199" i="21" s="1"/>
  <c r="N199" i="21" l="1"/>
  <c r="F200" i="21" s="1"/>
  <c r="Q199" i="21"/>
  <c r="H200" i="21"/>
  <c r="I200" i="21" s="1"/>
  <c r="O200" i="21" s="1"/>
  <c r="P200" i="21" s="1"/>
  <c r="K200" i="21" l="1"/>
  <c r="G201" i="21" l="1"/>
  <c r="R200" i="21"/>
  <c r="L200" i="21"/>
  <c r="Q200" i="21" l="1"/>
  <c r="H201" i="21"/>
  <c r="I201" i="21" s="1"/>
  <c r="K201" i="21" s="1"/>
  <c r="N200" i="21"/>
  <c r="F201" i="21" s="1"/>
  <c r="G202" i="21" l="1"/>
  <c r="L201" i="21"/>
  <c r="R201" i="21"/>
  <c r="O201" i="21"/>
  <c r="P201" i="21" s="1"/>
  <c r="H202" i="21" l="1"/>
  <c r="I202" i="21" s="1"/>
  <c r="O202" i="21" s="1"/>
  <c r="P202" i="21" s="1"/>
  <c r="Q201" i="21"/>
  <c r="N201" i="21"/>
  <c r="F202" i="21" s="1"/>
  <c r="K202" i="21" l="1"/>
  <c r="R202" i="21" l="1"/>
  <c r="L202" i="21"/>
  <c r="G203" i="21"/>
  <c r="H203" i="21" l="1"/>
  <c r="I203" i="21" s="1"/>
  <c r="O203" i="21" s="1"/>
  <c r="P203" i="21" s="1"/>
  <c r="Q202" i="21"/>
  <c r="N202" i="21"/>
  <c r="F203" i="21" s="1"/>
  <c r="K203" i="21" l="1"/>
  <c r="R203" i="21" l="1"/>
  <c r="G204" i="21"/>
  <c r="L203" i="21"/>
  <c r="Q203" i="21" l="1"/>
  <c r="H204" i="21"/>
  <c r="I204" i="21" s="1"/>
  <c r="K204" i="21" s="1"/>
  <c r="N203" i="21"/>
  <c r="F204" i="21" s="1"/>
  <c r="L204" i="21" l="1"/>
  <c r="G205" i="21"/>
  <c r="R204" i="21"/>
  <c r="O204" i="21"/>
  <c r="P204" i="21" s="1"/>
  <c r="N204" i="21" l="1"/>
  <c r="F205" i="21" s="1"/>
  <c r="Q204" i="21"/>
  <c r="H205" i="21"/>
  <c r="I205" i="21" s="1"/>
  <c r="K205" i="21" s="1"/>
  <c r="O205" i="21" l="1"/>
  <c r="P205" i="21" s="1"/>
  <c r="L205" i="21"/>
  <c r="G206" i="21"/>
  <c r="R205" i="21"/>
  <c r="N205" i="21" l="1"/>
  <c r="F206" i="21" s="1"/>
  <c r="Q205" i="21"/>
  <c r="H206" i="21"/>
  <c r="I206" i="21" s="1"/>
  <c r="O206" i="21" s="1"/>
  <c r="P206" i="21" s="1"/>
  <c r="K206" i="21" l="1"/>
  <c r="R206" i="21" l="1"/>
  <c r="L206" i="21"/>
  <c r="G207" i="21"/>
  <c r="Q206" i="21" l="1"/>
  <c r="H207" i="21"/>
  <c r="I207" i="21" s="1"/>
  <c r="O207" i="21" s="1"/>
  <c r="P207" i="21" s="1"/>
  <c r="N206" i="21"/>
  <c r="F207" i="21" s="1"/>
  <c r="K207" i="21" l="1"/>
  <c r="G208" i="21" l="1"/>
  <c r="L207" i="21"/>
  <c r="R207" i="21"/>
  <c r="H208" i="21" l="1"/>
  <c r="I208" i="21" s="1"/>
  <c r="O208" i="21" s="1"/>
  <c r="P208" i="21" s="1"/>
  <c r="Q207" i="21"/>
  <c r="N207" i="21"/>
  <c r="F208" i="21" s="1"/>
  <c r="K208" i="21" l="1"/>
  <c r="G209" i="21" l="1"/>
  <c r="L208" i="21"/>
  <c r="R208" i="21"/>
  <c r="Q208" i="21" l="1"/>
  <c r="H209" i="21"/>
  <c r="I209" i="21" s="1"/>
  <c r="O209" i="21" s="1"/>
  <c r="P209" i="21" s="1"/>
  <c r="N208" i="21"/>
  <c r="F209" i="21" s="1"/>
  <c r="K209" i="21" l="1"/>
  <c r="G210" i="21" l="1"/>
  <c r="L209" i="21"/>
  <c r="R209" i="21"/>
  <c r="N209" i="21" l="1"/>
  <c r="F210" i="21" s="1"/>
  <c r="H210" i="21"/>
  <c r="I210" i="21" s="1"/>
  <c r="O210" i="21" s="1"/>
  <c r="P210" i="21" s="1"/>
  <c r="Q209" i="21"/>
  <c r="K210" i="21" l="1"/>
  <c r="R210" i="21" l="1"/>
  <c r="G211" i="21"/>
  <c r="L210" i="21"/>
  <c r="Q210" i="21" l="1"/>
  <c r="H211" i="21"/>
  <c r="I211" i="21" s="1"/>
  <c r="O211" i="21" s="1"/>
  <c r="P211" i="21" s="1"/>
  <c r="N210" i="21"/>
  <c r="F211" i="21" s="1"/>
  <c r="K211" i="21" l="1"/>
  <c r="R211" i="21" l="1"/>
  <c r="L211" i="21"/>
  <c r="G212" i="21"/>
  <c r="H212" i="21" l="1"/>
  <c r="I212" i="21" s="1"/>
  <c r="K212" i="21" s="1"/>
  <c r="Q211" i="21"/>
  <c r="N211" i="21"/>
  <c r="F212" i="21" s="1"/>
  <c r="O212" i="21" l="1"/>
  <c r="P212" i="21" s="1"/>
  <c r="G213" i="21"/>
  <c r="R212" i="21"/>
  <c r="L212" i="21"/>
  <c r="N212" i="21" l="1"/>
  <c r="F213" i="21" s="1"/>
  <c r="Q212" i="21"/>
  <c r="H213" i="21"/>
  <c r="I213" i="21" s="1"/>
  <c r="K213" i="21" s="1"/>
  <c r="O213" i="21" l="1"/>
  <c r="P213" i="21" s="1"/>
  <c r="L213" i="21"/>
  <c r="R213" i="21"/>
  <c r="G214" i="21"/>
  <c r="H214" i="21" l="1"/>
  <c r="I214" i="21" s="1"/>
  <c r="K214" i="21" s="1"/>
  <c r="Q213" i="21"/>
  <c r="N213" i="21"/>
  <c r="F214" i="21" s="1"/>
  <c r="G215" i="21" l="1"/>
  <c r="L214" i="21"/>
  <c r="R214" i="21"/>
  <c r="O214" i="21"/>
  <c r="P214" i="21" s="1"/>
  <c r="N214" i="21" l="1"/>
  <c r="F215" i="21" s="1"/>
  <c r="Q214" i="21"/>
  <c r="H215" i="21"/>
  <c r="I215" i="21" s="1"/>
  <c r="K215" i="21" s="1"/>
  <c r="G216" i="21" l="1"/>
  <c r="L215" i="21"/>
  <c r="R215" i="21"/>
  <c r="O215" i="21"/>
  <c r="P215" i="21" s="1"/>
  <c r="Q215" i="21" l="1"/>
  <c r="H216" i="21"/>
  <c r="I216" i="21" s="1"/>
  <c r="O216" i="21" s="1"/>
  <c r="P216" i="21" s="1"/>
  <c r="N215" i="21"/>
  <c r="F216" i="21" s="1"/>
  <c r="K216" i="21" l="1"/>
  <c r="R216" i="21" l="1"/>
  <c r="G217" i="21"/>
  <c r="L216" i="21"/>
  <c r="Q216" i="21" l="1"/>
  <c r="H217" i="21"/>
  <c r="I217" i="21" s="1"/>
  <c r="K217" i="21" s="1"/>
  <c r="N216" i="21"/>
  <c r="F217" i="21" s="1"/>
  <c r="G218" i="21" l="1"/>
  <c r="R217" i="21"/>
  <c r="L217" i="21"/>
  <c r="O217" i="21"/>
  <c r="P217" i="21" s="1"/>
  <c r="N217" i="21" l="1"/>
  <c r="F218" i="21" s="1"/>
  <c r="Q217" i="21"/>
  <c r="H218" i="21"/>
  <c r="I218" i="21" s="1"/>
  <c r="K218" i="21" s="1"/>
  <c r="R218" i="21" l="1"/>
  <c r="G219" i="21"/>
  <c r="L218" i="21"/>
  <c r="O218" i="21"/>
  <c r="P218" i="21" s="1"/>
  <c r="N218" i="21" l="1"/>
  <c r="F219" i="21" s="1"/>
  <c r="H219" i="21"/>
  <c r="I219" i="21" s="1"/>
  <c r="O219" i="21" s="1"/>
  <c r="P219" i="21" s="1"/>
  <c r="Q218" i="21"/>
  <c r="K219" i="21" l="1"/>
  <c r="R219" i="21" l="1"/>
  <c r="L219" i="21"/>
  <c r="G220" i="21"/>
  <c r="H220" i="21" l="1"/>
  <c r="I220" i="21" s="1"/>
  <c r="K220" i="21" s="1"/>
  <c r="Q219" i="21"/>
  <c r="N219" i="21"/>
  <c r="F220" i="21" s="1"/>
  <c r="G221" i="21" l="1"/>
  <c r="R220" i="21"/>
  <c r="L220" i="21"/>
  <c r="O220" i="21"/>
  <c r="P220" i="21" s="1"/>
  <c r="N220" i="21" l="1"/>
  <c r="F221" i="21" s="1"/>
  <c r="H221" i="21"/>
  <c r="I221" i="21" s="1"/>
  <c r="K221" i="21" s="1"/>
  <c r="Q220" i="21"/>
  <c r="L221" i="21" l="1"/>
  <c r="G222" i="21"/>
  <c r="R221" i="21"/>
  <c r="O221" i="21"/>
  <c r="P221" i="21" s="1"/>
  <c r="Q221" i="21" l="1"/>
  <c r="H222" i="21"/>
  <c r="I222" i="21" s="1"/>
  <c r="O222" i="21" s="1"/>
  <c r="P222" i="21" s="1"/>
  <c r="N221" i="21"/>
  <c r="F222" i="21" s="1"/>
  <c r="K222" i="21" l="1"/>
  <c r="L222" i="21" l="1"/>
  <c r="G223" i="21"/>
  <c r="R222" i="21"/>
  <c r="H223" i="21" l="1"/>
  <c r="I223" i="21" s="1"/>
  <c r="K223" i="21" s="1"/>
  <c r="Q222" i="21"/>
  <c r="N222" i="21"/>
  <c r="F223" i="21" s="1"/>
  <c r="G224" i="21" l="1"/>
  <c r="L223" i="21"/>
  <c r="R223" i="21"/>
  <c r="O223" i="21"/>
  <c r="P223" i="21" s="1"/>
  <c r="N223" i="21" l="1"/>
  <c r="F224" i="21" s="1"/>
  <c r="H224" i="21"/>
  <c r="I224" i="21" s="1"/>
  <c r="O224" i="21" s="1"/>
  <c r="P224" i="21" s="1"/>
  <c r="Q223" i="21"/>
  <c r="K224" i="21" l="1"/>
  <c r="R224" i="21" l="1"/>
  <c r="G225" i="21"/>
  <c r="L224" i="21"/>
  <c r="H225" i="21" l="1"/>
  <c r="I225" i="21" s="1"/>
  <c r="O225" i="21" s="1"/>
  <c r="P225" i="21" s="1"/>
  <c r="Q224" i="21"/>
  <c r="N224" i="21"/>
  <c r="F225" i="21" s="1"/>
  <c r="K225" i="21" l="1"/>
  <c r="L225" i="21" l="1"/>
  <c r="R225" i="21"/>
  <c r="G226" i="21"/>
  <c r="Q225" i="21" l="1"/>
  <c r="H226" i="21"/>
  <c r="I226" i="21" s="1"/>
  <c r="K226" i="21" s="1"/>
  <c r="N225" i="21"/>
  <c r="F226" i="21" s="1"/>
  <c r="L226" i="21" l="1"/>
  <c r="G227" i="21"/>
  <c r="R226" i="21"/>
  <c r="O226" i="21"/>
  <c r="P226" i="21" s="1"/>
  <c r="Q226" i="21" l="1"/>
  <c r="H227" i="21"/>
  <c r="I227" i="21" s="1"/>
  <c r="O227" i="21" s="1"/>
  <c r="P227" i="21" s="1"/>
  <c r="N226" i="21"/>
  <c r="F227" i="21" s="1"/>
  <c r="K227" i="21" l="1"/>
  <c r="G228" i="21" l="1"/>
  <c r="L227" i="21"/>
  <c r="R227" i="21"/>
  <c r="Q227" i="21" l="1"/>
  <c r="H228" i="21"/>
  <c r="I228" i="21" s="1"/>
  <c r="K228" i="21" s="1"/>
  <c r="N227" i="21"/>
  <c r="F228" i="21" s="1"/>
  <c r="L228" i="21" l="1"/>
  <c r="G229" i="21"/>
  <c r="R228" i="21"/>
  <c r="O228" i="21"/>
  <c r="P228" i="21" s="1"/>
  <c r="N228" i="21" l="1"/>
  <c r="F229" i="21" s="1"/>
  <c r="H229" i="21"/>
  <c r="I229" i="21" s="1"/>
  <c r="K229" i="21" s="1"/>
  <c r="Q228" i="21"/>
  <c r="R229" i="21" l="1"/>
  <c r="G230" i="21"/>
  <c r="L229" i="21"/>
  <c r="O229" i="21"/>
  <c r="P229" i="21" s="1"/>
  <c r="Q229" i="21" l="1"/>
  <c r="H230" i="21"/>
  <c r="I230" i="21" s="1"/>
  <c r="K230" i="21" s="1"/>
  <c r="N229" i="21"/>
  <c r="F230" i="21" s="1"/>
  <c r="R230" i="21" l="1"/>
  <c r="L230" i="21"/>
  <c r="G231" i="21"/>
  <c r="O230" i="21"/>
  <c r="P230" i="21" s="1"/>
  <c r="N230" i="21" l="1"/>
  <c r="F231" i="21" s="1"/>
  <c r="H231" i="21"/>
  <c r="I231" i="21" s="1"/>
  <c r="K231" i="21" s="1"/>
  <c r="Q230" i="21"/>
  <c r="G232" i="21" l="1"/>
  <c r="R231" i="21"/>
  <c r="L231" i="21"/>
  <c r="O231" i="21"/>
  <c r="P231" i="21" s="1"/>
  <c r="N231" i="21" l="1"/>
  <c r="F232" i="21" s="1"/>
  <c r="H232" i="21"/>
  <c r="I232" i="21" s="1"/>
  <c r="K232" i="21" s="1"/>
  <c r="Q231" i="21"/>
  <c r="G233" i="21" l="1"/>
  <c r="R232" i="21"/>
  <c r="L232" i="21"/>
  <c r="O232" i="21"/>
  <c r="P232" i="21" s="1"/>
  <c r="H233" i="21" l="1"/>
  <c r="I233" i="21" s="1"/>
  <c r="O233" i="21" s="1"/>
  <c r="P233" i="21" s="1"/>
  <c r="Q232" i="21"/>
  <c r="N232" i="21"/>
  <c r="F233" i="21" s="1"/>
  <c r="K233" i="21" l="1"/>
  <c r="G234" i="21" l="1"/>
  <c r="R233" i="21"/>
  <c r="L233" i="21"/>
  <c r="H234" i="21" l="1"/>
  <c r="I234" i="21" s="1"/>
  <c r="O234" i="21" s="1"/>
  <c r="P234" i="21" s="1"/>
  <c r="Q233" i="21"/>
  <c r="N233" i="21"/>
  <c r="F234" i="21" s="1"/>
  <c r="K234" i="21" l="1"/>
  <c r="G235" i="21" l="1"/>
  <c r="L234" i="21"/>
  <c r="R234" i="21"/>
  <c r="H235" i="21" l="1"/>
  <c r="I235" i="21" s="1"/>
  <c r="O235" i="21" s="1"/>
  <c r="P235" i="21" s="1"/>
  <c r="Q234" i="21"/>
  <c r="N234" i="21"/>
  <c r="F235" i="21" s="1"/>
  <c r="K235" i="21" l="1"/>
  <c r="G236" i="21" s="1"/>
  <c r="R235" i="21" l="1"/>
  <c r="L235" i="21"/>
  <c r="N235" i="21" s="1"/>
  <c r="F236" i="21" s="1"/>
  <c r="Q235" i="21" l="1"/>
  <c r="H236" i="21"/>
  <c r="I236" i="21" s="1"/>
  <c r="O236" i="21" s="1"/>
  <c r="P236" i="21" s="1"/>
  <c r="K236" i="21" l="1"/>
  <c r="R236" i="21" s="1"/>
  <c r="L236" i="21" l="1"/>
  <c r="Q236" i="21" s="1"/>
  <c r="G237" i="21"/>
  <c r="H237" i="21" l="1"/>
  <c r="I237" i="21" s="1"/>
  <c r="O237" i="21" s="1"/>
  <c r="P237" i="21" s="1"/>
  <c r="N236" i="21"/>
  <c r="F237" i="21" s="1"/>
  <c r="K237" i="21" l="1"/>
  <c r="G238" i="21" s="1"/>
  <c r="L237" i="21" l="1"/>
  <c r="Q237" i="21" s="1"/>
  <c r="R237" i="21"/>
  <c r="N237" i="21" l="1"/>
  <c r="F238" i="21" s="1"/>
  <c r="H238" i="21"/>
  <c r="I238" i="21" s="1"/>
  <c r="K238" i="21" s="1"/>
  <c r="R238" i="21" s="1"/>
  <c r="O238" i="21" l="1"/>
  <c r="P238" i="21" s="1"/>
  <c r="L238" i="21"/>
  <c r="Q238" i="21" s="1"/>
  <c r="G239" i="21"/>
  <c r="H239" i="21" l="1"/>
  <c r="I239" i="21" s="1"/>
  <c r="K239" i="21" s="1"/>
  <c r="L239" i="21" s="1"/>
  <c r="N238" i="21"/>
  <c r="F239" i="21" s="1"/>
  <c r="G240" i="21" l="1"/>
  <c r="R239" i="21"/>
  <c r="O239" i="21"/>
  <c r="P239" i="21" s="1"/>
  <c r="H240" i="21"/>
  <c r="I240" i="21" s="1"/>
  <c r="Q239" i="21"/>
  <c r="K240" i="21" l="1"/>
  <c r="L240" i="21" s="1"/>
  <c r="N239" i="21"/>
  <c r="F240" i="21" s="1"/>
  <c r="O240" i="21"/>
  <c r="P240" i="21" s="1"/>
  <c r="R240" i="21" l="1"/>
  <c r="G241" i="21"/>
  <c r="N240" i="21"/>
  <c r="F241" i="21" s="1"/>
  <c r="Q240" i="21"/>
  <c r="H241" i="21"/>
  <c r="I241" i="21" s="1"/>
  <c r="O241" i="21" s="1"/>
  <c r="P241" i="21" s="1"/>
  <c r="K241" i="21" l="1"/>
  <c r="L241" i="21" l="1"/>
  <c r="G242" i="21"/>
  <c r="R241" i="21"/>
  <c r="Q241" i="21" l="1"/>
  <c r="H242" i="21"/>
  <c r="I242" i="21" s="1"/>
  <c r="O242" i="21" s="1"/>
  <c r="P242" i="21" s="1"/>
  <c r="N241" i="21"/>
  <c r="F242" i="21" s="1"/>
  <c r="K242" i="21" l="1"/>
  <c r="G243" i="21" l="1"/>
  <c r="L242" i="21"/>
  <c r="R242" i="21"/>
  <c r="H243" i="21" l="1"/>
  <c r="I243" i="21" s="1"/>
  <c r="K243" i="21" s="1"/>
  <c r="Q242" i="21"/>
  <c r="N242" i="21"/>
  <c r="F243" i="21" s="1"/>
  <c r="O243" i="21" l="1"/>
  <c r="P243" i="21" s="1"/>
  <c r="R243" i="21"/>
  <c r="G244" i="21"/>
  <c r="L243" i="21"/>
  <c r="Q243" i="21" l="1"/>
  <c r="H244" i="21"/>
  <c r="I244" i="21" s="1"/>
  <c r="O244" i="21" s="1"/>
  <c r="P244" i="21" s="1"/>
  <c r="N243" i="21"/>
  <c r="F244" i="21" s="1"/>
  <c r="K244" i="21" l="1"/>
  <c r="R244" i="21" l="1"/>
  <c r="L244" i="21"/>
  <c r="G245" i="21"/>
  <c r="H245" i="21" l="1"/>
  <c r="I245" i="21" s="1"/>
  <c r="K245" i="21" s="1"/>
  <c r="Q244" i="21"/>
  <c r="N244" i="21"/>
  <c r="F245" i="21" s="1"/>
  <c r="O245" i="21" l="1"/>
  <c r="P245" i="21" s="1"/>
  <c r="R245" i="21"/>
  <c r="L245" i="21"/>
  <c r="G246" i="21"/>
  <c r="N245" i="21" l="1"/>
  <c r="F246" i="21" s="1"/>
  <c r="H246" i="21"/>
  <c r="I246" i="21" s="1"/>
  <c r="K246" i="21" s="1"/>
  <c r="Q245" i="21"/>
  <c r="O246" i="21" l="1"/>
  <c r="P246" i="21" s="1"/>
  <c r="G247" i="21"/>
  <c r="L246" i="21"/>
  <c r="R246" i="21"/>
  <c r="Q246" i="21" l="1"/>
  <c r="H247" i="21"/>
  <c r="I247" i="21" s="1"/>
  <c r="K247" i="21" s="1"/>
  <c r="N246" i="21"/>
  <c r="F247" i="21" s="1"/>
  <c r="G248" i="21" l="1"/>
  <c r="L247" i="21"/>
  <c r="R247" i="21"/>
  <c r="O247" i="21"/>
  <c r="P247" i="21" s="1"/>
  <c r="Q247" i="21" l="1"/>
  <c r="H248" i="21"/>
  <c r="I248" i="21" s="1"/>
  <c r="K248" i="21" s="1"/>
  <c r="N247" i="21"/>
  <c r="F248" i="21" s="1"/>
  <c r="L248" i="21" l="1"/>
  <c r="G249" i="21"/>
  <c r="R248" i="21"/>
  <c r="O248" i="21"/>
  <c r="P248" i="21" s="1"/>
  <c r="Q248" i="21" l="1"/>
  <c r="H249" i="21"/>
  <c r="I249" i="21" s="1"/>
  <c r="K249" i="21" s="1"/>
  <c r="N248" i="21"/>
  <c r="F249" i="21" s="1"/>
  <c r="G250" i="21" l="1"/>
  <c r="R249" i="21"/>
  <c r="L249" i="21"/>
  <c r="O249" i="21"/>
  <c r="P249" i="21" s="1"/>
  <c r="Q249" i="21" l="1"/>
  <c r="H250" i="21"/>
  <c r="I250" i="21" s="1"/>
  <c r="O250" i="21" s="1"/>
  <c r="P250" i="21" s="1"/>
  <c r="N249" i="21"/>
  <c r="F250" i="21" s="1"/>
  <c r="K250" i="21" l="1"/>
  <c r="L250" i="21" l="1"/>
  <c r="G251" i="21"/>
  <c r="R250" i="21"/>
  <c r="Q250" i="21" l="1"/>
  <c r="H251" i="21"/>
  <c r="I251" i="21" s="1"/>
  <c r="K251" i="21" s="1"/>
  <c r="N250" i="21"/>
  <c r="F251" i="21" s="1"/>
  <c r="L251" i="21" l="1"/>
  <c r="G252" i="21"/>
  <c r="R251" i="21"/>
  <c r="O251" i="21"/>
  <c r="P251" i="21" s="1"/>
  <c r="N251" i="21" l="1"/>
  <c r="F252" i="21" s="1"/>
  <c r="Q251" i="21"/>
  <c r="H252" i="21"/>
  <c r="I252" i="21" s="1"/>
  <c r="O252" i="21" s="1"/>
  <c r="P252" i="21" s="1"/>
  <c r="K252" i="21" l="1"/>
  <c r="R252" i="21" l="1"/>
  <c r="L252" i="21"/>
  <c r="G253" i="21"/>
  <c r="Q252" i="21" l="1"/>
  <c r="H253" i="21"/>
  <c r="I253" i="21" s="1"/>
  <c r="O253" i="21" s="1"/>
  <c r="P253" i="21" s="1"/>
  <c r="N252" i="21"/>
  <c r="F253" i="21" s="1"/>
  <c r="K253" i="21" l="1"/>
  <c r="R253" i="21" l="1"/>
  <c r="G254" i="21"/>
  <c r="L253" i="21"/>
  <c r="H254" i="21" l="1"/>
  <c r="I254" i="21" s="1"/>
  <c r="K254" i="21" s="1"/>
  <c r="Q253" i="21"/>
  <c r="N253" i="21"/>
  <c r="F254" i="21" s="1"/>
  <c r="O254" i="21" l="1"/>
  <c r="P254" i="21" s="1"/>
  <c r="L254" i="21"/>
  <c r="G255" i="21"/>
  <c r="R254" i="21"/>
  <c r="N254" i="21" l="1"/>
  <c r="F255" i="21" s="1"/>
  <c r="H255" i="21"/>
  <c r="I255" i="21" s="1"/>
  <c r="O255" i="21" s="1"/>
  <c r="P255" i="21" s="1"/>
  <c r="Q254" i="21"/>
  <c r="K255" i="21" l="1"/>
  <c r="G256" i="21" l="1"/>
  <c r="L255" i="21"/>
  <c r="R255" i="21"/>
  <c r="Q255" i="21" l="1"/>
  <c r="H256" i="21"/>
  <c r="I256" i="21" s="1"/>
  <c r="O256" i="21" s="1"/>
  <c r="P256" i="21" s="1"/>
  <c r="N255" i="21"/>
  <c r="F256" i="21" s="1"/>
  <c r="K256" i="21" l="1"/>
  <c r="G257" i="21" l="1"/>
  <c r="R256" i="21"/>
  <c r="L256" i="21"/>
  <c r="H257" i="21" l="1"/>
  <c r="I257" i="21" s="1"/>
  <c r="O257" i="21" s="1"/>
  <c r="P257" i="21" s="1"/>
  <c r="Q256" i="21"/>
  <c r="N256" i="21"/>
  <c r="F257" i="21" s="1"/>
  <c r="K257" i="21" l="1"/>
  <c r="G258" i="21" l="1"/>
  <c r="L257" i="21"/>
  <c r="R257" i="21"/>
  <c r="H258" i="21" l="1"/>
  <c r="I258" i="21" s="1"/>
  <c r="O258" i="21" s="1"/>
  <c r="P258" i="21" s="1"/>
  <c r="Q257" i="21"/>
  <c r="N257" i="21"/>
  <c r="F258" i="21" s="1"/>
  <c r="K258" i="21" l="1"/>
  <c r="R258" i="21" l="1"/>
  <c r="G259" i="21"/>
  <c r="L258" i="21"/>
  <c r="H259" i="21" l="1"/>
  <c r="I259" i="21" s="1"/>
  <c r="O259" i="21" s="1"/>
  <c r="P259" i="21" s="1"/>
  <c r="Q258" i="21"/>
  <c r="N258" i="21"/>
  <c r="F259" i="21" s="1"/>
  <c r="K259" i="21" l="1"/>
  <c r="R259" i="21" l="1"/>
  <c r="G260" i="21"/>
  <c r="L259" i="21"/>
  <c r="H260" i="21" l="1"/>
  <c r="I260" i="21" s="1"/>
  <c r="O260" i="21" s="1"/>
  <c r="P260" i="21" s="1"/>
  <c r="Q259" i="21"/>
  <c r="N259" i="21"/>
  <c r="F260" i="21" s="1"/>
  <c r="K260" i="21" l="1"/>
  <c r="R260" i="21" l="1"/>
  <c r="L260" i="21"/>
  <c r="G261" i="21"/>
  <c r="H261" i="21" l="1"/>
  <c r="I261" i="21" s="1"/>
  <c r="O261" i="21" s="1"/>
  <c r="P261" i="21" s="1"/>
  <c r="Q260" i="21"/>
  <c r="N260" i="21"/>
  <c r="F261" i="21" s="1"/>
  <c r="K261" i="21" l="1"/>
  <c r="G262" i="21" l="1"/>
  <c r="R261" i="21"/>
  <c r="L261" i="21"/>
  <c r="H262" i="21" l="1"/>
  <c r="I262" i="21" s="1"/>
  <c r="K262" i="21" s="1"/>
  <c r="Q261" i="21"/>
  <c r="N261" i="21"/>
  <c r="F262" i="21" s="1"/>
  <c r="O262" i="21" l="1"/>
  <c r="P262" i="21" s="1"/>
  <c r="R262" i="21"/>
  <c r="G263" i="21"/>
  <c r="L262" i="21"/>
  <c r="H263" i="21" l="1"/>
  <c r="I263" i="21" s="1"/>
  <c r="O263" i="21" s="1"/>
  <c r="P263" i="21" s="1"/>
  <c r="Q262" i="21"/>
  <c r="N262" i="21"/>
  <c r="F263" i="21" s="1"/>
  <c r="K263" i="21" l="1"/>
  <c r="R263" i="21" l="1"/>
  <c r="L263" i="21"/>
  <c r="G264" i="21"/>
  <c r="Q263" i="21" l="1"/>
  <c r="H264" i="21"/>
  <c r="I264" i="21" s="1"/>
  <c r="O264" i="21" s="1"/>
  <c r="P264" i="21" s="1"/>
  <c r="N263" i="21"/>
  <c r="F264" i="21" s="1"/>
  <c r="K264" i="21" l="1"/>
  <c r="G265" i="21" l="1"/>
  <c r="R264" i="21"/>
  <c r="L264" i="21"/>
  <c r="Q264" i="21" l="1"/>
  <c r="H265" i="21"/>
  <c r="I265" i="21" s="1"/>
  <c r="O265" i="21" s="1"/>
  <c r="P265" i="21" s="1"/>
  <c r="N264" i="21"/>
  <c r="F265" i="21" s="1"/>
  <c r="K265" i="21" l="1"/>
  <c r="R265" i="21" l="1"/>
  <c r="G266" i="21"/>
  <c r="L265" i="21"/>
  <c r="Q265" i="21" l="1"/>
  <c r="H266" i="21"/>
  <c r="I266" i="21" s="1"/>
  <c r="K266" i="21" s="1"/>
  <c r="N265" i="21"/>
  <c r="F266" i="21" s="1"/>
  <c r="L266" i="21" l="1"/>
  <c r="R266" i="21"/>
  <c r="G267" i="21"/>
  <c r="O266" i="21"/>
  <c r="P266" i="21" s="1"/>
  <c r="H267" i="21" l="1"/>
  <c r="I267" i="21" s="1"/>
  <c r="O267" i="21" s="1"/>
  <c r="P267" i="21" s="1"/>
  <c r="Q266" i="21"/>
  <c r="N266" i="21"/>
  <c r="F267" i="21" s="1"/>
  <c r="K267" i="21" l="1"/>
  <c r="G268" i="21" l="1"/>
  <c r="R267" i="21"/>
  <c r="L267" i="21"/>
  <c r="H268" i="21" l="1"/>
  <c r="I268" i="21" s="1"/>
  <c r="K268" i="21" s="1"/>
  <c r="Q267" i="21"/>
  <c r="N267" i="21"/>
  <c r="F268" i="21" s="1"/>
  <c r="O268" i="21" l="1"/>
  <c r="P268" i="21" s="1"/>
  <c r="R268" i="21"/>
  <c r="L268" i="21"/>
  <c r="G269" i="21"/>
  <c r="H269" i="21" l="1"/>
  <c r="I269" i="21" s="1"/>
  <c r="K269" i="21" s="1"/>
  <c r="Q268" i="21"/>
  <c r="N268" i="21"/>
  <c r="F269" i="21" s="1"/>
  <c r="L269" i="21" l="1"/>
  <c r="G270" i="21"/>
  <c r="R269" i="21"/>
  <c r="O269" i="21"/>
  <c r="P269" i="21" s="1"/>
  <c r="N269" i="21" l="1"/>
  <c r="F270" i="21" s="1"/>
  <c r="Q269" i="21"/>
  <c r="H270" i="21"/>
  <c r="I270" i="21" s="1"/>
  <c r="K270" i="21" s="1"/>
  <c r="O270" i="21" l="1"/>
  <c r="P270" i="21" s="1"/>
  <c r="G271" i="21"/>
  <c r="L270" i="21"/>
  <c r="R270" i="21"/>
  <c r="N270" i="21" l="1"/>
  <c r="F271" i="21" s="1"/>
  <c r="H271" i="21"/>
  <c r="I271" i="21" s="1"/>
  <c r="K271" i="21" s="1"/>
  <c r="Q270" i="21"/>
  <c r="O271" i="21" l="1"/>
  <c r="P271" i="21" s="1"/>
  <c r="L271" i="21"/>
  <c r="G272" i="21"/>
  <c r="R271" i="21"/>
  <c r="N271" i="21" l="1"/>
  <c r="F272" i="21" s="1"/>
  <c r="H272" i="21"/>
  <c r="I272" i="21" s="1"/>
  <c r="O272" i="21" s="1"/>
  <c r="P272" i="21" s="1"/>
  <c r="Q271" i="21"/>
  <c r="K272" i="21" l="1"/>
  <c r="G273" i="21" l="1"/>
  <c r="R272" i="21"/>
  <c r="L272" i="21"/>
  <c r="Q272" i="21" l="1"/>
  <c r="H273" i="21"/>
  <c r="I273" i="21" s="1"/>
  <c r="K273" i="21" s="1"/>
  <c r="N272" i="21"/>
  <c r="F273" i="21" s="1"/>
  <c r="O273" i="21" l="1"/>
  <c r="P273" i="21" s="1"/>
  <c r="G274" i="21"/>
  <c r="L273" i="21"/>
  <c r="R273" i="21"/>
  <c r="Q273" i="21" l="1"/>
  <c r="H274" i="21"/>
  <c r="I274" i="21" s="1"/>
  <c r="O274" i="21" s="1"/>
  <c r="P274" i="21" s="1"/>
  <c r="N273" i="21"/>
  <c r="F274" i="21" s="1"/>
  <c r="K274" i="21" l="1"/>
  <c r="G275" i="21" l="1"/>
  <c r="L274" i="21"/>
  <c r="R274" i="21"/>
  <c r="H275" i="21" l="1"/>
  <c r="I275" i="21" s="1"/>
  <c r="O275" i="21" s="1"/>
  <c r="P275" i="21" s="1"/>
  <c r="Q274" i="21"/>
  <c r="N274" i="21"/>
  <c r="F275" i="21" s="1"/>
  <c r="K275" i="21" l="1"/>
  <c r="R275" i="21" l="1"/>
  <c r="G276" i="21"/>
  <c r="L275" i="21"/>
  <c r="Q275" i="21" l="1"/>
  <c r="H276" i="21"/>
  <c r="I276" i="21" s="1"/>
  <c r="K276" i="21" s="1"/>
  <c r="N275" i="21"/>
  <c r="F276" i="21" s="1"/>
  <c r="G277" i="21" l="1"/>
  <c r="R276" i="21"/>
  <c r="L276" i="21"/>
  <c r="O276" i="21"/>
  <c r="P276" i="21" s="1"/>
  <c r="N276" i="21" l="1"/>
  <c r="F277" i="21" s="1"/>
  <c r="Q276" i="21"/>
  <c r="H277" i="21"/>
  <c r="I277" i="21" s="1"/>
  <c r="K277" i="21" s="1"/>
  <c r="G278" i="21" l="1"/>
  <c r="L277" i="21"/>
  <c r="R277" i="21"/>
  <c r="O277" i="21"/>
  <c r="P277" i="21" s="1"/>
  <c r="N277" i="21" l="1"/>
  <c r="F278" i="21" s="1"/>
  <c r="H278" i="21"/>
  <c r="I278" i="21" s="1"/>
  <c r="K278" i="21" s="1"/>
  <c r="Q277" i="21"/>
  <c r="G279" i="21" l="1"/>
  <c r="L278" i="21"/>
  <c r="R278" i="21"/>
  <c r="O278" i="21"/>
  <c r="P278" i="21" s="1"/>
  <c r="Q278" i="21" l="1"/>
  <c r="H279" i="21"/>
  <c r="I279" i="21" s="1"/>
  <c r="K279" i="21" s="1"/>
  <c r="N278" i="21"/>
  <c r="F279" i="21" s="1"/>
  <c r="G280" i="21" l="1"/>
  <c r="R279" i="21"/>
  <c r="L279" i="21"/>
  <c r="O279" i="21"/>
  <c r="P279" i="21" s="1"/>
  <c r="N279" i="21" l="1"/>
  <c r="F280" i="21" s="1"/>
  <c r="Q279" i="21"/>
  <c r="H280" i="21"/>
  <c r="I280" i="21" s="1"/>
  <c r="O280" i="21" s="1"/>
  <c r="P280" i="21" s="1"/>
  <c r="K280" i="21" l="1"/>
  <c r="G281" i="21" l="1"/>
  <c r="R280" i="21"/>
  <c r="L280" i="21"/>
  <c r="Q280" i="21" l="1"/>
  <c r="H281" i="21"/>
  <c r="I281" i="21" s="1"/>
  <c r="K281" i="21" s="1"/>
  <c r="N280" i="21"/>
  <c r="F281" i="21" s="1"/>
  <c r="G282" i="21" l="1"/>
  <c r="R281" i="21"/>
  <c r="L281" i="21"/>
  <c r="O281" i="21"/>
  <c r="P281" i="21" s="1"/>
  <c r="N281" i="21" l="1"/>
  <c r="F282" i="21" s="1"/>
  <c r="Q281" i="21"/>
  <c r="H282" i="21"/>
  <c r="I282" i="21" s="1"/>
  <c r="O282" i="21" s="1"/>
  <c r="P282" i="21" s="1"/>
  <c r="K282" i="21" l="1"/>
  <c r="G283" i="21" l="1"/>
  <c r="R282" i="21"/>
  <c r="L282" i="21"/>
  <c r="H283" i="21" l="1"/>
  <c r="I283" i="21" s="1"/>
  <c r="O283" i="21" s="1"/>
  <c r="P283" i="21" s="1"/>
  <c r="Q282" i="21"/>
  <c r="N282" i="21"/>
  <c r="F283" i="21" s="1"/>
  <c r="K283" i="21" l="1"/>
  <c r="R283" i="21" l="1"/>
  <c r="G284" i="21"/>
  <c r="L283" i="21"/>
  <c r="Q283" i="21" l="1"/>
  <c r="H284" i="21"/>
  <c r="I284" i="21" s="1"/>
  <c r="O284" i="21" s="1"/>
  <c r="P284" i="21" s="1"/>
  <c r="N283" i="21"/>
  <c r="F284" i="21" s="1"/>
  <c r="K284" i="21" l="1"/>
  <c r="G285" i="21" l="1"/>
  <c r="L284" i="21"/>
  <c r="R284" i="21"/>
  <c r="H285" i="21" l="1"/>
  <c r="I285" i="21" s="1"/>
  <c r="O285" i="21" s="1"/>
  <c r="P285" i="21" s="1"/>
  <c r="Q284" i="21"/>
  <c r="N284" i="21"/>
  <c r="F285" i="21" s="1"/>
  <c r="K285" i="21" l="1"/>
  <c r="G286" i="21" l="1"/>
  <c r="L285" i="21"/>
  <c r="R285" i="21"/>
  <c r="Q285" i="21" l="1"/>
  <c r="H286" i="21"/>
  <c r="I286" i="21" s="1"/>
  <c r="K286" i="21" s="1"/>
  <c r="N285" i="21"/>
  <c r="F286" i="21" s="1"/>
  <c r="G287" i="21" l="1"/>
  <c r="L286" i="21"/>
  <c r="R286" i="21"/>
  <c r="O286" i="21"/>
  <c r="P286" i="21" s="1"/>
  <c r="N286" i="21" l="1"/>
  <c r="F287" i="21" s="1"/>
  <c r="Q286" i="21"/>
  <c r="H287" i="21"/>
  <c r="I287" i="21" s="1"/>
  <c r="K287" i="21" s="1"/>
  <c r="G288" i="21" l="1"/>
  <c r="R287" i="21"/>
  <c r="L287" i="21"/>
  <c r="O287" i="21"/>
  <c r="P287" i="21" s="1"/>
  <c r="Q287" i="21" l="1"/>
  <c r="H288" i="21"/>
  <c r="I288" i="21" s="1"/>
  <c r="O288" i="21" s="1"/>
  <c r="P288" i="21" s="1"/>
  <c r="N287" i="21"/>
  <c r="F288" i="21" s="1"/>
  <c r="K288" i="21" l="1"/>
  <c r="G289" i="21" l="1"/>
  <c r="R288" i="21"/>
  <c r="L288" i="21"/>
  <c r="Q288" i="21" l="1"/>
  <c r="H289" i="21"/>
  <c r="I289" i="21" s="1"/>
  <c r="K289" i="21" s="1"/>
  <c r="N288" i="21"/>
  <c r="F289" i="21" s="1"/>
  <c r="G290" i="21" l="1"/>
  <c r="L289" i="21"/>
  <c r="R289" i="21"/>
  <c r="O289" i="21"/>
  <c r="P289" i="21" s="1"/>
  <c r="N289" i="21" l="1"/>
  <c r="F290" i="21" s="1"/>
  <c r="H290" i="21"/>
  <c r="I290" i="21" s="1"/>
  <c r="O290" i="21" s="1"/>
  <c r="P290" i="21" s="1"/>
  <c r="Q289" i="21"/>
  <c r="K290" i="21" l="1"/>
  <c r="R290" i="21" l="1"/>
  <c r="G291" i="21"/>
  <c r="L290" i="21"/>
  <c r="Q290" i="21" l="1"/>
  <c r="H291" i="21"/>
  <c r="I291" i="21" s="1"/>
  <c r="K291" i="21" s="1"/>
  <c r="N290" i="21"/>
  <c r="F291" i="21" s="1"/>
  <c r="O291" i="21" l="1"/>
  <c r="P291" i="21" s="1"/>
  <c r="G292" i="21"/>
  <c r="R291" i="21"/>
  <c r="L291" i="21"/>
  <c r="N291" i="21" l="1"/>
  <c r="F292" i="21" s="1"/>
  <c r="Q291" i="21"/>
  <c r="H292" i="21"/>
  <c r="I292" i="21" s="1"/>
  <c r="K292" i="21" s="1"/>
  <c r="G293" i="21" l="1"/>
  <c r="L292" i="21"/>
  <c r="R292" i="21"/>
  <c r="O292" i="21"/>
  <c r="P292" i="21" s="1"/>
  <c r="H293" i="21" l="1"/>
  <c r="I293" i="21" s="1"/>
  <c r="K293" i="21" s="1"/>
  <c r="Q292" i="21"/>
  <c r="N292" i="21"/>
  <c r="F293" i="21" s="1"/>
  <c r="O293" i="21" l="1"/>
  <c r="P293" i="21" s="1"/>
  <c r="L293" i="21"/>
  <c r="R293" i="21"/>
  <c r="G294" i="21"/>
  <c r="H294" i="21" l="1"/>
  <c r="I294" i="21" s="1"/>
  <c r="K294" i="21" s="1"/>
  <c r="Q293" i="21"/>
  <c r="N293" i="21"/>
  <c r="F294" i="21" s="1"/>
  <c r="G295" i="21" l="1"/>
  <c r="L294" i="21"/>
  <c r="R294" i="21"/>
  <c r="O294" i="21"/>
  <c r="P294" i="21" s="1"/>
  <c r="Q294" i="21" l="1"/>
  <c r="H295" i="21"/>
  <c r="I295" i="21" s="1"/>
  <c r="K295" i="21" s="1"/>
  <c r="N294" i="21"/>
  <c r="F295" i="21" s="1"/>
  <c r="L295" i="21" l="1"/>
  <c r="R295" i="21"/>
  <c r="G296" i="21"/>
  <c r="O295" i="21"/>
  <c r="P295" i="21" s="1"/>
  <c r="N295" i="21" l="1"/>
  <c r="F296" i="21" s="1"/>
  <c r="H296" i="21"/>
  <c r="I296" i="21" s="1"/>
  <c r="O296" i="21" s="1"/>
  <c r="P296" i="21" s="1"/>
  <c r="Q295" i="21"/>
  <c r="K296" i="21" l="1"/>
  <c r="R296" i="21" l="1"/>
  <c r="L296" i="21"/>
  <c r="G297" i="21"/>
  <c r="H297" i="21" l="1"/>
  <c r="I297" i="21" s="1"/>
  <c r="K297" i="21" s="1"/>
  <c r="Q296" i="21"/>
  <c r="N296" i="21"/>
  <c r="F297" i="21" s="1"/>
  <c r="O297" i="21" l="1"/>
  <c r="P297" i="21" s="1"/>
  <c r="G298" i="21"/>
  <c r="R297" i="21"/>
  <c r="L297" i="21"/>
  <c r="N297" i="21" l="1"/>
  <c r="F298" i="21" s="1"/>
  <c r="H298" i="21"/>
  <c r="I298" i="21" s="1"/>
  <c r="O298" i="21" s="1"/>
  <c r="P298" i="21" s="1"/>
  <c r="Q297" i="21"/>
  <c r="K298" i="21" l="1"/>
  <c r="G299" i="21" l="1"/>
  <c r="L298" i="21"/>
  <c r="R298" i="21"/>
  <c r="Q298" i="21" l="1"/>
  <c r="H299" i="21"/>
  <c r="I299" i="21" s="1"/>
  <c r="K299" i="21" s="1"/>
  <c r="N298" i="21"/>
  <c r="F299" i="21" s="1"/>
  <c r="G300" i="21" l="1"/>
  <c r="L299" i="21"/>
  <c r="R299" i="21"/>
  <c r="O299" i="21"/>
  <c r="P299" i="21" s="1"/>
  <c r="N299" i="21" l="1"/>
  <c r="F300" i="21" s="1"/>
  <c r="H300" i="21"/>
  <c r="I300" i="21" s="1"/>
  <c r="K300" i="21" s="1"/>
  <c r="Q299" i="21"/>
  <c r="R300" i="21" l="1"/>
  <c r="L300" i="21"/>
  <c r="G301" i="21"/>
  <c r="O300" i="21"/>
  <c r="P300" i="21" s="1"/>
  <c r="H301" i="21" l="1"/>
  <c r="I301" i="21" s="1"/>
  <c r="O301" i="21" s="1"/>
  <c r="P301" i="21" s="1"/>
  <c r="Q300" i="21"/>
  <c r="N300" i="21"/>
  <c r="F301" i="21" s="1"/>
  <c r="K301" i="21" l="1"/>
  <c r="L301" i="21" l="1"/>
  <c r="G302" i="21"/>
  <c r="R301" i="21"/>
  <c r="Q301" i="21" l="1"/>
  <c r="H302" i="21"/>
  <c r="I302" i="21" s="1"/>
  <c r="K302" i="21" s="1"/>
  <c r="N301" i="21"/>
  <c r="F302" i="21" s="1"/>
  <c r="R302" i="21" l="1"/>
  <c r="G303" i="21"/>
  <c r="L302" i="21"/>
  <c r="O302" i="21"/>
  <c r="P302" i="21" s="1"/>
  <c r="Q302" i="21" l="1"/>
  <c r="H303" i="21"/>
  <c r="I303" i="21" s="1"/>
  <c r="K303" i="21" s="1"/>
  <c r="N302" i="21"/>
  <c r="F303" i="21" s="1"/>
  <c r="G304" i="21" l="1"/>
  <c r="L303" i="21"/>
  <c r="R303" i="21"/>
  <c r="O303" i="21"/>
  <c r="P303" i="21" s="1"/>
  <c r="N303" i="21" l="1"/>
  <c r="F304" i="21" s="1"/>
  <c r="Q303" i="21"/>
  <c r="H304" i="21"/>
  <c r="I304" i="21" s="1"/>
  <c r="O304" i="21" s="1"/>
  <c r="P304" i="21" s="1"/>
  <c r="K304" i="21" l="1"/>
  <c r="G305" i="21" l="1"/>
  <c r="R304" i="21"/>
  <c r="L304" i="21"/>
  <c r="H305" i="21" l="1"/>
  <c r="I305" i="21" s="1"/>
  <c r="K305" i="21" s="1"/>
  <c r="Q304" i="21"/>
  <c r="N304" i="21"/>
  <c r="F305" i="21" s="1"/>
  <c r="O305" i="21" l="1"/>
  <c r="P305" i="21" s="1"/>
  <c r="L305" i="21"/>
  <c r="G306" i="21"/>
  <c r="R305" i="21"/>
  <c r="H306" i="21" l="1"/>
  <c r="I306" i="21" s="1"/>
  <c r="O306" i="21" s="1"/>
  <c r="P306" i="21" s="1"/>
  <c r="Q305" i="21"/>
  <c r="N305" i="21"/>
  <c r="F306" i="21" s="1"/>
  <c r="K306" i="21" l="1"/>
  <c r="L306" i="21" l="1"/>
  <c r="R306" i="21"/>
  <c r="G307" i="21"/>
  <c r="Q306" i="21" l="1"/>
  <c r="H307" i="21"/>
  <c r="I307" i="21" s="1"/>
  <c r="O307" i="21" s="1"/>
  <c r="P307" i="21" s="1"/>
  <c r="N306" i="21"/>
  <c r="F307" i="21" s="1"/>
  <c r="K307" i="21" l="1"/>
  <c r="R307" i="21" l="1"/>
  <c r="G308" i="21"/>
  <c r="L307" i="21"/>
  <c r="H308" i="21" l="1"/>
  <c r="I308" i="21" s="1"/>
  <c r="K308" i="21" s="1"/>
  <c r="Q307" i="21"/>
  <c r="N307" i="21"/>
  <c r="F308" i="21" s="1"/>
  <c r="O308" i="21" l="1"/>
  <c r="P308" i="21" s="1"/>
  <c r="R308" i="21"/>
  <c r="G309" i="21"/>
  <c r="L308" i="21"/>
  <c r="H309" i="21" l="1"/>
  <c r="I309" i="21" s="1"/>
  <c r="O309" i="21" s="1"/>
  <c r="P309" i="21" s="1"/>
  <c r="Q308" i="21"/>
  <c r="N308" i="21"/>
  <c r="F309" i="21" s="1"/>
  <c r="K309" i="21" l="1"/>
  <c r="G310" i="21" s="1"/>
  <c r="R309" i="21" l="1"/>
  <c r="L309" i="21"/>
  <c r="N309" i="21" s="1"/>
  <c r="F310" i="21" s="1"/>
  <c r="Q309" i="21" l="1"/>
  <c r="H310" i="21"/>
  <c r="I310" i="21" s="1"/>
  <c r="K310" i="21" s="1"/>
  <c r="R310" i="21" s="1"/>
  <c r="O310" i="21" l="1"/>
  <c r="P310" i="21" s="1"/>
  <c r="L310" i="21"/>
  <c r="Q310" i="21" s="1"/>
  <c r="G311" i="21"/>
  <c r="H311" i="21" l="1"/>
  <c r="I311" i="21" s="1"/>
  <c r="O311" i="21" s="1"/>
  <c r="P311" i="21" s="1"/>
  <c r="N310" i="21"/>
  <c r="F311" i="21" s="1"/>
  <c r="K311" i="21" l="1"/>
  <c r="L311" i="21" s="1"/>
  <c r="G312" i="21" l="1"/>
  <c r="R311" i="21"/>
  <c r="Q311" i="21"/>
  <c r="H312" i="21"/>
  <c r="I312" i="21" s="1"/>
  <c r="N311" i="21"/>
  <c r="F312" i="21" s="1"/>
  <c r="O312" i="21" l="1"/>
  <c r="P312" i="21" s="1"/>
  <c r="K312" i="21"/>
  <c r="L312" i="21" l="1"/>
  <c r="G313" i="21"/>
  <c r="R312" i="21"/>
  <c r="Q312" i="21" l="1"/>
  <c r="H313" i="21"/>
  <c r="I313" i="21" s="1"/>
  <c r="O313" i="21" s="1"/>
  <c r="P313" i="21" s="1"/>
  <c r="N312" i="21"/>
  <c r="F313" i="21" s="1"/>
  <c r="K313" i="21" l="1"/>
  <c r="L313" i="21" l="1"/>
  <c r="G314" i="21"/>
  <c r="R313" i="21"/>
  <c r="Q313" i="21" l="1"/>
  <c r="H314" i="21"/>
  <c r="I314" i="21" s="1"/>
  <c r="O314" i="21" s="1"/>
  <c r="P314" i="21" s="1"/>
  <c r="N313" i="21"/>
  <c r="F314" i="21" s="1"/>
  <c r="K314" i="21" l="1"/>
  <c r="G315" i="21" l="1"/>
  <c r="R314" i="21"/>
  <c r="L314" i="21"/>
  <c r="H315" i="21" l="1"/>
  <c r="I315" i="21" s="1"/>
  <c r="O315" i="21" s="1"/>
  <c r="P315" i="21" s="1"/>
  <c r="Q314" i="21"/>
  <c r="N314" i="21"/>
  <c r="F315" i="21" s="1"/>
  <c r="K315" i="21" l="1"/>
  <c r="R315" i="21" l="1"/>
  <c r="L315" i="21"/>
  <c r="G316" i="21"/>
  <c r="Q315" i="21" l="1"/>
  <c r="H316" i="21"/>
  <c r="I316" i="21" s="1"/>
  <c r="K316" i="21" s="1"/>
  <c r="N315" i="21"/>
  <c r="F316" i="21" s="1"/>
  <c r="L316" i="21" l="1"/>
  <c r="G317" i="21"/>
  <c r="R316" i="21"/>
  <c r="O316" i="21"/>
  <c r="P316" i="21" s="1"/>
  <c r="N316" i="21" l="1"/>
  <c r="F317" i="21" s="1"/>
  <c r="H317" i="21"/>
  <c r="I317" i="21" s="1"/>
  <c r="O317" i="21" s="1"/>
  <c r="P317" i="21" s="1"/>
  <c r="Q316" i="21"/>
  <c r="K317" i="21" l="1"/>
  <c r="G318" i="21" l="1"/>
  <c r="R317" i="21"/>
  <c r="L317" i="21"/>
  <c r="H318" i="21" l="1"/>
  <c r="I318" i="21" s="1"/>
  <c r="O318" i="21" s="1"/>
  <c r="P318" i="21" s="1"/>
  <c r="Q317" i="21"/>
  <c r="N317" i="21"/>
  <c r="F318" i="21" s="1"/>
  <c r="K318" i="21" l="1"/>
  <c r="R318" i="21" l="1"/>
  <c r="L318" i="21"/>
  <c r="G319" i="21"/>
  <c r="N318" i="21" l="1"/>
  <c r="F319" i="21" s="1"/>
  <c r="H319" i="21"/>
  <c r="I319" i="21" s="1"/>
  <c r="O319" i="21" s="1"/>
  <c r="P319" i="21" s="1"/>
  <c r="Q318" i="21"/>
  <c r="K319" i="21" l="1"/>
  <c r="R319" i="21" l="1"/>
  <c r="L319" i="21"/>
  <c r="G320" i="21"/>
  <c r="H320" i="21" l="1"/>
  <c r="I320" i="21" s="1"/>
  <c r="O320" i="21" s="1"/>
  <c r="P320" i="21" s="1"/>
  <c r="Q319" i="21"/>
  <c r="N319" i="21"/>
  <c r="F320" i="21" s="1"/>
  <c r="K320" i="21" l="1"/>
  <c r="R320" i="21" l="1"/>
  <c r="L320" i="21"/>
  <c r="G321" i="21"/>
  <c r="H321" i="21" l="1"/>
  <c r="I321" i="21" s="1"/>
  <c r="K321" i="21" s="1"/>
  <c r="Q320" i="21"/>
  <c r="N320" i="21"/>
  <c r="F321" i="21" s="1"/>
  <c r="O321" i="21" l="1"/>
  <c r="P321" i="21" s="1"/>
  <c r="L321" i="21"/>
  <c r="R321" i="21"/>
  <c r="G322" i="21"/>
  <c r="Q321" i="21" l="1"/>
  <c r="H322" i="21"/>
  <c r="I322" i="21" s="1"/>
  <c r="K322" i="21" s="1"/>
  <c r="N321" i="21"/>
  <c r="F322" i="21" s="1"/>
  <c r="L322" i="21" l="1"/>
  <c r="G323" i="21"/>
  <c r="R322" i="21"/>
  <c r="O322" i="21"/>
  <c r="P322" i="21" s="1"/>
  <c r="H323" i="21" l="1"/>
  <c r="I323" i="21" s="1"/>
  <c r="O323" i="21" s="1"/>
  <c r="P323" i="21" s="1"/>
  <c r="Q322" i="21"/>
  <c r="N322" i="21"/>
  <c r="F323" i="21" s="1"/>
  <c r="K323" i="21" l="1"/>
  <c r="L323" i="21" l="1"/>
  <c r="R323" i="21"/>
  <c r="G324" i="21"/>
  <c r="H324" i="21" l="1"/>
  <c r="I324" i="21" s="1"/>
  <c r="K324" i="21" s="1"/>
  <c r="Q323" i="21"/>
  <c r="N323" i="21"/>
  <c r="F324" i="21" s="1"/>
  <c r="R324" i="21" l="1"/>
  <c r="G325" i="21"/>
  <c r="L324" i="21"/>
  <c r="O324" i="21"/>
  <c r="P324" i="21" s="1"/>
  <c r="N324" i="21" l="1"/>
  <c r="F325" i="21" s="1"/>
  <c r="Q324" i="21"/>
  <c r="H325" i="21"/>
  <c r="I325" i="21" s="1"/>
  <c r="O325" i="21" s="1"/>
  <c r="P325" i="21" s="1"/>
  <c r="K325" i="21" l="1"/>
  <c r="R325" i="21" l="1"/>
  <c r="L325" i="21"/>
  <c r="G326" i="21"/>
  <c r="H326" i="21" l="1"/>
  <c r="I326" i="21" s="1"/>
  <c r="O326" i="21" s="1"/>
  <c r="P326" i="21" s="1"/>
  <c r="Q325" i="21"/>
  <c r="N325" i="21"/>
  <c r="F326" i="21" s="1"/>
  <c r="K326" i="21" l="1"/>
  <c r="G327" i="21" l="1"/>
  <c r="R326" i="21"/>
  <c r="L326" i="21"/>
  <c r="Q326" i="21" l="1"/>
  <c r="H327" i="21"/>
  <c r="I327" i="21" s="1"/>
  <c r="O327" i="21" s="1"/>
  <c r="P327" i="21" s="1"/>
  <c r="N326" i="21"/>
  <c r="F327" i="21" s="1"/>
  <c r="K327" i="21" l="1"/>
  <c r="R327" i="21" l="1"/>
  <c r="G328" i="21"/>
  <c r="L327" i="21"/>
  <c r="H328" i="21" l="1"/>
  <c r="I328" i="21" s="1"/>
  <c r="K328" i="21" s="1"/>
  <c r="Q327" i="21"/>
  <c r="N327" i="21"/>
  <c r="F328" i="21" s="1"/>
  <c r="R328" i="21" l="1"/>
  <c r="G329" i="21"/>
  <c r="L328" i="21"/>
  <c r="O328" i="21"/>
  <c r="P328" i="21" s="1"/>
  <c r="Q328" i="21" l="1"/>
  <c r="H329" i="21"/>
  <c r="I329" i="21" s="1"/>
  <c r="O329" i="21" s="1"/>
  <c r="P329" i="21" s="1"/>
  <c r="N328" i="21"/>
  <c r="F329" i="21" s="1"/>
  <c r="K329" i="21" l="1"/>
  <c r="L329" i="21" l="1"/>
  <c r="R329" i="21"/>
  <c r="G330" i="21"/>
  <c r="Q329" i="21" l="1"/>
  <c r="H330" i="21"/>
  <c r="I330" i="21" s="1"/>
  <c r="K330" i="21" s="1"/>
  <c r="N329" i="21"/>
  <c r="F330" i="21" s="1"/>
  <c r="L330" i="21" l="1"/>
  <c r="R330" i="21"/>
  <c r="G331" i="21"/>
  <c r="O330" i="21"/>
  <c r="P330" i="21" s="1"/>
  <c r="Q330" i="21" l="1"/>
  <c r="H331" i="21"/>
  <c r="I331" i="21" s="1"/>
  <c r="K331" i="21" s="1"/>
  <c r="N330" i="21"/>
  <c r="F331" i="21" s="1"/>
  <c r="R331" i="21" l="1"/>
  <c r="L331" i="21"/>
  <c r="G332" i="21"/>
  <c r="O331" i="21"/>
  <c r="P331" i="21" s="1"/>
  <c r="N331" i="21" l="1"/>
  <c r="F332" i="21" s="1"/>
  <c r="Q331" i="21"/>
  <c r="H332" i="21"/>
  <c r="I332" i="21" s="1"/>
  <c r="K332" i="21" s="1"/>
  <c r="G333" i="21" l="1"/>
  <c r="R332" i="21"/>
  <c r="L332" i="21"/>
  <c r="O332" i="21"/>
  <c r="P332" i="21" s="1"/>
  <c r="N332" i="21" l="1"/>
  <c r="F333" i="21" s="1"/>
  <c r="Q332" i="21"/>
  <c r="H333" i="21"/>
  <c r="I333" i="21" s="1"/>
  <c r="O333" i="21" s="1"/>
  <c r="P333" i="21" s="1"/>
  <c r="K333" i="21" l="1"/>
  <c r="R333" i="21" l="1"/>
  <c r="G334" i="21"/>
  <c r="L333" i="21"/>
  <c r="H334" i="21" l="1"/>
  <c r="I334" i="21" s="1"/>
  <c r="K334" i="21" s="1"/>
  <c r="Q333" i="21"/>
  <c r="N333" i="21"/>
  <c r="F334" i="21" s="1"/>
  <c r="G335" i="21" l="1"/>
  <c r="L334" i="21"/>
  <c r="R334" i="21"/>
  <c r="O334" i="21"/>
  <c r="P334" i="21" s="1"/>
  <c r="Q334" i="21" l="1"/>
  <c r="H335" i="21"/>
  <c r="I335" i="21" s="1"/>
  <c r="O335" i="21" s="1"/>
  <c r="P335" i="21" s="1"/>
  <c r="N334" i="21"/>
  <c r="F335" i="21" s="1"/>
  <c r="K335" i="21" l="1"/>
  <c r="L335" i="21" l="1"/>
  <c r="G336" i="21"/>
  <c r="R335" i="21"/>
  <c r="Q335" i="21" l="1"/>
  <c r="H336" i="21"/>
  <c r="I336" i="21" s="1"/>
  <c r="O336" i="21" s="1"/>
  <c r="P336" i="21" s="1"/>
  <c r="N335" i="21"/>
  <c r="F336" i="21" s="1"/>
  <c r="K336" i="21" l="1"/>
  <c r="G337" i="21" l="1"/>
  <c r="R336" i="21"/>
  <c r="L336" i="21"/>
  <c r="H337" i="21" l="1"/>
  <c r="I337" i="21" s="1"/>
  <c r="O337" i="21" s="1"/>
  <c r="P337" i="21" s="1"/>
  <c r="Q336" i="21"/>
  <c r="N336" i="21"/>
  <c r="F337" i="21" s="1"/>
  <c r="K337" i="21" l="1"/>
  <c r="L337" i="21" l="1"/>
  <c r="G338" i="21"/>
  <c r="R337" i="21"/>
  <c r="Q337" i="21" l="1"/>
  <c r="H338" i="21"/>
  <c r="I338" i="21" s="1"/>
  <c r="K338" i="21" s="1"/>
  <c r="N337" i="21"/>
  <c r="F338" i="21" s="1"/>
  <c r="G339" i="21" l="1"/>
  <c r="L338" i="21"/>
  <c r="R338" i="21"/>
  <c r="O338" i="21"/>
  <c r="P338" i="21" s="1"/>
  <c r="H339" i="21" l="1"/>
  <c r="I339" i="21" s="1"/>
  <c r="K339" i="21" s="1"/>
  <c r="Q338" i="21"/>
  <c r="N338" i="21"/>
  <c r="F339" i="21" s="1"/>
  <c r="R339" i="21" l="1"/>
  <c r="G340" i="21"/>
  <c r="L339" i="21"/>
  <c r="O339" i="21"/>
  <c r="P339" i="21" s="1"/>
  <c r="N339" i="21" l="1"/>
  <c r="F340" i="21" s="1"/>
  <c r="H340" i="21"/>
  <c r="I340" i="21" s="1"/>
  <c r="O340" i="21" s="1"/>
  <c r="P340" i="21" s="1"/>
  <c r="Q339" i="21"/>
  <c r="K340" i="21" l="1"/>
  <c r="L340" i="21" l="1"/>
  <c r="G341" i="21"/>
  <c r="R340" i="21"/>
  <c r="H341" i="21" l="1"/>
  <c r="I341" i="21" s="1"/>
  <c r="O341" i="21" s="1"/>
  <c r="P341" i="21" s="1"/>
  <c r="Q340" i="21"/>
  <c r="N340" i="21"/>
  <c r="F341" i="21" s="1"/>
  <c r="K341" i="21" l="1"/>
  <c r="R341" i="21" l="1"/>
  <c r="L341" i="21"/>
  <c r="G342" i="21"/>
  <c r="H342" i="21" l="1"/>
  <c r="I342" i="21" s="1"/>
  <c r="O342" i="21" s="1"/>
  <c r="P342" i="21" s="1"/>
  <c r="Q341" i="21"/>
  <c r="N341" i="21"/>
  <c r="F342" i="21" s="1"/>
  <c r="K342" i="21" l="1"/>
  <c r="R342" i="21" l="1"/>
  <c r="L342" i="21"/>
  <c r="G343" i="21"/>
  <c r="Q342" i="21" l="1"/>
  <c r="H343" i="21"/>
  <c r="I343" i="21" s="1"/>
  <c r="O343" i="21" s="1"/>
  <c r="P343" i="21" s="1"/>
  <c r="N342" i="21"/>
  <c r="F343" i="21" s="1"/>
  <c r="K343" i="21" l="1"/>
  <c r="R343" i="21" l="1"/>
  <c r="L343" i="21"/>
  <c r="G344" i="21"/>
  <c r="H344" i="21" l="1"/>
  <c r="I344" i="21" s="1"/>
  <c r="K344" i="21" s="1"/>
  <c r="Q343" i="21"/>
  <c r="N343" i="21"/>
  <c r="F344" i="21" s="1"/>
  <c r="O344" i="21" l="1"/>
  <c r="P344" i="21" s="1"/>
  <c r="R344" i="21"/>
  <c r="L344" i="21"/>
  <c r="G345" i="21"/>
  <c r="H345" i="21" l="1"/>
  <c r="I345" i="21" s="1"/>
  <c r="O345" i="21" s="1"/>
  <c r="P345" i="21" s="1"/>
  <c r="Q344" i="21"/>
  <c r="N344" i="21"/>
  <c r="F345" i="21" s="1"/>
  <c r="K345" i="21" l="1"/>
  <c r="G346" i="21" l="1"/>
  <c r="R345" i="21"/>
  <c r="L345" i="21"/>
  <c r="Q345" i="21" l="1"/>
  <c r="H346" i="21"/>
  <c r="I346" i="21" s="1"/>
  <c r="K346" i="21" s="1"/>
  <c r="N345" i="21"/>
  <c r="F346" i="21" s="1"/>
  <c r="R346" i="21" l="1"/>
  <c r="L346" i="21"/>
  <c r="G347" i="21"/>
  <c r="O346" i="21"/>
  <c r="P346" i="21" s="1"/>
  <c r="N346" i="21" l="1"/>
  <c r="F347" i="21" s="1"/>
  <c r="Q346" i="21"/>
  <c r="H347" i="21"/>
  <c r="I347" i="21" s="1"/>
  <c r="O347" i="21" s="1"/>
  <c r="P347" i="21" s="1"/>
  <c r="K347" i="21" l="1"/>
  <c r="R347" i="21" l="1"/>
  <c r="L347" i="21"/>
  <c r="G348" i="21"/>
  <c r="H348" i="21" l="1"/>
  <c r="I348" i="21" s="1"/>
  <c r="K348" i="21" s="1"/>
  <c r="Q347" i="21"/>
  <c r="N347" i="21"/>
  <c r="F348" i="21" s="1"/>
  <c r="O348" i="21" l="1"/>
  <c r="P348" i="21" s="1"/>
  <c r="R348" i="21"/>
  <c r="L348" i="21"/>
  <c r="G349" i="21"/>
  <c r="Q348" i="21" l="1"/>
  <c r="H349" i="21"/>
  <c r="I349" i="21" s="1"/>
  <c r="O349" i="21" s="1"/>
  <c r="P349" i="21" s="1"/>
  <c r="N348" i="21"/>
  <c r="F349" i="21" s="1"/>
  <c r="K349" i="21" l="1"/>
  <c r="G350" i="21" l="1"/>
  <c r="R349" i="21"/>
  <c r="L349" i="21"/>
  <c r="H350" i="21" l="1"/>
  <c r="I350" i="21" s="1"/>
  <c r="K350" i="21" s="1"/>
  <c r="Q349" i="21"/>
  <c r="N349" i="21"/>
  <c r="F350" i="21" s="1"/>
  <c r="O350" i="21" l="1"/>
  <c r="P350" i="21" s="1"/>
  <c r="L350" i="21"/>
  <c r="R350" i="21"/>
  <c r="G351" i="21"/>
  <c r="H351" i="21" l="1"/>
  <c r="I351" i="21" s="1"/>
  <c r="O351" i="21" s="1"/>
  <c r="P351" i="21" s="1"/>
  <c r="Q350" i="21"/>
  <c r="N350" i="21"/>
  <c r="F351" i="21" s="1"/>
  <c r="K351" i="21" l="1"/>
  <c r="G352" i="21" l="1"/>
  <c r="R351" i="21"/>
  <c r="L351" i="21"/>
  <c r="Q351" i="21" l="1"/>
  <c r="H352" i="21"/>
  <c r="I352" i="21" s="1"/>
  <c r="K352" i="21" s="1"/>
  <c r="N351" i="21"/>
  <c r="F352" i="21" s="1"/>
  <c r="G353" i="21" l="1"/>
  <c r="L352" i="21"/>
  <c r="R352" i="21"/>
  <c r="O352" i="21"/>
  <c r="P352" i="21" s="1"/>
  <c r="N352" i="21" l="1"/>
  <c r="F353" i="21" s="1"/>
  <c r="H353" i="21"/>
  <c r="I353" i="21" s="1"/>
  <c r="O353" i="21" s="1"/>
  <c r="P353" i="21" s="1"/>
  <c r="Q352" i="21"/>
  <c r="K353" i="21" l="1"/>
  <c r="R353" i="21" l="1"/>
  <c r="L353" i="21"/>
  <c r="G354" i="21"/>
  <c r="Q353" i="21" l="1"/>
  <c r="H354" i="21"/>
  <c r="I354" i="21" s="1"/>
  <c r="K354" i="21" s="1"/>
  <c r="N353" i="21"/>
  <c r="F354" i="21" s="1"/>
  <c r="L354" i="21" l="1"/>
  <c r="G355" i="21"/>
  <c r="R354" i="21"/>
  <c r="O354" i="21"/>
  <c r="P354" i="21" s="1"/>
  <c r="H355" i="21" l="1"/>
  <c r="I355" i="21" s="1"/>
  <c r="O355" i="21" s="1"/>
  <c r="P355" i="21" s="1"/>
  <c r="Q354" i="21"/>
  <c r="N354" i="21"/>
  <c r="F355" i="21" s="1"/>
  <c r="K355" i="21" l="1"/>
  <c r="L355" i="21" l="1"/>
  <c r="R355" i="21"/>
  <c r="G356" i="21"/>
  <c r="H356" i="21" l="1"/>
  <c r="I356" i="21" s="1"/>
  <c r="K356" i="21" s="1"/>
  <c r="Q355" i="21"/>
  <c r="N355" i="21"/>
  <c r="F356" i="21" s="1"/>
  <c r="L356" i="21" l="1"/>
  <c r="G357" i="21"/>
  <c r="R356" i="21"/>
  <c r="O356" i="21"/>
  <c r="P356" i="21" s="1"/>
  <c r="N356" i="21" l="1"/>
  <c r="F357" i="21" s="1"/>
  <c r="H357" i="21"/>
  <c r="I357" i="21" s="1"/>
  <c r="O357" i="21" s="1"/>
  <c r="P357" i="21" s="1"/>
  <c r="Q356" i="21"/>
  <c r="K357" i="21" l="1"/>
  <c r="G358" i="21" l="1"/>
  <c r="L357" i="21"/>
  <c r="R357" i="21"/>
  <c r="H358" i="21" l="1"/>
  <c r="I358" i="21" s="1"/>
  <c r="O358" i="21" s="1"/>
  <c r="P358" i="21" s="1"/>
  <c r="Q357" i="21"/>
  <c r="N357" i="21"/>
  <c r="F358" i="21" s="1"/>
  <c r="K358" i="21" l="1"/>
  <c r="G359" i="21" s="1"/>
  <c r="R358" i="21" l="1"/>
  <c r="L358" i="21"/>
  <c r="N358" i="21" s="1"/>
  <c r="F359" i="21" s="1"/>
  <c r="R20" i="18"/>
  <c r="R14" i="18"/>
  <c r="D12" i="18"/>
  <c r="D11" i="18"/>
  <c r="R9" i="18"/>
  <c r="I7" i="18"/>
  <c r="D7" i="18"/>
  <c r="D8" i="18" s="1"/>
  <c r="D13" i="18" s="1"/>
  <c r="I6" i="18"/>
  <c r="I5" i="18"/>
  <c r="D3" i="18"/>
  <c r="Q358" i="21" l="1"/>
  <c r="H359" i="21"/>
  <c r="I359" i="21" s="1"/>
  <c r="O359" i="21" s="1"/>
  <c r="P359" i="21" s="1"/>
  <c r="D17" i="18"/>
  <c r="D19" i="18" s="1"/>
  <c r="D15" i="18"/>
  <c r="D21" i="18"/>
  <c r="K359" i="21" l="1"/>
  <c r="L359" i="21" s="1"/>
  <c r="H360" i="21" s="1"/>
  <c r="I360" i="21" s="1"/>
  <c r="C25" i="18"/>
  <c r="C31" i="18"/>
  <c r="D18" i="18"/>
  <c r="D22" i="18" s="1"/>
  <c r="S7" i="18"/>
  <c r="W7" i="18" s="1"/>
  <c r="O24" i="18"/>
  <c r="O39" i="18" s="1"/>
  <c r="N359" i="21" l="1"/>
  <c r="F360" i="21" s="1"/>
  <c r="Q359" i="21"/>
  <c r="G360" i="21"/>
  <c r="O360" i="21" s="1"/>
  <c r="P360" i="21" s="1"/>
  <c r="R359" i="21"/>
  <c r="D31" i="18"/>
  <c r="D32" i="18" s="1"/>
  <c r="D30" i="18"/>
  <c r="K360" i="21" l="1"/>
  <c r="L360" i="21" s="1"/>
  <c r="G361" i="21" l="1"/>
  <c r="R360" i="21"/>
  <c r="H361" i="21"/>
  <c r="I361" i="21" s="1"/>
  <c r="Q360" i="21"/>
  <c r="N360" i="21"/>
  <c r="F361" i="21" s="1"/>
  <c r="K361" i="21" l="1"/>
  <c r="L361" i="21" s="1"/>
  <c r="O361" i="21"/>
  <c r="P361" i="21" s="1"/>
  <c r="R361" i="21" l="1"/>
  <c r="G362" i="21"/>
  <c r="N361" i="21"/>
  <c r="F362" i="21" s="1"/>
  <c r="Q361" i="21"/>
  <c r="H362" i="21"/>
  <c r="I362" i="21" s="1"/>
  <c r="B29" i="16"/>
  <c r="D3" i="16" s="1"/>
  <c r="J31" i="16"/>
  <c r="B44" i="16"/>
  <c r="B40" i="16"/>
  <c r="B38" i="16"/>
  <c r="A19" i="16"/>
  <c r="B13" i="16"/>
  <c r="D7" i="16"/>
  <c r="D6" i="16"/>
  <c r="F2" i="16"/>
  <c r="AA10" i="13"/>
  <c r="AC12" i="13"/>
  <c r="Y26" i="13" s="1"/>
  <c r="Y25" i="13" s="1"/>
  <c r="Y24" i="13" s="1"/>
  <c r="Y23" i="13" s="1"/>
  <c r="Y22" i="13" s="1"/>
  <c r="Y21" i="13" s="1"/>
  <c r="Y20" i="13" s="1"/>
  <c r="Y19" i="13" s="1"/>
  <c r="Y18" i="13" s="1"/>
  <c r="Y17" i="13" s="1"/>
  <c r="B3" i="14"/>
  <c r="B4" i="14"/>
  <c r="B5" i="14"/>
  <c r="B6" i="14"/>
  <c r="B7" i="14"/>
  <c r="B8" i="14"/>
  <c r="B9" i="14"/>
  <c r="B10" i="14"/>
  <c r="A14" i="14"/>
  <c r="AA7" i="13"/>
  <c r="C2" i="13"/>
  <c r="P2" i="13"/>
  <c r="Q2" i="13"/>
  <c r="S2" i="13"/>
  <c r="C3" i="13"/>
  <c r="P3" i="13"/>
  <c r="Q3" i="13"/>
  <c r="S3" i="13"/>
  <c r="C4" i="13"/>
  <c r="P4" i="13"/>
  <c r="Q4" i="13"/>
  <c r="S4" i="13"/>
  <c r="X4" i="13"/>
  <c r="W4" i="13" s="1"/>
  <c r="C5" i="13"/>
  <c r="P5" i="13"/>
  <c r="Q5" i="13"/>
  <c r="S5" i="13"/>
  <c r="X5" i="13"/>
  <c r="W5" i="13" s="1"/>
  <c r="C6" i="13"/>
  <c r="P6" i="13"/>
  <c r="Q6" i="13"/>
  <c r="S6" i="13"/>
  <c r="X6" i="13"/>
  <c r="W6" i="13" s="1"/>
  <c r="C7" i="13"/>
  <c r="P7" i="13"/>
  <c r="Q7" i="13"/>
  <c r="S7" i="13"/>
  <c r="X7" i="13"/>
  <c r="W7" i="13" s="1"/>
  <c r="C8" i="13"/>
  <c r="P8" i="13"/>
  <c r="S8" i="13" s="1"/>
  <c r="Q8" i="13"/>
  <c r="X8" i="13"/>
  <c r="W8" i="13" s="1"/>
  <c r="C9" i="13"/>
  <c r="P9" i="13"/>
  <c r="Q9" i="13"/>
  <c r="S9" i="13"/>
  <c r="X9" i="13"/>
  <c r="W9" i="13" s="1"/>
  <c r="C10" i="13"/>
  <c r="P10" i="13"/>
  <c r="Q10" i="13"/>
  <c r="S10" i="13"/>
  <c r="X10" i="13"/>
  <c r="W10" i="13" s="1"/>
  <c r="AB10" i="13" a="1"/>
  <c r="AB10" i="13" s="1"/>
  <c r="AC10" i="13" a="1"/>
  <c r="AC10" i="13" s="1"/>
  <c r="C11" i="13"/>
  <c r="P11" i="13"/>
  <c r="Q11" i="13"/>
  <c r="S11" i="13"/>
  <c r="X11" i="13"/>
  <c r="W11" i="13" s="1"/>
  <c r="C12" i="13"/>
  <c r="P12" i="13"/>
  <c r="Q12" i="13"/>
  <c r="S12" i="13"/>
  <c r="X12" i="13"/>
  <c r="W12" i="13" s="1"/>
  <c r="C13" i="13"/>
  <c r="P13" i="13"/>
  <c r="Q13" i="13"/>
  <c r="S13" i="13"/>
  <c r="X13" i="13"/>
  <c r="W13" i="13" s="1"/>
  <c r="C14" i="13"/>
  <c r="P14" i="13"/>
  <c r="Q14" i="13"/>
  <c r="S14" i="13"/>
  <c r="C15" i="13"/>
  <c r="P15" i="13"/>
  <c r="Q15" i="13"/>
  <c r="S15" i="13"/>
  <c r="C16" i="13"/>
  <c r="P16" i="13"/>
  <c r="Q16" i="13"/>
  <c r="S16" i="13"/>
  <c r="C17" i="13"/>
  <c r="P17" i="13"/>
  <c r="Q17" i="13"/>
  <c r="S17" i="13"/>
  <c r="W17" i="13"/>
  <c r="C18" i="13"/>
  <c r="P18" i="13"/>
  <c r="Q18" i="13"/>
  <c r="S18" i="13"/>
  <c r="W18" i="13"/>
  <c r="C19" i="13"/>
  <c r="P19" i="13"/>
  <c r="Q19" i="13"/>
  <c r="S19" i="13"/>
  <c r="W19" i="13"/>
  <c r="C20" i="13"/>
  <c r="P20" i="13"/>
  <c r="S20" i="13" s="1"/>
  <c r="Q20" i="13"/>
  <c r="W20" i="13"/>
  <c r="C21" i="13"/>
  <c r="P21" i="13"/>
  <c r="Q21" i="13"/>
  <c r="S21" i="13"/>
  <c r="W21" i="13"/>
  <c r="C22" i="13"/>
  <c r="P22" i="13"/>
  <c r="Q22" i="13"/>
  <c r="S22" i="13"/>
  <c r="W22" i="13"/>
  <c r="C23" i="13"/>
  <c r="P23" i="13"/>
  <c r="Q23" i="13"/>
  <c r="S23" i="13"/>
  <c r="W23" i="13"/>
  <c r="C24" i="13"/>
  <c r="P24" i="13"/>
  <c r="Q24" i="13"/>
  <c r="S24" i="13"/>
  <c r="W24" i="13"/>
  <c r="C25" i="13"/>
  <c r="P25" i="13"/>
  <c r="Q25" i="13"/>
  <c r="S25" i="13"/>
  <c r="W25" i="13"/>
  <c r="C26" i="13"/>
  <c r="P26" i="13"/>
  <c r="S26" i="13" s="1"/>
  <c r="Q26" i="13"/>
  <c r="W26" i="13"/>
  <c r="C27" i="13"/>
  <c r="P27" i="13"/>
  <c r="Q27" i="13"/>
  <c r="S27" i="13"/>
  <c r="C28" i="13"/>
  <c r="P28" i="13"/>
  <c r="Q28" i="13"/>
  <c r="S28" i="13"/>
  <c r="C29" i="13"/>
  <c r="P29" i="13"/>
  <c r="Q29" i="13"/>
  <c r="S29" i="13"/>
  <c r="C30" i="13"/>
  <c r="P30" i="13"/>
  <c r="Q30" i="13"/>
  <c r="S30" i="13"/>
  <c r="C31" i="13"/>
  <c r="P31" i="13"/>
  <c r="Q31" i="13"/>
  <c r="S31" i="13"/>
  <c r="C32" i="13"/>
  <c r="P32" i="13"/>
  <c r="Q32" i="13"/>
  <c r="S32" i="13"/>
  <c r="C33" i="13"/>
  <c r="P33" i="13"/>
  <c r="Q33" i="13"/>
  <c r="S33" i="13"/>
  <c r="C34" i="13"/>
  <c r="P34" i="13"/>
  <c r="Q34" i="13"/>
  <c r="S34" i="13"/>
  <c r="C35" i="13"/>
  <c r="P35" i="13"/>
  <c r="Q35" i="13"/>
  <c r="S35" i="13"/>
  <c r="C36" i="13"/>
  <c r="P36" i="13"/>
  <c r="Q36" i="13"/>
  <c r="S36" i="13"/>
  <c r="C37" i="13"/>
  <c r="P37" i="13"/>
  <c r="Q37" i="13"/>
  <c r="S37" i="13"/>
  <c r="C38" i="13"/>
  <c r="P38" i="13"/>
  <c r="Q38" i="13"/>
  <c r="S38" i="13"/>
  <c r="C39" i="13"/>
  <c r="P39" i="13"/>
  <c r="Q39" i="13"/>
  <c r="S39" i="13"/>
  <c r="C40" i="13"/>
  <c r="P40" i="13"/>
  <c r="Q40" i="13"/>
  <c r="S40" i="13"/>
  <c r="C41" i="13"/>
  <c r="P41" i="13"/>
  <c r="Q41" i="13"/>
  <c r="S41" i="13"/>
  <c r="C42" i="13"/>
  <c r="P42" i="13"/>
  <c r="Q42" i="13"/>
  <c r="S42" i="13"/>
  <c r="C43" i="13"/>
  <c r="P43" i="13"/>
  <c r="Q43" i="13"/>
  <c r="S43" i="13"/>
  <c r="C44" i="13"/>
  <c r="P44" i="13"/>
  <c r="Q44" i="13"/>
  <c r="S44" i="13"/>
  <c r="C45" i="13"/>
  <c r="P45" i="13"/>
  <c r="Q45" i="13"/>
  <c r="S45" i="13"/>
  <c r="C46" i="13"/>
  <c r="P46" i="13"/>
  <c r="Q46" i="13"/>
  <c r="S46" i="13"/>
  <c r="C47" i="13"/>
  <c r="P47" i="13"/>
  <c r="Q47" i="13"/>
  <c r="S47" i="13"/>
  <c r="C48" i="13"/>
  <c r="P48" i="13"/>
  <c r="Q48" i="13"/>
  <c r="S48" i="13"/>
  <c r="C49" i="13"/>
  <c r="P49" i="13"/>
  <c r="Q49" i="13"/>
  <c r="S49" i="13"/>
  <c r="C50" i="13"/>
  <c r="P50" i="13"/>
  <c r="Q50" i="13"/>
  <c r="S50" i="13"/>
  <c r="C51" i="13"/>
  <c r="P51" i="13"/>
  <c r="Q51" i="13"/>
  <c r="S51" i="13"/>
  <c r="C52" i="13"/>
  <c r="P52" i="13"/>
  <c r="Q52" i="13"/>
  <c r="S52" i="13"/>
  <c r="C53" i="13"/>
  <c r="P53" i="13"/>
  <c r="Q53" i="13"/>
  <c r="S53" i="13"/>
  <c r="C54" i="13"/>
  <c r="P54" i="13"/>
  <c r="Q54" i="13"/>
  <c r="S54" i="13"/>
  <c r="C55" i="13"/>
  <c r="P55" i="13"/>
  <c r="Q55" i="13"/>
  <c r="S55" i="13"/>
  <c r="C56" i="13"/>
  <c r="P56" i="13"/>
  <c r="Q56" i="13"/>
  <c r="S56" i="13"/>
  <c r="C57" i="13"/>
  <c r="P57" i="13"/>
  <c r="Q57" i="13"/>
  <c r="S57" i="13"/>
  <c r="C58" i="13"/>
  <c r="P58" i="13"/>
  <c r="Q58" i="13"/>
  <c r="S58" i="13"/>
  <c r="C59" i="13"/>
  <c r="P59" i="13"/>
  <c r="Q59" i="13"/>
  <c r="S59" i="13"/>
  <c r="C60" i="13"/>
  <c r="P60" i="13"/>
  <c r="Q60" i="13"/>
  <c r="S60" i="13"/>
  <c r="C61" i="13"/>
  <c r="P61" i="13"/>
  <c r="Q61" i="13"/>
  <c r="S61" i="13"/>
  <c r="C62" i="13"/>
  <c r="P62" i="13"/>
  <c r="Q62" i="13"/>
  <c r="S62" i="13"/>
  <c r="C63" i="13"/>
  <c r="P63" i="13"/>
  <c r="Q63" i="13"/>
  <c r="S63" i="13"/>
  <c r="C64" i="13"/>
  <c r="P64" i="13"/>
  <c r="Q64" i="13"/>
  <c r="S64" i="13"/>
  <c r="C65" i="13"/>
  <c r="P65" i="13"/>
  <c r="Q65" i="13"/>
  <c r="S65" i="13"/>
  <c r="C66" i="13"/>
  <c r="P66" i="13"/>
  <c r="Q66" i="13"/>
  <c r="S66" i="13"/>
  <c r="C67" i="13"/>
  <c r="P67" i="13"/>
  <c r="Q67" i="13"/>
  <c r="S67" i="13"/>
  <c r="C68" i="13"/>
  <c r="P68" i="13"/>
  <c r="Q68" i="13"/>
  <c r="S68" i="13"/>
  <c r="C69" i="13"/>
  <c r="P69" i="13"/>
  <c r="Q69" i="13"/>
  <c r="S69" i="13"/>
  <c r="C70" i="13"/>
  <c r="P70" i="13"/>
  <c r="Q70" i="13"/>
  <c r="S70" i="13"/>
  <c r="C71" i="13"/>
  <c r="P71" i="13"/>
  <c r="Q71" i="13"/>
  <c r="S71" i="13"/>
  <c r="C72" i="13"/>
  <c r="P72" i="13"/>
  <c r="Q72" i="13"/>
  <c r="S72" i="13"/>
  <c r="C73" i="13"/>
  <c r="P73" i="13"/>
  <c r="Q73" i="13"/>
  <c r="S73" i="13"/>
  <c r="C74" i="13"/>
  <c r="P74" i="13"/>
  <c r="Q74" i="13"/>
  <c r="S74" i="13"/>
  <c r="C75" i="13"/>
  <c r="P75" i="13"/>
  <c r="Q75" i="13"/>
  <c r="S75" i="13"/>
  <c r="C76" i="13"/>
  <c r="P76" i="13"/>
  <c r="Q76" i="13"/>
  <c r="S76" i="13"/>
  <c r="C77" i="13"/>
  <c r="P77" i="13"/>
  <c r="Q77" i="13"/>
  <c r="S77" i="13"/>
  <c r="C78" i="13"/>
  <c r="P78" i="13"/>
  <c r="Q78" i="13"/>
  <c r="S78" i="13"/>
  <c r="C79" i="13"/>
  <c r="P79" i="13"/>
  <c r="Q79" i="13"/>
  <c r="S79" i="13"/>
  <c r="C80" i="13"/>
  <c r="P80" i="13"/>
  <c r="Q80" i="13"/>
  <c r="S80" i="13"/>
  <c r="C81" i="13"/>
  <c r="P81" i="13"/>
  <c r="Q81" i="13"/>
  <c r="S81" i="13"/>
  <c r="C82" i="13"/>
  <c r="P82" i="13"/>
  <c r="Q82" i="13"/>
  <c r="S82" i="13"/>
  <c r="C83" i="13"/>
  <c r="P83" i="13"/>
  <c r="Q83" i="13"/>
  <c r="S83" i="13"/>
  <c r="C84" i="13"/>
  <c r="P84" i="13"/>
  <c r="Q84" i="13"/>
  <c r="S84" i="13"/>
  <c r="C85" i="13"/>
  <c r="P85" i="13"/>
  <c r="Q85" i="13"/>
  <c r="S85" i="13"/>
  <c r="C86" i="13"/>
  <c r="P86" i="13"/>
  <c r="Q86" i="13"/>
  <c r="S86" i="13"/>
  <c r="C87" i="13"/>
  <c r="P87" i="13"/>
  <c r="Q87" i="13"/>
  <c r="S87" i="13"/>
  <c r="C88" i="13"/>
  <c r="P88" i="13"/>
  <c r="Q88" i="13"/>
  <c r="S88" i="13"/>
  <c r="C89" i="13"/>
  <c r="P89" i="13"/>
  <c r="Q89" i="13"/>
  <c r="S89" i="13"/>
  <c r="C90" i="13"/>
  <c r="P90" i="13"/>
  <c r="Q90" i="13"/>
  <c r="S90" i="13"/>
  <c r="C91" i="13"/>
  <c r="P91" i="13"/>
  <c r="Q91" i="13"/>
  <c r="S91" i="13"/>
  <c r="C92" i="13"/>
  <c r="P92" i="13"/>
  <c r="Q92" i="13"/>
  <c r="S92" i="13"/>
  <c r="C93" i="13"/>
  <c r="P93" i="13"/>
  <c r="Q93" i="13"/>
  <c r="S93" i="13"/>
  <c r="C94" i="13"/>
  <c r="P94" i="13"/>
  <c r="Q94" i="13"/>
  <c r="S94" i="13"/>
  <c r="C95" i="13"/>
  <c r="P95" i="13"/>
  <c r="Q95" i="13"/>
  <c r="S95" i="13"/>
  <c r="C96" i="13"/>
  <c r="P96" i="13"/>
  <c r="Q96" i="13"/>
  <c r="S96" i="13"/>
  <c r="C97" i="13"/>
  <c r="P97" i="13"/>
  <c r="Q97" i="13"/>
  <c r="S97" i="13"/>
  <c r="C98" i="13"/>
  <c r="P98" i="13"/>
  <c r="Q98" i="13"/>
  <c r="S98" i="13"/>
  <c r="C99" i="13"/>
  <c r="P99" i="13"/>
  <c r="Q99" i="13"/>
  <c r="S99" i="13"/>
  <c r="C100" i="13"/>
  <c r="P100" i="13"/>
  <c r="Q100" i="13"/>
  <c r="S100" i="13"/>
  <c r="C101" i="13"/>
  <c r="P101" i="13"/>
  <c r="Q101" i="13"/>
  <c r="S101" i="13"/>
  <c r="C102" i="13"/>
  <c r="P102" i="13"/>
  <c r="Q102" i="13"/>
  <c r="S102" i="13"/>
  <c r="C103" i="13"/>
  <c r="P103" i="13"/>
  <c r="Q103" i="13"/>
  <c r="S103" i="13"/>
  <c r="C104" i="13"/>
  <c r="P104" i="13"/>
  <c r="Q104" i="13"/>
  <c r="S104" i="13"/>
  <c r="C105" i="13"/>
  <c r="P105" i="13"/>
  <c r="Q105" i="13"/>
  <c r="S105" i="13"/>
  <c r="C106" i="13"/>
  <c r="P106" i="13"/>
  <c r="Q106" i="13"/>
  <c r="S106" i="13"/>
  <c r="C107" i="13"/>
  <c r="P107" i="13"/>
  <c r="Q107" i="13"/>
  <c r="S107" i="13"/>
  <c r="C108" i="13"/>
  <c r="P108" i="13"/>
  <c r="Q108" i="13"/>
  <c r="S108" i="13"/>
  <c r="C109" i="13"/>
  <c r="P109" i="13"/>
  <c r="Q109" i="13"/>
  <c r="S109" i="13"/>
  <c r="C110" i="13"/>
  <c r="P110" i="13"/>
  <c r="Q110" i="13"/>
  <c r="S110" i="13"/>
  <c r="C111" i="13"/>
  <c r="P111" i="13"/>
  <c r="Q111" i="13"/>
  <c r="S111" i="13"/>
  <c r="C112" i="13"/>
  <c r="P112" i="13"/>
  <c r="Q112" i="13"/>
  <c r="S112" i="13"/>
  <c r="C113" i="13"/>
  <c r="P113" i="13"/>
  <c r="Q113" i="13"/>
  <c r="S113" i="13"/>
  <c r="C114" i="13"/>
  <c r="P114" i="13"/>
  <c r="S114" i="13" s="1"/>
  <c r="Q114" i="13"/>
  <c r="C115" i="13"/>
  <c r="P115" i="13"/>
  <c r="Q115" i="13"/>
  <c r="S115" i="13"/>
  <c r="C116" i="13"/>
  <c r="P116" i="13"/>
  <c r="Q116" i="13"/>
  <c r="S116" i="13"/>
  <c r="C117" i="13"/>
  <c r="P117" i="13"/>
  <c r="Q117" i="13"/>
  <c r="S117" i="13"/>
  <c r="C118" i="13"/>
  <c r="P118" i="13"/>
  <c r="S118" i="13" s="1"/>
  <c r="Q118" i="13"/>
  <c r="C119" i="13"/>
  <c r="P119" i="13"/>
  <c r="Q119" i="13"/>
  <c r="S119" i="13"/>
  <c r="C120" i="13"/>
  <c r="P120" i="13"/>
  <c r="Q120" i="13"/>
  <c r="S120" i="13"/>
  <c r="C121" i="13"/>
  <c r="P121" i="13"/>
  <c r="Q121" i="13"/>
  <c r="S121" i="13"/>
  <c r="C122" i="13"/>
  <c r="P122" i="13"/>
  <c r="Q122" i="13"/>
  <c r="S122" i="13"/>
  <c r="C123" i="13"/>
  <c r="P123" i="13"/>
  <c r="S123" i="13" s="1"/>
  <c r="Q123" i="13"/>
  <c r="C124" i="13"/>
  <c r="P124" i="13"/>
  <c r="Q124" i="13"/>
  <c r="S124" i="13"/>
  <c r="C125" i="13"/>
  <c r="P125" i="13"/>
  <c r="Q125" i="13"/>
  <c r="S125" i="13"/>
  <c r="C126" i="13"/>
  <c r="P126" i="13"/>
  <c r="Q126" i="13"/>
  <c r="S126" i="13"/>
  <c r="C127" i="13"/>
  <c r="P127" i="13"/>
  <c r="Q127" i="13"/>
  <c r="S127" i="13"/>
  <c r="C128" i="13"/>
  <c r="P128" i="13"/>
  <c r="S128" i="13" s="1"/>
  <c r="Q128" i="13"/>
  <c r="C129" i="13"/>
  <c r="P129" i="13"/>
  <c r="S129" i="13" s="1"/>
  <c r="Q129" i="13"/>
  <c r="C130" i="13"/>
  <c r="P130" i="13"/>
  <c r="Q130" i="13"/>
  <c r="S130" i="13"/>
  <c r="C131" i="13"/>
  <c r="P131" i="13"/>
  <c r="Q131" i="13"/>
  <c r="S131" i="13"/>
  <c r="C132" i="13"/>
  <c r="P132" i="13"/>
  <c r="S132" i="13" s="1"/>
  <c r="Q132" i="13"/>
  <c r="C133" i="13"/>
  <c r="P133" i="13"/>
  <c r="Q133" i="13"/>
  <c r="S133" i="13"/>
  <c r="C134" i="13"/>
  <c r="P134" i="13"/>
  <c r="S134" i="13" s="1"/>
  <c r="Q134" i="13"/>
  <c r="C135" i="13"/>
  <c r="P135" i="13"/>
  <c r="Q135" i="13"/>
  <c r="S135" i="13"/>
  <c r="C136" i="13"/>
  <c r="P136" i="13"/>
  <c r="S136" i="13" s="1"/>
  <c r="Q136" i="13"/>
  <c r="C137" i="13"/>
  <c r="P137" i="13"/>
  <c r="Q137" i="13"/>
  <c r="S137" i="13"/>
  <c r="C138" i="13"/>
  <c r="P138" i="13"/>
  <c r="Q138" i="13"/>
  <c r="S138" i="13"/>
  <c r="C139" i="13"/>
  <c r="P139" i="13"/>
  <c r="Q139" i="13"/>
  <c r="S139" i="13"/>
  <c r="C140" i="13"/>
  <c r="P140" i="13"/>
  <c r="S140" i="13" s="1"/>
  <c r="Q140" i="13"/>
  <c r="C141" i="13"/>
  <c r="P141" i="13"/>
  <c r="Q141" i="13"/>
  <c r="S141" i="13"/>
  <c r="C142" i="13"/>
  <c r="P142" i="13"/>
  <c r="S142" i="13" s="1"/>
  <c r="Q142" i="13"/>
  <c r="C143" i="13"/>
  <c r="P143" i="13"/>
  <c r="Q143" i="13"/>
  <c r="S143" i="13"/>
  <c r="C144" i="13"/>
  <c r="P144" i="13"/>
  <c r="S144" i="13" s="1"/>
  <c r="Q144" i="13"/>
  <c r="C145" i="13"/>
  <c r="P145" i="13"/>
  <c r="Q145" i="13"/>
  <c r="S145" i="13"/>
  <c r="C146" i="13"/>
  <c r="P146" i="13"/>
  <c r="S146" i="13" s="1"/>
  <c r="Q146" i="13"/>
  <c r="C147" i="13"/>
  <c r="P147" i="13"/>
  <c r="Q147" i="13"/>
  <c r="S147" i="13"/>
  <c r="C148" i="13"/>
  <c r="P148" i="13"/>
  <c r="S148" i="13" s="1"/>
  <c r="Q148" i="13"/>
  <c r="C149" i="13"/>
  <c r="P149" i="13"/>
  <c r="S149" i="13" s="1"/>
  <c r="Q149" i="13"/>
  <c r="C150" i="13"/>
  <c r="P150" i="13"/>
  <c r="Q150" i="13"/>
  <c r="S150" i="13"/>
  <c r="C151" i="13"/>
  <c r="P151" i="13"/>
  <c r="Q151" i="13"/>
  <c r="S151" i="13"/>
  <c r="C152" i="13"/>
  <c r="P152" i="13"/>
  <c r="Q152" i="13"/>
  <c r="S152" i="13"/>
  <c r="C153" i="13"/>
  <c r="P153" i="13"/>
  <c r="S153" i="13" s="1"/>
  <c r="Q153" i="13"/>
  <c r="C154" i="13"/>
  <c r="P154" i="13"/>
  <c r="Q154" i="13"/>
  <c r="S154" i="13"/>
  <c r="C155" i="13"/>
  <c r="P155" i="13"/>
  <c r="Q155" i="13"/>
  <c r="S155" i="13"/>
  <c r="C156" i="13"/>
  <c r="P156" i="13"/>
  <c r="Q156" i="13"/>
  <c r="S156" i="13"/>
  <c r="C157" i="13"/>
  <c r="P157" i="13"/>
  <c r="Q157" i="13"/>
  <c r="S157" i="13"/>
  <c r="C158" i="13"/>
  <c r="P158" i="13"/>
  <c r="S158" i="13" s="1"/>
  <c r="Q158" i="13"/>
  <c r="C159" i="13"/>
  <c r="P159" i="13"/>
  <c r="Q159" i="13"/>
  <c r="S159" i="13"/>
  <c r="C160" i="13"/>
  <c r="P160" i="13"/>
  <c r="Q160" i="13"/>
  <c r="S160" i="13"/>
  <c r="C161" i="13"/>
  <c r="P161" i="13"/>
  <c r="Q161" i="13"/>
  <c r="S161" i="13"/>
  <c r="C162" i="13"/>
  <c r="P162" i="13"/>
  <c r="S162" i="13" s="1"/>
  <c r="Q162" i="13"/>
  <c r="C163" i="13"/>
  <c r="P163" i="13"/>
  <c r="Q163" i="13"/>
  <c r="S163" i="13"/>
  <c r="C164" i="13"/>
  <c r="P164" i="13"/>
  <c r="S164" i="13" s="1"/>
  <c r="Q164" i="13"/>
  <c r="C165" i="13"/>
  <c r="P165" i="13"/>
  <c r="Q165" i="13"/>
  <c r="S165" i="13"/>
  <c r="C166" i="13"/>
  <c r="P166" i="13"/>
  <c r="S166" i="13" s="1"/>
  <c r="Q166" i="13"/>
  <c r="C167" i="13"/>
  <c r="P167" i="13"/>
  <c r="S167" i="13" s="1"/>
  <c r="Q167" i="13"/>
  <c r="C168" i="13"/>
  <c r="P168" i="13"/>
  <c r="Q168" i="13"/>
  <c r="S168" i="13"/>
  <c r="C169" i="13"/>
  <c r="P169" i="13"/>
  <c r="S169" i="13" s="1"/>
  <c r="Q169" i="13"/>
  <c r="C170" i="13"/>
  <c r="P170" i="13"/>
  <c r="S170" i="13" s="1"/>
  <c r="Q170" i="13"/>
  <c r="C171" i="13"/>
  <c r="P171" i="13"/>
  <c r="Q171" i="13"/>
  <c r="S171" i="13"/>
  <c r="C172" i="13"/>
  <c r="P172" i="13"/>
  <c r="S172" i="13" s="1"/>
  <c r="Q172" i="13"/>
  <c r="C173" i="13"/>
  <c r="P173" i="13"/>
  <c r="Q173" i="13"/>
  <c r="S173" i="13"/>
  <c r="C174" i="13"/>
  <c r="P174" i="13"/>
  <c r="S174" i="13" s="1"/>
  <c r="Q174" i="13"/>
  <c r="C175" i="13"/>
  <c r="P175" i="13"/>
  <c r="Q175" i="13"/>
  <c r="S175" i="13"/>
  <c r="C176" i="13"/>
  <c r="P176" i="13"/>
  <c r="S176" i="13" s="1"/>
  <c r="Q176" i="13"/>
  <c r="C177" i="13"/>
  <c r="P177" i="13"/>
  <c r="Q177" i="13"/>
  <c r="S177" i="13"/>
  <c r="C178" i="13"/>
  <c r="P178" i="13"/>
  <c r="S178" i="13" s="1"/>
  <c r="Q178" i="13"/>
  <c r="C179" i="13"/>
  <c r="P179" i="13"/>
  <c r="Q179" i="13"/>
  <c r="S179" i="13"/>
  <c r="C180" i="13"/>
  <c r="P180" i="13"/>
  <c r="Q180" i="13"/>
  <c r="S180" i="13"/>
  <c r="C181" i="13"/>
  <c r="P181" i="13"/>
  <c r="Q181" i="13"/>
  <c r="S181" i="13"/>
  <c r="C182" i="13"/>
  <c r="P182" i="13"/>
  <c r="Q182" i="13"/>
  <c r="S182" i="13"/>
  <c r="C183" i="13"/>
  <c r="P183" i="13"/>
  <c r="Q183" i="13"/>
  <c r="S183" i="13"/>
  <c r="C184" i="13"/>
  <c r="P184" i="13"/>
  <c r="S184" i="13" s="1"/>
  <c r="Q184" i="13"/>
  <c r="C185" i="13"/>
  <c r="P185" i="13"/>
  <c r="Q185" i="13"/>
  <c r="S185" i="13"/>
  <c r="C186" i="13"/>
  <c r="P186" i="13"/>
  <c r="S186" i="13" s="1"/>
  <c r="Q186" i="13"/>
  <c r="C187" i="13"/>
  <c r="P187" i="13"/>
  <c r="Q187" i="13"/>
  <c r="S187" i="13"/>
  <c r="C188" i="13"/>
  <c r="P188" i="13"/>
  <c r="Q188" i="13"/>
  <c r="S188" i="13"/>
  <c r="C189" i="13"/>
  <c r="P189" i="13"/>
  <c r="Q189" i="13"/>
  <c r="S189" i="13"/>
  <c r="C190" i="13"/>
  <c r="P190" i="13"/>
  <c r="S190" i="13" s="1"/>
  <c r="Q190" i="13"/>
  <c r="C191" i="13"/>
  <c r="P191" i="13"/>
  <c r="Q191" i="13"/>
  <c r="S191" i="13"/>
  <c r="C192" i="13"/>
  <c r="P192" i="13"/>
  <c r="Q192" i="13"/>
  <c r="S192" i="13"/>
  <c r="C193" i="13"/>
  <c r="P193" i="13"/>
  <c r="S193" i="13" s="1"/>
  <c r="Q193" i="13"/>
  <c r="C194" i="13"/>
  <c r="P194" i="13"/>
  <c r="Q194" i="13"/>
  <c r="S194" i="13"/>
  <c r="C195" i="13"/>
  <c r="P195" i="13"/>
  <c r="S195" i="13" s="1"/>
  <c r="Q195" i="13"/>
  <c r="C196" i="13"/>
  <c r="P196" i="13"/>
  <c r="S196" i="13" s="1"/>
  <c r="Q196" i="13"/>
  <c r="C197" i="13"/>
  <c r="P197" i="13"/>
  <c r="Q197" i="13"/>
  <c r="S197" i="13"/>
  <c r="C198" i="13"/>
  <c r="P198" i="13"/>
  <c r="S198" i="13" s="1"/>
  <c r="Q198" i="13"/>
  <c r="C199" i="13"/>
  <c r="P199" i="13"/>
  <c r="Q199" i="13"/>
  <c r="S199" i="13"/>
  <c r="C200" i="13"/>
  <c r="P200" i="13"/>
  <c r="S200" i="13" s="1"/>
  <c r="Q200" i="13"/>
  <c r="C201" i="13"/>
  <c r="P201" i="13"/>
  <c r="S201" i="13" s="1"/>
  <c r="Q201" i="13"/>
  <c r="C202" i="13"/>
  <c r="P202" i="13"/>
  <c r="Q202" i="13"/>
  <c r="S202" i="13"/>
  <c r="C203" i="13"/>
  <c r="P203" i="13"/>
  <c r="Q203" i="13"/>
  <c r="S203" i="13"/>
  <c r="C204" i="13"/>
  <c r="P204" i="13"/>
  <c r="S204" i="13" s="1"/>
  <c r="Q204" i="13"/>
  <c r="C205" i="13"/>
  <c r="P205" i="13"/>
  <c r="Q205" i="13"/>
  <c r="S205" i="13"/>
  <c r="C206" i="13"/>
  <c r="P206" i="13"/>
  <c r="Q206" i="13"/>
  <c r="S206" i="13"/>
  <c r="C207" i="13"/>
  <c r="P207" i="13"/>
  <c r="Q207" i="13"/>
  <c r="S207" i="13"/>
  <c r="C208" i="13"/>
  <c r="P208" i="13"/>
  <c r="S208" i="13" s="1"/>
  <c r="Q208" i="13"/>
  <c r="C209" i="13"/>
  <c r="P209" i="13"/>
  <c r="Q209" i="13"/>
  <c r="S209" i="13"/>
  <c r="C210" i="13"/>
  <c r="P210" i="13"/>
  <c r="Q210" i="13"/>
  <c r="S210" i="13"/>
  <c r="C211" i="13"/>
  <c r="P211" i="13"/>
  <c r="Q211" i="13"/>
  <c r="S211" i="13"/>
  <c r="C212" i="13"/>
  <c r="P212" i="13"/>
  <c r="Q212" i="13"/>
  <c r="S212" i="13"/>
  <c r="C213" i="13"/>
  <c r="P213" i="13"/>
  <c r="Q213" i="13"/>
  <c r="S213" i="13"/>
  <c r="C214" i="13"/>
  <c r="P214" i="13"/>
  <c r="S214" i="13" s="1"/>
  <c r="Q214" i="13"/>
  <c r="C215" i="13"/>
  <c r="P215" i="13"/>
  <c r="Q215" i="13"/>
  <c r="S215" i="13"/>
  <c r="C216" i="13"/>
  <c r="P216" i="13"/>
  <c r="S216" i="13" s="1"/>
  <c r="Q216" i="13"/>
  <c r="C217" i="13"/>
  <c r="P217" i="13"/>
  <c r="Q217" i="13"/>
  <c r="S217" i="13"/>
  <c r="C218" i="13"/>
  <c r="P218" i="13"/>
  <c r="S218" i="13" s="1"/>
  <c r="Q218" i="13"/>
  <c r="C219" i="13"/>
  <c r="P219" i="13"/>
  <c r="S219" i="13" s="1"/>
  <c r="Q219" i="13"/>
  <c r="C220" i="13"/>
  <c r="P220" i="13"/>
  <c r="Q220" i="13"/>
  <c r="S220" i="13"/>
  <c r="C221" i="13"/>
  <c r="P221" i="13"/>
  <c r="S221" i="13" s="1"/>
  <c r="Q221" i="13"/>
  <c r="C222" i="13"/>
  <c r="P222" i="13"/>
  <c r="Q222" i="13"/>
  <c r="S222" i="13"/>
  <c r="C223" i="13"/>
  <c r="P223" i="13"/>
  <c r="Q223" i="13"/>
  <c r="S223" i="13"/>
  <c r="C224" i="13"/>
  <c r="P224" i="13"/>
  <c r="S224" i="13" s="1"/>
  <c r="Q224" i="13"/>
  <c r="C225" i="13"/>
  <c r="P225" i="13"/>
  <c r="S225" i="13" s="1"/>
  <c r="Q225" i="13"/>
  <c r="C226" i="13"/>
  <c r="P226" i="13"/>
  <c r="S226" i="13" s="1"/>
  <c r="Q226" i="13"/>
  <c r="C227" i="13"/>
  <c r="P227" i="13"/>
  <c r="S227" i="13" s="1"/>
  <c r="Q227" i="13"/>
  <c r="C228" i="13"/>
  <c r="P228" i="13"/>
  <c r="Q228" i="13"/>
  <c r="S228" i="13"/>
  <c r="C229" i="13"/>
  <c r="P229" i="13"/>
  <c r="S229" i="13" s="1"/>
  <c r="Q229" i="13"/>
  <c r="C230" i="13"/>
  <c r="P230" i="13"/>
  <c r="S230" i="13" s="1"/>
  <c r="Q230" i="13"/>
  <c r="C231" i="13"/>
  <c r="P231" i="13"/>
  <c r="Q231" i="13"/>
  <c r="S231" i="13"/>
  <c r="C232" i="13"/>
  <c r="P232" i="13"/>
  <c r="Q232" i="13"/>
  <c r="S232" i="13"/>
  <c r="C233" i="13"/>
  <c r="P233" i="13"/>
  <c r="Q233" i="13"/>
  <c r="S233" i="13"/>
  <c r="C234" i="13"/>
  <c r="P234" i="13"/>
  <c r="S234" i="13" s="1"/>
  <c r="Q234" i="13"/>
  <c r="C235" i="13"/>
  <c r="P235" i="13"/>
  <c r="S235" i="13" s="1"/>
  <c r="Q235" i="13"/>
  <c r="C236" i="13"/>
  <c r="P236" i="13"/>
  <c r="S236" i="13" s="1"/>
  <c r="Q236" i="13"/>
  <c r="C237" i="13"/>
  <c r="P237" i="13"/>
  <c r="Q237" i="13"/>
  <c r="S237" i="13"/>
  <c r="C238" i="13"/>
  <c r="P238" i="13"/>
  <c r="S238" i="13" s="1"/>
  <c r="Q238" i="13"/>
  <c r="C239" i="13"/>
  <c r="P239" i="13"/>
  <c r="Q239" i="13"/>
  <c r="S239" i="13"/>
  <c r="C240" i="13"/>
  <c r="P240" i="13"/>
  <c r="Q240" i="13"/>
  <c r="S240" i="13"/>
  <c r="C241" i="13"/>
  <c r="P241" i="13"/>
  <c r="Q241" i="13"/>
  <c r="S241" i="13"/>
  <c r="C242" i="13"/>
  <c r="P242" i="13"/>
  <c r="S242" i="13" s="1"/>
  <c r="Q242" i="13"/>
  <c r="C243" i="13"/>
  <c r="P243" i="13"/>
  <c r="Q243" i="13"/>
  <c r="S243" i="13"/>
  <c r="C244" i="13"/>
  <c r="P244" i="13"/>
  <c r="S244" i="13" s="1"/>
  <c r="Q244" i="13"/>
  <c r="C245" i="13"/>
  <c r="P245" i="13"/>
  <c r="S245" i="13" s="1"/>
  <c r="Q245" i="13"/>
  <c r="C246" i="13"/>
  <c r="P246" i="13"/>
  <c r="Q246" i="13"/>
  <c r="S246" i="13"/>
  <c r="C247" i="13"/>
  <c r="P247" i="13"/>
  <c r="Q247" i="13"/>
  <c r="S247" i="13"/>
  <c r="C248" i="13"/>
  <c r="P248" i="13"/>
  <c r="S248" i="13" s="1"/>
  <c r="Q248" i="13"/>
  <c r="C249" i="13"/>
  <c r="P249" i="13"/>
  <c r="Q249" i="13"/>
  <c r="S249" i="13"/>
  <c r="C250" i="13"/>
  <c r="P250" i="13"/>
  <c r="Q250" i="13"/>
  <c r="S250" i="13"/>
  <c r="C251" i="13"/>
  <c r="P251" i="13"/>
  <c r="S251" i="13" s="1"/>
  <c r="Q251" i="13"/>
  <c r="C252" i="13"/>
  <c r="P252" i="13"/>
  <c r="S252" i="13" s="1"/>
  <c r="Q252" i="13"/>
  <c r="C253" i="13"/>
  <c r="P253" i="13"/>
  <c r="S253" i="13" s="1"/>
  <c r="Q253" i="13"/>
  <c r="C254" i="13"/>
  <c r="P254" i="13"/>
  <c r="Q254" i="13"/>
  <c r="S254" i="13"/>
  <c r="C255" i="13"/>
  <c r="P255" i="13"/>
  <c r="S255" i="13" s="1"/>
  <c r="Q255" i="13"/>
  <c r="C256" i="13"/>
  <c r="P256" i="13"/>
  <c r="S256" i="13" s="1"/>
  <c r="Q256" i="13"/>
  <c r="C257" i="13"/>
  <c r="P257" i="13"/>
  <c r="S257" i="13" s="1"/>
  <c r="Q257" i="13"/>
  <c r="C258" i="13"/>
  <c r="P258" i="13"/>
  <c r="Q258" i="13"/>
  <c r="S258" i="13"/>
  <c r="C259" i="13"/>
  <c r="P259" i="13"/>
  <c r="S259" i="13" s="1"/>
  <c r="Q259" i="13"/>
  <c r="C260" i="13"/>
  <c r="P260" i="13"/>
  <c r="Q260" i="13"/>
  <c r="S260" i="13"/>
  <c r="C261" i="13"/>
  <c r="P261" i="13"/>
  <c r="Q261" i="13"/>
  <c r="S261" i="13"/>
  <c r="C262" i="13"/>
  <c r="P262" i="13"/>
  <c r="S262" i="13" s="1"/>
  <c r="Q262" i="13"/>
  <c r="C263" i="13"/>
  <c r="P263" i="13"/>
  <c r="S263" i="13" s="1"/>
  <c r="Q263" i="13"/>
  <c r="C264" i="13"/>
  <c r="P264" i="13"/>
  <c r="Q264" i="13"/>
  <c r="S264" i="13"/>
  <c r="C265" i="13"/>
  <c r="P265" i="13"/>
  <c r="S265" i="13" s="1"/>
  <c r="Q265" i="13"/>
  <c r="C266" i="13"/>
  <c r="P266" i="13"/>
  <c r="S266" i="13" s="1"/>
  <c r="Q266" i="13"/>
  <c r="C267" i="13"/>
  <c r="P267" i="13"/>
  <c r="Q267" i="13"/>
  <c r="S267" i="13"/>
  <c r="C268" i="13"/>
  <c r="P268" i="13"/>
  <c r="Q268" i="13"/>
  <c r="S268" i="13"/>
  <c r="C269" i="13"/>
  <c r="P269" i="13"/>
  <c r="Q269" i="13"/>
  <c r="S269" i="13"/>
  <c r="C270" i="13"/>
  <c r="P270" i="13"/>
  <c r="S270" i="13" s="1"/>
  <c r="Q270" i="13"/>
  <c r="C271" i="13"/>
  <c r="P271" i="13"/>
  <c r="Q271" i="13"/>
  <c r="S271" i="13"/>
  <c r="C272" i="13"/>
  <c r="P272" i="13"/>
  <c r="S272" i="13" s="1"/>
  <c r="Q272" i="13"/>
  <c r="C273" i="13"/>
  <c r="P273" i="13"/>
  <c r="Q273" i="13"/>
  <c r="S273" i="13"/>
  <c r="C274" i="13"/>
  <c r="P274" i="13"/>
  <c r="S274" i="13" s="1"/>
  <c r="Q274" i="13"/>
  <c r="C275" i="13"/>
  <c r="P275" i="13"/>
  <c r="S275" i="13" s="1"/>
  <c r="Q275" i="13"/>
  <c r="C276" i="13"/>
  <c r="P276" i="13"/>
  <c r="Q276" i="13"/>
  <c r="S276" i="13"/>
  <c r="C277" i="13"/>
  <c r="P277" i="13"/>
  <c r="Q277" i="13"/>
  <c r="S277" i="13"/>
  <c r="C278" i="13"/>
  <c r="P278" i="13"/>
  <c r="S278" i="13" s="1"/>
  <c r="Q278" i="13"/>
  <c r="C279" i="13"/>
  <c r="P279" i="13"/>
  <c r="Q279" i="13"/>
  <c r="S279" i="13"/>
  <c r="C280" i="13"/>
  <c r="P280" i="13"/>
  <c r="Q280" i="13"/>
  <c r="S280" i="13"/>
  <c r="C281" i="13"/>
  <c r="P281" i="13"/>
  <c r="S281" i="13" s="1"/>
  <c r="Q281" i="13"/>
  <c r="C282" i="13"/>
  <c r="P282" i="13"/>
  <c r="S282" i="13" s="1"/>
  <c r="Q282" i="13"/>
  <c r="C283" i="13"/>
  <c r="P283" i="13"/>
  <c r="S283" i="13" s="1"/>
  <c r="Q283" i="13"/>
  <c r="C284" i="13"/>
  <c r="P284" i="13"/>
  <c r="Q284" i="13"/>
  <c r="S284" i="13"/>
  <c r="C285" i="13"/>
  <c r="P285" i="13"/>
  <c r="S285" i="13" s="1"/>
  <c r="Q285" i="13"/>
  <c r="C286" i="13"/>
  <c r="P286" i="13"/>
  <c r="S286" i="13" s="1"/>
  <c r="Q286" i="13"/>
  <c r="C287" i="13"/>
  <c r="P287" i="13"/>
  <c r="S287" i="13" s="1"/>
  <c r="Q287" i="13"/>
  <c r="C288" i="13"/>
  <c r="P288" i="13"/>
  <c r="Q288" i="13"/>
  <c r="S288" i="13"/>
  <c r="C289" i="13"/>
  <c r="P289" i="13"/>
  <c r="S289" i="13" s="1"/>
  <c r="Q289" i="13"/>
  <c r="C290" i="13"/>
  <c r="P290" i="13"/>
  <c r="Q290" i="13"/>
  <c r="S290" i="13"/>
  <c r="C291" i="13"/>
  <c r="P291" i="13"/>
  <c r="Q291" i="13"/>
  <c r="S291" i="13"/>
  <c r="C292" i="13"/>
  <c r="P292" i="13"/>
  <c r="S292" i="13" s="1"/>
  <c r="Q292" i="13"/>
  <c r="C293" i="13"/>
  <c r="P293" i="13"/>
  <c r="S293" i="13" s="1"/>
  <c r="Q293" i="13"/>
  <c r="C294" i="13"/>
  <c r="P294" i="13"/>
  <c r="Q294" i="13"/>
  <c r="S294" i="13"/>
  <c r="C295" i="13"/>
  <c r="P295" i="13"/>
  <c r="S295" i="13" s="1"/>
  <c r="Q295" i="13"/>
  <c r="C296" i="13"/>
  <c r="P296" i="13"/>
  <c r="S296" i="13" s="1"/>
  <c r="Q296" i="13"/>
  <c r="C297" i="13"/>
  <c r="P297" i="13"/>
  <c r="Q297" i="13"/>
  <c r="S297" i="13"/>
  <c r="C298" i="13"/>
  <c r="P298" i="13"/>
  <c r="Q298" i="13"/>
  <c r="S298" i="13"/>
  <c r="C299" i="13"/>
  <c r="P299" i="13"/>
  <c r="Q299" i="13"/>
  <c r="S299" i="13"/>
  <c r="C300" i="13"/>
  <c r="P300" i="13"/>
  <c r="S300" i="13" s="1"/>
  <c r="Q300" i="13"/>
  <c r="C301" i="13"/>
  <c r="P301" i="13"/>
  <c r="Q301" i="13"/>
  <c r="S301" i="13"/>
  <c r="C302" i="13"/>
  <c r="P302" i="13"/>
  <c r="Q302" i="13"/>
  <c r="S302" i="13"/>
  <c r="C303" i="13"/>
  <c r="P303" i="13"/>
  <c r="Q303" i="13"/>
  <c r="S303" i="13"/>
  <c r="C304" i="13"/>
  <c r="P304" i="13"/>
  <c r="S304" i="13" s="1"/>
  <c r="Q304" i="13"/>
  <c r="C305" i="13"/>
  <c r="P305" i="13"/>
  <c r="Q305" i="13"/>
  <c r="S305" i="13"/>
  <c r="C306" i="13"/>
  <c r="P306" i="13"/>
  <c r="S306" i="13" s="1"/>
  <c r="Q306" i="13"/>
  <c r="C307" i="13"/>
  <c r="P307" i="13"/>
  <c r="Q307" i="13"/>
  <c r="S307" i="13"/>
  <c r="C308" i="13"/>
  <c r="P308" i="13"/>
  <c r="Q308" i="13"/>
  <c r="S308" i="13"/>
  <c r="C309" i="13"/>
  <c r="P309" i="13"/>
  <c r="Q309" i="13"/>
  <c r="S309" i="13"/>
  <c r="C310" i="13"/>
  <c r="P310" i="13"/>
  <c r="S310" i="13" s="1"/>
  <c r="Q310" i="13"/>
  <c r="C311" i="13"/>
  <c r="P311" i="13"/>
  <c r="Q311" i="13"/>
  <c r="S311" i="13"/>
  <c r="C312" i="13"/>
  <c r="P312" i="13"/>
  <c r="Q312" i="13"/>
  <c r="S312" i="13"/>
  <c r="C313" i="13"/>
  <c r="P313" i="13"/>
  <c r="S313" i="13" s="1"/>
  <c r="Q313" i="13"/>
  <c r="C314" i="13"/>
  <c r="P314" i="13"/>
  <c r="S314" i="13" s="1"/>
  <c r="Q314" i="13"/>
  <c r="C315" i="13"/>
  <c r="P315" i="13"/>
  <c r="S315" i="13" s="1"/>
  <c r="Q315" i="13"/>
  <c r="C316" i="13"/>
  <c r="P316" i="13"/>
  <c r="S316" i="13" s="1"/>
  <c r="Q316" i="13"/>
  <c r="C317" i="13"/>
  <c r="P317" i="13"/>
  <c r="S317" i="13" s="1"/>
  <c r="Q317" i="13"/>
  <c r="C318" i="13"/>
  <c r="P318" i="13"/>
  <c r="S318" i="13" s="1"/>
  <c r="Q318" i="13"/>
  <c r="C319" i="13"/>
  <c r="P319" i="13"/>
  <c r="S319" i="13" s="1"/>
  <c r="Q319" i="13"/>
  <c r="C320" i="13"/>
  <c r="P320" i="13"/>
  <c r="Q320" i="13"/>
  <c r="S320" i="13"/>
  <c r="C321" i="13"/>
  <c r="P321" i="13"/>
  <c r="S321" i="13" s="1"/>
  <c r="Q321" i="13"/>
  <c r="C322" i="13"/>
  <c r="P322" i="13"/>
  <c r="S322" i="13" s="1"/>
  <c r="Q322" i="13"/>
  <c r="C323" i="13"/>
  <c r="P323" i="13"/>
  <c r="Q323" i="13"/>
  <c r="S323" i="13"/>
  <c r="C324" i="13"/>
  <c r="P324" i="13"/>
  <c r="S324" i="13" s="1"/>
  <c r="Q324" i="13"/>
  <c r="C325" i="13"/>
  <c r="P325" i="13"/>
  <c r="Q325" i="13"/>
  <c r="S325" i="13"/>
  <c r="C326" i="13"/>
  <c r="P326" i="13"/>
  <c r="Q326" i="13"/>
  <c r="S326" i="13"/>
  <c r="C327" i="13"/>
  <c r="P327" i="13"/>
  <c r="Q327" i="13"/>
  <c r="S327" i="13"/>
  <c r="C328" i="13"/>
  <c r="P328" i="13"/>
  <c r="S328" i="13" s="1"/>
  <c r="Q328" i="13"/>
  <c r="C329" i="13"/>
  <c r="P329" i="13"/>
  <c r="Q329" i="13"/>
  <c r="S329" i="13"/>
  <c r="C330" i="13"/>
  <c r="P330" i="13"/>
  <c r="S330" i="13" s="1"/>
  <c r="Q330" i="13"/>
  <c r="C331" i="13"/>
  <c r="P331" i="13"/>
  <c r="Q331" i="13"/>
  <c r="S331" i="13"/>
  <c r="P332" i="13"/>
  <c r="K362" i="21" l="1"/>
  <c r="G363" i="21" s="1"/>
  <c r="O362" i="21"/>
  <c r="P362" i="21" s="1"/>
  <c r="A44" i="16"/>
  <c r="D13" i="16"/>
  <c r="C17" i="16" s="1"/>
  <c r="B31" i="16"/>
  <c r="A43" i="16"/>
  <c r="A42" i="16"/>
  <c r="B15" i="16"/>
  <c r="D4" i="16"/>
  <c r="B34" i="16"/>
  <c r="B24" i="16"/>
  <c r="B30" i="16" s="1"/>
  <c r="AC7" i="13"/>
  <c r="U2" i="13" s="1"/>
  <c r="AC13" i="13"/>
  <c r="AD10" i="13"/>
  <c r="X16" i="13" s="1"/>
  <c r="R362" i="21" l="1"/>
  <c r="L362" i="21"/>
  <c r="N362" i="21" s="1"/>
  <c r="F363" i="21" s="1"/>
  <c r="I30" i="16"/>
  <c r="I31" i="16"/>
  <c r="B35" i="16"/>
  <c r="J30" i="16" s="1"/>
  <c r="B32" i="16"/>
  <c r="B43" i="16" s="1"/>
  <c r="C19" i="16"/>
  <c r="B17" i="16"/>
  <c r="D17" i="16"/>
  <c r="D19" i="16" s="1"/>
  <c r="A20" i="16"/>
  <c r="A21" i="16" s="1"/>
  <c r="D9" i="16"/>
  <c r="D8" i="16"/>
  <c r="D10" i="16"/>
  <c r="J2" i="16" s="1"/>
  <c r="A40" i="16"/>
  <c r="A39" i="16"/>
  <c r="D43" i="16"/>
  <c r="A38" i="16"/>
  <c r="U1" i="13"/>
  <c r="Q362" i="21" l="1"/>
  <c r="H363" i="21"/>
  <c r="I363" i="21" s="1"/>
  <c r="K363" i="21" s="1"/>
  <c r="L363" i="21" s="1"/>
  <c r="E43" i="16"/>
  <c r="J29" i="16"/>
  <c r="C23" i="16"/>
  <c r="B39" i="16"/>
  <c r="D26" i="16"/>
  <c r="F33" i="16"/>
  <c r="D14" i="16"/>
  <c r="I2" i="16"/>
  <c r="D11" i="16"/>
  <c r="D12" i="16" s="1"/>
  <c r="B18" i="12"/>
  <c r="C18" i="12"/>
  <c r="D18" i="12"/>
  <c r="E18" i="12"/>
  <c r="F18" i="12"/>
  <c r="G18" i="12"/>
  <c r="H18" i="12"/>
  <c r="I18" i="12"/>
  <c r="J18" i="12"/>
  <c r="K18" i="12"/>
  <c r="L18" i="12"/>
  <c r="M18" i="12"/>
  <c r="N18" i="12"/>
  <c r="O18" i="12"/>
  <c r="P18" i="12"/>
  <c r="Q18" i="12"/>
  <c r="R18" i="12"/>
  <c r="S18" i="12"/>
  <c r="T18" i="12"/>
  <c r="U18" i="12"/>
  <c r="V18" i="12"/>
  <c r="W18" i="12"/>
  <c r="X18" i="12"/>
  <c r="Y18" i="12"/>
  <c r="Z18" i="12"/>
  <c r="AA18" i="12"/>
  <c r="AB18" i="12"/>
  <c r="AC18" i="12"/>
  <c r="AD18" i="12"/>
  <c r="AE18" i="12"/>
  <c r="B34" i="12"/>
  <c r="C34" i="12"/>
  <c r="D34" i="12"/>
  <c r="E34" i="12"/>
  <c r="F34" i="12"/>
  <c r="G34" i="12"/>
  <c r="H34" i="12"/>
  <c r="I34" i="12"/>
  <c r="J34" i="12"/>
  <c r="K34" i="12"/>
  <c r="L34" i="12"/>
  <c r="M34" i="12"/>
  <c r="N34" i="12"/>
  <c r="O34" i="12"/>
  <c r="P34" i="12"/>
  <c r="Q34" i="12"/>
  <c r="R34" i="12"/>
  <c r="S34" i="12"/>
  <c r="T34" i="12"/>
  <c r="U34" i="12"/>
  <c r="V34" i="12"/>
  <c r="W34" i="12"/>
  <c r="X34" i="12"/>
  <c r="Y34" i="12"/>
  <c r="Z34" i="12"/>
  <c r="AA34" i="12"/>
  <c r="AB34" i="12"/>
  <c r="AC34" i="12"/>
  <c r="AD34" i="12"/>
  <c r="AE34" i="12"/>
  <c r="B58" i="12"/>
  <c r="C58" i="12"/>
  <c r="D58" i="12"/>
  <c r="E58" i="12"/>
  <c r="F58" i="12"/>
  <c r="G58" i="12"/>
  <c r="H58" i="12"/>
  <c r="I58" i="12"/>
  <c r="J58" i="12"/>
  <c r="K58" i="12"/>
  <c r="L58" i="12"/>
  <c r="M58" i="12"/>
  <c r="N58" i="12"/>
  <c r="O58" i="12"/>
  <c r="P58" i="12"/>
  <c r="Q58" i="12"/>
  <c r="R58" i="12"/>
  <c r="S58" i="12"/>
  <c r="T58" i="12"/>
  <c r="U58" i="12"/>
  <c r="V58" i="12"/>
  <c r="W58" i="12"/>
  <c r="X58" i="12"/>
  <c r="Y58" i="12"/>
  <c r="Z58" i="12"/>
  <c r="AA58" i="12"/>
  <c r="AB58" i="12"/>
  <c r="AC58" i="12"/>
  <c r="AD58" i="12"/>
  <c r="AE58" i="12"/>
  <c r="B80" i="12"/>
  <c r="C80" i="12"/>
  <c r="D80" i="12"/>
  <c r="E80" i="12"/>
  <c r="F80" i="12"/>
  <c r="G80" i="12"/>
  <c r="H80" i="12"/>
  <c r="I80" i="12"/>
  <c r="J80" i="12"/>
  <c r="K80" i="12"/>
  <c r="L80" i="12"/>
  <c r="M80" i="12"/>
  <c r="N80" i="12"/>
  <c r="O80" i="12"/>
  <c r="P80" i="12"/>
  <c r="Q80" i="12"/>
  <c r="R80" i="12"/>
  <c r="S80" i="12"/>
  <c r="T80" i="12"/>
  <c r="U80" i="12"/>
  <c r="V80" i="12"/>
  <c r="W80" i="12"/>
  <c r="X80" i="12"/>
  <c r="Y80" i="12"/>
  <c r="Z80" i="12"/>
  <c r="AA80" i="12"/>
  <c r="AB80" i="12"/>
  <c r="AC80" i="12"/>
  <c r="AD80" i="12"/>
  <c r="AE80" i="12"/>
  <c r="B81" i="12"/>
  <c r="C81" i="12"/>
  <c r="D81" i="12"/>
  <c r="E81" i="12"/>
  <c r="F81" i="12"/>
  <c r="G81" i="12"/>
  <c r="H81" i="12"/>
  <c r="I81" i="12"/>
  <c r="J81" i="12"/>
  <c r="K81" i="12"/>
  <c r="L81" i="12"/>
  <c r="M81" i="12"/>
  <c r="N81" i="12"/>
  <c r="O81" i="12"/>
  <c r="P81" i="12"/>
  <c r="Q81" i="12"/>
  <c r="R81" i="12"/>
  <c r="S81" i="12"/>
  <c r="T81" i="12"/>
  <c r="U81" i="12"/>
  <c r="V81" i="12"/>
  <c r="W81" i="12"/>
  <c r="X81" i="12"/>
  <c r="Y81" i="12"/>
  <c r="Z81" i="12"/>
  <c r="AA81" i="12"/>
  <c r="AB81" i="12"/>
  <c r="AC81" i="12"/>
  <c r="AD81" i="12"/>
  <c r="AE81" i="12"/>
  <c r="B82" i="12"/>
  <c r="C82" i="12"/>
  <c r="D82" i="12"/>
  <c r="E82" i="12"/>
  <c r="F82" i="12"/>
  <c r="G82" i="12"/>
  <c r="H82" i="12"/>
  <c r="I82" i="12"/>
  <c r="J82" i="12"/>
  <c r="K82" i="12"/>
  <c r="L82" i="12"/>
  <c r="M82" i="12"/>
  <c r="N82" i="12"/>
  <c r="O82" i="12"/>
  <c r="P82" i="12"/>
  <c r="Q82" i="12"/>
  <c r="R82" i="12"/>
  <c r="S82" i="12"/>
  <c r="T82" i="12"/>
  <c r="U82" i="12"/>
  <c r="V82" i="12"/>
  <c r="W82" i="12"/>
  <c r="X82" i="12"/>
  <c r="Y82" i="12"/>
  <c r="Z82" i="12"/>
  <c r="AA82" i="12"/>
  <c r="AB82" i="12"/>
  <c r="AC82" i="12"/>
  <c r="AD82" i="12"/>
  <c r="AE82" i="12"/>
  <c r="B83" i="12"/>
  <c r="C83" i="12"/>
  <c r="D83" i="12"/>
  <c r="E83" i="12"/>
  <c r="F83" i="12"/>
  <c r="G83" i="12"/>
  <c r="H83" i="12"/>
  <c r="I83" i="12"/>
  <c r="J83" i="12"/>
  <c r="K83" i="12"/>
  <c r="L83" i="12"/>
  <c r="M83" i="12"/>
  <c r="N83" i="12"/>
  <c r="O83" i="12"/>
  <c r="P83" i="12"/>
  <c r="Q83" i="12"/>
  <c r="R83" i="12"/>
  <c r="S83" i="12"/>
  <c r="T83" i="12"/>
  <c r="U83" i="12"/>
  <c r="V83" i="12"/>
  <c r="W83" i="12"/>
  <c r="X83" i="12"/>
  <c r="Y83" i="12"/>
  <c r="Z83" i="12"/>
  <c r="AA83" i="12"/>
  <c r="AB83" i="12"/>
  <c r="AC83" i="12"/>
  <c r="AD83" i="12"/>
  <c r="AE83" i="12"/>
  <c r="B84" i="12"/>
  <c r="C84" i="12"/>
  <c r="D84" i="12"/>
  <c r="E84" i="12"/>
  <c r="F84" i="12"/>
  <c r="G84" i="12"/>
  <c r="H84" i="12"/>
  <c r="I84" i="12"/>
  <c r="J84" i="12"/>
  <c r="K84" i="12"/>
  <c r="L84" i="12"/>
  <c r="M84" i="12"/>
  <c r="N84" i="12"/>
  <c r="O84" i="12"/>
  <c r="P84" i="12"/>
  <c r="Q84" i="12"/>
  <c r="R84" i="12"/>
  <c r="S84" i="12"/>
  <c r="T84" i="12"/>
  <c r="U84" i="12"/>
  <c r="V84" i="12"/>
  <c r="W84" i="12"/>
  <c r="X84" i="12"/>
  <c r="Y84" i="12"/>
  <c r="Z84" i="12"/>
  <c r="AA84" i="12"/>
  <c r="AB84" i="12"/>
  <c r="AC84" i="12"/>
  <c r="AD84" i="12"/>
  <c r="AE84" i="12"/>
  <c r="B85" i="12"/>
  <c r="C85" i="12"/>
  <c r="D85" i="12"/>
  <c r="E85" i="12"/>
  <c r="F85" i="12"/>
  <c r="G85" i="12"/>
  <c r="H85" i="12"/>
  <c r="I85" i="12"/>
  <c r="J85" i="12"/>
  <c r="K85" i="12"/>
  <c r="L85" i="12"/>
  <c r="M85" i="12"/>
  <c r="N85" i="12"/>
  <c r="O85" i="12"/>
  <c r="P85" i="12"/>
  <c r="Q85" i="12"/>
  <c r="R85" i="12"/>
  <c r="S85" i="12"/>
  <c r="T85" i="12"/>
  <c r="U85" i="12"/>
  <c r="V85" i="12"/>
  <c r="W85" i="12"/>
  <c r="X85" i="12"/>
  <c r="Y85" i="12"/>
  <c r="Z85" i="12"/>
  <c r="AA85" i="12"/>
  <c r="AB85" i="12"/>
  <c r="AC85" i="12"/>
  <c r="AD85" i="12"/>
  <c r="AE85" i="12"/>
  <c r="B86" i="12"/>
  <c r="C86" i="12"/>
  <c r="D86" i="12"/>
  <c r="E86" i="12"/>
  <c r="F86" i="12"/>
  <c r="G86" i="12"/>
  <c r="H86" i="12"/>
  <c r="I86" i="12"/>
  <c r="J86" i="12"/>
  <c r="K86" i="12"/>
  <c r="L86" i="12"/>
  <c r="M86" i="12"/>
  <c r="N86" i="12"/>
  <c r="O86" i="12"/>
  <c r="P86" i="12"/>
  <c r="Q86" i="12"/>
  <c r="R86" i="12"/>
  <c r="S86" i="12"/>
  <c r="T86" i="12"/>
  <c r="U86" i="12"/>
  <c r="V86" i="12"/>
  <c r="W86" i="12"/>
  <c r="X86" i="12"/>
  <c r="Y86" i="12"/>
  <c r="Z86" i="12"/>
  <c r="AA86" i="12"/>
  <c r="AB86" i="12"/>
  <c r="AC86" i="12"/>
  <c r="AD86" i="12"/>
  <c r="AE86" i="12"/>
  <c r="B87" i="12"/>
  <c r="C87" i="12"/>
  <c r="D87" i="12"/>
  <c r="E87" i="12"/>
  <c r="F87" i="12"/>
  <c r="G87" i="12"/>
  <c r="H87" i="12"/>
  <c r="I87" i="12"/>
  <c r="J87" i="12"/>
  <c r="K87" i="12"/>
  <c r="L87" i="12"/>
  <c r="M87" i="12"/>
  <c r="N87" i="12"/>
  <c r="O87" i="12"/>
  <c r="P87" i="12"/>
  <c r="Q87" i="12"/>
  <c r="R87" i="12"/>
  <c r="S87" i="12"/>
  <c r="T87" i="12"/>
  <c r="U87" i="12"/>
  <c r="V87" i="12"/>
  <c r="W87" i="12"/>
  <c r="X87" i="12"/>
  <c r="Y87" i="12"/>
  <c r="Z87" i="12"/>
  <c r="AA87" i="12"/>
  <c r="AB87" i="12"/>
  <c r="AC87" i="12"/>
  <c r="AD87" i="12"/>
  <c r="AE87" i="12"/>
  <c r="B88" i="12"/>
  <c r="C88" i="12"/>
  <c r="D88" i="12"/>
  <c r="E88" i="12"/>
  <c r="F88" i="12"/>
  <c r="G88" i="12"/>
  <c r="H88" i="12"/>
  <c r="I88" i="12"/>
  <c r="J88" i="12"/>
  <c r="K88" i="12"/>
  <c r="L88" i="12"/>
  <c r="M88" i="12"/>
  <c r="N88" i="12"/>
  <c r="O88" i="12"/>
  <c r="P88" i="12"/>
  <c r="Q88" i="12"/>
  <c r="R88" i="12"/>
  <c r="S88" i="12"/>
  <c r="T88" i="12"/>
  <c r="U88" i="12"/>
  <c r="V88" i="12"/>
  <c r="W88" i="12"/>
  <c r="X88" i="12"/>
  <c r="Y88" i="12"/>
  <c r="Z88" i="12"/>
  <c r="AA88" i="12"/>
  <c r="AB88" i="12"/>
  <c r="AC88" i="12"/>
  <c r="AD88" i="12"/>
  <c r="AE88" i="12"/>
  <c r="B89" i="12"/>
  <c r="C89" i="12"/>
  <c r="D89" i="12"/>
  <c r="E89" i="12"/>
  <c r="F89" i="12"/>
  <c r="G89" i="12"/>
  <c r="H89" i="12"/>
  <c r="I89" i="12"/>
  <c r="J89" i="12"/>
  <c r="K89" i="12"/>
  <c r="L89" i="12"/>
  <c r="M89" i="12"/>
  <c r="N89" i="12"/>
  <c r="O89" i="12"/>
  <c r="P89" i="12"/>
  <c r="Q89" i="12"/>
  <c r="R89" i="12"/>
  <c r="S89" i="12"/>
  <c r="T89" i="12"/>
  <c r="U89" i="12"/>
  <c r="V89" i="12"/>
  <c r="W89" i="12"/>
  <c r="X89" i="12"/>
  <c r="Y89" i="12"/>
  <c r="Z89" i="12"/>
  <c r="AA89" i="12"/>
  <c r="AB89" i="12"/>
  <c r="AC89" i="12"/>
  <c r="AD89" i="12"/>
  <c r="AE89" i="12"/>
  <c r="B90" i="12"/>
  <c r="C90" i="12"/>
  <c r="D90" i="12"/>
  <c r="E90" i="12"/>
  <c r="F90" i="12"/>
  <c r="G90" i="12"/>
  <c r="H90" i="12"/>
  <c r="I90" i="12"/>
  <c r="J90" i="12"/>
  <c r="K90" i="12"/>
  <c r="L90" i="12"/>
  <c r="M90" i="12"/>
  <c r="N90" i="12"/>
  <c r="O90" i="12"/>
  <c r="P90" i="12"/>
  <c r="Q90" i="12"/>
  <c r="R90" i="12"/>
  <c r="S90" i="12"/>
  <c r="T90" i="12"/>
  <c r="U90" i="12"/>
  <c r="V90" i="12"/>
  <c r="W90" i="12"/>
  <c r="X90" i="12"/>
  <c r="Y90" i="12"/>
  <c r="Z90" i="12"/>
  <c r="AA90" i="12"/>
  <c r="AB90" i="12"/>
  <c r="AC90" i="12"/>
  <c r="AD90" i="12"/>
  <c r="AE90" i="12"/>
  <c r="B91" i="12"/>
  <c r="C91" i="12"/>
  <c r="D91" i="12"/>
  <c r="E91" i="12"/>
  <c r="F91" i="12"/>
  <c r="G91" i="12"/>
  <c r="H91" i="12"/>
  <c r="I91" i="12"/>
  <c r="J91" i="12"/>
  <c r="K91" i="12"/>
  <c r="L91" i="12"/>
  <c r="M91" i="12"/>
  <c r="N91" i="12"/>
  <c r="O91" i="12"/>
  <c r="P91" i="12"/>
  <c r="Q91" i="12"/>
  <c r="R91" i="12"/>
  <c r="S91" i="12"/>
  <c r="T91" i="12"/>
  <c r="U91" i="12"/>
  <c r="V91" i="12"/>
  <c r="W91" i="12"/>
  <c r="X91" i="12"/>
  <c r="Y91" i="12"/>
  <c r="Z91" i="12"/>
  <c r="AA91" i="12"/>
  <c r="AB91" i="12"/>
  <c r="AC91" i="12"/>
  <c r="AD91" i="12"/>
  <c r="AE91" i="12"/>
  <c r="B92" i="12"/>
  <c r="C92" i="12"/>
  <c r="D92" i="12"/>
  <c r="E92" i="12"/>
  <c r="F92" i="12"/>
  <c r="G92" i="12"/>
  <c r="H92" i="12"/>
  <c r="I92" i="12"/>
  <c r="J92" i="12"/>
  <c r="K92" i="12"/>
  <c r="L92" i="12"/>
  <c r="M92" i="12"/>
  <c r="N92" i="12"/>
  <c r="O92" i="12"/>
  <c r="P92" i="12"/>
  <c r="Q92" i="12"/>
  <c r="R92" i="12"/>
  <c r="S92" i="12"/>
  <c r="T92" i="12"/>
  <c r="U92" i="12"/>
  <c r="V92" i="12"/>
  <c r="W92" i="12"/>
  <c r="X92" i="12"/>
  <c r="Y92" i="12"/>
  <c r="Z92" i="12"/>
  <c r="AA92" i="12"/>
  <c r="AB92" i="12"/>
  <c r="AC92" i="12"/>
  <c r="AD92" i="12"/>
  <c r="AE92" i="12"/>
  <c r="D94" i="12"/>
  <c r="J94" i="12"/>
  <c r="O94" i="12"/>
  <c r="S94" i="12"/>
  <c r="T94" i="12"/>
  <c r="AD94" i="12"/>
  <c r="D95" i="12"/>
  <c r="J95" i="12"/>
  <c r="O95" i="12"/>
  <c r="S95" i="12"/>
  <c r="T95" i="12"/>
  <c r="AD95" i="12"/>
  <c r="D96" i="12"/>
  <c r="J96" i="12"/>
  <c r="O96" i="12"/>
  <c r="S96" i="12"/>
  <c r="T96" i="12"/>
  <c r="AD96" i="12"/>
  <c r="D97" i="12"/>
  <c r="J97" i="12"/>
  <c r="O97" i="12"/>
  <c r="S97" i="12"/>
  <c r="T97" i="12"/>
  <c r="AD97" i="12"/>
  <c r="D98" i="12"/>
  <c r="J98" i="12"/>
  <c r="O98" i="12"/>
  <c r="S98" i="12"/>
  <c r="T98" i="12"/>
  <c r="AD98" i="12"/>
  <c r="D99" i="12"/>
  <c r="J99" i="12"/>
  <c r="O99" i="12"/>
  <c r="S99" i="12"/>
  <c r="T99" i="12"/>
  <c r="AD99" i="12"/>
  <c r="D100" i="12"/>
  <c r="J100" i="12"/>
  <c r="O100" i="12"/>
  <c r="S100" i="12"/>
  <c r="T100" i="12"/>
  <c r="AD100" i="12"/>
  <c r="D101" i="12"/>
  <c r="J101" i="12"/>
  <c r="O101" i="12"/>
  <c r="S101" i="12"/>
  <c r="T101" i="12"/>
  <c r="AD101" i="12"/>
  <c r="D102" i="12"/>
  <c r="J102" i="12"/>
  <c r="O102" i="12"/>
  <c r="S102" i="12"/>
  <c r="T102" i="12"/>
  <c r="AD102" i="12"/>
  <c r="D103" i="12"/>
  <c r="J103" i="12"/>
  <c r="O103" i="12"/>
  <c r="S103" i="12"/>
  <c r="T103" i="12"/>
  <c r="AD103" i="12"/>
  <c r="D104" i="12"/>
  <c r="J104" i="12"/>
  <c r="O104" i="12"/>
  <c r="S104" i="12"/>
  <c r="T104" i="12"/>
  <c r="AD104" i="12"/>
  <c r="D105" i="12"/>
  <c r="J105" i="12"/>
  <c r="O105" i="12"/>
  <c r="S105" i="12"/>
  <c r="T105" i="12"/>
  <c r="AD105" i="12"/>
  <c r="D106" i="12"/>
  <c r="J106" i="12"/>
  <c r="O106" i="12"/>
  <c r="S106" i="12"/>
  <c r="T106" i="12"/>
  <c r="AD106" i="12"/>
  <c r="D107" i="12"/>
  <c r="J107" i="12"/>
  <c r="O107" i="12"/>
  <c r="S107" i="12"/>
  <c r="T107" i="12"/>
  <c r="AD107" i="12"/>
  <c r="D108" i="12"/>
  <c r="J108" i="12"/>
  <c r="O108" i="12"/>
  <c r="S108" i="12"/>
  <c r="T108" i="12"/>
  <c r="AD108" i="12"/>
  <c r="D109" i="12"/>
  <c r="J109" i="12"/>
  <c r="O109" i="12"/>
  <c r="S109" i="12"/>
  <c r="T109" i="12"/>
  <c r="AD109" i="12"/>
  <c r="D110" i="12"/>
  <c r="J110" i="12"/>
  <c r="O110" i="12"/>
  <c r="S110" i="12"/>
  <c r="T110" i="12"/>
  <c r="AD110" i="12"/>
  <c r="F1" i="11"/>
  <c r="H1" i="11"/>
  <c r="K1" i="11" a="1"/>
  <c r="K1" i="11" s="1"/>
  <c r="C2" i="11" a="1"/>
  <c r="O2" i="11"/>
  <c r="Q2" i="11" s="1"/>
  <c r="Q3" i="11"/>
  <c r="F4" i="11"/>
  <c r="F5" i="11" s="1"/>
  <c r="Q4" i="11"/>
  <c r="Q5" i="11"/>
  <c r="Q6" i="11"/>
  <c r="Q7" i="11"/>
  <c r="Q8" i="11"/>
  <c r="Q9" i="11"/>
  <c r="Q10" i="11"/>
  <c r="Q11" i="11"/>
  <c r="Q12" i="11"/>
  <c r="Q13" i="11"/>
  <c r="Q14" i="11"/>
  <c r="Q15" i="11"/>
  <c r="Q16" i="11"/>
  <c r="Q17" i="11"/>
  <c r="O18" i="11"/>
  <c r="Q18" i="11"/>
  <c r="Q19" i="11"/>
  <c r="Q20" i="11"/>
  <c r="Q21" i="11"/>
  <c r="Q22" i="11"/>
  <c r="Q23" i="11"/>
  <c r="Q24" i="11"/>
  <c r="Q25" i="11"/>
  <c r="Q26" i="11"/>
  <c r="Q27" i="11"/>
  <c r="Q28" i="11"/>
  <c r="Q29" i="11"/>
  <c r="Q30" i="11"/>
  <c r="Q31" i="11"/>
  <c r="O363" i="21" l="1"/>
  <c r="P363" i="21" s="1"/>
  <c r="R363" i="21"/>
  <c r="G364" i="21"/>
  <c r="H364" i="21"/>
  <c r="I364" i="21" s="1"/>
  <c r="Q363" i="21"/>
  <c r="K2" i="16"/>
  <c r="M2" i="16"/>
  <c r="L2" i="16"/>
  <c r="C2" i="11"/>
  <c r="K364" i="21" l="1"/>
  <c r="L364" i="21" s="1"/>
  <c r="N363" i="21"/>
  <c r="F364" i="21" s="1"/>
  <c r="O364" i="21"/>
  <c r="P364" i="21" s="1"/>
  <c r="P1" i="21" s="1"/>
  <c r="C13" i="21" s="1"/>
  <c r="D3" i="11"/>
  <c r="D4" i="11" s="1"/>
  <c r="D5" i="11" s="1"/>
  <c r="D6" i="11" s="1"/>
  <c r="D7" i="11" s="1"/>
  <c r="D8" i="11" s="1"/>
  <c r="D9" i="11" s="1"/>
  <c r="D10" i="11" s="1"/>
  <c r="D11" i="11" s="1"/>
  <c r="D12" i="11" s="1"/>
  <c r="D13" i="11" s="1"/>
  <c r="D14" i="11" s="1"/>
  <c r="D15" i="11" s="1"/>
  <c r="D16" i="11" s="1"/>
  <c r="D17" i="11" s="1"/>
  <c r="D18" i="11" s="1"/>
  <c r="D19" i="11" s="1"/>
  <c r="D20" i="11" s="1"/>
  <c r="D21" i="11" s="1"/>
  <c r="D22" i="11" s="1"/>
  <c r="D23" i="11" s="1"/>
  <c r="D24" i="11" s="1"/>
  <c r="D25" i="11" s="1"/>
  <c r="D26" i="11" s="1"/>
  <c r="D27" i="11" s="1"/>
  <c r="D28" i="11" s="1"/>
  <c r="D29" i="11" s="1"/>
  <c r="D30" i="11" s="1"/>
  <c r="D31" i="11" s="1"/>
  <c r="D32" i="11" s="1"/>
  <c r="D33" i="11" s="1"/>
  <c r="D34" i="11" s="1"/>
  <c r="D35" i="11" s="1"/>
  <c r="D36" i="11" s="1"/>
  <c r="D37" i="11" s="1"/>
  <c r="D38" i="11" s="1"/>
  <c r="D39" i="11" s="1"/>
  <c r="D40" i="11" s="1"/>
  <c r="D41" i="11" s="1"/>
  <c r="D42" i="11" s="1"/>
  <c r="D43" i="11" s="1"/>
  <c r="D44" i="11" s="1"/>
  <c r="D45" i="11" s="1"/>
  <c r="D46" i="11" s="1"/>
  <c r="D47" i="11" s="1"/>
  <c r="D48" i="11" s="1"/>
  <c r="D49" i="11" s="1"/>
  <c r="D50" i="11" s="1"/>
  <c r="D51" i="11" s="1"/>
  <c r="D52" i="11" s="1"/>
  <c r="D53" i="11" s="1"/>
  <c r="D54" i="11" s="1"/>
  <c r="D55" i="11" s="1"/>
  <c r="D56" i="11" s="1"/>
  <c r="D57" i="11" s="1"/>
  <c r="D58" i="11" s="1"/>
  <c r="D59" i="11" s="1"/>
  <c r="D60" i="11" s="1"/>
  <c r="D61" i="11" s="1"/>
  <c r="D62" i="11" s="1"/>
  <c r="D63" i="11" s="1"/>
  <c r="D64" i="11" s="1"/>
  <c r="D65" i="11" s="1"/>
  <c r="D66" i="11" s="1"/>
  <c r="D67" i="11" s="1"/>
  <c r="D68" i="11" s="1"/>
  <c r="D69" i="11" s="1"/>
  <c r="D70" i="11" s="1"/>
  <c r="D71" i="11" s="1"/>
  <c r="D72" i="11" s="1"/>
  <c r="D73" i="11" s="1"/>
  <c r="D74" i="11" s="1"/>
  <c r="D75" i="11" s="1"/>
  <c r="D76" i="11" s="1"/>
  <c r="D77" i="11" s="1"/>
  <c r="D78" i="11" s="1"/>
  <c r="D79" i="11" s="1"/>
  <c r="D80" i="11" s="1"/>
  <c r="D81" i="11" s="1"/>
  <c r="D82" i="11" s="1"/>
  <c r="D83" i="11" s="1"/>
  <c r="D84" i="11" s="1"/>
  <c r="D85" i="11" s="1"/>
  <c r="D86" i="11" s="1"/>
  <c r="D87" i="11" s="1"/>
  <c r="D88" i="11" s="1"/>
  <c r="D89" i="11" s="1"/>
  <c r="D90" i="11" s="1"/>
  <c r="D91" i="11" s="1"/>
  <c r="D92" i="11" s="1"/>
  <c r="D93" i="11" s="1"/>
  <c r="D94" i="11" s="1"/>
  <c r="D95" i="11" s="1"/>
  <c r="D96" i="11" s="1"/>
  <c r="D97" i="11" s="1"/>
  <c r="D98" i="11" s="1"/>
  <c r="D99" i="11" s="1"/>
  <c r="D100" i="11" s="1"/>
  <c r="D101" i="11" s="1"/>
  <c r="D102" i="11" s="1"/>
  <c r="D103" i="11" s="1"/>
  <c r="D104" i="11" s="1"/>
  <c r="D105" i="11" s="1"/>
  <c r="D106" i="11" s="1"/>
  <c r="D107" i="11" s="1"/>
  <c r="D108" i="11" s="1"/>
  <c r="D109" i="11" s="1"/>
  <c r="D110" i="11" s="1"/>
  <c r="D111" i="11" s="1"/>
  <c r="D112" i="11" s="1"/>
  <c r="D113" i="11" s="1"/>
  <c r="D114" i="11" s="1"/>
  <c r="D115" i="11" s="1"/>
  <c r="D116" i="11" s="1"/>
  <c r="D117" i="11" s="1"/>
  <c r="D118" i="11" s="1"/>
  <c r="D119" i="11" s="1"/>
  <c r="D120" i="11" s="1"/>
  <c r="D121" i="11" s="1"/>
  <c r="D122" i="11" s="1"/>
  <c r="D123" i="11" s="1"/>
  <c r="D124" i="11" s="1"/>
  <c r="D125" i="11" s="1"/>
  <c r="D126" i="11" s="1"/>
  <c r="D127" i="11" s="1"/>
  <c r="D128" i="11" s="1"/>
  <c r="D129" i="11" s="1"/>
  <c r="D130" i="11" s="1"/>
  <c r="D131" i="11" s="1"/>
  <c r="D132" i="11" s="1"/>
  <c r="D133" i="11" s="1"/>
  <c r="D134" i="11" s="1"/>
  <c r="D135" i="11" s="1"/>
  <c r="D136" i="11" s="1"/>
  <c r="D137" i="11" s="1"/>
  <c r="D138" i="11" s="1"/>
  <c r="D139" i="11" s="1"/>
  <c r="D140" i="11" s="1"/>
  <c r="D141" i="11" s="1"/>
  <c r="D142" i="11" s="1"/>
  <c r="D143" i="11" s="1"/>
  <c r="D144" i="11" s="1"/>
  <c r="D145" i="11" s="1"/>
  <c r="D146" i="11" s="1"/>
  <c r="D147" i="11" s="1"/>
  <c r="D148" i="11" s="1"/>
  <c r="D149" i="11" s="1"/>
  <c r="D150" i="11" s="1"/>
  <c r="D151" i="11" s="1"/>
  <c r="D152" i="11" s="1"/>
  <c r="D153" i="11" s="1"/>
  <c r="D154" i="11" s="1"/>
  <c r="D155" i="11" s="1"/>
  <c r="D156" i="11" s="1"/>
  <c r="D157" i="11" s="1"/>
  <c r="D158" i="11" s="1"/>
  <c r="D159" i="11" s="1"/>
  <c r="D160" i="11" s="1"/>
  <c r="D161" i="11" s="1"/>
  <c r="D162" i="11" s="1"/>
  <c r="D163" i="11" s="1"/>
  <c r="D164" i="11" s="1"/>
  <c r="D165" i="11" s="1"/>
  <c r="D166" i="11" s="1"/>
  <c r="D167" i="11" s="1"/>
  <c r="D168" i="11" s="1"/>
  <c r="D169" i="11" s="1"/>
  <c r="D170" i="11" s="1"/>
  <c r="D171" i="11" s="1"/>
  <c r="D172" i="11" s="1"/>
  <c r="D173" i="11" s="1"/>
  <c r="D174" i="11" s="1"/>
  <c r="D175" i="11" s="1"/>
  <c r="D176" i="11" s="1"/>
  <c r="D177" i="11" s="1"/>
  <c r="D178" i="11" s="1"/>
  <c r="D179" i="11" s="1"/>
  <c r="D180" i="11" s="1"/>
  <c r="D181" i="11" s="1"/>
  <c r="D182" i="11" s="1"/>
  <c r="D183" i="11" s="1"/>
  <c r="D184" i="11" s="1"/>
  <c r="D185" i="11" s="1"/>
  <c r="D186" i="11" s="1"/>
  <c r="D187" i="11" s="1"/>
  <c r="D188" i="11" s="1"/>
  <c r="D189" i="11" s="1"/>
  <c r="D190" i="11" s="1"/>
  <c r="D191" i="11" s="1"/>
  <c r="D192" i="11" s="1"/>
  <c r="D193" i="11" s="1"/>
  <c r="D194" i="11" s="1"/>
  <c r="D195" i="11" s="1"/>
  <c r="D196" i="11" s="1"/>
  <c r="D197" i="11" s="1"/>
  <c r="D198" i="11" s="1"/>
  <c r="D199" i="11" s="1"/>
  <c r="D200" i="11" s="1"/>
  <c r="D201" i="11" s="1"/>
  <c r="D202" i="11" s="1"/>
  <c r="D203" i="11" s="1"/>
  <c r="D204" i="11" s="1"/>
  <c r="D205" i="11" s="1"/>
  <c r="D206" i="11" s="1"/>
  <c r="D207" i="11" s="1"/>
  <c r="D208" i="11" s="1"/>
  <c r="D209" i="11" s="1"/>
  <c r="D210" i="11" s="1"/>
  <c r="D211" i="11" s="1"/>
  <c r="D212" i="11" s="1"/>
  <c r="D213" i="11" s="1"/>
  <c r="D214" i="11" s="1"/>
  <c r="D215" i="11" s="1"/>
  <c r="D216" i="11" s="1"/>
  <c r="D217" i="11" s="1"/>
  <c r="D218" i="11" s="1"/>
  <c r="D219" i="11" s="1"/>
  <c r="D220" i="11" s="1"/>
  <c r="D221" i="11" s="1"/>
  <c r="D222" i="11" s="1"/>
  <c r="D223" i="11" s="1"/>
  <c r="D224" i="11" s="1"/>
  <c r="D225" i="11" s="1"/>
  <c r="D226" i="11" s="1"/>
  <c r="D227" i="11" s="1"/>
  <c r="D228" i="11" s="1"/>
  <c r="D229" i="11" s="1"/>
  <c r="D230" i="11" s="1"/>
  <c r="D231" i="11" s="1"/>
  <c r="D232" i="11" s="1"/>
  <c r="D233" i="11" s="1"/>
  <c r="D234" i="11" s="1"/>
  <c r="D235" i="11" s="1"/>
  <c r="D236" i="11" s="1"/>
  <c r="D237" i="11" s="1"/>
  <c r="D238" i="11" s="1"/>
  <c r="D239" i="11" s="1"/>
  <c r="D240" i="11" s="1"/>
  <c r="D241" i="11" s="1"/>
  <c r="D242" i="11" s="1"/>
  <c r="D243" i="11" s="1"/>
  <c r="D244" i="11" s="1"/>
  <c r="D245" i="11" s="1"/>
  <c r="D246" i="11" s="1"/>
  <c r="D247" i="11" s="1"/>
  <c r="D248" i="11" s="1"/>
  <c r="D249" i="11" s="1"/>
  <c r="D250" i="11" s="1"/>
  <c r="D251" i="11" s="1"/>
  <c r="D252" i="11" s="1"/>
  <c r="D253" i="11" s="1"/>
  <c r="D254" i="11" s="1"/>
  <c r="D255" i="11" s="1"/>
  <c r="D256" i="11" s="1"/>
  <c r="D257" i="11" s="1"/>
  <c r="D258" i="11" s="1"/>
  <c r="D259" i="11" s="1"/>
  <c r="D260" i="11" s="1"/>
  <c r="D261" i="11" s="1"/>
  <c r="D262" i="11" s="1"/>
  <c r="D263" i="11" s="1"/>
  <c r="D264" i="11" s="1"/>
  <c r="D265" i="11" s="1"/>
  <c r="D266" i="11" s="1"/>
  <c r="D267" i="11" s="1"/>
  <c r="D268" i="11" s="1"/>
  <c r="D269" i="11" s="1"/>
  <c r="D270" i="11" s="1"/>
  <c r="D271" i="11" s="1"/>
  <c r="D272" i="11" s="1"/>
  <c r="D273" i="11" s="1"/>
  <c r="D274" i="11" s="1"/>
  <c r="D275" i="11" s="1"/>
  <c r="D276" i="11" s="1"/>
  <c r="D277" i="11" s="1"/>
  <c r="D278" i="11" s="1"/>
  <c r="D279" i="11" s="1"/>
  <c r="D280" i="11" s="1"/>
  <c r="D281" i="11" s="1"/>
  <c r="D282" i="11" s="1"/>
  <c r="D283" i="11" s="1"/>
  <c r="D284" i="11" s="1"/>
  <c r="D285" i="11" s="1"/>
  <c r="D286" i="11" s="1"/>
  <c r="D287" i="11" s="1"/>
  <c r="D288" i="11" s="1"/>
  <c r="D289" i="11" s="1"/>
  <c r="D290" i="11" s="1"/>
  <c r="D291" i="11" s="1"/>
  <c r="D292" i="11" s="1"/>
  <c r="D293" i="11" s="1"/>
  <c r="D294" i="11" s="1"/>
  <c r="D295" i="11" s="1"/>
  <c r="D296" i="11" s="1"/>
  <c r="D297" i="11" s="1"/>
  <c r="D298" i="11" s="1"/>
  <c r="D299" i="11" s="1"/>
  <c r="D300" i="11" s="1"/>
  <c r="D301" i="11" s="1"/>
  <c r="D302" i="11" s="1"/>
  <c r="D303" i="11" s="1"/>
  <c r="D304" i="11" s="1"/>
  <c r="D305" i="11" s="1"/>
  <c r="D306" i="11" s="1"/>
  <c r="D307" i="11" s="1"/>
  <c r="D308" i="11" s="1"/>
  <c r="D309" i="11" s="1"/>
  <c r="D310" i="11" s="1"/>
  <c r="D311" i="11" s="1"/>
  <c r="D312" i="11" s="1"/>
  <c r="D313" i="11" s="1"/>
  <c r="D314" i="11" s="1"/>
  <c r="D315" i="11" s="1"/>
  <c r="D316" i="11" s="1"/>
  <c r="D317" i="11" s="1"/>
  <c r="F6" i="11" s="1"/>
  <c r="R364" i="21" l="1"/>
  <c r="R1" i="21" s="1"/>
  <c r="C15" i="21" s="1"/>
  <c r="G365" i="21"/>
  <c r="H365" i="21"/>
  <c r="I365" i="21" s="1"/>
  <c r="Q364" i="21"/>
  <c r="Q1" i="21" s="1"/>
  <c r="C14" i="21" s="1"/>
  <c r="N364" i="21"/>
  <c r="F365" i="21" s="1"/>
  <c r="F2" i="11"/>
  <c r="K365" i="21" l="1"/>
  <c r="L365" i="21" s="1"/>
  <c r="C16" i="21"/>
  <c r="U2" i="21" s="1"/>
  <c r="O365" i="21"/>
  <c r="P365" i="21" s="1"/>
  <c r="F8" i="11"/>
  <c r="H2" i="11"/>
  <c r="W2" i="21" l="1"/>
  <c r="R365" i="21"/>
  <c r="G366" i="21"/>
  <c r="Q365" i="21"/>
  <c r="H366" i="21"/>
  <c r="I366" i="21" s="1"/>
  <c r="N365" i="21"/>
  <c r="F366" i="21" s="1"/>
  <c r="I46" i="2"/>
  <c r="I47" i="2" s="1"/>
  <c r="I40" i="2"/>
  <c r="I41" i="2"/>
  <c r="I42" i="2"/>
  <c r="I39" i="2"/>
  <c r="K35" i="2"/>
  <c r="J35" i="2"/>
  <c r="K34" i="2"/>
  <c r="J34" i="2"/>
  <c r="K33" i="2"/>
  <c r="J33" i="2"/>
  <c r="K32" i="2"/>
  <c r="J32" i="2"/>
  <c r="K31" i="2"/>
  <c r="J31" i="2"/>
  <c r="K30" i="2"/>
  <c r="J30" i="2"/>
  <c r="K29" i="2"/>
  <c r="J29" i="2"/>
  <c r="K366" i="21" l="1"/>
  <c r="R366" i="21" s="1"/>
  <c r="O366" i="21"/>
  <c r="P366" i="21" s="1"/>
  <c r="L366" i="21" l="1"/>
  <c r="Q366" i="21" s="1"/>
  <c r="G367" i="21"/>
  <c r="H367" i="21" l="1"/>
  <c r="I367" i="21" s="1"/>
  <c r="K367" i="21" s="1"/>
  <c r="L367" i="21" s="1"/>
  <c r="N366" i="21"/>
  <c r="F367" i="21" s="1"/>
  <c r="O367" i="21" l="1"/>
  <c r="P367" i="21" s="1"/>
  <c r="R367" i="21"/>
  <c r="G368" i="21"/>
  <c r="Q367" i="21"/>
  <c r="H368" i="21"/>
  <c r="I368" i="21" s="1"/>
  <c r="K368" i="21" l="1"/>
  <c r="L368" i="21" s="1"/>
  <c r="N367" i="21"/>
  <c r="F368" i="21" s="1"/>
  <c r="O368" i="21"/>
  <c r="P368" i="21" s="1"/>
  <c r="G369" i="21" l="1"/>
  <c r="R368" i="21"/>
  <c r="N368" i="21"/>
  <c r="F369" i="21" s="1"/>
  <c r="H369" i="21"/>
  <c r="I369" i="21" s="1"/>
  <c r="Q368" i="21"/>
  <c r="O369" i="21" l="1"/>
  <c r="P369" i="21" s="1"/>
  <c r="K369" i="21"/>
  <c r="R369" i="21" l="1"/>
  <c r="L369" i="21"/>
  <c r="Q369" i="21" l="1"/>
  <c r="N369" i="2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<sst xmlns="http://schemas.openxmlformats.org/spreadsheetml/2006/main" count="5541" uniqueCount="1298">
  <si>
    <t>前收盘价</t>
  </si>
  <si>
    <t>开盘价</t>
  </si>
  <si>
    <t>最高价</t>
  </si>
  <si>
    <t>最低价</t>
  </si>
  <si>
    <t>收盘价</t>
  </si>
  <si>
    <t>成交量(股)</t>
  </si>
  <si>
    <t>成交金额(元)</t>
  </si>
  <si>
    <t>涨跌</t>
  </si>
  <si>
    <t>涨跌幅(%)</t>
  </si>
  <si>
    <t>日期</t>
  </si>
  <si>
    <t>中证红利000922.CSI</t>
  </si>
  <si>
    <t>--</t>
  </si>
  <si>
    <t>数据来源：Wind</t>
  </si>
  <si>
    <r>
      <rPr>
        <sz val="10"/>
        <rFont val="微软雅黑"/>
        <family val="2"/>
        <charset val="134"/>
      </rPr>
      <t>最高价</t>
    </r>
    <r>
      <rPr>
        <sz val="10"/>
        <rFont val="Arial"/>
        <family val="2"/>
      </rPr>
      <t>x1</t>
    </r>
    <phoneticPr fontId="6" type="noConversion"/>
  </si>
  <si>
    <r>
      <rPr>
        <sz val="10"/>
        <rFont val="微软雅黑"/>
        <family val="2"/>
        <charset val="134"/>
      </rPr>
      <t>最低价</t>
    </r>
    <r>
      <rPr>
        <sz val="10"/>
        <rFont val="Arial"/>
        <family val="2"/>
      </rPr>
      <t>x2</t>
    </r>
    <phoneticPr fontId="6" type="noConversion"/>
  </si>
  <si>
    <r>
      <rPr>
        <sz val="10"/>
        <rFont val="微软雅黑"/>
        <family val="2"/>
        <charset val="134"/>
      </rPr>
      <t>收盘价</t>
    </r>
    <r>
      <rPr>
        <sz val="10"/>
        <rFont val="Arial"/>
        <family val="2"/>
      </rPr>
      <t>x3</t>
    </r>
    <phoneticPr fontId="6" type="noConversion"/>
  </si>
  <si>
    <r>
      <rPr>
        <sz val="10"/>
        <rFont val="微软雅黑"/>
        <family val="2"/>
        <charset val="134"/>
      </rPr>
      <t>开盘价</t>
    </r>
    <r>
      <rPr>
        <sz val="10"/>
        <rFont val="Arial"/>
        <family val="2"/>
      </rPr>
      <t>y</t>
    </r>
    <phoneticPr fontId="6" type="noConversion"/>
  </si>
  <si>
    <t>自变量集</t>
  </si>
  <si>
    <t>R平方</t>
  </si>
  <si>
    <t>调整后的R平方</t>
  </si>
  <si>
    <t>最高价</t>
    <phoneticPr fontId="6" type="noConversion"/>
  </si>
  <si>
    <t>最低价</t>
    <phoneticPr fontId="6" type="noConversion"/>
  </si>
  <si>
    <t>收盘价</t>
    <phoneticPr fontId="6" type="noConversion"/>
  </si>
  <si>
    <t>最高价，最低价</t>
    <phoneticPr fontId="6" type="noConversion"/>
  </si>
  <si>
    <t>最高价，收盘价</t>
    <phoneticPr fontId="6" type="noConversion"/>
  </si>
  <si>
    <t>最低价，收盘价</t>
    <phoneticPr fontId="6" type="noConversion"/>
  </si>
  <si>
    <t>最高价，最低价，收盘价</t>
    <phoneticPr fontId="6" type="noConversion"/>
  </si>
  <si>
    <t>Intercept</t>
  </si>
  <si>
    <t>上限 95.0%</t>
  </si>
  <si>
    <t>下限 95.0%</t>
  </si>
  <si>
    <t>Upper 95%</t>
  </si>
  <si>
    <t>Lower 95%</t>
  </si>
  <si>
    <t>P-value</t>
  </si>
  <si>
    <t>t Stat</t>
  </si>
  <si>
    <t>标准误差</t>
  </si>
  <si>
    <t>Coefficients</t>
  </si>
  <si>
    <t>总计</t>
  </si>
  <si>
    <t>残差</t>
  </si>
  <si>
    <t>回归分析</t>
  </si>
  <si>
    <t>Significance F</t>
  </si>
  <si>
    <t>F</t>
  </si>
  <si>
    <t>MS</t>
  </si>
  <si>
    <t>SS</t>
  </si>
  <si>
    <t>df</t>
  </si>
  <si>
    <t>方差分析</t>
  </si>
  <si>
    <t>观测值</t>
  </si>
  <si>
    <t>Adjusted R Square</t>
  </si>
  <si>
    <t>R Square</t>
  </si>
  <si>
    <t>Multiple R</t>
  </si>
  <si>
    <t>回归统计</t>
  </si>
  <si>
    <t>SUMMARY OUTPUT</t>
  </si>
  <si>
    <t>x1</t>
    <phoneticPr fontId="6" type="noConversion"/>
  </si>
  <si>
    <t>x2</t>
    <phoneticPr fontId="6" type="noConversion"/>
  </si>
  <si>
    <t>x3</t>
    <phoneticPr fontId="6" type="noConversion"/>
  </si>
  <si>
    <t>x1x2</t>
    <phoneticPr fontId="6" type="noConversion"/>
  </si>
  <si>
    <t>x2x3</t>
    <phoneticPr fontId="6" type="noConversion"/>
  </si>
  <si>
    <t>x1x3</t>
    <phoneticPr fontId="6" type="noConversion"/>
  </si>
  <si>
    <t>x1x2x3</t>
    <phoneticPr fontId="6" type="noConversion"/>
  </si>
  <si>
    <t>最高价x1</t>
  </si>
  <si>
    <t>收盘价x3</t>
  </si>
  <si>
    <t>参数：</t>
  </si>
  <si>
    <t>a</t>
  </si>
  <si>
    <t>b1</t>
  </si>
  <si>
    <t>b2</t>
  </si>
  <si>
    <t>b3</t>
  </si>
  <si>
    <t>选择方案：</t>
    <phoneticPr fontId="6" type="noConversion"/>
  </si>
  <si>
    <t>第二天开盘价预测值</t>
    <phoneticPr fontId="6" type="noConversion"/>
  </si>
  <si>
    <t>首开股份600376.SH</t>
  </si>
  <si>
    <t>山东高速600350.SH</t>
  </si>
  <si>
    <t>华阳股份600348.SH</t>
  </si>
  <si>
    <t>大东方600327.SH</t>
  </si>
  <si>
    <t>华发股份600325.SH</t>
  </si>
  <si>
    <t>南钢股份600282.SH</t>
  </si>
  <si>
    <t>阳光照明600261.SH</t>
  </si>
  <si>
    <t>兖矿能源600188.SH</t>
  </si>
  <si>
    <t>雅戈尔600177.SH</t>
  </si>
  <si>
    <t>建发股份600153.SH</t>
  </si>
  <si>
    <t>上汽集团600104.SH</t>
  </si>
  <si>
    <t>宇通客车600066.SH</t>
  </si>
  <si>
    <t>保利发展600048.SH</t>
  </si>
  <si>
    <t>中国石化600028.SH</t>
  </si>
  <si>
    <t>华电国际600027.SH</t>
  </si>
  <si>
    <t>浙能电力600023.SH</t>
  </si>
  <si>
    <t>宝钢股份600019.SH</t>
  </si>
  <si>
    <t>民生银行600016.SH</t>
  </si>
  <si>
    <t>佳士科技300193.SZ</t>
  </si>
  <si>
    <t>建新股份300107.SZ</t>
  </si>
  <si>
    <t>凌霄泵业002884.SZ</t>
  </si>
  <si>
    <t>汇洁股份002763.SZ</t>
  </si>
  <si>
    <t>葵花药业002737.SZ</t>
  </si>
  <si>
    <t>龙佰集团002601.SZ</t>
  </si>
  <si>
    <t>森马服饰002563.SZ</t>
  </si>
  <si>
    <t>旷达科技002516.SZ</t>
  </si>
  <si>
    <t>天虹股份002419.SZ</t>
  </si>
  <si>
    <t>伟星新材002372.SZ</t>
  </si>
  <si>
    <t>康力电梯002367.SZ</t>
  </si>
  <si>
    <t>美盈森002303.SZ</t>
  </si>
  <si>
    <t>天威视讯002238.SZ</t>
  </si>
  <si>
    <t>塔牌集团002233.SZ</t>
  </si>
  <si>
    <t>海利得002206.SZ</t>
  </si>
  <si>
    <t>荣盛发展002146.SZ</t>
  </si>
  <si>
    <t>三钢闽光002110.SZ</t>
  </si>
  <si>
    <t>鲁阳节能002088.SZ</t>
  </si>
  <si>
    <t>伟星股份002003.SZ</t>
  </si>
  <si>
    <t>中南建设000961.SZ</t>
  </si>
  <si>
    <t>冀中能源000937.SZ</t>
  </si>
  <si>
    <t>双汇发展000895.SZ</t>
  </si>
  <si>
    <t>东莞控股000828.SZ</t>
  </si>
  <si>
    <t>万年青000789.SZ</t>
  </si>
  <si>
    <t>金科股份000656.SZ</t>
  </si>
  <si>
    <t>威孚高科000581.SZ</t>
  </si>
  <si>
    <t>江铃汽车000550.SZ</t>
  </si>
  <si>
    <t>金融街000402.SZ</t>
  </si>
  <si>
    <t>中联重科000157.SZ</t>
  </si>
  <si>
    <t>天健集团000090.SZ</t>
  </si>
  <si>
    <t>华联控股000036.SZ</t>
  </si>
  <si>
    <t>万科A000002.SZ</t>
  </si>
  <si>
    <t>收盘价(元)</t>
  </si>
  <si>
    <t>下一天的股票预测值</t>
    <phoneticPr fontId="10" type="noConversion"/>
  </si>
  <si>
    <t>最优的平滑常数</t>
    <phoneticPr fontId="10" type="noConversion"/>
  </si>
  <si>
    <t>MSE最小值</t>
    <phoneticPr fontId="10" type="noConversion"/>
  </si>
  <si>
    <t>MSE</t>
    <phoneticPr fontId="10" type="noConversion"/>
  </si>
  <si>
    <t>涨幅</t>
    <phoneticPr fontId="6" type="noConversion"/>
  </si>
  <si>
    <r>
      <t>4-28</t>
    </r>
    <r>
      <rPr>
        <sz val="10"/>
        <rFont val="宋体"/>
        <family val="3"/>
        <charset val="134"/>
      </rPr>
      <t>实际值</t>
    </r>
    <phoneticPr fontId="6" type="noConversion"/>
  </si>
  <si>
    <t>4-29预测值</t>
    <phoneticPr fontId="6" type="noConversion"/>
  </si>
  <si>
    <t>股票名称</t>
    <phoneticPr fontId="6" type="noConversion"/>
  </si>
  <si>
    <t>选择股票</t>
    <phoneticPr fontId="6" type="noConversion"/>
  </si>
  <si>
    <t>平滑常数</t>
    <phoneticPr fontId="10" type="noConversion"/>
  </si>
  <si>
    <t>收盘价预测值</t>
    <phoneticPr fontId="6" type="noConversion"/>
  </si>
  <si>
    <r>
      <rPr>
        <sz val="10"/>
        <rFont val="微软雅黑"/>
        <family val="2"/>
        <charset val="134"/>
      </rPr>
      <t>万科</t>
    </r>
    <r>
      <rPr>
        <sz val="10"/>
        <rFont val="Arial"/>
        <family val="2"/>
      </rPr>
      <t>A000002.SZ</t>
    </r>
    <phoneticPr fontId="6" type="noConversion"/>
  </si>
  <si>
    <t>日期</t>
    <phoneticPr fontId="6" type="noConversion"/>
  </si>
  <si>
    <t>月份</t>
  </si>
  <si>
    <t>forecast</t>
    <phoneticPr fontId="6" type="noConversion"/>
  </si>
  <si>
    <t>月份</t>
    <phoneticPr fontId="6" type="noConversion"/>
  </si>
  <si>
    <t/>
  </si>
  <si>
    <t>粽子</t>
  </si>
  <si>
    <t>节庆食品/礼券</t>
  </si>
  <si>
    <t>食品饮料</t>
  </si>
  <si>
    <t>5</t>
  </si>
  <si>
    <t>https://item.jd.com/100011179745.html#comment</t>
  </si>
  <si>
    <t>1000011761</t>
  </si>
  <si>
    <t>自营</t>
  </si>
  <si>
    <t>5万+</t>
  </si>
  <si>
    <t>https://item.jd.com/100011179745.html</t>
  </si>
  <si>
    <t>https://mall.jd.com/index-1000011761.html?from=pc</t>
  </si>
  <si>
    <t>五芳斋京东自营旗舰店</t>
  </si>
  <si>
    <t>京东超市	
五芳斋 中华老字号 嘉兴粽子特产 160克*2真空原汤大肉粽</t>
  </si>
  <si>
    <t>5000</t>
  </si>
  <si>
    <t>https://item.jd.com/100020334522.html#comment</t>
  </si>
  <si>
    <t>1000344366</t>
  </si>
  <si>
    <t>5000+</t>
  </si>
  <si>
    <t>https://item.jd.com/100020334522.html</t>
  </si>
  <si>
    <t>https://mall.jd.com/index-1000344366.html?from=pc</t>
  </si>
  <si>
    <t>悠享时YOTIME京东自营旗舰店</t>
  </si>
  <si>
    <t>京东超市	
YOTIME 端午节礼品粽子礼盒960g 蛋黄鲜肉粽 豆沙粽梅菜干肉粽 桂花绿豆糕麻薯组合装 企业团购 知心双层礼盒</t>
  </si>
  <si>
    <t>https://item.jd.com/10029303562599.html#comment</t>
  </si>
  <si>
    <t>24299</t>
  </si>
  <si>
    <t>https://item.jd.com/10029303562599.html</t>
  </si>
  <si>
    <t>https://mall.jd.com/index-24299.html?from=pc</t>
  </si>
  <si>
    <t>来伊份旗舰店</t>
  </si>
  <si>
    <t>【300-220】来伊份粽子鲜肉粽蜜饯粽肉粽100g系列散装嘉兴特产即食蛋黄肉粽端午节团购多口味 蜜枣粽子100g</t>
  </si>
  <si>
    <t>1000</t>
  </si>
  <si>
    <t>https://item.jd.com/40250446266.html#comment</t>
  </si>
  <si>
    <t>58339</t>
  </si>
  <si>
    <t>1000+</t>
  </si>
  <si>
    <t>https://item.jd.com/40250446266.html</t>
  </si>
  <si>
    <t>https://mall.jd.com/index-58339.html?from=pc</t>
  </si>
  <si>
    <t>五芳斋官方旗舰店</t>
  </si>
  <si>
    <t>五芳斋 中华老字号 嘉兴粽子特产 140克*2只*5包美味猪肉粽 美味猪肉粽280g*5包</t>
  </si>
  <si>
    <t>https://item.jd.com/10028656568719.html#comment</t>
  </si>
  <si>
    <t>671592</t>
  </si>
  <si>
    <t>https://item.jd.com/10028656568719.html</t>
  </si>
  <si>
    <t>https://mall.jd.com/index-671592.html?from=pc</t>
  </si>
  <si>
    <t>悠享时yotime旗舰店</t>
  </si>
  <si>
    <t>悠享时YOTIME 高端粽子礼盒 遂昌长粽龙粽肉粽甜粽咸粽 端午礼盒粽子 礼盒团购定制送礼佳品 窗棂映味三层礼盒</t>
  </si>
  <si>
    <t>https://item.jd.com/100021171289.html#comment</t>
  </si>
  <si>
    <t>1000158276</t>
  </si>
  <si>
    <t>2万+</t>
  </si>
  <si>
    <t>https://item.jd.com/100021171289.html</t>
  </si>
  <si>
    <t>https://mall.jd.com/index-1000158276.html?from=pc</t>
  </si>
  <si>
    <t>御茶膳房（The  Imperial  Palace）京东自营旗舰店</t>
  </si>
  <si>
    <t>京东超市	
御茶膳房 有机粽子礼盒 端午节礼品送礼 红枣红豆甜粽黑米燕麦藜麦鲜肉粽子 御一口粽礼盒640g</t>
  </si>
  <si>
    <t>https://item.jd.com/100021283544.html#comment</t>
  </si>
  <si>
    <t>1000074785</t>
  </si>
  <si>
    <t>https://item.jd.com/100021283544.html</t>
  </si>
  <si>
    <t>https://mall.jd.com/index-1000074785.html?from=pc</t>
  </si>
  <si>
    <t>广州酒家京东自营旗舰店</t>
  </si>
  <si>
    <t>京东超市	
广州酒家 珍粽礼盒800g 8只装 端午粽子礼盒 蛋黄肉粽 蜜枣 豆沙 节日送礼 员工福利</t>
  </si>
  <si>
    <t>https://item.jd.com/4763754.html#comment</t>
  </si>
  <si>
    <t>1000074242</t>
  </si>
  <si>
    <t>https://item.jd.com/4763754.html</t>
  </si>
  <si>
    <t>https://mall.jd.com/index-1000074242.html?from=pc</t>
  </si>
  <si>
    <t>稻香村自营官方旗舰店</t>
  </si>
  <si>
    <t>京东超市	
粽子 稻香私房豆沙粽240g（120g*2个装）</t>
  </si>
  <si>
    <t>2000</t>
  </si>
  <si>
    <t>https://item.jd.com/11375552700.html#comment</t>
  </si>
  <si>
    <t>2000+</t>
  </si>
  <si>
    <t>https://item.jd.com/11375552700.html</t>
  </si>
  <si>
    <t>五芳斋 中华老字号  端午节粽子 真空 140克*2五芳大肉粽 团购批发 嘉兴特产</t>
  </si>
  <si>
    <t>https://item.jd.com/10022758185040.html#comment</t>
  </si>
  <si>
    <t>10324770</t>
  </si>
  <si>
    <t>https://item.jd.com/10022758185040.html</t>
  </si>
  <si>
    <t>https://mall.jd.com/index-10324770.html?from=pc</t>
  </si>
  <si>
    <t>裹香皇食品官方旗舰店</t>
  </si>
  <si>
    <t>裹香皇 正宗肇庆特产 长条枧水粽450g/包 广东老字号 灰水凉粽手工素粽子</t>
  </si>
  <si>
    <t>https://item.jd.com/28099233005.html#comment</t>
  </si>
  <si>
    <t>140707</t>
  </si>
  <si>
    <t>https://item.jd.com/28099233005.html</t>
  </si>
  <si>
    <t>https://mall.jd.com/index-140707.html?from=pc</t>
  </si>
  <si>
    <t>中国特产·霍山馆</t>
  </si>
  <si>
    <t>粽子批发袋装真空装 大别山生态粽端午节员工福利团购散装[十个免邮] 蜜枣粽140g彩袋装请拍双份</t>
  </si>
  <si>
    <t>https://item.jd.com/10029380631206.html#comment</t>
  </si>
  <si>
    <t>10366476</t>
  </si>
  <si>
    <t>https://item.jd.com/10029380631206.html</t>
  </si>
  <si>
    <t>https://mall.jd.com/index-10366476.html?from=pc</t>
  </si>
  <si>
    <t>润栖食品官方旗舰店</t>
  </si>
  <si>
    <t>五芳斋粽子礼盒端午节蛋黄肉粽咸鸭蛋礼盒中华老字号嘉兴特产团购员工福利过节送礼 盛情五芳粽子礼盒1400g+双拼蛋礼盒1200g</t>
  </si>
  <si>
    <t>https://item.jd.com/100021722326.html#comment</t>
  </si>
  <si>
    <t>https://item.jd.com/100021722326.html</t>
  </si>
  <si>
    <t>京东超市	
粽子 稻香私房大黄米豆沙粽240g（120g*2个装）</t>
  </si>
  <si>
    <t>https://item.jd.com/100010786263.html#comment</t>
  </si>
  <si>
    <t>https://item.jd.com/100010786263.html</t>
  </si>
  <si>
    <t>京东超市	
悠享时YOTIME 端午节礼盒570g 蛋黄鲜肉粽 豆沙粽海鸭蛋组合礼盒装 传统粽子礼盒 龙舟粽（五味五粽一蛋）</t>
  </si>
  <si>
    <t>https://item.jd.com/10323766513.html#comment</t>
  </si>
  <si>
    <t>https://item.jd.com/10323766513.html</t>
  </si>
  <si>
    <t>五芳斋 啊呜一口粽子200克 50克*4真空原汤五芳小鲜粽</t>
  </si>
  <si>
    <t>https://item.jd.com/10026548404925.html#comment</t>
  </si>
  <si>
    <t>10075213</t>
  </si>
  <si>
    <t>https://item.jd.com/10026548404925.html</t>
  </si>
  <si>
    <t>https://mall.jd.com/index-10075213.html?from=pc</t>
  </si>
  <si>
    <t>丹谊京东官方自营旗舰店</t>
  </si>
  <si>
    <t>京东超市	
沃朗严选粽子大礼包端午节粽子蜜枣粽豆沙粽蛋黄鲜肉粽子袋装组合礼品福利 豆沙粽4只560g</t>
  </si>
  <si>
    <t>https://item.jd.com/100038615274.html#comment</t>
  </si>
  <si>
    <t>https://item.jd.com/100038615274.html</t>
  </si>
  <si>
    <t>京东超市	
五芳斋 嘉兴特产 端午节粽子  真空香辣植物肉粽100g</t>
  </si>
  <si>
    <t>500</t>
  </si>
  <si>
    <t>https://item.jd.com/100038418072.html#comment</t>
  </si>
  <si>
    <t>1000077082</t>
  </si>
  <si>
    <t>500+</t>
  </si>
  <si>
    <t>https://item.jd.com/100038418072.html</t>
  </si>
  <si>
    <t>https://mall.jd.com/index-1000077082.html?from=pc</t>
  </si>
  <si>
    <t>八享时京东自营旗舰店</t>
  </si>
  <si>
    <t>京东超市	
八享时粽子礼盒 嘉兴特产 粽享好礼1440g端午礼品礼盒 企业团购12粽6味</t>
  </si>
  <si>
    <t>https://item.jd.com/28251635084.html#comment</t>
  </si>
  <si>
    <t>660081</t>
  </si>
  <si>
    <t>https://item.jd.com/28251635084.html</t>
  </si>
  <si>
    <t>https://mall.jd.com/index-660081.html?from=pc</t>
  </si>
  <si>
    <t>米旗食品官方旗舰店</t>
  </si>
  <si>
    <t>【低糖粽子】米旗低糖粽礼盒装800g 豆沙紫薯大黄米棕子端午送人礼物礼品团购</t>
  </si>
  <si>
    <t>https://item.jd.com/10030654773472.html#comment</t>
  </si>
  <si>
    <t>https://item.jd.com/10030654773472.html</t>
  </si>
  <si>
    <t>京东超市	
五芳斋中华老字号 端午节礼品粽子礼盒1120克 团购豆沙蜜枣肉粽三口味 祥和 【双礼盒】祥和五芳+10只咸蛋 共1720克</t>
  </si>
  <si>
    <t>https://item.jd.com/10029447768669.html#comment</t>
  </si>
  <si>
    <t>1万+</t>
  </si>
  <si>
    <t>https://item.jd.com/10029447768669.html</t>
  </si>
  <si>
    <t>五芳斋 中华老字号 情系五芳礼品粽子礼盒装 端午节肉粽蛋黄粽 嘉兴特产 情系五芳1400克</t>
  </si>
  <si>
    <t>https://item.jd.com/12223308830.html#comment</t>
  </si>
  <si>
    <t>102970</t>
  </si>
  <si>
    <t>https://item.jd.com/12223308830.html</t>
  </si>
  <si>
    <t>https://mall.jd.com/index-102970.html?from=pc</t>
  </si>
  <si>
    <t>久众食品专营店</t>
  </si>
  <si>
    <t>久知味粽子礼盒装嘉兴特产端午节粽子礼品蛋黄鲜肉粽木盒粽子礼盒嘉兴粽子端午送礼团购 【经典款】单层竹篮粽子礼盒（14粽10荤）</t>
  </si>
  <si>
    <t>https://item.jd.com/100019642166.html#comment</t>
  </si>
  <si>
    <t>1000128489</t>
  </si>
  <si>
    <t>https://item.jd.com/100019642166.html</t>
  </si>
  <si>
    <t>https://mall.jd.com/index-1000128489.html?from=pc</t>
  </si>
  <si>
    <t>阿玛熊（AMAXIONG）京东自营旗舰店</t>
  </si>
  <si>
    <t>京东超市	
阿玛熊 正宗嘉兴粽子 美味早餐代餐 传统早点 方便零食真空包装 蛋黄肉粽140g*2</t>
  </si>
  <si>
    <t>https://item.jd.com/100005937058.html#comment</t>
  </si>
  <si>
    <t>20万+</t>
  </si>
  <si>
    <t>https://item.jd.com/100005937058.html</t>
  </si>
  <si>
    <t>京东超市	
五芳斋 粽子礼盒 端午节粽子嘉兴特产 端午大礼包  五芳悦礼礼盒800g</t>
  </si>
  <si>
    <t>https://item.jd.com/68098304779.html#comment</t>
  </si>
  <si>
    <t>164758</t>
  </si>
  <si>
    <t>https://item.jd.com/68098304779.html</t>
  </si>
  <si>
    <t>https://mall.jd.com/index-164758.html?from=pc</t>
  </si>
  <si>
    <t>中国特产·岳西馆</t>
  </si>
  <si>
    <t>2022年大别山粽子 蛋黄肉粽甜粽 真空装熟粽子批发 （豆沙+蜜枣）140g*4只</t>
  </si>
  <si>
    <t>https://item.jd.com/10044040708019.html#comment</t>
  </si>
  <si>
    <t>783900</t>
  </si>
  <si>
    <t>https://item.jd.com/10044040708019.html</t>
  </si>
  <si>
    <t>https://mall.jd.com/index-783900.html?from=pc</t>
  </si>
  <si>
    <t>涵臣食品专营店</t>
  </si>
  <si>
    <t>嘉兴特产粽子袋装160g*只招牌大肉粽端午节团购鲜肉大粽真空包装端午节礼品 招牌肉粽160g*6只</t>
  </si>
  <si>
    <t>https://item.jd.com/100020737990.html#comment</t>
  </si>
  <si>
    <t>1000366461</t>
  </si>
  <si>
    <t>https://item.jd.com/100020737990.html</t>
  </si>
  <si>
    <t>https://mall.jd.com/index-1000366461.html?from=pc</t>
  </si>
  <si>
    <t>百味聚京东自营旗舰店</t>
  </si>
  <si>
    <t>京东超市	
百味聚 嘉兴粽子鲜肉粽360g袋装 浙江老字号南方粽子 真空包装端午团购</t>
  </si>
  <si>
    <t>https://item.jd.com/10029794093399.html#comment</t>
  </si>
  <si>
    <t>966499</t>
  </si>
  <si>
    <t>https://item.jd.com/10029794093399.html</t>
  </si>
  <si>
    <t>https://mall.jd.com/index-966499.html?from=pc</t>
  </si>
  <si>
    <t>诸老大食品旗舰店</t>
  </si>
  <si>
    <t>京东超市	
诸老大  粽子礼盒 中华老字号端午节礼品10粽5味1300g 棕子团购批发蛋黄肉粽</t>
  </si>
  <si>
    <t>https://item.jd.com/100037865282.html#comment</t>
  </si>
  <si>
    <t>1000420585</t>
  </si>
  <si>
    <t>https://item.jd.com/100037865282.html</t>
  </si>
  <si>
    <t>https://mall.jd.com/index-1000420585.html?from=pc</t>
  </si>
  <si>
    <t>呆呆兔京东自营旗舰店</t>
  </si>
  <si>
    <t>京东超市	
呆呆兔 五花大肉粽250g*2个 手工大粽子新鲜黑猪肉糯米早餐端午节真空包装绳线叶嘉兴产粽子礼品特产500g</t>
  </si>
  <si>
    <t>https://item.jd.com/100037118908.html#comment</t>
  </si>
  <si>
    <t>10万+</t>
  </si>
  <si>
    <t>https://item.jd.com/100037118908.html</t>
  </si>
  <si>
    <t>京东超市	
五芳斋 粽子礼盒 端午节嘉兴粽子 蛋黄猪肉绿茶枣香香菇笋肉润香豆沙等4口味16粽大礼包 江南五芳礼盒1600g</t>
  </si>
  <si>
    <t>https://item.jd.com/10029449498826.html#comment</t>
  </si>
  <si>
    <t>https://item.jd.com/10029449498826.html</t>
  </si>
  <si>
    <t>五芳斋 中华老字号 丰年\/庆福五芳礼品粽子礼盒装 100克*24只端午节肉粽蛋黄嘉兴特产端午节送礼 丰年五芳礼盒2400克（24粽6味）</t>
  </si>
  <si>
    <t>https://item.jd.com/100037865240.html#comment</t>
  </si>
  <si>
    <t>https://item.jd.com/100037865240.html</t>
  </si>
  <si>
    <t>京东超市	
呆呆兔 双蛋黄肉粽子250g*2个 真空包装枕头大粽子500g 新鲜黑猪肉糯米早餐端午节绳线叶嘉兴礼品特产</t>
  </si>
  <si>
    <t>https://item.jd.com/10030151256890.html#comment</t>
  </si>
  <si>
    <t>https://item.jd.com/10030151256890.html</t>
  </si>
  <si>
    <t>五芳斋粽子隆腾竹篮礼盒装蛋黄猪肉粽豆沙咸蛋绿豆糕端午嘉兴粽子 【五芳隆腾礼盒】10粽4蛋4绿豆糕1420克</t>
  </si>
  <si>
    <t>https://item.jd.com/10030128731448.html#comment</t>
  </si>
  <si>
    <t>https://item.jd.com/10030128731448.html</t>
  </si>
  <si>
    <t>米旗匠心龙粽粽子礼盒装 鲜肉蛋黄豆沙蜜枣端午送人礼物礼品团购</t>
  </si>
  <si>
    <t>https://item.jd.com/7552911.html#comment</t>
  </si>
  <si>
    <t>1000102686</t>
  </si>
  <si>
    <t>https://item.jd.com/7552911.html</t>
  </si>
  <si>
    <t>https://mall.jd.com/index-1000102686.html?from=pc</t>
  </si>
  <si>
    <t>知味观京东自营旗舰店</t>
  </si>
  <si>
    <t>京东超市	
知味观 粽子 东坡肉粽100g*2只装  中华老字号杭州特产手工粽子端午散装真空杭帮风味粽子早餐速食</t>
  </si>
  <si>
    <t>https://item.jd.com/100022188765.html#comment</t>
  </si>
  <si>
    <t>https://item.jd.com/100022188765.html</t>
  </si>
  <si>
    <t>京东超市	
冯昌年粽子礼盒 嘉兴风味端午节礼品 肉粽素粽团购福利 家庭分享粽情960g</t>
  </si>
  <si>
    <t>https://item.jd.com/28428220546.html#comment</t>
  </si>
  <si>
    <t>697725</t>
  </si>
  <si>
    <t>https://item.jd.com/28428220546.html</t>
  </si>
  <si>
    <t>https://mall.jd.com/index-697725.html?from=pc</t>
  </si>
  <si>
    <t>扶旺严选旗舰店</t>
  </si>
  <si>
    <t>粽子礼盒 五谷煮意端午节粽子绿野仙粽1340g蜜枣豆沙蛋黄鲜肉粽组合礼品福利</t>
  </si>
  <si>
    <t>https://item.jd.com/69024467828.html#comment</t>
  </si>
  <si>
    <t>752760</t>
  </si>
  <si>
    <t>https://item.jd.com/69024467828.html</t>
  </si>
  <si>
    <t>https://mall.jd.com/index-752760.html?from=pc</t>
  </si>
  <si>
    <t>五芳斋生鲜旗舰店</t>
  </si>
  <si>
    <t>京东超市	
五芳斋 粽子礼盒 蛋黄肉粽咸鸭蛋 端午节礼品团购福利棕子 嘉兴粽子大肉粽豆沙蜜枣粽鲜肉粽子 悦情礼盒+绿豆糕铁盒</t>
  </si>
  <si>
    <t>https://item.jd.com/100035628974.html#comment</t>
  </si>
  <si>
    <t>1000307942</t>
  </si>
  <si>
    <t>https://item.jd.com/100035628974.html</t>
  </si>
  <si>
    <t>https://mall.jd.com/index-1000307942.html?from=pc</t>
  </si>
  <si>
    <t>味滋源京东自营旗舰店</t>
  </si>
  <si>
    <t>京东超市	
味滋源 粽子礼盒850g混合口味 咸鸭蛋绿豆糕 早餐零食</t>
  </si>
  <si>
    <t>https://item.jd.com/10037716056720.html#comment</t>
  </si>
  <si>
    <t>10173350</t>
  </si>
  <si>
    <t>https://item.jd.com/10037716056720.html</t>
  </si>
  <si>
    <t>https://mall.jd.com/index-10173350.html?from=pc</t>
  </si>
  <si>
    <t>诸老大官方旗舰店</t>
  </si>
  <si>
    <t>诸老大 手工现包大大新鲜粽子 豆沙粽蛋黄黑猪肉板栗梅干菜粽咸甜多口味组合 【大】200克*4只黑猪五花肉粽（肥瘦相间）</t>
  </si>
  <si>
    <t>https://item.jd.com/100021685198.html#comment</t>
  </si>
  <si>
    <t>https://item.jd.com/100021685198.html</t>
  </si>
  <si>
    <t>京东超市	
五芳斋 粽子端午节嘉兴粽子特产 真空臭豆腐粽200g</t>
  </si>
  <si>
    <t>https://item.jd.com/69426658442.html#comment</t>
  </si>
  <si>
    <t>https://item.jd.com/69426658442.html</t>
  </si>
  <si>
    <t>米旗 诚意粽礼粽子礼盒装 鲜肉蜜枣豆沙棕子端午节礼品团购</t>
  </si>
  <si>
    <t>https://item.jd.com/27226302987.html#comment</t>
  </si>
  <si>
    <t>https://item.jd.com/27226302987.html</t>
  </si>
  <si>
    <t>悠享时YOTIME 端午粽子礼盒 蛋黄鲜肉粽 豆沙粽遂昌长粽礼盒 嘉兴粽子水晶粽 团购定制送礼佳品 龙舟粽双拼610g</t>
  </si>
  <si>
    <t>https://item.jd.com/1131356526.html#comment</t>
  </si>
  <si>
    <t>https://item.jd.com/1131356526.html</t>
  </si>
  <si>
    <t>五芳斋 中华老字号 嘉兴粽子 真空140克*2只板栗栗子猪肉粽端午节粽子早餐食品</t>
  </si>
  <si>
    <t>https://item.jd.com/100035457928.html#comment</t>
  </si>
  <si>
    <t>1000344662</t>
  </si>
  <si>
    <t>https://item.jd.com/100035457928.html</t>
  </si>
  <si>
    <t>https://mall.jd.com/index-1000344662.html?from=pc</t>
  </si>
  <si>
    <t>鲜品屋京东自营旗舰店</t>
  </si>
  <si>
    <t>京东超市	
鲜品屋 南方粽子礼盒1640g(12粽10味+海鸭蛋)嘉兴粽子蛋黄鲜肉粽节日端午礼盒团购福利送礼  鲜品真意</t>
  </si>
  <si>
    <t>https://item.jd.com/100037865238.html#comment</t>
  </si>
  <si>
    <t>https://item.jd.com/100037865238.html</t>
  </si>
  <si>
    <t>京东超市	
呆呆兔 七龙珠五花大肉粽子500g 手工新鲜黑猪肉7个整蛋黄 糯米端午节真空散装包装绳线叶嘉兴产粽子礼品特产</t>
  </si>
  <si>
    <t>https://item.jd.com/10026548404924.html#comment</t>
  </si>
  <si>
    <t>https://item.jd.com/10026548404924.html</t>
  </si>
  <si>
    <t>京东超市	
沃朗严选粽子大礼包端午节粽子蜜枣粽豆沙粽蛋黄鲜肉粽子袋装组合礼品福利 蜜枣粽4只560g</t>
  </si>
  <si>
    <t>https://item.jd.com/100036916318.html#comment</t>
  </si>
  <si>
    <t>https://item.jd.com/100036916318.html</t>
  </si>
  <si>
    <t>京东超市	
呆呆兔 手工制作鲜肉粽150g*3只 新鲜黑猪肉糯米早餐端午节真空包装绳线叶嘉兴产粽子礼品特产450g</t>
  </si>
  <si>
    <t>https://item.jd.com/100020735664.html#comment</t>
  </si>
  <si>
    <t>1000333778</t>
  </si>
  <si>
    <t>https://item.jd.com/100020735664.html</t>
  </si>
  <si>
    <t>https://mall.jd.com/index-1000333778.html?from=pc</t>
  </si>
  <si>
    <t>集味轩京东自营旗舰店</t>
  </si>
  <si>
    <t>京东超市	
集味轩嘉兴粽子原味红枣粽袋装110g*2</t>
  </si>
  <si>
    <t>https://item.jd.com/100020596216.html#comment</t>
  </si>
  <si>
    <t>https://item.jd.com/100020596216.html</t>
  </si>
  <si>
    <t>京东超市	
粽子黄米蜜枣粽集味轩嘉兴特产真空袋装110g*2</t>
  </si>
  <si>
    <t>https://item.jd.com/10031645428271.html#comment</t>
  </si>
  <si>
    <t>11063528</t>
  </si>
  <si>
    <t>https://item.jd.com/10031645428271.html</t>
  </si>
  <si>
    <t>https://mall.jd.com/index-11063528.html?from=pc</t>
  </si>
  <si>
    <t>叶聚兴粽子旗舰店</t>
  </si>
  <si>
    <t>叶聚兴双蛋黄肉粽子端午节五花肉粽子上海枫泾枕头粽子嘉兴高端大肉粽高档咸鸭蛋鲜肉粽 双蛋黄五花肉粽250g*4个</t>
  </si>
  <si>
    <t>https://item.jd.com/100004923032.html#comment</t>
  </si>
  <si>
    <t>1000074961</t>
  </si>
  <si>
    <t>https://item.jd.com/100004923032.html</t>
  </si>
  <si>
    <t>https://mall.jd.com/index-1000074961.html?from=pc</t>
  </si>
  <si>
    <t>北京稻香村京东自营旗舰店</t>
  </si>
  <si>
    <t>京东超市	
稻香村  端午 鲜肉粽子 200g 真空北京三禾特产</t>
  </si>
  <si>
    <t>https://item.jd.com/100013210864.html#comment</t>
  </si>
  <si>
    <t>https://item.jd.com/100013210864.html</t>
  </si>
  <si>
    <t>京东超市	
阿玛熊 正宗嘉兴粽子早餐方便零食 传统早点 真空装 鲜肉粽140g*2</t>
  </si>
  <si>
    <t>https://item.jd.com/28537011809.html#comment</t>
  </si>
  <si>
    <t>https://item.jd.com/28537011809.html</t>
  </si>
  <si>
    <t>2022年新鲜大别山粽子端午节熟粽子蛋黄肉粽豆沙蜜枣批发团购 蛋黄肉粽140g*4只</t>
  </si>
  <si>
    <t>https://item.jd.com/100020822336.html#comment</t>
  </si>
  <si>
    <t>1000007585</t>
  </si>
  <si>
    <t>https://item.jd.com/100020822336.html</t>
  </si>
  <si>
    <t>https://mall.jd.com/index-1000007585.html?from=pc</t>
  </si>
  <si>
    <t>华美京东自营旗舰店</t>
  </si>
  <si>
    <t>京东超市	
华美 鲜肉粽140g*2个装280g 端午粽子嘉兴特产早餐食材团购批发</t>
  </si>
  <si>
    <t>https://item.jd.com/7552887.html#comment</t>
  </si>
  <si>
    <t>https://item.jd.com/7552887.html</t>
  </si>
  <si>
    <t>京东超市	
知味观 粽子 栗子鲜肉粽140g*2只装 中华老字号杭州特产手工粽子端午散装真空粽子肉粽早餐速食</t>
  </si>
  <si>
    <t>https://item.jd.com/28240299895.html#comment</t>
  </si>
  <si>
    <t>https://item.jd.com/28240299895.html</t>
  </si>
  <si>
    <t>五芳斋 中华老字号 禾情五芳端午节粽子礼盒1400克蛋黄肉粽咸鸭蛋 禾情五芳礼盒</t>
  </si>
  <si>
    <t>4</t>
  </si>
  <si>
    <t>https://item.jd.com/100011035209.html#comment</t>
  </si>
  <si>
    <t>https://item.jd.com/100011035209.html</t>
  </si>
  <si>
    <t>京东超市	
YOTIME 端午节粽子礼盒1500g 特色遂昌长粽 高端礼盒豆沙粽肉粽 端午礼品团购定制送礼佳品 家乡长粽20cm</t>
  </si>
  <si>
    <t>https://item.jd.com/100021685194.html#comment</t>
  </si>
  <si>
    <t>https://item.jd.com/100021685194.html</t>
  </si>
  <si>
    <t>京东超市	
五芳斋 粽子 端午节嘉兴粽子特产 真空香辣螺蛳粉粽200g</t>
  </si>
  <si>
    <t>https://item.jd.com/1528964213.html#comment</t>
  </si>
  <si>
    <t>61902</t>
  </si>
  <si>
    <t>https://item.jd.com/1528964213.html</t>
  </si>
  <si>
    <t>https://mall.jd.com/index-61902.html?from=pc</t>
  </si>
  <si>
    <t>元祖旗舰店</t>
  </si>
  <si>
    <t>元祖 粽子礼盒 冰粽高端礼品冰激凌端午冰淇淋棕子端午节送礼大礼包 雪冰粽 3味12粽</t>
  </si>
  <si>
    <t>https://item.jd.com/10028637339841.html#comment</t>
  </si>
  <si>
    <t>https://item.jd.com/10028637339841.html</t>
  </si>
  <si>
    <t>悠享时YOTIME 高端粽子礼盒 蛋黄鲜肉粽豆沙粽 遂昌长粽八宝粽 端午节礼品团购定制送礼佳品 家乡长粽礼盒</t>
  </si>
  <si>
    <t>https://item.jd.com/100021189639.html#comment</t>
  </si>
  <si>
    <t>https://item.jd.com/100021189639.html</t>
  </si>
  <si>
    <t>京东超市	
呆呆兔 鲜肉粽125g*4只 新鲜黑猪肉糯米早餐端午节真空包装绳线叶嘉兴产粽子礼品特产500g</t>
  </si>
  <si>
    <t>https://item.jd.com/64187705807.html#comment</t>
  </si>
  <si>
    <t>10143851</t>
  </si>
  <si>
    <t>https://item.jd.com/64187705807.html</t>
  </si>
  <si>
    <t>https://mall.jd.com/index-10143851.html?from=pc</t>
  </si>
  <si>
    <t>聚味斋食品专营店</t>
  </si>
  <si>
    <t>粽子 三全粽子礼盒粽想你1260g（9粽6蛋）嘉兴风味端午节肉粽子 蜜枣豆沙八宝鲜肉粽 早餐速食</t>
  </si>
  <si>
    <t>https://item.jd.com/100020951769.html#comment</t>
  </si>
  <si>
    <t>1000086027</t>
  </si>
  <si>
    <t>https://item.jd.com/100020951769.html</t>
  </si>
  <si>
    <t>https://mall.jd.com/index-1000086027.html?from=pc</t>
  </si>
  <si>
    <t>米旗京东自营旗舰店</t>
  </si>
  <si>
    <t>京东超市	
米旗 Maky 北方粽子 匠心龙粽 粽子礼盒 端午节送礼礼品福利团购1084g</t>
  </si>
  <si>
    <t>https://item.jd.com/10023061045237.html#comment</t>
  </si>
  <si>
    <t>https://item.jd.com/10023061045237.html</t>
  </si>
  <si>
    <t>【长条粽馅更多】诸老大 中华老字号 湖州特产粽子真空量贩装 早餐蛋黄棕豆沙肉粽甜粽 经典黑猪肉粽【600g共6只量贩装】</t>
  </si>
  <si>
    <t>https://item.jd.com/100012242226.html#comment</t>
  </si>
  <si>
    <t>1000309341</t>
  </si>
  <si>
    <t>https://item.jd.com/100012242226.html</t>
  </si>
  <si>
    <t>https://mall.jd.com/index-1000309341.html?from=pc</t>
  </si>
  <si>
    <t>挑担客京东自营旗舰店</t>
  </si>
  <si>
    <t>京东超市	
挑担客 诸老大鲜肉粽子蛋黄肉粽子120g*10只组合装 嘉兴产端午节大肉粽猪肉棕子 早餐速食</t>
  </si>
  <si>
    <t>https://item.jd.com/100020790830.html#comment</t>
  </si>
  <si>
    <t>https://item.jd.com/100020790830.html</t>
  </si>
  <si>
    <t>京东超市	
粽子 粽子礼盒 稻香私房 端午粽子10粽6味咸鸭蛋大礼包 蛋黄鲜肉蜜枣豆沙粽子 稻香宝匣1860g</t>
  </si>
  <si>
    <t>https://item.jd.com/100011199123.html#comment</t>
  </si>
  <si>
    <t>https://item.jd.com/100011199123.html</t>
  </si>
  <si>
    <t>京东超市	
五芳斋 粽子礼盒 端午节嘉兴粽子 端午送礼粽子大礼包 味享五芳礼盒1000g</t>
  </si>
  <si>
    <t>https://item.jd.com/1564033050.html#comment</t>
  </si>
  <si>
    <t>https://item.jd.com/1564033050.html</t>
  </si>
  <si>
    <t>五芳斋 中华老字号粽子 真空140克*10只栗子板栗猪肉粽 端午节嘉兴粽子</t>
  </si>
  <si>
    <t>https://item.jd.com/67638726445.html#comment</t>
  </si>
  <si>
    <t>10080532</t>
  </si>
  <si>
    <t>https://item.jd.com/67638726445.html</t>
  </si>
  <si>
    <t>https://mall.jd.com/index-10080532.html?from=pc</t>
  </si>
  <si>
    <t>六扇萌京东自营官方旗舰店</t>
  </si>
  <si>
    <t>京东超市	
端午节粽子礼盒 免煮即食水晶粽子 网红曲奇饼干绿豆糕点礼盒 六扇萌端午节礼品 礼物送礼佳品团购定制 绿豆糕+水晶粽礼盒</t>
  </si>
  <si>
    <t>https://item.jd.com/7552903.html#comment</t>
  </si>
  <si>
    <t>https://item.jd.com/7552903.html</t>
  </si>
  <si>
    <t>京东超市	
知味观 粽子 五谷杂粮粽100g*2只装  中华老字号杭州特产手工粽子端午散装真空粽子甜粽早餐速食</t>
  </si>
  <si>
    <t>https://item.jd.com/10023061045238.html#comment</t>
  </si>
  <si>
    <t>https://item.jd.com/10023061045238.html</t>
  </si>
  <si>
    <t>【长条粽馅更多】诸老大 中华老字号 湖州特产粽子真空量贩装 早餐蛋黄棕豆沙肉粽甜粽 蛋黄黑猪肉粽【600g共6只量贩装】</t>
  </si>
  <si>
    <t>https://item.jd.com/69466616031.html#comment</t>
  </si>
  <si>
    <t>https://item.jd.com/69466616031.html</t>
  </si>
  <si>
    <t>五芳斋 端午节嘉兴粽子福雅五芳礼盒竹篮礼篮 咸鸭蛋猪肉蛋黄\/豆沙粽多口味 礼盒款1380克</t>
  </si>
  <si>
    <t>https://item.jd.com/100021216702.html#comment</t>
  </si>
  <si>
    <t>1000361623</t>
  </si>
  <si>
    <t>https://item.jd.com/100021216702.html</t>
  </si>
  <si>
    <t>https://mall.jd.com/index-1000361623.html?from=pc</t>
  </si>
  <si>
    <t>李子柒官方京东自营旗舰店</t>
  </si>
  <si>
    <t>京东超市	
李子柒飘香粽子肉粽甜粽蛋黄蜜枣多口味早餐端午节送礼礼盒100g*7</t>
  </si>
  <si>
    <t>https://item.jd.com/46373496848.html#comment</t>
  </si>
  <si>
    <t>https://item.jd.com/46373496848.html</t>
  </si>
  <si>
    <t>悠享时YOTIME 遂昌长粽 端午高端粽子礼盒 肉粽水晶粽 棕子礼盒 绿豆糕点心 端午节礼品团购定制 端午糕粽双层锦礼</t>
  </si>
  <si>
    <t>https://item.jd.com/70797716252.html#comment</t>
  </si>
  <si>
    <t>https://item.jd.com/70797716252.html</t>
  </si>
  <si>
    <t>京东超市	
五芳斋 粽子礼盒 蛋黄肉粽咸鸭蛋 端午节礼品团购福利棕子 嘉兴粽子大肉粽豆沙蜜枣粽鲜肉粽子 五芳风华1680g</t>
  </si>
  <si>
    <t>https://item.jd.com/100020361312.html#comment</t>
  </si>
  <si>
    <t>https://item.jd.com/100020361312.html</t>
  </si>
  <si>
    <t>京东超市	
知味观 粽子大礼包 中华老字号端午节蛋黄鲜肉粽细豆沙甜粽加热即食  早餐速食粽子 送礼佳品礼盒1000g10只装</t>
  </si>
  <si>
    <t>https://item.jd.com/67096089857.html#comment</t>
  </si>
  <si>
    <t>https://item.jd.com/67096089857.html</t>
  </si>
  <si>
    <t>京东超市	
端午节粽子礼盒 免煮即食水晶粽子 网红曲奇饼干绿豆糕点礼盒 六扇萌端午节礼品 礼物送礼佳品团购定制 饼干+水晶粽礼盒</t>
  </si>
  <si>
    <t>https://item.jd.com/100020735638.html#comment</t>
  </si>
  <si>
    <t>https://item.jd.com/100020735638.html</t>
  </si>
  <si>
    <t>京东超市	
五芳斋 粽子礼盒 端午节嘉兴粽子 端午送礼12粽子大礼包 传世臻粽五芳百年礼盒1840g</t>
  </si>
  <si>
    <t>https://item.jd.com/100011157013.html#comment</t>
  </si>
  <si>
    <t>https://item.jd.com/100011157013.html</t>
  </si>
  <si>
    <t>京东超市	
华美 蛋黄鲜肉粽140g*2个装280g 端午粽子嘉兴特产早餐食材团购批发</t>
  </si>
  <si>
    <t>https://item.jd.com/100019952802.html#comment</t>
  </si>
  <si>
    <t>https://item.jd.com/100019952802.html</t>
  </si>
  <si>
    <t>京东超市	
悠享时 水晶粽子绿豆糕礼盒端午节礼品 网红粽子礼盒下午茶点心 端午礼盒送礼佳品 绿豆糕水晶粽礼盒</t>
  </si>
  <si>
    <t>https://item.jd.com/100037118922.html#comment</t>
  </si>
  <si>
    <t>50万+</t>
  </si>
  <si>
    <t>https://item.jd.com/100037118922.html</t>
  </si>
  <si>
    <t>京东超市	
五芳斋 粽子礼盒 端午节嘉兴粽子 端午送礼10粽子+50g咸蛋*4大礼包 吉祥五芳礼盒1200g</t>
  </si>
  <si>
    <t>https://item.jd.com/10048967862591.html#comment</t>
  </si>
  <si>
    <t>11771621</t>
  </si>
  <si>
    <t>https://item.jd.com/10048967862591.html</t>
  </si>
  <si>
    <t>https://mall.jd.com/index-11771621.html?from=pc</t>
  </si>
  <si>
    <t>沃朗京东自营旗舰店</t>
  </si>
  <si>
    <t>京东超市	
沃朗粽子礼盒端午节粽子高档竹篮礼盒蜜枣粽豆沙粽蛋黄鲜肉粽大礼包礼品粽子 10粽4鸭蛋礼盒1060g</t>
  </si>
  <si>
    <t>https://item.jd.com/69427211414.html#comment</t>
  </si>
  <si>
    <t>https://item.jd.com/69427211414.html</t>
  </si>
  <si>
    <t>米旗粽情粽意粽子礼盒装 鲜肉豆沙蜜枣绿豆糕端午送人礼品</t>
  </si>
  <si>
    <t>https://item.jd.com/10029397516028.html#comment</t>
  </si>
  <si>
    <t>200358</t>
  </si>
  <si>
    <t>https://item.jd.com/10029397516028.html</t>
  </si>
  <si>
    <t>https://mall.jd.com/index-200358.html?from=pc</t>
  </si>
  <si>
    <t>太阳公公食品旗舰店</t>
  </si>
  <si>
    <t>五芳斋 中华老字号端午节粽子礼盒 嘉兴肉粽豆沙枣咸鸭蛋 真空包装 团购员工福利客户送礼 经典五芳1680g</t>
  </si>
  <si>
    <t>https://item.jd.com/67095331123.html#comment</t>
  </si>
  <si>
    <t>https://item.jd.com/67095331123.html</t>
  </si>
  <si>
    <t>京东超市	
六扇萌 即食端午节礼物水晶粽子礼盒 甜粽奶茶网红水果粽子 冰粽燕窝粽高端午礼品 送礼佳品团购定制 缤纷水晶粽礼盒420g（六枚五味）</t>
  </si>
  <si>
    <t>https://item.jd.com/1087634.html#comment</t>
  </si>
  <si>
    <t>https://item.jd.com/1087634.html</t>
  </si>
  <si>
    <t>京东超市	
五芳斋 中华老字号 端午节粽子 嘉兴特产粽子  原香赤豆粽200g</t>
  </si>
  <si>
    <t>3</t>
  </si>
  <si>
    <t>https://item.jd.com/100036307096.html#comment</t>
  </si>
  <si>
    <t>https://item.jd.com/100036307096.html</t>
  </si>
  <si>
    <t>京东超市	
华美 粽子礼盒万福粽享1280g端午节粽子大礼包蛋黄肉粽多口味12只装团购送礼</t>
  </si>
  <si>
    <t>https://item.jd.com/100012935534.html#comment</t>
  </si>
  <si>
    <t>https://item.jd.com/100012935534.html</t>
  </si>
  <si>
    <t>京东超市	
五芳斋 粽子礼盒 端午节嘉兴粽子礼盒装 端午送礼大礼包 传世臻粽·五芳黛蓝1820g</t>
  </si>
  <si>
    <t>https://item.jd.com/100007070625.html#comment</t>
  </si>
  <si>
    <t>https://item.jd.com/100007070625.html</t>
  </si>
  <si>
    <t>京东超市	
五芳斋 中华老字号 嘉兴粽子特产100g*2只装 真空五芳豆沙粽200g</t>
  </si>
  <si>
    <t>https://item.jd.com/10044040708018.html#comment</t>
  </si>
  <si>
    <t>https://item.jd.com/10044040708018.html</t>
  </si>
  <si>
    <t>嘉兴特产粽子袋装160g*只招牌大肉粽端午节团购鲜肉大粽真空包装端午节礼品 招牌肉粽160g*10只</t>
  </si>
  <si>
    <t>https://item.jd.com/100021615174.html#comment</t>
  </si>
  <si>
    <t>https://item.jd.com/100021615174.html</t>
  </si>
  <si>
    <t>京东超市	
五芳斋 粽子礼盒 嘉兴特产粽子 端午节送礼粽子礼盒 12粽8咸鸭蛋8松花蛋五芳三宝礼盒2016g</t>
  </si>
  <si>
    <t>https://item.jd.com/7339198.html#comment</t>
  </si>
  <si>
    <t>https://item.jd.com/7339198.html</t>
  </si>
  <si>
    <t>京东超市	
知味观 粽子 细沙粽140g*5只装700g 中华老字号杭州特产手工真空粽子手作豆沙甜粽早餐速食</t>
  </si>
  <si>
    <t>https://item.jd.com/100020735620.html#comment</t>
  </si>
  <si>
    <t>https://item.jd.com/100020735620.html</t>
  </si>
  <si>
    <t>京东超市	
五芳斋 粽子礼盒 端午节送礼 14粽+14g蜂蜜大礼包 嘉兴特产 五芳九州礼盒1694g</t>
  </si>
  <si>
    <t>200</t>
  </si>
  <si>
    <t>https://item.jd.com/10049602649473.html#comment</t>
  </si>
  <si>
    <t>10134520</t>
  </si>
  <si>
    <t>200+</t>
  </si>
  <si>
    <t>https://item.jd.com/10049602649473.html</t>
  </si>
  <si>
    <t>https://mall.jd.com/index-10134520.html?from=pc</t>
  </si>
  <si>
    <t>首粮优选京东自营旗舰店</t>
  </si>
  <si>
    <t>京东超市	
首粮端午节粽子节日组合福利 精选糯米 早餐食材 首粮福粽端午礼盒</t>
  </si>
  <si>
    <t>https://item.jd.com/100020361272.html#comment</t>
  </si>
  <si>
    <t>https://item.jd.com/100020361272.html</t>
  </si>
  <si>
    <t>京东超市	
知味观 粽子 细沙粽大礼包1000g 10只装 中华老字号杭州特产手工真空粽子端午豆沙甜粽早餐速食</t>
  </si>
  <si>
    <t>https://item.jd.com/7339218.html#comment</t>
  </si>
  <si>
    <t>https://item.jd.com/7339218.html</t>
  </si>
  <si>
    <t>京东超市	
知味观 粽子 鲜肉粽140g*5只装700g 中华老字号端午节大肉粽猪肉粽真空粽子手工粽早餐速食</t>
  </si>
  <si>
    <t>https://item.jd.com/100019715526.html#comment</t>
  </si>
  <si>
    <t>https://item.jd.com/100019715526.html</t>
  </si>
  <si>
    <t>京东超市	
悠享时YOTIME 端午节礼盒610g 陈皮豆沙粽碱水粽 蛋黄鲜肉粽子 水晶粽子礼盒装 龙舟双拼礼盒（七味七粽）</t>
  </si>
  <si>
    <t>https://item.jd.com/10044995612100.html#comment</t>
  </si>
  <si>
    <t>11544764</t>
  </si>
  <si>
    <t>https://item.jd.com/10044995612100.html</t>
  </si>
  <si>
    <t>https://mall.jd.com/index-11544764.html?from=pc</t>
  </si>
  <si>
    <t>壹品稻香官方旗舰店</t>
  </si>
  <si>
    <t>壹品稻香六福颂礼粽子豆沙粽端午节礼品粽子600g真空袋装 豆沙粽</t>
  </si>
  <si>
    <t>https://item.jd.com/100037469774.html#comment</t>
  </si>
  <si>
    <t>1000096602</t>
  </si>
  <si>
    <t>https://item.jd.com/100037469774.html</t>
  </si>
  <si>
    <t>https://mall.jd.com/index-1000096602.html?from=pc</t>
  </si>
  <si>
    <t>京东京造官方自营旗舰店</t>
  </si>
  <si>
    <t>京东京造 自营 端午节粽子礼盒 肉粽 素粽 大米 1060g</t>
  </si>
  <si>
    <t>https://item.jd.com/100035291880.html#comment</t>
  </si>
  <si>
    <t>https://item.jd.com/100035291880.html</t>
  </si>
  <si>
    <t>京东超市	
五芳斋 中华老字号 端午节粽子 嘉兴特产粽子 真空细沙枣泥粽200g</t>
  </si>
  <si>
    <t>https://item.jd.com/100035628996.html#comment</t>
  </si>
  <si>
    <t>https://item.jd.com/100035628996.html</t>
  </si>
  <si>
    <t>京东超市	
味滋源 粽子500g袋装混合口味 早餐零食4种口味组合</t>
  </si>
  <si>
    <t>https://item.jd.com/10036190401040.html#comment</t>
  </si>
  <si>
    <t>https://item.jd.com/10036190401040.html</t>
  </si>
  <si>
    <t>诸老大 手工现包大大新鲜粽子 豆沙粽蛋黄黑猪肉板栗梅干菜粽咸甜多口味组合 【大】200克*4只多板栗蛋黄黑猪肉粽</t>
  </si>
  <si>
    <t>https://item.jd.com/100036307116.html#comment</t>
  </si>
  <si>
    <t>1000375091</t>
  </si>
  <si>
    <t>https://item.jd.com/100036307116.html</t>
  </si>
  <si>
    <t>https://mall.jd.com/index-1000375091.html?from=pc</t>
  </si>
  <si>
    <t>雅觅京东自营旗舰店</t>
  </si>
  <si>
    <t>京东超市	
雅觅 嘉兴特产鲜肉粽子 江山遥思鲜肉粽蜜枣粽桂花粽礼盒装1150g 端午节团购量贩装早餐棕海鸭蛋雅棕礼盒</t>
  </si>
  <si>
    <t>https://item.jd.com/100034832590.html#comment</t>
  </si>
  <si>
    <t>1000422078</t>
  </si>
  <si>
    <t>https://item.jd.com/100034832590.html</t>
  </si>
  <si>
    <t>https://mall.jd.com/index-1000422078.html?from=pc</t>
  </si>
  <si>
    <t>盛香季（SHENGXIANGJI）官方京东自营旗舰店</t>
  </si>
  <si>
    <t>京东超市	
盛香季 SHENGXIANGJI嘉兴特产粽子经典猪肉粽100克*2只200克 袋装 精选糯米 早餐食材  五芳品质  高斋技艺</t>
  </si>
  <si>
    <t>https://item.jd.com/100011128559.html#comment</t>
  </si>
  <si>
    <t>https://item.jd.com/100011128559.html</t>
  </si>
  <si>
    <t>京东超市	
百味聚 嘉兴赤豆蜜枣粽子6只甜粽袋装 浙江老字号南方粽子  真空包装端午团购</t>
  </si>
  <si>
    <t>https://item.jd.com/7339222.html#comment</t>
  </si>
  <si>
    <t>https://item.jd.com/7339222.html</t>
  </si>
  <si>
    <t>京东超市	
知味观 粽子 鲜肉粽140g*2只装 中华老字号杭州特产杭帮手工粽真空粽子端午大肉粽猪肉粽早餐速食</t>
  </si>
  <si>
    <t>https://item.jd.com/100020361274.html#comment</t>
  </si>
  <si>
    <t>https://item.jd.com/100020361274.html</t>
  </si>
  <si>
    <t>京东超市	
知味观 粽子 杭帮粽大礼包1000g 10只装 中华老字号杭帮手工粽真空粽子端午猪肉粽豆沙甜粽大礼包</t>
  </si>
  <si>
    <t>https://item.jd.com/10051391053343.html#comment</t>
  </si>
  <si>
    <t>https://item.jd.com/10051391053343.html</t>
  </si>
  <si>
    <t>京东超市	
诸老大 粽子礼盒 中华老字号 全肉粽粽子礼盒装10只1200g 端午节送礼棕子批发团购 10只肉粽礼盒</t>
  </si>
  <si>
    <t>https://item.jd.com/18027170574.html#comment</t>
  </si>
  <si>
    <t>718232</t>
  </si>
  <si>
    <t>https://item.jd.com/18027170574.html</t>
  </si>
  <si>
    <t>https://mall.jd.com/index-718232.html?from=pc</t>
  </si>
  <si>
    <t>皇中皇官方旗舰店</t>
  </si>
  <si>
    <t>广东老字号皇中皇蛋黄鲜肉粽400克裹蒸粽肇庆猪肉绿豆超多馅料粽子5只装鲜肉粽子端午批发送礼 蛋黄鲜肉粽400gx5只(散装)</t>
  </si>
  <si>
    <t>https://item.jd.com/68969994220.html#comment</t>
  </si>
  <si>
    <t>210794</t>
  </si>
  <si>
    <t>https://item.jd.com/68969994220.html</t>
  </si>
  <si>
    <t>https://mall.jd.com/index-210794.html?from=pc</t>
  </si>
  <si>
    <t>中国特产·嘉兴馆</t>
  </si>
  <si>
    <t>京东超市	
【嘉兴馆】真真老老 老字号嘉兴粽子礼盒装10粽4蛋1240g蛋黄鲜肉蜜枣豆沙粽端午节礼品特产送礼团购</t>
  </si>
  <si>
    <t>https://item.jd.com/1132093647.html#comment</t>
  </si>
  <si>
    <t>https://item.jd.com/1132093647.html</t>
  </si>
  <si>
    <t>五芳斋 中华老字号 嘉兴粽子 真空100克*2只紫糯栗蓉粽 端午节嘉兴粽子 真空单袋甜粽</t>
  </si>
  <si>
    <t>https://item.jd.com/10049798423761.html#comment</t>
  </si>
  <si>
    <t>11929516</t>
  </si>
  <si>
    <t>https://item.jd.com/10049798423761.html</t>
  </si>
  <si>
    <t>https://mall.jd.com/index-11929516.html?from=pc</t>
  </si>
  <si>
    <t>中国特产·嘉兴农特产馆</t>
  </si>
  <si>
    <t>五芳斋粽子礼盒端午节蛋黄肉粽咸鸭蛋礼盒兑换卡中华老字号团购员工福利过节送礼 五芳斋欢享五芳1200g真空包装</t>
  </si>
  <si>
    <t>https://item.jd.com/28239581138.html#comment</t>
  </si>
  <si>
    <t>https://item.jd.com/28239581138.html</t>
  </si>
  <si>
    <t>米旗招牌甜粽860g粽子礼盒装 五谷豆沙蜜枣棕子端午送人礼物礼品团购</t>
  </si>
  <si>
    <t>https://item.jd.com/10044040708020.html#comment</t>
  </si>
  <si>
    <t>https://item.jd.com/10044040708020.html</t>
  </si>
  <si>
    <t>嘉兴特产粽子袋装160g*只招牌大肉粽端午节团购鲜肉大粽真空包装端午节礼品 招牌肉粽160g*16只</t>
  </si>
  <si>
    <t>https://item.jd.com/10028309956223.html#comment</t>
  </si>
  <si>
    <t>10292534</t>
  </si>
  <si>
    <t>https://item.jd.com/10028309956223.html</t>
  </si>
  <si>
    <t>https://mall.jd.com/index-10292534.html?from=pc</t>
  </si>
  <si>
    <t>中国特产·鹿泉馆</t>
  </si>
  <si>
    <t>京东超市	
五芳斋粽子礼盒端午节嘉兴特产礼韵五芳1360g12粽6肉6素</t>
  </si>
  <si>
    <t>https://item.jd.com/1517648681.html#comment</t>
  </si>
  <si>
    <t>50755</t>
  </si>
  <si>
    <t>https://item.jd.com/1517648681.html</t>
  </si>
  <si>
    <t>https://mall.jd.com/index-50755.html?from=pc</t>
  </si>
  <si>
    <t>中礼优选旗舰店</t>
  </si>
  <si>
    <t>粽子礼盒 五谷煮意双蛋黄鲜肉大肉粽子组合1000g端午节粽子大礼包棕子礼品福利</t>
  </si>
  <si>
    <t>https://item.jd.com/10282766098.html#comment</t>
  </si>
  <si>
    <t>17153</t>
  </si>
  <si>
    <t>https://item.jd.com/10282766098.html</t>
  </si>
  <si>
    <t>https://mall.jd.com/index-17153.html?from=pc</t>
  </si>
  <si>
    <t>百草味官方旗舰店</t>
  </si>
  <si>
    <t>【300 减210】百草味粽子组合2只网红端午鲜大肉蛋黄板栗蜜枣嘉兴粽散装 锦绣细沙粽100g+甜心蜜枣粽100g</t>
  </si>
  <si>
    <t>https://item.jd.com/100021685264.html#comment</t>
  </si>
  <si>
    <t>https://item.jd.com/100021685264.html</t>
  </si>
  <si>
    <t>京东超市	
五芳斋 粽子 端午节嘉兴粽子特产 真空榴莲粽200g</t>
  </si>
  <si>
    <t>https://item.jd.com/10029489202787.html#comment</t>
  </si>
  <si>
    <t>731428</t>
  </si>
  <si>
    <t>https://item.jd.com/10029489202787.html</t>
  </si>
  <si>
    <t>https://mall.jd.com/index-731428.html?from=pc</t>
  </si>
  <si>
    <t>稻香村心诚专卖店</t>
  </si>
  <si>
    <t>粽子礼盒 稻香村集团稻香私房竹篮粽子礼盒粽子大礼包 咸鸭蛋酱鸭组合 8粽4味鸭蛋礼盒</t>
  </si>
  <si>
    <t>https://item.jd.com/10023061045236.html#comment</t>
  </si>
  <si>
    <t>https://item.jd.com/10023061045236.html</t>
  </si>
  <si>
    <t>【长条粽馅更多】诸老大 中华老字号 湖州特产粽子真空量贩装 早餐蛋黄棕豆沙肉粽甜粽 经典洗沙粽【600g共6只量贩装】</t>
  </si>
  <si>
    <t>https://item.jd.com/68497030124.html#comment</t>
  </si>
  <si>
    <t>https://item.jd.com/68497030124.html</t>
  </si>
  <si>
    <t>五芳斋 中华老字号嘉兴粽子福禧礼袋 蛋黄肉粽蜜枣白米咸甜棕子 端午节礼品 袋装480克（4只粽）</t>
  </si>
  <si>
    <t>https://item.jd.com/10030128166132.html#comment</t>
  </si>
  <si>
    <t>https://item.jd.com/10030128166132.html</t>
  </si>
  <si>
    <t>【嘉兴馆】禾滋斋 嘉兴粽子礼盒装竹篮 端午节送礼肉粽蛋黄肉粽蜜枣粽豆沙粽咸鸭团购定制批发 【12粽5味】端午呈祥软竹篮礼包</t>
  </si>
  <si>
    <t>https://item.jd.com/100036865140.html#comment</t>
  </si>
  <si>
    <t>https://item.jd.com/100036865140.html</t>
  </si>
  <si>
    <t>京东超市	
盛香季粽子礼盒8粽8味特色全素粽嘉兴特产精选糯米早餐食材五芳品质 高斋技艺端午礼粽素锦端午880克</t>
  </si>
  <si>
    <t>https://item.jd.com/42433592769.html#comment</t>
  </si>
  <si>
    <t>887528</t>
  </si>
  <si>
    <t>https://item.jd.com/42433592769.html</t>
  </si>
  <si>
    <t>https://mall.jd.com/index-887528.html?from=pc</t>
  </si>
  <si>
    <t>五芳斋专卖店</t>
  </si>
  <si>
    <t>五芳斋 粽子礼盒丰韵五芳 端午节嘉兴粽子团购礼盒装 甜粽蛋黄肉粽 咸鸭蛋 960g 丰韵五芳礼盒 8粽 960g</t>
  </si>
  <si>
    <t>https://item.jd.com/100006965901.html#comment</t>
  </si>
  <si>
    <t>https://item.jd.com/100006965901.html</t>
  </si>
  <si>
    <t>京东超市	
广州酒家 蛋黄肉粽200g 端午粽早餐送礼手信龙舟粽子 蛋黄肉粽2只</t>
  </si>
  <si>
    <t>https://item.jd.com/100023607068.html#comment</t>
  </si>
  <si>
    <t>1000344309</t>
  </si>
  <si>
    <t>https://item.jd.com/100023607068.html</t>
  </si>
  <si>
    <t>https://mall.jd.com/index-1000344309.html?from=pc</t>
  </si>
  <si>
    <t>小鸡收腹京东自营旗舰店</t>
  </si>
  <si>
    <t>京东超市	
小鸡收腹低脂无糖精糙米粽子免煮血糯米杂粮粽代餐五谷主食健身即食早餐速食食品100g</t>
  </si>
  <si>
    <t>https://item.jd.com/100021559293.html#comment</t>
  </si>
  <si>
    <t>https://item.jd.com/100021559293.html</t>
  </si>
  <si>
    <t>京东京造 粽子礼盒端午节嘉兴粽子9味12粽 粽观端午1420g</t>
  </si>
  <si>
    <t>https://item.jd.com/1535392757.html#comment</t>
  </si>
  <si>
    <t>https://item.jd.com/1535392757.html</t>
  </si>
  <si>
    <t>元祖 粽子 粽子礼盒 棕子端午节礼品端午礼盒装 龙粽三宝（3味9粽）</t>
  </si>
  <si>
    <t>https://item.jd.com/10028974929990.html#comment</t>
  </si>
  <si>
    <t>895719</t>
  </si>
  <si>
    <t>https://item.jd.com/10028974929990.html</t>
  </si>
  <si>
    <t>https://mall.jd.com/index-895719.html?from=pc</t>
  </si>
  <si>
    <t>五芳斋食品专卖店</t>
  </si>
  <si>
    <t>五芳斋粽子礼盒 中华老字号嘉兴特产端午粽子袋装 团购蛋黄大肉白糯豆沙4口味配咸鸭蛋礼盒装 五芳祥韵1200g（8粽4蛋）</t>
  </si>
  <si>
    <t>https://item.jd.com/100019817104.html#comment</t>
  </si>
  <si>
    <t>1000328785</t>
  </si>
  <si>
    <t>https://item.jd.com/100019817104.html</t>
  </si>
  <si>
    <t>https://mall.jd.com/index-1000328785.html?from=pc</t>
  </si>
  <si>
    <t>真真老老食品京东自营旗舰店</t>
  </si>
  <si>
    <t>京东超市	
粽子 真真老老粽子礼盒1640g（双层盒） 嘉兴特产端午节大礼包 蛋黄鲜肉豆沙蜜枣粽子</t>
  </si>
  <si>
    <t>https://item.jd.com/10044469843115.html#comment</t>
  </si>
  <si>
    <t>727279</t>
  </si>
  <si>
    <t>https://item.jd.com/10044469843115.html</t>
  </si>
  <si>
    <t>https://mall.jd.com/index-727279.html?from=pc</t>
  </si>
  <si>
    <t>臻味官方旗舰店</t>
  </si>
  <si>
    <t>臻味·鲜品屋 粽子礼盒 蛋黄肉粽真空鲜肉粽豆沙蜜枣栗子八宝粽海鸭蛋端午节礼品企业团购送礼 鲜品臻情 1120g</t>
  </si>
  <si>
    <t>https://item.jd.com/10043385017435.html#comment</t>
  </si>
  <si>
    <t>https://item.jd.com/10043385017435.html</t>
  </si>
  <si>
    <t>诸老大 粽子 中华老字号 豆沙粽肉粽子肉粽500克只大肉粽甜粽端午节嘉兴产棕子  真空软糯洗沙粽125g*4只</t>
  </si>
  <si>
    <t>https://item.jd.com/100021155315.html#comment</t>
  </si>
  <si>
    <t>https://item.jd.com/100021155315.html</t>
  </si>
  <si>
    <t>京东超市	
盛香季粽子礼盒10粽10味大肉粽蛋黄肉粽嘉兴特产精选糯米早餐食材五芳品质高斋技艺端午礼粽端午尊礼1130克</t>
  </si>
  <si>
    <t>https://item.jd.com/27873384722.html#comment</t>
  </si>
  <si>
    <t>https://item.jd.com/27873384722.html</t>
  </si>
  <si>
    <t>粽子礼盒 五谷煮意双蛋黄鲜肉大肉粽子组合1000g端午节粽子大礼包棕子礼品</t>
  </si>
  <si>
    <t>https://item.jd.com/100020106523.html#comment</t>
  </si>
  <si>
    <t>https://item.jd.com/100020106523.html</t>
  </si>
  <si>
    <t>京东超市	
五芳斋 粽子 嘉兴粽子特产 100g*10只装端午大礼包 五芳素养礼袋粽1000g</t>
  </si>
  <si>
    <t>https://item.jd.com/100038693812.html#comment</t>
  </si>
  <si>
    <t>1000389001</t>
  </si>
  <si>
    <t>https://item.jd.com/100038693812.html</t>
  </si>
  <si>
    <t>https://mall.jd.com/index-1000389001.html?from=pc</t>
  </si>
  <si>
    <t>福禄祥和京东自营专区</t>
  </si>
  <si>
    <t>端午节礼品粽子礼盒大礼包2538g鲜肉豆沙粽多口味鸭蛋组合套装稻香国熣含中粮大米公司员工福利企业团购</t>
  </si>
  <si>
    <t>https://item.jd.com/7552889.html#comment</t>
  </si>
  <si>
    <t>https://item.jd.com/7552889.html</t>
  </si>
  <si>
    <t>京东超市	
知味观 粽子 蛋黄鲜肉粽140g*2只装 中华老字号杭州特产手工粽散装真空粽子端午肉粽猪肉粽早餐速食</t>
  </si>
  <si>
    <t>https://item.jd.com/10028600189969.html#comment</t>
  </si>
  <si>
    <t>984586</t>
  </si>
  <si>
    <t>https://item.jd.com/10028600189969.html</t>
  </si>
  <si>
    <t>https://mall.jd.com/index-984586.html?from=pc</t>
  </si>
  <si>
    <t>中国特产·遵化助农馆</t>
  </si>
  <si>
    <t>京东超市	
粽子五芳斋粽子礼盒 嘉兴特产 双层竹篮蛋黄肉粽 鸭蛋酱鸭竹篮礼盒端午节送礼五芳情意1380g团购采购</t>
  </si>
  <si>
    <t>https://item.jd.com/100012328340.html#comment</t>
  </si>
  <si>
    <t>https://item.jd.com/100012328340.html</t>
  </si>
  <si>
    <t>京东超市	
稻香村 粽子礼盒 粽意安康1200g 中华老字号 端午粽子团购 端午节 肉粽 甜粽 送礼</t>
  </si>
  <si>
    <t>https://item.jd.com/10022711556922.html#comment</t>
  </si>
  <si>
    <t>https://item.jd.com/10022711556922.html</t>
  </si>
  <si>
    <t>裹香皇 正宗肇庆特产 传统裹蒸粽子400g*3包 广东老字号 农家手工超大绿豆鲜肉粽子 传统猪肉绿豆粽400gX3只</t>
  </si>
  <si>
    <t>https://item.jd.com/100020431826.html#comment</t>
  </si>
  <si>
    <t>https://item.jd.com/100020431826.html</t>
  </si>
  <si>
    <t>京东超市	
五芳斋 中华老字号 嘉兴粽子特产 50克*4真空原汤五芳小鲜粽</t>
  </si>
  <si>
    <t>https://item.jd.com/10282766096.html#comment</t>
  </si>
  <si>
    <t>https://item.jd.com/10282766096.html</t>
  </si>
  <si>
    <t>【300 减210】百草味粽子组合2只网红端午鲜大肉蛋黄板栗蜜枣嘉兴粽散装 乾坤大肉粽100g+乾坤蛋黄大肉粽100g</t>
  </si>
  <si>
    <t>https://item.jd.com/100012803314.html#comment</t>
  </si>
  <si>
    <t>https://item.jd.com/100012803314.html</t>
  </si>
  <si>
    <t>京东超市	
五芳斋  北方口味版端午粽子大礼包 五芳养源素粽礼袋1000g</t>
  </si>
  <si>
    <t>https://item.jd.com/100012451326.html#comment</t>
  </si>
  <si>
    <t>https://item.jd.com/100012451326.html</t>
  </si>
  <si>
    <t>粽子 粽子礼盒 稻香私房 端午竹篮粽子大礼包 蛋黄鲜肉蜜枣豆沙粽子 上品粽礼1440g</t>
  </si>
  <si>
    <t>https://item.jd.com/100020457954.html#comment</t>
  </si>
  <si>
    <t>1000280342</t>
  </si>
  <si>
    <t>https://item.jd.com/100020457954.html</t>
  </si>
  <si>
    <t>https://mall.jd.com/index-1000280342.html?from=pc</t>
  </si>
  <si>
    <t>稻香村食品礼品卡券京东自营专区</t>
  </si>
  <si>
    <t>京东超市	
端午节粽子礼盒 十五月花瓣礼1120g嘉兴蛋黄鲜肉粽子咸海鸭蛋甜粽糯团绿豆糕端午礼盒送礼团购礼品</t>
  </si>
  <si>
    <t>https://item.jd.com/100007004275.html#comment</t>
  </si>
  <si>
    <t>100万+</t>
  </si>
  <si>
    <t>https://item.jd.com/100007004275.html</t>
  </si>
  <si>
    <t>京东超市	
五芳斋 五芳斋 中华老字号 嘉兴粽子特产140g*2只装 梅干菜猪肉粽280g</t>
  </si>
  <si>
    <t>非自营</t>
    <phoneticPr fontId="22" type="noConversion"/>
  </si>
  <si>
    <t>2</t>
  </si>
  <si>
    <t>https://item.jd.com/100031319806.html#comment</t>
  </si>
  <si>
    <t>1000171204</t>
  </si>
  <si>
    <t>https://item.jd.com/100031319806.html</t>
  </si>
  <si>
    <t>https://mall.jd.com/index-1000171204.html?from=pc</t>
  </si>
  <si>
    <t>诸老大京东自营旗舰店</t>
  </si>
  <si>
    <t>京东超市	
诸老大 粽子 真空猪油洗沙粽125g*4只 中华老字号端午节散装真空嘉兴产肉粽子湖州特产</t>
  </si>
  <si>
    <t>https://item.jd.com/100007033441.html#comment</t>
  </si>
  <si>
    <t>1000278533</t>
  </si>
  <si>
    <t>https://item.jd.com/100007033441.html</t>
  </si>
  <si>
    <t>https://mall.jd.com/index-1000278533.html?from=pc</t>
  </si>
  <si>
    <t>京东自营稻香村活动专区</t>
  </si>
  <si>
    <t>京东超市	
粽子礼盒阳茗一世蜜枣豆沙肉粽甜粽8粽2鸭蛋 端午节福利 一见粽情1060g</t>
  </si>
  <si>
    <t>https://item.jd.com/7356549.html#comment</t>
  </si>
  <si>
    <t>https://item.jd.com/7356549.html</t>
  </si>
  <si>
    <t>京东超市	
米旗 Maky  北方粽子  招牌甜粽 粽子礼盒绿豆糕 端午节送礼礼品福利团购860g 含2粒绿豆糕</t>
  </si>
  <si>
    <t>https://item.jd.com/100019189250.html#comment</t>
  </si>
  <si>
    <t>https://item.jd.com/100019189250.html</t>
  </si>
  <si>
    <t>京东超市	
悠享时YOTIME 即食水晶粽子礼盒420g 端午节礼品 网红水晶粽礼盒 水果味甜粽团购定制 缤果水晶粽子六颗装</t>
  </si>
  <si>
    <t>https://item.jd.com/4763778.html#comment</t>
  </si>
  <si>
    <t>https://item.jd.com/4763778.html</t>
  </si>
  <si>
    <t>京东超市	
粽子 稻香私房 端午粽子礼盒 粽子大礼包 蛋黄鲜肉蜜枣豆沙端午御粽1560g</t>
  </si>
  <si>
    <t>https://item.jd.com/7252337.html#comment</t>
  </si>
  <si>
    <t>https://item.jd.com/7252337.html</t>
  </si>
  <si>
    <t>京东超市	
五芳斋 粽子礼盒 端午节送礼嘉兴6粽子6咸鸭蛋礼盒 五芳双喜礼品粽1140g</t>
  </si>
  <si>
    <t>https://item.jd.com/1133113330.html#comment</t>
  </si>
  <si>
    <t>37693</t>
  </si>
  <si>
    <t>https://item.jd.com/1133113330.html</t>
  </si>
  <si>
    <t>https://mall.jd.com/index-37693.html?from=pc</t>
  </si>
  <si>
    <t>红易食品旗舰店</t>
  </si>
  <si>
    <t>京东超市	
五芳斋粽子 嘉兴粽子礼盒蛋黄猪肉粽红枣粽栗子猪肉粽豆沙粽素粽6味12粽欢享五芳1200g端午节送礼</t>
  </si>
  <si>
    <t>https://item.jd.com/10043385017436.html#comment</t>
  </si>
  <si>
    <t>https://item.jd.com/10043385017436.html</t>
  </si>
  <si>
    <t>诸老大 粽子 中华老字号 豆沙粽肉粽子肉粽500克只大肉粽甜粽端午节嘉兴产棕子 真空酱香黑猪腿肉粽125g*4只</t>
  </si>
  <si>
    <t>https://item.jd.com/100020889678.html#comment</t>
  </si>
  <si>
    <t>https://item.jd.com/100020889678.html</t>
  </si>
  <si>
    <t>京东超市	
广州酒家 好事成双肉粽礼盒1000g 10个装 端午粽子  蛋黄肉粽 豆沙粽 节日送礼</t>
  </si>
  <si>
    <t>https://item.jd.com/100012726588.html#comment</t>
  </si>
  <si>
    <t>https://item.jd.com/100012726588.html</t>
  </si>
  <si>
    <t>京东超市	
御茶膳房 有机粽子礼盒 端午节礼品送礼 红蜜枣豆沙藜麦甜粽鲜肉粽有机咸鸭蛋组合装大礼包1072g</t>
  </si>
  <si>
    <t>https://item.jd.com/100005230660.html#comment</t>
  </si>
  <si>
    <t>https://item.jd.com/100005230660.html</t>
  </si>
  <si>
    <t>京东超市	
五芳斋 粽子礼盒 端午节送礼 10粽+4咸鸭蛋大礼包 嘉兴特产 沁心五芳礼盒装1400g</t>
  </si>
  <si>
    <t>https://item.jd.com/67134088299.html#comment</t>
  </si>
  <si>
    <t>680902</t>
  </si>
  <si>
    <t>https://item.jd.com/67134088299.html</t>
  </si>
  <si>
    <t>https://mall.jd.com/index-680902.html?from=pc</t>
  </si>
  <si>
    <t>康特食品官方旗舰店</t>
  </si>
  <si>
    <t>御什轩粽子礼盒 端午节棕子嘉兴风味肉粽素粽节日礼品家庭分享团购福利 珍情礼粽9粽2咸鸭蛋1150g</t>
  </si>
  <si>
    <t>https://item.jd.com/1513311.html#comment</t>
  </si>
  <si>
    <t>https://item.jd.com/1513311.html</t>
  </si>
  <si>
    <t>京东超市	
五芳斋 粽子礼盒 中华老字号 端午节嘉兴特产粽子 盛世五芳礼品粽1800g 含礼品袋</t>
  </si>
  <si>
    <t>https://item.jd.com/100006965887.html#comment</t>
  </si>
  <si>
    <t>https://item.jd.com/100006965887.html</t>
  </si>
  <si>
    <t>京东超市	
广州酒家 粽情粽意礼盒1.0kg 多口味粽子礼盒 端午送礼手信 4口味10粽子</t>
  </si>
  <si>
    <t>https://item.jd.com/69024467827.html#comment</t>
  </si>
  <si>
    <t>https://item.jd.com/69024467827.html</t>
  </si>
  <si>
    <t>京东超市	
五芳斋 粽子礼盒 蛋黄肉粽咸鸭蛋 端午节礼品团购福利棕子 嘉兴粽子大肉粽豆沙蜜枣粽鲜肉粽子 五芳悦禾1340g</t>
  </si>
  <si>
    <t>https://item.jd.com/100038693810.html#comment</t>
  </si>
  <si>
    <t>1000396757</t>
  </si>
  <si>
    <t>https://item.jd.com/100038693810.html</t>
  </si>
  <si>
    <t>https://mall.jd.com/index-1000396757.html?from=pc</t>
  </si>
  <si>
    <t>金盈中粮企业购京东自营专区</t>
  </si>
  <si>
    <t>实物端午节粽子礼盒大礼包258型米面油杂粮坚果组合套装稻香国熣送礼公司员工福利企业团购礼品</t>
  </si>
  <si>
    <t>https://item.jd.com/100004923040.html#comment</t>
  </si>
  <si>
    <t>https://item.jd.com/100004923040.html</t>
  </si>
  <si>
    <t>北京稻香村粽子礼盒端午节送礼团购礼品甜粽肉粽黄米粽   端午粽飘香1200g</t>
  </si>
  <si>
    <t>https://item.jd.com/100003191947.html#comment</t>
  </si>
  <si>
    <t>https://item.jd.com/100003191947.html</t>
  </si>
  <si>
    <t>京东超市	
五芳斋 中华老字号 嘉兴特产粽子 端午节送礼猪肉粽+糕点+咸鸭蛋等福雅五芳礼盒1380g</t>
  </si>
  <si>
    <t>https://item.jd.com/100022077720.html#comment</t>
  </si>
  <si>
    <t>https://item.jd.com/100022077720.html</t>
  </si>
  <si>
    <t>京东超市	
五芳斋 端午粽子礼盒 端午节送礼粽子大礼包 嘉兴特产8粽子礼盒装960g</t>
  </si>
  <si>
    <t>https://item.jd.com/100020248063.html#comment</t>
  </si>
  <si>
    <t>https://item.jd.com/100020248063.html</t>
  </si>
  <si>
    <t>五芳斋 粽子礼盒 中华老字号 端午节嘉兴特产粽子 盛情五芳礼盒1400g</t>
  </si>
  <si>
    <t>https://item.jd.com/1507340.html#comment</t>
  </si>
  <si>
    <t>https://item.jd.com/1507340.html</t>
  </si>
  <si>
    <t>京东超市	
五芳斋 中华老字号 嘉兴粽子特产100g*2只装 真空新疆红枣粽200g</t>
  </si>
  <si>
    <t>https://item.jd.com/100005011884.html#comment</t>
  </si>
  <si>
    <t>https://item.jd.com/100005011884.html</t>
  </si>
  <si>
    <t>京东超市	
米旗 Maky  北方粽子  家乡甜粽 粽子礼盒 端午节送礼礼品福利团购700g</t>
  </si>
  <si>
    <t>https://item.jd.com/100011025773.html#comment</t>
  </si>
  <si>
    <t>https://item.jd.com/100011025773.html</t>
  </si>
  <si>
    <t>京东超市	
五芳斋 中华老字号 嘉兴粽子特产 50克*4真空白糯红豆细沙粽</t>
  </si>
  <si>
    <t>https://item.jd.com/100020431814.html#comment</t>
  </si>
  <si>
    <t>https://item.jd.com/100020431814.html</t>
  </si>
  <si>
    <t>京东超市	
五芳斋 中华老字号 嘉兴粽子特产 50克*4真空轻甜血糯栗子粽</t>
  </si>
  <si>
    <t>https://item.jd.com/100012935516.html#comment</t>
  </si>
  <si>
    <t>https://item.jd.com/100012935516.html</t>
  </si>
  <si>
    <t>京东超市	
五芳斋 中华老字号 嘉兴粽子特产100g*2只装 蛋黄猪肉粽200g</t>
  </si>
  <si>
    <t>https://item.jd.com/100012935520.html#comment</t>
  </si>
  <si>
    <t>https://item.jd.com/100012935520.html</t>
  </si>
  <si>
    <t>京东超市	
五芳斋 粽子礼盒 端午节嘉兴粽子礼盒装 端午送礼大礼包 传世臻粽·五芳杏红900g</t>
  </si>
  <si>
    <t>https://item.jd.com/100006826881.html#comment</t>
  </si>
  <si>
    <t>https://item.jd.com/100006826881.html</t>
  </si>
  <si>
    <t>粽子 稻香私房 稻香人家端午粽子礼盒  粽子大礼包 大黄米蜜枣豆沙杂粮粽子 稻香浓情960g</t>
  </si>
  <si>
    <t>https://item.jd.com/1510481.html#comment</t>
  </si>
  <si>
    <t>https://item.jd.com/1510481.html</t>
  </si>
  <si>
    <t>京东超市	
五芳斋 中华老字号 嘉兴粽子特产100g*2只装 紫糯栗蓉粽200g</t>
  </si>
  <si>
    <t>https://item.jd.com/100020783563.html#comment</t>
  </si>
  <si>
    <t>https://item.jd.com/100020783563.html</t>
  </si>
  <si>
    <t>华美 粽子礼盒祝福粽意1280g端午节粽子大礼包蛋黄肉粽多口味12只装团购送礼</t>
  </si>
  <si>
    <t>https://item.jd.com/100019817124.html#comment</t>
  </si>
  <si>
    <t>https://item.jd.com/100019817124.html</t>
  </si>
  <si>
    <t>京东超市	
粽子 真真老老粽子臻品礼盒1860g（三层精装铁盒） 嘉兴特产端午节大礼包  蛋黄栗子鲜肉豆沙蜜枣粽子</t>
  </si>
  <si>
    <t>https://item.jd.com/100011943876.html#comment</t>
  </si>
  <si>
    <t>https://item.jd.com/100011943876.html</t>
  </si>
  <si>
    <t>京东超市	
知味观 粽子 鲜肉粽大礼包1000g 10只装 中华老字号大肉粽猪肉粽真空粽子大礼包手工粽早餐速食</t>
  </si>
  <si>
    <t>https://item.jd.com/1507882.html#comment</t>
  </si>
  <si>
    <t>https://item.jd.com/1507882.html</t>
  </si>
  <si>
    <t>京东超市	
五芳斋 粽子礼盒 过节送礼嘉兴特产 节日福利10粽子10口味大礼包 情系五芳礼品粽1400g</t>
  </si>
  <si>
    <t>https://item.jd.com/42913211269.html#comment</t>
  </si>
  <si>
    <t>928947</t>
  </si>
  <si>
    <t>https://item.jd.com/42913211269.html</t>
  </si>
  <si>
    <t>https://mall.jd.com/index-928947.html?from=pc</t>
  </si>
  <si>
    <t>稻香村糕点京东自营旗舰店</t>
  </si>
  <si>
    <t>粽子端午节粽子礼盒1680g 排骨藜麦鲜肉蛋黄粽八宝粽枣泥粽蜜枣粽豆沙粽 咸鸭蛋 稻香御礼1680g 12粽4蛋</t>
  </si>
  <si>
    <t>https://item.jd.com/1335822.html#comment</t>
  </si>
  <si>
    <t>https://item.jd.com/1335822.html</t>
  </si>
  <si>
    <t>京东超市	
五芳斋 中华老字号 嘉兴粽子特产140g*2只装 蛋黄猪肉粽280g</t>
  </si>
  <si>
    <t>https://item.jd.com/100004594564.html#comment</t>
  </si>
  <si>
    <t>https://item.jd.com/100004594564.html</t>
  </si>
  <si>
    <t>京东超市	
粽子礼盒阳茗一世端午节礼盒12只粽子4枚咸鸭蛋  肉粽素粽 粽香端阳2021g</t>
  </si>
  <si>
    <t>https://ccc-x.jd.com/dsp/nc?ext=aHR0cDovL2l0ZW0uamQuY29tLzc1NTI4ODcuaHRtbA&amp;log=31-_N1YUW3hjK8fiL4cGlLfpgZOFB7SsG451W9Hf46xsEIH3_hAjxmf7gxoMOUe0wyTkq-vfxaj_08waLXj1BkYrIqrW7jfi8TFNbH_DVKCreUEl6yWynuVHFFpcR3JTzqJnIYkAXuDm17CH-8nL5N6twwonT2srcnCfEqCcWuH5EGs6Jqq7KcbMQ8bJLiw7T6-rTjPabeV9EaBZx_r6_edZcXRAyQsfEw9ZvLS3D2UFAALKYczCN8d0ekHTyCnoC0n0mbWTYayh4Tvivptakz36AvR53cKQUGVb0lBniR04hU4rW69P9oASEaUjV8tIsV-kof_bqLKF9KtikxD16gesO4FbIPHQ01NzKacauIpvoIGESOcjUel9CRK_sR76jJvu0QqkP3r1XTg2h10NVo-CRQ_9QPOZjFaDa9ZaZPrPWMsHjFVa2F4njy9MxQofCJ5jANHjgmOCYMgX8mz7_3M-BOzY-1cEBB7ACF-mvWFBgJaEJEFJnYknG6Xbks-nMly9bdHfsP5aUY-xpdXW67mDII_V1HQk_erMmkHY7mP8ChYrO2NpRbQV5-K0LqHVj6I465p5k4kJcP-4YYFfPZBIWtMu-eIDEyigVqBhgLT3RP9htaxlzNh931nXqingDgOPUcLaHmkVTKMRrYLB5S-DvOrqIPdLd38pJPcslcMBFgDadcAFlm6owArIbGDUDRPTU1L9CEDN8X65nMu7QFHxb5dSpEYD6QPM8SJ7tciLiGuW_lXBI826WZzbNSJplM9fHtFjAMr5cg-UqxU_QSqusZBF1juYXSwOmbiknyQbOfOM3JpE_GgsH2eev4yGOpv7DAuIRz9WvyHPvxRnWsEs4K-PrfDYOp7yo7TOB1zRwlolyMGkivGVTJoSJo3siGrV6k_0oVFSixnCAkrpjuX80LSppJZ_859X0xFlK3BQSI5CSga0_iqZKeCZKKgs0lxwfpW3mAizrSTxAscPba2z5Ma6aqIkSGF9nN9rrxhXC7bkYravhdp35WcydRbnFUxEe5kvAYdIi84PxCfCER1i94cdX_n709ahV0pxyIfHfhaY2O3sf6pDu_CN3okCGHfZDzN7o_a49LnF2Q1VRx7S2jxUEyRCB4umC15QV0zfKnw5gt4I9zaW3FAt_ux3g1XNQZKmXhcQ4hfOvwQQQgbsEA1gj8oYIfbkiUMoIPqFdc35bJQgrYlr2yskSSkl8JHlXclgpiPK4Dp19whTn5AS_nCNlUipMg-78x2bD70&amp;v=404#comment</t>
  </si>
  <si>
    <t>https://ccc-x.jd.com/dsp/nc?ext=aHR0cDovL2l0ZW0uamQuY29tLzc1NTI4ODcuaHRtbA&amp;log=31-_N1YUW3hjK8fiL4cGlLfpgZOFB7SsG451W9Hf46xsEIH3_hAjxmf7gxoMOUe0wyTkq-vfxaj_08waLXj1BkYrIqrW7jfi8TFNbH_DVKCreUEl6yWynuVHFFpcR3JTzqJnIYkAXuDm17CH-8nL5N6twwonT2srcnCfEqCcWuH5EGs6Jqq7KcbMQ8bJLiw7T6-rTjPabeV9EaBZx_r6_edZcXRAyQsfEw9ZvLS3D2UFAALKYczCN8d0ekHTyCnoC0n0mbWTYayh4Tvivptakz36AvR53cKQUGVb0lBniR04hU4rW69P9oASEaUjV8tIsV-kof_bqLKF9KtikxD16gesO4FbIPHQ01NzKacauIpvoIGESOcjUel9CRK_sR76jJvu0QqkP3r1XTg2h10NVo-CRQ_9QPOZjFaDa9ZaZPrPWMsHjFVa2F4njy9MxQofCJ5jANHjgmOCYMgX8mz7_3M-BOzY-1cEBB7ACF-mvWFBgJaEJEFJnYknG6Xbks-nMly9bdHfsP5aUY-xpdXW67mDII_V1HQk_erMmkHY7mP8ChYrO2NpRbQV5-K0LqHVj6I465p5k4kJcP-4YYFfPZBIWtMu-eIDEyigVqBhgLT3RP9htaxlzNh931nXqingDgOPUcLaHmkVTKMRrYLB5S-DvOrqIPdLd38pJPcslcMBFgDadcAFlm6owArIbGDUDRPTU1L9CEDN8X65nMu7QFHxb5dSpEYD6QPM8SJ7tciLiGuW_lXBI826WZzbNSJplM9fHtFjAMr5cg-UqxU_QSqusZBF1juYXSwOmbiknyQbOfOM3JpE_GgsH2eev4yGOpv7DAuIRz9WvyHPvxRnWsEs4K-PrfDYOp7yo7TOB1zRwlolyMGkivGVTJoSJo3siGrV6k_0oVFSixnCAkrpjuX80LSppJZ_859X0xFlK3BQSI5CSga0_iqZKeCZKKgs0lxwfpW3mAizrSTxAscPba2z5Ma6aqIkSGF9nN9rrxhXC7bkYravhdp35WcydRbnFUxEe5kvAYdIi84PxCfCER1i94cdX_n709ahV0pxyIfHfhaY2O3sf6pDu_CN3okCGHfZDzN7o_a49LnF2Q1VRx7S2jxUEyRCB4umC15QV0zfKnw5gt4I9zaW3FAt_ux3g1XNQZKmXhcQ4hfOvwQQQgbsEA1gj8oYIfbkiUMoIPqFdc35bJQgrYlr2yskSSkl8JHlXclgpiPK4Dp19whTn5AS_nCNlUipMg-78x2bD70&amp;v=404</t>
  </si>
  <si>
    <t>知味观 粽子 栗子鲜肉粽140g*2只装 中华老字号杭州特产手工粽子端午散装真空粽子肉粽早餐速食</t>
  </si>
  <si>
    <t>https://item.jd.com/100004546952.html#comment</t>
  </si>
  <si>
    <t>https://item.jd.com/100004546952.html</t>
  </si>
  <si>
    <t>京东超市	
五芳斋 粽子咸鸭蛋礼盒 禾情五芳1400g 粽子*10咸鸭蛋*4 嘉兴特产粽子大礼包 端午节礼盒 中华老字号</t>
  </si>
  <si>
    <t>https://item.jd.com/100006624469.html#comment</t>
  </si>
  <si>
    <t>https://item.jd.com/100006624469.html</t>
  </si>
  <si>
    <t>北京稻香村粽子礼盒端午节送礼团购礼品甜粽肉粽黄米粽 老北京1190g</t>
  </si>
  <si>
    <t>https://item.jd.com/100020735652.html#comment</t>
  </si>
  <si>
    <t>https://item.jd.com/100020735652.html</t>
  </si>
  <si>
    <t>五芳斋 粽子 端午节送礼 嘉兴特产粽子蛋黄粽肉粽8只装大礼包 五芳丰味礼袋粽1040g</t>
  </si>
  <si>
    <t>https://item.jd.com/100021404150.html#comment</t>
  </si>
  <si>
    <t>https://item.jd.com/100021404150.html</t>
  </si>
  <si>
    <t>京东超市	
五芳斋 粽子礼盒 端午节送礼 10粽+25g*4原味绿豆糕+60g咸蛋*4大礼包 嘉兴特产 五芳隆腾礼盒1420g</t>
  </si>
  <si>
    <t>https://item.jd.com/100020822356.html#comment</t>
  </si>
  <si>
    <t>https://item.jd.com/100020822356.html</t>
  </si>
  <si>
    <t>京东超市	
五芳斋 粽子礼盒 端午节嘉兴粽子 端午送礼12粽子大礼包 五芳风华礼盒装1680g</t>
  </si>
  <si>
    <t>https://ccc-x.jd.com/dsp/nc?ext=aHR0cDovL2l0ZW0uamQuY29tLzEwMzExMzg0MDczLmh0bWw&amp;log=31-_N1YUW3hjK8fiL4cGlLfpgZOFB7SsG451W9Hf46w-FBcL81dSvsAksPHitES854_RBmOLELnEWTd-_pT4pAssy1mj23uU0YOw7famU9hvg97VJkKZbGe_1zvPFblraXlp6sSHtXkncERTBCFtFGPIrQIIvFEfq-8LAfp60zwbteLn1qDpKnpxS2tIayHEdlQFWtyA0yoNYBoS7iqgj190ApX-CkqmaoDKj2f8N0Np2oEZN7BxsqCrleHA8-IVRS_laEi_UHb222IigDeB59CsH0ZDUCQGNWOIpd16euBWVo67NpH9Xc_dIIuwC6l5qBvy79eKJKQV65TKYW-MACsSzzVCeFw_78W8sudQ3aq4Ttn3qzZvpBeV1wrAA60YMo5DjQxm6KXvMKOgqdQWbwpcwxccjpa2IdO7mz0-SogGgSQisZjhMZyJgyn-F_-JY7x5HH-gO7NVH55uI3GxUvBLeBGzu61cfhvbt2ypzd2lovpMsnq_qzt1ohmQwbQavbUjY_pRtLqa9-67jCFEAC7GB8kEf_-IhCbvkYaC9LGR587L6heudHFKfhfAeoybPv2HN_PbaNugJmU1-JUh4lajVnEpxjJdHI8nMGCj3NNtbV0RiqKwmmh7iX4ULKxBLlpA0vLe9BtSJe7tVRrOzaCyGQd8XwD5FIELj85sWom3lWm7981_saoBoONJ1Ub2BY-0QAFknRHM2EQv4rNN-d-Yf1j-Fog7S8nlPXxCqWnZLkdmpyNgVjs3ExwQuNR1aI0CGg1kwYCbwT0AxsMuMW64NnpLu-9GiGa08uyt0DPJ5sj8MJQaQU37quCnBATUmVgHyTTWhqy3tdq9110VYLlO1v9WJ1iyIrKkWF_nK0TNlB5A_Fj2P9BUNFwhMjSeY_FPCFGjnJlBBim0s91quZyPnvQFdz3tDluBX3VAqY3od8sRww1EFG2DgHnQfSGhfxVkMH3pG0rXx0D_X7lq_7wsUgAhN0Ronewer4NZL21EYE4Rb_3DIXUb1-xARz0OmWE2MkUU7ViAqadAUCkJ8mU8SQKOln5EKHBbNk7oAEq3o1tNWYXIxqaJlfrav6Z51GPwUowrBzA8Yb2sa8-MMA3LdpHUqngUWcR5YQmi9p-e2t6YfLqBA2XqOL_6E91y4wdpj1aMu4VCfIHtGqIeIn1iQk_MWAGkigJNzaLKJIBQxCrX-766BhwAZdTPDhjlfmBJ355WNr_L77lJwJyh2FSKX83m4zQ3wBq-oa4pA3E&amp;v=404#comment</t>
  </si>
  <si>
    <t>201535</t>
  </si>
  <si>
    <t>https://ccc-x.jd.com/dsp/nc?ext=aHR0cDovL2l0ZW0uamQuY29tLzEwMzExMzg0MDczLmh0bWw&amp;log=31-_N1YUW3hjK8fiL4cGlLfpgZOFB7SsG451W9Hf46w-FBcL81dSvsAksPHitES854_RBmOLELnEWTd-_pT4pAssy1mj23uU0YOw7famU9hvg97VJkKZbGe_1zvPFblraXlp6sSHtXkncERTBCFtFGPIrQIIvFEfq-8LAfp60zwbteLn1qDpKnpxS2tIayHEdlQFWtyA0yoNYBoS7iqgj190ApX-CkqmaoDKj2f8N0Np2oEZN7BxsqCrleHA8-IVRS_laEi_UHb222IigDeB59CsH0ZDUCQGNWOIpd16euBWVo67NpH9Xc_dIIuwC6l5qBvy79eKJKQV65TKYW-MACsSzzVCeFw_78W8sudQ3aq4Ttn3qzZvpBeV1wrAA60YMo5DjQxm6KXvMKOgqdQWbwpcwxccjpa2IdO7mz0-SogGgSQisZjhMZyJgyn-F_-JY7x5HH-gO7NVH55uI3GxUvBLeBGzu61cfhvbt2ypzd2lovpMsnq_qzt1ohmQwbQavbUjY_pRtLqa9-67jCFEAC7GB8kEf_-IhCbvkYaC9LGR587L6heudHFKfhfAeoybPv2HN_PbaNugJmU1-JUh4lajVnEpxjJdHI8nMGCj3NNtbV0RiqKwmmh7iX4ULKxBLlpA0vLe9BtSJe7tVRrOzaCyGQd8XwD5FIELj85sWom3lWm7981_saoBoONJ1Ub2BY-0QAFknRHM2EQv4rNN-d-Yf1j-Fog7S8nlPXxCqWnZLkdmpyNgVjs3ExwQuNR1aI0CGg1kwYCbwT0AxsMuMW64NnpLu-9GiGa08uyt0DPJ5sj8MJQaQU37quCnBATUmVgHyTTWhqy3tdq9110VYLlO1v9WJ1iyIrKkWF_nK0TNlB5A_Fj2P9BUNFwhMjSeY_FPCFGjnJlBBim0s91quZyPnvQFdz3tDluBX3VAqY3od8sRww1EFG2DgHnQfSGhfxVkMH3pG0rXx0D_X7lq_7wsUgAhN0Ronewer4NZL21EYE4Rb_3DIXUb1-xARz0OmWE2MkUU7ViAqadAUCkJ8mU8SQKOln5EKHBbNk7oAEq3o1tNWYXIxqaJlfrav6Z51GPwUowrBzA8Yb2sa8-MMA3LdpHUqngUWcR5YQmi9p-e2t6YfLqBA2XqOL_6E91y4wdpj1aMu4VCfIHtGqIeIn1iQk_MWAGkigJNzaLKJIBQxCrX-766BhwAZdTPDhjlfmBJ355WNr_L77lJwJyh2FSKX83m4zQ3wBq-oa4pA3E&amp;v=404</t>
  </si>
  <si>
    <t>https://mall.jd.com/index-201535.html?from=pc</t>
  </si>
  <si>
    <t>知味观食品旗舰店</t>
  </si>
  <si>
    <t>知味观 中华老字号 鲜肉粽 700g端午送礼嘉兴粽子 大肉粽子140g*5只</t>
  </si>
  <si>
    <t>https://item.jd.com/1335828.html#comment</t>
  </si>
  <si>
    <t>https://item.jd.com/1335828.html</t>
  </si>
  <si>
    <t>京东超市	
五芳斋 中华老字号 嘉兴粽子特产140g*2只装 栗子猪肉粽280g</t>
  </si>
  <si>
    <t>https://item.jd.com/100011053765.html#comment</t>
  </si>
  <si>
    <t>https://item.jd.com/100011053765.html</t>
  </si>
  <si>
    <t>京东超市	
五芳斋 粽子礼盒 端午节送礼 12粽子+4咸鸭蛋+8绿豆糕+300克酱鸭大礼包 嘉兴特产 五芳福瑞礼盒装2180g</t>
  </si>
  <si>
    <t>https://item.jd.com/100012820498.html#comment</t>
  </si>
  <si>
    <t>https://item.jd.com/100012820498.html</t>
  </si>
  <si>
    <t>京东超市	
广州酒家 品味出粽礼盒1.24kg 粽子礼盒 端午送礼手信 5口味10粽子4咸鸭蛋</t>
  </si>
  <si>
    <t>https://item.jd.com/7010906.html#comment</t>
  </si>
  <si>
    <t>https://item.jd.com/7010906.html</t>
  </si>
  <si>
    <t>京东超市	
阳茗一世 粽子礼盒蛋黄鲜肉红枣豆沙粽情粽意礼盒1500g</t>
  </si>
  <si>
    <t>https://item.jd.com/10043385017437.html#comment</t>
  </si>
  <si>
    <t>https://item.jd.com/10043385017437.html</t>
  </si>
  <si>
    <t>诸老大 粽子 中华老字号 豆沙粽肉粽子肉粽500克只大肉粽甜粽端午节嘉兴产棕子 真空酱香蛋黄五花肉粽125g*4只</t>
  </si>
  <si>
    <t>京东超市</t>
    <phoneticPr fontId="22" type="noConversion"/>
  </si>
  <si>
    <t>https://ccc-x.jd.com/dsp/nc?ext=aHR0cDovL2l0ZW0uamQuY29tLzY4NTgyMTE0MjE2Lmh0bWw&amp;log=31-_N1YUW3hjK8fiL4cGlLfpgZOFB7SsG451W9Hf46yJXSBHZ7bFIg-IShxJ28etwNkEgZmZy5deAcuMx0Q-f-I9IPXpexks9JUEw5ilKdWPdgRdpMiWmYkWZPh8Aws_Elek5-3iJ4CgbExbkZbXA-TlUhA5Njy7iCMODSNnF4YBOj1uVoAVGgVE219K7VtF3U_DTI_dKO7hoSKGp18Xc922DIJGQE4B-H23IuA0hfH3Pcj24ZsUyYj0rWb7lqU0TcQE1VbVEeAOVQQIPvdFJS8IEclsB0bDedu1hD6ZTtbGUWUuoNzyZaifDYCW6nr6SRwHn_CYHjfY_yUHIUeQXOkNNmKot6XIgNhLw7e1IVM5JVJmjLnbem229T7j1iwdsKNtDDU_22VMgqKeD7vzMxLlrzxn1uYsnTtXtzvf7184INqSAs83kcB0zVkRShRUAJbOvtdaIqDrTbo8IN3sXG4Yt3Omeo9n0rgs3a8qD0XI1O8VANMWjFCXMWNQ39XqfiIoHrd3_AM3a_ojyZOP2cP8B8rGeGCgm3MDUO__ENE-kkCvTQAI2RXQzi9O5-Nd0mK7h7LHvR8dH-HoQAm5-qZeBr3kyYNi6AaYYZu1gfBCa14vASlrBvrqGO2xu5dC_F3HOdsFp9MntNfNcF3--g2tE1q0wzPEX9SHx5sjUocHLvFXe8Bn2iMwC6BsbahKLT6hTxfqQNGM8CRLkISpuP0ir0yrvLMaPVbXrMTlbDT7Ahvzw2VfmCd7_ZX3q84L82LvJrsTV0xoAdZXIT8d-XTKHjzOiozrdb_pCzji3_hNpDBg6u6LditNqf--FEUSe8M7NSE67gwkN1Ebo-iFk4Glra1IJWq5xmIltIvl3AUMXn_aJIQ1Rr4spgB1jK1XJK450kyIwNTwRaDhLLEN_GG6dpPLKWvqZ5qx4uxtsQdpZA63dNwUyTxbKhsy6iMV50nkC_QkUnPOZ51lbPMaLnHHhEk25Ko9253VzWT78zuP3W6S1EwUuYdnvnOQ54Suf8YjcGq6aujDqN3-SMC09KQ2FJA5CYGqcPvQ3Gh6q6zLVnpm4uzM5Mmw_iH4b-LV3hboCtO6DJsZm0mSmODkEtE3qJf7wPc_8kLkYOze7yexlmTaHJODc5f7b-NmJNdLl97ZPsWn2AnlfGc48xgWezKTorJq0J99U4ewRBxrzWgUYLSe0u_DbICv4zmTPPIwOvnTss5CbWS9DFhnF9FHwbx_xx0IlD3WhDxtWGd0Pmg&amp;v=404#comment</t>
  </si>
  <si>
    <t>782618</t>
  </si>
  <si>
    <t>https://ccc-x.jd.com/dsp/nc?ext=aHR0cDovL2l0ZW0uamQuY29tLzY4NTgyMTE0MjE2Lmh0bWw&amp;log=31-_N1YUW3hjK8fiL4cGlLfpgZOFB7SsG451W9Hf46yJXSBHZ7bFIg-IShxJ28etwNkEgZmZy5deAcuMx0Q-f-I9IPXpexks9JUEw5ilKdWPdgRdpMiWmYkWZPh8Aws_Elek5-3iJ4CgbExbkZbXA-TlUhA5Njy7iCMODSNnF4YBOj1uVoAVGgVE219K7VtF3U_DTI_dKO7hoSKGp18Xc922DIJGQE4B-H23IuA0hfH3Pcj24ZsUyYj0rWb7lqU0TcQE1VbVEeAOVQQIPvdFJS8IEclsB0bDedu1hD6ZTtbGUWUuoNzyZaifDYCW6nr6SRwHn_CYHjfY_yUHIUeQXOkNNmKot6XIgNhLw7e1IVM5JVJmjLnbem229T7j1iwdsKNtDDU_22VMgqKeD7vzMxLlrzxn1uYsnTtXtzvf7184INqSAs83kcB0zVkRShRUAJbOvtdaIqDrTbo8IN3sXG4Yt3Omeo9n0rgs3a8qD0XI1O8VANMWjFCXMWNQ39XqfiIoHrd3_AM3a_ojyZOP2cP8B8rGeGCgm3MDUO__ENE-kkCvTQAI2RXQzi9O5-Nd0mK7h7LHvR8dH-HoQAm5-qZeBr3kyYNi6AaYYZu1gfBCa14vASlrBvrqGO2xu5dC_F3HOdsFp9MntNfNcF3--g2tE1q0wzPEX9SHx5sjUocHLvFXe8Bn2iMwC6BsbahKLT6hTxfqQNGM8CRLkISpuP0ir0yrvLMaPVbXrMTlbDT7Ahvzw2VfmCd7_ZX3q84L82LvJrsTV0xoAdZXIT8d-XTKHjzOiozrdb_pCzji3_hNpDBg6u6LditNqf--FEUSe8M7NSE67gwkN1Ebo-iFk4Glra1IJWq5xmIltIvl3AUMXn_aJIQ1Rr4spgB1jK1XJK450kyIwNTwRaDhLLEN_GG6dpPLKWvqZ5qx4uxtsQdpZA63dNwUyTxbKhsy6iMV50nkC_QkUnPOZ51lbPMaLnHHhEk25Ko9253VzWT78zuP3W6S1EwUuYdnvnOQ54Suf8YjcGq6aujDqN3-SMC09KQ2FJA5CYGqcPvQ3Gh6q6zLVnpm4uzM5Mmw_iH4b-LV3hboCtO6DJsZm0mSmODkEtE3qJf7wPc_8kLkYOze7yexlmTaHJODc5f7b-NmJNdLl97ZPsWn2AnlfGc48xgWezKTorJq0J99U4ewRBxrzWgUYLSe0u_DbICv4zmTPPIwOvnTss5CbWS9DFhnF9FHwbx_xx0IlD3WhDxtWGd0Pmg&amp;v=404</t>
  </si>
  <si>
    <t>https://mall.jd.com/index-782618.html?from=pc</t>
  </si>
  <si>
    <t>爱达乐旗舰店</t>
  </si>
  <si>
    <t>爱达乐端午节特色肉粽子青稞牦牛肉粽100g/只手工制作四川粽子川卤粽早餐速食 青稞牦牛肉川卤粽 100g*1只</t>
  </si>
  <si>
    <t>https://item.jd.com/1335823.html#comment</t>
  </si>
  <si>
    <t>https://item.jd.com/1335823.html</t>
  </si>
  <si>
    <t>京东超市	
五芳斋 中华老字号 嘉兴粽子特产140g*2只装 五芳大肉粽280g</t>
  </si>
  <si>
    <t>https://item.jd.com/100020822338.html#comment</t>
  </si>
  <si>
    <t>https://item.jd.com/100020822338.html</t>
  </si>
  <si>
    <t>京东超市	
华美 粽子礼盒端午节粽子大礼包蛋黄鲜肉粽多口味10只装团购送礼粽享情意1000g</t>
  </si>
  <si>
    <t>https://item.jd.com/100021615152.html#comment</t>
  </si>
  <si>
    <t>https://item.jd.com/100021615152.html</t>
  </si>
  <si>
    <t>京东超市	
五芳斋 粽子礼盒 嘉兴特产粽子 端午节送礼粽子礼盒 9传世臻粽4咸鸭蛋8绿豆糕五芳龙禧礼盒1820g</t>
  </si>
  <si>
    <t>https://item.jd.com/100002884161.html#comment</t>
  </si>
  <si>
    <t>https://item.jd.com/100002884161.html</t>
  </si>
  <si>
    <t>京东超市	
五芳斋 中华老字号 端午节粽子 嘉兴特产 五芳猪肉粽280g</t>
  </si>
  <si>
    <t>https://item.jd.com/100006539853.html#comment</t>
  </si>
  <si>
    <t>https://item.jd.com/100006539853.html</t>
  </si>
  <si>
    <t>京东超市	
五芳斋 粽子礼盒装 悦情五芳1200g 粽子*8 咸鸭蛋*4 嘉兴粽子蛋黄肉粽 端午节礼盒 企业团购福利礼品</t>
  </si>
  <si>
    <t>58</t>
  </si>
  <si>
    <t>https://ccc-x.jd.com/dsp/nc?ext=aHR0cDovL2l0ZW0uamQuY29tLzEwMDMwMDU5ODkxNTc1Lmh0bWw&amp;log=31-_N1YUW3hjK8fiL4cGlLfpgZOFB7SsG451W9Hf46wec-wsxwtMEOz3vMkkN2PsumXAm2kyu_YcJsMQj1Gopu_3enSDPUabMoDausw0YZujVoMhkcW3oR3N1IHaa5hTyQcSv-HFvz2VSZ-MVgbeh-uW2cKLgeV38ljQT9YILym_Qi2gqrzy7X2XT4_UkUUNtjQkgR92XZOWXCRA47FvtXaiCMnoprvXpquBX-ahZEBhJvkT0X2eRREOq0xdD2-EILD0wzguTTKM8M4GSM84gAQt4f2FjgmbO65UgcIuntEZhQVBVt4PNj550W9zayaNgXGDLbUseGH4E5O9FkUs07F08XO1CfGFo-oHCmlAvn9LFkEniZG6fXZOOFeDpnT90_P8DqTVjvpyTrwekn_m2awIuP2dbFT1gG2BFF9f7EtvCMeUDUFdKqHVlU8knXPWQH56p0EVNFrrRLWvp0ieVK4mN23uEbfmu0EbRXrMPQcTilLomkE-fNExNXACMjCFbEppSyRtmLUyhBVZGu8FPonm-lzfpl8vp951uQFn0LL1oWrpP0yDK_xIctOIzRsJjSwJ2cMxNVNCzLp4uG__B1W10Wbqn9cEU8FPyVlVZhPGgIKYzPj0PYF65ArvE6334VPgLuQ6j2zp6G6zKLGfj7vpWKgTr1viUyebGzEkmzeYpckqqoka4b5UNSZYBsot5mn5P7kWk3jZd8H-rqjx0MNxOSqooBVewy-qaxMwWuYYM3pZBQ_QJGPXkQ85_Nrch_HgSyJsuNvKPX3M0AwfcJYh6pyBNAQ_sef_fa1SJBc_RtupLU0OCaOYNmx-vKjl6yLCC6syo28GmXR5faxUBsTB4uh-p40O7goTd6N6LBb8SXJEYfOY5JMXwDwxJgaRINswb8XgV7jDKRdb3q4AKeekodULl-ADdEcD_Iqs_nmVoDvRkcaWdgUc8B66NBMQKA1XJwip3OwN_jv4J2MxBYWVagQlngUWahrncD-HXN3nbwIL2evCdjOCPa7PzKa0_sbUodAWKemDAWhjJ4D5DTouVP3EMIHKdtzywi4BbMZajKVFQcemAgHZL-2jlOsvQgG3Yb10jpI6akqmH-eJALtboaqIBRlTLQ9bwaYhOuPe2y25btukFAkzb2Q4fXk8hrwz1TjTwdAJvA4rEMVMB6s8S3Gj8D9SkW6KJCtxeJCdMmWtppoJbNHEF2k-VTsKFyXC4k0eeyHeaPGDBunWc654R-xDVSkMzuR7SKkNU1XHVvJ902pfoiZnGDJwNzmfV0UdvA-wQxkFuaTBSax_SccUaRE9FWTSYX3Na3Jus_b7xjcRH7nwAEZ6hHrQ1G1Lln7NdOKhWQAWRQLCjBiEzA&amp;v=404#comment</t>
  </si>
  <si>
    <t>10367194</t>
  </si>
  <si>
    <t>https://ccc-x.jd.com/dsp/nc?ext=aHR0cDovL2l0ZW0uamQuY29tLzEwMDMwMDU5ODkxNTc1Lmh0bWw&amp;log=31-_N1YUW3hjK8fiL4cGlLfpgZOFB7SsG451W9Hf46wec-wsxwtMEOz3vMkkN2PsumXAm2kyu_YcJsMQj1Gopu_3enSDPUabMoDausw0YZujVoMhkcW3oR3N1IHaa5hTyQcSv-HFvz2VSZ-MVgbeh-uW2cKLgeV38ljQT9YILym_Qi2gqrzy7X2XT4_UkUUNtjQkgR92XZOWXCRA47FvtXaiCMnoprvXpquBX-ahZEBhJvkT0X2eRREOq0xdD2-EILD0wzguTTKM8M4GSM84gAQt4f2FjgmbO65UgcIuntEZhQVBVt4PNj550W9zayaNgXGDLbUseGH4E5O9FkUs07F08XO1CfGFo-oHCmlAvn9LFkEniZG6fXZOOFeDpnT90_P8DqTVjvpyTrwekn_m2awIuP2dbFT1gG2BFF9f7EtvCMeUDUFdKqHVlU8knXPWQH56p0EVNFrrRLWvp0ieVK4mN23uEbfmu0EbRXrMPQcTilLomkE-fNExNXACMjCFbEppSyRtmLUyhBVZGu8FPonm-lzfpl8vp951uQFn0LL1oWrpP0yDK_xIctOIzRsJjSwJ2cMxNVNCzLp4uG__B1W10Wbqn9cEU8FPyVlVZhPGgIKYzPj0PYF65ArvE6334VPgLuQ6j2zp6G6zKLGfj7vpWKgTr1viUyebGzEkmzeYpckqqoka4b5UNSZYBsot5mn5P7kWk3jZd8H-rqjx0MNxOSqooBVewy-qaxMwWuYYM3pZBQ_QJGPXkQ85_Nrch_HgSyJsuNvKPX3M0AwfcJYh6pyBNAQ_sef_fa1SJBc_RtupLU0OCaOYNmx-vKjl6yLCC6syo28GmXR5faxUBsTB4uh-p40O7goTd6N6LBb8SXJEYfOY5JMXwDwxJgaRINswb8XgV7jDKRdb3q4AKeekodULl-ADdEcD_Iqs_nmVoDvRkcaWdgUc8B66NBMQKA1XJwip3OwN_jv4J2MxBYWVagQlngUWahrncD-HXN3nbwIL2evCdjOCPa7PzKa0_sbUodAWKemDAWhjJ4D5DTouVP3EMIHKdtzywi4BbMZajKVFQcemAgHZL-2jlOsvQgG3Yb10jpI6akqmH-eJALtboaqIBRlTLQ9bwaYhOuPe2y25btukFAkzb2Q4fXk8hrwz1TjTwdAJvA4rEMVMB6s8S3Gj8D9SkW6KJCtxeJCdMmWtppoJbNHEF2k-VTsKFyXC4k0eeyHeaPGDBunWc654R-xDVSkMzuR7SKkNU1XHVvJ902pfoiZnGDJwNzmfV0UdvA-wQxkFuaTBSax_SccUaRE9FWTSYX3Na3Jus_b7xjcRH7nwAEZ6hHrQ1G1Lln7NdOKhWQAWRQLCjBiEzA&amp;v=404</t>
  </si>
  <si>
    <t>https://mall.jd.com/index-10367194.html?from=pc</t>
  </si>
  <si>
    <t>拙言优选旗舰店</t>
  </si>
  <si>
    <t>邮费补差链接 邮费链接</t>
  </si>
  <si>
    <t>https://item.jd.com/1507282.html#comment</t>
  </si>
  <si>
    <t>https://item.jd.com/1507282.html</t>
  </si>
  <si>
    <t>京东超市	
五芳斋 中华老字号 端午节粽子10只装大礼包 嘉兴端午特产 蛋黄猪肉粽量贩装1400g</t>
  </si>
  <si>
    <t>https://item.jd.com/100021043207.html#comment</t>
  </si>
  <si>
    <t>1000421790</t>
  </si>
  <si>
    <t>https://item.jd.com/100021043207.html</t>
  </si>
  <si>
    <t>https://mall.jd.com/index-1000421790.html?from=pc</t>
  </si>
  <si>
    <t>轻慢生活京东自营旗舰店</t>
  </si>
  <si>
    <t>轻慢生活三珍斋联名 中华老字号 粽子礼盒 端午节送礼大礼包 嘉兴粽子咸鸭蛋酱鸭双层竹篮粽子礼盒装1840g</t>
  </si>
  <si>
    <t>https://item.jd.com/100039176420.html#comment</t>
  </si>
  <si>
    <t>1000323722</t>
  </si>
  <si>
    <t>https://item.jd.com/100039176420.html</t>
  </si>
  <si>
    <t>https://mall.jd.com/index-1000323722.html?from=pc</t>
  </si>
  <si>
    <t>红小厨京东自营旗舰店</t>
  </si>
  <si>
    <t>京东超市	
红小厨端午团购大礼包粽子万事必胜棕700g礼盒装</t>
  </si>
  <si>
    <t>https://item.jd.com/47748389922.html#comment</t>
  </si>
  <si>
    <t>https://item.jd.com/47748389922.html</t>
  </si>
  <si>
    <t>京东超市	
五芳斋中华老字号 嘉兴特产粽子袋装 端午节团购量贩装早餐棕礼袋 量贩美味猪肉粽1000克（10只肉）+随机素肉1包</t>
  </si>
  <si>
    <t>https://item.jd.com/100036877966.html#comment</t>
  </si>
  <si>
    <t>1000322846</t>
  </si>
  <si>
    <t>https://item.jd.com/100036877966.html</t>
  </si>
  <si>
    <t>https://mall.jd.com/index-1000322846.html?from=pc</t>
  </si>
  <si>
    <t>御厨坊官方京东自营旗舰店</t>
  </si>
  <si>
    <t>京东超市	
御厨坊 粽子礼盒端午粽礼1310克</t>
  </si>
  <si>
    <t>https://item.jd.com/100019817102.html#comment</t>
  </si>
  <si>
    <t>https://item.jd.com/100019817102.html</t>
  </si>
  <si>
    <t>京东超市	
粽子 真真老老臻传粽子礼盒1450g（粽子/绿豆糕/鸭蛋 三层盒） 嘉兴特产端午节大礼包</t>
  </si>
  <si>
    <t>1</t>
  </si>
  <si>
    <t>https://item.jd.com/45003271431.html#comment</t>
  </si>
  <si>
    <t>https://item.jd.com/45003271431.html</t>
  </si>
  <si>
    <t>五芳斋 粽子礼盒 中华老字号蛋黄豆沙咸甜肉粽子 嘉兴端午节礼品棕子 嘉韵 五芳嘉韵1240克（22年新款定制款）</t>
  </si>
  <si>
    <t>https://item.jd.com/1087591.html#comment</t>
  </si>
  <si>
    <t>https://item.jd.com/1087591.html</t>
  </si>
  <si>
    <t>京东超市	
五芳斋 粽子 嘉兴粽子特产 真空五芳猪肉粽100g*6只装600g</t>
  </si>
  <si>
    <t>https://item.jd.com/1558557903.html#comment</t>
  </si>
  <si>
    <t>https://item.jd.com/1558557903.html</t>
  </si>
  <si>
    <t>京东超市	
五芳斋 中华老字号 100克*10只肉粽 嘉兴特产粽子量贩装美味猪肉粽1000克</t>
  </si>
  <si>
    <t>https://item.jd.com/10028960297776.html#comment</t>
  </si>
  <si>
    <t>83002</t>
  </si>
  <si>
    <t>https://item.jd.com/10028960297776.html</t>
  </si>
  <si>
    <t>https://mall.jd.com/index-83002.html?from=pc</t>
  </si>
  <si>
    <t>嘉铭桐辰旗舰店</t>
  </si>
  <si>
    <t>京东超市	
五芳斋粽子礼盒 嘉兴特产粽子蛋黄肉粽 豆沙粽 端午节礼盒企业福利 中华老字号五芳斋 欢享五芳礼盒1200g 礼盒</t>
  </si>
  <si>
    <t>https://item.jd.com/43838886842.html#comment</t>
  </si>
  <si>
    <t>https://item.jd.com/43838886842.html</t>
  </si>
  <si>
    <t>京东超市	
诸老大 中华老字号 蛋黄肉粽双口味大肉粽子1200克120克*10只端午节嘉兴产肉棕子</t>
  </si>
  <si>
    <t>https://ccc-x.jd.com/dsp/nc?ext=aHR0cDovL2l0ZW0uamQuY29tLzEwMDUwNzAwMTY1NDE2Lmh0bWw&amp;log=fVzvLyNdkA9ZrNAVuqSWI5yAFRaeLbsX1AJuiH4kmVzr2C8utrFUs1E2497XQ99L0614k_ccRirI_QFLnXZXRgW5HIqUICFKGdY7Fu-zxs_HACzaXw8BH40es-1bAdPTShLQjGPxO8797e9vS5C0-8dxtJ5rqhS_H0Ah4nHNoTKBqlPqIXuUI1XcGq5RwEPyM-ZgxLSdewAUmPFSoqojuy1QndQufHz8rXH3KIZMwL40MJtmK9KBT1MD4ja_IY5gcI1CCAKD9G-qh7H-WDdrlAfCXLdZchb3RJYzHtbD-0mBnhKiC_lYrLLsNNFlRcmGw9I1YaN21r9EZtVHRGxTPwz-Eyinsi9RToXuCLxJClzCU2g0zYP772_guVViJCHxdF4-DiOxNNqAKQCLBnkcqtNbaErRLxplhmOZ2cxp23ipNtwyoujuSmwcssIXlw7v91MRF8UcRRUbfq5wrnVA7Ann_zqxlRAKb7dzUrZkqAsLY-5v8Un3Jce2GtLR8Hix5Fl4A8X-0gcBrs31Oc-JadaRD2TpPf0dDP0yjF7Oc_YonV9Zb1SOiGbzI2ZrA3zs4B-qAqt2DBHYLL8oQdCuSCl4ojUETeK7kjW4LVUDvQG95Kwqw7isjCRYYb1MIF5XkrkyJNmmXQvbDIIZwzz1Cew_NWt2TLoenK6v61gSDyhFb-Lb_4BSGR_1CZnt3NeKEL2BPYooj6SqLjrwqSAcSi143MfTSne0J1ZaqLrB86chfl67KamFGMPkK_FnbQFLU6hcSMrvVpl0fO4dtPLofjG2wD_s0A0r1nat3A3dHhMnL85wiypPjPi0dCKbYlb2Wm13jM-mFEiBGmv9jYBB9lut4slpKFwiro1nA-rpzXiH5Gei8AvHHVq0WNHtBdhyW-sIS70SZZQVFSDETTKYc1Uae3GFDG8tLg6D_BUrboCtls1P5Bp2eEVB1z7PGpI9BDs27309eNuJnE_ye0GgUPm-whhWUo0g-An27JNoFP1IHfonlGmwmzJHsFGk1KahVIUokmYd_E7cL5pArALwYNh91ZrofmXTkMicoms4PJc_yU_7jOBRXDFbNUkUJT_KK5F5SVNEjBh__FHCzu7oEezpkKfY_5xlPOPHDlgGerZgGNT0TLhbZ3Rk13pJaRb-uoOPyLHCd6n7LK3ZFGdmpI_hmfPqE5KhZMYYll8l7EHBB0bLQulOHYULr6eHwLJQWVyzU0rq_GMrieMwtJt7nCSELbBXm4i6sqUTIOLTB4Q&amp;v=404#comment</t>
  </si>
  <si>
    <t>11540825</t>
  </si>
  <si>
    <t>https://ccc-x.jd.com/dsp/nc?ext=aHR0cDovL2l0ZW0uamQuY29tLzEwMDUwNzAwMTY1NDE2Lmh0bWw&amp;log=fVzvLyNdkA9ZrNAVuqSWI5yAFRaeLbsX1AJuiH4kmVzr2C8utrFUs1E2497XQ99L0614k_ccRirI_QFLnXZXRgW5HIqUICFKGdY7Fu-zxs_HACzaXw8BH40es-1bAdPTShLQjGPxO8797e9vS5C0-8dxtJ5rqhS_H0Ah4nHNoTKBqlPqIXuUI1XcGq5RwEPyM-ZgxLSdewAUmPFSoqojuy1QndQufHz8rXH3KIZMwL40MJtmK9KBT1MD4ja_IY5gcI1CCAKD9G-qh7H-WDdrlAfCXLdZchb3RJYzHtbD-0mBnhKiC_lYrLLsNNFlRcmGw9I1YaN21r9EZtVHRGxTPwz-Eyinsi9RToXuCLxJClzCU2g0zYP772_guVViJCHxdF4-DiOxNNqAKQCLBnkcqtNbaErRLxplhmOZ2cxp23ipNtwyoujuSmwcssIXlw7v91MRF8UcRRUbfq5wrnVA7Ann_zqxlRAKb7dzUrZkqAsLY-5v8Un3Jce2GtLR8Hix5Fl4A8X-0gcBrs31Oc-JadaRD2TpPf0dDP0yjF7Oc_YonV9Zb1SOiGbzI2ZrA3zs4B-qAqt2DBHYLL8oQdCuSCl4ojUETeK7kjW4LVUDvQG95Kwqw7isjCRYYb1MIF5XkrkyJNmmXQvbDIIZwzz1Cew_NWt2TLoenK6v61gSDyhFb-Lb_4BSGR_1CZnt3NeKEL2BPYooj6SqLjrwqSAcSi143MfTSne0J1ZaqLrB86chfl67KamFGMPkK_FnbQFLU6hcSMrvVpl0fO4dtPLofjG2wD_s0A0r1nat3A3dHhMnL85wiypPjPi0dCKbYlb2Wm13jM-mFEiBGmv9jYBB9lut4slpKFwiro1nA-rpzXiH5Gei8AvHHVq0WNHtBdhyW-sIS70SZZQVFSDETTKYc1Uae3GFDG8tLg6D_BUrboCtls1P5Bp2eEVB1z7PGpI9BDs27309eNuJnE_ye0GgUPm-whhWUo0g-An27JNoFP1IHfonlGmwmzJHsFGk1KahVIUokmYd_E7cL5pArALwYNh91ZrofmXTkMicoms4PJc_yU_7jOBRXDFbNUkUJT_KK5F5SVNEjBh__FHCzu7oEezpkKfY_5xlPOPHDlgGerZgGNT0TLhbZ3Rk13pJaRb-uoOPyLHCd6n7LK3ZFGdmpI_hmfPqE5KhZMYYll8l7EHBB0bLQulOHYULr6eHwLJQWVyzU0rq_GMrieMwtJt7nCSELbBXm4i6sqUTIOLTB4Q&amp;v=404</t>
  </si>
  <si>
    <t>https://mall.jd.com/index-11540825.html?from=pc</t>
  </si>
  <si>
    <t>甄爱食品专营店</t>
  </si>
  <si>
    <t>【新货速发】西瓜味的童话农家手工鲜肉粽清水素糯米粽子真空装白米肉粽嘉兴蜜枣蛋黄原味端午节甜棕早餐 赤豆蜜枣粽【120g*3只】共发360g</t>
  </si>
  <si>
    <t>https://item.jd.com/43839390534.html#comment</t>
  </si>
  <si>
    <t>https://item.jd.com/43839390534.html</t>
  </si>
  <si>
    <t>京东超市	
诸老大 中华老字号 豆沙粽1200克120克*10只粽子洗沙粽甜粽端午节棕子嘉兴产</t>
  </si>
  <si>
    <t>https://item.jd.com/43838363249.html#comment</t>
  </si>
  <si>
    <t>https://item.jd.com/43838363249.html</t>
  </si>
  <si>
    <t>京东超市	
诸老大 中华老字号 招牌肉粽子肉粽120克*10只大肉粽端午节嘉兴产棕子</t>
  </si>
  <si>
    <t>300元以上</t>
    <phoneticPr fontId="22" type="noConversion"/>
  </si>
  <si>
    <t>https://item.jd.com/10028467689779.html#comment</t>
  </si>
  <si>
    <t>https://item.jd.com/10028467689779.html</t>
  </si>
  <si>
    <t>京东超市	
五芳斋 粽子礼盒 嘉兴粽子端午节礼品蛋黄肉粽蜜枣 风华 悦禾 五芳风华硬盒礼盒1680克（6口味12粽配手拎袋）</t>
  </si>
  <si>
    <t>250-300元</t>
    <phoneticPr fontId="22" type="noConversion"/>
  </si>
  <si>
    <t>https://item.jd.com/10029716334802.html#comment</t>
  </si>
  <si>
    <t>https://item.jd.com/10029716334802.html</t>
  </si>
  <si>
    <t>五芳斋 粽子礼盒 嘉兴粽子端午节礼品蛋黄肉粽蜜枣 风华 悦禾 双层礼盒1340克（粽+蛋+糕配手拎袋）</t>
  </si>
  <si>
    <t>200-250元</t>
    <phoneticPr fontId="22" type="noConversion"/>
  </si>
  <si>
    <t>https://item.jd.com/68576991611.html#comment</t>
  </si>
  <si>
    <t>https://item.jd.com/68576991611.html</t>
  </si>
  <si>
    <t>禾滋斋 嘉兴粽子150g*10只 新鲜散粽共1500g鲜肉粽蛋黄大肉粽猪肉粽端午节送礼特产</t>
  </si>
  <si>
    <t>150-200元</t>
    <phoneticPr fontId="22" type="noConversion"/>
  </si>
  <si>
    <t>https://ccc-x.jd.com/dsp/nc?ext=aHR0cDovL2l0ZW0uamQuY29tLzEwMDAyMTE4MzA0OS5odG1s&amp;log=fVzvLyNdkA9ZrNAVuqSWI5yAFRaeLbsX1AJuiH4kmVwcHu54anThe58j2QWHIVkpJbLbUwPDHpORSr_uz435K8gpxJjlNKpzya1l06-4LJd4lAYU3xyiWNJnEWS1K0kDRhNzloEoJ8tP_osAtkVXuPFQYd9qwlPeym4ZRB62oM_PsnUK4H-YsyKoT1nrk2Aw2AlL5LZVuP8I0mGrO5AhVHgy1JY7f8BBulz-h0eCEdP1SVVAO2thfAAdfm0s6DeCZuvWk8l9fJ6QTDVbOxX5uIB7kFZyrcqvcd7MhQY7GQdDU1kcRufKqamO2s3d6hHvwkZ26f0iPqtx1msY-DCA7NAQqrWYTz-I_9REp-JiG2mEG3xdrUluLhb2ey6ht8wmCIJNDpWw0hGbao6-0rlJ-PREy9D0FBYvb8tTNbSBbx0U-l31C8nw55sFCrCr7-1PlWsyG2efiopTL8q9kR8C4WoYwSkPCgcEY-R0liCnnu5pK60z_GF5pgZyB_IbbY_2BSkPUsUN9LqTEZDNYg7Jn6V1-5GeHxEvf971jhI67jGeVDGhC66-FcStb84mI6E9llCrwcpP4_DSGgCJc6wJf1vTc-nQPF2jciWfwzROg_UasGqJRy8PCW84yFstCKuJnIdITaDQRoDSLYBCwEjz0t_GY-hwhsitMPHzZNEpFzxS4fNazBROPVkyZEcxDFeDxhBkaqJXd352ZLnEtYh79QTQYRYCR67sLHoVw00Tay4uw_e0PUmgZyQ9_83OF7_6KPg8I8aPtvtGmyeaiVNBpmwDzOlxmrK-gDFNFEzd2weqf5Ib7AkqMzeA6GwnN4j4uxH_UuvKu9QOgjhi_5R818pSidABOKLqMXDHN5D0aurrcLEBRlYBVuX-IU6G9Eba7_cMeLatTP8nWY6NsOuHqB7ejUVUAJPtgxKJLBdh2lFXsgxeR-3uMeMiBg4zHFIe75_pa01DwnPo-z8n-P29-9co_o_3tkRwuvQiBZSgAxbPKrY5_ZYkoTBUi1QYqDujNfMuF-4bzdxXKsej2-VX3gXR5Y64jNhH2EP5PpPI9sTZdn2kA-2EpZnn5PLxTmdt7N2i6e5LEt5g2hnlwTOu6WbUi5a4bUDkUlbcdKBm7S7D66OSADwwDIB6_PDw1WGwPFhNZF-_RoqohUQ521Gfm3spCC95BCPudPcgjUt5SKB9B3v2NzGmbu870iF2hBlcKiDwBLa0S6JCCJDJAdXj4nqg-kQgOUzh-N0MEh9uvIo&amp;v=404#comment</t>
  </si>
  <si>
    <t>1000337493</t>
  </si>
  <si>
    <t>https://ccc-x.jd.com/dsp/nc?ext=aHR0cDovL2l0ZW0uamQuY29tLzEwMDAyMTE4MzA0OS5odG1s&amp;log=fVzvLyNdkA9ZrNAVuqSWI5yAFRaeLbsX1AJuiH4kmVwcHu54anThe58j2QWHIVkpJbLbUwPDHpORSr_uz435K8gpxJjlNKpzya1l06-4LJd4lAYU3xyiWNJnEWS1K0kDRhNzloEoJ8tP_osAtkVXuPFQYd9qwlPeym4ZRB62oM_PsnUK4H-YsyKoT1nrk2Aw2AlL5LZVuP8I0mGrO5AhVHgy1JY7f8BBulz-h0eCEdP1SVVAO2thfAAdfm0s6DeCZuvWk8l9fJ6QTDVbOxX5uIB7kFZyrcqvcd7MhQY7GQdDU1kcRufKqamO2s3d6hHvwkZ26f0iPqtx1msY-DCA7NAQqrWYTz-I_9REp-JiG2mEG3xdrUluLhb2ey6ht8wmCIJNDpWw0hGbao6-0rlJ-PREy9D0FBYvb8tTNbSBbx0U-l31C8nw55sFCrCr7-1PlWsyG2efiopTL8q9kR8C4WoYwSkPCgcEY-R0liCnnu5pK60z_GF5pgZyB_IbbY_2BSkPUsUN9LqTEZDNYg7Jn6V1-5GeHxEvf971jhI67jGeVDGhC66-FcStb84mI6E9llCrwcpP4_DSGgCJc6wJf1vTc-nQPF2jciWfwzROg_UasGqJRy8PCW84yFstCKuJnIdITaDQRoDSLYBCwEjz0t_GY-hwhsitMPHzZNEpFzxS4fNazBROPVkyZEcxDFeDxhBkaqJXd352ZLnEtYh79QTQYRYCR67sLHoVw00Tay4uw_e0PUmgZyQ9_83OF7_6KPg8I8aPtvtGmyeaiVNBpmwDzOlxmrK-gDFNFEzd2weqf5Ib7AkqMzeA6GwnN4j4uxH_UuvKu9QOgjhi_5R818pSidABOKLqMXDHN5D0aurrcLEBRlYBVuX-IU6G9Eba7_cMeLatTP8nWY6NsOuHqB7ejUVUAJPtgxKJLBdh2lFXsgxeR-3uMeMiBg4zHFIe75_pa01DwnPo-z8n-P29-9co_o_3tkRwuvQiBZSgAxbPKrY5_ZYkoTBUi1QYqDujNfMuF-4bzdxXKsej2-VX3gXR5Y64jNhH2EP5PpPI9sTZdn2kA-2EpZnn5PLxTmdt7N2i6e5LEt5g2hnlwTOu6WbUi5a4bUDkUlbcdKBm7S7D66OSADwwDIB6_PDw1WGwPFhNZF-_RoqohUQ521Gfm3spCC95BCPudPcgjUt5SKB9B3v2NzGmbu870iF2hBlcKiDwBLa0S6JCCJDJAdXj4nqg-kQgOUzh-N0MEh9uvIo&amp;v=404</t>
  </si>
  <si>
    <t>https://mall.jd.com/index-1000337493.html?from=pc</t>
  </si>
  <si>
    <t>稻香村自营专卖店</t>
  </si>
  <si>
    <t>稻香村 粽子端午手工火腿肉粽咸粽中华老字号早餐团购批发200g</t>
  </si>
  <si>
    <t>100-150元</t>
    <phoneticPr fontId="22" type="noConversion"/>
  </si>
  <si>
    <t>https://item.jd.com/67142245586.html#comment</t>
  </si>
  <si>
    <t>https://item.jd.com/67142245586.html</t>
  </si>
  <si>
    <t>京东超市	
五芳斋粽子礼盒 嘉兴特产粽子 蛋黄肉粽豆沙粽大肉粽 端午节礼盒礼品企业福利棕子 鲜肉粽中华老字号 五芳嘉韵1240g</t>
  </si>
  <si>
    <t>50-100元</t>
    <phoneticPr fontId="22" type="noConversion"/>
  </si>
  <si>
    <t>非自营</t>
  </si>
  <si>
    <t>https://item.jd.com/45608281724.html#comment</t>
  </si>
  <si>
    <t>https://item.jd.com/45608281724.html</t>
  </si>
  <si>
    <t>京东超市	
五芳斋中华老字号 嘉兴特产粽子袋装 端午节团购量贩装早餐棕礼袋 五芳丰味1040克（全8只荤粽）</t>
  </si>
  <si>
    <t>50元以下</t>
    <phoneticPr fontId="22" type="noConversion"/>
  </si>
  <si>
    <t>https://item.jd.com/1132359870.html#comment</t>
  </si>
  <si>
    <t>https://item.jd.com/1132359870.html</t>
  </si>
  <si>
    <t>五芳斋 中华老字号 大肉粽子真空140克*10只端午节粽子嘉兴粽子特产猪肉粽量贩装1400克</t>
  </si>
  <si>
    <t>全部</t>
    <phoneticPr fontId="22" type="noConversion"/>
  </si>
  <si>
    <t>https://item.jd.com/100011596116.html#comment</t>
  </si>
  <si>
    <t>https://item.jd.com/100011596116.html</t>
  </si>
  <si>
    <t>京东超市	
御厨坊6粽子6味2鸭蛋粽子礼盒早餐粽鲜肉棕手工包粽东北精选大米网红嘉兴芳芳风味高斋技艺粽情端午送礼800g</t>
  </si>
  <si>
    <t>https://item.jd.com/100005197106.html#comment</t>
  </si>
  <si>
    <t>https://item.jd.com/100005197106.html</t>
  </si>
  <si>
    <t>京东超市	
五芳斋 粽子礼盒 端午节送礼 嘉兴特产大礼包 新雅五芳礼品粽1680g</t>
  </si>
  <si>
    <t>价格区间</t>
    <phoneticPr fontId="22" type="noConversion"/>
  </si>
  <si>
    <t>店铺类型</t>
    <phoneticPr fontId="22" type="noConversion"/>
  </si>
  <si>
    <t>https://ccc-x.jd.com/dsp/nc?ext=aHR0cDovL2l0ZW0uamQuY29tLzEwMDAxMzIxMDg2NC5odG1s&amp;log=fVzvLyNdkA9ZrNAVuqSWI5yAFRaeLbsX1AJuiH4kmVzX2l17LMOYsqhJ-yaYC71ByKtYWhv2c1G51WwSg1YE3SEA21M0UI3QiIN9KCc4l6BRdm4Hj0imAO189jBot5ZBK0t2ta9DPyDJKCQd1r5xlajzM51Kty-OIbuWZcOL5GHmBydqzxB5GsatBy1osum742lOUc21DLlLF8fv9oPMOWRwHwiP34wGSTmxzI3df_UOv4IJdaMIGAkJe_DS7KvKMwp12GaKNv1DvMyzoezP1gfjsKIB08hvlMIxNthLg64AnjTQBf7NfPLRPG8SZgKkOMcfUnT4eHw9o6t-DSILXbb-LtAFl3nby0bciTPEGMpvGIQAaY5sA5oQnlcCUuHMRRV2q44du2bhyMcFR2zxae--WylFv-Wr2jmqJox5sK7bWKVTnd1CtIcutVvLn_tNZ_obpxpVXBjMaiQeQq9yJiexTQWNm5PgVuk_8dd4a1cnl4xuaTI7J7Xw9IXGpZHz3mb6NUMCCbh20DSWy-X7I3rPsaI79DJeSGyOZs1rh7rWfzVfKNSJBQF0zUWtAP63v9ZQSW9QSUwwD_lmRNL3EHY3zaNLo5nui-afLVnh2KNZnLPwxLm9zA9ehogwH_pstpPP1zvseeYGoie_G1PM9anXQc_za09ZscIUQkWHBt6CqYM-j__S178xOSSl6eXfagOwAF-uzCKURGcAutYa0EdxUhDhUA76amw3GkCaRLcpzy2IppXW-BWjloFm1J0J2VFDnVT6M8WSYi9kCNKA5arfcAlfvfoGJUtYpT4JV9r9iohk9319IABDiBeTKKmdeBRrgaeQq2i-96aWe8dd31FSyYfVIWsGQ6seNiL5LDmutgdvJy-Jp9IRc0HRAyV86Twl7EkV4WIMFroC7pjSpeKefgcf5NOkKEH9hjReKGFYf3bdF4BmXtuL9e5J6dgStGhcU_r7F1i-lbUgNttlUp_q0yACkypxA33jlMLVZkTvBb3CJXhjaHmzYGkKI-qUBJjGrLf_LSmhZedp7SZe9oyAlcsif9LCJ_J_b9KTcfbcFueYVh4J_02mG94CsfBoHo5WkL_XDRNSSzxNIadi0xxg5xuHpqa-_wiYZKrjPrd212nMFXk_Okvp-CekznIrF6p7slL5Th1V3jTYme5S1vc8aYWz6kxN4BEPb_tNi5V4Fm-uOHbFFl3cLnqxmKdkCcoeDn4tihmxEJemS2CW-AJHasBlfo74HIm7dRbJJCQ&amp;v=404#comment</t>
  </si>
  <si>
    <t>https://ccc-x.jd.com/dsp/nc?ext=aHR0cDovL2l0ZW0uamQuY29tLzEwMDAxMzIxMDg2NC5odG1s&amp;log=fVzvLyNdkA9ZrNAVuqSWI5yAFRaeLbsX1AJuiH4kmVzX2l17LMOYsqhJ-yaYC71ByKtYWhv2c1G51WwSg1YE3SEA21M0UI3QiIN9KCc4l6BRdm4Hj0imAO189jBot5ZBK0t2ta9DPyDJKCQd1r5xlajzM51Kty-OIbuWZcOL5GHmBydqzxB5GsatBy1osum742lOUc21DLlLF8fv9oPMOWRwHwiP34wGSTmxzI3df_UOv4IJdaMIGAkJe_DS7KvKMwp12GaKNv1DvMyzoezP1gfjsKIB08hvlMIxNthLg64AnjTQBf7NfPLRPG8SZgKkOMcfUnT4eHw9o6t-DSILXbb-LtAFl3nby0bciTPEGMpvGIQAaY5sA5oQnlcCUuHMRRV2q44du2bhyMcFR2zxae--WylFv-Wr2jmqJox5sK7bWKVTnd1CtIcutVvLn_tNZ_obpxpVXBjMaiQeQq9yJiexTQWNm5PgVuk_8dd4a1cnl4xuaTI7J7Xw9IXGpZHz3mb6NUMCCbh20DSWy-X7I3rPsaI79DJeSGyOZs1rh7rWfzVfKNSJBQF0zUWtAP63v9ZQSW9QSUwwD_lmRNL3EHY3zaNLo5nui-afLVnh2KNZnLPwxLm9zA9ehogwH_pstpPP1zvseeYGoie_G1PM9anXQc_za09ZscIUQkWHBt6CqYM-j__S178xOSSl6eXfagOwAF-uzCKURGcAutYa0EdxUhDhUA76amw3GkCaRLcpzy2IppXW-BWjloFm1J0J2VFDnVT6M8WSYi9kCNKA5arfcAlfvfoGJUtYpT4JV9r9iohk9319IABDiBeTKKmdeBRrgaeQq2i-96aWe8dd31FSyYfVIWsGQ6seNiL5LDmutgdvJy-Jp9IRc0HRAyV86Twl7EkV4WIMFroC7pjSpeKefgcf5NOkKEH9hjReKGFYf3bdF4BmXtuL9e5J6dgStGhcU_r7F1i-lbUgNttlUp_q0yACkypxA33jlMLVZkTvBb3CJXhjaHmzYGkKI-qUBJjGrLf_LSmhZedp7SZe9oyAlcsif9LCJ_J_b9KTcfbcFueYVh4J_02mG94CsfBoHo5WkL_XDRNSSzxNIadi0xxg5xuHpqa-_wiYZKrjPrd212nMFXk_Okvp-CekznIrF6p7slL5Th1V3jTYme5S1vc8aYWz6kxN4BEPb_tNi5V4Fm-uOHbFFl3cLnqxmKdkCcoeDn4tihmxEJemS2CW-AJHasBlfo74HIm7dRbJJCQ&amp;v=404</t>
  </si>
  <si>
    <t>阿玛熊 正宗嘉兴粽子早餐方便零食 传统早点 真空装 鲜肉粽140g*2</t>
  </si>
  <si>
    <t>https://item.jd.com/7252335.html#comment</t>
  </si>
  <si>
    <t>https://item.jd.com/7252335.html</t>
  </si>
  <si>
    <t>五芳斋 粽子竹篮礼盒 端午节送礼嘉兴特产 端午6粽6咸鸭蛋6绿豆糕 韵味五芳礼篮1290g</t>
  </si>
  <si>
    <t>https://item.jd.com/100007004295.html#comment</t>
  </si>
  <si>
    <t>https://item.jd.com/100007004295.html</t>
  </si>
  <si>
    <t>京东超市	
五芳斋 粽子礼盒 端午节送礼嘉兴特产 粽子+咸鸭蛋+绿豆糕五芳情礼礼盒1880g 含礼品袋</t>
  </si>
  <si>
    <t>https://item.jd.com/100035981042.html#comment</t>
  </si>
  <si>
    <t>https://item.jd.com/100035981042.html</t>
  </si>
  <si>
    <t>京东超市	
五芳斋粽子礼盒装八享时五芳享礼粽子咸鸭蛋礼盒1280g  嘉兴特产中华老字号端午节团购礼品礼盒</t>
  </si>
  <si>
    <t>https://item.jd.com/44462221305.html#comment</t>
  </si>
  <si>
    <t>自营</t>
    <phoneticPr fontId="22" type="noConversion"/>
  </si>
  <si>
    <t>https://item.jd.com/44462221305.html</t>
  </si>
  <si>
    <t>京东超市	
五芳斋中华老字号 嘉兴特产粽子袋装 端午节团购量贩装早餐棕礼袋 五芳佳悦1000克（6个肉4个甜）</t>
  </si>
  <si>
    <t>销售额</t>
    <phoneticPr fontId="22" type="noConversion"/>
  </si>
  <si>
    <t>店铺名称</t>
    <phoneticPr fontId="22" type="noConversion"/>
  </si>
  <si>
    <t>https://item.jd.com/100021790532.html#comment</t>
  </si>
  <si>
    <t>https://item.jd.com/100021790532.html</t>
  </si>
  <si>
    <t>京东超市	
五芳斋 端午送礼粽子咸鸭蛋酱鸭组合装礼盒 五芳情意礼篮1380g</t>
  </si>
  <si>
    <t>https://ccc-x.jd.com/dsp/nc?ext=aHR0cDovL2l0ZW0uamQuY29tLzEwMDI4OTc5NjY2OTY2Lmh0bWw&amp;log=fVzvLyNdkA9ZrNAVuqSWI5yAFRaeLbsX1AJuiH4kmVyGsWl-R3zoQyPFcCwW1DM025sEZqLnmCmIfyj7gYgaDOcbkjTZK37pFkHshFHKScNXhbtAq8ghC71MWCz_UgNB7pdbu1lVDiaolwurgQqPb7l7A3dXbBBNfe1G8osbyZdscsRB4iEbWh9_ub8FUMfJQOQA5HQL3l4tau5LWmgJzWnjRVM5-a5nJGaQWUvPanjviVtB_ik1rS4XxuzwyoTekAVXwYwq01BhPuQsWetmHmCVf_19kkOpTH2Xl8LhfEMURfK3RECgq2esFUPxWn2FggbNg6WHdVvS6zhTmCwc3tnrPOWCQZLcykfAtpVuzljw52P8DsDYUQNhQkLihD603JbZiQKJz_U4O_sbh-vxyqJaTEQBKNdQUiQd6VIfcDkbBhtKMbVFLD6EO0zxzZfMlJhQ--ZKt2Q1ivW99FNT33K36wS4Aztj3okMxYEN8CE8n8B4UsMMswTBmFNhS8Mpn3B9uJhwuacin4LVkdHBTUYinE5y_naU_aWgdzz-kz-UGwK-ZkFPfU0Cz03wLfLLZRCKC3e6UxyXhjUxkQnP32dLqSXzRjxVzXLvqIpPfeqSfU29THwPRcf16HsQ0jTkhHix55oFU-pJrFGbn0lljNFkm7Y7y4NTcQ5uAe9dH0Wwuz1gXdgZQWodi8Ir8BmMBp097kNBu0SfR9UZUSK657Bh6wTobtYD2Zq4qZydU-7_ZaNwW9t8ySEQIf_-xzDLy-L7OhXBFvesC8CklNzo3HNGpNmwTvoE0IXjt0yljYTxPEOl21myCfFri9i5Al-i00lwtCoB6rPISMddz_NU27kBnUwn2n5gH3OsgLO58roEY9XfwnTtORVoM9jbv6_P2YYam7PnUuBtbTz5iTWprmYEu0pPFUe8lUvET0s8vDBbCIYrdZoivmkiiL0FI_Nb9G7v6GiHrtCBlX6PEH7_Ub4ZOF5OG_BtxYvHPsSdizLmMTXiR-CHF6pU3Q2F2ggZ2WiYU8DA2dL5FwIoog6piri2vTw7S6U844mPNPli_zdk-GhppBj3Bgk5XkbG7v5eafI6SyYPwHtX_hL6GmGqc-x78Y_BlSYHf0wUXwHajO5vE1BMc3BwctRxfnehdCRFB-2WwbHu7wmP6Zq09fcT7MsnRyobgsh5glH4IDjx-LXxWSLgnLYZ0Abc_nGEYYBg_rMkuE2fxpsk3KhChrX78z6Mdr_YZ4MLKwRWslspB0VtitVjRYDegceEhZ8oYaTY&amp;v=404#comment</t>
  </si>
  <si>
    <t>992934</t>
  </si>
  <si>
    <t>https://ccc-x.jd.com/dsp/nc?ext=aHR0cDovL2l0ZW0uamQuY29tLzEwMDI4OTc5NjY2OTY2Lmh0bWw&amp;log=fVzvLyNdkA9ZrNAVuqSWI5yAFRaeLbsX1AJuiH4kmVyGsWl-R3zoQyPFcCwW1DM025sEZqLnmCmIfyj7gYgaDOcbkjTZK37pFkHshFHKScNXhbtAq8ghC71MWCz_UgNB7pdbu1lVDiaolwurgQqPb7l7A3dXbBBNfe1G8osbyZdscsRB4iEbWh9_ub8FUMfJQOQA5HQL3l4tau5LWmgJzWnjRVM5-a5nJGaQWUvPanjviVtB_ik1rS4XxuzwyoTekAVXwYwq01BhPuQsWetmHmCVf_19kkOpTH2Xl8LhfEMURfK3RECgq2esFUPxWn2FggbNg6WHdVvS6zhTmCwc3tnrPOWCQZLcykfAtpVuzljw52P8DsDYUQNhQkLihD603JbZiQKJz_U4O_sbh-vxyqJaTEQBKNdQUiQd6VIfcDkbBhtKMbVFLD6EO0zxzZfMlJhQ--ZKt2Q1ivW99FNT33K36wS4Aztj3okMxYEN8CE8n8B4UsMMswTBmFNhS8Mpn3B9uJhwuacin4LVkdHBTUYinE5y_naU_aWgdzz-kz-UGwK-ZkFPfU0Cz03wLfLLZRCKC3e6UxyXhjUxkQnP32dLqSXzRjxVzXLvqIpPfeqSfU29THwPRcf16HsQ0jTkhHix55oFU-pJrFGbn0lljNFkm7Y7y4NTcQ5uAe9dH0Wwuz1gXdgZQWodi8Ir8BmMBp097kNBu0SfR9UZUSK657Bh6wTobtYD2Zq4qZydU-7_ZaNwW9t8ySEQIf_-xzDLy-L7OhXBFvesC8CklNzo3HNGpNmwTvoE0IXjt0yljYTxPEOl21myCfFri9i5Al-i00lwtCoB6rPISMddz_NU27kBnUwn2n5gH3OsgLO58roEY9XfwnTtORVoM9jbv6_P2YYam7PnUuBtbTz5iTWprmYEu0pPFUe8lUvET0s8vDBbCIYrdZoivmkiiL0FI_Nb9G7v6GiHrtCBlX6PEH7_Ub4ZOF5OG_BtxYvHPsSdizLmMTXiR-CHF6pU3Q2F2ggZ2WiYU8DA2dL5FwIoog6piri2vTw7S6U844mPNPli_zdk-GhppBj3Bgk5XkbG7v5eafI6SyYPwHtX_hL6GmGqc-x78Y_BlSYHf0wUXwHajO5vE1BMc3BwctRxfnehdCRFB-2WwbHu7wmP6Zq09fcT7MsnRyobgsh5glH4IDjx-LXxWSLgnLYZ0Abc_nGEYYBg_rMkuE2fxpsk3KhChrX78z6Mdr_YZ4MLKwRWslspB0VtitVjRYDegceEhZ8oYaTY&amp;v=404</t>
  </si>
  <si>
    <t>https://mall.jd.com/index-992934.html?from=pc</t>
  </si>
  <si>
    <t>老鼎丰官方旗舰店</t>
  </si>
  <si>
    <t>老鼎丰粽子 中华老字号 手工真空粽子 端午节礼品 五谷杂粮粽500g（100g*5）</t>
  </si>
  <si>
    <t>https://item.jd.com/4033657.html#comment</t>
  </si>
  <si>
    <t>https://item.jd.com/4033657.html</t>
  </si>
  <si>
    <t>粽子 稻香私房 端午粽子礼盒 粽子大礼包 蛋黄鲜肉蜜枣粽子 稻香心意1320g</t>
  </si>
  <si>
    <t>https://item.jd.com/11324404051.html#comment</t>
  </si>
  <si>
    <t>https://item.jd.com/11324404051.html</t>
  </si>
  <si>
    <t>五芳斋 粽子 端午节粽子礼盒 中华老字号  嘉兴特产 咸鸭蛋粽子礼盒蛋黄肉粽豆沙蜜枣 沁心 沁心五芳1400克（22年新版）</t>
  </si>
  <si>
    <t>https://item.jd.com/100021180804.html#comment</t>
  </si>
  <si>
    <t>https://item.jd.com/100021180804.html</t>
  </si>
  <si>
    <t>京东超市	
五芳斋 粽子礼盒 端午节送礼 12只粽子+酱鸭大礼包 嘉兴特产礼品粽 五芳尊礼粽子礼盒装1820克</t>
  </si>
  <si>
    <t>https://item.jd.com/7341711.html#comment</t>
  </si>
  <si>
    <t>https://item.jd.com/7341711.html</t>
  </si>
  <si>
    <t>京东超市	
五芳斋 粽子竹篮礼盒 端午节送礼嘉兴特产 端午粽子大礼包 欢沁五芳礼篮粽1500g</t>
  </si>
  <si>
    <t>销售前十排名</t>
    <phoneticPr fontId="22" type="noConversion"/>
  </si>
  <si>
    <t>五芳斋京东自营旗舰店</t>
    <phoneticPr fontId="22" type="noConversion"/>
  </si>
  <si>
    <t>https://item.jd.com/4679424.html#comment</t>
  </si>
  <si>
    <t>https://item.jd.com/4679424.html</t>
  </si>
  <si>
    <t>五芳斋 粽子礼盒 端午节粽子礼盒装 端午嘉兴特产粽子咸鸭蛋大礼包 喜庆五芳礼盒1400g</t>
  </si>
  <si>
    <t>https://item.jd.com/7252347.html#comment</t>
  </si>
  <si>
    <t>https://item.jd.com/7252347.html</t>
  </si>
  <si>
    <t>京东超市	
五芳斋 粽子礼盒 端午节嘉兴粽子礼盒装 端午粽子大礼包 福满五芳礼品粽1280g</t>
  </si>
  <si>
    <t>数据来源：八爪鱼数据采集</t>
    <phoneticPr fontId="22" type="noConversion"/>
  </si>
  <si>
    <t>排名选择</t>
    <phoneticPr fontId="22" type="noConversion"/>
  </si>
  <si>
    <t>销售额(万）</t>
    <phoneticPr fontId="22" type="noConversion"/>
  </si>
  <si>
    <t>销售数量</t>
    <phoneticPr fontId="22" type="noConversion"/>
  </si>
  <si>
    <t>销售额1</t>
    <phoneticPr fontId="22" type="noConversion"/>
  </si>
  <si>
    <t>四级类目</t>
  </si>
  <si>
    <t>三级类目</t>
  </si>
  <si>
    <t>二级类目</t>
  </si>
  <si>
    <t>一级类目</t>
  </si>
  <si>
    <t>页码</t>
  </si>
  <si>
    <t>评论详情链接</t>
  </si>
  <si>
    <t>店铺id</t>
  </si>
  <si>
    <t>店铺类型</t>
  </si>
  <si>
    <t>总销售数</t>
    <phoneticPr fontId="22" type="noConversion"/>
  </si>
  <si>
    <t>商品详情链接</t>
  </si>
  <si>
    <t>店铺链接</t>
  </si>
  <si>
    <t>店铺名称</t>
  </si>
  <si>
    <t>价格</t>
  </si>
  <si>
    <t>商品名称</t>
  </si>
  <si>
    <t>图表标题</t>
    <phoneticPr fontId="22" type="noConversion"/>
  </si>
  <si>
    <t>品牌分组</t>
    <phoneticPr fontId="22" type="noConversion"/>
  </si>
  <si>
    <t>销量（每月）</t>
    <phoneticPr fontId="10" type="noConversion"/>
  </si>
  <si>
    <t>销售收入</t>
  </si>
  <si>
    <t>总成本</t>
  </si>
  <si>
    <t>MIN(销售收入,总成本)</t>
  </si>
  <si>
    <t>盈利</t>
  </si>
  <si>
    <t>亏损</t>
  </si>
  <si>
    <t>经营的月数</t>
    <phoneticPr fontId="10" type="noConversion"/>
  </si>
  <si>
    <t>房租（每月）</t>
    <phoneticPr fontId="10" type="noConversion"/>
  </si>
  <si>
    <t>装修</t>
    <phoneticPr fontId="10" type="noConversion"/>
  </si>
  <si>
    <t>总销量</t>
    <phoneticPr fontId="10" type="noConversion"/>
  </si>
  <si>
    <t>货架</t>
    <phoneticPr fontId="10" type="noConversion"/>
  </si>
  <si>
    <t>销售单价</t>
  </si>
  <si>
    <t>员工服装</t>
    <phoneticPr fontId="10" type="noConversion"/>
  </si>
  <si>
    <t>总固定成本</t>
    <phoneticPr fontId="10" type="noConversion"/>
  </si>
  <si>
    <t>机器设备</t>
    <phoneticPr fontId="10" type="noConversion"/>
  </si>
  <si>
    <t>单位可变成本（每月）</t>
    <phoneticPr fontId="10" type="noConversion"/>
  </si>
  <si>
    <t>基础原材料（每月）</t>
    <phoneticPr fontId="10" type="noConversion"/>
  </si>
  <si>
    <t>边际贡献</t>
  </si>
  <si>
    <t>工资（每月）</t>
    <phoneticPr fontId="10" type="noConversion"/>
  </si>
  <si>
    <t>水电费（每月）</t>
    <phoneticPr fontId="10" type="noConversion"/>
  </si>
  <si>
    <t>折旧费（每月）</t>
    <phoneticPr fontId="10" type="noConversion"/>
  </si>
  <si>
    <t>利润</t>
  </si>
  <si>
    <t>平均月利润</t>
    <phoneticPr fontId="10" type="noConversion"/>
  </si>
  <si>
    <t>蛋糕平均单价</t>
    <phoneticPr fontId="10" type="noConversion"/>
  </si>
  <si>
    <t>盈亏平衡销量（每月）</t>
    <phoneticPr fontId="10" type="noConversion"/>
  </si>
  <si>
    <t>蛋糕单位可变成本（每月）</t>
    <phoneticPr fontId="10" type="noConversion"/>
  </si>
  <si>
    <t>平均月销售收入</t>
    <phoneticPr fontId="10" type="noConversion"/>
  </si>
  <si>
    <t>日销量</t>
    <phoneticPr fontId="10" type="noConversion"/>
  </si>
  <si>
    <t>单位：（每月）</t>
    <phoneticPr fontId="10" type="noConversion"/>
  </si>
  <si>
    <t xml:space="preserve"> 单位：元</t>
  </si>
  <si>
    <t>固定成本 (F)</t>
  </si>
  <si>
    <t>单位变动成本 (v)</t>
  </si>
  <si>
    <t>单价截距 (a)</t>
  </si>
  <si>
    <t>单价斜率 (b)</t>
  </si>
  <si>
    <t>单价 (p)</t>
  </si>
  <si>
    <t>销售数量 (Q)</t>
  </si>
  <si>
    <t>总成本 (C)</t>
  </si>
  <si>
    <t>销售收入 (R)</t>
  </si>
  <si>
    <t>利润 (π)</t>
  </si>
  <si>
    <t>最优单价 (popt)</t>
  </si>
  <si>
    <t>利润极大值 (πmax)</t>
  </si>
  <si>
    <r>
      <rPr>
        <sz val="12"/>
        <rFont val="宋体"/>
        <family val="2"/>
        <charset val="134"/>
      </rPr>
      <t>安佳黄油7</t>
    </r>
    <r>
      <rPr>
        <sz val="12"/>
        <rFont val="Arial"/>
        <family val="2"/>
      </rPr>
      <t>g*288</t>
    </r>
    <r>
      <rPr>
        <sz val="12"/>
        <rFont val="宋体"/>
        <family val="2"/>
        <charset val="134"/>
      </rPr>
      <t>粒</t>
    </r>
    <phoneticPr fontId="22" type="noConversion"/>
  </si>
  <si>
    <t>年需求量</t>
    <phoneticPr fontId="6" type="noConversion"/>
  </si>
  <si>
    <t>折扣阈限值(件)</t>
    <phoneticPr fontId="22" type="noConversion"/>
  </si>
  <si>
    <t>价格</t>
    <phoneticPr fontId="22" type="noConversion"/>
  </si>
  <si>
    <t>单价折扣率</t>
    <phoneticPr fontId="6" type="noConversion"/>
  </si>
  <si>
    <t>折扣优惠方案标准</t>
    <phoneticPr fontId="6" type="noConversion"/>
  </si>
  <si>
    <t>一次订货的订货成本</t>
    <phoneticPr fontId="6" type="noConversion"/>
  </si>
  <si>
    <t>订购量2箱以内无优惠</t>
    <phoneticPr fontId="6" type="noConversion"/>
  </si>
  <si>
    <t>单位年储存成本</t>
    <phoneticPr fontId="6" type="noConversion"/>
  </si>
  <si>
    <r>
      <rPr>
        <sz val="12"/>
        <rFont val="宋体"/>
        <family val="3"/>
        <charset val="134"/>
      </rPr>
      <t>订购量大于等于</t>
    </r>
    <r>
      <rPr>
        <sz val="12"/>
        <rFont val="Arial"/>
        <family val="3"/>
      </rPr>
      <t>2</t>
    </r>
    <r>
      <rPr>
        <sz val="12"/>
        <rFont val="宋体"/>
        <family val="3"/>
        <charset val="134"/>
      </rPr>
      <t>且小于</t>
    </r>
    <r>
      <rPr>
        <sz val="12"/>
        <rFont val="Arial"/>
        <family val="3"/>
      </rPr>
      <t>10</t>
    </r>
    <r>
      <rPr>
        <sz val="12"/>
        <rFont val="宋体"/>
        <family val="3"/>
        <charset val="134"/>
      </rPr>
      <t>时，8</t>
    </r>
    <r>
      <rPr>
        <sz val="12"/>
        <rFont val="Arial"/>
        <family val="2"/>
      </rPr>
      <t>%</t>
    </r>
    <r>
      <rPr>
        <sz val="12"/>
        <rFont val="宋体"/>
        <family val="3"/>
        <charset val="134"/>
      </rPr>
      <t>的优惠</t>
    </r>
    <phoneticPr fontId="6" type="noConversion"/>
  </si>
  <si>
    <t>名义采购单价</t>
    <phoneticPr fontId="6" type="noConversion"/>
  </si>
  <si>
    <r>
      <rPr>
        <sz val="12"/>
        <rFont val="宋体"/>
        <family val="3"/>
        <charset val="134"/>
      </rPr>
      <t>订购量大于等于10且小于50时，</t>
    </r>
    <r>
      <rPr>
        <sz val="12"/>
        <rFont val="Arial"/>
        <family val="2"/>
      </rPr>
      <t>14%</t>
    </r>
    <r>
      <rPr>
        <sz val="12"/>
        <rFont val="宋体"/>
        <family val="3"/>
        <charset val="134"/>
      </rPr>
      <t>的优惠</t>
    </r>
    <phoneticPr fontId="6" type="noConversion"/>
  </si>
  <si>
    <t>订货量</t>
    <phoneticPr fontId="22" type="noConversion"/>
  </si>
  <si>
    <t>年总成本</t>
    <phoneticPr fontId="22" type="noConversion"/>
  </si>
  <si>
    <t>单价折扣率（OFF）</t>
    <phoneticPr fontId="6" type="noConversion"/>
  </si>
  <si>
    <r>
      <rPr>
        <sz val="12"/>
        <rFont val="宋体"/>
        <family val="3"/>
        <charset val="134"/>
      </rPr>
      <t>订购量大于等于50，</t>
    </r>
    <r>
      <rPr>
        <sz val="12"/>
        <rFont val="Arial"/>
        <family val="2"/>
      </rPr>
      <t>22%</t>
    </r>
    <r>
      <rPr>
        <sz val="12"/>
        <rFont val="宋体"/>
        <family val="3"/>
        <charset val="134"/>
      </rPr>
      <t>的优惠</t>
    </r>
    <phoneticPr fontId="6" type="noConversion"/>
  </si>
  <si>
    <t>实际采购单价</t>
    <phoneticPr fontId="6" type="noConversion"/>
  </si>
  <si>
    <t>订货量</t>
    <phoneticPr fontId="6" type="noConversion"/>
  </si>
  <si>
    <t>年订货成本</t>
    <phoneticPr fontId="6" type="noConversion"/>
  </si>
  <si>
    <t>年储存成本</t>
    <phoneticPr fontId="6" type="noConversion"/>
  </si>
  <si>
    <t>年采购成本</t>
    <phoneticPr fontId="6" type="noConversion"/>
  </si>
  <si>
    <t>年总成本</t>
    <phoneticPr fontId="6" type="noConversion"/>
  </si>
  <si>
    <r>
      <t>经济订货量</t>
    </r>
    <r>
      <rPr>
        <sz val="12"/>
        <rFont val="Arial"/>
        <family val="2"/>
      </rPr>
      <t>(EOQ)</t>
    </r>
    <phoneticPr fontId="6" type="noConversion"/>
  </si>
  <si>
    <r>
      <t>EOQ</t>
    </r>
    <r>
      <rPr>
        <sz val="12"/>
        <rFont val="宋体"/>
        <family val="3"/>
        <charset val="134"/>
      </rPr>
      <t>下的年订货成本</t>
    </r>
    <phoneticPr fontId="6" type="noConversion"/>
  </si>
  <si>
    <r>
      <t>EOQ</t>
    </r>
    <r>
      <rPr>
        <sz val="12"/>
        <rFont val="宋体"/>
        <family val="3"/>
        <charset val="134"/>
      </rPr>
      <t>下的年储存成本</t>
    </r>
    <phoneticPr fontId="6" type="noConversion"/>
  </si>
  <si>
    <r>
      <t>EOQ</t>
    </r>
    <r>
      <rPr>
        <sz val="12"/>
        <rFont val="宋体"/>
        <family val="3"/>
        <charset val="134"/>
      </rPr>
      <t>下的年采购成本</t>
    </r>
    <phoneticPr fontId="6" type="noConversion"/>
  </si>
  <si>
    <r>
      <t>EOQ</t>
    </r>
    <r>
      <rPr>
        <sz val="12"/>
        <rFont val="宋体"/>
        <family val="3"/>
        <charset val="134"/>
      </rPr>
      <t>下的年总成本</t>
    </r>
    <phoneticPr fontId="6" type="noConversion"/>
  </si>
  <si>
    <t>2.工作区</t>
    <phoneticPr fontId="6" type="noConversion"/>
  </si>
  <si>
    <t>3.输出区</t>
    <phoneticPr fontId="6" type="noConversion"/>
  </si>
  <si>
    <t>4.试验区</t>
    <phoneticPr fontId="6" type="noConversion"/>
  </si>
  <si>
    <t>4.试验区（多次）</t>
    <phoneticPr fontId="6" type="noConversion"/>
  </si>
  <si>
    <t>5.统计区</t>
    <phoneticPr fontId="6" type="noConversion"/>
  </si>
  <si>
    <t>1.输入区</t>
    <phoneticPr fontId="6" type="noConversion"/>
  </si>
  <si>
    <t>天</t>
  </si>
  <si>
    <t>期初</t>
    <phoneticPr fontId="22" type="noConversion"/>
  </si>
  <si>
    <t>开始</t>
  </si>
  <si>
    <t>到货</t>
    <phoneticPr fontId="22" type="noConversion"/>
  </si>
  <si>
    <t>日需</t>
  </si>
  <si>
    <t>结束</t>
  </si>
  <si>
    <t>订货</t>
  </si>
  <si>
    <t>延期</t>
    <phoneticPr fontId="6" type="noConversion"/>
  </si>
  <si>
    <t>期末</t>
    <phoneticPr fontId="22" type="noConversion"/>
  </si>
  <si>
    <t>缺货</t>
    <phoneticPr fontId="6" type="noConversion"/>
  </si>
  <si>
    <t>储存</t>
  </si>
  <si>
    <t>平均值</t>
    <phoneticPr fontId="6" type="noConversion"/>
  </si>
  <si>
    <t>日需求均值</t>
    <phoneticPr fontId="6" type="noConversion"/>
  </si>
  <si>
    <t>状况</t>
    <phoneticPr fontId="22" type="noConversion"/>
  </si>
  <si>
    <t>库存</t>
    <phoneticPr fontId="6" type="noConversion"/>
  </si>
  <si>
    <t>标志</t>
    <phoneticPr fontId="22" type="noConversion"/>
  </si>
  <si>
    <t>数量</t>
    <phoneticPr fontId="22" type="noConversion"/>
  </si>
  <si>
    <t>求量</t>
  </si>
  <si>
    <t>标志</t>
  </si>
  <si>
    <t>交货</t>
    <phoneticPr fontId="6" type="noConversion"/>
  </si>
  <si>
    <t>量</t>
    <phoneticPr fontId="6" type="noConversion"/>
  </si>
  <si>
    <t>成本</t>
    <phoneticPr fontId="6" type="noConversion"/>
  </si>
  <si>
    <t>成本</t>
  </si>
  <si>
    <t>日需求标准差</t>
    <phoneticPr fontId="6" type="noConversion"/>
  </si>
  <si>
    <t>再订货点</t>
    <phoneticPr fontId="6" type="noConversion"/>
  </si>
  <si>
    <t>一次订货成本</t>
    <phoneticPr fontId="6" type="noConversion"/>
  </si>
  <si>
    <t>单位年储存成本</t>
  </si>
  <si>
    <t>初始库存量</t>
  </si>
  <si>
    <t>单位日储存成本</t>
  </si>
  <si>
    <t>单位缺货成本</t>
    <phoneticPr fontId="6" type="noConversion"/>
  </si>
  <si>
    <t>订货量</t>
  </si>
  <si>
    <t>年缺货成本</t>
    <phoneticPr fontId="6" type="noConversion"/>
  </si>
  <si>
    <t>年订货成本</t>
  </si>
  <si>
    <t>年储存成本</t>
  </si>
  <si>
    <t>一次模拟参考线</t>
    <phoneticPr fontId="6" type="noConversion"/>
  </si>
  <si>
    <t>年总成本</t>
  </si>
  <si>
    <t>一次随机模拟</t>
    <phoneticPr fontId="6" type="noConversion"/>
  </si>
  <si>
    <t>年总成本极小值</t>
  </si>
  <si>
    <t>最优订货量</t>
  </si>
  <si>
    <t>6.图形区</t>
    <phoneticPr fontId="6" type="noConversion"/>
  </si>
  <si>
    <t>蒙特卡洛投资评价风险模型</t>
  </si>
  <si>
    <t>机型</t>
    <phoneticPr fontId="10" type="noConversion"/>
  </si>
  <si>
    <t>最大舱位</t>
    <phoneticPr fontId="10" type="noConversion"/>
  </si>
  <si>
    <t>最大上座率</t>
    <phoneticPr fontId="10" type="noConversion"/>
  </si>
  <si>
    <t>波音773</t>
    <phoneticPr fontId="10" type="noConversion"/>
  </si>
  <si>
    <t>1.输入区—初始参数</t>
  </si>
  <si>
    <t>日需求先验分布</t>
    <phoneticPr fontId="6" type="noConversion"/>
  </si>
  <si>
    <t>波音738</t>
    <phoneticPr fontId="10" type="noConversion"/>
  </si>
  <si>
    <t>飞机舱位数</t>
    <phoneticPr fontId="6" type="noConversion"/>
  </si>
  <si>
    <t>需求</t>
    <phoneticPr fontId="6" type="noConversion"/>
  </si>
  <si>
    <t>先验</t>
  </si>
  <si>
    <t>累计</t>
  </si>
  <si>
    <t>空客321</t>
    <phoneticPr fontId="10" type="noConversion"/>
  </si>
  <si>
    <t>单次飞行小时下界</t>
    <phoneticPr fontId="6" type="noConversion"/>
  </si>
  <si>
    <t>单次飞行小时上界</t>
    <phoneticPr fontId="6" type="noConversion"/>
  </si>
  <si>
    <t>每飞行1小时机票价格</t>
    <phoneticPr fontId="6" type="noConversion"/>
  </si>
  <si>
    <t>截距正态分布均值</t>
    <phoneticPr fontId="6" type="noConversion"/>
  </si>
  <si>
    <t>机票价格截距正态分布标准差</t>
    <phoneticPr fontId="6" type="noConversion"/>
  </si>
  <si>
    <t>机票价格斜率b</t>
    <phoneticPr fontId="6" type="noConversion"/>
  </si>
  <si>
    <t>贴现率（天）</t>
    <phoneticPr fontId="6" type="noConversion"/>
  </si>
  <si>
    <t>2.生成区</t>
  </si>
  <si>
    <t>单次飞行小时</t>
    <phoneticPr fontId="6" type="noConversion"/>
  </si>
  <si>
    <t>机票价格截距a(整数)</t>
    <phoneticPr fontId="6" type="noConversion"/>
  </si>
  <si>
    <t>4.工作区</t>
    <phoneticPr fontId="6" type="noConversion"/>
  </si>
  <si>
    <t>5.试验区</t>
    <phoneticPr fontId="6" type="noConversion"/>
  </si>
  <si>
    <t>每日需求量</t>
    <phoneticPr fontId="6" type="noConversion"/>
  </si>
  <si>
    <t>天数</t>
    <phoneticPr fontId="6" type="noConversion"/>
  </si>
  <si>
    <t>期初</t>
    <phoneticPr fontId="6" type="noConversion"/>
  </si>
  <si>
    <t>实际</t>
    <phoneticPr fontId="6" type="noConversion"/>
  </si>
  <si>
    <t>期末</t>
    <phoneticPr fontId="6" type="noConversion"/>
  </si>
  <si>
    <t>销售价格</t>
    <phoneticPr fontId="6" type="noConversion"/>
  </si>
  <si>
    <t>收益</t>
    <phoneticPr fontId="6" type="noConversion"/>
  </si>
  <si>
    <t>机会</t>
    <phoneticPr fontId="6" type="noConversion"/>
  </si>
  <si>
    <t>次数</t>
    <phoneticPr fontId="6" type="noConversion"/>
  </si>
  <si>
    <t>收益机会损失</t>
    <phoneticPr fontId="6" type="noConversion"/>
  </si>
  <si>
    <t>舱位数</t>
    <phoneticPr fontId="6" type="noConversion"/>
  </si>
  <si>
    <t>需求量</t>
    <phoneticPr fontId="6" type="noConversion"/>
  </si>
  <si>
    <t>销量</t>
    <phoneticPr fontId="6" type="noConversion"/>
  </si>
  <si>
    <t>（整数）</t>
    <phoneticPr fontId="6" type="noConversion"/>
  </si>
  <si>
    <t>收益损失</t>
    <phoneticPr fontId="6" type="noConversion"/>
  </si>
  <si>
    <t>4.输出区—最终结果</t>
    <phoneticPr fontId="6" type="noConversion"/>
  </si>
  <si>
    <t>总收益净现值（元）</t>
    <phoneticPr fontId="6" type="noConversion"/>
  </si>
  <si>
    <t>总机会收益损失现值</t>
    <phoneticPr fontId="6" type="noConversion"/>
  </si>
  <si>
    <t>6.决策结论</t>
    <phoneticPr fontId="6" type="noConversion"/>
  </si>
  <si>
    <r>
      <t>100模拟收益净现值均值（元）</t>
    </r>
    <r>
      <rPr>
        <sz val="9"/>
        <rFont val="宋体"/>
        <family val="3"/>
        <charset val="134"/>
      </rPr>
      <t>（保留2位小数）</t>
    </r>
    <phoneticPr fontId="6" type="noConversion"/>
  </si>
  <si>
    <r>
      <t>100模拟机会收益损失净现值最小值（元）</t>
    </r>
    <r>
      <rPr>
        <sz val="9"/>
        <rFont val="宋体"/>
        <family val="3"/>
        <charset val="134"/>
      </rPr>
      <t>（保留2位小数）</t>
    </r>
    <r>
      <rPr>
        <sz val="11"/>
        <color theme="1"/>
        <rFont val="宋体"/>
        <family val="2"/>
        <charset val="134"/>
        <scheme val="minor"/>
      </rPr>
      <t/>
    </r>
    <phoneticPr fontId="6" type="noConversion"/>
  </si>
  <si>
    <r>
      <t>100模拟机会收益损失净现值最大值（元）</t>
    </r>
    <r>
      <rPr>
        <sz val="9"/>
        <rFont val="宋体"/>
        <family val="3"/>
        <charset val="134"/>
      </rPr>
      <t>（保留2位小数）</t>
    </r>
    <r>
      <rPr>
        <sz val="11"/>
        <color theme="1"/>
        <rFont val="宋体"/>
        <family val="2"/>
        <charset val="134"/>
        <scheme val="minor"/>
      </rPr>
      <t/>
    </r>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</si>
</sst>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 #,##0.00_ ;_ * \-#,##0.00_ ;_ * &quot;-&quot;??_ ;_ @_ "/>
    <numFmt numFmtId="176" formatCode="yyyy\-mm\-dd"/>
    <numFmt numFmtId="177" formatCode="0.0000"/>
    <numFmt numFmtId="178" formatCode="0_ "/>
    <numFmt numFmtId="179" formatCode="0.00_ "/>
    <numFmt numFmtId="180" formatCode="0.0"/>
    <numFmt numFmtId="181" formatCode="0.000000000000_ "/>
    <numFmt numFmtId="182" formatCode="0_);[Red]\(0\)"/>
    <numFmt numFmtId="183" formatCode="_ * #,##0_ ;_ * \-#,##0_ ;_ * &quot;-&quot;??_ ;_ @_ "/>
    <numFmt numFmtId="184" formatCode="0.000"/>
    <numFmt numFmtId="185" formatCode="0.0_ "/>
    <numFmt numFmtId="186" formatCode="0.00_);[Red]\(0.00\)"/>
  </numFmts>
  <fonts count="45" x14ac:knownFonts="1">
    <font>
      <sz val="10"/>
      <name val="Arial"/>
    </font>
    <font>
      <sz val="11"/>
      <color theme="1"/>
      <name val="宋体"/>
      <family val="2"/>
      <scheme val="minor"/>
    </font>
    <font>
      <sz val="11"/>
      <color theme="1"/>
      <name val="宋体"/>
      <family val="2"/>
      <scheme val="minor"/>
    </font>
    <font>
      <sz val="10"/>
      <name val="Arial"/>
      <family val="2"/>
    </font>
    <font>
      <sz val="10"/>
      <color rgb="FFFF0000"/>
      <name val="Arial"/>
      <family val="2"/>
    </font>
    <font>
      <sz val="11"/>
      <color theme="1"/>
      <name val="宋体"/>
      <family val="2"/>
      <charset val="134"/>
      <scheme val="minor"/>
    </font>
    <font>
      <sz val="9"/>
      <name val="宋体"/>
      <family val="3"/>
      <charset val="134"/>
    </font>
    <font>
      <sz val="10"/>
      <name val="微软雅黑"/>
      <family val="2"/>
      <charset val="134"/>
    </font>
    <font>
      <sz val="10"/>
      <name val="宋体"/>
      <family val="3"/>
      <charset val="134"/>
    </font>
    <font>
      <sz val="10"/>
      <name val="Arial"/>
      <family val="2"/>
      <charset val="134"/>
    </font>
    <font>
      <sz val="9"/>
      <name val="宋体"/>
      <family val="2"/>
      <charset val="134"/>
      <scheme val="minor"/>
    </font>
    <font>
      <sz val="10"/>
      <color theme="1"/>
      <name val="宋体"/>
      <family val="3"/>
      <charset val="134"/>
      <scheme val="minor"/>
    </font>
    <font>
      <sz val="10"/>
      <color theme="1"/>
      <name val="宋体"/>
      <family val="2"/>
      <charset val="134"/>
      <scheme val="minor"/>
    </font>
    <font>
      <b/>
      <sz val="10"/>
      <name val="宋体"/>
      <family val="3"/>
      <charset val="134"/>
    </font>
    <font>
      <b/>
      <sz val="10"/>
      <color rgb="FFFF0000"/>
      <name val="Arial"/>
      <family val="2"/>
    </font>
    <font>
      <sz val="10"/>
      <color theme="5"/>
      <name val="Arial"/>
      <family val="2"/>
    </font>
    <font>
      <sz val="11"/>
      <color theme="1"/>
      <name val="宋体"/>
      <family val="3"/>
      <charset val="134"/>
      <scheme val="minor"/>
    </font>
    <font>
      <sz val="10"/>
      <color theme="7" tint="-0.249977111117893"/>
      <name val="Arial"/>
      <family val="2"/>
    </font>
    <font>
      <b/>
      <sz val="14"/>
      <color theme="7" tint="-0.249977111117893"/>
      <name val="宋体"/>
      <family val="3"/>
      <charset val="134"/>
    </font>
    <font>
      <sz val="10"/>
      <color theme="1"/>
      <name val="Arial"/>
      <family val="2"/>
    </font>
    <font>
      <sz val="12"/>
      <color theme="1"/>
      <name val="宋体"/>
      <family val="2"/>
      <scheme val="minor"/>
    </font>
    <font>
      <sz val="12"/>
      <color theme="7" tint="-0.249977111117893"/>
      <name val="宋体"/>
      <family val="3"/>
      <charset val="134"/>
      <scheme val="minor"/>
    </font>
    <font>
      <sz val="9"/>
      <name val="宋体"/>
      <family val="3"/>
      <charset val="134"/>
      <scheme val="minor"/>
    </font>
    <font>
      <b/>
      <sz val="12"/>
      <color theme="1"/>
      <name val="宋体"/>
      <family val="3"/>
      <charset val="134"/>
      <scheme val="minor"/>
    </font>
    <font>
      <sz val="12"/>
      <name val="Arial"/>
      <family val="2"/>
    </font>
    <font>
      <sz val="12"/>
      <name val="Arial"/>
      <family val="2"/>
      <charset val="134"/>
    </font>
    <font>
      <sz val="12"/>
      <name val="宋体"/>
      <family val="2"/>
      <charset val="134"/>
    </font>
    <font>
      <sz val="12"/>
      <name val="宋体"/>
      <family val="3"/>
      <charset val="134"/>
    </font>
    <font>
      <sz val="12"/>
      <name val="Arial"/>
      <family val="3"/>
      <charset val="134"/>
    </font>
    <font>
      <sz val="12"/>
      <name val="Arial"/>
      <family val="3"/>
    </font>
    <font>
      <sz val="11"/>
      <name val="宋体"/>
      <family val="3"/>
      <charset val="134"/>
    </font>
    <font>
      <b/>
      <sz val="11"/>
      <name val="宋体"/>
      <family val="3"/>
      <charset val="134"/>
    </font>
    <font>
      <b/>
      <sz val="11"/>
      <color rgb="FF0070C0"/>
      <name val="宋体"/>
      <family val="3"/>
      <charset val="134"/>
    </font>
    <font>
      <b/>
      <sz val="11"/>
      <color rgb="FFC00000"/>
      <name val="宋体"/>
      <family val="3"/>
      <charset val="134"/>
    </font>
    <font>
      <sz val="11"/>
      <color theme="1"/>
      <name val="宋体"/>
      <family val="3"/>
      <charset val="134"/>
    </font>
    <font>
      <sz val="11"/>
      <name val="Arial"/>
      <family val="2"/>
    </font>
    <font>
      <b/>
      <sz val="11"/>
      <name val="宋体"/>
      <family val="3"/>
      <charset val="134"/>
      <scheme val="minor"/>
    </font>
    <font>
      <sz val="11"/>
      <color theme="1"/>
      <name val="Arial"/>
      <family val="2"/>
    </font>
    <font>
      <i/>
      <sz val="11"/>
      <color theme="1"/>
      <name val="宋体"/>
      <family val="3"/>
      <charset val="134"/>
      <scheme val="minor"/>
    </font>
    <font>
      <b/>
      <sz val="11"/>
      <color rgb="FFFF0000"/>
      <name val="宋体"/>
      <family val="3"/>
      <charset val="134"/>
    </font>
    <font>
      <b/>
      <sz val="22"/>
      <name val="宋体"/>
      <family val="3"/>
      <charset val="134"/>
    </font>
    <font>
      <sz val="11"/>
      <color rgb="FF000000"/>
      <name val="Calibri"/>
      <family val="2"/>
    </font>
    <font>
      <sz val="11"/>
      <color rgb="FF000000"/>
      <name val="宋体"/>
      <family val="2"/>
      <charset val="134"/>
    </font>
    <font>
      <b/>
      <sz val="12"/>
      <name val="宋体"/>
      <family val="3"/>
      <charset val="134"/>
    </font>
    <font>
      <sz val="12"/>
      <color indexed="8"/>
      <name val="宋体"/>
      <family val="3"/>
      <charset val="134"/>
    </font>
  </fonts>
  <fills count="20">
    <fill>
      <patternFill patternType="none"/>
    </fill>
    <fill>
      <patternFill patternType="gray125"/>
    </fill>
    <fill>
      <patternFill patternType="solid">
        <fgColor theme="5" tint="0.79998168889431442"/>
        <bgColor indexed="64"/>
      </patternFill>
    </fill>
    <fill>
      <patternFill patternType="solid">
        <fgColor theme="6" tint="0.79998168889431442"/>
        <bgColor indexed="64"/>
      </patternFill>
    </fill>
    <fill>
      <patternFill patternType="solid">
        <fgColor theme="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indexed="43"/>
        <bgColor indexed="64"/>
      </patternFill>
    </fill>
    <fill>
      <patternFill patternType="solid">
        <fgColor indexed="22"/>
        <bgColor indexed="64"/>
      </patternFill>
    </fill>
    <fill>
      <patternFill patternType="solid">
        <fgColor indexed="42"/>
        <bgColor indexed="64"/>
      </patternFill>
    </fill>
    <fill>
      <patternFill patternType="solid">
        <fgColor rgb="FFCCFFFF"/>
        <bgColor indexed="64"/>
      </patternFill>
    </fill>
    <fill>
      <patternFill patternType="solid">
        <fgColor theme="2"/>
        <bgColor indexed="64"/>
      </patternFill>
    </fill>
    <fill>
      <patternFill patternType="solid">
        <fgColor theme="8" tint="0.59999389629810485"/>
        <bgColor indexed="64"/>
      </patternFill>
    </fill>
    <fill>
      <patternFill patternType="solid">
        <fgColor rgb="FFFFFFCC"/>
        <bgColor indexed="64"/>
      </patternFill>
    </fill>
    <fill>
      <patternFill patternType="solid">
        <fgColor indexed="9"/>
        <bgColor indexed="64"/>
      </patternFill>
    </fill>
    <fill>
      <patternFill patternType="solid">
        <fgColor indexed="41"/>
        <bgColor indexed="64"/>
      </patternFill>
    </fill>
    <fill>
      <patternFill patternType="solid">
        <fgColor theme="9" tint="0.59999389629810485"/>
        <bgColor indexed="64"/>
      </patternFill>
    </fill>
  </fills>
  <borders count="20">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medium">
        <color indexed="64"/>
      </bottom>
      <diagonal/>
    </border>
    <border>
      <left/>
      <right/>
      <top style="medium">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double">
        <color indexed="9"/>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top style="thin">
        <color indexed="64"/>
      </top>
      <bottom/>
      <diagonal/>
    </border>
  </borders>
  <cellStyleXfs count="11">
    <xf numFmtId="0" fontId="0" fillId="0" borderId="0"/>
    <xf numFmtId="0" fontId="5" fillId="0" borderId="0">
      <alignment vertical="center"/>
    </xf>
    <xf numFmtId="0" fontId="3" fillId="0" borderId="0"/>
    <xf numFmtId="0" fontId="20" fillId="0" borderId="0"/>
    <xf numFmtId="0" fontId="2" fillId="0" borderId="0"/>
    <xf numFmtId="0" fontId="16" fillId="0" borderId="0">
      <alignment vertical="center"/>
    </xf>
    <xf numFmtId="9" fontId="27" fillId="0" borderId="0" applyFont="0" applyFill="0" applyBorder="0" applyAlignment="0" applyProtection="0">
      <alignment vertical="center"/>
    </xf>
    <xf numFmtId="0" fontId="1" fillId="0" borderId="0"/>
    <xf numFmtId="43" fontId="1" fillId="0" borderId="0" applyFont="0" applyFill="0" applyBorder="0" applyAlignment="0" applyProtection="0">
      <alignment vertical="center"/>
    </xf>
    <xf numFmtId="0" fontId="16" fillId="0" borderId="0">
      <alignment vertical="center"/>
    </xf>
    <xf numFmtId="9" fontId="27" fillId="0" borderId="0" applyFont="0" applyFill="0" applyBorder="0" applyAlignment="0" applyProtection="0"/>
  </cellStyleXfs>
  <cellXfs count="218">
    <xf numFmtId="0" fontId="0" fillId="0" borderId="0" xfId="0"/>
    <xf numFmtId="176" fontId="0" fillId="0" borderId="0" xfId="0" applyNumberFormat="1"/>
    <xf numFmtId="177" fontId="0" fillId="0" borderId="0" xfId="0" applyNumberFormat="1"/>
    <xf numFmtId="176" fontId="4" fillId="0" borderId="0" xfId="0" applyNumberFormat="1" applyFont="1"/>
    <xf numFmtId="176" fontId="0" fillId="0" borderId="2" xfId="0" applyNumberFormat="1" applyBorder="1" applyAlignment="1">
      <alignment vertical="top"/>
    </xf>
    <xf numFmtId="176" fontId="0" fillId="0" borderId="2" xfId="0" applyNumberFormat="1" applyBorder="1" applyAlignment="1">
      <alignment horizontal="center" vertical="center"/>
    </xf>
    <xf numFmtId="177" fontId="0" fillId="0" borderId="2" xfId="0" applyNumberFormat="1" applyBorder="1" applyAlignment="1">
      <alignment horizontal="center" vertical="center"/>
    </xf>
    <xf numFmtId="176" fontId="0" fillId="0" borderId="1" xfId="0" applyNumberFormat="1" applyBorder="1"/>
    <xf numFmtId="177" fontId="0" fillId="0" borderId="1" xfId="0" applyNumberFormat="1" applyBorder="1"/>
    <xf numFmtId="176" fontId="0" fillId="0" borderId="2" xfId="0" applyNumberFormat="1" applyBorder="1"/>
    <xf numFmtId="177" fontId="0" fillId="0" borderId="2" xfId="0" applyNumberFormat="1" applyBorder="1"/>
    <xf numFmtId="0" fontId="9" fillId="0" borderId="0" xfId="0" applyFont="1"/>
    <xf numFmtId="0" fontId="8" fillId="0" borderId="0" xfId="0" applyFont="1"/>
    <xf numFmtId="0" fontId="5" fillId="0" borderId="0" xfId="1">
      <alignment vertical="center"/>
    </xf>
    <xf numFmtId="0" fontId="5" fillId="0" borderId="7" xfId="1" applyBorder="1">
      <alignment vertical="center"/>
    </xf>
    <xf numFmtId="0" fontId="5" fillId="0" borderId="8" xfId="1" applyBorder="1" applyAlignment="1">
      <alignment horizontal="center" vertical="center"/>
    </xf>
    <xf numFmtId="0" fontId="5" fillId="0" borderId="8" xfId="1" applyBorder="1" applyAlignment="1">
      <alignment horizontal="centerContinuous" vertical="center"/>
    </xf>
    <xf numFmtId="0" fontId="0" fillId="0" borderId="0" xfId="0" applyFill="1" applyBorder="1" applyAlignment="1"/>
    <xf numFmtId="0" fontId="3" fillId="0" borderId="0" xfId="0" applyFont="1" applyFill="1" applyBorder="1" applyAlignment="1"/>
    <xf numFmtId="0" fontId="3" fillId="0" borderId="7" xfId="0" applyFont="1" applyFill="1" applyBorder="1" applyAlignment="1"/>
    <xf numFmtId="0" fontId="0" fillId="0" borderId="7" xfId="0" applyFill="1" applyBorder="1" applyAlignment="1"/>
    <xf numFmtId="0" fontId="3" fillId="0" borderId="8" xfId="0" applyFont="1" applyFill="1" applyBorder="1" applyAlignment="1">
      <alignment horizontal="center"/>
    </xf>
    <xf numFmtId="0" fontId="3" fillId="0" borderId="8" xfId="0" applyFont="1" applyFill="1" applyBorder="1" applyAlignment="1">
      <alignment horizontal="centerContinuous"/>
    </xf>
    <xf numFmtId="0" fontId="11" fillId="2" borderId="3" xfId="1" applyFont="1" applyFill="1" applyBorder="1">
      <alignment vertical="center"/>
    </xf>
    <xf numFmtId="0" fontId="12" fillId="0" borderId="0" xfId="1" applyFont="1">
      <alignment vertical="center"/>
    </xf>
    <xf numFmtId="0" fontId="11" fillId="3" borderId="3" xfId="1" applyFont="1" applyFill="1" applyBorder="1" applyAlignment="1">
      <alignment horizontal="center" vertical="center"/>
    </xf>
    <xf numFmtId="0" fontId="11" fillId="3" borderId="4" xfId="1" applyFont="1" applyFill="1" applyBorder="1">
      <alignment vertical="center"/>
    </xf>
    <xf numFmtId="0" fontId="11" fillId="3" borderId="9" xfId="1" applyFont="1" applyFill="1" applyBorder="1" applyAlignment="1">
      <alignment horizontal="center" vertical="center"/>
    </xf>
    <xf numFmtId="0" fontId="11" fillId="3" borderId="4" xfId="1" applyFont="1" applyFill="1" applyBorder="1" applyAlignment="1">
      <alignment horizontal="center" vertical="center"/>
    </xf>
    <xf numFmtId="0" fontId="11" fillId="3" borderId="5" xfId="1" applyFont="1" applyFill="1" applyBorder="1">
      <alignment vertical="center"/>
    </xf>
    <xf numFmtId="0" fontId="11" fillId="3" borderId="10" xfId="1" applyFont="1" applyFill="1" applyBorder="1" applyAlignment="1">
      <alignment horizontal="center" vertical="center"/>
    </xf>
    <xf numFmtId="0" fontId="11" fillId="3" borderId="5" xfId="1" applyFont="1" applyFill="1" applyBorder="1" applyAlignment="1">
      <alignment horizontal="center" vertical="center"/>
    </xf>
    <xf numFmtId="0" fontId="11" fillId="3" borderId="0" xfId="1" applyFont="1" applyFill="1" applyBorder="1" applyAlignment="1">
      <alignment horizontal="center" vertical="center"/>
    </xf>
    <xf numFmtId="0" fontId="11" fillId="3" borderId="6" xfId="1" applyFont="1" applyFill="1" applyBorder="1">
      <alignment vertical="center"/>
    </xf>
    <xf numFmtId="0" fontId="11" fillId="3" borderId="11" xfId="1" applyFont="1" applyFill="1" applyBorder="1" applyAlignment="1">
      <alignment horizontal="center" vertical="center"/>
    </xf>
    <xf numFmtId="0" fontId="11" fillId="3" borderId="6" xfId="1" applyFont="1" applyFill="1" applyBorder="1" applyAlignment="1">
      <alignment horizontal="center" vertical="center"/>
    </xf>
    <xf numFmtId="0" fontId="11" fillId="3" borderId="3" xfId="1" applyFont="1" applyFill="1" applyBorder="1">
      <alignment vertical="center"/>
    </xf>
    <xf numFmtId="0" fontId="13" fillId="0" borderId="0" xfId="0" applyFont="1"/>
    <xf numFmtId="0" fontId="14" fillId="4" borderId="0" xfId="0" applyFont="1" applyFill="1"/>
    <xf numFmtId="0" fontId="3" fillId="0" borderId="0" xfId="2"/>
    <xf numFmtId="176" fontId="3" fillId="0" borderId="0" xfId="2" applyNumberFormat="1"/>
    <xf numFmtId="176" fontId="4" fillId="0" borderId="0" xfId="2" applyNumberFormat="1" applyFont="1"/>
    <xf numFmtId="176" fontId="3" fillId="0" borderId="1" xfId="2" applyNumberFormat="1" applyBorder="1"/>
    <xf numFmtId="176" fontId="3" fillId="0" borderId="2" xfId="2" applyNumberFormat="1" applyBorder="1"/>
    <xf numFmtId="176" fontId="3" fillId="0" borderId="2" xfId="2" applyNumberFormat="1" applyBorder="1" applyAlignment="1">
      <alignment horizontal="center" vertical="center"/>
    </xf>
    <xf numFmtId="176" fontId="3" fillId="0" borderId="2" xfId="2" applyNumberFormat="1" applyBorder="1" applyAlignment="1">
      <alignment vertical="top"/>
    </xf>
    <xf numFmtId="0" fontId="15" fillId="0" borderId="0" xfId="2" applyFont="1"/>
    <xf numFmtId="0" fontId="3" fillId="0" borderId="0" xfId="2" applyAlignment="1">
      <alignment vertical="center"/>
    </xf>
    <xf numFmtId="0" fontId="16" fillId="0" borderId="3" xfId="2" applyFont="1" applyBorder="1" applyAlignment="1">
      <alignment vertical="center"/>
    </xf>
    <xf numFmtId="0" fontId="16" fillId="0" borderId="0" xfId="2" applyFont="1" applyAlignment="1">
      <alignment vertical="center"/>
    </xf>
    <xf numFmtId="0" fontId="3" fillId="0" borderId="3" xfId="2" applyBorder="1" applyAlignment="1">
      <alignment vertical="center"/>
    </xf>
    <xf numFmtId="0" fontId="8" fillId="0" borderId="0" xfId="2" applyFont="1"/>
    <xf numFmtId="0" fontId="17" fillId="0" borderId="12" xfId="2" applyFont="1" applyBorder="1"/>
    <xf numFmtId="0" fontId="18" fillId="0" borderId="12" xfId="2" applyFont="1" applyBorder="1"/>
    <xf numFmtId="0" fontId="9" fillId="0" borderId="0" xfId="2" applyFont="1"/>
    <xf numFmtId="0" fontId="19" fillId="0" borderId="0" xfId="2" applyFont="1"/>
    <xf numFmtId="0" fontId="20" fillId="0" borderId="0" xfId="3"/>
    <xf numFmtId="0" fontId="21" fillId="0" borderId="0" xfId="3" applyFont="1"/>
    <xf numFmtId="178" fontId="21" fillId="0" borderId="0" xfId="3" applyNumberFormat="1" applyFont="1"/>
    <xf numFmtId="179" fontId="20" fillId="0" borderId="0" xfId="3" applyNumberFormat="1"/>
    <xf numFmtId="179" fontId="21" fillId="0" borderId="0" xfId="3" applyNumberFormat="1" applyFont="1"/>
    <xf numFmtId="178" fontId="20" fillId="0" borderId="0" xfId="3" applyNumberFormat="1" applyAlignment="1">
      <alignment horizontal="right"/>
    </xf>
    <xf numFmtId="178" fontId="20" fillId="0" borderId="0" xfId="3" applyNumberFormat="1"/>
    <xf numFmtId="0" fontId="23" fillId="0" borderId="0" xfId="3" applyFont="1"/>
    <xf numFmtId="0" fontId="2" fillId="0" borderId="0" xfId="4"/>
    <xf numFmtId="0" fontId="2" fillId="0" borderId="13" xfId="4" applyBorder="1"/>
    <xf numFmtId="0" fontId="2" fillId="0" borderId="3" xfId="4" applyBorder="1"/>
    <xf numFmtId="14" fontId="2" fillId="0" borderId="0" xfId="4" applyNumberFormat="1"/>
    <xf numFmtId="177" fontId="0" fillId="0" borderId="2" xfId="0" applyNumberFormat="1" applyBorder="1" applyAlignment="1">
      <alignment vertical="top"/>
    </xf>
    <xf numFmtId="176" fontId="0" fillId="0" borderId="2" xfId="0" applyNumberFormat="1" applyBorder="1" applyAlignment="1">
      <alignment vertical="top"/>
    </xf>
    <xf numFmtId="0" fontId="12" fillId="3" borderId="3" xfId="1" applyFont="1" applyFill="1" applyBorder="1" applyAlignment="1">
      <alignment horizontal="center" vertical="center"/>
    </xf>
    <xf numFmtId="0" fontId="5" fillId="5" borderId="0" xfId="1" applyFill="1">
      <alignment vertical="center"/>
    </xf>
    <xf numFmtId="0" fontId="5" fillId="6" borderId="0" xfId="1" applyFill="1">
      <alignment vertical="center"/>
    </xf>
    <xf numFmtId="0" fontId="5" fillId="7" borderId="0" xfId="1" applyFill="1">
      <alignment vertical="center"/>
    </xf>
    <xf numFmtId="0" fontId="16" fillId="0" borderId="0" xfId="5">
      <alignment vertical="center"/>
    </xf>
    <xf numFmtId="0" fontId="24" fillId="8" borderId="0" xfId="5" applyFont="1" applyFill="1" applyAlignment="1"/>
    <xf numFmtId="0" fontId="24" fillId="0" borderId="0" xfId="5" applyFont="1" applyAlignment="1"/>
    <xf numFmtId="0" fontId="25" fillId="0" borderId="0" xfId="5" applyFont="1" applyAlignment="1"/>
    <xf numFmtId="0" fontId="27" fillId="9" borderId="3" xfId="5" applyFont="1" applyFill="1" applyBorder="1" applyAlignment="1"/>
    <xf numFmtId="1" fontId="24" fillId="10" borderId="3" xfId="5" applyNumberFormat="1" applyFont="1" applyFill="1" applyBorder="1" applyAlignment="1"/>
    <xf numFmtId="0" fontId="27" fillId="11" borderId="3" xfId="5" applyFont="1" applyFill="1" applyBorder="1" applyAlignment="1"/>
    <xf numFmtId="0" fontId="24" fillId="4" borderId="3" xfId="5" applyFont="1" applyFill="1" applyBorder="1" applyAlignment="1"/>
    <xf numFmtId="9" fontId="24" fillId="4" borderId="3" xfId="5" applyNumberFormat="1" applyFont="1" applyFill="1" applyBorder="1" applyAlignment="1"/>
    <xf numFmtId="0" fontId="27" fillId="0" borderId="3" xfId="5" applyFont="1" applyBorder="1" applyAlignment="1"/>
    <xf numFmtId="0" fontId="28" fillId="0" borderId="3" xfId="5" applyFont="1" applyBorder="1" applyAlignment="1"/>
    <xf numFmtId="2" fontId="24" fillId="10" borderId="3" xfId="5" applyNumberFormat="1" applyFont="1" applyFill="1" applyBorder="1" applyAlignment="1"/>
    <xf numFmtId="0" fontId="26" fillId="0" borderId="0" xfId="5" applyFont="1" applyAlignment="1"/>
    <xf numFmtId="9" fontId="24" fillId="12" borderId="3" xfId="6" applyFont="1" applyFill="1" applyBorder="1" applyAlignment="1"/>
    <xf numFmtId="2" fontId="24" fillId="0" borderId="0" xfId="5" applyNumberFormat="1" applyFont="1" applyAlignment="1"/>
    <xf numFmtId="2" fontId="24" fillId="12" borderId="3" xfId="5" applyNumberFormat="1" applyFont="1" applyFill="1" applyBorder="1" applyAlignment="1"/>
    <xf numFmtId="0" fontId="24" fillId="4" borderId="0" xfId="5" applyFont="1" applyFill="1" applyAlignment="1"/>
    <xf numFmtId="9" fontId="24" fillId="4" borderId="0" xfId="5" applyNumberFormat="1" applyFont="1" applyFill="1" applyAlignment="1"/>
    <xf numFmtId="0" fontId="24" fillId="6" borderId="0" xfId="5" applyFont="1" applyFill="1" applyAlignment="1"/>
    <xf numFmtId="0" fontId="27" fillId="0" borderId="0" xfId="5" applyFont="1" applyAlignment="1"/>
    <xf numFmtId="180" fontId="24" fillId="8" borderId="0" xfId="5" applyNumberFormat="1" applyFont="1" applyFill="1" applyAlignment="1"/>
    <xf numFmtId="0" fontId="24" fillId="9" borderId="3" xfId="5" applyFont="1" applyFill="1" applyBorder="1" applyAlignment="1"/>
    <xf numFmtId="181" fontId="24" fillId="0" borderId="0" xfId="5" applyNumberFormat="1" applyFont="1" applyAlignment="1"/>
    <xf numFmtId="0" fontId="30" fillId="0" borderId="0" xfId="7" applyFont="1" applyAlignment="1">
      <alignment vertical="center"/>
    </xf>
    <xf numFmtId="0" fontId="30" fillId="0" borderId="0" xfId="7" applyFont="1" applyAlignment="1">
      <alignment horizontal="center" vertical="center"/>
    </xf>
    <xf numFmtId="1" fontId="31" fillId="0" borderId="14" xfId="8" applyNumberFormat="1" applyFont="1" applyFill="1" applyBorder="1" applyAlignment="1">
      <alignment horizontal="left" vertical="center"/>
    </xf>
    <xf numFmtId="1" fontId="30" fillId="0" borderId="0" xfId="8" applyNumberFormat="1" applyFont="1" applyFill="1" applyBorder="1" applyAlignment="1">
      <alignment horizontal="center" vertical="center"/>
    </xf>
    <xf numFmtId="1" fontId="30" fillId="0" borderId="3" xfId="7" applyNumberFormat="1" applyFont="1" applyBorder="1" applyAlignment="1">
      <alignment horizontal="center" vertical="center"/>
    </xf>
    <xf numFmtId="0" fontId="31" fillId="0" borderId="0" xfId="7" applyFont="1" applyAlignment="1">
      <alignment horizontal="right" vertical="center"/>
    </xf>
    <xf numFmtId="1" fontId="30" fillId="13" borderId="3" xfId="7" applyNumberFormat="1" applyFont="1" applyFill="1" applyBorder="1" applyAlignment="1">
      <alignment horizontal="center" vertical="center"/>
    </xf>
    <xf numFmtId="0" fontId="30" fillId="13" borderId="3" xfId="8" applyNumberFormat="1" applyFont="1" applyFill="1" applyBorder="1" applyAlignment="1">
      <alignment horizontal="center" vertical="center"/>
    </xf>
    <xf numFmtId="0" fontId="31" fillId="0" borderId="0" xfId="7" applyFont="1" applyAlignment="1">
      <alignment horizontal="center" vertical="center"/>
    </xf>
    <xf numFmtId="0" fontId="31" fillId="0" borderId="0" xfId="7" applyFont="1" applyAlignment="1">
      <alignment horizontal="left" vertical="center"/>
    </xf>
    <xf numFmtId="182" fontId="30" fillId="0" borderId="0" xfId="7" applyNumberFormat="1" applyFont="1" applyAlignment="1">
      <alignment horizontal="center" vertical="center"/>
    </xf>
    <xf numFmtId="0" fontId="30" fillId="0" borderId="0" xfId="7" applyFont="1"/>
    <xf numFmtId="0" fontId="31" fillId="0" borderId="0" xfId="7" applyFont="1" applyAlignment="1">
      <alignment vertical="center"/>
    </xf>
    <xf numFmtId="0" fontId="30" fillId="14" borderId="4" xfId="7" applyFont="1" applyFill="1" applyBorder="1" applyAlignment="1">
      <alignment horizontal="center" vertical="center"/>
    </xf>
    <xf numFmtId="0" fontId="32" fillId="14" borderId="4" xfId="7" applyFont="1" applyFill="1" applyBorder="1" applyAlignment="1">
      <alignment horizontal="center" vertical="center"/>
    </xf>
    <xf numFmtId="0" fontId="33" fillId="14" borderId="4" xfId="7" applyFont="1" applyFill="1" applyBorder="1" applyAlignment="1">
      <alignment horizontal="center" vertical="center" wrapText="1"/>
    </xf>
    <xf numFmtId="0" fontId="30" fillId="14" borderId="4" xfId="7" applyFont="1" applyFill="1" applyBorder="1" applyAlignment="1">
      <alignment horizontal="center" vertical="center" wrapText="1"/>
    </xf>
    <xf numFmtId="0" fontId="30" fillId="14" borderId="4" xfId="7" applyFont="1" applyFill="1" applyBorder="1" applyAlignment="1">
      <alignment horizontal="center" vertical="center"/>
    </xf>
    <xf numFmtId="1" fontId="30" fillId="14" borderId="4" xfId="8" applyNumberFormat="1" applyFont="1" applyFill="1" applyBorder="1" applyAlignment="1">
      <alignment horizontal="center" vertical="center" wrapText="1"/>
    </xf>
    <xf numFmtId="1" fontId="32" fillId="14" borderId="4" xfId="8" applyNumberFormat="1" applyFont="1" applyFill="1" applyBorder="1" applyAlignment="1">
      <alignment horizontal="center" vertical="center" wrapText="1"/>
    </xf>
    <xf numFmtId="1" fontId="30" fillId="14" borderId="4" xfId="7" applyNumberFormat="1" applyFont="1" applyFill="1" applyBorder="1" applyAlignment="1">
      <alignment horizontal="center" vertical="center" wrapText="1"/>
    </xf>
    <xf numFmtId="1" fontId="30" fillId="15" borderId="3" xfId="7" applyNumberFormat="1" applyFont="1" applyFill="1" applyBorder="1" applyAlignment="1">
      <alignment horizontal="center" vertical="center"/>
    </xf>
    <xf numFmtId="1" fontId="30" fillId="15" borderId="0" xfId="7" applyNumberFormat="1" applyFont="1" applyFill="1" applyAlignment="1">
      <alignment horizontal="center" vertical="center"/>
    </xf>
    <xf numFmtId="182" fontId="30" fillId="14" borderId="4" xfId="7" applyNumberFormat="1" applyFont="1" applyFill="1" applyBorder="1" applyAlignment="1">
      <alignment horizontal="center" vertical="center"/>
    </xf>
    <xf numFmtId="0" fontId="30" fillId="14" borderId="3" xfId="7" applyFont="1" applyFill="1" applyBorder="1" applyAlignment="1">
      <alignment vertical="center"/>
    </xf>
    <xf numFmtId="0" fontId="30" fillId="16" borderId="3" xfId="7" applyFont="1" applyFill="1" applyBorder="1" applyAlignment="1">
      <alignment horizontal="right" vertical="center"/>
    </xf>
    <xf numFmtId="0" fontId="30" fillId="14" borderId="6" xfId="7" applyFont="1" applyFill="1" applyBorder="1" applyAlignment="1">
      <alignment horizontal="center" vertical="center"/>
    </xf>
    <xf numFmtId="0" fontId="32" fillId="14" borderId="6" xfId="7" applyFont="1" applyFill="1" applyBorder="1" applyAlignment="1">
      <alignment horizontal="center" vertical="center"/>
    </xf>
    <xf numFmtId="0" fontId="33" fillId="14" borderId="6" xfId="7" applyFont="1" applyFill="1" applyBorder="1" applyAlignment="1">
      <alignment horizontal="center" vertical="center" wrapText="1"/>
    </xf>
    <xf numFmtId="0" fontId="30" fillId="14" borderId="6" xfId="7" applyFont="1" applyFill="1" applyBorder="1" applyAlignment="1">
      <alignment horizontal="center" vertical="center" wrapText="1"/>
    </xf>
    <xf numFmtId="0" fontId="30" fillId="14" borderId="6" xfId="7" applyFont="1" applyFill="1" applyBorder="1" applyAlignment="1">
      <alignment horizontal="center" vertical="center"/>
    </xf>
    <xf numFmtId="1" fontId="30" fillId="14" borderId="6" xfId="8" applyNumberFormat="1" applyFont="1" applyFill="1" applyBorder="1" applyAlignment="1">
      <alignment horizontal="center" vertical="center" wrapText="1"/>
    </xf>
    <xf numFmtId="1" fontId="32" fillId="14" borderId="6" xfId="8" applyNumberFormat="1" applyFont="1" applyFill="1" applyBorder="1" applyAlignment="1">
      <alignment horizontal="center" vertical="center" wrapText="1"/>
    </xf>
    <xf numFmtId="1" fontId="30" fillId="14" borderId="6" xfId="7" applyNumberFormat="1" applyFont="1" applyFill="1" applyBorder="1" applyAlignment="1">
      <alignment horizontal="center" vertical="center" wrapText="1"/>
    </xf>
    <xf numFmtId="0" fontId="30" fillId="14" borderId="3" xfId="7" applyFont="1" applyFill="1" applyBorder="1" applyAlignment="1">
      <alignment horizontal="center" vertical="center"/>
    </xf>
    <xf numFmtId="182" fontId="30" fillId="13" borderId="3" xfId="7" applyNumberFormat="1" applyFont="1" applyFill="1" applyBorder="1" applyAlignment="1">
      <alignment horizontal="center" vertical="center"/>
    </xf>
    <xf numFmtId="1" fontId="30" fillId="14" borderId="3" xfId="7" applyNumberFormat="1" applyFont="1" applyFill="1" applyBorder="1" applyAlignment="1">
      <alignment horizontal="center" vertical="center"/>
    </xf>
    <xf numFmtId="183" fontId="30" fillId="0" borderId="0" xfId="8" applyNumberFormat="1" applyFont="1" applyFill="1" applyAlignment="1">
      <alignment horizontal="right" vertical="center"/>
    </xf>
    <xf numFmtId="0" fontId="30" fillId="0" borderId="3" xfId="7" applyFont="1" applyBorder="1" applyAlignment="1">
      <alignment horizontal="center" vertical="center"/>
    </xf>
    <xf numFmtId="0" fontId="31" fillId="4" borderId="3" xfId="7" applyFont="1" applyFill="1" applyBorder="1" applyAlignment="1">
      <alignment horizontal="right" vertical="center"/>
    </xf>
    <xf numFmtId="0" fontId="30" fillId="16" borderId="3" xfId="7" applyFont="1" applyFill="1" applyBorder="1" applyAlignment="1">
      <alignment horizontal="center" vertical="center"/>
    </xf>
    <xf numFmtId="1" fontId="30" fillId="0" borderId="3" xfId="7" applyNumberFormat="1" applyFont="1" applyBorder="1" applyAlignment="1">
      <alignment horizontal="right" vertical="center"/>
    </xf>
    <xf numFmtId="1" fontId="30" fillId="0" borderId="3" xfId="8" applyNumberFormat="1" applyFont="1" applyFill="1" applyBorder="1" applyAlignment="1">
      <alignment horizontal="right" vertical="center"/>
    </xf>
    <xf numFmtId="184" fontId="30" fillId="13" borderId="3" xfId="7" applyNumberFormat="1" applyFont="1" applyFill="1" applyBorder="1" applyAlignment="1">
      <alignment horizontal="right" vertical="center"/>
    </xf>
    <xf numFmtId="0" fontId="31" fillId="0" borderId="3" xfId="7" applyFont="1" applyBorder="1" applyAlignment="1">
      <alignment horizontal="right" vertical="center"/>
    </xf>
    <xf numFmtId="0" fontId="30" fillId="14" borderId="13" xfId="7" applyFont="1" applyFill="1" applyBorder="1" applyAlignment="1">
      <alignment vertical="center"/>
    </xf>
    <xf numFmtId="0" fontId="1" fillId="0" borderId="0" xfId="7" applyAlignment="1">
      <alignment horizontal="center" vertical="center"/>
    </xf>
    <xf numFmtId="0" fontId="1" fillId="0" borderId="0" xfId="7" applyAlignment="1">
      <alignment vertical="center"/>
    </xf>
    <xf numFmtId="0" fontId="34" fillId="4" borderId="0" xfId="7" applyFont="1" applyFill="1" applyAlignment="1">
      <alignment horizontal="left" vertical="center"/>
    </xf>
    <xf numFmtId="0" fontId="35" fillId="0" borderId="0" xfId="7" applyFont="1" applyAlignment="1">
      <alignment vertical="center"/>
    </xf>
    <xf numFmtId="0" fontId="30" fillId="14" borderId="11" xfId="7" applyFont="1" applyFill="1" applyBorder="1" applyAlignment="1">
      <alignment vertical="center"/>
    </xf>
    <xf numFmtId="10" fontId="1" fillId="0" borderId="0" xfId="7" applyNumberFormat="1" applyAlignment="1">
      <alignment vertical="center"/>
    </xf>
    <xf numFmtId="0" fontId="30" fillId="15" borderId="3" xfId="7" applyFont="1" applyFill="1" applyBorder="1" applyAlignment="1">
      <alignment horizontal="center" vertical="center"/>
    </xf>
    <xf numFmtId="0" fontId="36" fillId="0" borderId="0" xfId="7" applyFont="1" applyAlignment="1">
      <alignment horizontal="left" vertical="center"/>
    </xf>
    <xf numFmtId="0" fontId="37" fillId="4" borderId="0" xfId="7" applyFont="1" applyFill="1" applyAlignment="1">
      <alignment vertical="center"/>
    </xf>
    <xf numFmtId="0" fontId="38" fillId="0" borderId="0" xfId="7" applyFont="1" applyAlignment="1">
      <alignment vertical="center"/>
    </xf>
    <xf numFmtId="0" fontId="16" fillId="0" borderId="0" xfId="7" applyFont="1" applyAlignment="1">
      <alignment vertical="center"/>
    </xf>
    <xf numFmtId="0" fontId="30" fillId="14" borderId="13" xfId="7" applyFont="1" applyFill="1" applyBorder="1" applyAlignment="1">
      <alignment horizontal="left" vertical="center"/>
    </xf>
    <xf numFmtId="0" fontId="39" fillId="15" borderId="3" xfId="7" applyFont="1" applyFill="1" applyBorder="1" applyAlignment="1">
      <alignment horizontal="center" vertical="center"/>
    </xf>
    <xf numFmtId="1" fontId="1" fillId="0" borderId="0" xfId="7" applyNumberFormat="1" applyAlignment="1">
      <alignment horizontal="center" vertical="center"/>
    </xf>
    <xf numFmtId="1" fontId="30" fillId="0" borderId="0" xfId="7" applyNumberFormat="1" applyFont="1" applyAlignment="1">
      <alignment vertical="center"/>
    </xf>
    <xf numFmtId="10" fontId="30" fillId="0" borderId="0" xfId="7" applyNumberFormat="1" applyFont="1" applyAlignment="1">
      <alignment vertical="center"/>
    </xf>
    <xf numFmtId="0" fontId="1" fillId="0" borderId="0" xfId="7"/>
    <xf numFmtId="180" fontId="30" fillId="0" borderId="0" xfId="7" applyNumberFormat="1" applyFont="1" applyAlignment="1">
      <alignment horizontal="center" vertical="center"/>
    </xf>
    <xf numFmtId="1" fontId="30" fillId="0" borderId="0" xfId="8" applyNumberFormat="1" applyFont="1" applyFill="1" applyAlignment="1">
      <alignment horizontal="center" vertical="center"/>
    </xf>
    <xf numFmtId="43" fontId="30" fillId="0" borderId="0" xfId="8" applyFont="1" applyFill="1" applyAlignment="1">
      <alignment horizontal="center" vertical="center"/>
    </xf>
    <xf numFmtId="1" fontId="30" fillId="0" borderId="0" xfId="7" applyNumberFormat="1" applyFont="1" applyAlignment="1">
      <alignment horizontal="center" vertical="center"/>
    </xf>
    <xf numFmtId="2" fontId="30" fillId="0" borderId="0" xfId="7" applyNumberFormat="1" applyFont="1" applyAlignment="1">
      <alignment horizontal="center" vertical="center"/>
    </xf>
    <xf numFmtId="0" fontId="40" fillId="0" borderId="0" xfId="9" applyFont="1" applyAlignment="1"/>
    <xf numFmtId="0" fontId="16" fillId="0" borderId="0" xfId="9" applyAlignment="1"/>
    <xf numFmtId="0" fontId="41" fillId="0" borderId="0" xfId="9" applyFont="1" applyAlignment="1"/>
    <xf numFmtId="0" fontId="43" fillId="17" borderId="0" xfId="9" applyFont="1" applyFill="1" applyAlignment="1"/>
    <xf numFmtId="0" fontId="43" fillId="0" borderId="0" xfId="9" applyFont="1" applyAlignment="1"/>
    <xf numFmtId="0" fontId="16" fillId="11" borderId="13" xfId="9" applyFill="1" applyBorder="1" applyAlignment="1"/>
    <xf numFmtId="0" fontId="16" fillId="11" borderId="15" xfId="9" applyFill="1" applyBorder="1" applyAlignment="1"/>
    <xf numFmtId="0" fontId="16" fillId="10" borderId="3" xfId="9" applyFill="1" applyBorder="1" applyAlignment="1"/>
    <xf numFmtId="0" fontId="16" fillId="11" borderId="3" xfId="9" applyFill="1" applyBorder="1" applyAlignment="1">
      <alignment horizontal="center"/>
    </xf>
    <xf numFmtId="0" fontId="16" fillId="0" borderId="3" xfId="9" applyBorder="1" applyAlignment="1">
      <alignment horizontal="center"/>
    </xf>
    <xf numFmtId="9" fontId="0" fillId="0" borderId="3" xfId="10" applyFont="1" applyBorder="1" applyAlignment="1">
      <alignment horizontal="right"/>
    </xf>
    <xf numFmtId="2" fontId="16" fillId="12" borderId="3" xfId="9" applyNumberFormat="1" applyFill="1" applyBorder="1" applyAlignment="1">
      <alignment horizontal="right"/>
    </xf>
    <xf numFmtId="0" fontId="16" fillId="10" borderId="3" xfId="9" applyFill="1" applyBorder="1" applyAlignment="1">
      <alignment horizontal="center"/>
    </xf>
    <xf numFmtId="185" fontId="0" fillId="10" borderId="3" xfId="10" applyNumberFormat="1" applyFont="1" applyFill="1" applyBorder="1" applyAlignment="1">
      <alignment horizontal="right"/>
    </xf>
    <xf numFmtId="0" fontId="16" fillId="11" borderId="13" xfId="9" applyFill="1" applyBorder="1" applyAlignment="1">
      <alignment horizontal="right"/>
    </xf>
    <xf numFmtId="178" fontId="0" fillId="10" borderId="3" xfId="10" applyNumberFormat="1" applyFont="1" applyFill="1" applyBorder="1"/>
    <xf numFmtId="0" fontId="16" fillId="11" borderId="11" xfId="9" applyFill="1" applyBorder="1" applyAlignment="1">
      <alignment horizontal="left"/>
    </xf>
    <xf numFmtId="0" fontId="16" fillId="11" borderId="12" xfId="9" applyFill="1" applyBorder="1" applyAlignment="1"/>
    <xf numFmtId="0" fontId="16" fillId="11" borderId="13" xfId="9" applyFill="1" applyBorder="1" applyAlignment="1">
      <alignment horizontal="left"/>
    </xf>
    <xf numFmtId="0" fontId="16" fillId="11" borderId="16" xfId="9" applyFill="1" applyBorder="1" applyAlignment="1"/>
    <xf numFmtId="10" fontId="16" fillId="10" borderId="3" xfId="9" applyNumberFormat="1" applyFill="1" applyBorder="1" applyAlignment="1"/>
    <xf numFmtId="0" fontId="16" fillId="17" borderId="0" xfId="9" applyFill="1" applyAlignment="1"/>
    <xf numFmtId="0" fontId="16" fillId="11" borderId="3" xfId="9" applyFill="1" applyBorder="1" applyAlignment="1">
      <alignment horizontal="right"/>
    </xf>
    <xf numFmtId="179" fontId="44" fillId="12" borderId="3" xfId="9" applyNumberFormat="1" applyFont="1" applyFill="1" applyBorder="1" applyAlignment="1"/>
    <xf numFmtId="179" fontId="16" fillId="0" borderId="0" xfId="9" applyNumberFormat="1" applyAlignment="1"/>
    <xf numFmtId="0" fontId="16" fillId="11" borderId="9" xfId="9" applyFill="1" applyBorder="1" applyAlignment="1">
      <alignment horizontal="center"/>
    </xf>
    <xf numFmtId="0" fontId="16" fillId="11" borderId="4" xfId="9" applyFill="1" applyBorder="1" applyAlignment="1">
      <alignment horizontal="center"/>
    </xf>
    <xf numFmtId="0" fontId="16" fillId="11" borderId="17" xfId="9" applyFill="1" applyBorder="1" applyAlignment="1">
      <alignment horizontal="center"/>
    </xf>
    <xf numFmtId="186" fontId="16" fillId="0" borderId="0" xfId="9" applyNumberFormat="1" applyAlignment="1"/>
    <xf numFmtId="0" fontId="16" fillId="11" borderId="11" xfId="9" applyFill="1" applyBorder="1" applyAlignment="1">
      <alignment horizontal="center"/>
    </xf>
    <xf numFmtId="0" fontId="16" fillId="11" borderId="6" xfId="9" applyFill="1" applyBorder="1" applyAlignment="1">
      <alignment horizontal="center"/>
    </xf>
    <xf numFmtId="0" fontId="16" fillId="11" borderId="18" xfId="9" applyFill="1" applyBorder="1" applyAlignment="1">
      <alignment horizontal="center"/>
    </xf>
    <xf numFmtId="0" fontId="16" fillId="10" borderId="5" xfId="9" applyFill="1" applyBorder="1" applyAlignment="1"/>
    <xf numFmtId="0" fontId="16" fillId="18" borderId="5" xfId="9" applyFill="1" applyBorder="1" applyAlignment="1"/>
    <xf numFmtId="179" fontId="16" fillId="18" borderId="5" xfId="9" applyNumberFormat="1" applyFill="1" applyBorder="1" applyAlignment="1"/>
    <xf numFmtId="0" fontId="16" fillId="18" borderId="5" xfId="9" applyFill="1" applyBorder="1" applyAlignment="1">
      <alignment horizontal="center"/>
    </xf>
    <xf numFmtId="186" fontId="16" fillId="18" borderId="19" xfId="9" applyNumberFormat="1" applyFill="1" applyBorder="1" applyAlignment="1"/>
    <xf numFmtId="186" fontId="16" fillId="18" borderId="4" xfId="9" applyNumberFormat="1" applyFill="1" applyBorder="1" applyAlignment="1"/>
    <xf numFmtId="186" fontId="16" fillId="18" borderId="0" xfId="9" applyNumberFormat="1" applyFill="1" applyAlignment="1"/>
    <xf numFmtId="186" fontId="16" fillId="18" borderId="5" xfId="9" applyNumberFormat="1" applyFill="1" applyBorder="1" applyAlignment="1"/>
    <xf numFmtId="0" fontId="16" fillId="11" borderId="3" xfId="9" applyFill="1" applyBorder="1" applyAlignment="1"/>
    <xf numFmtId="0" fontId="16" fillId="11" borderId="0" xfId="9" applyFill="1" applyAlignment="1"/>
    <xf numFmtId="0" fontId="30" fillId="11" borderId="3" xfId="9" applyFont="1" applyFill="1" applyBorder="1" applyAlignment="1"/>
    <xf numFmtId="0" fontId="27" fillId="0" borderId="0" xfId="9" applyFont="1" applyAlignment="1"/>
    <xf numFmtId="186" fontId="16" fillId="18" borderId="12" xfId="9" applyNumberFormat="1" applyFill="1" applyBorder="1" applyAlignment="1"/>
    <xf numFmtId="186" fontId="16" fillId="18" borderId="6" xfId="9" applyNumberFormat="1" applyFill="1" applyBorder="1" applyAlignment="1"/>
    <xf numFmtId="0" fontId="16" fillId="0" borderId="3" xfId="9" applyBorder="1" applyAlignment="1"/>
    <xf numFmtId="180" fontId="16" fillId="18" borderId="3" xfId="9" applyNumberFormat="1" applyFill="1" applyBorder="1" applyAlignment="1">
      <alignment horizontal="right"/>
    </xf>
    <xf numFmtId="185" fontId="16" fillId="0" borderId="3" xfId="9" applyNumberFormat="1" applyBorder="1" applyAlignment="1"/>
    <xf numFmtId="185" fontId="16" fillId="0" borderId="0" xfId="9" applyNumberFormat="1" applyAlignment="1"/>
    <xf numFmtId="178" fontId="16" fillId="0" borderId="0" xfId="9" applyNumberFormat="1" applyAlignment="1"/>
    <xf numFmtId="0" fontId="42" fillId="19" borderId="0" xfId="9" applyFont="1" applyFill="1" applyAlignment="1"/>
    <xf numFmtId="0" fontId="16" fillId="19" borderId="0" xfId="9" applyFill="1" applyAlignment="1"/>
  </cellXfs>
  <cellStyles count="11">
    <cellStyle name="百分比 2" xfId="6" xr:uid="{F8685599-5CB2-4944-94B0-69EA82C51C7C}"/>
    <cellStyle name="百分比 2 3" xfId="10" xr:uid="{20EE9873-C0C1-46E3-A62C-44072BC4F06D}"/>
    <cellStyle name="常规" xfId="0" builtinId="0"/>
    <cellStyle name="常规 2" xfId="1" xr:uid="{6C21E200-DF8A-4A66-93E8-E5B5C4699E7F}"/>
    <cellStyle name="常规 2 2" xfId="4" xr:uid="{815AF7DC-1E7F-4577-BE4C-DA5439693D80}"/>
    <cellStyle name="常规 2 3" xfId="7" xr:uid="{59435F6F-64C8-468F-BBF0-1E9772D8BFDE}"/>
    <cellStyle name="常规 2 4" xfId="9" xr:uid="{E1EB9AE0-22DD-4AD5-A5A2-03C899AADBA5}"/>
    <cellStyle name="常规 3" xfId="2" xr:uid="{D764F5A7-267E-4E85-9287-9BA51D2F2864}"/>
    <cellStyle name="常规 4" xfId="3" xr:uid="{684E6EEE-E68C-4B18-BDBE-922F7FC61476}"/>
    <cellStyle name="常规 5" xfId="5" xr:uid="{3C530CF2-89C4-4797-A78B-4632E1F7D40D}"/>
    <cellStyle name="千位分隔 2" xfId="8" xr:uid="{3CF5AE22-1A13-4129-9F71-6E8E10E999D0}"/>
  </cellStyles>
  <dxfs count="0"/>
  <tableStyles count="0" defaultTableStyle="TableStyleMedium9" defaultPivotStyle="PivotStyleLight16"/>
  <colors>
    <mruColors>
      <color rgb="FFC2CADA"/>
      <color rgb="FFB1EB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模型1多元线性回归!$C$1:$C$2</c:f>
              <c:strCache>
                <c:ptCount val="2"/>
                <c:pt idx="0">
                  <c:v>最高价x1</c:v>
                </c:pt>
                <c:pt idx="1">
                  <c:v>中证红利000922.CSI</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3.6296721406735705E-2"/>
                  <c:y val="-0.1820773796131400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strRef>
              <c:f>模型1多元线性回归!$C:$C</c:f>
              <c:strCache>
                <c:ptCount val="4211"/>
                <c:pt idx="0">
                  <c:v>最高价x1</c:v>
                </c:pt>
                <c:pt idx="1">
                  <c:v>中证红利000922.CSI</c:v>
                </c:pt>
                <c:pt idx="2">
                  <c:v>1000</c:v>
                </c:pt>
                <c:pt idx="3">
                  <c:v>996.377</c:v>
                </c:pt>
                <c:pt idx="4">
                  <c:v>986.535</c:v>
                </c:pt>
                <c:pt idx="5">
                  <c:v>987.008</c:v>
                </c:pt>
                <c:pt idx="6">
                  <c:v>982.043</c:v>
                </c:pt>
                <c:pt idx="7">
                  <c:v>989.529</c:v>
                </c:pt>
                <c:pt idx="8">
                  <c:v>990.284</c:v>
                </c:pt>
                <c:pt idx="9">
                  <c:v>989.82</c:v>
                </c:pt>
                <c:pt idx="10">
                  <c:v>991.597</c:v>
                </c:pt>
                <c:pt idx="11">
                  <c:v>992.054</c:v>
                </c:pt>
                <c:pt idx="12">
                  <c:v>976.156</c:v>
                </c:pt>
                <c:pt idx="13">
                  <c:v>965.385</c:v>
                </c:pt>
                <c:pt idx="14">
                  <c:v>964.373</c:v>
                </c:pt>
                <c:pt idx="15">
                  <c:v>955.124</c:v>
                </c:pt>
                <c:pt idx="16">
                  <c:v>976.921</c:v>
                </c:pt>
                <c:pt idx="17">
                  <c:v>992.222</c:v>
                </c:pt>
                <c:pt idx="18">
                  <c:v>994.673</c:v>
                </c:pt>
                <c:pt idx="19">
                  <c:v>991.247</c:v>
                </c:pt>
                <c:pt idx="20">
                  <c:v>987.629</c:v>
                </c:pt>
                <c:pt idx="21">
                  <c:v>976.555</c:v>
                </c:pt>
                <c:pt idx="22">
                  <c:v>967.013</c:v>
                </c:pt>
                <c:pt idx="23">
                  <c:v>967.853</c:v>
                </c:pt>
                <c:pt idx="24">
                  <c:v>1012.532</c:v>
                </c:pt>
                <c:pt idx="25">
                  <c:v>1013.1</c:v>
                </c:pt>
                <c:pt idx="26">
                  <c:v>1027.263</c:v>
                </c:pt>
                <c:pt idx="27">
                  <c:v>1042.071</c:v>
                </c:pt>
                <c:pt idx="28">
                  <c:v>1035.382</c:v>
                </c:pt>
                <c:pt idx="29">
                  <c:v>1028.253</c:v>
                </c:pt>
                <c:pt idx="30">
                  <c:v>1032.686</c:v>
                </c:pt>
                <c:pt idx="31">
                  <c:v>1054.207</c:v>
                </c:pt>
                <c:pt idx="32">
                  <c:v>1054.109</c:v>
                </c:pt>
                <c:pt idx="33">
                  <c:v>1053.407</c:v>
                </c:pt>
                <c:pt idx="34">
                  <c:v>1064.126</c:v>
                </c:pt>
                <c:pt idx="35">
                  <c:v>1053.114</c:v>
                </c:pt>
                <c:pt idx="36">
                  <c:v>1045.881</c:v>
                </c:pt>
                <c:pt idx="37">
                  <c:v>1040.961</c:v>
                </c:pt>
                <c:pt idx="38">
                  <c:v>1031.409</c:v>
                </c:pt>
                <c:pt idx="39">
                  <c:v>1031.849</c:v>
                </c:pt>
                <c:pt idx="40">
                  <c:v>1033.97</c:v>
                </c:pt>
                <c:pt idx="41">
                  <c:v>1054.096</c:v>
                </c:pt>
                <c:pt idx="42">
                  <c:v>1056.375</c:v>
                </c:pt>
                <c:pt idx="43">
                  <c:v>1053.919</c:v>
                </c:pt>
                <c:pt idx="44">
                  <c:v>1031.731</c:v>
                </c:pt>
                <c:pt idx="45">
                  <c:v>1038.416</c:v>
                </c:pt>
                <c:pt idx="46">
                  <c:v>1038.5</c:v>
                </c:pt>
                <c:pt idx="47">
                  <c:v>1017.91</c:v>
                </c:pt>
                <c:pt idx="48">
                  <c:v>1008.118</c:v>
                </c:pt>
                <c:pt idx="49">
                  <c:v>996.044</c:v>
                </c:pt>
                <c:pt idx="50">
                  <c:v>990.67</c:v>
                </c:pt>
                <c:pt idx="51">
                  <c:v>976.078</c:v>
                </c:pt>
                <c:pt idx="52">
                  <c:v>983.442</c:v>
                </c:pt>
                <c:pt idx="53">
                  <c:v>976.583</c:v>
                </c:pt>
                <c:pt idx="54">
                  <c:v>978.38</c:v>
                </c:pt>
                <c:pt idx="55">
                  <c:v>974.212</c:v>
                </c:pt>
                <c:pt idx="56">
                  <c:v>975.88</c:v>
                </c:pt>
                <c:pt idx="57">
                  <c:v>966.742</c:v>
                </c:pt>
                <c:pt idx="58">
                  <c:v>956.039</c:v>
                </c:pt>
                <c:pt idx="59">
                  <c:v>990.51</c:v>
                </c:pt>
                <c:pt idx="60">
                  <c:v>981.62</c:v>
                </c:pt>
                <c:pt idx="61">
                  <c:v>972.373</c:v>
                </c:pt>
                <c:pt idx="62">
                  <c:v>978.03</c:v>
                </c:pt>
                <c:pt idx="63">
                  <c:v>1001.027</c:v>
                </c:pt>
                <c:pt idx="64">
                  <c:v>1002.468</c:v>
                </c:pt>
                <c:pt idx="65">
                  <c:v>1002.877</c:v>
                </c:pt>
                <c:pt idx="66">
                  <c:v>993.247</c:v>
                </c:pt>
                <c:pt idx="67">
                  <c:v>1007.608</c:v>
                </c:pt>
                <c:pt idx="68">
                  <c:v>1007.806</c:v>
                </c:pt>
                <c:pt idx="69">
                  <c:v>992.316</c:v>
                </c:pt>
                <c:pt idx="70">
                  <c:v>981.398</c:v>
                </c:pt>
                <c:pt idx="71">
                  <c:v>973.611</c:v>
                </c:pt>
                <c:pt idx="72">
                  <c:v>973.09</c:v>
                </c:pt>
                <c:pt idx="73">
                  <c:v>964.909</c:v>
                </c:pt>
                <c:pt idx="74">
                  <c:v>960.176</c:v>
                </c:pt>
                <c:pt idx="75">
                  <c:v>944.958</c:v>
                </c:pt>
                <c:pt idx="76">
                  <c:v>947.895</c:v>
                </c:pt>
                <c:pt idx="77">
                  <c:v>942.753</c:v>
                </c:pt>
                <c:pt idx="78">
                  <c:v>941.697</c:v>
                </c:pt>
                <c:pt idx="79">
                  <c:v>940.953</c:v>
                </c:pt>
                <c:pt idx="80">
                  <c:v>933.778</c:v>
                </c:pt>
                <c:pt idx="81">
                  <c:v>916.113</c:v>
                </c:pt>
                <c:pt idx="82">
                  <c:v>915.272</c:v>
                </c:pt>
                <c:pt idx="83">
                  <c:v>904.013</c:v>
                </c:pt>
                <c:pt idx="84">
                  <c:v>883.901</c:v>
                </c:pt>
                <c:pt idx="85">
                  <c:v>882.402</c:v>
                </c:pt>
                <c:pt idx="86">
                  <c:v>884.642</c:v>
                </c:pt>
                <c:pt idx="87">
                  <c:v>878.797</c:v>
                </c:pt>
                <c:pt idx="88">
                  <c:v>878.11</c:v>
                </c:pt>
                <c:pt idx="89">
                  <c:v>880.637</c:v>
                </c:pt>
                <c:pt idx="90">
                  <c:v>872.468</c:v>
                </c:pt>
                <c:pt idx="91">
                  <c:v>852.246</c:v>
                </c:pt>
                <c:pt idx="92">
                  <c:v>854.587</c:v>
                </c:pt>
                <c:pt idx="93">
                  <c:v>849.759</c:v>
                </c:pt>
                <c:pt idx="94">
                  <c:v>838.703</c:v>
                </c:pt>
                <c:pt idx="95">
                  <c:v>839.137</c:v>
                </c:pt>
                <c:pt idx="96">
                  <c:v>843.6</c:v>
                </c:pt>
                <c:pt idx="97">
                  <c:v>840.947</c:v>
                </c:pt>
                <c:pt idx="98">
                  <c:v>823.171</c:v>
                </c:pt>
                <c:pt idx="99">
                  <c:v>806.448</c:v>
                </c:pt>
                <c:pt idx="100">
                  <c:v>819.897</c:v>
                </c:pt>
                <c:pt idx="101">
                  <c:v>823.401</c:v>
                </c:pt>
                <c:pt idx="102">
                  <c:v>886.625</c:v>
                </c:pt>
                <c:pt idx="103">
                  <c:v>894.774</c:v>
                </c:pt>
                <c:pt idx="104">
                  <c:v>891.817</c:v>
                </c:pt>
                <c:pt idx="105">
                  <c:v>868.024</c:v>
                </c:pt>
                <c:pt idx="106">
                  <c:v>873.264</c:v>
                </c:pt>
                <c:pt idx="107">
                  <c:v>860.447</c:v>
                </c:pt>
                <c:pt idx="108">
                  <c:v>857.331</c:v>
                </c:pt>
                <c:pt idx="109">
                  <c:v>865.229</c:v>
                </c:pt>
                <c:pt idx="110">
                  <c:v>885.11</c:v>
                </c:pt>
                <c:pt idx="111">
                  <c:v>885.917</c:v>
                </c:pt>
                <c:pt idx="112">
                  <c:v>875.622</c:v>
                </c:pt>
                <c:pt idx="113">
                  <c:v>875.462</c:v>
                </c:pt>
                <c:pt idx="114">
                  <c:v>874.573</c:v>
                </c:pt>
                <c:pt idx="115">
                  <c:v>890.402</c:v>
                </c:pt>
                <c:pt idx="116">
                  <c:v>888.929</c:v>
                </c:pt>
                <c:pt idx="117">
                  <c:v>888.039</c:v>
                </c:pt>
                <c:pt idx="118">
                  <c:v>873.998</c:v>
                </c:pt>
                <c:pt idx="119">
                  <c:v>853.024</c:v>
                </c:pt>
                <c:pt idx="120">
                  <c:v>840.821</c:v>
                </c:pt>
                <c:pt idx="121">
                  <c:v>837.18</c:v>
                </c:pt>
                <c:pt idx="122">
                  <c:v>832.509</c:v>
                </c:pt>
                <c:pt idx="123">
                  <c:v>829.512</c:v>
                </c:pt>
                <c:pt idx="124">
                  <c:v>827.707</c:v>
                </c:pt>
                <c:pt idx="125">
                  <c:v>820.263</c:v>
                </c:pt>
                <c:pt idx="126">
                  <c:v>830.477</c:v>
                </c:pt>
                <c:pt idx="127">
                  <c:v>831.087</c:v>
                </c:pt>
                <c:pt idx="128">
                  <c:v>827.39</c:v>
                </c:pt>
                <c:pt idx="129">
                  <c:v>826.865</c:v>
                </c:pt>
                <c:pt idx="130">
                  <c:v>815.262</c:v>
                </c:pt>
                <c:pt idx="131">
                  <c:v>808.629</c:v>
                </c:pt>
                <c:pt idx="132">
                  <c:v>818.134</c:v>
                </c:pt>
                <c:pt idx="133">
                  <c:v>821.678</c:v>
                </c:pt>
                <c:pt idx="134">
                  <c:v>833.382</c:v>
                </c:pt>
                <c:pt idx="135">
                  <c:v>832.161</c:v>
                </c:pt>
                <c:pt idx="136">
                  <c:v>851.426</c:v>
                </c:pt>
                <c:pt idx="137">
                  <c:v>866.037</c:v>
                </c:pt>
                <c:pt idx="138">
                  <c:v>871.424</c:v>
                </c:pt>
                <c:pt idx="139">
                  <c:v>862.899</c:v>
                </c:pt>
                <c:pt idx="140">
                  <c:v>865.682</c:v>
                </c:pt>
                <c:pt idx="141">
                  <c:v>876.174</c:v>
                </c:pt>
                <c:pt idx="142">
                  <c:v>886.028</c:v>
                </c:pt>
                <c:pt idx="143">
                  <c:v>880.702</c:v>
                </c:pt>
                <c:pt idx="144">
                  <c:v>895.89</c:v>
                </c:pt>
                <c:pt idx="145">
                  <c:v>903.966</c:v>
                </c:pt>
                <c:pt idx="146">
                  <c:v>909.236</c:v>
                </c:pt>
                <c:pt idx="147">
                  <c:v>913.27</c:v>
                </c:pt>
                <c:pt idx="148">
                  <c:v>924.4</c:v>
                </c:pt>
                <c:pt idx="149">
                  <c:v>927.078</c:v>
                </c:pt>
                <c:pt idx="150">
                  <c:v>929.626</c:v>
                </c:pt>
                <c:pt idx="151">
                  <c:v>930.318</c:v>
                </c:pt>
                <c:pt idx="152">
                  <c:v>929.272</c:v>
                </c:pt>
                <c:pt idx="153">
                  <c:v>942.415</c:v>
                </c:pt>
                <c:pt idx="154">
                  <c:v>913.973</c:v>
                </c:pt>
                <c:pt idx="155">
                  <c:v>917.653</c:v>
                </c:pt>
                <c:pt idx="156">
                  <c:v>918.161</c:v>
                </c:pt>
                <c:pt idx="157">
                  <c:v>918.976</c:v>
                </c:pt>
                <c:pt idx="158">
                  <c:v>919.533</c:v>
                </c:pt>
                <c:pt idx="159">
                  <c:v>916.581</c:v>
                </c:pt>
                <c:pt idx="160">
                  <c:v>913.374</c:v>
                </c:pt>
                <c:pt idx="161">
                  <c:v>898.062</c:v>
                </c:pt>
                <c:pt idx="162">
                  <c:v>910.624</c:v>
                </c:pt>
                <c:pt idx="163">
                  <c:v>924.785</c:v>
                </c:pt>
                <c:pt idx="164">
                  <c:v>926.824</c:v>
                </c:pt>
                <c:pt idx="165">
                  <c:v>930.53</c:v>
                </c:pt>
                <c:pt idx="166">
                  <c:v>933.297</c:v>
                </c:pt>
                <c:pt idx="167">
                  <c:v>929.645</c:v>
                </c:pt>
                <c:pt idx="168">
                  <c:v>932.587</c:v>
                </c:pt>
                <c:pt idx="169">
                  <c:v>932.483</c:v>
                </c:pt>
                <c:pt idx="170">
                  <c:v>928.819</c:v>
                </c:pt>
                <c:pt idx="171">
                  <c:v>941.824</c:v>
                </c:pt>
                <c:pt idx="172">
                  <c:v>948.071</c:v>
                </c:pt>
                <c:pt idx="173">
                  <c:v>951.174</c:v>
                </c:pt>
                <c:pt idx="174">
                  <c:v>948.703</c:v>
                </c:pt>
                <c:pt idx="175">
                  <c:v>953.983</c:v>
                </c:pt>
                <c:pt idx="176">
                  <c:v>946.156</c:v>
                </c:pt>
                <c:pt idx="177">
                  <c:v>930.013</c:v>
                </c:pt>
                <c:pt idx="178">
                  <c:v>908.994</c:v>
                </c:pt>
                <c:pt idx="179">
                  <c:v>906.527</c:v>
                </c:pt>
                <c:pt idx="180">
                  <c:v>903.088</c:v>
                </c:pt>
                <c:pt idx="181">
                  <c:v>903.414</c:v>
                </c:pt>
                <c:pt idx="182">
                  <c:v>891.513</c:v>
                </c:pt>
                <c:pt idx="183">
                  <c:v>899.227</c:v>
                </c:pt>
                <c:pt idx="184">
                  <c:v>903.055</c:v>
                </c:pt>
                <c:pt idx="185">
                  <c:v>901.49</c:v>
                </c:pt>
                <c:pt idx="186">
                  <c:v>901.625</c:v>
                </c:pt>
                <c:pt idx="187">
                  <c:v>905.317</c:v>
                </c:pt>
                <c:pt idx="188">
                  <c:v>906.292</c:v>
                </c:pt>
                <c:pt idx="189">
                  <c:v>898.839</c:v>
                </c:pt>
                <c:pt idx="190">
                  <c:v>886.449</c:v>
                </c:pt>
                <c:pt idx="191">
                  <c:v>879.84</c:v>
                </c:pt>
                <c:pt idx="192">
                  <c:v>880.348</c:v>
                </c:pt>
                <c:pt idx="193">
                  <c:v>875.015</c:v>
                </c:pt>
                <c:pt idx="194">
                  <c:v>877.16</c:v>
                </c:pt>
                <c:pt idx="195">
                  <c:v>877.623</c:v>
                </c:pt>
                <c:pt idx="196">
                  <c:v>875.865</c:v>
                </c:pt>
                <c:pt idx="197">
                  <c:v>862.538</c:v>
                </c:pt>
                <c:pt idx="198">
                  <c:v>843.382</c:v>
                </c:pt>
                <c:pt idx="199">
                  <c:v>840.785</c:v>
                </c:pt>
                <c:pt idx="200">
                  <c:v>842.278</c:v>
                </c:pt>
                <c:pt idx="201">
                  <c:v>842.236</c:v>
                </c:pt>
                <c:pt idx="202">
                  <c:v>848.897</c:v>
                </c:pt>
                <c:pt idx="203">
                  <c:v>848.936</c:v>
                </c:pt>
                <c:pt idx="204">
                  <c:v>844.36</c:v>
                </c:pt>
                <c:pt idx="205">
                  <c:v>843.225</c:v>
                </c:pt>
                <c:pt idx="206">
                  <c:v>846.296</c:v>
                </c:pt>
                <c:pt idx="207">
                  <c:v>846.208</c:v>
                </c:pt>
                <c:pt idx="208">
                  <c:v>844.225</c:v>
                </c:pt>
                <c:pt idx="209">
                  <c:v>826.538</c:v>
                </c:pt>
                <c:pt idx="210">
                  <c:v>822.949</c:v>
                </c:pt>
                <c:pt idx="211">
                  <c:v>822.53</c:v>
                </c:pt>
                <c:pt idx="212">
                  <c:v>831.397</c:v>
                </c:pt>
                <c:pt idx="213">
                  <c:v>831.584</c:v>
                </c:pt>
                <c:pt idx="214">
                  <c:v>848.862</c:v>
                </c:pt>
                <c:pt idx="215">
                  <c:v>849.341</c:v>
                </c:pt>
                <c:pt idx="216">
                  <c:v>849.493</c:v>
                </c:pt>
                <c:pt idx="217">
                  <c:v>840.817</c:v>
                </c:pt>
                <c:pt idx="218">
                  <c:v>847.936</c:v>
                </c:pt>
                <c:pt idx="219">
                  <c:v>846.415</c:v>
                </c:pt>
                <c:pt idx="220">
                  <c:v>845.319</c:v>
                </c:pt>
                <c:pt idx="221">
                  <c:v>844.587</c:v>
                </c:pt>
                <c:pt idx="222">
                  <c:v>834.446</c:v>
                </c:pt>
                <c:pt idx="223">
                  <c:v>836.041</c:v>
                </c:pt>
                <c:pt idx="224">
                  <c:v>836.851</c:v>
                </c:pt>
                <c:pt idx="225">
                  <c:v>836.535</c:v>
                </c:pt>
                <c:pt idx="226">
                  <c:v>832.284</c:v>
                </c:pt>
                <c:pt idx="227">
                  <c:v>839.328</c:v>
                </c:pt>
                <c:pt idx="228">
                  <c:v>839.952</c:v>
                </c:pt>
                <c:pt idx="229">
                  <c:v>850.356</c:v>
                </c:pt>
                <c:pt idx="230">
                  <c:v>851.401</c:v>
                </c:pt>
                <c:pt idx="231">
                  <c:v>852.49</c:v>
                </c:pt>
                <c:pt idx="232">
                  <c:v>858.274</c:v>
                </c:pt>
                <c:pt idx="233">
                  <c:v>861.398</c:v>
                </c:pt>
                <c:pt idx="234">
                  <c:v>866.224</c:v>
                </c:pt>
                <c:pt idx="235">
                  <c:v>871.468</c:v>
                </c:pt>
                <c:pt idx="236">
                  <c:v>873.167</c:v>
                </c:pt>
                <c:pt idx="237">
                  <c:v>873.261</c:v>
                </c:pt>
                <c:pt idx="238">
                  <c:v>872.328</c:v>
                </c:pt>
                <c:pt idx="239">
                  <c:v>879.128</c:v>
                </c:pt>
                <c:pt idx="240">
                  <c:v>887.174</c:v>
                </c:pt>
                <c:pt idx="241">
                  <c:v>887.308</c:v>
                </c:pt>
                <c:pt idx="242">
                  <c:v>891.092</c:v>
                </c:pt>
                <c:pt idx="243">
                  <c:v>895.856</c:v>
                </c:pt>
                <c:pt idx="244">
                  <c:v>901.072</c:v>
                </c:pt>
                <c:pt idx="245">
                  <c:v>900.517</c:v>
                </c:pt>
                <c:pt idx="246">
                  <c:v>919.629</c:v>
                </c:pt>
                <c:pt idx="247">
                  <c:v>929.32</c:v>
                </c:pt>
                <c:pt idx="248">
                  <c:v>932.152</c:v>
                </c:pt>
                <c:pt idx="249">
                  <c:v>933.495</c:v>
                </c:pt>
                <c:pt idx="250">
                  <c:v>934.194</c:v>
                </c:pt>
                <c:pt idx="251">
                  <c:v>938.584</c:v>
                </c:pt>
                <c:pt idx="252">
                  <c:v>939.044</c:v>
                </c:pt>
                <c:pt idx="253">
                  <c:v>931.617</c:v>
                </c:pt>
                <c:pt idx="254">
                  <c:v>920.998</c:v>
                </c:pt>
                <c:pt idx="255">
                  <c:v>939.223</c:v>
                </c:pt>
                <c:pt idx="256">
                  <c:v>952.041</c:v>
                </c:pt>
                <c:pt idx="257">
                  <c:v>956.254</c:v>
                </c:pt>
                <c:pt idx="258">
                  <c:v>957.949</c:v>
                </c:pt>
                <c:pt idx="259">
                  <c:v>959.388</c:v>
                </c:pt>
                <c:pt idx="260">
                  <c:v>961.832</c:v>
                </c:pt>
                <c:pt idx="261">
                  <c:v>985.957</c:v>
                </c:pt>
                <c:pt idx="262">
                  <c:v>987.394</c:v>
                </c:pt>
                <c:pt idx="263">
                  <c:v>985.765</c:v>
                </c:pt>
                <c:pt idx="264">
                  <c:v>985.588</c:v>
                </c:pt>
                <c:pt idx="265">
                  <c:v>985.283</c:v>
                </c:pt>
                <c:pt idx="266">
                  <c:v>986.008</c:v>
                </c:pt>
                <c:pt idx="267">
                  <c:v>988</c:v>
                </c:pt>
                <c:pt idx="268">
                  <c:v>995.175</c:v>
                </c:pt>
                <c:pt idx="269">
                  <c:v>990.301</c:v>
                </c:pt>
                <c:pt idx="270">
                  <c:v>972.814</c:v>
                </c:pt>
                <c:pt idx="271">
                  <c:v>975.103</c:v>
                </c:pt>
                <c:pt idx="272">
                  <c:v>987.744</c:v>
                </c:pt>
                <c:pt idx="273">
                  <c:v>998.111</c:v>
                </c:pt>
                <c:pt idx="274">
                  <c:v>992.063</c:v>
                </c:pt>
                <c:pt idx="275">
                  <c:v>1000.755</c:v>
                </c:pt>
                <c:pt idx="276">
                  <c:v>1001.929</c:v>
                </c:pt>
                <c:pt idx="277">
                  <c:v>997.969</c:v>
                </c:pt>
                <c:pt idx="278">
                  <c:v>1002.583</c:v>
                </c:pt>
                <c:pt idx="279">
                  <c:v>1003.132</c:v>
                </c:pt>
                <c:pt idx="280">
                  <c:v>997.103</c:v>
                </c:pt>
                <c:pt idx="281">
                  <c:v>997.222</c:v>
                </c:pt>
                <c:pt idx="282">
                  <c:v>995.254</c:v>
                </c:pt>
                <c:pt idx="283">
                  <c:v>965.011</c:v>
                </c:pt>
                <c:pt idx="284">
                  <c:v>965.513</c:v>
                </c:pt>
                <c:pt idx="285">
                  <c:v>969.334</c:v>
                </c:pt>
                <c:pt idx="286">
                  <c:v>979.082</c:v>
                </c:pt>
                <c:pt idx="287">
                  <c:v>980.889</c:v>
                </c:pt>
                <c:pt idx="288">
                  <c:v>990.672</c:v>
                </c:pt>
                <c:pt idx="289">
                  <c:v>987.267</c:v>
                </c:pt>
                <c:pt idx="290">
                  <c:v>983.796</c:v>
                </c:pt>
                <c:pt idx="291">
                  <c:v>995.259</c:v>
                </c:pt>
                <c:pt idx="292">
                  <c:v>996.687</c:v>
                </c:pt>
                <c:pt idx="293">
                  <c:v>995.73</c:v>
                </c:pt>
                <c:pt idx="294">
                  <c:v>996.35</c:v>
                </c:pt>
                <c:pt idx="295">
                  <c:v>996.777</c:v>
                </c:pt>
                <c:pt idx="296">
                  <c:v>994.354</c:v>
                </c:pt>
                <c:pt idx="297">
                  <c:v>996.755</c:v>
                </c:pt>
                <c:pt idx="298">
                  <c:v>1004.989</c:v>
                </c:pt>
                <c:pt idx="299">
                  <c:v>1005.134</c:v>
                </c:pt>
                <c:pt idx="300">
                  <c:v>999.829</c:v>
                </c:pt>
                <c:pt idx="301">
                  <c:v>1009.953</c:v>
                </c:pt>
                <c:pt idx="302">
                  <c:v>1019.998</c:v>
                </c:pt>
                <c:pt idx="303">
                  <c:v>1029.274</c:v>
                </c:pt>
                <c:pt idx="304">
                  <c:v>1032.236</c:v>
                </c:pt>
                <c:pt idx="305">
                  <c:v>1031.035</c:v>
                </c:pt>
                <c:pt idx="306">
                  <c:v>1044.848</c:v>
                </c:pt>
                <c:pt idx="307">
                  <c:v>1054.374</c:v>
                </c:pt>
                <c:pt idx="308">
                  <c:v>1054.201</c:v>
                </c:pt>
                <c:pt idx="309">
                  <c:v>1045.75</c:v>
                </c:pt>
                <c:pt idx="310">
                  <c:v>1056.892</c:v>
                </c:pt>
                <c:pt idx="311">
                  <c:v>1066</c:v>
                </c:pt>
                <c:pt idx="312">
                  <c:v>1077.137</c:v>
                </c:pt>
                <c:pt idx="313">
                  <c:v>1073.27</c:v>
                </c:pt>
                <c:pt idx="314">
                  <c:v>1074.612</c:v>
                </c:pt>
                <c:pt idx="315">
                  <c:v>1072.528</c:v>
                </c:pt>
                <c:pt idx="316">
                  <c:v>1076.965</c:v>
                </c:pt>
                <c:pt idx="317">
                  <c:v>1057.666</c:v>
                </c:pt>
                <c:pt idx="318">
                  <c:v>1065.175</c:v>
                </c:pt>
                <c:pt idx="319">
                  <c:v>1064.987</c:v>
                </c:pt>
                <c:pt idx="320">
                  <c:v>1066.88</c:v>
                </c:pt>
                <c:pt idx="321">
                  <c:v>1103.736</c:v>
                </c:pt>
                <c:pt idx="322">
                  <c:v>1122.552</c:v>
                </c:pt>
                <c:pt idx="323">
                  <c:v>1132.291</c:v>
                </c:pt>
                <c:pt idx="324">
                  <c:v>1151.065</c:v>
                </c:pt>
                <c:pt idx="325">
                  <c:v>1150.352</c:v>
                </c:pt>
                <c:pt idx="326">
                  <c:v>1198.186</c:v>
                </c:pt>
                <c:pt idx="327">
                  <c:v>1219.986</c:v>
                </c:pt>
                <c:pt idx="328">
                  <c:v>1211.978</c:v>
                </c:pt>
                <c:pt idx="329">
                  <c:v>1201.324</c:v>
                </c:pt>
                <c:pt idx="330">
                  <c:v>1227.818</c:v>
                </c:pt>
                <c:pt idx="331">
                  <c:v>1245.928</c:v>
                </c:pt>
                <c:pt idx="332">
                  <c:v>1243.89</c:v>
                </c:pt>
                <c:pt idx="333">
                  <c:v>1217.27</c:v>
                </c:pt>
                <c:pt idx="334">
                  <c:v>1186.404</c:v>
                </c:pt>
                <c:pt idx="335">
                  <c:v>1203.069</c:v>
                </c:pt>
                <c:pt idx="336">
                  <c:v>1234.033</c:v>
                </c:pt>
                <c:pt idx="337">
                  <c:v>1243.746</c:v>
                </c:pt>
                <c:pt idx="338">
                  <c:v>1249.584</c:v>
                </c:pt>
                <c:pt idx="339">
                  <c:v>1270.666</c:v>
                </c:pt>
                <c:pt idx="340">
                  <c:v>1272.22</c:v>
                </c:pt>
                <c:pt idx="341">
                  <c:v>1272.585</c:v>
                </c:pt>
                <c:pt idx="342">
                  <c:v>1283.903</c:v>
                </c:pt>
                <c:pt idx="343">
                  <c:v>1275.828</c:v>
                </c:pt>
                <c:pt idx="344">
                  <c:v>1214.935</c:v>
                </c:pt>
                <c:pt idx="345">
                  <c:v>1209.258</c:v>
                </c:pt>
                <c:pt idx="346">
                  <c:v>1188.19</c:v>
                </c:pt>
                <c:pt idx="347">
                  <c:v>1187.023</c:v>
                </c:pt>
                <c:pt idx="348">
                  <c:v>1178.725</c:v>
                </c:pt>
                <c:pt idx="349">
                  <c:v>1165.052</c:v>
                </c:pt>
                <c:pt idx="350">
                  <c:v>1189.328</c:v>
                </c:pt>
                <c:pt idx="351">
                  <c:v>1196.713</c:v>
                </c:pt>
                <c:pt idx="352">
                  <c:v>1200.316</c:v>
                </c:pt>
                <c:pt idx="353">
                  <c:v>1199.39</c:v>
                </c:pt>
                <c:pt idx="354">
                  <c:v>1196.873</c:v>
                </c:pt>
                <c:pt idx="355">
                  <c:v>1197.237</c:v>
                </c:pt>
                <c:pt idx="356">
                  <c:v>1215.738</c:v>
                </c:pt>
                <c:pt idx="357">
                  <c:v>1216.38</c:v>
                </c:pt>
                <c:pt idx="358">
                  <c:v>1217.175</c:v>
                </c:pt>
                <c:pt idx="359">
                  <c:v>1247.413</c:v>
                </c:pt>
                <c:pt idx="360">
                  <c:v>1253.8</c:v>
                </c:pt>
                <c:pt idx="361">
                  <c:v>1263.329</c:v>
                </c:pt>
                <c:pt idx="362">
                  <c:v>1265.074</c:v>
                </c:pt>
                <c:pt idx="363">
                  <c:v>1249.886</c:v>
                </c:pt>
                <c:pt idx="364">
                  <c:v>1255.654</c:v>
                </c:pt>
                <c:pt idx="365">
                  <c:v>1258.571</c:v>
                </c:pt>
                <c:pt idx="366">
                  <c:v>1248.534</c:v>
                </c:pt>
                <c:pt idx="367">
                  <c:v>1249.424</c:v>
                </c:pt>
                <c:pt idx="368">
                  <c:v>1252.657</c:v>
                </c:pt>
                <c:pt idx="369">
                  <c:v>1246.065</c:v>
                </c:pt>
                <c:pt idx="370">
                  <c:v>1198.686</c:v>
                </c:pt>
                <c:pt idx="371">
                  <c:v>1209.873</c:v>
                </c:pt>
                <c:pt idx="372">
                  <c:v>1211.179</c:v>
                </c:pt>
                <c:pt idx="373">
                  <c:v>1209.241</c:v>
                </c:pt>
                <c:pt idx="374">
                  <c:v>1187.422</c:v>
                </c:pt>
                <c:pt idx="375">
                  <c:v>1193.664</c:v>
                </c:pt>
                <c:pt idx="376">
                  <c:v>1191.875</c:v>
                </c:pt>
                <c:pt idx="377">
                  <c:v>1208.444</c:v>
                </c:pt>
                <c:pt idx="378">
                  <c:v>1209.519</c:v>
                </c:pt>
                <c:pt idx="379">
                  <c:v>1209.453</c:v>
                </c:pt>
                <c:pt idx="380">
                  <c:v>1196.652</c:v>
                </c:pt>
                <c:pt idx="381">
                  <c:v>1185.6</c:v>
                </c:pt>
                <c:pt idx="382">
                  <c:v>1147.65</c:v>
                </c:pt>
                <c:pt idx="383">
                  <c:v>1137.698</c:v>
                </c:pt>
                <c:pt idx="384">
                  <c:v>1139.357</c:v>
                </c:pt>
                <c:pt idx="385">
                  <c:v>1137.372</c:v>
                </c:pt>
                <c:pt idx="386">
                  <c:v>1108.14</c:v>
                </c:pt>
                <c:pt idx="387">
                  <c:v>1119.201</c:v>
                </c:pt>
                <c:pt idx="388">
                  <c:v>1121.063</c:v>
                </c:pt>
                <c:pt idx="389">
                  <c:v>1138.075</c:v>
                </c:pt>
                <c:pt idx="390">
                  <c:v>1140.166</c:v>
                </c:pt>
                <c:pt idx="391">
                  <c:v>1140.181</c:v>
                </c:pt>
                <c:pt idx="392">
                  <c:v>1131.991</c:v>
                </c:pt>
                <c:pt idx="393">
                  <c:v>1144.743</c:v>
                </c:pt>
                <c:pt idx="394">
                  <c:v>1143.742</c:v>
                </c:pt>
                <c:pt idx="395">
                  <c:v>1135.081</c:v>
                </c:pt>
                <c:pt idx="396">
                  <c:v>1129.446</c:v>
                </c:pt>
                <c:pt idx="397">
                  <c:v>1138.118</c:v>
                </c:pt>
                <c:pt idx="398">
                  <c:v>1140.078</c:v>
                </c:pt>
                <c:pt idx="399">
                  <c:v>1144.738</c:v>
                </c:pt>
                <c:pt idx="400">
                  <c:v>1153.349</c:v>
                </c:pt>
                <c:pt idx="401">
                  <c:v>1173.062</c:v>
                </c:pt>
                <c:pt idx="402">
                  <c:v>1185.022</c:v>
                </c:pt>
                <c:pt idx="403">
                  <c:v>1175.716</c:v>
                </c:pt>
                <c:pt idx="404">
                  <c:v>1179.853</c:v>
                </c:pt>
                <c:pt idx="405">
                  <c:v>1169.278</c:v>
                </c:pt>
                <c:pt idx="406">
                  <c:v>1182.625</c:v>
                </c:pt>
                <c:pt idx="407">
                  <c:v>1180.354</c:v>
                </c:pt>
                <c:pt idx="408">
                  <c:v>1184.534</c:v>
                </c:pt>
                <c:pt idx="409">
                  <c:v>1171.804</c:v>
                </c:pt>
                <c:pt idx="410">
                  <c:v>1171.445</c:v>
                </c:pt>
                <c:pt idx="411">
                  <c:v>1173.792</c:v>
                </c:pt>
                <c:pt idx="412">
                  <c:v>1184.497</c:v>
                </c:pt>
                <c:pt idx="413">
                  <c:v>1194.95</c:v>
                </c:pt>
                <c:pt idx="414">
                  <c:v>1180.017</c:v>
                </c:pt>
                <c:pt idx="415">
                  <c:v>1201.043</c:v>
                </c:pt>
                <c:pt idx="416">
                  <c:v>1215.604</c:v>
                </c:pt>
                <c:pt idx="417">
                  <c:v>1217.043</c:v>
                </c:pt>
                <c:pt idx="418">
                  <c:v>1212.175</c:v>
                </c:pt>
                <c:pt idx="419">
                  <c:v>1211.184</c:v>
                </c:pt>
                <c:pt idx="420">
                  <c:v>1211.673</c:v>
                </c:pt>
                <c:pt idx="421">
                  <c:v>1194.391</c:v>
                </c:pt>
                <c:pt idx="422">
                  <c:v>1189.043</c:v>
                </c:pt>
                <c:pt idx="423">
                  <c:v>1189.673</c:v>
                </c:pt>
                <c:pt idx="424">
                  <c:v>1198.263</c:v>
                </c:pt>
                <c:pt idx="425">
                  <c:v>1209.005</c:v>
                </c:pt>
                <c:pt idx="426">
                  <c:v>1231.715</c:v>
                </c:pt>
                <c:pt idx="427">
                  <c:v>1238.97</c:v>
                </c:pt>
                <c:pt idx="428">
                  <c:v>1240.383</c:v>
                </c:pt>
                <c:pt idx="429">
                  <c:v>1248.168</c:v>
                </c:pt>
                <c:pt idx="430">
                  <c:v>1250.447</c:v>
                </c:pt>
                <c:pt idx="431">
                  <c:v>1250.924</c:v>
                </c:pt>
                <c:pt idx="432">
                  <c:v>1238.989</c:v>
                </c:pt>
                <c:pt idx="433">
                  <c:v>1248.463</c:v>
                </c:pt>
                <c:pt idx="434">
                  <c:v>1252.12</c:v>
                </c:pt>
                <c:pt idx="435">
                  <c:v>1252.7</c:v>
                </c:pt>
                <c:pt idx="436">
                  <c:v>1246.216</c:v>
                </c:pt>
                <c:pt idx="437">
                  <c:v>1253.508</c:v>
                </c:pt>
                <c:pt idx="438">
                  <c:v>1257.132</c:v>
                </c:pt>
                <c:pt idx="439">
                  <c:v>1262.305</c:v>
                </c:pt>
                <c:pt idx="440">
                  <c:v>1261.328</c:v>
                </c:pt>
                <c:pt idx="441">
                  <c:v>1282.192</c:v>
                </c:pt>
                <c:pt idx="442">
                  <c:v>1302.344</c:v>
                </c:pt>
                <c:pt idx="443">
                  <c:v>1321.406</c:v>
                </c:pt>
                <c:pt idx="444">
                  <c:v>1329.999</c:v>
                </c:pt>
                <c:pt idx="445">
                  <c:v>1341.46</c:v>
                </c:pt>
                <c:pt idx="446">
                  <c:v>1370.944</c:v>
                </c:pt>
                <c:pt idx="447">
                  <c:v>1375.236</c:v>
                </c:pt>
                <c:pt idx="448">
                  <c:v>1363.699</c:v>
                </c:pt>
                <c:pt idx="449">
                  <c:v>1360.596</c:v>
                </c:pt>
                <c:pt idx="450">
                  <c:v>1362.938</c:v>
                </c:pt>
                <c:pt idx="451">
                  <c:v>1333.717</c:v>
                </c:pt>
                <c:pt idx="452">
                  <c:v>1304.106</c:v>
                </c:pt>
                <c:pt idx="453">
                  <c:v>1349.145</c:v>
                </c:pt>
                <c:pt idx="454">
                  <c:v>1365.401</c:v>
                </c:pt>
                <c:pt idx="455">
                  <c:v>1378.995</c:v>
                </c:pt>
                <c:pt idx="456">
                  <c:v>1408.716</c:v>
                </c:pt>
                <c:pt idx="457">
                  <c:v>1425.161</c:v>
                </c:pt>
                <c:pt idx="458">
                  <c:v>1431.112</c:v>
                </c:pt>
                <c:pt idx="459">
                  <c:v>1443.793</c:v>
                </c:pt>
                <c:pt idx="460">
                  <c:v>1443.365</c:v>
                </c:pt>
                <c:pt idx="461">
                  <c:v>1461.648</c:v>
                </c:pt>
                <c:pt idx="462">
                  <c:v>1460.77</c:v>
                </c:pt>
                <c:pt idx="463">
                  <c:v>1472.412</c:v>
                </c:pt>
                <c:pt idx="464">
                  <c:v>1524.846</c:v>
                </c:pt>
                <c:pt idx="465">
                  <c:v>1550.104</c:v>
                </c:pt>
                <c:pt idx="466">
                  <c:v>1574.256</c:v>
                </c:pt>
                <c:pt idx="467">
                  <c:v>1589.932</c:v>
                </c:pt>
                <c:pt idx="468">
                  <c:v>1585.674</c:v>
                </c:pt>
                <c:pt idx="469">
                  <c:v>1595.368</c:v>
                </c:pt>
                <c:pt idx="470">
                  <c:v>1554.188</c:v>
                </c:pt>
                <c:pt idx="471">
                  <c:v>1573.869</c:v>
                </c:pt>
                <c:pt idx="472">
                  <c:v>1586.934</c:v>
                </c:pt>
                <c:pt idx="473">
                  <c:v>1603.872</c:v>
                </c:pt>
                <c:pt idx="474">
                  <c:v>1627.307</c:v>
                </c:pt>
                <c:pt idx="475">
                  <c:v>1644.067</c:v>
                </c:pt>
                <c:pt idx="476">
                  <c:v>1675.154</c:v>
                </c:pt>
                <c:pt idx="477">
                  <c:v>1678.488</c:v>
                </c:pt>
                <c:pt idx="478">
                  <c:v>1685.172</c:v>
                </c:pt>
                <c:pt idx="479">
                  <c:v>1679.821</c:v>
                </c:pt>
                <c:pt idx="480">
                  <c:v>1640.92</c:v>
                </c:pt>
                <c:pt idx="481">
                  <c:v>1679.963</c:v>
                </c:pt>
                <c:pt idx="482">
                  <c:v>1688.033</c:v>
                </c:pt>
                <c:pt idx="483">
                  <c:v>1718.087</c:v>
                </c:pt>
                <c:pt idx="484">
                  <c:v>1720.887</c:v>
                </c:pt>
                <c:pt idx="485">
                  <c:v>1763.694</c:v>
                </c:pt>
                <c:pt idx="486">
                  <c:v>1838.759</c:v>
                </c:pt>
                <c:pt idx="487">
                  <c:v>1871.982</c:v>
                </c:pt>
                <c:pt idx="488">
                  <c:v>1927.414</c:v>
                </c:pt>
                <c:pt idx="489">
                  <c:v>1998.773</c:v>
                </c:pt>
                <c:pt idx="490">
                  <c:v>2047.992</c:v>
                </c:pt>
                <c:pt idx="491">
                  <c:v>2064.804</c:v>
                </c:pt>
                <c:pt idx="492">
                  <c:v>1993.935</c:v>
                </c:pt>
                <c:pt idx="493">
                  <c:v>2029.725</c:v>
                </c:pt>
                <c:pt idx="494">
                  <c:v>2062.202</c:v>
                </c:pt>
                <c:pt idx="495">
                  <c:v>2101.001</c:v>
                </c:pt>
                <c:pt idx="496">
                  <c:v>2056.888</c:v>
                </c:pt>
                <c:pt idx="497">
                  <c:v>2122.334</c:v>
                </c:pt>
                <c:pt idx="498">
                  <c:v>2217.927</c:v>
                </c:pt>
                <c:pt idx="499">
                  <c:v>2250.648</c:v>
                </c:pt>
                <c:pt idx="500">
                  <c:v>2276.44</c:v>
                </c:pt>
                <c:pt idx="501">
                  <c:v>2251.88</c:v>
                </c:pt>
                <c:pt idx="502">
                  <c:v>2212.56</c:v>
                </c:pt>
                <c:pt idx="503">
                  <c:v>2286.361</c:v>
                </c:pt>
                <c:pt idx="504">
                  <c:v>2298.618</c:v>
                </c:pt>
                <c:pt idx="505">
                  <c:v>2275.909</c:v>
                </c:pt>
                <c:pt idx="506">
                  <c:v>2122.234</c:v>
                </c:pt>
                <c:pt idx="507">
                  <c:v>2123.306</c:v>
                </c:pt>
                <c:pt idx="508">
                  <c:v>2047.497</c:v>
                </c:pt>
                <c:pt idx="509">
                  <c:v>2046.094</c:v>
                </c:pt>
                <c:pt idx="510">
                  <c:v>2105.217</c:v>
                </c:pt>
                <c:pt idx="511">
                  <c:v>2160.549</c:v>
                </c:pt>
                <c:pt idx="512">
                  <c:v>2166.749</c:v>
                </c:pt>
                <c:pt idx="513">
                  <c:v>2225.775</c:v>
                </c:pt>
                <c:pt idx="514">
                  <c:v>2258.483</c:v>
                </c:pt>
                <c:pt idx="515">
                  <c:v>2320.008</c:v>
                </c:pt>
                <c:pt idx="516">
                  <c:v>2398.415</c:v>
                </c:pt>
                <c:pt idx="517">
                  <c:v>2456.053</c:v>
                </c:pt>
                <c:pt idx="518">
                  <c:v>2519.99</c:v>
                </c:pt>
                <c:pt idx="519">
                  <c:v>2531.841</c:v>
                </c:pt>
                <c:pt idx="520">
                  <c:v>2385.034</c:v>
                </c:pt>
                <c:pt idx="521">
                  <c:v>2397.567</c:v>
                </c:pt>
                <c:pt idx="522">
                  <c:v>2326.791</c:v>
                </c:pt>
                <c:pt idx="523">
                  <c:v>2321.326</c:v>
                </c:pt>
                <c:pt idx="524">
                  <c:v>2306.492</c:v>
                </c:pt>
                <c:pt idx="525">
                  <c:v>2371.768</c:v>
                </c:pt>
                <c:pt idx="526">
                  <c:v>2404.301</c:v>
                </c:pt>
                <c:pt idx="527">
                  <c:v>2410.491</c:v>
                </c:pt>
                <c:pt idx="528">
                  <c:v>2409.31</c:v>
                </c:pt>
                <c:pt idx="529">
                  <c:v>2441.489</c:v>
                </c:pt>
                <c:pt idx="530">
                  <c:v>2412.476</c:v>
                </c:pt>
                <c:pt idx="531">
                  <c:v>2432.695</c:v>
                </c:pt>
                <c:pt idx="532">
                  <c:v>2439.624</c:v>
                </c:pt>
                <c:pt idx="533">
                  <c:v>2409.513</c:v>
                </c:pt>
                <c:pt idx="534">
                  <c:v>2435.438</c:v>
                </c:pt>
                <c:pt idx="535">
                  <c:v>2461.002</c:v>
                </c:pt>
                <c:pt idx="536">
                  <c:v>2502.439</c:v>
                </c:pt>
                <c:pt idx="537">
                  <c:v>2514.822</c:v>
                </c:pt>
                <c:pt idx="538">
                  <c:v>2564.33</c:v>
                </c:pt>
                <c:pt idx="539">
                  <c:v>2580.884</c:v>
                </c:pt>
                <c:pt idx="540">
                  <c:v>2587.856</c:v>
                </c:pt>
                <c:pt idx="541">
                  <c:v>2592.392</c:v>
                </c:pt>
                <c:pt idx="542">
                  <c:v>2564.179</c:v>
                </c:pt>
                <c:pt idx="543">
                  <c:v>2644.095</c:v>
                </c:pt>
                <c:pt idx="544">
                  <c:v>2677.905</c:v>
                </c:pt>
                <c:pt idx="545">
                  <c:v>2693.605</c:v>
                </c:pt>
                <c:pt idx="546">
                  <c:v>2724.579</c:v>
                </c:pt>
                <c:pt idx="547">
                  <c:v>2759.175</c:v>
                </c:pt>
                <c:pt idx="548">
                  <c:v>2834.982</c:v>
                </c:pt>
                <c:pt idx="549">
                  <c:v>2880.189</c:v>
                </c:pt>
                <c:pt idx="550">
                  <c:v>2907.089</c:v>
                </c:pt>
                <c:pt idx="551">
                  <c:v>2960.704</c:v>
                </c:pt>
                <c:pt idx="552">
                  <c:v>2971.097</c:v>
                </c:pt>
                <c:pt idx="553">
                  <c:v>3011.265</c:v>
                </c:pt>
                <c:pt idx="554">
                  <c:v>3059.841</c:v>
                </c:pt>
                <c:pt idx="555">
                  <c:v>3127.197</c:v>
                </c:pt>
                <c:pt idx="556">
                  <c:v>3123.633</c:v>
                </c:pt>
                <c:pt idx="557">
                  <c:v>3124.323</c:v>
                </c:pt>
                <c:pt idx="558">
                  <c:v>3294.24</c:v>
                </c:pt>
                <c:pt idx="559">
                  <c:v>3388.937</c:v>
                </c:pt>
                <c:pt idx="560">
                  <c:v>3340.159</c:v>
                </c:pt>
                <c:pt idx="561">
                  <c:v>3374.651</c:v>
                </c:pt>
                <c:pt idx="562">
                  <c:v>3389.562</c:v>
                </c:pt>
                <c:pt idx="563">
                  <c:v>3386.359</c:v>
                </c:pt>
                <c:pt idx="564">
                  <c:v>3544.621</c:v>
                </c:pt>
                <c:pt idx="565">
                  <c:v>3561.48</c:v>
                </c:pt>
                <c:pt idx="566">
                  <c:v>3600.53</c:v>
                </c:pt>
                <c:pt idx="567">
                  <c:v>3579.128</c:v>
                </c:pt>
                <c:pt idx="568">
                  <c:v>3610.46</c:v>
                </c:pt>
                <c:pt idx="569">
                  <c:v>3591.423</c:v>
                </c:pt>
                <c:pt idx="570">
                  <c:v>3540.31</c:v>
                </c:pt>
                <c:pt idx="571">
                  <c:v>3615.156</c:v>
                </c:pt>
                <c:pt idx="572">
                  <c:v>3610.164</c:v>
                </c:pt>
                <c:pt idx="573">
                  <c:v>3700.563</c:v>
                </c:pt>
                <c:pt idx="574">
                  <c:v>3748.39</c:v>
                </c:pt>
                <c:pt idx="575">
                  <c:v>3812.723</c:v>
                </c:pt>
                <c:pt idx="576">
                  <c:v>3823.789</c:v>
                </c:pt>
                <c:pt idx="577">
                  <c:v>3791.173</c:v>
                </c:pt>
                <c:pt idx="578">
                  <c:v>3884.333</c:v>
                </c:pt>
                <c:pt idx="579">
                  <c:v>3991.31</c:v>
                </c:pt>
                <c:pt idx="580">
                  <c:v>3739.865</c:v>
                </c:pt>
                <c:pt idx="581">
                  <c:v>3689.331</c:v>
                </c:pt>
                <c:pt idx="582">
                  <c:v>3711.618</c:v>
                </c:pt>
                <c:pt idx="583">
                  <c:v>3522.723</c:v>
                </c:pt>
                <c:pt idx="584">
                  <c:v>3336.879</c:v>
                </c:pt>
                <c:pt idx="585">
                  <c:v>3383.474</c:v>
                </c:pt>
                <c:pt idx="586">
                  <c:v>3515.878</c:v>
                </c:pt>
                <c:pt idx="587">
                  <c:v>3564.757</c:v>
                </c:pt>
                <c:pt idx="588">
                  <c:v>3639.529</c:v>
                </c:pt>
                <c:pt idx="589">
                  <c:v>3808.509</c:v>
                </c:pt>
                <c:pt idx="590">
                  <c:v>3907.776</c:v>
                </c:pt>
                <c:pt idx="591">
                  <c:v>3849.851</c:v>
                </c:pt>
                <c:pt idx="592">
                  <c:v>3802.836</c:v>
                </c:pt>
                <c:pt idx="593">
                  <c:v>3923.792</c:v>
                </c:pt>
                <c:pt idx="594">
                  <c:v>3948.888</c:v>
                </c:pt>
                <c:pt idx="595">
                  <c:v>4010.243</c:v>
                </c:pt>
                <c:pt idx="596">
                  <c:v>3893.461</c:v>
                </c:pt>
                <c:pt idx="597">
                  <c:v>3899.08</c:v>
                </c:pt>
                <c:pt idx="598">
                  <c:v>3755.774</c:v>
                </c:pt>
                <c:pt idx="599">
                  <c:v>3584.939</c:v>
                </c:pt>
                <c:pt idx="600">
                  <c:v>3689.447</c:v>
                </c:pt>
                <c:pt idx="601">
                  <c:v>3685.749</c:v>
                </c:pt>
                <c:pt idx="602">
                  <c:v>3543.876</c:v>
                </c:pt>
                <c:pt idx="603">
                  <c:v>3507.614</c:v>
                </c:pt>
                <c:pt idx="604">
                  <c:v>3562.609</c:v>
                </c:pt>
                <c:pt idx="605">
                  <c:v>3571.301</c:v>
                </c:pt>
                <c:pt idx="606">
                  <c:v>3432.985</c:v>
                </c:pt>
                <c:pt idx="607">
                  <c:v>3441.753</c:v>
                </c:pt>
                <c:pt idx="608">
                  <c:v>3556.275</c:v>
                </c:pt>
                <c:pt idx="609">
                  <c:v>3557.067</c:v>
                </c:pt>
                <c:pt idx="610">
                  <c:v>3481.432</c:v>
                </c:pt>
                <c:pt idx="611">
                  <c:v>3490.212</c:v>
                </c:pt>
                <c:pt idx="612">
                  <c:v>3512.585</c:v>
                </c:pt>
                <c:pt idx="613">
                  <c:v>3442.197</c:v>
                </c:pt>
                <c:pt idx="614">
                  <c:v>3439.316</c:v>
                </c:pt>
                <c:pt idx="615">
                  <c:v>3469.057</c:v>
                </c:pt>
                <c:pt idx="616">
                  <c:v>3449.345</c:v>
                </c:pt>
                <c:pt idx="617">
                  <c:v>3540.013</c:v>
                </c:pt>
                <c:pt idx="618">
                  <c:v>3773.104</c:v>
                </c:pt>
                <c:pt idx="619">
                  <c:v>3838.386</c:v>
                </c:pt>
                <c:pt idx="620">
                  <c:v>3892.083</c:v>
                </c:pt>
                <c:pt idx="621">
                  <c:v>3932.663</c:v>
                </c:pt>
                <c:pt idx="622">
                  <c:v>3986.812</c:v>
                </c:pt>
                <c:pt idx="623">
                  <c:v>4116.519</c:v>
                </c:pt>
                <c:pt idx="624">
                  <c:v>4164.313</c:v>
                </c:pt>
                <c:pt idx="625">
                  <c:v>4179.712</c:v>
                </c:pt>
                <c:pt idx="626">
                  <c:v>4128.084</c:v>
                </c:pt>
                <c:pt idx="627">
                  <c:v>4199.184</c:v>
                </c:pt>
                <c:pt idx="628">
                  <c:v>4344.697</c:v>
                </c:pt>
                <c:pt idx="629">
                  <c:v>4402.271</c:v>
                </c:pt>
                <c:pt idx="630">
                  <c:v>4326.789</c:v>
                </c:pt>
                <c:pt idx="631">
                  <c:v>4339.993</c:v>
                </c:pt>
                <c:pt idx="632">
                  <c:v>4329.33</c:v>
                </c:pt>
                <c:pt idx="633">
                  <c:v>4335.829</c:v>
                </c:pt>
                <c:pt idx="634">
                  <c:v>4364.188</c:v>
                </c:pt>
                <c:pt idx="635">
                  <c:v>4375.41</c:v>
                </c:pt>
                <c:pt idx="636">
                  <c:v>4346.492</c:v>
                </c:pt>
                <c:pt idx="637">
                  <c:v>4296.476</c:v>
                </c:pt>
                <c:pt idx="638">
                  <c:v>4489.147</c:v>
                </c:pt>
                <c:pt idx="639">
                  <c:v>4574.95</c:v>
                </c:pt>
                <c:pt idx="640">
                  <c:v>4608.422</c:v>
                </c:pt>
                <c:pt idx="641">
                  <c:v>4658.624</c:v>
                </c:pt>
                <c:pt idx="642">
                  <c:v>4751.487</c:v>
                </c:pt>
                <c:pt idx="643">
                  <c:v>4797.047</c:v>
                </c:pt>
                <c:pt idx="644">
                  <c:v>4794.055</c:v>
                </c:pt>
                <c:pt idx="645">
                  <c:v>4766.121</c:v>
                </c:pt>
                <c:pt idx="646">
                  <c:v>4796.764</c:v>
                </c:pt>
                <c:pt idx="647">
                  <c:v>4903.24</c:v>
                </c:pt>
                <c:pt idx="648">
                  <c:v>5118.684</c:v>
                </c:pt>
                <c:pt idx="649">
                  <c:v>5140.367</c:v>
                </c:pt>
                <c:pt idx="650">
                  <c:v>5137.758</c:v>
                </c:pt>
                <c:pt idx="651">
                  <c:v>5227.106</c:v>
                </c:pt>
                <c:pt idx="652">
                  <c:v>5180.37</c:v>
                </c:pt>
                <c:pt idx="653">
                  <c:v>5202.21</c:v>
                </c:pt>
                <c:pt idx="654">
                  <c:v>5199.396</c:v>
                </c:pt>
                <c:pt idx="655">
                  <c:v>5038.363</c:v>
                </c:pt>
                <c:pt idx="656">
                  <c:v>5209.683</c:v>
                </c:pt>
                <c:pt idx="657">
                  <c:v>5331.345</c:v>
                </c:pt>
                <c:pt idx="658">
                  <c:v>5514.923</c:v>
                </c:pt>
                <c:pt idx="659">
                  <c:v>5555.045</c:v>
                </c:pt>
                <c:pt idx="660">
                  <c:v>5504.125</c:v>
                </c:pt>
                <c:pt idx="661">
                  <c:v>5486.027</c:v>
                </c:pt>
                <c:pt idx="662">
                  <c:v>5494.394</c:v>
                </c:pt>
                <c:pt idx="663">
                  <c:v>5445.435</c:v>
                </c:pt>
                <c:pt idx="664">
                  <c:v>5447.151</c:v>
                </c:pt>
                <c:pt idx="665">
                  <c:v>5297.294</c:v>
                </c:pt>
                <c:pt idx="666">
                  <c:v>5280.091</c:v>
                </c:pt>
                <c:pt idx="667">
                  <c:v>5426.17</c:v>
                </c:pt>
                <c:pt idx="668">
                  <c:v>5413.264</c:v>
                </c:pt>
                <c:pt idx="669">
                  <c:v>5373.288</c:v>
                </c:pt>
                <c:pt idx="670">
                  <c:v>5464.375</c:v>
                </c:pt>
                <c:pt idx="671">
                  <c:v>5414.627</c:v>
                </c:pt>
                <c:pt idx="672">
                  <c:v>5441.256</c:v>
                </c:pt>
                <c:pt idx="673">
                  <c:v>5619.737</c:v>
                </c:pt>
                <c:pt idx="674">
                  <c:v>5668.867</c:v>
                </c:pt>
                <c:pt idx="675">
                  <c:v>5613.277</c:v>
                </c:pt>
                <c:pt idx="676">
                  <c:v>5561.853</c:v>
                </c:pt>
                <c:pt idx="677">
                  <c:v>5405.583</c:v>
                </c:pt>
                <c:pt idx="678">
                  <c:v>5266.341</c:v>
                </c:pt>
                <c:pt idx="679">
                  <c:v>5194.462</c:v>
                </c:pt>
                <c:pt idx="680">
                  <c:v>5215.34</c:v>
                </c:pt>
                <c:pt idx="681">
                  <c:v>5126.65</c:v>
                </c:pt>
                <c:pt idx="682">
                  <c:v>4867.175</c:v>
                </c:pt>
                <c:pt idx="683">
                  <c:v>5049.463</c:v>
                </c:pt>
                <c:pt idx="684">
                  <c:v>5132.299</c:v>
                </c:pt>
                <c:pt idx="685">
                  <c:v>5187.437</c:v>
                </c:pt>
                <c:pt idx="686">
                  <c:v>5185.1</c:v>
                </c:pt>
                <c:pt idx="687">
                  <c:v>4937.099</c:v>
                </c:pt>
                <c:pt idx="688">
                  <c:v>4806.348</c:v>
                </c:pt>
                <c:pt idx="689">
                  <c:v>4826.85</c:v>
                </c:pt>
                <c:pt idx="690">
                  <c:v>4812.889</c:v>
                </c:pt>
                <c:pt idx="691">
                  <c:v>4761.791</c:v>
                </c:pt>
                <c:pt idx="692">
                  <c:v>4488.237</c:v>
                </c:pt>
                <c:pt idx="693">
                  <c:v>4332.035</c:v>
                </c:pt>
                <c:pt idx="694">
                  <c:v>4379.483</c:v>
                </c:pt>
                <c:pt idx="695">
                  <c:v>4536.096</c:v>
                </c:pt>
                <c:pt idx="696">
                  <c:v>4521.052</c:v>
                </c:pt>
                <c:pt idx="697">
                  <c:v>4387.125</c:v>
                </c:pt>
                <c:pt idx="698">
                  <c:v>4470.186</c:v>
                </c:pt>
                <c:pt idx="699">
                  <c:v>4598.819</c:v>
                </c:pt>
                <c:pt idx="700">
                  <c:v>4625.995</c:v>
                </c:pt>
                <c:pt idx="701">
                  <c:v>4440.053</c:v>
                </c:pt>
                <c:pt idx="702">
                  <c:v>4427.226</c:v>
                </c:pt>
                <c:pt idx="703">
                  <c:v>4502.129</c:v>
                </c:pt>
                <c:pt idx="704">
                  <c:v>4363.9</c:v>
                </c:pt>
                <c:pt idx="705">
                  <c:v>4339.839</c:v>
                </c:pt>
                <c:pt idx="706">
                  <c:v>4378.284</c:v>
                </c:pt>
                <c:pt idx="707">
                  <c:v>4299.1</c:v>
                </c:pt>
                <c:pt idx="708">
                  <c:v>4280.709</c:v>
                </c:pt>
                <c:pt idx="709">
                  <c:v>4360.78</c:v>
                </c:pt>
                <c:pt idx="710">
                  <c:v>4515.989</c:v>
                </c:pt>
                <c:pt idx="711">
                  <c:v>4535.046</c:v>
                </c:pt>
                <c:pt idx="712">
                  <c:v>4629.521</c:v>
                </c:pt>
                <c:pt idx="713">
                  <c:v>4749.925</c:v>
                </c:pt>
                <c:pt idx="714">
                  <c:v>4768.656</c:v>
                </c:pt>
                <c:pt idx="715">
                  <c:v>4771.062</c:v>
                </c:pt>
                <c:pt idx="716">
                  <c:v>4756.86</c:v>
                </c:pt>
                <c:pt idx="717">
                  <c:v>4657.581</c:v>
                </c:pt>
                <c:pt idx="718">
                  <c:v>4662.581</c:v>
                </c:pt>
                <c:pt idx="719">
                  <c:v>4596.635</c:v>
                </c:pt>
                <c:pt idx="720">
                  <c:v>4729.811</c:v>
                </c:pt>
                <c:pt idx="721">
                  <c:v>4805.598</c:v>
                </c:pt>
                <c:pt idx="722">
                  <c:v>4885.972</c:v>
                </c:pt>
                <c:pt idx="723">
                  <c:v>5010.725</c:v>
                </c:pt>
                <c:pt idx="724">
                  <c:v>5026.214</c:v>
                </c:pt>
                <c:pt idx="725">
                  <c:v>5075.668</c:v>
                </c:pt>
                <c:pt idx="726">
                  <c:v>5143.15</c:v>
                </c:pt>
                <c:pt idx="727">
                  <c:v>5164.779</c:v>
                </c:pt>
                <c:pt idx="728">
                  <c:v>5163.139</c:v>
                </c:pt>
                <c:pt idx="729">
                  <c:v>5315.444</c:v>
                </c:pt>
                <c:pt idx="730">
                  <c:v>5335.157</c:v>
                </c:pt>
                <c:pt idx="731">
                  <c:v>5414.612</c:v>
                </c:pt>
                <c:pt idx="732">
                  <c:v>5470.011</c:v>
                </c:pt>
                <c:pt idx="733">
                  <c:v>5494.304</c:v>
                </c:pt>
                <c:pt idx="734">
                  <c:v>5641.301</c:v>
                </c:pt>
                <c:pt idx="735">
                  <c:v>5601.592</c:v>
                </c:pt>
                <c:pt idx="736">
                  <c:v>5604.672</c:v>
                </c:pt>
                <c:pt idx="737">
                  <c:v>5614.496</c:v>
                </c:pt>
                <c:pt idx="738">
                  <c:v>5567.245</c:v>
                </c:pt>
                <c:pt idx="739">
                  <c:v>5376.402</c:v>
                </c:pt>
                <c:pt idx="740">
                  <c:v>5305.459</c:v>
                </c:pt>
                <c:pt idx="741">
                  <c:v>5315.713</c:v>
                </c:pt>
                <c:pt idx="742">
                  <c:v>4910.76</c:v>
                </c:pt>
                <c:pt idx="743">
                  <c:v>4919.94</c:v>
                </c:pt>
                <c:pt idx="744">
                  <c:v>5020.412</c:v>
                </c:pt>
                <c:pt idx="745">
                  <c:v>5003.26</c:v>
                </c:pt>
                <c:pt idx="746">
                  <c:v>4964.804</c:v>
                </c:pt>
                <c:pt idx="747">
                  <c:v>4680.334</c:v>
                </c:pt>
                <c:pt idx="748">
                  <c:v>4724.35</c:v>
                </c:pt>
                <c:pt idx="749">
                  <c:v>4647.734</c:v>
                </c:pt>
                <c:pt idx="750">
                  <c:v>4580.734</c:v>
                </c:pt>
                <c:pt idx="751">
                  <c:v>4888.848</c:v>
                </c:pt>
                <c:pt idx="752">
                  <c:v>4902.183</c:v>
                </c:pt>
                <c:pt idx="753">
                  <c:v>4837.15</c:v>
                </c:pt>
                <c:pt idx="754">
                  <c:v>4913.784</c:v>
                </c:pt>
                <c:pt idx="755">
                  <c:v>4853.612</c:v>
                </c:pt>
                <c:pt idx="756">
                  <c:v>4975.314</c:v>
                </c:pt>
                <c:pt idx="757">
                  <c:v>5072.255</c:v>
                </c:pt>
                <c:pt idx="758">
                  <c:v>5097.963</c:v>
                </c:pt>
                <c:pt idx="759">
                  <c:v>5063.646</c:v>
                </c:pt>
                <c:pt idx="760">
                  <c:v>5037.287</c:v>
                </c:pt>
                <c:pt idx="761">
                  <c:v>4893.82</c:v>
                </c:pt>
                <c:pt idx="762">
                  <c:v>4848.417</c:v>
                </c:pt>
                <c:pt idx="763">
                  <c:v>4776.339</c:v>
                </c:pt>
                <c:pt idx="764">
                  <c:v>4799.755</c:v>
                </c:pt>
                <c:pt idx="765">
                  <c:v>4819.839</c:v>
                </c:pt>
                <c:pt idx="766">
                  <c:v>4944.532</c:v>
                </c:pt>
                <c:pt idx="767">
                  <c:v>4953.1</c:v>
                </c:pt>
                <c:pt idx="768">
                  <c:v>4801.886</c:v>
                </c:pt>
                <c:pt idx="769">
                  <c:v>4833.852</c:v>
                </c:pt>
                <c:pt idx="770">
                  <c:v>4736.629</c:v>
                </c:pt>
                <c:pt idx="771">
                  <c:v>4686.699</c:v>
                </c:pt>
                <c:pt idx="772">
                  <c:v>4526.579</c:v>
                </c:pt>
                <c:pt idx="773">
                  <c:v>4622.571</c:v>
                </c:pt>
                <c:pt idx="774">
                  <c:v>4370.133</c:v>
                </c:pt>
                <c:pt idx="775">
                  <c:v>4232.781</c:v>
                </c:pt>
                <c:pt idx="776">
                  <c:v>4194.902</c:v>
                </c:pt>
                <c:pt idx="777">
                  <c:v>3908.282</c:v>
                </c:pt>
                <c:pt idx="778">
                  <c:v>3892.169</c:v>
                </c:pt>
                <c:pt idx="779">
                  <c:v>4007.175</c:v>
                </c:pt>
                <c:pt idx="780">
                  <c:v>4105.316</c:v>
                </c:pt>
                <c:pt idx="781">
                  <c:v>4154.828</c:v>
                </c:pt>
                <c:pt idx="782">
                  <c:v>4025.125</c:v>
                </c:pt>
                <c:pt idx="783">
                  <c:v>4041.254</c:v>
                </c:pt>
                <c:pt idx="784">
                  <c:v>3980.68</c:v>
                </c:pt>
                <c:pt idx="785">
                  <c:v>3960.473</c:v>
                </c:pt>
                <c:pt idx="786">
                  <c:v>3842.521</c:v>
                </c:pt>
                <c:pt idx="787">
                  <c:v>3835.03</c:v>
                </c:pt>
                <c:pt idx="788">
                  <c:v>3609.009</c:v>
                </c:pt>
                <c:pt idx="789">
                  <c:v>3606.244</c:v>
                </c:pt>
                <c:pt idx="790">
                  <c:v>3802.68</c:v>
                </c:pt>
                <c:pt idx="791">
                  <c:v>3897.064</c:v>
                </c:pt>
                <c:pt idx="792">
                  <c:v>3915.101</c:v>
                </c:pt>
                <c:pt idx="793">
                  <c:v>3788.454</c:v>
                </c:pt>
                <c:pt idx="794">
                  <c:v>3862.592</c:v>
                </c:pt>
                <c:pt idx="795">
                  <c:v>3733.827</c:v>
                </c:pt>
                <c:pt idx="796">
                  <c:v>3638.996</c:v>
                </c:pt>
                <c:pt idx="797">
                  <c:v>3641.059</c:v>
                </c:pt>
                <c:pt idx="798">
                  <c:v>3602.751</c:v>
                </c:pt>
                <c:pt idx="799">
                  <c:v>3402.696</c:v>
                </c:pt>
                <c:pt idx="800">
                  <c:v>3478.923</c:v>
                </c:pt>
                <c:pt idx="801">
                  <c:v>3276.698</c:v>
                </c:pt>
                <c:pt idx="802">
                  <c:v>3443.805</c:v>
                </c:pt>
                <c:pt idx="803">
                  <c:v>3755.817</c:v>
                </c:pt>
                <c:pt idx="804">
                  <c:v>3930.448</c:v>
                </c:pt>
                <c:pt idx="805">
                  <c:v>3805.504</c:v>
                </c:pt>
                <c:pt idx="806">
                  <c:v>3840.807</c:v>
                </c:pt>
                <c:pt idx="807">
                  <c:v>3973.645</c:v>
                </c:pt>
                <c:pt idx="808">
                  <c:v>4083.505</c:v>
                </c:pt>
                <c:pt idx="809">
                  <c:v>4118.292</c:v>
                </c:pt>
                <c:pt idx="810">
                  <c:v>4067.545</c:v>
                </c:pt>
                <c:pt idx="811">
                  <c:v>3982.183</c:v>
                </c:pt>
                <c:pt idx="812">
                  <c:v>4072.58</c:v>
                </c:pt>
                <c:pt idx="813">
                  <c:v>4072.823</c:v>
                </c:pt>
                <c:pt idx="814">
                  <c:v>4088.34</c:v>
                </c:pt>
                <c:pt idx="815">
                  <c:v>4133.252</c:v>
                </c:pt>
                <c:pt idx="816">
                  <c:v>4212.095</c:v>
                </c:pt>
                <c:pt idx="817">
                  <c:v>4168.461</c:v>
                </c:pt>
                <c:pt idx="818">
                  <c:v>4101.903</c:v>
                </c:pt>
                <c:pt idx="819">
                  <c:v>4102.684</c:v>
                </c:pt>
                <c:pt idx="820">
                  <c:v>3965.051</c:v>
                </c:pt>
                <c:pt idx="821">
                  <c:v>3991.493</c:v>
                </c:pt>
                <c:pt idx="822">
                  <c:v>3918.502</c:v>
                </c:pt>
                <c:pt idx="823">
                  <c:v>3811.32</c:v>
                </c:pt>
                <c:pt idx="824">
                  <c:v>3752.36</c:v>
                </c:pt>
                <c:pt idx="825">
                  <c:v>3833.47</c:v>
                </c:pt>
                <c:pt idx="826">
                  <c:v>3807.52</c:v>
                </c:pt>
                <c:pt idx="827">
                  <c:v>3742.58</c:v>
                </c:pt>
                <c:pt idx="828">
                  <c:v>3780.49</c:v>
                </c:pt>
                <c:pt idx="829">
                  <c:v>3771.795</c:v>
                </c:pt>
                <c:pt idx="830">
                  <c:v>3736.133</c:v>
                </c:pt>
                <c:pt idx="831">
                  <c:v>3655.926</c:v>
                </c:pt>
                <c:pt idx="832">
                  <c:v>3649.925</c:v>
                </c:pt>
                <c:pt idx="833">
                  <c:v>3468.956</c:v>
                </c:pt>
                <c:pt idx="834">
                  <c:v>3297.35</c:v>
                </c:pt>
                <c:pt idx="835">
                  <c:v>3268.678</c:v>
                </c:pt>
                <c:pt idx="836">
                  <c:v>3225.595</c:v>
                </c:pt>
                <c:pt idx="837">
                  <c:v>3115.628</c:v>
                </c:pt>
                <c:pt idx="838">
                  <c:v>3080.989</c:v>
                </c:pt>
                <c:pt idx="839">
                  <c:v>3110.273</c:v>
                </c:pt>
                <c:pt idx="840">
                  <c:v>3073.7</c:v>
                </c:pt>
                <c:pt idx="841">
                  <c:v>3009.115</c:v>
                </c:pt>
                <c:pt idx="842">
                  <c:v>2901.939</c:v>
                </c:pt>
                <c:pt idx="843">
                  <c:v>2868.302</c:v>
                </c:pt>
                <c:pt idx="844">
                  <c:v>2999.834</c:v>
                </c:pt>
                <c:pt idx="845">
                  <c:v>3042.215</c:v>
                </c:pt>
                <c:pt idx="846">
                  <c:v>2913.626</c:v>
                </c:pt>
                <c:pt idx="847">
                  <c:v>2835.351</c:v>
                </c:pt>
                <c:pt idx="848">
                  <c:v>2801.255</c:v>
                </c:pt>
                <c:pt idx="849">
                  <c:v>2758.685</c:v>
                </c:pt>
                <c:pt idx="850">
                  <c:v>2845.42</c:v>
                </c:pt>
                <c:pt idx="851">
                  <c:v>2825.966</c:v>
                </c:pt>
                <c:pt idx="852">
                  <c:v>2920.743</c:v>
                </c:pt>
                <c:pt idx="853">
                  <c:v>2979.067</c:v>
                </c:pt>
                <c:pt idx="854">
                  <c:v>3058.914</c:v>
                </c:pt>
                <c:pt idx="855">
                  <c:v>3073.822</c:v>
                </c:pt>
                <c:pt idx="856">
                  <c:v>3004.858</c:v>
                </c:pt>
                <c:pt idx="857">
                  <c:v>3007.535</c:v>
                </c:pt>
                <c:pt idx="858">
                  <c:v>3037.659</c:v>
                </c:pt>
                <c:pt idx="859">
                  <c:v>2874.212</c:v>
                </c:pt>
                <c:pt idx="860">
                  <c:v>2838.408</c:v>
                </c:pt>
                <c:pt idx="861">
                  <c:v>2821.33</c:v>
                </c:pt>
                <c:pt idx="862">
                  <c:v>2921.11</c:v>
                </c:pt>
                <c:pt idx="863">
                  <c:v>2939.173</c:v>
                </c:pt>
                <c:pt idx="864">
                  <c:v>2950.862</c:v>
                </c:pt>
                <c:pt idx="865">
                  <c:v>2955.52</c:v>
                </c:pt>
                <c:pt idx="866">
                  <c:v>2935.75</c:v>
                </c:pt>
                <c:pt idx="867">
                  <c:v>2953.199</c:v>
                </c:pt>
                <c:pt idx="868">
                  <c:v>2906.242</c:v>
                </c:pt>
                <c:pt idx="869">
                  <c:v>2915.212</c:v>
                </c:pt>
                <c:pt idx="870">
                  <c:v>2877.42</c:v>
                </c:pt>
                <c:pt idx="871">
                  <c:v>2797.162</c:v>
                </c:pt>
                <c:pt idx="872">
                  <c:v>2759.799</c:v>
                </c:pt>
                <c:pt idx="873">
                  <c:v>2695.044</c:v>
                </c:pt>
                <c:pt idx="874">
                  <c:v>2614.606</c:v>
                </c:pt>
                <c:pt idx="875">
                  <c:v>2612.054</c:v>
                </c:pt>
                <c:pt idx="876">
                  <c:v>2591.633</c:v>
                </c:pt>
                <c:pt idx="877">
                  <c:v>2451.256</c:v>
                </c:pt>
                <c:pt idx="878">
                  <c:v>2376.998</c:v>
                </c:pt>
                <c:pt idx="879">
                  <c:v>2398.049</c:v>
                </c:pt>
                <c:pt idx="880">
                  <c:v>2396.956</c:v>
                </c:pt>
                <c:pt idx="881">
                  <c:v>2400</c:v>
                </c:pt>
                <c:pt idx="882">
                  <c:v>2378.262</c:v>
                </c:pt>
                <c:pt idx="883">
                  <c:v>2267.42</c:v>
                </c:pt>
                <c:pt idx="884">
                  <c:v>2422.515</c:v>
                </c:pt>
                <c:pt idx="885">
                  <c:v>2413.258</c:v>
                </c:pt>
                <c:pt idx="886">
                  <c:v>2311.748</c:v>
                </c:pt>
                <c:pt idx="887">
                  <c:v>2290.738</c:v>
                </c:pt>
                <c:pt idx="888">
                  <c:v>2232.646</c:v>
                </c:pt>
                <c:pt idx="889">
                  <c:v>2191.198</c:v>
                </c:pt>
                <c:pt idx="890">
                  <c:v>2182.464</c:v>
                </c:pt>
                <c:pt idx="891">
                  <c:v>2256.544</c:v>
                </c:pt>
                <c:pt idx="892">
                  <c:v>2220.768</c:v>
                </c:pt>
                <c:pt idx="893">
                  <c:v>2190.661</c:v>
                </c:pt>
                <c:pt idx="894">
                  <c:v>2175.859</c:v>
                </c:pt>
                <c:pt idx="895">
                  <c:v>2173.514</c:v>
                </c:pt>
                <c:pt idx="896">
                  <c:v>2127.466</c:v>
                </c:pt>
                <c:pt idx="897">
                  <c:v>2100.675</c:v>
                </c:pt>
                <c:pt idx="898">
                  <c:v>2056.307</c:v>
                </c:pt>
                <c:pt idx="899">
                  <c:v>2086.081</c:v>
                </c:pt>
                <c:pt idx="900">
                  <c:v>2064.935</c:v>
                </c:pt>
                <c:pt idx="901">
                  <c:v>2043.873</c:v>
                </c:pt>
                <c:pt idx="902">
                  <c:v>2020.577</c:v>
                </c:pt>
                <c:pt idx="903">
                  <c:v>2016.523</c:v>
                </c:pt>
                <c:pt idx="904">
                  <c:v>1953.864</c:v>
                </c:pt>
                <c:pt idx="905">
                  <c:v>2079.878</c:v>
                </c:pt>
                <c:pt idx="906">
                  <c:v>2252.227</c:v>
                </c:pt>
                <c:pt idx="907">
                  <c:v>2125.724</c:v>
                </c:pt>
                <c:pt idx="908">
                  <c:v>2094.32</c:v>
                </c:pt>
                <c:pt idx="909">
                  <c:v>2196.08</c:v>
                </c:pt>
                <c:pt idx="910">
                  <c:v>2218.443</c:v>
                </c:pt>
                <c:pt idx="911">
                  <c:v>2161.395</c:v>
                </c:pt>
                <c:pt idx="912">
                  <c:v>2085.881</c:v>
                </c:pt>
                <c:pt idx="913">
                  <c:v>2032.264</c:v>
                </c:pt>
                <c:pt idx="914">
                  <c:v>2044.897</c:v>
                </c:pt>
                <c:pt idx="915">
                  <c:v>1903.726</c:v>
                </c:pt>
                <c:pt idx="916">
                  <c:v>1912.232</c:v>
                </c:pt>
                <c:pt idx="917">
                  <c:v>1973.331</c:v>
                </c:pt>
                <c:pt idx="918">
                  <c:v>1852.908</c:v>
                </c:pt>
                <c:pt idx="919">
                  <c:v>1790.925</c:v>
                </c:pt>
                <c:pt idx="920">
                  <c:v>1781.712</c:v>
                </c:pt>
                <c:pt idx="921">
                  <c:v>1831.364</c:v>
                </c:pt>
                <c:pt idx="922">
                  <c:v>1861.156</c:v>
                </c:pt>
                <c:pt idx="923">
                  <c:v>1821.067</c:v>
                </c:pt>
                <c:pt idx="924">
                  <c:v>1784.181</c:v>
                </c:pt>
                <c:pt idx="925">
                  <c:v>1790.679</c:v>
                </c:pt>
                <c:pt idx="926">
                  <c:v>1713.964</c:v>
                </c:pt>
                <c:pt idx="927">
                  <c:v>1671.974</c:v>
                </c:pt>
                <c:pt idx="928">
                  <c:v>1689.662</c:v>
                </c:pt>
                <c:pt idx="929">
                  <c:v>1668.836</c:v>
                </c:pt>
                <c:pt idx="930">
                  <c:v>1649.076</c:v>
                </c:pt>
                <c:pt idx="931">
                  <c:v>1620.271</c:v>
                </c:pt>
                <c:pt idx="932">
                  <c:v>1591.914</c:v>
                </c:pt>
                <c:pt idx="933">
                  <c:v>1633.15</c:v>
                </c:pt>
                <c:pt idx="934">
                  <c:v>1615.275</c:v>
                </c:pt>
                <c:pt idx="935">
                  <c:v>1625.5</c:v>
                </c:pt>
                <c:pt idx="936">
                  <c:v>1722.396</c:v>
                </c:pt>
                <c:pt idx="937">
                  <c:v>1755.522</c:v>
                </c:pt>
                <c:pt idx="938">
                  <c:v>1731.117</c:v>
                </c:pt>
                <c:pt idx="939">
                  <c:v>1822.565</c:v>
                </c:pt>
                <c:pt idx="940">
                  <c:v>1872.426</c:v>
                </c:pt>
                <c:pt idx="941">
                  <c:v>1922.635</c:v>
                </c:pt>
                <c:pt idx="942">
                  <c:v>1919.702</c:v>
                </c:pt>
                <c:pt idx="943">
                  <c:v>1878.746</c:v>
                </c:pt>
                <c:pt idx="944">
                  <c:v>1899.691</c:v>
                </c:pt>
                <c:pt idx="945">
                  <c:v>1877.229</c:v>
                </c:pt>
                <c:pt idx="946">
                  <c:v>1851.1</c:v>
                </c:pt>
                <c:pt idx="947">
                  <c:v>1814.384</c:v>
                </c:pt>
                <c:pt idx="948">
                  <c:v>1812.999</c:v>
                </c:pt>
                <c:pt idx="949">
                  <c:v>1912.86</c:v>
                </c:pt>
                <c:pt idx="950">
                  <c:v>1828.864</c:v>
                </c:pt>
                <c:pt idx="951">
                  <c:v>1828.027</c:v>
                </c:pt>
                <c:pt idx="952">
                  <c:v>1851.573</c:v>
                </c:pt>
                <c:pt idx="953">
                  <c:v>1919.003</c:v>
                </c:pt>
                <c:pt idx="954">
                  <c:v>2010.66</c:v>
                </c:pt>
                <c:pt idx="955">
                  <c:v>1970.209</c:v>
                </c:pt>
                <c:pt idx="956">
                  <c:v>2039.213</c:v>
                </c:pt>
                <c:pt idx="957">
                  <c:v>2061.532</c:v>
                </c:pt>
                <c:pt idx="958">
                  <c:v>2028.656</c:v>
                </c:pt>
                <c:pt idx="959">
                  <c:v>2039.552</c:v>
                </c:pt>
                <c:pt idx="960">
                  <c:v>1976.911</c:v>
                </c:pt>
                <c:pt idx="961">
                  <c:v>1943.447</c:v>
                </c:pt>
                <c:pt idx="962">
                  <c:v>1947.838</c:v>
                </c:pt>
                <c:pt idx="963">
                  <c:v>1987.88</c:v>
                </c:pt>
                <c:pt idx="964">
                  <c:v>1989.788</c:v>
                </c:pt>
                <c:pt idx="965">
                  <c:v>2021.097</c:v>
                </c:pt>
                <c:pt idx="966">
                  <c:v>2005.633</c:v>
                </c:pt>
                <c:pt idx="967">
                  <c:v>1977.469</c:v>
                </c:pt>
                <c:pt idx="968">
                  <c:v>1865.3</c:v>
                </c:pt>
                <c:pt idx="969">
                  <c:v>1853.341</c:v>
                </c:pt>
                <c:pt idx="970">
                  <c:v>1819.023</c:v>
                </c:pt>
                <c:pt idx="971">
                  <c:v>1791.759</c:v>
                </c:pt>
                <c:pt idx="972">
                  <c:v>1783.354</c:v>
                </c:pt>
                <c:pt idx="973">
                  <c:v>1751.789</c:v>
                </c:pt>
                <c:pt idx="974">
                  <c:v>1776.252</c:v>
                </c:pt>
                <c:pt idx="975">
                  <c:v>1839.131</c:v>
                </c:pt>
                <c:pt idx="976">
                  <c:v>1844.506</c:v>
                </c:pt>
                <c:pt idx="977">
                  <c:v>1803.069</c:v>
                </c:pt>
                <c:pt idx="978">
                  <c:v>1827.182</c:v>
                </c:pt>
                <c:pt idx="979">
                  <c:v>1862.946</c:v>
                </c:pt>
                <c:pt idx="980">
                  <c:v>1840.774</c:v>
                </c:pt>
                <c:pt idx="981">
                  <c:v>1867.075</c:v>
                </c:pt>
                <c:pt idx="982">
                  <c:v>1885.225</c:v>
                </c:pt>
                <c:pt idx="983">
                  <c:v>1910.982</c:v>
                </c:pt>
                <c:pt idx="984">
                  <c:v>1923.519</c:v>
                </c:pt>
                <c:pt idx="985">
                  <c:v>1908.309</c:v>
                </c:pt>
                <c:pt idx="986">
                  <c:v>1916.302</c:v>
                </c:pt>
                <c:pt idx="987">
                  <c:v>1924.929</c:v>
                </c:pt>
                <c:pt idx="988">
                  <c:v>1939.908</c:v>
                </c:pt>
                <c:pt idx="989">
                  <c:v>1959.983</c:v>
                </c:pt>
                <c:pt idx="990">
                  <c:v>2012.538</c:v>
                </c:pt>
                <c:pt idx="991">
                  <c:v>2062.202</c:v>
                </c:pt>
                <c:pt idx="992">
                  <c:v>2108.592</c:v>
                </c:pt>
                <c:pt idx="993">
                  <c:v>2149.463</c:v>
                </c:pt>
                <c:pt idx="994">
                  <c:v>2231.903</c:v>
                </c:pt>
                <c:pt idx="995">
                  <c:v>2279.728</c:v>
                </c:pt>
                <c:pt idx="996">
                  <c:v>2314.313</c:v>
                </c:pt>
                <c:pt idx="997">
                  <c:v>2283.801</c:v>
                </c:pt>
                <c:pt idx="998">
                  <c:v>2332.335</c:v>
                </c:pt>
                <c:pt idx="999">
                  <c:v>2404.273</c:v>
                </c:pt>
                <c:pt idx="1000">
                  <c:v>2408.519</c:v>
                </c:pt>
                <c:pt idx="1001">
                  <c:v>2304.272</c:v>
                </c:pt>
                <c:pt idx="1002">
                  <c:v>2272.181</c:v>
                </c:pt>
                <c:pt idx="1003">
                  <c:v>2330.797</c:v>
                </c:pt>
                <c:pt idx="1004">
                  <c:v>2396.57</c:v>
                </c:pt>
                <c:pt idx="1005">
                  <c:v>2395.086</c:v>
                </c:pt>
                <c:pt idx="1006">
                  <c:v>2337.134</c:v>
                </c:pt>
                <c:pt idx="1007">
                  <c:v>2311.466</c:v>
                </c:pt>
                <c:pt idx="1008">
                  <c:v>2123.254</c:v>
                </c:pt>
                <c:pt idx="1009">
                  <c:v>2078.187</c:v>
                </c:pt>
                <c:pt idx="1010">
                  <c:v>2091.132</c:v>
                </c:pt>
                <c:pt idx="1011">
                  <c:v>2210.845</c:v>
                </c:pt>
                <c:pt idx="1012">
                  <c:v>2252.911</c:v>
                </c:pt>
                <c:pt idx="1013">
                  <c:v>2213.669</c:v>
                </c:pt>
                <c:pt idx="1014">
                  <c:v>2230.053</c:v>
                </c:pt>
                <c:pt idx="1015">
                  <c:v>2147.546</c:v>
                </c:pt>
                <c:pt idx="1016">
                  <c:v>2204.438</c:v>
                </c:pt>
                <c:pt idx="1017">
                  <c:v>2141.528</c:v>
                </c:pt>
                <c:pt idx="1018">
                  <c:v>2158.483</c:v>
                </c:pt>
                <c:pt idx="1019">
                  <c:v>2144.151</c:v>
                </c:pt>
                <c:pt idx="1020">
                  <c:v>2227.63</c:v>
                </c:pt>
                <c:pt idx="1021">
                  <c:v>2296.357</c:v>
                </c:pt>
                <c:pt idx="1022">
                  <c:v>2311.165</c:v>
                </c:pt>
                <c:pt idx="1023">
                  <c:v>2353.735</c:v>
                </c:pt>
                <c:pt idx="1024">
                  <c:v>2410.846</c:v>
                </c:pt>
                <c:pt idx="1025">
                  <c:v>2425.576</c:v>
                </c:pt>
                <c:pt idx="1026">
                  <c:v>2414.882</c:v>
                </c:pt>
                <c:pt idx="1027">
                  <c:v>2408.886</c:v>
                </c:pt>
                <c:pt idx="1028">
                  <c:v>2469.646</c:v>
                </c:pt>
                <c:pt idx="1029">
                  <c:v>2433.744</c:v>
                </c:pt>
                <c:pt idx="1030">
                  <c:v>2408.197</c:v>
                </c:pt>
                <c:pt idx="1031">
                  <c:v>2476.576</c:v>
                </c:pt>
                <c:pt idx="1032">
                  <c:v>2513.583</c:v>
                </c:pt>
                <c:pt idx="1033">
                  <c:v>2515.015</c:v>
                </c:pt>
                <c:pt idx="1034">
                  <c:v>2491.684</c:v>
                </c:pt>
                <c:pt idx="1035">
                  <c:v>2470.373</c:v>
                </c:pt>
                <c:pt idx="1036">
                  <c:v>2430.397</c:v>
                </c:pt>
                <c:pt idx="1037">
                  <c:v>2501.781</c:v>
                </c:pt>
                <c:pt idx="1038">
                  <c:v>2581.226</c:v>
                </c:pt>
                <c:pt idx="1039">
                  <c:v>2607.581</c:v>
                </c:pt>
                <c:pt idx="1040">
                  <c:v>2636.424</c:v>
                </c:pt>
                <c:pt idx="1041">
                  <c:v>2664.73</c:v>
                </c:pt>
                <c:pt idx="1042">
                  <c:v>2630.814</c:v>
                </c:pt>
                <c:pt idx="1043">
                  <c:v>2642.034</c:v>
                </c:pt>
                <c:pt idx="1044">
                  <c:v>2634.864</c:v>
                </c:pt>
                <c:pt idx="1045">
                  <c:v>2645.156</c:v>
                </c:pt>
                <c:pt idx="1046">
                  <c:v>2546.743</c:v>
                </c:pt>
                <c:pt idx="1047">
                  <c:v>2544.154</c:v>
                </c:pt>
                <c:pt idx="1048">
                  <c:v>2501.182</c:v>
                </c:pt>
                <c:pt idx="1049">
                  <c:v>2445.693</c:v>
                </c:pt>
                <c:pt idx="1050">
                  <c:v>2500.611</c:v>
                </c:pt>
                <c:pt idx="1051">
                  <c:v>2528.826</c:v>
                </c:pt>
                <c:pt idx="1052">
                  <c:v>2624.72</c:v>
                </c:pt>
                <c:pt idx="1053">
                  <c:v>2653.298</c:v>
                </c:pt>
                <c:pt idx="1054">
                  <c:v>2684.782</c:v>
                </c:pt>
                <c:pt idx="1055">
                  <c:v>2720.97</c:v>
                </c:pt>
                <c:pt idx="1056">
                  <c:v>2671.91</c:v>
                </c:pt>
                <c:pt idx="1057">
                  <c:v>2680.946</c:v>
                </c:pt>
                <c:pt idx="1058">
                  <c:v>2656.311</c:v>
                </c:pt>
                <c:pt idx="1059">
                  <c:v>2694.095</c:v>
                </c:pt>
                <c:pt idx="1060">
                  <c:v>2688.572</c:v>
                </c:pt>
                <c:pt idx="1061">
                  <c:v>2693.731</c:v>
                </c:pt>
                <c:pt idx="1062">
                  <c:v>2719.905</c:v>
                </c:pt>
                <c:pt idx="1063">
                  <c:v>2752.369</c:v>
                </c:pt>
                <c:pt idx="1064">
                  <c:v>2767.798</c:v>
                </c:pt>
                <c:pt idx="1065">
                  <c:v>2732.911</c:v>
                </c:pt>
                <c:pt idx="1066">
                  <c:v>2683.724</c:v>
                </c:pt>
                <c:pt idx="1067">
                  <c:v>2678.642</c:v>
                </c:pt>
                <c:pt idx="1068">
                  <c:v>2682.713</c:v>
                </c:pt>
                <c:pt idx="1069">
                  <c:v>2665.302</c:v>
                </c:pt>
                <c:pt idx="1070">
                  <c:v>2746.399</c:v>
                </c:pt>
                <c:pt idx="1071">
                  <c:v>2785.894</c:v>
                </c:pt>
                <c:pt idx="1072">
                  <c:v>2809.497</c:v>
                </c:pt>
                <c:pt idx="1073">
                  <c:v>2830.017</c:v>
                </c:pt>
                <c:pt idx="1074">
                  <c:v>2863.835</c:v>
                </c:pt>
                <c:pt idx="1075">
                  <c:v>2814.344</c:v>
                </c:pt>
                <c:pt idx="1076">
                  <c:v>2791.528</c:v>
                </c:pt>
                <c:pt idx="1077">
                  <c:v>2825.218</c:v>
                </c:pt>
                <c:pt idx="1078">
                  <c:v>2828.138</c:v>
                </c:pt>
                <c:pt idx="1079">
                  <c:v>2797.298</c:v>
                </c:pt>
                <c:pt idx="1080">
                  <c:v>2735.429</c:v>
                </c:pt>
                <c:pt idx="1081">
                  <c:v>2748.497</c:v>
                </c:pt>
                <c:pt idx="1082">
                  <c:v>2776.174</c:v>
                </c:pt>
                <c:pt idx="1083">
                  <c:v>2805.699</c:v>
                </c:pt>
                <c:pt idx="1084">
                  <c:v>2818.589</c:v>
                </c:pt>
                <c:pt idx="1085">
                  <c:v>2837.311</c:v>
                </c:pt>
                <c:pt idx="1086">
                  <c:v>2848.879</c:v>
                </c:pt>
                <c:pt idx="1087">
                  <c:v>2901.452</c:v>
                </c:pt>
                <c:pt idx="1088">
                  <c:v>2912.207</c:v>
                </c:pt>
                <c:pt idx="1089">
                  <c:v>2902.259</c:v>
                </c:pt>
                <c:pt idx="1090">
                  <c:v>2920.316</c:v>
                </c:pt>
                <c:pt idx="1091">
                  <c:v>2929.106</c:v>
                </c:pt>
                <c:pt idx="1092">
                  <c:v>2928.779</c:v>
                </c:pt>
                <c:pt idx="1093">
                  <c:v>2956.267</c:v>
                </c:pt>
                <c:pt idx="1094">
                  <c:v>2990.22</c:v>
                </c:pt>
                <c:pt idx="1095">
                  <c:v>3065.37</c:v>
                </c:pt>
                <c:pt idx="1096">
                  <c:v>3095.973</c:v>
                </c:pt>
                <c:pt idx="1097">
                  <c:v>3090.268</c:v>
                </c:pt>
                <c:pt idx="1098">
                  <c:v>3140.061</c:v>
                </c:pt>
                <c:pt idx="1099">
                  <c:v>3162.109</c:v>
                </c:pt>
                <c:pt idx="1100">
                  <c:v>3150.652</c:v>
                </c:pt>
                <c:pt idx="1101">
                  <c:v>3192.247</c:v>
                </c:pt>
                <c:pt idx="1102">
                  <c:v>3292.678</c:v>
                </c:pt>
                <c:pt idx="1103">
                  <c:v>3329.447</c:v>
                </c:pt>
                <c:pt idx="1104">
                  <c:v>3335.533</c:v>
                </c:pt>
                <c:pt idx="1105">
                  <c:v>3427.456</c:v>
                </c:pt>
                <c:pt idx="1106">
                  <c:v>3434.981</c:v>
                </c:pt>
                <c:pt idx="1107">
                  <c:v>3442.261</c:v>
                </c:pt>
                <c:pt idx="1108">
                  <c:v>3442.474</c:v>
                </c:pt>
                <c:pt idx="1109">
                  <c:v>3475.426</c:v>
                </c:pt>
                <c:pt idx="1110">
                  <c:v>3562.636</c:v>
                </c:pt>
                <c:pt idx="1111">
                  <c:v>3618.143</c:v>
                </c:pt>
                <c:pt idx="1112">
                  <c:v>3627.077</c:v>
                </c:pt>
                <c:pt idx="1113">
                  <c:v>3496.975</c:v>
                </c:pt>
                <c:pt idx="1114">
                  <c:v>3618.043</c:v>
                </c:pt>
                <c:pt idx="1115">
                  <c:v>3759.747</c:v>
                </c:pt>
                <c:pt idx="1116">
                  <c:v>3829.608</c:v>
                </c:pt>
                <c:pt idx="1117">
                  <c:v>3810.021</c:v>
                </c:pt>
                <c:pt idx="1118">
                  <c:v>3728.433</c:v>
                </c:pt>
                <c:pt idx="1119">
                  <c:v>3674.157</c:v>
                </c:pt>
                <c:pt idx="1120">
                  <c:v>3564.955</c:v>
                </c:pt>
                <c:pt idx="1121">
                  <c:v>3544.174</c:v>
                </c:pt>
                <c:pt idx="1122">
                  <c:v>3511.584</c:v>
                </c:pt>
                <c:pt idx="1123">
                  <c:v>3383.036</c:v>
                </c:pt>
                <c:pt idx="1124">
                  <c:v>3395.248</c:v>
                </c:pt>
                <c:pt idx="1125">
                  <c:v>3223.877</c:v>
                </c:pt>
                <c:pt idx="1126">
                  <c:v>3124.643</c:v>
                </c:pt>
                <c:pt idx="1127">
                  <c:v>3108.344</c:v>
                </c:pt>
                <c:pt idx="1128">
                  <c:v>3053.175</c:v>
                </c:pt>
                <c:pt idx="1129">
                  <c:v>3135.421</c:v>
                </c:pt>
                <c:pt idx="1130">
                  <c:v>3191.98</c:v>
                </c:pt>
                <c:pt idx="1131">
                  <c:v>3147.568</c:v>
                </c:pt>
                <c:pt idx="1132">
                  <c:v>3182.92</c:v>
                </c:pt>
                <c:pt idx="1133">
                  <c:v>3192.675</c:v>
                </c:pt>
                <c:pt idx="1134">
                  <c:v>3152.555</c:v>
                </c:pt>
                <c:pt idx="1135">
                  <c:v>2975.955</c:v>
                </c:pt>
                <c:pt idx="1136">
                  <c:v>2813.989</c:v>
                </c:pt>
                <c:pt idx="1137">
                  <c:v>2800.636</c:v>
                </c:pt>
                <c:pt idx="1138">
                  <c:v>2963.147</c:v>
                </c:pt>
                <c:pt idx="1139">
                  <c:v>2999.702</c:v>
                </c:pt>
                <c:pt idx="1140">
                  <c:v>3045.18</c:v>
                </c:pt>
                <c:pt idx="1141">
                  <c:v>3071.921</c:v>
                </c:pt>
                <c:pt idx="1142">
                  <c:v>3136.638</c:v>
                </c:pt>
                <c:pt idx="1143">
                  <c:v>3147.414</c:v>
                </c:pt>
                <c:pt idx="1144">
                  <c:v>3154.291</c:v>
                </c:pt>
                <c:pt idx="1145">
                  <c:v>3198.678</c:v>
                </c:pt>
                <c:pt idx="1146">
                  <c:v>3247.186</c:v>
                </c:pt>
                <c:pt idx="1147">
                  <c:v>3210.525</c:v>
                </c:pt>
                <c:pt idx="1148">
                  <c:v>3239.674</c:v>
                </c:pt>
                <c:pt idx="1149">
                  <c:v>3239.198</c:v>
                </c:pt>
                <c:pt idx="1150">
                  <c:v>3126.497</c:v>
                </c:pt>
                <c:pt idx="1151">
                  <c:v>3146.524</c:v>
                </c:pt>
                <c:pt idx="1152">
                  <c:v>3064.173</c:v>
                </c:pt>
                <c:pt idx="1153">
                  <c:v>2969.461</c:v>
                </c:pt>
                <c:pt idx="1154">
                  <c:v>2929.886</c:v>
                </c:pt>
                <c:pt idx="1155">
                  <c:v>2929.043</c:v>
                </c:pt>
                <c:pt idx="1156">
                  <c:v>2825.33</c:v>
                </c:pt>
                <c:pt idx="1157">
                  <c:v>2860.777</c:v>
                </c:pt>
                <c:pt idx="1158">
                  <c:v>2987.353</c:v>
                </c:pt>
                <c:pt idx="1159">
                  <c:v>2996.321</c:v>
                </c:pt>
                <c:pt idx="1160">
                  <c:v>3028.253</c:v>
                </c:pt>
                <c:pt idx="1161">
                  <c:v>3103.175</c:v>
                </c:pt>
                <c:pt idx="1162">
                  <c:v>3114.058</c:v>
                </c:pt>
                <c:pt idx="1163">
                  <c:v>3106.398</c:v>
                </c:pt>
                <c:pt idx="1164">
                  <c:v>3181.621</c:v>
                </c:pt>
                <c:pt idx="1165">
                  <c:v>3212.035</c:v>
                </c:pt>
                <c:pt idx="1166">
                  <c:v>3230.563</c:v>
                </c:pt>
                <c:pt idx="1167">
                  <c:v>3210.916</c:v>
                </c:pt>
                <c:pt idx="1168">
                  <c:v>3263.773</c:v>
                </c:pt>
                <c:pt idx="1169">
                  <c:v>3259.909</c:v>
                </c:pt>
                <c:pt idx="1170">
                  <c:v>3233.083</c:v>
                </c:pt>
                <c:pt idx="1171">
                  <c:v>3182.789</c:v>
                </c:pt>
                <c:pt idx="1172">
                  <c:v>3145.072</c:v>
                </c:pt>
                <c:pt idx="1173">
                  <c:v>3180.82</c:v>
                </c:pt>
                <c:pt idx="1174">
                  <c:v>3227.95</c:v>
                </c:pt>
                <c:pt idx="1175">
                  <c:v>3288.407</c:v>
                </c:pt>
                <c:pt idx="1176">
                  <c:v>3331.869</c:v>
                </c:pt>
                <c:pt idx="1177">
                  <c:v>3340.084</c:v>
                </c:pt>
                <c:pt idx="1178">
                  <c:v>3387.453</c:v>
                </c:pt>
                <c:pt idx="1179">
                  <c:v>3397.143</c:v>
                </c:pt>
                <c:pt idx="1180">
                  <c:v>3435.702</c:v>
                </c:pt>
                <c:pt idx="1181">
                  <c:v>3405.437</c:v>
                </c:pt>
                <c:pt idx="1182">
                  <c:v>3423.701</c:v>
                </c:pt>
                <c:pt idx="1183">
                  <c:v>3407.963</c:v>
                </c:pt>
                <c:pt idx="1184">
                  <c:v>3524.51</c:v>
                </c:pt>
                <c:pt idx="1185">
                  <c:v>3555.803</c:v>
                </c:pt>
                <c:pt idx="1186">
                  <c:v>3555.977</c:v>
                </c:pt>
                <c:pt idx="1187">
                  <c:v>3561.575</c:v>
                </c:pt>
                <c:pt idx="1188">
                  <c:v>3571.079</c:v>
                </c:pt>
                <c:pt idx="1189">
                  <c:v>3608.756</c:v>
                </c:pt>
                <c:pt idx="1190">
                  <c:v>3675.629</c:v>
                </c:pt>
                <c:pt idx="1191">
                  <c:v>3630.407</c:v>
                </c:pt>
                <c:pt idx="1192">
                  <c:v>3670.663</c:v>
                </c:pt>
                <c:pt idx="1193">
                  <c:v>3483.652</c:v>
                </c:pt>
                <c:pt idx="1194">
                  <c:v>3520.229</c:v>
                </c:pt>
                <c:pt idx="1195">
                  <c:v>3606.646</c:v>
                </c:pt>
                <c:pt idx="1196">
                  <c:v>3649.132</c:v>
                </c:pt>
                <c:pt idx="1197">
                  <c:v>3667.05</c:v>
                </c:pt>
                <c:pt idx="1198">
                  <c:v>3706.725</c:v>
                </c:pt>
                <c:pt idx="1199">
                  <c:v>3684.179</c:v>
                </c:pt>
                <c:pt idx="1200">
                  <c:v>3685.793</c:v>
                </c:pt>
                <c:pt idx="1201">
                  <c:v>3634.985</c:v>
                </c:pt>
                <c:pt idx="1202">
                  <c:v>3636.247</c:v>
                </c:pt>
                <c:pt idx="1203">
                  <c:v>3645.828</c:v>
                </c:pt>
                <c:pt idx="1204">
                  <c:v>3627.07</c:v>
                </c:pt>
                <c:pt idx="1205">
                  <c:v>3658.312</c:v>
                </c:pt>
                <c:pt idx="1206">
                  <c:v>3647.441</c:v>
                </c:pt>
                <c:pt idx="1207">
                  <c:v>3613.119</c:v>
                </c:pt>
                <c:pt idx="1208">
                  <c:v>3460.829</c:v>
                </c:pt>
                <c:pt idx="1209">
                  <c:v>3402.212</c:v>
                </c:pt>
                <c:pt idx="1210">
                  <c:v>3408.501</c:v>
                </c:pt>
                <c:pt idx="1211">
                  <c:v>3321.532</c:v>
                </c:pt>
                <c:pt idx="1212">
                  <c:v>3460.369</c:v>
                </c:pt>
                <c:pt idx="1213">
                  <c:v>3463.864</c:v>
                </c:pt>
                <c:pt idx="1214">
                  <c:v>3511.133</c:v>
                </c:pt>
                <c:pt idx="1215">
                  <c:v>3519.104</c:v>
                </c:pt>
                <c:pt idx="1216">
                  <c:v>3559.299</c:v>
                </c:pt>
                <c:pt idx="1217">
                  <c:v>3566.224</c:v>
                </c:pt>
                <c:pt idx="1218">
                  <c:v>3589.03</c:v>
                </c:pt>
                <c:pt idx="1219">
                  <c:v>3578.465</c:v>
                </c:pt>
                <c:pt idx="1220">
                  <c:v>3612.671</c:v>
                </c:pt>
                <c:pt idx="1221">
                  <c:v>3579.074</c:v>
                </c:pt>
                <c:pt idx="1222">
                  <c:v>3481.416</c:v>
                </c:pt>
                <c:pt idx="1223">
                  <c:v>3591.882</c:v>
                </c:pt>
                <c:pt idx="1224">
                  <c:v>3541.68</c:v>
                </c:pt>
                <c:pt idx="1225">
                  <c:v>3497.575</c:v>
                </c:pt>
                <c:pt idx="1226">
                  <c:v>3480.749</c:v>
                </c:pt>
                <c:pt idx="1227">
                  <c:v>3505.534</c:v>
                </c:pt>
                <c:pt idx="1228">
                  <c:v>3517.716</c:v>
                </c:pt>
                <c:pt idx="1229">
                  <c:v>3549.704</c:v>
                </c:pt>
                <c:pt idx="1230">
                  <c:v>3534.399</c:v>
                </c:pt>
                <c:pt idx="1231">
                  <c:v>3433.905</c:v>
                </c:pt>
                <c:pt idx="1232">
                  <c:v>3391.829</c:v>
                </c:pt>
                <c:pt idx="1233">
                  <c:v>3377.477</c:v>
                </c:pt>
                <c:pt idx="1234">
                  <c:v>3333.357</c:v>
                </c:pt>
                <c:pt idx="1235">
                  <c:v>3248.556</c:v>
                </c:pt>
                <c:pt idx="1236">
                  <c:v>3216.099</c:v>
                </c:pt>
                <c:pt idx="1237">
                  <c:v>3238.927</c:v>
                </c:pt>
                <c:pt idx="1238">
                  <c:v>3190.72</c:v>
                </c:pt>
                <c:pt idx="1239">
                  <c:v>3191.649</c:v>
                </c:pt>
                <c:pt idx="1240">
                  <c:v>3223.809</c:v>
                </c:pt>
                <c:pt idx="1241">
                  <c:v>3231.749</c:v>
                </c:pt>
                <c:pt idx="1242">
                  <c:v>3160.271</c:v>
                </c:pt>
                <c:pt idx="1243">
                  <c:v>3154.069</c:v>
                </c:pt>
                <c:pt idx="1244">
                  <c:v>3173.163</c:v>
                </c:pt>
                <c:pt idx="1245">
                  <c:v>3196.059</c:v>
                </c:pt>
                <c:pt idx="1246">
                  <c:v>3220.495</c:v>
                </c:pt>
                <c:pt idx="1247">
                  <c:v>3242.756</c:v>
                </c:pt>
                <c:pt idx="1248">
                  <c:v>3257</c:v>
                </c:pt>
                <c:pt idx="1249">
                  <c:v>3221.266</c:v>
                </c:pt>
                <c:pt idx="1250">
                  <c:v>3257.621</c:v>
                </c:pt>
                <c:pt idx="1251">
                  <c:v>3292.056</c:v>
                </c:pt>
                <c:pt idx="1252">
                  <c:v>3295.286</c:v>
                </c:pt>
                <c:pt idx="1253">
                  <c:v>3316.513</c:v>
                </c:pt>
                <c:pt idx="1254">
                  <c:v>3325.862</c:v>
                </c:pt>
                <c:pt idx="1255">
                  <c:v>3318.133</c:v>
                </c:pt>
                <c:pt idx="1256">
                  <c:v>3324</c:v>
                </c:pt>
                <c:pt idx="1257">
                  <c:v>3256.213</c:v>
                </c:pt>
                <c:pt idx="1258">
                  <c:v>3280.258</c:v>
                </c:pt>
                <c:pt idx="1259">
                  <c:v>3310.634</c:v>
                </c:pt>
                <c:pt idx="1260">
                  <c:v>3308.984</c:v>
                </c:pt>
                <c:pt idx="1261">
                  <c:v>3283.509</c:v>
                </c:pt>
                <c:pt idx="1262">
                  <c:v>3268.825</c:v>
                </c:pt>
                <c:pt idx="1263">
                  <c:v>3216.896</c:v>
                </c:pt>
                <c:pt idx="1264">
                  <c:v>3179.786</c:v>
                </c:pt>
                <c:pt idx="1265">
                  <c:v>3235.875</c:v>
                </c:pt>
                <c:pt idx="1266">
                  <c:v>3246.896</c:v>
                </c:pt>
                <c:pt idx="1267">
                  <c:v>3254.953</c:v>
                </c:pt>
                <c:pt idx="1268">
                  <c:v>3268.67</c:v>
                </c:pt>
                <c:pt idx="1269">
                  <c:v>3269.425</c:v>
                </c:pt>
                <c:pt idx="1270">
                  <c:v>3261.54</c:v>
                </c:pt>
                <c:pt idx="1271">
                  <c:v>3232.965</c:v>
                </c:pt>
                <c:pt idx="1272">
                  <c:v>3251.214</c:v>
                </c:pt>
                <c:pt idx="1273">
                  <c:v>3320.884</c:v>
                </c:pt>
                <c:pt idx="1274">
                  <c:v>3323.419</c:v>
                </c:pt>
                <c:pt idx="1275">
                  <c:v>3316.781</c:v>
                </c:pt>
                <c:pt idx="1276">
                  <c:v>3338.498</c:v>
                </c:pt>
                <c:pt idx="1277">
                  <c:v>3364.539</c:v>
                </c:pt>
                <c:pt idx="1278">
                  <c:v>3399.441</c:v>
                </c:pt>
                <c:pt idx="1279">
                  <c:v>3374.882</c:v>
                </c:pt>
                <c:pt idx="1280">
                  <c:v>3350.446</c:v>
                </c:pt>
                <c:pt idx="1281">
                  <c:v>3345.504</c:v>
                </c:pt>
                <c:pt idx="1282">
                  <c:v>3358.866</c:v>
                </c:pt>
                <c:pt idx="1283">
                  <c:v>3362.998</c:v>
                </c:pt>
                <c:pt idx="1284">
                  <c:v>3368.349</c:v>
                </c:pt>
                <c:pt idx="1285">
                  <c:v>3379.814</c:v>
                </c:pt>
                <c:pt idx="1286">
                  <c:v>3350.458</c:v>
                </c:pt>
                <c:pt idx="1287">
                  <c:v>3274.827</c:v>
                </c:pt>
                <c:pt idx="1288">
                  <c:v>3164.539</c:v>
                </c:pt>
                <c:pt idx="1289">
                  <c:v>3206.592</c:v>
                </c:pt>
                <c:pt idx="1290">
                  <c:v>3191.905</c:v>
                </c:pt>
                <c:pt idx="1291">
                  <c:v>3191.794</c:v>
                </c:pt>
                <c:pt idx="1292">
                  <c:v>3165.517</c:v>
                </c:pt>
                <c:pt idx="1293">
                  <c:v>3116.592</c:v>
                </c:pt>
                <c:pt idx="1294">
                  <c:v>3074.632</c:v>
                </c:pt>
                <c:pt idx="1295">
                  <c:v>3086.818</c:v>
                </c:pt>
                <c:pt idx="1296">
                  <c:v>3029.941</c:v>
                </c:pt>
                <c:pt idx="1297">
                  <c:v>3020.791</c:v>
                </c:pt>
                <c:pt idx="1298">
                  <c:v>3016.279</c:v>
                </c:pt>
                <c:pt idx="1299">
                  <c:v>2996.701</c:v>
                </c:pt>
                <c:pt idx="1300">
                  <c:v>2860.728</c:v>
                </c:pt>
                <c:pt idx="1301">
                  <c:v>2840.838</c:v>
                </c:pt>
                <c:pt idx="1302">
                  <c:v>2890.135</c:v>
                </c:pt>
                <c:pt idx="1303">
                  <c:v>2809.088</c:v>
                </c:pt>
                <c:pt idx="1304">
                  <c:v>2873.827</c:v>
                </c:pt>
                <c:pt idx="1305">
                  <c:v>2874.357</c:v>
                </c:pt>
                <c:pt idx="1306">
                  <c:v>2818.717</c:v>
                </c:pt>
                <c:pt idx="1307">
                  <c:v>2768.249</c:v>
                </c:pt>
                <c:pt idx="1308">
                  <c:v>2791.231</c:v>
                </c:pt>
                <c:pt idx="1309">
                  <c:v>2784.403</c:v>
                </c:pt>
                <c:pt idx="1310">
                  <c:v>2761.449</c:v>
                </c:pt>
                <c:pt idx="1311">
                  <c:v>2863.033</c:v>
                </c:pt>
                <c:pt idx="1312">
                  <c:v>2843.902</c:v>
                </c:pt>
                <c:pt idx="1313">
                  <c:v>2820.079</c:v>
                </c:pt>
                <c:pt idx="1314">
                  <c:v>2841.635</c:v>
                </c:pt>
                <c:pt idx="1315">
                  <c:v>2872.556</c:v>
                </c:pt>
                <c:pt idx="1316">
                  <c:v>2850.056</c:v>
                </c:pt>
                <c:pt idx="1317">
                  <c:v>2769.18</c:v>
                </c:pt>
                <c:pt idx="1318">
                  <c:v>2740.011</c:v>
                </c:pt>
                <c:pt idx="1319">
                  <c:v>2768.277</c:v>
                </c:pt>
                <c:pt idx="1320">
                  <c:v>2719.925</c:v>
                </c:pt>
                <c:pt idx="1321">
                  <c:v>2685.313</c:v>
                </c:pt>
                <c:pt idx="1322">
                  <c:v>2683.221</c:v>
                </c:pt>
                <c:pt idx="1323">
                  <c:v>2746.03</c:v>
                </c:pt>
                <c:pt idx="1324">
                  <c:v>2740.06</c:v>
                </c:pt>
                <c:pt idx="1325">
                  <c:v>2744.508</c:v>
                </c:pt>
                <c:pt idx="1326">
                  <c:v>2756.104</c:v>
                </c:pt>
                <c:pt idx="1327">
                  <c:v>2719.011</c:v>
                </c:pt>
                <c:pt idx="1328">
                  <c:v>2728.26</c:v>
                </c:pt>
                <c:pt idx="1329">
                  <c:v>2747.362</c:v>
                </c:pt>
                <c:pt idx="1330">
                  <c:v>2735.984</c:v>
                </c:pt>
                <c:pt idx="1331">
                  <c:v>2730.615</c:v>
                </c:pt>
                <c:pt idx="1332">
                  <c:v>2703.275</c:v>
                </c:pt>
                <c:pt idx="1333">
                  <c:v>2690.552</c:v>
                </c:pt>
                <c:pt idx="1334">
                  <c:v>2668.273</c:v>
                </c:pt>
                <c:pt idx="1335">
                  <c:v>2529.783</c:v>
                </c:pt>
                <c:pt idx="1336">
                  <c:v>2523.033</c:v>
                </c:pt>
                <c:pt idx="1337">
                  <c:v>2483.755</c:v>
                </c:pt>
                <c:pt idx="1338">
                  <c:v>2472.518</c:v>
                </c:pt>
                <c:pt idx="1339">
                  <c:v>2510.267</c:v>
                </c:pt>
                <c:pt idx="1340">
                  <c:v>2524.797</c:v>
                </c:pt>
                <c:pt idx="1341">
                  <c:v>2539.116</c:v>
                </c:pt>
                <c:pt idx="1342">
                  <c:v>2600.584</c:v>
                </c:pt>
                <c:pt idx="1343">
                  <c:v>2639.393</c:v>
                </c:pt>
                <c:pt idx="1344">
                  <c:v>2602.833</c:v>
                </c:pt>
                <c:pt idx="1345">
                  <c:v>2625.302</c:v>
                </c:pt>
                <c:pt idx="1346">
                  <c:v>2623.031</c:v>
                </c:pt>
                <c:pt idx="1347">
                  <c:v>2569.342</c:v>
                </c:pt>
                <c:pt idx="1348">
                  <c:v>2641.248</c:v>
                </c:pt>
                <c:pt idx="1349">
                  <c:v>2691.802</c:v>
                </c:pt>
                <c:pt idx="1350">
                  <c:v>2714.31</c:v>
                </c:pt>
                <c:pt idx="1351">
                  <c:v>2722.938</c:v>
                </c:pt>
                <c:pt idx="1352">
                  <c:v>2745.619</c:v>
                </c:pt>
                <c:pt idx="1353">
                  <c:v>2749.39</c:v>
                </c:pt>
                <c:pt idx="1354">
                  <c:v>2749.843</c:v>
                </c:pt>
                <c:pt idx="1355">
                  <c:v>2800.235</c:v>
                </c:pt>
                <c:pt idx="1356">
                  <c:v>2826.759</c:v>
                </c:pt>
                <c:pt idx="1357">
                  <c:v>2809.798</c:v>
                </c:pt>
                <c:pt idx="1358">
                  <c:v>2850.911</c:v>
                </c:pt>
                <c:pt idx="1359">
                  <c:v>2863.206</c:v>
                </c:pt>
                <c:pt idx="1360">
                  <c:v>2820.184</c:v>
                </c:pt>
                <c:pt idx="1361">
                  <c:v>2822.42</c:v>
                </c:pt>
                <c:pt idx="1362">
                  <c:v>2845.054</c:v>
                </c:pt>
                <c:pt idx="1363">
                  <c:v>2866.986</c:v>
                </c:pt>
                <c:pt idx="1364">
                  <c:v>2876.309</c:v>
                </c:pt>
                <c:pt idx="1365">
                  <c:v>2807.693</c:v>
                </c:pt>
                <c:pt idx="1366">
                  <c:v>2800.054</c:v>
                </c:pt>
                <c:pt idx="1367">
                  <c:v>2795.102</c:v>
                </c:pt>
                <c:pt idx="1368">
                  <c:v>2860.211</c:v>
                </c:pt>
                <c:pt idx="1369">
                  <c:v>2869.819</c:v>
                </c:pt>
                <c:pt idx="1370">
                  <c:v>2886.198</c:v>
                </c:pt>
                <c:pt idx="1371">
                  <c:v>2892.829</c:v>
                </c:pt>
                <c:pt idx="1372">
                  <c:v>2879.639</c:v>
                </c:pt>
                <c:pt idx="1373">
                  <c:v>2847.079</c:v>
                </c:pt>
                <c:pt idx="1374">
                  <c:v>2869.178</c:v>
                </c:pt>
                <c:pt idx="1375">
                  <c:v>2833.853</c:v>
                </c:pt>
                <c:pt idx="1376">
                  <c:v>2807.561</c:v>
                </c:pt>
                <c:pt idx="1377">
                  <c:v>2802.161</c:v>
                </c:pt>
                <c:pt idx="1378">
                  <c:v>2854.695</c:v>
                </c:pt>
                <c:pt idx="1379">
                  <c:v>2848.899</c:v>
                </c:pt>
                <c:pt idx="1380">
                  <c:v>2873.484</c:v>
                </c:pt>
                <c:pt idx="1381">
                  <c:v>2871.825</c:v>
                </c:pt>
                <c:pt idx="1382">
                  <c:v>2872.201</c:v>
                </c:pt>
                <c:pt idx="1383">
                  <c:v>2907.91</c:v>
                </c:pt>
                <c:pt idx="1384">
                  <c:v>2925.438</c:v>
                </c:pt>
                <c:pt idx="1385">
                  <c:v>2920.783</c:v>
                </c:pt>
                <c:pt idx="1386">
                  <c:v>2923.299</c:v>
                </c:pt>
                <c:pt idx="1387">
                  <c:v>2888.161</c:v>
                </c:pt>
                <c:pt idx="1388">
                  <c:v>2910.32</c:v>
                </c:pt>
                <c:pt idx="1389">
                  <c:v>2916.869</c:v>
                </c:pt>
                <c:pt idx="1390">
                  <c:v>2892.843</c:v>
                </c:pt>
                <c:pt idx="1391">
                  <c:v>2851.269</c:v>
                </c:pt>
                <c:pt idx="1392">
                  <c:v>2804.108</c:v>
                </c:pt>
                <c:pt idx="1393">
                  <c:v>2796.569</c:v>
                </c:pt>
                <c:pt idx="1394">
                  <c:v>2779.595</c:v>
                </c:pt>
                <c:pt idx="1395">
                  <c:v>2816.057</c:v>
                </c:pt>
                <c:pt idx="1396">
                  <c:v>2813.488</c:v>
                </c:pt>
                <c:pt idx="1397">
                  <c:v>2822.651</c:v>
                </c:pt>
                <c:pt idx="1398">
                  <c:v>2843.194</c:v>
                </c:pt>
                <c:pt idx="1399">
                  <c:v>2950.833</c:v>
                </c:pt>
                <c:pt idx="1400">
                  <c:v>3043.104</c:v>
                </c:pt>
                <c:pt idx="1401">
                  <c:v>3074.682</c:v>
                </c:pt>
                <c:pt idx="1402">
                  <c:v>3099.826</c:v>
                </c:pt>
                <c:pt idx="1403">
                  <c:v>3141.761</c:v>
                </c:pt>
                <c:pt idx="1404">
                  <c:v>3199.829</c:v>
                </c:pt>
                <c:pt idx="1405">
                  <c:v>3243.695</c:v>
                </c:pt>
                <c:pt idx="1406">
                  <c:v>3226.323</c:v>
                </c:pt>
                <c:pt idx="1407">
                  <c:v>3277.611</c:v>
                </c:pt>
                <c:pt idx="1408">
                  <c:v>3269.356</c:v>
                </c:pt>
                <c:pt idx="1409">
                  <c:v>3261.099</c:v>
                </c:pt>
                <c:pt idx="1410">
                  <c:v>3333.579</c:v>
                </c:pt>
                <c:pt idx="1411">
                  <c:v>3353.981</c:v>
                </c:pt>
                <c:pt idx="1412">
                  <c:v>3338.403</c:v>
                </c:pt>
                <c:pt idx="1413">
                  <c:v>3292.919</c:v>
                </c:pt>
                <c:pt idx="1414">
                  <c:v>3274.961</c:v>
                </c:pt>
                <c:pt idx="1415">
                  <c:v>3356.234</c:v>
                </c:pt>
                <c:pt idx="1416">
                  <c:v>3409.901</c:v>
                </c:pt>
                <c:pt idx="1417">
                  <c:v>3351.269</c:v>
                </c:pt>
                <c:pt idx="1418">
                  <c:v>3353.458</c:v>
                </c:pt>
                <c:pt idx="1419">
                  <c:v>3411.974</c:v>
                </c:pt>
                <c:pt idx="1420">
                  <c:v>3431.859</c:v>
                </c:pt>
                <c:pt idx="1421">
                  <c:v>3429.521</c:v>
                </c:pt>
                <c:pt idx="1422">
                  <c:v>3411.422</c:v>
                </c:pt>
                <c:pt idx="1423">
                  <c:v>3462.703</c:v>
                </c:pt>
                <c:pt idx="1424">
                  <c:v>3411.649</c:v>
                </c:pt>
                <c:pt idx="1425">
                  <c:v>3248.575</c:v>
                </c:pt>
                <c:pt idx="1426">
                  <c:v>3241.683</c:v>
                </c:pt>
                <c:pt idx="1427">
                  <c:v>3100.638</c:v>
                </c:pt>
                <c:pt idx="1428">
                  <c:v>3083.963</c:v>
                </c:pt>
                <c:pt idx="1429">
                  <c:v>3109.639</c:v>
                </c:pt>
                <c:pt idx="1430">
                  <c:v>3125.734</c:v>
                </c:pt>
                <c:pt idx="1431">
                  <c:v>3084.206</c:v>
                </c:pt>
                <c:pt idx="1432">
                  <c:v>3086.646</c:v>
                </c:pt>
                <c:pt idx="1433">
                  <c:v>3120.25</c:v>
                </c:pt>
                <c:pt idx="1434">
                  <c:v>3133.953</c:v>
                </c:pt>
                <c:pt idx="1435">
                  <c:v>3111.73</c:v>
                </c:pt>
                <c:pt idx="1436">
                  <c:v>3107.895</c:v>
                </c:pt>
                <c:pt idx="1437">
                  <c:v>3060.753</c:v>
                </c:pt>
                <c:pt idx="1438">
                  <c:v>3106.609</c:v>
                </c:pt>
                <c:pt idx="1439">
                  <c:v>3088.361</c:v>
                </c:pt>
                <c:pt idx="1440">
                  <c:v>3095.703</c:v>
                </c:pt>
                <c:pt idx="1441">
                  <c:v>3127.009</c:v>
                </c:pt>
                <c:pt idx="1442">
                  <c:v>3130.38</c:v>
                </c:pt>
                <c:pt idx="1443">
                  <c:v>3099.253</c:v>
                </c:pt>
                <c:pt idx="1444">
                  <c:v>3095.247</c:v>
                </c:pt>
                <c:pt idx="1445">
                  <c:v>3182.843</c:v>
                </c:pt>
                <c:pt idx="1446">
                  <c:v>3199</c:v>
                </c:pt>
                <c:pt idx="1447">
                  <c:v>3209.228</c:v>
                </c:pt>
                <c:pt idx="1448">
                  <c:v>3189.833</c:v>
                </c:pt>
                <c:pt idx="1449">
                  <c:v>3170.686</c:v>
                </c:pt>
                <c:pt idx="1450">
                  <c:v>3186.77</c:v>
                </c:pt>
                <c:pt idx="1451">
                  <c:v>3186.051</c:v>
                </c:pt>
                <c:pt idx="1452">
                  <c:v>3203.988</c:v>
                </c:pt>
                <c:pt idx="1453">
                  <c:v>3185.302</c:v>
                </c:pt>
                <c:pt idx="1454">
                  <c:v>3132.364</c:v>
                </c:pt>
                <c:pt idx="1455">
                  <c:v>3169.896</c:v>
                </c:pt>
                <c:pt idx="1456">
                  <c:v>3055.952</c:v>
                </c:pt>
                <c:pt idx="1457">
                  <c:v>3019.713</c:v>
                </c:pt>
                <c:pt idx="1458">
                  <c:v>3045.704</c:v>
                </c:pt>
                <c:pt idx="1459">
                  <c:v>3093.546</c:v>
                </c:pt>
                <c:pt idx="1460">
                  <c:v>3153.137</c:v>
                </c:pt>
                <c:pt idx="1461">
                  <c:v>3148.855</c:v>
                </c:pt>
                <c:pt idx="1462">
                  <c:v>3159.975</c:v>
                </c:pt>
                <c:pt idx="1463">
                  <c:v>3164.311</c:v>
                </c:pt>
                <c:pt idx="1464">
                  <c:v>3135.699</c:v>
                </c:pt>
                <c:pt idx="1465">
                  <c:v>3096.296</c:v>
                </c:pt>
                <c:pt idx="1466">
                  <c:v>3123.068</c:v>
                </c:pt>
                <c:pt idx="1467">
                  <c:v>3126.382</c:v>
                </c:pt>
                <c:pt idx="1468">
                  <c:v>3105.217</c:v>
                </c:pt>
                <c:pt idx="1469">
                  <c:v>3058.545</c:v>
                </c:pt>
                <c:pt idx="1470">
                  <c:v>2974.292</c:v>
                </c:pt>
                <c:pt idx="1471">
                  <c:v>3034.29</c:v>
                </c:pt>
                <c:pt idx="1472">
                  <c:v>3025.054</c:v>
                </c:pt>
                <c:pt idx="1473">
                  <c:v>3011.621</c:v>
                </c:pt>
                <c:pt idx="1474">
                  <c:v>2980.197</c:v>
                </c:pt>
                <c:pt idx="1475">
                  <c:v>2940.929</c:v>
                </c:pt>
                <c:pt idx="1476">
                  <c:v>2955.857</c:v>
                </c:pt>
                <c:pt idx="1477">
                  <c:v>3010.059</c:v>
                </c:pt>
                <c:pt idx="1478">
                  <c:v>3019.264</c:v>
                </c:pt>
                <c:pt idx="1479">
                  <c:v>3044.457</c:v>
                </c:pt>
                <c:pt idx="1480">
                  <c:v>3056.898</c:v>
                </c:pt>
                <c:pt idx="1481">
                  <c:v>3057.61</c:v>
                </c:pt>
                <c:pt idx="1482">
                  <c:v>3071.385</c:v>
                </c:pt>
                <c:pt idx="1483">
                  <c:v>3089.394</c:v>
                </c:pt>
                <c:pt idx="1484">
                  <c:v>3197.254</c:v>
                </c:pt>
                <c:pt idx="1485">
                  <c:v>3222.671</c:v>
                </c:pt>
                <c:pt idx="1486">
                  <c:v>3219.819</c:v>
                </c:pt>
                <c:pt idx="1487">
                  <c:v>3235.952</c:v>
                </c:pt>
                <c:pt idx="1488">
                  <c:v>3213.309</c:v>
                </c:pt>
                <c:pt idx="1489">
                  <c:v>3230.406</c:v>
                </c:pt>
                <c:pt idx="1490">
                  <c:v>3247.64</c:v>
                </c:pt>
                <c:pt idx="1491">
                  <c:v>3164.98</c:v>
                </c:pt>
                <c:pt idx="1492">
                  <c:v>3183.977</c:v>
                </c:pt>
                <c:pt idx="1493">
                  <c:v>3202.3</c:v>
                </c:pt>
                <c:pt idx="1494">
                  <c:v>3230.01</c:v>
                </c:pt>
                <c:pt idx="1495">
                  <c:v>3252.605</c:v>
                </c:pt>
                <c:pt idx="1496">
                  <c:v>3234.05</c:v>
                </c:pt>
                <c:pt idx="1497">
                  <c:v>3239.028</c:v>
                </c:pt>
                <c:pt idx="1498">
                  <c:v>3248.333</c:v>
                </c:pt>
                <c:pt idx="1499">
                  <c:v>3333.59</c:v>
                </c:pt>
                <c:pt idx="1500">
                  <c:v>3346.407</c:v>
                </c:pt>
                <c:pt idx="1501">
                  <c:v>3351.72</c:v>
                </c:pt>
                <c:pt idx="1502">
                  <c:v>3325.49</c:v>
                </c:pt>
                <c:pt idx="1503">
                  <c:v>3290.102</c:v>
                </c:pt>
                <c:pt idx="1504">
                  <c:v>3268.926</c:v>
                </c:pt>
                <c:pt idx="1505">
                  <c:v>3254.078</c:v>
                </c:pt>
                <c:pt idx="1506">
                  <c:v>3260.678</c:v>
                </c:pt>
                <c:pt idx="1507">
                  <c:v>3272.091</c:v>
                </c:pt>
                <c:pt idx="1508">
                  <c:v>3261.437</c:v>
                </c:pt>
                <c:pt idx="1509">
                  <c:v>3247.295</c:v>
                </c:pt>
                <c:pt idx="1510">
                  <c:v>3234.779</c:v>
                </c:pt>
                <c:pt idx="1511">
                  <c:v>3266.212</c:v>
                </c:pt>
                <c:pt idx="1512">
                  <c:v>3271.411</c:v>
                </c:pt>
                <c:pt idx="1513">
                  <c:v>3301.671</c:v>
                </c:pt>
                <c:pt idx="1514">
                  <c:v>3323.456</c:v>
                </c:pt>
                <c:pt idx="1515">
                  <c:v>3315.906</c:v>
                </c:pt>
                <c:pt idx="1516">
                  <c:v>3273.571</c:v>
                </c:pt>
                <c:pt idx="1517">
                  <c:v>3267.969</c:v>
                </c:pt>
                <c:pt idx="1518">
                  <c:v>3284.61</c:v>
                </c:pt>
                <c:pt idx="1519">
                  <c:v>3326.543</c:v>
                </c:pt>
                <c:pt idx="1520">
                  <c:v>3333.231</c:v>
                </c:pt>
                <c:pt idx="1521">
                  <c:v>3355.867</c:v>
                </c:pt>
                <c:pt idx="1522">
                  <c:v>3397.582</c:v>
                </c:pt>
                <c:pt idx="1523">
                  <c:v>3380.532</c:v>
                </c:pt>
                <c:pt idx="1524">
                  <c:v>3384.347</c:v>
                </c:pt>
                <c:pt idx="1525">
                  <c:v>3395.64</c:v>
                </c:pt>
                <c:pt idx="1526">
                  <c:v>3394.958</c:v>
                </c:pt>
                <c:pt idx="1527">
                  <c:v>3397.227</c:v>
                </c:pt>
                <c:pt idx="1528">
                  <c:v>3351.549</c:v>
                </c:pt>
                <c:pt idx="1529">
                  <c:v>3320.951</c:v>
                </c:pt>
                <c:pt idx="1530">
                  <c:v>3344.454</c:v>
                </c:pt>
                <c:pt idx="1531">
                  <c:v>3340.313</c:v>
                </c:pt>
                <c:pt idx="1532">
                  <c:v>3301.107</c:v>
                </c:pt>
                <c:pt idx="1533">
                  <c:v>3255.193</c:v>
                </c:pt>
                <c:pt idx="1534">
                  <c:v>3249.602</c:v>
                </c:pt>
                <c:pt idx="1535">
                  <c:v>3246.606</c:v>
                </c:pt>
                <c:pt idx="1536">
                  <c:v>3214.105</c:v>
                </c:pt>
                <c:pt idx="1537">
                  <c:v>3239.766</c:v>
                </c:pt>
                <c:pt idx="1538">
                  <c:v>3220.699</c:v>
                </c:pt>
                <c:pt idx="1539">
                  <c:v>3161.575</c:v>
                </c:pt>
                <c:pt idx="1540">
                  <c:v>3162.512</c:v>
                </c:pt>
                <c:pt idx="1541">
                  <c:v>3166.773</c:v>
                </c:pt>
                <c:pt idx="1542">
                  <c:v>3176.377</c:v>
                </c:pt>
                <c:pt idx="1543">
                  <c:v>3183.706</c:v>
                </c:pt>
                <c:pt idx="1544">
                  <c:v>3156.255</c:v>
                </c:pt>
                <c:pt idx="1545">
                  <c:v>3148.191</c:v>
                </c:pt>
                <c:pt idx="1546">
                  <c:v>3156.175</c:v>
                </c:pt>
                <c:pt idx="1547">
                  <c:v>3156.266</c:v>
                </c:pt>
                <c:pt idx="1548">
                  <c:v>3166.908</c:v>
                </c:pt>
                <c:pt idx="1549">
                  <c:v>3168.825</c:v>
                </c:pt>
                <c:pt idx="1550">
                  <c:v>3143.151</c:v>
                </c:pt>
                <c:pt idx="1551">
                  <c:v>3125.786</c:v>
                </c:pt>
                <c:pt idx="1552">
                  <c:v>3025.703</c:v>
                </c:pt>
                <c:pt idx="1553">
                  <c:v>3028.833</c:v>
                </c:pt>
                <c:pt idx="1554">
                  <c:v>3021.242</c:v>
                </c:pt>
                <c:pt idx="1555">
                  <c:v>3008.568</c:v>
                </c:pt>
                <c:pt idx="1556">
                  <c:v>3000.748</c:v>
                </c:pt>
                <c:pt idx="1557">
                  <c:v>3018.832</c:v>
                </c:pt>
                <c:pt idx="1558">
                  <c:v>3022.575</c:v>
                </c:pt>
                <c:pt idx="1559">
                  <c:v>3000.955</c:v>
                </c:pt>
                <c:pt idx="1560">
                  <c:v>3013.397</c:v>
                </c:pt>
                <c:pt idx="1561">
                  <c:v>3016.709</c:v>
                </c:pt>
                <c:pt idx="1562">
                  <c:v>3019.489</c:v>
                </c:pt>
                <c:pt idx="1563">
                  <c:v>3009.286</c:v>
                </c:pt>
                <c:pt idx="1564">
                  <c:v>2978.583</c:v>
                </c:pt>
                <c:pt idx="1565">
                  <c:v>2963.077</c:v>
                </c:pt>
                <c:pt idx="1566">
                  <c:v>2999.332</c:v>
                </c:pt>
                <c:pt idx="1567">
                  <c:v>3001.933</c:v>
                </c:pt>
                <c:pt idx="1568">
                  <c:v>2946.895</c:v>
                </c:pt>
                <c:pt idx="1569">
                  <c:v>2932.469</c:v>
                </c:pt>
                <c:pt idx="1570">
                  <c:v>2902.284</c:v>
                </c:pt>
                <c:pt idx="1571">
                  <c:v>2918.642</c:v>
                </c:pt>
                <c:pt idx="1572">
                  <c:v>2924.354</c:v>
                </c:pt>
                <c:pt idx="1573">
                  <c:v>2965.778</c:v>
                </c:pt>
                <c:pt idx="1574">
                  <c:v>3042.614</c:v>
                </c:pt>
                <c:pt idx="1575">
                  <c:v>3043.366</c:v>
                </c:pt>
                <c:pt idx="1576">
                  <c:v>3033.847</c:v>
                </c:pt>
                <c:pt idx="1577">
                  <c:v>3027.57</c:v>
                </c:pt>
                <c:pt idx="1578">
                  <c:v>3045.166</c:v>
                </c:pt>
                <c:pt idx="1579">
                  <c:v>3055.703</c:v>
                </c:pt>
                <c:pt idx="1580">
                  <c:v>3111.71</c:v>
                </c:pt>
                <c:pt idx="1581">
                  <c:v>3108.084</c:v>
                </c:pt>
                <c:pt idx="1582">
                  <c:v>3104.209</c:v>
                </c:pt>
                <c:pt idx="1583">
                  <c:v>3123.729</c:v>
                </c:pt>
                <c:pt idx="1584">
                  <c:v>3105.296</c:v>
                </c:pt>
                <c:pt idx="1585">
                  <c:v>3100.34</c:v>
                </c:pt>
                <c:pt idx="1586">
                  <c:v>3064.163</c:v>
                </c:pt>
                <c:pt idx="1587">
                  <c:v>3080.631</c:v>
                </c:pt>
                <c:pt idx="1588">
                  <c:v>3096.943</c:v>
                </c:pt>
                <c:pt idx="1589">
                  <c:v>3095.669</c:v>
                </c:pt>
                <c:pt idx="1590">
                  <c:v>3096.593</c:v>
                </c:pt>
                <c:pt idx="1591">
                  <c:v>3074.102</c:v>
                </c:pt>
                <c:pt idx="1592">
                  <c:v>3080.547</c:v>
                </c:pt>
                <c:pt idx="1593">
                  <c:v>3063.569</c:v>
                </c:pt>
                <c:pt idx="1594">
                  <c:v>3053.889</c:v>
                </c:pt>
                <c:pt idx="1595">
                  <c:v>3024.705</c:v>
                </c:pt>
                <c:pt idx="1596">
                  <c:v>2954.837</c:v>
                </c:pt>
                <c:pt idx="1597">
                  <c:v>2976.969</c:v>
                </c:pt>
                <c:pt idx="1598">
                  <c:v>2965.044</c:v>
                </c:pt>
                <c:pt idx="1599">
                  <c:v>2974.023</c:v>
                </c:pt>
                <c:pt idx="1600">
                  <c:v>2974.319</c:v>
                </c:pt>
                <c:pt idx="1601">
                  <c:v>2943.386</c:v>
                </c:pt>
                <c:pt idx="1602">
                  <c:v>2947.031</c:v>
                </c:pt>
                <c:pt idx="1603">
                  <c:v>2954.295</c:v>
                </c:pt>
                <c:pt idx="1604">
                  <c:v>2886.498</c:v>
                </c:pt>
                <c:pt idx="1605">
                  <c:v>2854.038</c:v>
                </c:pt>
                <c:pt idx="1606">
                  <c:v>2755.952</c:v>
                </c:pt>
                <c:pt idx="1607">
                  <c:v>2803.964</c:v>
                </c:pt>
                <c:pt idx="1608">
                  <c:v>2809.014</c:v>
                </c:pt>
                <c:pt idx="1609">
                  <c:v>2836.76</c:v>
                </c:pt>
                <c:pt idx="1610">
                  <c:v>2855.293</c:v>
                </c:pt>
                <c:pt idx="1611">
                  <c:v>2865.772</c:v>
                </c:pt>
                <c:pt idx="1612">
                  <c:v>2850.245</c:v>
                </c:pt>
                <c:pt idx="1613">
                  <c:v>2832.476</c:v>
                </c:pt>
                <c:pt idx="1614">
                  <c:v>2756.598</c:v>
                </c:pt>
                <c:pt idx="1615">
                  <c:v>2770.884</c:v>
                </c:pt>
                <c:pt idx="1616">
                  <c:v>2766.874</c:v>
                </c:pt>
                <c:pt idx="1617">
                  <c:v>2788.29</c:v>
                </c:pt>
                <c:pt idx="1618">
                  <c:v>2849.309</c:v>
                </c:pt>
                <c:pt idx="1619">
                  <c:v>2846.814</c:v>
                </c:pt>
                <c:pt idx="1620">
                  <c:v>2819.907</c:v>
                </c:pt>
                <c:pt idx="1621">
                  <c:v>2850.023</c:v>
                </c:pt>
                <c:pt idx="1622">
                  <c:v>2806.388</c:v>
                </c:pt>
                <c:pt idx="1623">
                  <c:v>2820.91</c:v>
                </c:pt>
                <c:pt idx="1624">
                  <c:v>2789.595</c:v>
                </c:pt>
                <c:pt idx="1625">
                  <c:v>2731.832</c:v>
                </c:pt>
                <c:pt idx="1626">
                  <c:v>2693.709</c:v>
                </c:pt>
                <c:pt idx="1627">
                  <c:v>2732.512</c:v>
                </c:pt>
                <c:pt idx="1628">
                  <c:v>2745.066</c:v>
                </c:pt>
                <c:pt idx="1629">
                  <c:v>2758.122</c:v>
                </c:pt>
                <c:pt idx="1630">
                  <c:v>2696.766</c:v>
                </c:pt>
                <c:pt idx="1631">
                  <c:v>2710.355</c:v>
                </c:pt>
                <c:pt idx="1632">
                  <c:v>2725.991</c:v>
                </c:pt>
                <c:pt idx="1633">
                  <c:v>2726.869</c:v>
                </c:pt>
                <c:pt idx="1634">
                  <c:v>2690.719</c:v>
                </c:pt>
                <c:pt idx="1635">
                  <c:v>2682.554</c:v>
                </c:pt>
                <c:pt idx="1636">
                  <c:v>2756.727</c:v>
                </c:pt>
                <c:pt idx="1637">
                  <c:v>2733.896</c:v>
                </c:pt>
                <c:pt idx="1638">
                  <c:v>2671.568</c:v>
                </c:pt>
                <c:pt idx="1639">
                  <c:v>2673.926</c:v>
                </c:pt>
                <c:pt idx="1640">
                  <c:v>2662.836</c:v>
                </c:pt>
                <c:pt idx="1641">
                  <c:v>2670.076</c:v>
                </c:pt>
                <c:pt idx="1642">
                  <c:v>2625.683</c:v>
                </c:pt>
                <c:pt idx="1643">
                  <c:v>2616.723</c:v>
                </c:pt>
                <c:pt idx="1644">
                  <c:v>2607.772</c:v>
                </c:pt>
                <c:pt idx="1645">
                  <c:v>2661.001</c:v>
                </c:pt>
                <c:pt idx="1646">
                  <c:v>2644.672</c:v>
                </c:pt>
                <c:pt idx="1647">
                  <c:v>2660.239</c:v>
                </c:pt>
                <c:pt idx="1648">
                  <c:v>2658.376</c:v>
                </c:pt>
                <c:pt idx="1649">
                  <c:v>2676.585</c:v>
                </c:pt>
                <c:pt idx="1650">
                  <c:v>2642.733</c:v>
                </c:pt>
                <c:pt idx="1651">
                  <c:v>2612.121</c:v>
                </c:pt>
                <c:pt idx="1652">
                  <c:v>2572.44</c:v>
                </c:pt>
                <c:pt idx="1653">
                  <c:v>2530.56</c:v>
                </c:pt>
                <c:pt idx="1654">
                  <c:v>2563.897</c:v>
                </c:pt>
                <c:pt idx="1655">
                  <c:v>2618.551</c:v>
                </c:pt>
                <c:pt idx="1656">
                  <c:v>2654.64</c:v>
                </c:pt>
                <c:pt idx="1657">
                  <c:v>2654.103</c:v>
                </c:pt>
                <c:pt idx="1658">
                  <c:v>2697.125</c:v>
                </c:pt>
                <c:pt idx="1659">
                  <c:v>2688.926</c:v>
                </c:pt>
                <c:pt idx="1660">
                  <c:v>2700.04</c:v>
                </c:pt>
                <c:pt idx="1661">
                  <c:v>2714.171</c:v>
                </c:pt>
                <c:pt idx="1662">
                  <c:v>2752.176</c:v>
                </c:pt>
                <c:pt idx="1663">
                  <c:v>2751.471</c:v>
                </c:pt>
                <c:pt idx="1664">
                  <c:v>2749.481</c:v>
                </c:pt>
                <c:pt idx="1665">
                  <c:v>2746.373</c:v>
                </c:pt>
                <c:pt idx="1666">
                  <c:v>2747.798</c:v>
                </c:pt>
                <c:pt idx="1667">
                  <c:v>2724.762</c:v>
                </c:pt>
                <c:pt idx="1668">
                  <c:v>2710.901</c:v>
                </c:pt>
                <c:pt idx="1669">
                  <c:v>2753.117</c:v>
                </c:pt>
                <c:pt idx="1670">
                  <c:v>2761.291</c:v>
                </c:pt>
                <c:pt idx="1671">
                  <c:v>2753.271</c:v>
                </c:pt>
                <c:pt idx="1672">
                  <c:v>2699.663</c:v>
                </c:pt>
                <c:pt idx="1673">
                  <c:v>2661.506</c:v>
                </c:pt>
                <c:pt idx="1674">
                  <c:v>2626.006</c:v>
                </c:pt>
                <c:pt idx="1675">
                  <c:v>2617.96</c:v>
                </c:pt>
                <c:pt idx="1676">
                  <c:v>2619.685</c:v>
                </c:pt>
                <c:pt idx="1677">
                  <c:v>2603.52</c:v>
                </c:pt>
                <c:pt idx="1678">
                  <c:v>2597.44</c:v>
                </c:pt>
                <c:pt idx="1679">
                  <c:v>2591.997</c:v>
                </c:pt>
                <c:pt idx="1680">
                  <c:v>2611.236</c:v>
                </c:pt>
                <c:pt idx="1681">
                  <c:v>2604.499</c:v>
                </c:pt>
                <c:pt idx="1682">
                  <c:v>2623.744</c:v>
                </c:pt>
                <c:pt idx="1683">
                  <c:v>2570.854</c:v>
                </c:pt>
                <c:pt idx="1684">
                  <c:v>2547.746</c:v>
                </c:pt>
                <c:pt idx="1685">
                  <c:v>2516.415</c:v>
                </c:pt>
                <c:pt idx="1686">
                  <c:v>2523.327</c:v>
                </c:pt>
                <c:pt idx="1687">
                  <c:v>2532.815</c:v>
                </c:pt>
                <c:pt idx="1688">
                  <c:v>2511.988</c:v>
                </c:pt>
                <c:pt idx="1689">
                  <c:v>2499.78</c:v>
                </c:pt>
                <c:pt idx="1690">
                  <c:v>2477.916</c:v>
                </c:pt>
                <c:pt idx="1691">
                  <c:v>2455.814</c:v>
                </c:pt>
                <c:pt idx="1692">
                  <c:v>2409.583</c:v>
                </c:pt>
                <c:pt idx="1693">
                  <c:v>2401.764</c:v>
                </c:pt>
                <c:pt idx="1694">
                  <c:v>2397.596</c:v>
                </c:pt>
                <c:pt idx="1695">
                  <c:v>2409.479</c:v>
                </c:pt>
                <c:pt idx="1696">
                  <c:v>2403.838</c:v>
                </c:pt>
                <c:pt idx="1697">
                  <c:v>2367.495</c:v>
                </c:pt>
                <c:pt idx="1698">
                  <c:v>2389.618</c:v>
                </c:pt>
                <c:pt idx="1699">
                  <c:v>2385.051</c:v>
                </c:pt>
                <c:pt idx="1700">
                  <c:v>2368.762</c:v>
                </c:pt>
                <c:pt idx="1701">
                  <c:v>2333.386</c:v>
                </c:pt>
                <c:pt idx="1702">
                  <c:v>2345.437</c:v>
                </c:pt>
                <c:pt idx="1703">
                  <c:v>2365.625</c:v>
                </c:pt>
                <c:pt idx="1704">
                  <c:v>2385.239</c:v>
                </c:pt>
                <c:pt idx="1705">
                  <c:v>2345.095</c:v>
                </c:pt>
                <c:pt idx="1706">
                  <c:v>2325.653</c:v>
                </c:pt>
                <c:pt idx="1707">
                  <c:v>2403.109</c:v>
                </c:pt>
                <c:pt idx="1708">
                  <c:v>2475.95</c:v>
                </c:pt>
                <c:pt idx="1709">
                  <c:v>2477.826</c:v>
                </c:pt>
                <c:pt idx="1710">
                  <c:v>2483.334</c:v>
                </c:pt>
                <c:pt idx="1711">
                  <c:v>2470.749</c:v>
                </c:pt>
                <c:pt idx="1712">
                  <c:v>2432.439</c:v>
                </c:pt>
                <c:pt idx="1713">
                  <c:v>2498.818</c:v>
                </c:pt>
                <c:pt idx="1714">
                  <c:v>2513.174</c:v>
                </c:pt>
                <c:pt idx="1715">
                  <c:v>2518.93</c:v>
                </c:pt>
                <c:pt idx="1716">
                  <c:v>2541.175</c:v>
                </c:pt>
                <c:pt idx="1717">
                  <c:v>2540.157</c:v>
                </c:pt>
                <c:pt idx="1718">
                  <c:v>2498.746</c:v>
                </c:pt>
                <c:pt idx="1719">
                  <c:v>2505.45</c:v>
                </c:pt>
                <c:pt idx="1720">
                  <c:v>2514.976</c:v>
                </c:pt>
                <c:pt idx="1721">
                  <c:v>2542.758</c:v>
                </c:pt>
                <c:pt idx="1722">
                  <c:v>2548.51</c:v>
                </c:pt>
                <c:pt idx="1723">
                  <c:v>2517.771</c:v>
                </c:pt>
                <c:pt idx="1724">
                  <c:v>2556.102</c:v>
                </c:pt>
                <c:pt idx="1725">
                  <c:v>2563.449</c:v>
                </c:pt>
                <c:pt idx="1726">
                  <c:v>2571.672</c:v>
                </c:pt>
                <c:pt idx="1727">
                  <c:v>2562.396</c:v>
                </c:pt>
                <c:pt idx="1728">
                  <c:v>2543.153</c:v>
                </c:pt>
                <c:pt idx="1729">
                  <c:v>2571.148</c:v>
                </c:pt>
                <c:pt idx="1730">
                  <c:v>2565.704</c:v>
                </c:pt>
                <c:pt idx="1731">
                  <c:v>2568.311</c:v>
                </c:pt>
                <c:pt idx="1732">
                  <c:v>2582.714</c:v>
                </c:pt>
                <c:pt idx="1733">
                  <c:v>2565.753</c:v>
                </c:pt>
                <c:pt idx="1734">
                  <c:v>2597.943</c:v>
                </c:pt>
                <c:pt idx="1735">
                  <c:v>2609.355</c:v>
                </c:pt>
                <c:pt idx="1736">
                  <c:v>2643.298</c:v>
                </c:pt>
                <c:pt idx="1737">
                  <c:v>2683.89</c:v>
                </c:pt>
                <c:pt idx="1738">
                  <c:v>2664.037</c:v>
                </c:pt>
                <c:pt idx="1739">
                  <c:v>2654.268</c:v>
                </c:pt>
                <c:pt idx="1740">
                  <c:v>2640.961</c:v>
                </c:pt>
                <c:pt idx="1741">
                  <c:v>2671.601</c:v>
                </c:pt>
                <c:pt idx="1742">
                  <c:v>2686.014</c:v>
                </c:pt>
                <c:pt idx="1743">
                  <c:v>2651.698</c:v>
                </c:pt>
                <c:pt idx="1744">
                  <c:v>2626.352</c:v>
                </c:pt>
                <c:pt idx="1745">
                  <c:v>2636.998</c:v>
                </c:pt>
                <c:pt idx="1746">
                  <c:v>2650.076</c:v>
                </c:pt>
                <c:pt idx="1747">
                  <c:v>2650.239</c:v>
                </c:pt>
                <c:pt idx="1748">
                  <c:v>2661.471</c:v>
                </c:pt>
                <c:pt idx="1749">
                  <c:v>2682.225</c:v>
                </c:pt>
                <c:pt idx="1750">
                  <c:v>2600.743</c:v>
                </c:pt>
                <c:pt idx="1751">
                  <c:v>2604.768</c:v>
                </c:pt>
                <c:pt idx="1752">
                  <c:v>2608.932</c:v>
                </c:pt>
                <c:pt idx="1753">
                  <c:v>2603.831</c:v>
                </c:pt>
                <c:pt idx="1754">
                  <c:v>2589.941</c:v>
                </c:pt>
                <c:pt idx="1755">
                  <c:v>2582.968</c:v>
                </c:pt>
                <c:pt idx="1756">
                  <c:v>2567.199</c:v>
                </c:pt>
                <c:pt idx="1757">
                  <c:v>2552.623</c:v>
                </c:pt>
                <c:pt idx="1758">
                  <c:v>2559.364</c:v>
                </c:pt>
                <c:pt idx="1759">
                  <c:v>2536.135</c:v>
                </c:pt>
                <c:pt idx="1760">
                  <c:v>2475.199</c:v>
                </c:pt>
                <c:pt idx="1761">
                  <c:v>2467.554</c:v>
                </c:pt>
                <c:pt idx="1762">
                  <c:v>2516.41</c:v>
                </c:pt>
                <c:pt idx="1763">
                  <c:v>2521.875</c:v>
                </c:pt>
                <c:pt idx="1764">
                  <c:v>2514.991</c:v>
                </c:pt>
                <c:pt idx="1765">
                  <c:v>2515.168</c:v>
                </c:pt>
                <c:pt idx="1766">
                  <c:v>2531.047</c:v>
                </c:pt>
                <c:pt idx="1767">
                  <c:v>2564.359</c:v>
                </c:pt>
                <c:pt idx="1768">
                  <c:v>2589.423</c:v>
                </c:pt>
                <c:pt idx="1769">
                  <c:v>2581.333</c:v>
                </c:pt>
                <c:pt idx="1770">
                  <c:v>2575.387</c:v>
                </c:pt>
                <c:pt idx="1771">
                  <c:v>2593.415</c:v>
                </c:pt>
                <c:pt idx="1772">
                  <c:v>2594.943</c:v>
                </c:pt>
                <c:pt idx="1773">
                  <c:v>2620.694</c:v>
                </c:pt>
                <c:pt idx="1774">
                  <c:v>2621.756</c:v>
                </c:pt>
                <c:pt idx="1775">
                  <c:v>2635.31</c:v>
                </c:pt>
                <c:pt idx="1776">
                  <c:v>2622.46</c:v>
                </c:pt>
                <c:pt idx="1777">
                  <c:v>2629.192</c:v>
                </c:pt>
                <c:pt idx="1778">
                  <c:v>2621.498</c:v>
                </c:pt>
                <c:pt idx="1779">
                  <c:v>2673.554</c:v>
                </c:pt>
                <c:pt idx="1780">
                  <c:v>2667.455</c:v>
                </c:pt>
                <c:pt idx="1781">
                  <c:v>2679.588</c:v>
                </c:pt>
                <c:pt idx="1782">
                  <c:v>2677.636</c:v>
                </c:pt>
                <c:pt idx="1783">
                  <c:v>2677.161</c:v>
                </c:pt>
                <c:pt idx="1784">
                  <c:v>2643.398</c:v>
                </c:pt>
                <c:pt idx="1785">
                  <c:v>2625.653</c:v>
                </c:pt>
                <c:pt idx="1786">
                  <c:v>2626.315</c:v>
                </c:pt>
                <c:pt idx="1787">
                  <c:v>2615.844</c:v>
                </c:pt>
                <c:pt idx="1788">
                  <c:v>2573.375</c:v>
                </c:pt>
                <c:pt idx="1789">
                  <c:v>2570.245</c:v>
                </c:pt>
                <c:pt idx="1790">
                  <c:v>2584.299</c:v>
                </c:pt>
                <c:pt idx="1791">
                  <c:v>2564.725</c:v>
                </c:pt>
                <c:pt idx="1792">
                  <c:v>2561.621</c:v>
                </c:pt>
                <c:pt idx="1793">
                  <c:v>2583.495</c:v>
                </c:pt>
                <c:pt idx="1794">
                  <c:v>2589.726</c:v>
                </c:pt>
                <c:pt idx="1795">
                  <c:v>2584.624</c:v>
                </c:pt>
                <c:pt idx="1796">
                  <c:v>2559.349</c:v>
                </c:pt>
                <c:pt idx="1797">
                  <c:v>2567.475</c:v>
                </c:pt>
                <c:pt idx="1798">
                  <c:v>2606.321</c:v>
                </c:pt>
                <c:pt idx="1799">
                  <c:v>2600.86</c:v>
                </c:pt>
                <c:pt idx="1800">
                  <c:v>2594.052</c:v>
                </c:pt>
                <c:pt idx="1801">
                  <c:v>2598.859</c:v>
                </c:pt>
                <c:pt idx="1802">
                  <c:v>2553.709</c:v>
                </c:pt>
                <c:pt idx="1803">
                  <c:v>2526.764</c:v>
                </c:pt>
                <c:pt idx="1804">
                  <c:v>2524.872</c:v>
                </c:pt>
                <c:pt idx="1805">
                  <c:v>2523.283</c:v>
                </c:pt>
                <c:pt idx="1806">
                  <c:v>2498.688</c:v>
                </c:pt>
                <c:pt idx="1807">
                  <c:v>2496.039</c:v>
                </c:pt>
                <c:pt idx="1808">
                  <c:v>2480.142</c:v>
                </c:pt>
                <c:pt idx="1809">
                  <c:v>2499.311</c:v>
                </c:pt>
                <c:pt idx="1810">
                  <c:v>2498.589</c:v>
                </c:pt>
                <c:pt idx="1811">
                  <c:v>2500.342</c:v>
                </c:pt>
                <c:pt idx="1812">
                  <c:v>2515.686</c:v>
                </c:pt>
                <c:pt idx="1813">
                  <c:v>2501.738</c:v>
                </c:pt>
                <c:pt idx="1814">
                  <c:v>2497.453</c:v>
                </c:pt>
                <c:pt idx="1815">
                  <c:v>2477.684</c:v>
                </c:pt>
                <c:pt idx="1816">
                  <c:v>2427.046</c:v>
                </c:pt>
                <c:pt idx="1817">
                  <c:v>2400.5</c:v>
                </c:pt>
                <c:pt idx="1818">
                  <c:v>2403.319</c:v>
                </c:pt>
                <c:pt idx="1819">
                  <c:v>2392.623</c:v>
                </c:pt>
                <c:pt idx="1820">
                  <c:v>2396.068</c:v>
                </c:pt>
                <c:pt idx="1821">
                  <c:v>2405.448</c:v>
                </c:pt>
                <c:pt idx="1822">
                  <c:v>2406.216</c:v>
                </c:pt>
                <c:pt idx="1823">
                  <c:v>2402.407</c:v>
                </c:pt>
                <c:pt idx="1824">
                  <c:v>2380.804</c:v>
                </c:pt>
                <c:pt idx="1825">
                  <c:v>2386.436</c:v>
                </c:pt>
                <c:pt idx="1826">
                  <c:v>2369.313</c:v>
                </c:pt>
                <c:pt idx="1827">
                  <c:v>2327.411</c:v>
                </c:pt>
                <c:pt idx="1828">
                  <c:v>2330.926</c:v>
                </c:pt>
                <c:pt idx="1829">
                  <c:v>2363.182</c:v>
                </c:pt>
                <c:pt idx="1830">
                  <c:v>2368.024</c:v>
                </c:pt>
                <c:pt idx="1831">
                  <c:v>2356.111</c:v>
                </c:pt>
                <c:pt idx="1832">
                  <c:v>2348.225</c:v>
                </c:pt>
                <c:pt idx="1833">
                  <c:v>2349.114</c:v>
                </c:pt>
                <c:pt idx="1834">
                  <c:v>2373.227</c:v>
                </c:pt>
                <c:pt idx="1835">
                  <c:v>2350.032</c:v>
                </c:pt>
                <c:pt idx="1836">
                  <c:v>2312.587</c:v>
                </c:pt>
                <c:pt idx="1837">
                  <c:v>2311.329</c:v>
                </c:pt>
                <c:pt idx="1838">
                  <c:v>2304.095</c:v>
                </c:pt>
                <c:pt idx="1839">
                  <c:v>2296.534</c:v>
                </c:pt>
                <c:pt idx="1840">
                  <c:v>2298.14</c:v>
                </c:pt>
                <c:pt idx="1841">
                  <c:v>2294.635</c:v>
                </c:pt>
                <c:pt idx="1842">
                  <c:v>2285.678</c:v>
                </c:pt>
                <c:pt idx="1843">
                  <c:v>2300.1</c:v>
                </c:pt>
                <c:pt idx="1844">
                  <c:v>2292.07</c:v>
                </c:pt>
                <c:pt idx="1845">
                  <c:v>2291.083</c:v>
                </c:pt>
                <c:pt idx="1846">
                  <c:v>2318.134</c:v>
                </c:pt>
                <c:pt idx="1847">
                  <c:v>2315.531</c:v>
                </c:pt>
                <c:pt idx="1848">
                  <c:v>2326.901</c:v>
                </c:pt>
                <c:pt idx="1849">
                  <c:v>2331.709</c:v>
                </c:pt>
                <c:pt idx="1850">
                  <c:v>2338.172</c:v>
                </c:pt>
                <c:pt idx="1851">
                  <c:v>2320.973</c:v>
                </c:pt>
                <c:pt idx="1852">
                  <c:v>2285.223</c:v>
                </c:pt>
                <c:pt idx="1853">
                  <c:v>2279.145</c:v>
                </c:pt>
                <c:pt idx="1854">
                  <c:v>2259.247</c:v>
                </c:pt>
                <c:pt idx="1855">
                  <c:v>2254.114</c:v>
                </c:pt>
                <c:pt idx="1856">
                  <c:v>2244.174</c:v>
                </c:pt>
                <c:pt idx="1857">
                  <c:v>2256.129</c:v>
                </c:pt>
                <c:pt idx="1858">
                  <c:v>2251.882</c:v>
                </c:pt>
                <c:pt idx="1859">
                  <c:v>2252.022</c:v>
                </c:pt>
                <c:pt idx="1860">
                  <c:v>2237.079</c:v>
                </c:pt>
                <c:pt idx="1861">
                  <c:v>2213.959</c:v>
                </c:pt>
                <c:pt idx="1862">
                  <c:v>2202.656</c:v>
                </c:pt>
                <c:pt idx="1863">
                  <c:v>2192.816</c:v>
                </c:pt>
                <c:pt idx="1864">
                  <c:v>2181.718</c:v>
                </c:pt>
                <c:pt idx="1865">
                  <c:v>2180.316</c:v>
                </c:pt>
                <c:pt idx="1866">
                  <c:v>2190.746</c:v>
                </c:pt>
                <c:pt idx="1867">
                  <c:v>2185.151</c:v>
                </c:pt>
                <c:pt idx="1868">
                  <c:v>2157.03</c:v>
                </c:pt>
                <c:pt idx="1869">
                  <c:v>2160.95</c:v>
                </c:pt>
                <c:pt idx="1870">
                  <c:v>2273.402</c:v>
                </c:pt>
                <c:pt idx="1871">
                  <c:v>2267.103</c:v>
                </c:pt>
                <c:pt idx="1872">
                  <c:v>2250.461</c:v>
                </c:pt>
                <c:pt idx="1873">
                  <c:v>2268.639</c:v>
                </c:pt>
                <c:pt idx="1874">
                  <c:v>2259.865</c:v>
                </c:pt>
                <c:pt idx="1875">
                  <c:v>2270.712</c:v>
                </c:pt>
                <c:pt idx="1876">
                  <c:v>2254.48</c:v>
                </c:pt>
                <c:pt idx="1877">
                  <c:v>2202.219</c:v>
                </c:pt>
                <c:pt idx="1878">
                  <c:v>2196.635</c:v>
                </c:pt>
                <c:pt idx="1879">
                  <c:v>2184.669</c:v>
                </c:pt>
                <c:pt idx="1880">
                  <c:v>2169.314</c:v>
                </c:pt>
                <c:pt idx="1881">
                  <c:v>2175.35</c:v>
                </c:pt>
                <c:pt idx="1882">
                  <c:v>2175.873</c:v>
                </c:pt>
                <c:pt idx="1883">
                  <c:v>2169.641</c:v>
                </c:pt>
                <c:pt idx="1884">
                  <c:v>2227.716</c:v>
                </c:pt>
                <c:pt idx="1885">
                  <c:v>2246.576</c:v>
                </c:pt>
                <c:pt idx="1886">
                  <c:v>2254.814</c:v>
                </c:pt>
                <c:pt idx="1887">
                  <c:v>2279.225</c:v>
                </c:pt>
                <c:pt idx="1888">
                  <c:v>2271.9</c:v>
                </c:pt>
                <c:pt idx="1889">
                  <c:v>2267.246</c:v>
                </c:pt>
                <c:pt idx="1890">
                  <c:v>2277.475</c:v>
                </c:pt>
                <c:pt idx="1891">
                  <c:v>2258.219</c:v>
                </c:pt>
                <c:pt idx="1892">
                  <c:v>2265.447</c:v>
                </c:pt>
                <c:pt idx="1893">
                  <c:v>2267.593</c:v>
                </c:pt>
                <c:pt idx="1894">
                  <c:v>2291.552</c:v>
                </c:pt>
                <c:pt idx="1895">
                  <c:v>2289.632</c:v>
                </c:pt>
                <c:pt idx="1896">
                  <c:v>2293.951</c:v>
                </c:pt>
                <c:pt idx="1897">
                  <c:v>2292.202</c:v>
                </c:pt>
                <c:pt idx="1898">
                  <c:v>2269.341</c:v>
                </c:pt>
                <c:pt idx="1899">
                  <c:v>2272.63</c:v>
                </c:pt>
                <c:pt idx="1900">
                  <c:v>2245.676</c:v>
                </c:pt>
                <c:pt idx="1901">
                  <c:v>2210.821</c:v>
                </c:pt>
                <c:pt idx="1902">
                  <c:v>2217.321</c:v>
                </c:pt>
                <c:pt idx="1903">
                  <c:v>2214.648</c:v>
                </c:pt>
                <c:pt idx="1904">
                  <c:v>2260.288</c:v>
                </c:pt>
                <c:pt idx="1905">
                  <c:v>2269.417</c:v>
                </c:pt>
                <c:pt idx="1906">
                  <c:v>2279.641</c:v>
                </c:pt>
                <c:pt idx="1907">
                  <c:v>2268.959</c:v>
                </c:pt>
                <c:pt idx="1908">
                  <c:v>2264.603</c:v>
                </c:pt>
                <c:pt idx="1909">
                  <c:v>2237.986</c:v>
                </c:pt>
                <c:pt idx="1910">
                  <c:v>2216.666</c:v>
                </c:pt>
                <c:pt idx="1911">
                  <c:v>2220.614</c:v>
                </c:pt>
                <c:pt idx="1912">
                  <c:v>2219.769</c:v>
                </c:pt>
                <c:pt idx="1913">
                  <c:v>2196.562</c:v>
                </c:pt>
                <c:pt idx="1914">
                  <c:v>2192.175</c:v>
                </c:pt>
                <c:pt idx="1915">
                  <c:v>2167.071</c:v>
                </c:pt>
                <c:pt idx="1916">
                  <c:v>2157.306</c:v>
                </c:pt>
                <c:pt idx="1917">
                  <c:v>2163.729</c:v>
                </c:pt>
                <c:pt idx="1918">
                  <c:v>2172.454</c:v>
                </c:pt>
                <c:pt idx="1919">
                  <c:v>2164.241</c:v>
                </c:pt>
                <c:pt idx="1920">
                  <c:v>2179.927</c:v>
                </c:pt>
                <c:pt idx="1921">
                  <c:v>2170.459</c:v>
                </c:pt>
                <c:pt idx="1922">
                  <c:v>2156.915</c:v>
                </c:pt>
                <c:pt idx="1923">
                  <c:v>2132.429</c:v>
                </c:pt>
                <c:pt idx="1924">
                  <c:v>2131.95</c:v>
                </c:pt>
                <c:pt idx="1925">
                  <c:v>2124.469</c:v>
                </c:pt>
                <c:pt idx="1926">
                  <c:v>2130.782</c:v>
                </c:pt>
                <c:pt idx="1927">
                  <c:v>2121.407</c:v>
                </c:pt>
                <c:pt idx="1928">
                  <c:v>2198.429</c:v>
                </c:pt>
                <c:pt idx="1929">
                  <c:v>2197.46</c:v>
                </c:pt>
                <c:pt idx="1930">
                  <c:v>2238.965</c:v>
                </c:pt>
                <c:pt idx="1931">
                  <c:v>2259.983</c:v>
                </c:pt>
                <c:pt idx="1932">
                  <c:v>2259.84</c:v>
                </c:pt>
                <c:pt idx="1933">
                  <c:v>2263.079</c:v>
                </c:pt>
                <c:pt idx="1934">
                  <c:v>2250.607</c:v>
                </c:pt>
                <c:pt idx="1935">
                  <c:v>2344.716</c:v>
                </c:pt>
                <c:pt idx="1936">
                  <c:v>2371.477</c:v>
                </c:pt>
                <c:pt idx="1937">
                  <c:v>2391.15</c:v>
                </c:pt>
                <c:pt idx="1938">
                  <c:v>2381.306</c:v>
                </c:pt>
                <c:pt idx="1939">
                  <c:v>2384.713</c:v>
                </c:pt>
                <c:pt idx="1940">
                  <c:v>2400.544</c:v>
                </c:pt>
                <c:pt idx="1941">
                  <c:v>2390.858</c:v>
                </c:pt>
                <c:pt idx="1942">
                  <c:v>2452.958</c:v>
                </c:pt>
                <c:pt idx="1943">
                  <c:v>2450.349</c:v>
                </c:pt>
                <c:pt idx="1944">
                  <c:v>2469.913</c:v>
                </c:pt>
                <c:pt idx="1945">
                  <c:v>2481.813</c:v>
                </c:pt>
                <c:pt idx="1946">
                  <c:v>2530.932</c:v>
                </c:pt>
                <c:pt idx="1947">
                  <c:v>2570.604</c:v>
                </c:pt>
                <c:pt idx="1948">
                  <c:v>2570.517</c:v>
                </c:pt>
                <c:pt idx="1949">
                  <c:v>2565.296</c:v>
                </c:pt>
                <c:pt idx="1950">
                  <c:v>2544.772</c:v>
                </c:pt>
                <c:pt idx="1951">
                  <c:v>2562.287</c:v>
                </c:pt>
                <c:pt idx="1952">
                  <c:v>2546.632</c:v>
                </c:pt>
                <c:pt idx="1953">
                  <c:v>2596.897</c:v>
                </c:pt>
                <c:pt idx="1954">
                  <c:v>2605.597</c:v>
                </c:pt>
                <c:pt idx="1955">
                  <c:v>2595</c:v>
                </c:pt>
                <c:pt idx="1956">
                  <c:v>2565.058</c:v>
                </c:pt>
                <c:pt idx="1957">
                  <c:v>2601.297</c:v>
                </c:pt>
                <c:pt idx="1958">
                  <c:v>2611.919</c:v>
                </c:pt>
                <c:pt idx="1959">
                  <c:v>2630.662</c:v>
                </c:pt>
                <c:pt idx="1960">
                  <c:v>2618.314</c:v>
                </c:pt>
                <c:pt idx="1961">
                  <c:v>2685.233</c:v>
                </c:pt>
                <c:pt idx="1962">
                  <c:v>2609.855</c:v>
                </c:pt>
                <c:pt idx="1963">
                  <c:v>2691.906</c:v>
                </c:pt>
                <c:pt idx="1964">
                  <c:v>2742.142</c:v>
                </c:pt>
                <c:pt idx="1965">
                  <c:v>2738.351</c:v>
                </c:pt>
                <c:pt idx="1966">
                  <c:v>2751.136</c:v>
                </c:pt>
                <c:pt idx="1967">
                  <c:v>2830.303</c:v>
                </c:pt>
                <c:pt idx="1968">
                  <c:v>2870.583</c:v>
                </c:pt>
                <c:pt idx="1969">
                  <c:v>2855.043</c:v>
                </c:pt>
                <c:pt idx="1970">
                  <c:v>2862.278</c:v>
                </c:pt>
                <c:pt idx="1971">
                  <c:v>2848.054</c:v>
                </c:pt>
                <c:pt idx="1972">
                  <c:v>2816.057</c:v>
                </c:pt>
                <c:pt idx="1973">
                  <c:v>2814.814</c:v>
                </c:pt>
                <c:pt idx="1974">
                  <c:v>2778.033</c:v>
                </c:pt>
                <c:pt idx="1975">
                  <c:v>2741.022</c:v>
                </c:pt>
                <c:pt idx="1976">
                  <c:v>2709.353</c:v>
                </c:pt>
                <c:pt idx="1977">
                  <c:v>2633.979</c:v>
                </c:pt>
                <c:pt idx="1978">
                  <c:v>2641.507</c:v>
                </c:pt>
                <c:pt idx="1979">
                  <c:v>2659.474</c:v>
                </c:pt>
                <c:pt idx="1980">
                  <c:v>2646.669</c:v>
                </c:pt>
                <c:pt idx="1981">
                  <c:v>2713.671</c:v>
                </c:pt>
                <c:pt idx="1982">
                  <c:v>2720.539</c:v>
                </c:pt>
                <c:pt idx="1983">
                  <c:v>2659.756</c:v>
                </c:pt>
                <c:pt idx="1984">
                  <c:v>2687.97</c:v>
                </c:pt>
                <c:pt idx="1985">
                  <c:v>2725.545</c:v>
                </c:pt>
                <c:pt idx="1986">
                  <c:v>2722.528</c:v>
                </c:pt>
                <c:pt idx="1987">
                  <c:v>2688.84</c:v>
                </c:pt>
                <c:pt idx="1988">
                  <c:v>2663.866</c:v>
                </c:pt>
                <c:pt idx="1989">
                  <c:v>2663.192</c:v>
                </c:pt>
                <c:pt idx="1990">
                  <c:v>2598.807</c:v>
                </c:pt>
                <c:pt idx="1991">
                  <c:v>2592.842</c:v>
                </c:pt>
                <c:pt idx="1992">
                  <c:v>2658.815</c:v>
                </c:pt>
                <c:pt idx="1993">
                  <c:v>2600.134</c:v>
                </c:pt>
                <c:pt idx="1994">
                  <c:v>2591.077</c:v>
                </c:pt>
                <c:pt idx="1995">
                  <c:v>2680.555</c:v>
                </c:pt>
                <c:pt idx="1996">
                  <c:v>2692.213</c:v>
                </c:pt>
                <c:pt idx="1997">
                  <c:v>2691.26</c:v>
                </c:pt>
                <c:pt idx="1998">
                  <c:v>2709.962</c:v>
                </c:pt>
                <c:pt idx="1999">
                  <c:v>2661.901</c:v>
                </c:pt>
                <c:pt idx="2000">
                  <c:v>2661.776</c:v>
                </c:pt>
                <c:pt idx="2001">
                  <c:v>2560.295</c:v>
                </c:pt>
                <c:pt idx="2002">
                  <c:v>2528.906</c:v>
                </c:pt>
                <c:pt idx="2003">
                  <c:v>2530.268</c:v>
                </c:pt>
                <c:pt idx="2004">
                  <c:v>2543.111</c:v>
                </c:pt>
                <c:pt idx="2005">
                  <c:v>2536.592</c:v>
                </c:pt>
                <c:pt idx="2006">
                  <c:v>2499.31</c:v>
                </c:pt>
                <c:pt idx="2007">
                  <c:v>2531.485</c:v>
                </c:pt>
                <c:pt idx="2008">
                  <c:v>2516.511</c:v>
                </c:pt>
                <c:pt idx="2009">
                  <c:v>2528.146</c:v>
                </c:pt>
                <c:pt idx="2010">
                  <c:v>2512.456</c:v>
                </c:pt>
                <c:pt idx="2011">
                  <c:v>2485.541</c:v>
                </c:pt>
                <c:pt idx="2012">
                  <c:v>2468.553</c:v>
                </c:pt>
                <c:pt idx="2013">
                  <c:v>2463.449</c:v>
                </c:pt>
                <c:pt idx="2014">
                  <c:v>2461.372</c:v>
                </c:pt>
                <c:pt idx="2015">
                  <c:v>2557.544</c:v>
                </c:pt>
                <c:pt idx="2016">
                  <c:v>2552.379</c:v>
                </c:pt>
                <c:pt idx="2017">
                  <c:v>2557.155</c:v>
                </c:pt>
                <c:pt idx="2018">
                  <c:v>2538.51</c:v>
                </c:pt>
                <c:pt idx="2019">
                  <c:v>2530.434</c:v>
                </c:pt>
                <c:pt idx="2020">
                  <c:v>2515.542</c:v>
                </c:pt>
                <c:pt idx="2021">
                  <c:v>2482.462</c:v>
                </c:pt>
                <c:pt idx="2022">
                  <c:v>2555.204</c:v>
                </c:pt>
                <c:pt idx="2023">
                  <c:v>2561.09</c:v>
                </c:pt>
                <c:pt idx="2024">
                  <c:v>2554.157</c:v>
                </c:pt>
                <c:pt idx="2025">
                  <c:v>2578.704</c:v>
                </c:pt>
                <c:pt idx="2026">
                  <c:v>2556.362</c:v>
                </c:pt>
                <c:pt idx="2027">
                  <c:v>2560.787</c:v>
                </c:pt>
                <c:pt idx="2028">
                  <c:v>2560.186</c:v>
                </c:pt>
                <c:pt idx="2029">
                  <c:v>2543.588</c:v>
                </c:pt>
                <c:pt idx="2030">
                  <c:v>2536.622</c:v>
                </c:pt>
                <c:pt idx="2031">
                  <c:v>2576.089</c:v>
                </c:pt>
                <c:pt idx="2032">
                  <c:v>2613.956</c:v>
                </c:pt>
                <c:pt idx="2033">
                  <c:v>2649.22</c:v>
                </c:pt>
                <c:pt idx="2034">
                  <c:v>2633.461</c:v>
                </c:pt>
                <c:pt idx="2035">
                  <c:v>2634.957</c:v>
                </c:pt>
                <c:pt idx="2036">
                  <c:v>2622.794</c:v>
                </c:pt>
                <c:pt idx="2037">
                  <c:v>2605.421</c:v>
                </c:pt>
                <c:pt idx="2038">
                  <c:v>2605.357</c:v>
                </c:pt>
                <c:pt idx="2039">
                  <c:v>2640.685</c:v>
                </c:pt>
                <c:pt idx="2040">
                  <c:v>2655.223</c:v>
                </c:pt>
                <c:pt idx="2041">
                  <c:v>2643.482</c:v>
                </c:pt>
                <c:pt idx="2042">
                  <c:v>2645.831</c:v>
                </c:pt>
                <c:pt idx="2043">
                  <c:v>2625.589</c:v>
                </c:pt>
                <c:pt idx="2044">
                  <c:v>2600.581</c:v>
                </c:pt>
                <c:pt idx="2045">
                  <c:v>2574.44</c:v>
                </c:pt>
                <c:pt idx="2046">
                  <c:v>2552.08</c:v>
                </c:pt>
                <c:pt idx="2047">
                  <c:v>2534.907</c:v>
                </c:pt>
                <c:pt idx="2048">
                  <c:v>2448.16</c:v>
                </c:pt>
                <c:pt idx="2049">
                  <c:v>2415.382</c:v>
                </c:pt>
                <c:pt idx="2050">
                  <c:v>2425.295</c:v>
                </c:pt>
                <c:pt idx="2051">
                  <c:v>2417.06</c:v>
                </c:pt>
                <c:pt idx="2052">
                  <c:v>2396.186</c:v>
                </c:pt>
                <c:pt idx="2053">
                  <c:v>2365.361</c:v>
                </c:pt>
                <c:pt idx="2054">
                  <c:v>2308.294</c:v>
                </c:pt>
                <c:pt idx="2055">
                  <c:v>2285.826</c:v>
                </c:pt>
                <c:pt idx="2056">
                  <c:v>2148.566</c:v>
                </c:pt>
                <c:pt idx="2057">
                  <c:v>2146.736</c:v>
                </c:pt>
                <c:pt idx="2058">
                  <c:v>2157.144</c:v>
                </c:pt>
                <c:pt idx="2059">
                  <c:v>2194.798</c:v>
                </c:pt>
                <c:pt idx="2060">
                  <c:v>2189.116</c:v>
                </c:pt>
                <c:pt idx="2061">
                  <c:v>2192.112</c:v>
                </c:pt>
                <c:pt idx="2062">
                  <c:v>2172.296</c:v>
                </c:pt>
                <c:pt idx="2063">
                  <c:v>2200.488</c:v>
                </c:pt>
                <c:pt idx="2064">
                  <c:v>2197.37</c:v>
                </c:pt>
                <c:pt idx="2065">
                  <c:v>2160.204</c:v>
                </c:pt>
                <c:pt idx="2066">
                  <c:v>2143.843</c:v>
                </c:pt>
                <c:pt idx="2067">
                  <c:v>2188.322</c:v>
                </c:pt>
                <c:pt idx="2068">
                  <c:v>2330.71</c:v>
                </c:pt>
                <c:pt idx="2069">
                  <c:v>2309.134</c:v>
                </c:pt>
                <c:pt idx="2070">
                  <c:v>2311.186</c:v>
                </c:pt>
                <c:pt idx="2071">
                  <c:v>2282.535</c:v>
                </c:pt>
                <c:pt idx="2072">
                  <c:v>2293.309</c:v>
                </c:pt>
                <c:pt idx="2073">
                  <c:v>2250.447</c:v>
                </c:pt>
                <c:pt idx="2074">
                  <c:v>2216.615</c:v>
                </c:pt>
                <c:pt idx="2075">
                  <c:v>2165.067</c:v>
                </c:pt>
                <c:pt idx="2076">
                  <c:v>2235.467</c:v>
                </c:pt>
                <c:pt idx="2077">
                  <c:v>2212.394</c:v>
                </c:pt>
                <c:pt idx="2078">
                  <c:v>2220.303</c:v>
                </c:pt>
                <c:pt idx="2079">
                  <c:v>2192.323</c:v>
                </c:pt>
                <c:pt idx="2080">
                  <c:v>2159.914</c:v>
                </c:pt>
                <c:pt idx="2081">
                  <c:v>2185.478</c:v>
                </c:pt>
                <c:pt idx="2082">
                  <c:v>2195.532</c:v>
                </c:pt>
                <c:pt idx="2083">
                  <c:v>2200.488</c:v>
                </c:pt>
                <c:pt idx="2084">
                  <c:v>2224.481</c:v>
                </c:pt>
                <c:pt idx="2085">
                  <c:v>2215.257</c:v>
                </c:pt>
                <c:pt idx="2086">
                  <c:v>2229.304</c:v>
                </c:pt>
                <c:pt idx="2087">
                  <c:v>2238.898</c:v>
                </c:pt>
                <c:pt idx="2088">
                  <c:v>2217.545</c:v>
                </c:pt>
                <c:pt idx="2089">
                  <c:v>2216.012</c:v>
                </c:pt>
                <c:pt idx="2090">
                  <c:v>2277.578</c:v>
                </c:pt>
                <c:pt idx="2091">
                  <c:v>2292.95</c:v>
                </c:pt>
                <c:pt idx="2092">
                  <c:v>2322.177</c:v>
                </c:pt>
                <c:pt idx="2093">
                  <c:v>2302.898</c:v>
                </c:pt>
                <c:pt idx="2094">
                  <c:v>2403.831</c:v>
                </c:pt>
                <c:pt idx="2095">
                  <c:v>2293.887</c:v>
                </c:pt>
                <c:pt idx="2096">
                  <c:v>2313.325</c:v>
                </c:pt>
                <c:pt idx="2097">
                  <c:v>2282.106</c:v>
                </c:pt>
                <c:pt idx="2098">
                  <c:v>2289.228</c:v>
                </c:pt>
                <c:pt idx="2099">
                  <c:v>2277.18</c:v>
                </c:pt>
                <c:pt idx="2100">
                  <c:v>2286.682</c:v>
                </c:pt>
                <c:pt idx="2101">
                  <c:v>2295.479</c:v>
                </c:pt>
                <c:pt idx="2102">
                  <c:v>2292.798</c:v>
                </c:pt>
                <c:pt idx="2103">
                  <c:v>2295.818</c:v>
                </c:pt>
                <c:pt idx="2104">
                  <c:v>2287.776</c:v>
                </c:pt>
                <c:pt idx="2105">
                  <c:v>2291.179</c:v>
                </c:pt>
                <c:pt idx="2106">
                  <c:v>2313.998</c:v>
                </c:pt>
                <c:pt idx="2107">
                  <c:v>2324.641</c:v>
                </c:pt>
                <c:pt idx="2108">
                  <c:v>2319.1</c:v>
                </c:pt>
                <c:pt idx="2109">
                  <c:v>2342.743</c:v>
                </c:pt>
                <c:pt idx="2110">
                  <c:v>2459.874</c:v>
                </c:pt>
                <c:pt idx="2111">
                  <c:v>2487.009</c:v>
                </c:pt>
                <c:pt idx="2112">
                  <c:v>2516.556</c:v>
                </c:pt>
                <c:pt idx="2113">
                  <c:v>2560.298</c:v>
                </c:pt>
                <c:pt idx="2114">
                  <c:v>2529.26</c:v>
                </c:pt>
                <c:pt idx="2115">
                  <c:v>2508.683</c:v>
                </c:pt>
                <c:pt idx="2116">
                  <c:v>2497.464</c:v>
                </c:pt>
                <c:pt idx="2117">
                  <c:v>2443.59</c:v>
                </c:pt>
                <c:pt idx="2118">
                  <c:v>2454.147</c:v>
                </c:pt>
                <c:pt idx="2119">
                  <c:v>2451.634</c:v>
                </c:pt>
                <c:pt idx="2120">
                  <c:v>2429.129</c:v>
                </c:pt>
                <c:pt idx="2121">
                  <c:v>2385.951</c:v>
                </c:pt>
                <c:pt idx="2122">
                  <c:v>2362.871</c:v>
                </c:pt>
                <c:pt idx="2123">
                  <c:v>2377.941</c:v>
                </c:pt>
                <c:pt idx="2124">
                  <c:v>2393.429</c:v>
                </c:pt>
                <c:pt idx="2125">
                  <c:v>2405.507</c:v>
                </c:pt>
                <c:pt idx="2126">
                  <c:v>2401.277</c:v>
                </c:pt>
                <c:pt idx="2127">
                  <c:v>2409.026</c:v>
                </c:pt>
                <c:pt idx="2128">
                  <c:v>2410.859</c:v>
                </c:pt>
                <c:pt idx="2129">
                  <c:v>2406.231</c:v>
                </c:pt>
                <c:pt idx="2130">
                  <c:v>2383.75</c:v>
                </c:pt>
                <c:pt idx="2131">
                  <c:v>2373.402</c:v>
                </c:pt>
                <c:pt idx="2132">
                  <c:v>2372.998</c:v>
                </c:pt>
                <c:pt idx="2133">
                  <c:v>2396.648</c:v>
                </c:pt>
                <c:pt idx="2134">
                  <c:v>2390.752</c:v>
                </c:pt>
                <c:pt idx="2135">
                  <c:v>2410.437</c:v>
                </c:pt>
                <c:pt idx="2136">
                  <c:v>2361.14</c:v>
                </c:pt>
                <c:pt idx="2137">
                  <c:v>2358.447</c:v>
                </c:pt>
                <c:pt idx="2138">
                  <c:v>2330.108</c:v>
                </c:pt>
                <c:pt idx="2139">
                  <c:v>2380.099</c:v>
                </c:pt>
                <c:pt idx="2140">
                  <c:v>2377.246</c:v>
                </c:pt>
                <c:pt idx="2141">
                  <c:v>2367.683</c:v>
                </c:pt>
                <c:pt idx="2142">
                  <c:v>2370.831</c:v>
                </c:pt>
                <c:pt idx="2143">
                  <c:v>2383.022</c:v>
                </c:pt>
                <c:pt idx="2144">
                  <c:v>2352.68</c:v>
                </c:pt>
                <c:pt idx="2145">
                  <c:v>2345.739</c:v>
                </c:pt>
                <c:pt idx="2146">
                  <c:v>2329.124</c:v>
                </c:pt>
                <c:pt idx="2147">
                  <c:v>2323.017</c:v>
                </c:pt>
                <c:pt idx="2148">
                  <c:v>2304.491</c:v>
                </c:pt>
                <c:pt idx="2149">
                  <c:v>2323.012</c:v>
                </c:pt>
                <c:pt idx="2150">
                  <c:v>2303.697</c:v>
                </c:pt>
                <c:pt idx="2151">
                  <c:v>2266.024</c:v>
                </c:pt>
                <c:pt idx="2152">
                  <c:v>2324.379</c:v>
                </c:pt>
                <c:pt idx="2153">
                  <c:v>2389.525</c:v>
                </c:pt>
                <c:pt idx="2154">
                  <c:v>2386.979</c:v>
                </c:pt>
                <c:pt idx="2155">
                  <c:v>2390.934</c:v>
                </c:pt>
                <c:pt idx="2156">
                  <c:v>2370.616</c:v>
                </c:pt>
                <c:pt idx="2157">
                  <c:v>2376.759</c:v>
                </c:pt>
                <c:pt idx="2158">
                  <c:v>2373.527</c:v>
                </c:pt>
                <c:pt idx="2159">
                  <c:v>2354.857</c:v>
                </c:pt>
                <c:pt idx="2160">
                  <c:v>2375.495</c:v>
                </c:pt>
                <c:pt idx="2161">
                  <c:v>2403.534</c:v>
                </c:pt>
                <c:pt idx="2162">
                  <c:v>2393.246</c:v>
                </c:pt>
                <c:pt idx="2163">
                  <c:v>2424.058</c:v>
                </c:pt>
                <c:pt idx="2164">
                  <c:v>2415.197</c:v>
                </c:pt>
                <c:pt idx="2165">
                  <c:v>2445.195</c:v>
                </c:pt>
                <c:pt idx="2166">
                  <c:v>2436.709</c:v>
                </c:pt>
                <c:pt idx="2167">
                  <c:v>2423.823</c:v>
                </c:pt>
                <c:pt idx="2168">
                  <c:v>2422.667</c:v>
                </c:pt>
                <c:pt idx="2169">
                  <c:v>2419.337</c:v>
                </c:pt>
                <c:pt idx="2170">
                  <c:v>2398.086</c:v>
                </c:pt>
                <c:pt idx="2171">
                  <c:v>2370.813</c:v>
                </c:pt>
                <c:pt idx="2172">
                  <c:v>2357.421</c:v>
                </c:pt>
                <c:pt idx="2173">
                  <c:v>2350.624</c:v>
                </c:pt>
                <c:pt idx="2174">
                  <c:v>2329.767</c:v>
                </c:pt>
                <c:pt idx="2175">
                  <c:v>2319.995</c:v>
                </c:pt>
                <c:pt idx="2176">
                  <c:v>2324.309</c:v>
                </c:pt>
                <c:pt idx="2177">
                  <c:v>2294.114</c:v>
                </c:pt>
                <c:pt idx="2178">
                  <c:v>2261.469</c:v>
                </c:pt>
                <c:pt idx="2179">
                  <c:v>2279.114</c:v>
                </c:pt>
                <c:pt idx="2180">
                  <c:v>2273.488</c:v>
                </c:pt>
                <c:pt idx="2181">
                  <c:v>2268.694</c:v>
                </c:pt>
                <c:pt idx="2182">
                  <c:v>2270.886</c:v>
                </c:pt>
                <c:pt idx="2183">
                  <c:v>2277.853</c:v>
                </c:pt>
                <c:pt idx="2184">
                  <c:v>2275.685</c:v>
                </c:pt>
                <c:pt idx="2185">
                  <c:v>2270.698</c:v>
                </c:pt>
                <c:pt idx="2186">
                  <c:v>2264.036</c:v>
                </c:pt>
                <c:pt idx="2187">
                  <c:v>2240.666</c:v>
                </c:pt>
                <c:pt idx="2188">
                  <c:v>2200.027</c:v>
                </c:pt>
                <c:pt idx="2189">
                  <c:v>2204.976</c:v>
                </c:pt>
                <c:pt idx="2190">
                  <c:v>2193.04</c:v>
                </c:pt>
                <c:pt idx="2191">
                  <c:v>2157.067</c:v>
                </c:pt>
                <c:pt idx="2192">
                  <c:v>2156.014</c:v>
                </c:pt>
                <c:pt idx="2193">
                  <c:v>2163.601</c:v>
                </c:pt>
                <c:pt idx="2194">
                  <c:v>2166.885</c:v>
                </c:pt>
                <c:pt idx="2195">
                  <c:v>2177.487</c:v>
                </c:pt>
                <c:pt idx="2196">
                  <c:v>2159.607</c:v>
                </c:pt>
                <c:pt idx="2197">
                  <c:v>2148.249</c:v>
                </c:pt>
                <c:pt idx="2198">
                  <c:v>2159.528</c:v>
                </c:pt>
                <c:pt idx="2199">
                  <c:v>2205.218</c:v>
                </c:pt>
                <c:pt idx="2200">
                  <c:v>2206.829</c:v>
                </c:pt>
                <c:pt idx="2201">
                  <c:v>2227.273</c:v>
                </c:pt>
                <c:pt idx="2202">
                  <c:v>2209.26</c:v>
                </c:pt>
                <c:pt idx="2203">
                  <c:v>2215.553</c:v>
                </c:pt>
                <c:pt idx="2204">
                  <c:v>2230.701</c:v>
                </c:pt>
                <c:pt idx="2205">
                  <c:v>2223.276</c:v>
                </c:pt>
                <c:pt idx="2206">
                  <c:v>2231.621</c:v>
                </c:pt>
                <c:pt idx="2207">
                  <c:v>2294.36</c:v>
                </c:pt>
                <c:pt idx="2208">
                  <c:v>2317.258</c:v>
                </c:pt>
                <c:pt idx="2209">
                  <c:v>2325.098</c:v>
                </c:pt>
                <c:pt idx="2210">
                  <c:v>2333.234</c:v>
                </c:pt>
                <c:pt idx="2211">
                  <c:v>2332.784</c:v>
                </c:pt>
                <c:pt idx="2212">
                  <c:v>2363.503</c:v>
                </c:pt>
                <c:pt idx="2213">
                  <c:v>2366.326</c:v>
                </c:pt>
                <c:pt idx="2214">
                  <c:v>2389.798</c:v>
                </c:pt>
                <c:pt idx="2215">
                  <c:v>2399.259</c:v>
                </c:pt>
                <c:pt idx="2216">
                  <c:v>2363.843</c:v>
                </c:pt>
                <c:pt idx="2217">
                  <c:v>2325.627</c:v>
                </c:pt>
                <c:pt idx="2218">
                  <c:v>2323.596</c:v>
                </c:pt>
                <c:pt idx="2219">
                  <c:v>2256.234</c:v>
                </c:pt>
                <c:pt idx="2220">
                  <c:v>2292.775</c:v>
                </c:pt>
                <c:pt idx="2221">
                  <c:v>2278.455</c:v>
                </c:pt>
                <c:pt idx="2222">
                  <c:v>2306.903</c:v>
                </c:pt>
                <c:pt idx="2223">
                  <c:v>2299.679</c:v>
                </c:pt>
                <c:pt idx="2224">
                  <c:v>2298.714</c:v>
                </c:pt>
                <c:pt idx="2225">
                  <c:v>2282.204</c:v>
                </c:pt>
                <c:pt idx="2226">
                  <c:v>2290.713</c:v>
                </c:pt>
                <c:pt idx="2227">
                  <c:v>2248.925</c:v>
                </c:pt>
                <c:pt idx="2228">
                  <c:v>2193.848</c:v>
                </c:pt>
                <c:pt idx="2229">
                  <c:v>2208.158</c:v>
                </c:pt>
                <c:pt idx="2230">
                  <c:v>2240.923</c:v>
                </c:pt>
                <c:pt idx="2231">
                  <c:v>2241.006</c:v>
                </c:pt>
                <c:pt idx="2232">
                  <c:v>2262.387</c:v>
                </c:pt>
                <c:pt idx="2233">
                  <c:v>2286.147</c:v>
                </c:pt>
                <c:pt idx="2234">
                  <c:v>2265.208</c:v>
                </c:pt>
                <c:pt idx="2235">
                  <c:v>2273.054</c:v>
                </c:pt>
                <c:pt idx="2236">
                  <c:v>2274.3</c:v>
                </c:pt>
                <c:pt idx="2237">
                  <c:v>2297.713</c:v>
                </c:pt>
                <c:pt idx="2238">
                  <c:v>2311.96</c:v>
                </c:pt>
                <c:pt idx="2239">
                  <c:v>2310.282</c:v>
                </c:pt>
                <c:pt idx="2240">
                  <c:v>2300.196</c:v>
                </c:pt>
                <c:pt idx="2241">
                  <c:v>2278.933</c:v>
                </c:pt>
                <c:pt idx="2242">
                  <c:v>2259.357</c:v>
                </c:pt>
                <c:pt idx="2243">
                  <c:v>2277.058</c:v>
                </c:pt>
                <c:pt idx="2244">
                  <c:v>2299.24</c:v>
                </c:pt>
                <c:pt idx="2245">
                  <c:v>2300.204</c:v>
                </c:pt>
                <c:pt idx="2246">
                  <c:v>2282.791</c:v>
                </c:pt>
                <c:pt idx="2247">
                  <c:v>2320.572</c:v>
                </c:pt>
                <c:pt idx="2248">
                  <c:v>2331.609</c:v>
                </c:pt>
                <c:pt idx="2249">
                  <c:v>2367.291</c:v>
                </c:pt>
                <c:pt idx="2250">
                  <c:v>2363.54</c:v>
                </c:pt>
                <c:pt idx="2251">
                  <c:v>2364.795</c:v>
                </c:pt>
                <c:pt idx="2252">
                  <c:v>2356.025</c:v>
                </c:pt>
                <c:pt idx="2253">
                  <c:v>2329.025</c:v>
                </c:pt>
                <c:pt idx="2254">
                  <c:v>2327.517</c:v>
                </c:pt>
                <c:pt idx="2255">
                  <c:v>2315.562</c:v>
                </c:pt>
                <c:pt idx="2256">
                  <c:v>2318.804</c:v>
                </c:pt>
                <c:pt idx="2257">
                  <c:v>2284.519</c:v>
                </c:pt>
                <c:pt idx="2258">
                  <c:v>2274.745</c:v>
                </c:pt>
                <c:pt idx="2259">
                  <c:v>2272.233</c:v>
                </c:pt>
                <c:pt idx="2260">
                  <c:v>2259.403</c:v>
                </c:pt>
                <c:pt idx="2261">
                  <c:v>2216.99</c:v>
                </c:pt>
                <c:pt idx="2262">
                  <c:v>2205.013</c:v>
                </c:pt>
                <c:pt idx="2263">
                  <c:v>2221.649</c:v>
                </c:pt>
                <c:pt idx="2264">
                  <c:v>2220.242</c:v>
                </c:pt>
                <c:pt idx="2265">
                  <c:v>2232.801</c:v>
                </c:pt>
                <c:pt idx="2266">
                  <c:v>2219.125</c:v>
                </c:pt>
                <c:pt idx="2267">
                  <c:v>2226.212</c:v>
                </c:pt>
                <c:pt idx="2268">
                  <c:v>2200.087</c:v>
                </c:pt>
                <c:pt idx="2269">
                  <c:v>2243.651</c:v>
                </c:pt>
                <c:pt idx="2270">
                  <c:v>2251.653</c:v>
                </c:pt>
                <c:pt idx="2271">
                  <c:v>2243.15</c:v>
                </c:pt>
                <c:pt idx="2272">
                  <c:v>2231.697</c:v>
                </c:pt>
                <c:pt idx="2273">
                  <c:v>2200.476</c:v>
                </c:pt>
                <c:pt idx="2274">
                  <c:v>2191.128</c:v>
                </c:pt>
                <c:pt idx="2275">
                  <c:v>2193.948</c:v>
                </c:pt>
                <c:pt idx="2276">
                  <c:v>2194.065</c:v>
                </c:pt>
                <c:pt idx="2277">
                  <c:v>2211.559</c:v>
                </c:pt>
                <c:pt idx="2278">
                  <c:v>2198.849</c:v>
                </c:pt>
                <c:pt idx="2279">
                  <c:v>2222.42</c:v>
                </c:pt>
                <c:pt idx="2280">
                  <c:v>2223.315</c:v>
                </c:pt>
                <c:pt idx="2281">
                  <c:v>2228.425</c:v>
                </c:pt>
                <c:pt idx="2282">
                  <c:v>2229.385</c:v>
                </c:pt>
                <c:pt idx="2283">
                  <c:v>2214.811</c:v>
                </c:pt>
                <c:pt idx="2284">
                  <c:v>2213.764</c:v>
                </c:pt>
                <c:pt idx="2285">
                  <c:v>2197.317</c:v>
                </c:pt>
                <c:pt idx="2286">
                  <c:v>2194.967</c:v>
                </c:pt>
                <c:pt idx="2287">
                  <c:v>2193.889</c:v>
                </c:pt>
                <c:pt idx="2288">
                  <c:v>2190.935</c:v>
                </c:pt>
                <c:pt idx="2289">
                  <c:v>2201.699</c:v>
                </c:pt>
                <c:pt idx="2290">
                  <c:v>2210.271</c:v>
                </c:pt>
                <c:pt idx="2291">
                  <c:v>2205.914</c:v>
                </c:pt>
                <c:pt idx="2292">
                  <c:v>2227.983</c:v>
                </c:pt>
                <c:pt idx="2293">
                  <c:v>2249.954</c:v>
                </c:pt>
                <c:pt idx="2294">
                  <c:v>2245.581</c:v>
                </c:pt>
                <c:pt idx="2295">
                  <c:v>2225.538</c:v>
                </c:pt>
                <c:pt idx="2296">
                  <c:v>2212.697</c:v>
                </c:pt>
                <c:pt idx="2297">
                  <c:v>2180.798</c:v>
                </c:pt>
                <c:pt idx="2298">
                  <c:v>2190.89</c:v>
                </c:pt>
                <c:pt idx="2299">
                  <c:v>2190.702</c:v>
                </c:pt>
                <c:pt idx="2300">
                  <c:v>2186.266</c:v>
                </c:pt>
                <c:pt idx="2301">
                  <c:v>2202.877</c:v>
                </c:pt>
                <c:pt idx="2302">
                  <c:v>2219.043</c:v>
                </c:pt>
                <c:pt idx="2303">
                  <c:v>2232.869</c:v>
                </c:pt>
                <c:pt idx="2304">
                  <c:v>2240.536</c:v>
                </c:pt>
                <c:pt idx="2305">
                  <c:v>2258.774</c:v>
                </c:pt>
                <c:pt idx="2306">
                  <c:v>2281.275</c:v>
                </c:pt>
                <c:pt idx="2307">
                  <c:v>2279.17</c:v>
                </c:pt>
                <c:pt idx="2308">
                  <c:v>2274.539</c:v>
                </c:pt>
                <c:pt idx="2309">
                  <c:v>2278.538</c:v>
                </c:pt>
                <c:pt idx="2310">
                  <c:v>2272.017</c:v>
                </c:pt>
                <c:pt idx="2311">
                  <c:v>2251.347</c:v>
                </c:pt>
                <c:pt idx="2312">
                  <c:v>2256.74</c:v>
                </c:pt>
                <c:pt idx="2313">
                  <c:v>2284.599</c:v>
                </c:pt>
                <c:pt idx="2314">
                  <c:v>2288.454</c:v>
                </c:pt>
                <c:pt idx="2315">
                  <c:v>2296.153</c:v>
                </c:pt>
                <c:pt idx="2316">
                  <c:v>2273.063</c:v>
                </c:pt>
                <c:pt idx="2317">
                  <c:v>2283.983</c:v>
                </c:pt>
                <c:pt idx="2318">
                  <c:v>2274.633</c:v>
                </c:pt>
                <c:pt idx="2319">
                  <c:v>2305.98</c:v>
                </c:pt>
                <c:pt idx="2320">
                  <c:v>2319.656</c:v>
                </c:pt>
                <c:pt idx="2321">
                  <c:v>2334.924</c:v>
                </c:pt>
                <c:pt idx="2322">
                  <c:v>2358.1</c:v>
                </c:pt>
                <c:pt idx="2323">
                  <c:v>2410.283</c:v>
                </c:pt>
                <c:pt idx="2324">
                  <c:v>2443.383</c:v>
                </c:pt>
                <c:pt idx="2325">
                  <c:v>2435.471</c:v>
                </c:pt>
                <c:pt idx="2326">
                  <c:v>2450.504</c:v>
                </c:pt>
                <c:pt idx="2327">
                  <c:v>2467.795</c:v>
                </c:pt>
                <c:pt idx="2328">
                  <c:v>2472.017</c:v>
                </c:pt>
                <c:pt idx="2329">
                  <c:v>2475.322</c:v>
                </c:pt>
                <c:pt idx="2330">
                  <c:v>2485.479</c:v>
                </c:pt>
                <c:pt idx="2331">
                  <c:v>2484.579</c:v>
                </c:pt>
                <c:pt idx="2332">
                  <c:v>2459.417</c:v>
                </c:pt>
                <c:pt idx="2333">
                  <c:v>2495.585</c:v>
                </c:pt>
                <c:pt idx="2334">
                  <c:v>2498.582</c:v>
                </c:pt>
                <c:pt idx="2335">
                  <c:v>2511.705</c:v>
                </c:pt>
                <c:pt idx="2336">
                  <c:v>2514.637</c:v>
                </c:pt>
                <c:pt idx="2337">
                  <c:v>2504.629</c:v>
                </c:pt>
                <c:pt idx="2338">
                  <c:v>2520.741</c:v>
                </c:pt>
                <c:pt idx="2339">
                  <c:v>2523.884</c:v>
                </c:pt>
                <c:pt idx="2340">
                  <c:v>2517.698</c:v>
                </c:pt>
                <c:pt idx="2341">
                  <c:v>2507.185</c:v>
                </c:pt>
                <c:pt idx="2342">
                  <c:v>2497.106</c:v>
                </c:pt>
                <c:pt idx="2343">
                  <c:v>2494.662</c:v>
                </c:pt>
                <c:pt idx="2344">
                  <c:v>2486.58</c:v>
                </c:pt>
                <c:pt idx="2345">
                  <c:v>2459.625</c:v>
                </c:pt>
                <c:pt idx="2346">
                  <c:v>2457.414</c:v>
                </c:pt>
                <c:pt idx="2347">
                  <c:v>2463.569</c:v>
                </c:pt>
                <c:pt idx="2348">
                  <c:v>2489.557</c:v>
                </c:pt>
                <c:pt idx="2349">
                  <c:v>2522.986</c:v>
                </c:pt>
                <c:pt idx="2350">
                  <c:v>2544.957</c:v>
                </c:pt>
                <c:pt idx="2351">
                  <c:v>2558.141</c:v>
                </c:pt>
                <c:pt idx="2352">
                  <c:v>2578.578</c:v>
                </c:pt>
                <c:pt idx="2353">
                  <c:v>2588.715</c:v>
                </c:pt>
                <c:pt idx="2354">
                  <c:v>2580.197</c:v>
                </c:pt>
                <c:pt idx="2355">
                  <c:v>2605.141</c:v>
                </c:pt>
                <c:pt idx="2356">
                  <c:v>2585.525</c:v>
                </c:pt>
                <c:pt idx="2357">
                  <c:v>2598.868</c:v>
                </c:pt>
                <c:pt idx="2358">
                  <c:v>2605.592</c:v>
                </c:pt>
                <c:pt idx="2359">
                  <c:v>2550.937</c:v>
                </c:pt>
                <c:pt idx="2360">
                  <c:v>2565.744</c:v>
                </c:pt>
                <c:pt idx="2361">
                  <c:v>2583.993</c:v>
                </c:pt>
                <c:pt idx="2362">
                  <c:v>2577.506</c:v>
                </c:pt>
                <c:pt idx="2363">
                  <c:v>2565.924</c:v>
                </c:pt>
                <c:pt idx="2364">
                  <c:v>2604.452</c:v>
                </c:pt>
                <c:pt idx="2365">
                  <c:v>2626.092</c:v>
                </c:pt>
                <c:pt idx="2366">
                  <c:v>2608.378</c:v>
                </c:pt>
                <c:pt idx="2367">
                  <c:v>2627.098</c:v>
                </c:pt>
                <c:pt idx="2368">
                  <c:v>2633.489</c:v>
                </c:pt>
                <c:pt idx="2369">
                  <c:v>2648.56</c:v>
                </c:pt>
                <c:pt idx="2370">
                  <c:v>2660.848</c:v>
                </c:pt>
                <c:pt idx="2371">
                  <c:v>2658.98</c:v>
                </c:pt>
                <c:pt idx="2372">
                  <c:v>2632.708</c:v>
                </c:pt>
                <c:pt idx="2373">
                  <c:v>2648.915</c:v>
                </c:pt>
                <c:pt idx="2374">
                  <c:v>2641.957</c:v>
                </c:pt>
                <c:pt idx="2375">
                  <c:v>2659.268</c:v>
                </c:pt>
                <c:pt idx="2376">
                  <c:v>2619.889</c:v>
                </c:pt>
                <c:pt idx="2377">
                  <c:v>2621.284</c:v>
                </c:pt>
                <c:pt idx="2378">
                  <c:v>2626.877</c:v>
                </c:pt>
                <c:pt idx="2379">
                  <c:v>2607.496</c:v>
                </c:pt>
                <c:pt idx="2380">
                  <c:v>2580.703</c:v>
                </c:pt>
                <c:pt idx="2381">
                  <c:v>2562.046</c:v>
                </c:pt>
                <c:pt idx="2382">
                  <c:v>2546.321</c:v>
                </c:pt>
                <c:pt idx="2383">
                  <c:v>2599.478</c:v>
                </c:pt>
                <c:pt idx="2384">
                  <c:v>2652.227</c:v>
                </c:pt>
                <c:pt idx="2385">
                  <c:v>2675.487</c:v>
                </c:pt>
                <c:pt idx="2386">
                  <c:v>2696.305</c:v>
                </c:pt>
                <c:pt idx="2387">
                  <c:v>2722.402</c:v>
                </c:pt>
                <c:pt idx="2388">
                  <c:v>2720.131</c:v>
                </c:pt>
                <c:pt idx="2389">
                  <c:v>2724.424</c:v>
                </c:pt>
                <c:pt idx="2390">
                  <c:v>2721.3</c:v>
                </c:pt>
                <c:pt idx="2391">
                  <c:v>2750.059</c:v>
                </c:pt>
                <c:pt idx="2392">
                  <c:v>2768.249</c:v>
                </c:pt>
                <c:pt idx="2393">
                  <c:v>2788.619</c:v>
                </c:pt>
                <c:pt idx="2394">
                  <c:v>2768.699</c:v>
                </c:pt>
                <c:pt idx="2395">
                  <c:v>2777.29</c:v>
                </c:pt>
                <c:pt idx="2396">
                  <c:v>2745.242</c:v>
                </c:pt>
                <c:pt idx="2397">
                  <c:v>2771.817</c:v>
                </c:pt>
                <c:pt idx="2398">
                  <c:v>2753.25</c:v>
                </c:pt>
                <c:pt idx="2399">
                  <c:v>2739.311</c:v>
                </c:pt>
                <c:pt idx="2400">
                  <c:v>2730.099</c:v>
                </c:pt>
                <c:pt idx="2401">
                  <c:v>2764.257</c:v>
                </c:pt>
                <c:pt idx="2402">
                  <c:v>2825.984</c:v>
                </c:pt>
                <c:pt idx="2403">
                  <c:v>2860.177</c:v>
                </c:pt>
                <c:pt idx="2404">
                  <c:v>2880.119</c:v>
                </c:pt>
                <c:pt idx="2405">
                  <c:v>2894.656</c:v>
                </c:pt>
                <c:pt idx="2406">
                  <c:v>2923.83</c:v>
                </c:pt>
                <c:pt idx="2407">
                  <c:v>2957.336</c:v>
                </c:pt>
                <c:pt idx="2408">
                  <c:v>3014.764</c:v>
                </c:pt>
                <c:pt idx="2409">
                  <c:v>3061.944</c:v>
                </c:pt>
                <c:pt idx="2410">
                  <c:v>3134.983</c:v>
                </c:pt>
                <c:pt idx="2411">
                  <c:v>3177.947</c:v>
                </c:pt>
                <c:pt idx="2412">
                  <c:v>3200.383</c:v>
                </c:pt>
                <c:pt idx="2413">
                  <c:v>3290.133</c:v>
                </c:pt>
                <c:pt idx="2414">
                  <c:v>3203.624</c:v>
                </c:pt>
                <c:pt idx="2415">
                  <c:v>3260.851</c:v>
                </c:pt>
                <c:pt idx="2416">
                  <c:v>3251.033</c:v>
                </c:pt>
                <c:pt idx="2417">
                  <c:v>3276.505</c:v>
                </c:pt>
                <c:pt idx="2418">
                  <c:v>3319.108</c:v>
                </c:pt>
                <c:pt idx="2419">
                  <c:v>3360.522</c:v>
                </c:pt>
                <c:pt idx="2420">
                  <c:v>3372.007</c:v>
                </c:pt>
                <c:pt idx="2421">
                  <c:v>3425.679</c:v>
                </c:pt>
                <c:pt idx="2422">
                  <c:v>3496.666</c:v>
                </c:pt>
                <c:pt idx="2423">
                  <c:v>3438.726</c:v>
                </c:pt>
                <c:pt idx="2424">
                  <c:v>3345.554</c:v>
                </c:pt>
                <c:pt idx="2425">
                  <c:v>3374.244</c:v>
                </c:pt>
                <c:pt idx="2426">
                  <c:v>3439.346</c:v>
                </c:pt>
                <c:pt idx="2427">
                  <c:v>3473.955</c:v>
                </c:pt>
                <c:pt idx="2428">
                  <c:v>3432.685</c:v>
                </c:pt>
                <c:pt idx="2429">
                  <c:v>3455.241</c:v>
                </c:pt>
                <c:pt idx="2430">
                  <c:v>3592.207</c:v>
                </c:pt>
                <c:pt idx="2431">
                  <c:v>3633.98</c:v>
                </c:pt>
                <c:pt idx="2432">
                  <c:v>3604.411</c:v>
                </c:pt>
                <c:pt idx="2433">
                  <c:v>3600.525</c:v>
                </c:pt>
                <c:pt idx="2434">
                  <c:v>3605.667</c:v>
                </c:pt>
                <c:pt idx="2435">
                  <c:v>3473.629</c:v>
                </c:pt>
                <c:pt idx="2436">
                  <c:v>3453.906</c:v>
                </c:pt>
                <c:pt idx="2437">
                  <c:v>3484.107</c:v>
                </c:pt>
                <c:pt idx="2438">
                  <c:v>3532.656</c:v>
                </c:pt>
                <c:pt idx="2439">
                  <c:v>3572.022</c:v>
                </c:pt>
                <c:pt idx="2440">
                  <c:v>3459.589</c:v>
                </c:pt>
                <c:pt idx="2441">
                  <c:v>3387.05</c:v>
                </c:pt>
                <c:pt idx="2442">
                  <c:v>3500.466</c:v>
                </c:pt>
                <c:pt idx="2443">
                  <c:v>3524.468</c:v>
                </c:pt>
                <c:pt idx="2444">
                  <c:v>3550.432</c:v>
                </c:pt>
                <c:pt idx="2445">
                  <c:v>3555.577</c:v>
                </c:pt>
                <c:pt idx="2446">
                  <c:v>3567.975</c:v>
                </c:pt>
                <c:pt idx="2447">
                  <c:v>3558.015</c:v>
                </c:pt>
                <c:pt idx="2448">
                  <c:v>3515.713</c:v>
                </c:pt>
                <c:pt idx="2449">
                  <c:v>3516.643</c:v>
                </c:pt>
                <c:pt idx="2450">
                  <c:v>3417.141</c:v>
                </c:pt>
                <c:pt idx="2451">
                  <c:v>3431.32</c:v>
                </c:pt>
                <c:pt idx="2452">
                  <c:v>3456.948</c:v>
                </c:pt>
                <c:pt idx="2453">
                  <c:v>3470.814</c:v>
                </c:pt>
                <c:pt idx="2454">
                  <c:v>3350.104</c:v>
                </c:pt>
                <c:pt idx="2455">
                  <c:v>3302.913</c:v>
                </c:pt>
                <c:pt idx="2456">
                  <c:v>3343.21</c:v>
                </c:pt>
                <c:pt idx="2457">
                  <c:v>3364.837</c:v>
                </c:pt>
                <c:pt idx="2458">
                  <c:v>3371.823</c:v>
                </c:pt>
                <c:pt idx="2459">
                  <c:v>3437.794</c:v>
                </c:pt>
                <c:pt idx="2460">
                  <c:v>3435.524</c:v>
                </c:pt>
                <c:pt idx="2461">
                  <c:v>3464.644</c:v>
                </c:pt>
                <c:pt idx="2462">
                  <c:v>3476.264</c:v>
                </c:pt>
                <c:pt idx="2463">
                  <c:v>3520.323</c:v>
                </c:pt>
                <c:pt idx="2464">
                  <c:v>3533.642</c:v>
                </c:pt>
                <c:pt idx="2465">
                  <c:v>3568.121</c:v>
                </c:pt>
                <c:pt idx="2466">
                  <c:v>3555.63</c:v>
                </c:pt>
                <c:pt idx="2467">
                  <c:v>3545.365</c:v>
                </c:pt>
                <c:pt idx="2468">
                  <c:v>3540.498</c:v>
                </c:pt>
                <c:pt idx="2469">
                  <c:v>3542.784</c:v>
                </c:pt>
                <c:pt idx="2470">
                  <c:v>3581.659</c:v>
                </c:pt>
                <c:pt idx="2471">
                  <c:v>3602.898</c:v>
                </c:pt>
                <c:pt idx="2472">
                  <c:v>3611.927</c:v>
                </c:pt>
                <c:pt idx="2473">
                  <c:v>3650.326</c:v>
                </c:pt>
                <c:pt idx="2474">
                  <c:v>3678.414</c:v>
                </c:pt>
                <c:pt idx="2475">
                  <c:v>3746.74</c:v>
                </c:pt>
                <c:pt idx="2476">
                  <c:v>3810.868</c:v>
                </c:pt>
                <c:pt idx="2477">
                  <c:v>3904.802</c:v>
                </c:pt>
                <c:pt idx="2478">
                  <c:v>3937.768</c:v>
                </c:pt>
                <c:pt idx="2479">
                  <c:v>3963.738</c:v>
                </c:pt>
                <c:pt idx="2480">
                  <c:v>4040.16</c:v>
                </c:pt>
                <c:pt idx="2481">
                  <c:v>4069.412</c:v>
                </c:pt>
                <c:pt idx="2482">
                  <c:v>4075.547</c:v>
                </c:pt>
                <c:pt idx="2483">
                  <c:v>4097.907</c:v>
                </c:pt>
                <c:pt idx="2484">
                  <c:v>4105.076</c:v>
                </c:pt>
                <c:pt idx="2485">
                  <c:v>4208.214</c:v>
                </c:pt>
                <c:pt idx="2486">
                  <c:v>4243.593</c:v>
                </c:pt>
                <c:pt idx="2487">
                  <c:v>4255.226</c:v>
                </c:pt>
                <c:pt idx="2488">
                  <c:v>4327.742</c:v>
                </c:pt>
                <c:pt idx="2489">
                  <c:v>4421.495</c:v>
                </c:pt>
                <c:pt idx="2490">
                  <c:v>4556.684</c:v>
                </c:pt>
                <c:pt idx="2491">
                  <c:v>4617.32</c:v>
                </c:pt>
                <c:pt idx="2492">
                  <c:v>4612.203</c:v>
                </c:pt>
                <c:pt idx="2493">
                  <c:v>4689.969</c:v>
                </c:pt>
                <c:pt idx="2494">
                  <c:v>4791.385</c:v>
                </c:pt>
                <c:pt idx="2495">
                  <c:v>4852.131</c:v>
                </c:pt>
                <c:pt idx="2496">
                  <c:v>4803.176</c:v>
                </c:pt>
                <c:pt idx="2497">
                  <c:v>4794.94</c:v>
                </c:pt>
                <c:pt idx="2498">
                  <c:v>4879.34</c:v>
                </c:pt>
                <c:pt idx="2499">
                  <c:v>4889.018</c:v>
                </c:pt>
                <c:pt idx="2500">
                  <c:v>4832.766</c:v>
                </c:pt>
                <c:pt idx="2501">
                  <c:v>4973.452</c:v>
                </c:pt>
                <c:pt idx="2502">
                  <c:v>5018.72</c:v>
                </c:pt>
                <c:pt idx="2503">
                  <c:v>4972.94</c:v>
                </c:pt>
                <c:pt idx="2504">
                  <c:v>5019.13</c:v>
                </c:pt>
                <c:pt idx="2505">
                  <c:v>5027.356</c:v>
                </c:pt>
                <c:pt idx="2506">
                  <c:v>4964.405</c:v>
                </c:pt>
                <c:pt idx="2507">
                  <c:v>5002.133</c:v>
                </c:pt>
                <c:pt idx="2508">
                  <c:v>5042.418</c:v>
                </c:pt>
                <c:pt idx="2509">
                  <c:v>5043.261</c:v>
                </c:pt>
                <c:pt idx="2510">
                  <c:v>4890.342</c:v>
                </c:pt>
                <c:pt idx="2511">
                  <c:v>4716.846</c:v>
                </c:pt>
                <c:pt idx="2512">
                  <c:v>4713.34</c:v>
                </c:pt>
                <c:pt idx="2513">
                  <c:v>4885.992</c:v>
                </c:pt>
                <c:pt idx="2514">
                  <c:v>4963.999</c:v>
                </c:pt>
                <c:pt idx="2515">
                  <c:v>4981.065</c:v>
                </c:pt>
                <c:pt idx="2516">
                  <c:v>4978.471</c:v>
                </c:pt>
                <c:pt idx="2517">
                  <c:v>4955.413</c:v>
                </c:pt>
                <c:pt idx="2518">
                  <c:v>4917.075</c:v>
                </c:pt>
                <c:pt idx="2519">
                  <c:v>5031.487</c:v>
                </c:pt>
                <c:pt idx="2520">
                  <c:v>5176.545</c:v>
                </c:pt>
                <c:pt idx="2521">
                  <c:v>5260.883</c:v>
                </c:pt>
                <c:pt idx="2522">
                  <c:v>5390.547</c:v>
                </c:pt>
                <c:pt idx="2523">
                  <c:v>5557.304</c:v>
                </c:pt>
                <c:pt idx="2524">
                  <c:v>5682.21</c:v>
                </c:pt>
                <c:pt idx="2525">
                  <c:v>5711.574</c:v>
                </c:pt>
                <c:pt idx="2526">
                  <c:v>5749.709</c:v>
                </c:pt>
                <c:pt idx="2527">
                  <c:v>5455.887</c:v>
                </c:pt>
                <c:pt idx="2528">
                  <c:v>5674.915</c:v>
                </c:pt>
                <c:pt idx="2529">
                  <c:v>5847.713</c:v>
                </c:pt>
                <c:pt idx="2530">
                  <c:v>5891.786</c:v>
                </c:pt>
                <c:pt idx="2531">
                  <c:v>5914.872</c:v>
                </c:pt>
                <c:pt idx="2532">
                  <c:v>6056.774</c:v>
                </c:pt>
                <c:pt idx="2533">
                  <c:v>6138.016</c:v>
                </c:pt>
                <c:pt idx="2534">
                  <c:v>6132.834</c:v>
                </c:pt>
                <c:pt idx="2535">
                  <c:v>6157.1764</c:v>
                </c:pt>
                <c:pt idx="2536">
                  <c:v>6113.7058</c:v>
                </c:pt>
                <c:pt idx="2537">
                  <c:v>6232.1001</c:v>
                </c:pt>
                <c:pt idx="2538">
                  <c:v>6267.3478</c:v>
                </c:pt>
                <c:pt idx="2539">
                  <c:v>6093.0893</c:v>
                </c:pt>
                <c:pt idx="2540">
                  <c:v>6039.7861</c:v>
                </c:pt>
                <c:pt idx="2541">
                  <c:v>6077.8857</c:v>
                </c:pt>
                <c:pt idx="2542">
                  <c:v>5791.2114</c:v>
                </c:pt>
                <c:pt idx="2543">
                  <c:v>5525.2229</c:v>
                </c:pt>
                <c:pt idx="2544">
                  <c:v>5677.7815</c:v>
                </c:pt>
                <c:pt idx="2545">
                  <c:v>5705.7791</c:v>
                </c:pt>
                <c:pt idx="2546">
                  <c:v>5360.7246</c:v>
                </c:pt>
                <c:pt idx="2547">
                  <c:v>5198.1954</c:v>
                </c:pt>
                <c:pt idx="2548">
                  <c:v>5127.218</c:v>
                </c:pt>
                <c:pt idx="2549">
                  <c:v>5180.4475</c:v>
                </c:pt>
                <c:pt idx="2550">
                  <c:v>4844.4324</c:v>
                </c:pt>
                <c:pt idx="2551">
                  <c:v>4584.513</c:v>
                </c:pt>
                <c:pt idx="2552">
                  <c:v>4599.9916</c:v>
                </c:pt>
                <c:pt idx="2553">
                  <c:v>4264.4793</c:v>
                </c:pt>
                <c:pt idx="2554">
                  <c:v>4050.1504</c:v>
                </c:pt>
                <c:pt idx="2555">
                  <c:v>4257.199</c:v>
                </c:pt>
                <c:pt idx="2556">
                  <c:v>4534.312</c:v>
                </c:pt>
                <c:pt idx="2557">
                  <c:v>4722.2081</c:v>
                </c:pt>
                <c:pt idx="2558">
                  <c:v>4809.4279</c:v>
                </c:pt>
                <c:pt idx="2559">
                  <c:v>4585.3678</c:v>
                </c:pt>
                <c:pt idx="2560">
                  <c:v>4532.869</c:v>
                </c:pt>
                <c:pt idx="2561">
                  <c:v>4666.7141</c:v>
                </c:pt>
                <c:pt idx="2562">
                  <c:v>4714.6675</c:v>
                </c:pt>
                <c:pt idx="2563">
                  <c:v>4727.5983</c:v>
                </c:pt>
                <c:pt idx="2564">
                  <c:v>4721.2943</c:v>
                </c:pt>
                <c:pt idx="2565">
                  <c:v>4836.1797</c:v>
                </c:pt>
                <c:pt idx="2566">
                  <c:v>4878.2616</c:v>
                </c:pt>
                <c:pt idx="2567">
                  <c:v>4706.8738</c:v>
                </c:pt>
                <c:pt idx="2568">
                  <c:v>4372.7883</c:v>
                </c:pt>
                <c:pt idx="2569">
                  <c:v>4469.521</c:v>
                </c:pt>
                <c:pt idx="2570">
                  <c:v>4524.0352</c:v>
                </c:pt>
                <c:pt idx="2571">
                  <c:v>4397.7921</c:v>
                </c:pt>
                <c:pt idx="2572">
                  <c:v>4375.2992</c:v>
                </c:pt>
                <c:pt idx="2573">
                  <c:v>4535.2926</c:v>
                </c:pt>
                <c:pt idx="2574">
                  <c:v>4580.6662</c:v>
                </c:pt>
                <c:pt idx="2575">
                  <c:v>4520.8367</c:v>
                </c:pt>
                <c:pt idx="2576">
                  <c:v>4556.8313</c:v>
                </c:pt>
                <c:pt idx="2577">
                  <c:v>4790.2439</c:v>
                </c:pt>
                <c:pt idx="2578">
                  <c:v>4846.7843</c:v>
                </c:pt>
                <c:pt idx="2579">
                  <c:v>4785.9778</c:v>
                </c:pt>
                <c:pt idx="2580">
                  <c:v>4826.3777</c:v>
                </c:pt>
                <c:pt idx="2581">
                  <c:v>4892.8054</c:v>
                </c:pt>
                <c:pt idx="2582">
                  <c:v>4882.9155</c:v>
                </c:pt>
                <c:pt idx="2583">
                  <c:v>4894.2927</c:v>
                </c:pt>
                <c:pt idx="2584">
                  <c:v>4627.5616</c:v>
                </c:pt>
                <c:pt idx="2585">
                  <c:v>4595.4771</c:v>
                </c:pt>
                <c:pt idx="2586">
                  <c:v>4416.9205</c:v>
                </c:pt>
                <c:pt idx="2587">
                  <c:v>4039.6378</c:v>
                </c:pt>
                <c:pt idx="2588">
                  <c:v>3699.6701</c:v>
                </c:pt>
                <c:pt idx="2589">
                  <c:v>3667.7027</c:v>
                </c:pt>
                <c:pt idx="2590">
                  <c:v>3650.7537</c:v>
                </c:pt>
                <c:pt idx="2591">
                  <c:v>3862.369</c:v>
                </c:pt>
                <c:pt idx="2592">
                  <c:v>3809.7893</c:v>
                </c:pt>
                <c:pt idx="2593">
                  <c:v>3713.0101</c:v>
                </c:pt>
                <c:pt idx="2594">
                  <c:v>3721.271</c:v>
                </c:pt>
                <c:pt idx="2595">
                  <c:v>3787.2812</c:v>
                </c:pt>
                <c:pt idx="2596">
                  <c:v>3737.4989</c:v>
                </c:pt>
                <c:pt idx="2597">
                  <c:v>3849.612</c:v>
                </c:pt>
                <c:pt idx="2598">
                  <c:v>3821.3152</c:v>
                </c:pt>
                <c:pt idx="2599">
                  <c:v>3796.2818</c:v>
                </c:pt>
                <c:pt idx="2600">
                  <c:v>3807.0654</c:v>
                </c:pt>
                <c:pt idx="2601">
                  <c:v>3564.9921</c:v>
                </c:pt>
                <c:pt idx="2602">
                  <c:v>3673.6586</c:v>
                </c:pt>
                <c:pt idx="2603">
                  <c:v>3709.6844</c:v>
                </c:pt>
                <c:pt idx="2604">
                  <c:v>3612.5433</c:v>
                </c:pt>
                <c:pt idx="2605">
                  <c:v>3668.9297</c:v>
                </c:pt>
                <c:pt idx="2606">
                  <c:v>3727.7684</c:v>
                </c:pt>
                <c:pt idx="2607">
                  <c:v>3681.2497</c:v>
                </c:pt>
                <c:pt idx="2608">
                  <c:v>3671.0876</c:v>
                </c:pt>
                <c:pt idx="2609">
                  <c:v>3676.3444</c:v>
                </c:pt>
                <c:pt idx="2610">
                  <c:v>3638.3806</c:v>
                </c:pt>
                <c:pt idx="2611">
                  <c:v>3615.098</c:v>
                </c:pt>
                <c:pt idx="2612">
                  <c:v>3621.597</c:v>
                </c:pt>
                <c:pt idx="2613">
                  <c:v>3735.7627</c:v>
                </c:pt>
                <c:pt idx="2614">
                  <c:v>3754.0466</c:v>
                </c:pt>
                <c:pt idx="2615">
                  <c:v>3908.7335</c:v>
                </c:pt>
                <c:pt idx="2616">
                  <c:v>3903.665</c:v>
                </c:pt>
                <c:pt idx="2617">
                  <c:v>3898.0346</c:v>
                </c:pt>
                <c:pt idx="2618">
                  <c:v>3939.2583</c:v>
                </c:pt>
                <c:pt idx="2619">
                  <c:v>4009.1805</c:v>
                </c:pt>
                <c:pt idx="2620">
                  <c:v>4079.932</c:v>
                </c:pt>
                <c:pt idx="2621">
                  <c:v>4086.9801</c:v>
                </c:pt>
                <c:pt idx="2622">
                  <c:v>4105.8576</c:v>
                </c:pt>
                <c:pt idx="2623">
                  <c:v>3978.4285</c:v>
                </c:pt>
                <c:pt idx="2624">
                  <c:v>4064.4853</c:v>
                </c:pt>
                <c:pt idx="2625">
                  <c:v>4110.4786</c:v>
                </c:pt>
                <c:pt idx="2626">
                  <c:v>4103.6912</c:v>
                </c:pt>
                <c:pt idx="2627">
                  <c:v>4116.7361</c:v>
                </c:pt>
                <c:pt idx="2628">
                  <c:v>4068.0267</c:v>
                </c:pt>
                <c:pt idx="2629">
                  <c:v>4061.4841</c:v>
                </c:pt>
                <c:pt idx="2630">
                  <c:v>4026.6374</c:v>
                </c:pt>
                <c:pt idx="2631">
                  <c:v>3964.464</c:v>
                </c:pt>
                <c:pt idx="2632">
                  <c:v>4102.1173</c:v>
                </c:pt>
                <c:pt idx="2633">
                  <c:v>4222.8493</c:v>
                </c:pt>
                <c:pt idx="2634">
                  <c:v>4250.1632</c:v>
                </c:pt>
                <c:pt idx="2635">
                  <c:v>4333.8835</c:v>
                </c:pt>
                <c:pt idx="2636">
                  <c:v>4336.8593</c:v>
                </c:pt>
                <c:pt idx="2637">
                  <c:v>4334.7179</c:v>
                </c:pt>
                <c:pt idx="2638">
                  <c:v>4336.1813</c:v>
                </c:pt>
                <c:pt idx="2639">
                  <c:v>4305.7803</c:v>
                </c:pt>
                <c:pt idx="2640">
                  <c:v>4311.3147</c:v>
                </c:pt>
                <c:pt idx="2641">
                  <c:v>4399.8195</c:v>
                </c:pt>
                <c:pt idx="2642">
                  <c:v>4321.8893</c:v>
                </c:pt>
                <c:pt idx="2643">
                  <c:v>4332.966</c:v>
                </c:pt>
                <c:pt idx="2644">
                  <c:v>4374.8094</c:v>
                </c:pt>
                <c:pt idx="2645">
                  <c:v>4414.0642</c:v>
                </c:pt>
                <c:pt idx="2646">
                  <c:v>4371.56</c:v>
                </c:pt>
                <c:pt idx="2647">
                  <c:v>4433.5001</c:v>
                </c:pt>
                <c:pt idx="2648">
                  <c:v>4463.4419</c:v>
                </c:pt>
                <c:pt idx="2649">
                  <c:v>4404.9437</c:v>
                </c:pt>
                <c:pt idx="2650">
                  <c:v>4236.0105</c:v>
                </c:pt>
                <c:pt idx="2651">
                  <c:v>4280.3316</c:v>
                </c:pt>
                <c:pt idx="2652">
                  <c:v>4312.7799</c:v>
                </c:pt>
                <c:pt idx="2653">
                  <c:v>4377.5289</c:v>
                </c:pt>
                <c:pt idx="2654">
                  <c:v>4353.7012</c:v>
                </c:pt>
                <c:pt idx="2655">
                  <c:v>4333.5084</c:v>
                </c:pt>
                <c:pt idx="2656">
                  <c:v>4300.5569</c:v>
                </c:pt>
                <c:pt idx="2657">
                  <c:v>4264.4883</c:v>
                </c:pt>
                <c:pt idx="2658">
                  <c:v>4294.6138</c:v>
                </c:pt>
                <c:pt idx="2659">
                  <c:v>4238.544</c:v>
                </c:pt>
                <c:pt idx="2660">
                  <c:v>4302.0876</c:v>
                </c:pt>
                <c:pt idx="2661">
                  <c:v>4322.4966</c:v>
                </c:pt>
                <c:pt idx="2662">
                  <c:v>4317.218</c:v>
                </c:pt>
                <c:pt idx="2663">
                  <c:v>4381.1235</c:v>
                </c:pt>
                <c:pt idx="2664">
                  <c:v>4426.5799</c:v>
                </c:pt>
                <c:pt idx="2665">
                  <c:v>4507.898</c:v>
                </c:pt>
                <c:pt idx="2666">
                  <c:v>4529.1223</c:v>
                </c:pt>
                <c:pt idx="2667">
                  <c:v>4564.9084</c:v>
                </c:pt>
                <c:pt idx="2668">
                  <c:v>4504.7458</c:v>
                </c:pt>
                <c:pt idx="2669">
                  <c:v>4483.2304</c:v>
                </c:pt>
                <c:pt idx="2670">
                  <c:v>4495.1099</c:v>
                </c:pt>
                <c:pt idx="2671">
                  <c:v>4410.8154</c:v>
                </c:pt>
                <c:pt idx="2672">
                  <c:v>4418.5504</c:v>
                </c:pt>
                <c:pt idx="2673">
                  <c:v>4429.2989</c:v>
                </c:pt>
                <c:pt idx="2674">
                  <c:v>4370.9642</c:v>
                </c:pt>
                <c:pt idx="2675">
                  <c:v>4125.9968</c:v>
                </c:pt>
                <c:pt idx="2676">
                  <c:v>4181.1438</c:v>
                </c:pt>
                <c:pt idx="2677">
                  <c:v>4119.6254</c:v>
                </c:pt>
                <c:pt idx="2678">
                  <c:v>4039.9356</c:v>
                </c:pt>
                <c:pt idx="2679">
                  <c:v>3944.003</c:v>
                </c:pt>
                <c:pt idx="2680">
                  <c:v>3797.0279</c:v>
                </c:pt>
                <c:pt idx="2681">
                  <c:v>3816.9027</c:v>
                </c:pt>
                <c:pt idx="2682">
                  <c:v>3770.7706</c:v>
                </c:pt>
                <c:pt idx="2683">
                  <c:v>3757.8766</c:v>
                </c:pt>
                <c:pt idx="2684">
                  <c:v>3677.4303</c:v>
                </c:pt>
                <c:pt idx="2685">
                  <c:v>3757.1341</c:v>
                </c:pt>
                <c:pt idx="2686">
                  <c:v>3755.0005</c:v>
                </c:pt>
                <c:pt idx="2687">
                  <c:v>3731.34</c:v>
                </c:pt>
                <c:pt idx="2688">
                  <c:v>3659.5945</c:v>
                </c:pt>
                <c:pt idx="2689">
                  <c:v>3687.7946</c:v>
                </c:pt>
                <c:pt idx="2690">
                  <c:v>3639.3079</c:v>
                </c:pt>
                <c:pt idx="2691">
                  <c:v>3467.3913</c:v>
                </c:pt>
                <c:pt idx="2692">
                  <c:v>3427.1404</c:v>
                </c:pt>
                <c:pt idx="2693">
                  <c:v>3453.2903</c:v>
                </c:pt>
                <c:pt idx="2694">
                  <c:v>3438.9605</c:v>
                </c:pt>
                <c:pt idx="2695">
                  <c:v>3467.932</c:v>
                </c:pt>
                <c:pt idx="2696">
                  <c:v>3457.5035</c:v>
                </c:pt>
                <c:pt idx="2697">
                  <c:v>3504.1852</c:v>
                </c:pt>
                <c:pt idx="2698">
                  <c:v>3501.2068</c:v>
                </c:pt>
                <c:pt idx="2699">
                  <c:v>3468.9781</c:v>
                </c:pt>
                <c:pt idx="2700">
                  <c:v>3561.7846</c:v>
                </c:pt>
                <c:pt idx="2701">
                  <c:v>3594.5322</c:v>
                </c:pt>
                <c:pt idx="2702">
                  <c:v>3626.5545</c:v>
                </c:pt>
                <c:pt idx="2703">
                  <c:v>3610.4651</c:v>
                </c:pt>
                <c:pt idx="2704">
                  <c:v>3680.9079</c:v>
                </c:pt>
                <c:pt idx="2705">
                  <c:v>3681.7098</c:v>
                </c:pt>
                <c:pt idx="2706">
                  <c:v>3675.6678</c:v>
                </c:pt>
                <c:pt idx="2707">
                  <c:v>3668.3</c:v>
                </c:pt>
                <c:pt idx="2708">
                  <c:v>3501.424</c:v>
                </c:pt>
                <c:pt idx="2709">
                  <c:v>3478.5194</c:v>
                </c:pt>
                <c:pt idx="2710">
                  <c:v>3473.829</c:v>
                </c:pt>
                <c:pt idx="2711">
                  <c:v>3621.2112</c:v>
                </c:pt>
                <c:pt idx="2712">
                  <c:v>3652.6701</c:v>
                </c:pt>
                <c:pt idx="2713">
                  <c:v>3646.9954</c:v>
                </c:pt>
                <c:pt idx="2714">
                  <c:v>3684.61</c:v>
                </c:pt>
                <c:pt idx="2715">
                  <c:v>3670.8405</c:v>
                </c:pt>
                <c:pt idx="2716">
                  <c:v>3614.8671</c:v>
                </c:pt>
                <c:pt idx="2717">
                  <c:v>3623.1106</c:v>
                </c:pt>
                <c:pt idx="2718">
                  <c:v>3565.755</c:v>
                </c:pt>
                <c:pt idx="2719">
                  <c:v>3664.105</c:v>
                </c:pt>
                <c:pt idx="2720">
                  <c:v>3628.637</c:v>
                </c:pt>
                <c:pt idx="2721">
                  <c:v>3649.1674</c:v>
                </c:pt>
                <c:pt idx="2722">
                  <c:v>3699.0884</c:v>
                </c:pt>
                <c:pt idx="2723">
                  <c:v>3754.414</c:v>
                </c:pt>
                <c:pt idx="2724">
                  <c:v>3808.7046</c:v>
                </c:pt>
                <c:pt idx="2725">
                  <c:v>3802.9285</c:v>
                </c:pt>
                <c:pt idx="2726">
                  <c:v>3794.8878</c:v>
                </c:pt>
                <c:pt idx="2727">
                  <c:v>3772.1143</c:v>
                </c:pt>
                <c:pt idx="2728">
                  <c:v>3762.5339</c:v>
                </c:pt>
                <c:pt idx="2729">
                  <c:v>3797.9753</c:v>
                </c:pt>
                <c:pt idx="2730">
                  <c:v>3746.2495</c:v>
                </c:pt>
                <c:pt idx="2731">
                  <c:v>3789.7106</c:v>
                </c:pt>
                <c:pt idx="2732">
                  <c:v>3809.1652</c:v>
                </c:pt>
                <c:pt idx="2733">
                  <c:v>3796.7986</c:v>
                </c:pt>
                <c:pt idx="2734">
                  <c:v>3861.628</c:v>
                </c:pt>
                <c:pt idx="2735">
                  <c:v>3866.8744</c:v>
                </c:pt>
                <c:pt idx="2736">
                  <c:v>3870.1594</c:v>
                </c:pt>
                <c:pt idx="2737">
                  <c:v>3787.8998</c:v>
                </c:pt>
                <c:pt idx="2738">
                  <c:v>3845.6477</c:v>
                </c:pt>
                <c:pt idx="2739">
                  <c:v>3831.9057</c:v>
                </c:pt>
                <c:pt idx="2740">
                  <c:v>3904.1445</c:v>
                </c:pt>
                <c:pt idx="2741">
                  <c:v>3894.0563</c:v>
                </c:pt>
                <c:pt idx="2742">
                  <c:v>3887.4566</c:v>
                </c:pt>
                <c:pt idx="2743">
                  <c:v>3856.2939</c:v>
                </c:pt>
                <c:pt idx="2744">
                  <c:v>3855.7206</c:v>
                </c:pt>
                <c:pt idx="2745">
                  <c:v>3855.7772</c:v>
                </c:pt>
                <c:pt idx="2746">
                  <c:v>3778.5054</c:v>
                </c:pt>
                <c:pt idx="2747">
                  <c:v>3756.0469</c:v>
                </c:pt>
                <c:pt idx="2748">
                  <c:v>3761.0846</c:v>
                </c:pt>
                <c:pt idx="2749">
                  <c:v>3780.0827</c:v>
                </c:pt>
                <c:pt idx="2750">
                  <c:v>3791.3711</c:v>
                </c:pt>
                <c:pt idx="2751">
                  <c:v>3772.433</c:v>
                </c:pt>
                <c:pt idx="2752">
                  <c:v>3770.4515</c:v>
                </c:pt>
                <c:pt idx="2753">
                  <c:v>3818.4446</c:v>
                </c:pt>
                <c:pt idx="2754">
                  <c:v>3821.9355</c:v>
                </c:pt>
                <c:pt idx="2755">
                  <c:v>3811.4502</c:v>
                </c:pt>
                <c:pt idx="2756">
                  <c:v>3810.061</c:v>
                </c:pt>
                <c:pt idx="2757">
                  <c:v>3690.3175</c:v>
                </c:pt>
                <c:pt idx="2758">
                  <c:v>3637.6139</c:v>
                </c:pt>
                <c:pt idx="2759">
                  <c:v>3664.2043</c:v>
                </c:pt>
                <c:pt idx="2760">
                  <c:v>3653.8331</c:v>
                </c:pt>
                <c:pt idx="2761">
                  <c:v>3668.3507</c:v>
                </c:pt>
                <c:pt idx="2762">
                  <c:v>3665.2953</c:v>
                </c:pt>
                <c:pt idx="2763">
                  <c:v>3670.4322</c:v>
                </c:pt>
                <c:pt idx="2764">
                  <c:v>3631.4962</c:v>
                </c:pt>
                <c:pt idx="2765">
                  <c:v>3624.4972</c:v>
                </c:pt>
                <c:pt idx="2766">
                  <c:v>3610.7388</c:v>
                </c:pt>
                <c:pt idx="2767">
                  <c:v>3632.3556</c:v>
                </c:pt>
                <c:pt idx="2768">
                  <c:v>3624.7318</c:v>
                </c:pt>
                <c:pt idx="2769">
                  <c:v>3623.6337</c:v>
                </c:pt>
                <c:pt idx="2770">
                  <c:v>3611.292</c:v>
                </c:pt>
                <c:pt idx="2771">
                  <c:v>3629.3319</c:v>
                </c:pt>
                <c:pt idx="2772">
                  <c:v>3632.0244</c:v>
                </c:pt>
                <c:pt idx="2773">
                  <c:v>3720.9032</c:v>
                </c:pt>
                <c:pt idx="2774">
                  <c:v>3732.1164</c:v>
                </c:pt>
                <c:pt idx="2775">
                  <c:v>3729.9913</c:v>
                </c:pt>
                <c:pt idx="2776">
                  <c:v>3749.9549</c:v>
                </c:pt>
                <c:pt idx="2777">
                  <c:v>3752.9616</c:v>
                </c:pt>
                <c:pt idx="2778">
                  <c:v>3744.5714</c:v>
                </c:pt>
                <c:pt idx="2779">
                  <c:v>3726.9429</c:v>
                </c:pt>
                <c:pt idx="2780">
                  <c:v>3688.4593</c:v>
                </c:pt>
                <c:pt idx="2781">
                  <c:v>3620.6743</c:v>
                </c:pt>
                <c:pt idx="2782">
                  <c:v>3674.6166</c:v>
                </c:pt>
                <c:pt idx="2783">
                  <c:v>3667.6195</c:v>
                </c:pt>
                <c:pt idx="2784">
                  <c:v>3687.9962</c:v>
                </c:pt>
                <c:pt idx="2785">
                  <c:v>3682.0102</c:v>
                </c:pt>
                <c:pt idx="2786">
                  <c:v>3708.1685</c:v>
                </c:pt>
                <c:pt idx="2787">
                  <c:v>3697.8157</c:v>
                </c:pt>
                <c:pt idx="2788">
                  <c:v>3691.3595</c:v>
                </c:pt>
                <c:pt idx="2789">
                  <c:v>3679.3191</c:v>
                </c:pt>
                <c:pt idx="2790">
                  <c:v>3671.1185</c:v>
                </c:pt>
                <c:pt idx="2791">
                  <c:v>3692.2644</c:v>
                </c:pt>
                <c:pt idx="2792">
                  <c:v>3705.3504</c:v>
                </c:pt>
                <c:pt idx="2793">
                  <c:v>3710.6863</c:v>
                </c:pt>
                <c:pt idx="2794">
                  <c:v>3724.6213</c:v>
                </c:pt>
                <c:pt idx="2795">
                  <c:v>3765.358</c:v>
                </c:pt>
                <c:pt idx="2796">
                  <c:v>3771.668</c:v>
                </c:pt>
                <c:pt idx="2797">
                  <c:v>3780.7743</c:v>
                </c:pt>
                <c:pt idx="2798">
                  <c:v>3769.9344</c:v>
                </c:pt>
                <c:pt idx="2799">
                  <c:v>3742.7178</c:v>
                </c:pt>
                <c:pt idx="2800">
                  <c:v>3778.0794</c:v>
                </c:pt>
                <c:pt idx="2801">
                  <c:v>3829.6474</c:v>
                </c:pt>
                <c:pt idx="2802">
                  <c:v>3851.1966</c:v>
                </c:pt>
                <c:pt idx="2803">
                  <c:v>3837.502</c:v>
                </c:pt>
                <c:pt idx="2804">
                  <c:v>3840.8733</c:v>
                </c:pt>
                <c:pt idx="2805">
                  <c:v>3853.046</c:v>
                </c:pt>
                <c:pt idx="2806">
                  <c:v>3833.4127</c:v>
                </c:pt>
                <c:pt idx="2807">
                  <c:v>3822.3582</c:v>
                </c:pt>
                <c:pt idx="2808">
                  <c:v>3847.3528</c:v>
                </c:pt>
                <c:pt idx="2809">
                  <c:v>3825.7825</c:v>
                </c:pt>
                <c:pt idx="2810">
                  <c:v>3813.8861</c:v>
                </c:pt>
                <c:pt idx="2811">
                  <c:v>3850.929</c:v>
                </c:pt>
                <c:pt idx="2812">
                  <c:v>3868.8098</c:v>
                </c:pt>
                <c:pt idx="2813">
                  <c:v>3848.4284</c:v>
                </c:pt>
                <c:pt idx="2814">
                  <c:v>3866.4052</c:v>
                </c:pt>
                <c:pt idx="2815">
                  <c:v>3833.0658</c:v>
                </c:pt>
                <c:pt idx="2816">
                  <c:v>3820.7736</c:v>
                </c:pt>
                <c:pt idx="2817">
                  <c:v>3834.7533</c:v>
                </c:pt>
                <c:pt idx="2818">
                  <c:v>3838.0701</c:v>
                </c:pt>
                <c:pt idx="2819">
                  <c:v>3863.8458</c:v>
                </c:pt>
                <c:pt idx="2820">
                  <c:v>3880.9882</c:v>
                </c:pt>
                <c:pt idx="2821">
                  <c:v>3909.1664</c:v>
                </c:pt>
                <c:pt idx="2822">
                  <c:v>3920.3945</c:v>
                </c:pt>
                <c:pt idx="2823">
                  <c:v>3916.0058</c:v>
                </c:pt>
                <c:pt idx="2824">
                  <c:v>3946.3609</c:v>
                </c:pt>
                <c:pt idx="2825">
                  <c:v>4059.2789</c:v>
                </c:pt>
                <c:pt idx="2826">
                  <c:v>4071.1067</c:v>
                </c:pt>
                <c:pt idx="2827">
                  <c:v>4040.1931</c:v>
                </c:pt>
                <c:pt idx="2828">
                  <c:v>4049.4275</c:v>
                </c:pt>
                <c:pt idx="2829">
                  <c:v>4029.8722</c:v>
                </c:pt>
                <c:pt idx="2830">
                  <c:v>4025.7437</c:v>
                </c:pt>
                <c:pt idx="2831">
                  <c:v>4018.9798</c:v>
                </c:pt>
                <c:pt idx="2832">
                  <c:v>4006.3068</c:v>
                </c:pt>
                <c:pt idx="2833">
                  <c:v>3974.7431</c:v>
                </c:pt>
                <c:pt idx="2834">
                  <c:v>3985.8919</c:v>
                </c:pt>
                <c:pt idx="2835">
                  <c:v>3968.7709</c:v>
                </c:pt>
                <c:pt idx="2836">
                  <c:v>3979.8013</c:v>
                </c:pt>
                <c:pt idx="2837">
                  <c:v>3992.2607</c:v>
                </c:pt>
                <c:pt idx="2838">
                  <c:v>3986.8279</c:v>
                </c:pt>
                <c:pt idx="2839">
                  <c:v>3969.8703</c:v>
                </c:pt>
                <c:pt idx="2840">
                  <c:v>3988.725</c:v>
                </c:pt>
                <c:pt idx="2841">
                  <c:v>4015.0565</c:v>
                </c:pt>
                <c:pt idx="2842">
                  <c:v>4033.4054</c:v>
                </c:pt>
                <c:pt idx="2843">
                  <c:v>4019.3405</c:v>
                </c:pt>
                <c:pt idx="2844">
                  <c:v>4022.9016</c:v>
                </c:pt>
                <c:pt idx="2845">
                  <c:v>3940.9617</c:v>
                </c:pt>
                <c:pt idx="2846">
                  <c:v>3924.1535</c:v>
                </c:pt>
                <c:pt idx="2847">
                  <c:v>3909.1406</c:v>
                </c:pt>
                <c:pt idx="2848">
                  <c:v>3919.7916</c:v>
                </c:pt>
                <c:pt idx="2849">
                  <c:v>3924.6225</c:v>
                </c:pt>
                <c:pt idx="2850">
                  <c:v>3932.9783</c:v>
                </c:pt>
                <c:pt idx="2851">
                  <c:v>3972.8329</c:v>
                </c:pt>
                <c:pt idx="2852">
                  <c:v>3968.5093</c:v>
                </c:pt>
                <c:pt idx="2853">
                  <c:v>3934.3558</c:v>
                </c:pt>
                <c:pt idx="2854">
                  <c:v>3907.886</c:v>
                </c:pt>
                <c:pt idx="2855">
                  <c:v>3914.1064</c:v>
                </c:pt>
                <c:pt idx="2856">
                  <c:v>3926.7771</c:v>
                </c:pt>
                <c:pt idx="2857">
                  <c:v>3932.139</c:v>
                </c:pt>
                <c:pt idx="2858">
                  <c:v>3977.0276</c:v>
                </c:pt>
                <c:pt idx="2859">
                  <c:v>3988.0735</c:v>
                </c:pt>
                <c:pt idx="2860">
                  <c:v>3981.181</c:v>
                </c:pt>
                <c:pt idx="2861">
                  <c:v>3993.6929</c:v>
                </c:pt>
                <c:pt idx="2862">
                  <c:v>3990.7098</c:v>
                </c:pt>
                <c:pt idx="2863">
                  <c:v>3997.0422</c:v>
                </c:pt>
                <c:pt idx="2864">
                  <c:v>4015.4565</c:v>
                </c:pt>
                <c:pt idx="2865">
                  <c:v>4029.4116</c:v>
                </c:pt>
                <c:pt idx="2866">
                  <c:v>4015.7591</c:v>
                </c:pt>
                <c:pt idx="2867">
                  <c:v>4038.0823</c:v>
                </c:pt>
                <c:pt idx="2868">
                  <c:v>4083.5071</c:v>
                </c:pt>
                <c:pt idx="2869">
                  <c:v>4086.2836</c:v>
                </c:pt>
                <c:pt idx="2870">
                  <c:v>4080.9008</c:v>
                </c:pt>
                <c:pt idx="2871">
                  <c:v>4056.96</c:v>
                </c:pt>
                <c:pt idx="2872">
                  <c:v>4067.0937</c:v>
                </c:pt>
                <c:pt idx="2873">
                  <c:v>4035.4334</c:v>
                </c:pt>
                <c:pt idx="2874">
                  <c:v>4058.2152</c:v>
                </c:pt>
                <c:pt idx="2875">
                  <c:v>4049.1989</c:v>
                </c:pt>
                <c:pt idx="2876">
                  <c:v>4059.9237</c:v>
                </c:pt>
                <c:pt idx="2877">
                  <c:v>4063.1515</c:v>
                </c:pt>
                <c:pt idx="2878">
                  <c:v>4054.256</c:v>
                </c:pt>
                <c:pt idx="2879">
                  <c:v>4074.9839</c:v>
                </c:pt>
                <c:pt idx="2880">
                  <c:v>4067.0402</c:v>
                </c:pt>
                <c:pt idx="2881">
                  <c:v>4095.5161</c:v>
                </c:pt>
                <c:pt idx="2882">
                  <c:v>4114.722</c:v>
                </c:pt>
                <c:pt idx="2883">
                  <c:v>4132.3448</c:v>
                </c:pt>
                <c:pt idx="2884">
                  <c:v>4117.4851</c:v>
                </c:pt>
                <c:pt idx="2885">
                  <c:v>4117.6877</c:v>
                </c:pt>
                <c:pt idx="2886">
                  <c:v>4133.0614</c:v>
                </c:pt>
                <c:pt idx="2887">
                  <c:v>4147.8015</c:v>
                </c:pt>
                <c:pt idx="2888">
                  <c:v>4178.6986</c:v>
                </c:pt>
                <c:pt idx="2889">
                  <c:v>4179.3229</c:v>
                </c:pt>
                <c:pt idx="2890">
                  <c:v>4210.626</c:v>
                </c:pt>
                <c:pt idx="2891">
                  <c:v>4239.2136</c:v>
                </c:pt>
                <c:pt idx="2892">
                  <c:v>4255.3646</c:v>
                </c:pt>
                <c:pt idx="2893">
                  <c:v>4298.5658</c:v>
                </c:pt>
                <c:pt idx="2894">
                  <c:v>4333.6893</c:v>
                </c:pt>
                <c:pt idx="2895">
                  <c:v>4292.2366</c:v>
                </c:pt>
                <c:pt idx="2896">
                  <c:v>4301.1014</c:v>
                </c:pt>
                <c:pt idx="2897">
                  <c:v>4299.0293</c:v>
                </c:pt>
                <c:pt idx="2898">
                  <c:v>4212.3131</c:v>
                </c:pt>
                <c:pt idx="2899">
                  <c:v>4192.9042</c:v>
                </c:pt>
                <c:pt idx="2900">
                  <c:v>4196.0349</c:v>
                </c:pt>
                <c:pt idx="2901">
                  <c:v>4207.9245</c:v>
                </c:pt>
                <c:pt idx="2902">
                  <c:v>4243.3059</c:v>
                </c:pt>
                <c:pt idx="2903">
                  <c:v>4236.6233</c:v>
                </c:pt>
                <c:pt idx="2904">
                  <c:v>4133.733</c:v>
                </c:pt>
                <c:pt idx="2905">
                  <c:v>4128.505</c:v>
                </c:pt>
                <c:pt idx="2906">
                  <c:v>4085.8082</c:v>
                </c:pt>
                <c:pt idx="2907">
                  <c:v>4065.1747</c:v>
                </c:pt>
                <c:pt idx="2908">
                  <c:v>4066.1578</c:v>
                </c:pt>
                <c:pt idx="2909">
                  <c:v>4047.2958</c:v>
                </c:pt>
                <c:pt idx="2910">
                  <c:v>4066.6479</c:v>
                </c:pt>
                <c:pt idx="2911">
                  <c:v>4076.0312</c:v>
                </c:pt>
                <c:pt idx="2912">
                  <c:v>4068.5095</c:v>
                </c:pt>
                <c:pt idx="2913">
                  <c:v>4041.1607</c:v>
                </c:pt>
                <c:pt idx="2914">
                  <c:v>4057.8522</c:v>
                </c:pt>
                <c:pt idx="2915">
                  <c:v>4047.2077</c:v>
                </c:pt>
                <c:pt idx="2916">
                  <c:v>4037.489</c:v>
                </c:pt>
                <c:pt idx="2917">
                  <c:v>4045.3629</c:v>
                </c:pt>
                <c:pt idx="2918">
                  <c:v>4081.8742</c:v>
                </c:pt>
                <c:pt idx="2919">
                  <c:v>4117.0444</c:v>
                </c:pt>
                <c:pt idx="2920">
                  <c:v>4121.9311</c:v>
                </c:pt>
                <c:pt idx="2921">
                  <c:v>4122.75</c:v>
                </c:pt>
                <c:pt idx="2922">
                  <c:v>4126.2301</c:v>
                </c:pt>
                <c:pt idx="2923">
                  <c:v>4129.3225</c:v>
                </c:pt>
                <c:pt idx="2924">
                  <c:v>4118.5062</c:v>
                </c:pt>
                <c:pt idx="2925">
                  <c:v>4090.3377</c:v>
                </c:pt>
                <c:pt idx="2926">
                  <c:v>4073.9706</c:v>
                </c:pt>
                <c:pt idx="2927">
                  <c:v>4066.163</c:v>
                </c:pt>
                <c:pt idx="2928">
                  <c:v>4071.7858</c:v>
                </c:pt>
                <c:pt idx="2929">
                  <c:v>4105.4182</c:v>
                </c:pt>
                <c:pt idx="2930">
                  <c:v>4106.8442</c:v>
                </c:pt>
                <c:pt idx="2931">
                  <c:v>4126.1461</c:v>
                </c:pt>
                <c:pt idx="2932">
                  <c:v>4146.7031</c:v>
                </c:pt>
                <c:pt idx="2933">
                  <c:v>4150.8047</c:v>
                </c:pt>
                <c:pt idx="2934">
                  <c:v>4153.4047</c:v>
                </c:pt>
                <c:pt idx="2935">
                  <c:v>4170.0099</c:v>
                </c:pt>
                <c:pt idx="2936">
                  <c:v>4160.2627</c:v>
                </c:pt>
                <c:pt idx="2937">
                  <c:v>4153.7532</c:v>
                </c:pt>
                <c:pt idx="2938">
                  <c:v>4149.5907</c:v>
                </c:pt>
                <c:pt idx="2939">
                  <c:v>4161.9495</c:v>
                </c:pt>
                <c:pt idx="2940">
                  <c:v>4191.3622</c:v>
                </c:pt>
                <c:pt idx="2941">
                  <c:v>4213.9944</c:v>
                </c:pt>
                <c:pt idx="2942">
                  <c:v>4240.7015</c:v>
                </c:pt>
                <c:pt idx="2943">
                  <c:v>4241.9566</c:v>
                </c:pt>
                <c:pt idx="2944">
                  <c:v>4256.8584</c:v>
                </c:pt>
                <c:pt idx="2945">
                  <c:v>4248.3362</c:v>
                </c:pt>
                <c:pt idx="2946">
                  <c:v>4258.6789</c:v>
                </c:pt>
                <c:pt idx="2947">
                  <c:v>4295.3719</c:v>
                </c:pt>
                <c:pt idx="2948">
                  <c:v>4312.4062</c:v>
                </c:pt>
                <c:pt idx="2949">
                  <c:v>4324.9472</c:v>
                </c:pt>
                <c:pt idx="2950">
                  <c:v>4329.7268</c:v>
                </c:pt>
                <c:pt idx="2951">
                  <c:v>4297.778</c:v>
                </c:pt>
                <c:pt idx="2952">
                  <c:v>4295.5712</c:v>
                </c:pt>
                <c:pt idx="2953">
                  <c:v>4278.6129</c:v>
                </c:pt>
                <c:pt idx="2954">
                  <c:v>4295.1158</c:v>
                </c:pt>
                <c:pt idx="2955">
                  <c:v>4288.7492</c:v>
                </c:pt>
                <c:pt idx="2956">
                  <c:v>4259.6207</c:v>
                </c:pt>
                <c:pt idx="2957">
                  <c:v>4283.9504</c:v>
                </c:pt>
                <c:pt idx="2958">
                  <c:v>4286.1919</c:v>
                </c:pt>
                <c:pt idx="2959">
                  <c:v>4282.9314</c:v>
                </c:pt>
                <c:pt idx="2960">
                  <c:v>4267.6478</c:v>
                </c:pt>
                <c:pt idx="2961">
                  <c:v>4253.6909</c:v>
                </c:pt>
                <c:pt idx="2962">
                  <c:v>4285.4747</c:v>
                </c:pt>
                <c:pt idx="2963">
                  <c:v>4295.1104</c:v>
                </c:pt>
                <c:pt idx="2964">
                  <c:v>4301.3973</c:v>
                </c:pt>
                <c:pt idx="2965">
                  <c:v>4325.5917</c:v>
                </c:pt>
                <c:pt idx="2966">
                  <c:v>4319.6236</c:v>
                </c:pt>
                <c:pt idx="2967">
                  <c:v>4290.8619</c:v>
                </c:pt>
                <c:pt idx="2968">
                  <c:v>4331.3872</c:v>
                </c:pt>
                <c:pt idx="2969">
                  <c:v>4325.7523</c:v>
                </c:pt>
                <c:pt idx="2970">
                  <c:v>4328.794</c:v>
                </c:pt>
                <c:pt idx="2971">
                  <c:v>4364.0601</c:v>
                </c:pt>
                <c:pt idx="2972">
                  <c:v>4382.4891</c:v>
                </c:pt>
                <c:pt idx="2973">
                  <c:v>4341.9499</c:v>
                </c:pt>
                <c:pt idx="2974">
                  <c:v>4342.7359</c:v>
                </c:pt>
                <c:pt idx="2975">
                  <c:v>4321.9039</c:v>
                </c:pt>
                <c:pt idx="2976">
                  <c:v>4325.2188</c:v>
                </c:pt>
                <c:pt idx="2977">
                  <c:v>4382.4218</c:v>
                </c:pt>
                <c:pt idx="2978">
                  <c:v>4400.6414</c:v>
                </c:pt>
                <c:pt idx="2979">
                  <c:v>4416.2817</c:v>
                </c:pt>
                <c:pt idx="2980">
                  <c:v>4417.0401</c:v>
                </c:pt>
                <c:pt idx="2981">
                  <c:v>4430.2749</c:v>
                </c:pt>
                <c:pt idx="2982">
                  <c:v>4446.3965</c:v>
                </c:pt>
                <c:pt idx="2983">
                  <c:v>4454.0469</c:v>
                </c:pt>
                <c:pt idx="2984">
                  <c:v>4454.5856</c:v>
                </c:pt>
                <c:pt idx="2985">
                  <c:v>4382.3775</c:v>
                </c:pt>
                <c:pt idx="2986">
                  <c:v>4401.3862</c:v>
                </c:pt>
                <c:pt idx="2987">
                  <c:v>4355.76</c:v>
                </c:pt>
                <c:pt idx="2988">
                  <c:v>4376.491</c:v>
                </c:pt>
                <c:pt idx="2989">
                  <c:v>4379.9135</c:v>
                </c:pt>
                <c:pt idx="2990">
                  <c:v>4356.8334</c:v>
                </c:pt>
                <c:pt idx="2991">
                  <c:v>4348.5872</c:v>
                </c:pt>
                <c:pt idx="2992">
                  <c:v>4361.2817</c:v>
                </c:pt>
                <c:pt idx="2993">
                  <c:v>4336.6235</c:v>
                </c:pt>
                <c:pt idx="2994">
                  <c:v>4313.1707</c:v>
                </c:pt>
                <c:pt idx="2995">
                  <c:v>4292.8856</c:v>
                </c:pt>
                <c:pt idx="2996">
                  <c:v>4282.9469</c:v>
                </c:pt>
                <c:pt idx="2997">
                  <c:v>4276.3186</c:v>
                </c:pt>
                <c:pt idx="2998">
                  <c:v>4238.1344</c:v>
                </c:pt>
                <c:pt idx="2999">
                  <c:v>4219.1298</c:v>
                </c:pt>
                <c:pt idx="3000">
                  <c:v>4201.1629</c:v>
                </c:pt>
                <c:pt idx="3001">
                  <c:v>4203.4867</c:v>
                </c:pt>
                <c:pt idx="3002">
                  <c:v>4170.8104</c:v>
                </c:pt>
                <c:pt idx="3003">
                  <c:v>4206.5679</c:v>
                </c:pt>
                <c:pt idx="3004">
                  <c:v>4232.9463</c:v>
                </c:pt>
                <c:pt idx="3005">
                  <c:v>4278.2487</c:v>
                </c:pt>
                <c:pt idx="3006">
                  <c:v>4290.7755</c:v>
                </c:pt>
                <c:pt idx="3007">
                  <c:v>4257.5591</c:v>
                </c:pt>
                <c:pt idx="3008">
                  <c:v>4265.0121</c:v>
                </c:pt>
                <c:pt idx="3009">
                  <c:v>4269.5154</c:v>
                </c:pt>
                <c:pt idx="3010">
                  <c:v>4275.9127</c:v>
                </c:pt>
                <c:pt idx="3011">
                  <c:v>4266.9756</c:v>
                </c:pt>
                <c:pt idx="3012">
                  <c:v>4336.5124</c:v>
                </c:pt>
                <c:pt idx="3013">
                  <c:v>4342.8643</c:v>
                </c:pt>
                <c:pt idx="3014">
                  <c:v>4359.6946</c:v>
                </c:pt>
                <c:pt idx="3015">
                  <c:v>4338.5376</c:v>
                </c:pt>
                <c:pt idx="3016">
                  <c:v>4343.5928</c:v>
                </c:pt>
                <c:pt idx="3017">
                  <c:v>4337.3395</c:v>
                </c:pt>
                <c:pt idx="3018">
                  <c:v>4339.0048</c:v>
                </c:pt>
                <c:pt idx="3019">
                  <c:v>4397.5454</c:v>
                </c:pt>
                <c:pt idx="3020">
                  <c:v>4438.4876</c:v>
                </c:pt>
                <c:pt idx="3021">
                  <c:v>4462.0433</c:v>
                </c:pt>
                <c:pt idx="3022">
                  <c:v>4494.5253</c:v>
                </c:pt>
                <c:pt idx="3023">
                  <c:v>4477.8924</c:v>
                </c:pt>
                <c:pt idx="3024">
                  <c:v>4459.4061</c:v>
                </c:pt>
                <c:pt idx="3025">
                  <c:v>4415.6188</c:v>
                </c:pt>
                <c:pt idx="3026">
                  <c:v>4390.8606</c:v>
                </c:pt>
                <c:pt idx="3027">
                  <c:v>4398.0827</c:v>
                </c:pt>
                <c:pt idx="3028">
                  <c:v>4406.5847</c:v>
                </c:pt>
                <c:pt idx="3029">
                  <c:v>4439.0621</c:v>
                </c:pt>
                <c:pt idx="3030">
                  <c:v>4489.1368</c:v>
                </c:pt>
                <c:pt idx="3031">
                  <c:v>4475.0282</c:v>
                </c:pt>
                <c:pt idx="3032">
                  <c:v>4534.4138</c:v>
                </c:pt>
                <c:pt idx="3033">
                  <c:v>4536.1176</c:v>
                </c:pt>
                <c:pt idx="3034">
                  <c:v>4542.3921</c:v>
                </c:pt>
                <c:pt idx="3035">
                  <c:v>4526.1361</c:v>
                </c:pt>
                <c:pt idx="3036">
                  <c:v>4528.1429</c:v>
                </c:pt>
                <c:pt idx="3037">
                  <c:v>4532.9583</c:v>
                </c:pt>
                <c:pt idx="3038">
                  <c:v>4514.2483</c:v>
                </c:pt>
                <c:pt idx="3039">
                  <c:v>4515.1299</c:v>
                </c:pt>
                <c:pt idx="3040">
                  <c:v>4524.3211</c:v>
                </c:pt>
                <c:pt idx="3041">
                  <c:v>4517.4685</c:v>
                </c:pt>
                <c:pt idx="3042">
                  <c:v>4518.724</c:v>
                </c:pt>
                <c:pt idx="3043">
                  <c:v>4554.3224</c:v>
                </c:pt>
                <c:pt idx="3044">
                  <c:v>4540.8826</c:v>
                </c:pt>
                <c:pt idx="3045">
                  <c:v>4523.7168</c:v>
                </c:pt>
                <c:pt idx="3046">
                  <c:v>4544.4579</c:v>
                </c:pt>
                <c:pt idx="3047">
                  <c:v>4558.7629</c:v>
                </c:pt>
                <c:pt idx="3048">
                  <c:v>4489.5263</c:v>
                </c:pt>
                <c:pt idx="3049">
                  <c:v>4551.6532</c:v>
                </c:pt>
                <c:pt idx="3050">
                  <c:v>4589.2077</c:v>
                </c:pt>
                <c:pt idx="3051">
                  <c:v>4600.7303</c:v>
                </c:pt>
                <c:pt idx="3052">
                  <c:v>4628.9628</c:v>
                </c:pt>
                <c:pt idx="3053">
                  <c:v>4619.0062</c:v>
                </c:pt>
                <c:pt idx="3054">
                  <c:v>4610.8684</c:v>
                </c:pt>
                <c:pt idx="3055">
                  <c:v>4570.7808</c:v>
                </c:pt>
                <c:pt idx="3056">
                  <c:v>4584.481</c:v>
                </c:pt>
                <c:pt idx="3057">
                  <c:v>4607.7762</c:v>
                </c:pt>
                <c:pt idx="3058">
                  <c:v>4633.7497</c:v>
                </c:pt>
                <c:pt idx="3059">
                  <c:v>4642.0063</c:v>
                </c:pt>
                <c:pt idx="3060">
                  <c:v>4613.7382</c:v>
                </c:pt>
                <c:pt idx="3061">
                  <c:v>4579.3392</c:v>
                </c:pt>
                <c:pt idx="3062">
                  <c:v>4578.6887</c:v>
                </c:pt>
                <c:pt idx="3063">
                  <c:v>4584.6436</c:v>
                </c:pt>
                <c:pt idx="3064">
                  <c:v>4593.4106</c:v>
                </c:pt>
                <c:pt idx="3065">
                  <c:v>4600.4283</c:v>
                </c:pt>
                <c:pt idx="3066">
                  <c:v>4549.7318</c:v>
                </c:pt>
                <c:pt idx="3067">
                  <c:v>4534.0096</c:v>
                </c:pt>
                <c:pt idx="3068">
                  <c:v>4570.5182</c:v>
                </c:pt>
                <c:pt idx="3069">
                  <c:v>4551.3467</c:v>
                </c:pt>
                <c:pt idx="3070">
                  <c:v>4563.6823</c:v>
                </c:pt>
                <c:pt idx="3071">
                  <c:v>4580.5229</c:v>
                </c:pt>
                <c:pt idx="3072">
                  <c:v>4593.3234</c:v>
                </c:pt>
                <c:pt idx="3073">
                  <c:v>4596.0127</c:v>
                </c:pt>
                <c:pt idx="3074">
                  <c:v>4603.4842</c:v>
                </c:pt>
                <c:pt idx="3075">
                  <c:v>4605.7644</c:v>
                </c:pt>
                <c:pt idx="3076">
                  <c:v>4646.9557</c:v>
                </c:pt>
                <c:pt idx="3077">
                  <c:v>4702.2116</c:v>
                </c:pt>
                <c:pt idx="3078">
                  <c:v>4687.3599</c:v>
                </c:pt>
                <c:pt idx="3079">
                  <c:v>4694.2226</c:v>
                </c:pt>
                <c:pt idx="3080">
                  <c:v>4683.5852</c:v>
                </c:pt>
                <c:pt idx="3081">
                  <c:v>4680.527</c:v>
                </c:pt>
                <c:pt idx="3082">
                  <c:v>4671.2157</c:v>
                </c:pt>
                <c:pt idx="3083">
                  <c:v>4683.2398</c:v>
                </c:pt>
                <c:pt idx="3084">
                  <c:v>4669.9999</c:v>
                </c:pt>
                <c:pt idx="3085">
                  <c:v>4676.1909</c:v>
                </c:pt>
                <c:pt idx="3086">
                  <c:v>4666.5476</c:v>
                </c:pt>
                <c:pt idx="3087">
                  <c:v>4678.1688</c:v>
                </c:pt>
                <c:pt idx="3088">
                  <c:v>4688.2942</c:v>
                </c:pt>
                <c:pt idx="3089">
                  <c:v>4692.0849</c:v>
                </c:pt>
                <c:pt idx="3090">
                  <c:v>4699.7274</c:v>
                </c:pt>
                <c:pt idx="3091">
                  <c:v>4674.0153</c:v>
                </c:pt>
                <c:pt idx="3092">
                  <c:v>4693.2562</c:v>
                </c:pt>
                <c:pt idx="3093">
                  <c:v>4690.7733</c:v>
                </c:pt>
                <c:pt idx="3094">
                  <c:v>4695.3199</c:v>
                </c:pt>
                <c:pt idx="3095">
                  <c:v>4706.5151</c:v>
                </c:pt>
                <c:pt idx="3096">
                  <c:v>4694.6837</c:v>
                </c:pt>
                <c:pt idx="3097">
                  <c:v>4684.5401</c:v>
                </c:pt>
                <c:pt idx="3098">
                  <c:v>4671.0952</c:v>
                </c:pt>
                <c:pt idx="3099">
                  <c:v>4682.1353</c:v>
                </c:pt>
                <c:pt idx="3100">
                  <c:v>4672.2767</c:v>
                </c:pt>
                <c:pt idx="3101">
                  <c:v>4694.1774</c:v>
                </c:pt>
                <c:pt idx="3102">
                  <c:v>4754.2923</c:v>
                </c:pt>
                <c:pt idx="3103">
                  <c:v>4740.8464</c:v>
                </c:pt>
                <c:pt idx="3104">
                  <c:v>4752.5549</c:v>
                </c:pt>
                <c:pt idx="3105">
                  <c:v>4747.0227</c:v>
                </c:pt>
                <c:pt idx="3106">
                  <c:v>4751.9152</c:v>
                </c:pt>
                <c:pt idx="3107">
                  <c:v>4749.8252</c:v>
                </c:pt>
                <c:pt idx="3108">
                  <c:v>4717.2917</c:v>
                </c:pt>
                <c:pt idx="3109">
                  <c:v>4742.1582</c:v>
                </c:pt>
                <c:pt idx="3110">
                  <c:v>4745.1957</c:v>
                </c:pt>
                <c:pt idx="3111">
                  <c:v>4744.9188</c:v>
                </c:pt>
                <c:pt idx="3112">
                  <c:v>4753.2115</c:v>
                </c:pt>
                <c:pt idx="3113">
                  <c:v>4775.7304</c:v>
                </c:pt>
                <c:pt idx="3114">
                  <c:v>4789.3954</c:v>
                </c:pt>
                <c:pt idx="3115">
                  <c:v>4818.2282</c:v>
                </c:pt>
                <c:pt idx="3116">
                  <c:v>4808.2461</c:v>
                </c:pt>
                <c:pt idx="3117">
                  <c:v>4815.6962</c:v>
                </c:pt>
                <c:pt idx="3118">
                  <c:v>4773.1407</c:v>
                </c:pt>
                <c:pt idx="3119">
                  <c:v>4785.2015</c:v>
                </c:pt>
                <c:pt idx="3120">
                  <c:v>4745.7786</c:v>
                </c:pt>
                <c:pt idx="3121">
                  <c:v>4740.1599</c:v>
                </c:pt>
                <c:pt idx="3122">
                  <c:v>4758.6101</c:v>
                </c:pt>
                <c:pt idx="3123">
                  <c:v>4804.9051</c:v>
                </c:pt>
                <c:pt idx="3124">
                  <c:v>4829.4493</c:v>
                </c:pt>
                <c:pt idx="3125">
                  <c:v>4815.0371</c:v>
                </c:pt>
                <c:pt idx="3126">
                  <c:v>4849.2509</c:v>
                </c:pt>
                <c:pt idx="3127">
                  <c:v>4882.5281</c:v>
                </c:pt>
                <c:pt idx="3128">
                  <c:v>4867.9832</c:v>
                </c:pt>
                <c:pt idx="3129">
                  <c:v>4836.5811</c:v>
                </c:pt>
                <c:pt idx="3130">
                  <c:v>4832.2619</c:v>
                </c:pt>
                <c:pt idx="3131">
                  <c:v>4836.4704</c:v>
                </c:pt>
                <c:pt idx="3132">
                  <c:v>4858.2622</c:v>
                </c:pt>
                <c:pt idx="3133">
                  <c:v>4922.2765</c:v>
                </c:pt>
                <c:pt idx="3134">
                  <c:v>4957.7158</c:v>
                </c:pt>
                <c:pt idx="3135">
                  <c:v>4919.4813</c:v>
                </c:pt>
                <c:pt idx="3136">
                  <c:v>4805.6279</c:v>
                </c:pt>
                <c:pt idx="3137">
                  <c:v>4780.9543</c:v>
                </c:pt>
                <c:pt idx="3138">
                  <c:v>4763.1944</c:v>
                </c:pt>
                <c:pt idx="3139">
                  <c:v>4776.9175</c:v>
                </c:pt>
                <c:pt idx="3140">
                  <c:v>4760.0703</c:v>
                </c:pt>
                <c:pt idx="3141">
                  <c:v>4738.385</c:v>
                </c:pt>
                <c:pt idx="3142">
                  <c:v>4742.9274</c:v>
                </c:pt>
                <c:pt idx="3143">
                  <c:v>4744.2876</c:v>
                </c:pt>
                <c:pt idx="3144">
                  <c:v>4724.911</c:v>
                </c:pt>
                <c:pt idx="3145">
                  <c:v>4709.541</c:v>
                </c:pt>
                <c:pt idx="3146">
                  <c:v>4689.9141</c:v>
                </c:pt>
                <c:pt idx="3147">
                  <c:v>4725.1771</c:v>
                </c:pt>
                <c:pt idx="3148">
                  <c:v>4723.9637</c:v>
                </c:pt>
                <c:pt idx="3149">
                  <c:v>4713.8114</c:v>
                </c:pt>
                <c:pt idx="3150">
                  <c:v>4720.3584</c:v>
                </c:pt>
                <c:pt idx="3151">
                  <c:v>4697.1402</c:v>
                </c:pt>
                <c:pt idx="3152">
                  <c:v>4682.8828</c:v>
                </c:pt>
                <c:pt idx="3153">
                  <c:v>4705.0634</c:v>
                </c:pt>
                <c:pt idx="3154">
                  <c:v>4711.3291</c:v>
                </c:pt>
                <c:pt idx="3155">
                  <c:v>4729.871</c:v>
                </c:pt>
                <c:pt idx="3156">
                  <c:v>4730.1582</c:v>
                </c:pt>
                <c:pt idx="3157">
                  <c:v>4754.3011</c:v>
                </c:pt>
                <c:pt idx="3158">
                  <c:v>4731.3688</c:v>
                </c:pt>
                <c:pt idx="3159">
                  <c:v>4736.6402</c:v>
                </c:pt>
                <c:pt idx="3160">
                  <c:v>4731.5244</c:v>
                </c:pt>
                <c:pt idx="3161">
                  <c:v>4752.6548</c:v>
                </c:pt>
                <c:pt idx="3162">
                  <c:v>4836.0789</c:v>
                </c:pt>
                <c:pt idx="3163">
                  <c:v>4885.7211</c:v>
                </c:pt>
                <c:pt idx="3164">
                  <c:v>4888.5167</c:v>
                </c:pt>
                <c:pt idx="3165">
                  <c:v>4934.6726</c:v>
                </c:pt>
                <c:pt idx="3166">
                  <c:v>4973.1553</c:v>
                </c:pt>
                <c:pt idx="3167">
                  <c:v>4959.3032</c:v>
                </c:pt>
                <c:pt idx="3168">
                  <c:v>4967.3763</c:v>
                </c:pt>
                <c:pt idx="3169">
                  <c:v>4966.2679</c:v>
                </c:pt>
                <c:pt idx="3170">
                  <c:v>4984.493</c:v>
                </c:pt>
                <c:pt idx="3171">
                  <c:v>5005.7865</c:v>
                </c:pt>
                <c:pt idx="3172">
                  <c:v>5028.3776</c:v>
                </c:pt>
                <c:pt idx="3173">
                  <c:v>5062.4403</c:v>
                </c:pt>
                <c:pt idx="3174">
                  <c:v>5061.9189</c:v>
                </c:pt>
                <c:pt idx="3175">
                  <c:v>5101.2994</c:v>
                </c:pt>
                <c:pt idx="3176">
                  <c:v>5110.6779</c:v>
                </c:pt>
                <c:pt idx="3177">
                  <c:v>5170.0521</c:v>
                </c:pt>
                <c:pt idx="3178">
                  <c:v>5188.8105</c:v>
                </c:pt>
                <c:pt idx="3179">
                  <c:v>5176.8667</c:v>
                </c:pt>
                <c:pt idx="3180">
                  <c:v>5211.1231</c:v>
                </c:pt>
                <c:pt idx="3181">
                  <c:v>5223.3842</c:v>
                </c:pt>
                <c:pt idx="3182">
                  <c:v>5142.7757</c:v>
                </c:pt>
                <c:pt idx="3183">
                  <c:v>5092.1922</c:v>
                </c:pt>
                <c:pt idx="3184">
                  <c:v>5086.2954</c:v>
                </c:pt>
                <c:pt idx="3185">
                  <c:v>5062.7063</c:v>
                </c:pt>
                <c:pt idx="3186">
                  <c:v>5098.9372</c:v>
                </c:pt>
                <c:pt idx="3187">
                  <c:v>5033.2551</c:v>
                </c:pt>
                <c:pt idx="3188">
                  <c:v>5038.1551</c:v>
                </c:pt>
                <c:pt idx="3189">
                  <c:v>4872.2625</c:v>
                </c:pt>
                <c:pt idx="3190">
                  <c:v>4705.5998</c:v>
                </c:pt>
                <c:pt idx="3191">
                  <c:v>4692.1919</c:v>
                </c:pt>
                <c:pt idx="3192">
                  <c:v>4771.51</c:v>
                </c:pt>
                <c:pt idx="3193">
                  <c:v>4746.326</c:v>
                </c:pt>
                <c:pt idx="3194">
                  <c:v>4839.7262</c:v>
                </c:pt>
                <c:pt idx="3195">
                  <c:v>4872.3397</c:v>
                </c:pt>
                <c:pt idx="3196">
                  <c:v>4907.2815</c:v>
                </c:pt>
                <c:pt idx="3197">
                  <c:v>4898.9827</c:v>
                </c:pt>
                <c:pt idx="3198">
                  <c:v>4815.894</c:v>
                </c:pt>
                <c:pt idx="3199">
                  <c:v>4817.8779</c:v>
                </c:pt>
                <c:pt idx="3200">
                  <c:v>4799.7269</c:v>
                </c:pt>
                <c:pt idx="3201">
                  <c:v>4808.7855</c:v>
                </c:pt>
                <c:pt idx="3202">
                  <c:v>4841.9049</c:v>
                </c:pt>
                <c:pt idx="3203">
                  <c:v>4869.5804</c:v>
                </c:pt>
                <c:pt idx="3204">
                  <c:v>4868.1463</c:v>
                </c:pt>
                <c:pt idx="3205">
                  <c:v>4884.7831</c:v>
                </c:pt>
                <c:pt idx="3206">
                  <c:v>4904.6663</c:v>
                </c:pt>
                <c:pt idx="3207">
                  <c:v>4900.5711</c:v>
                </c:pt>
                <c:pt idx="3208">
                  <c:v>4859.1105</c:v>
                </c:pt>
                <c:pt idx="3209">
                  <c:v>4862.5653</c:v>
                </c:pt>
                <c:pt idx="3210">
                  <c:v>4863.8198</c:v>
                </c:pt>
                <c:pt idx="3211">
                  <c:v>4807.8156</c:v>
                </c:pt>
                <c:pt idx="3212">
                  <c:v>4795.362</c:v>
                </c:pt>
                <c:pt idx="3213">
                  <c:v>4824.5859</c:v>
                </c:pt>
                <c:pt idx="3214">
                  <c:v>4790.6216</c:v>
                </c:pt>
                <c:pt idx="3215">
                  <c:v>4648.1985</c:v>
                </c:pt>
                <c:pt idx="3216">
                  <c:v>4568.8118</c:v>
                </c:pt>
                <c:pt idx="3217">
                  <c:v>4617.4615</c:v>
                </c:pt>
                <c:pt idx="3218">
                  <c:v>4579.8777</c:v>
                </c:pt>
                <c:pt idx="3219">
                  <c:v>4617.524</c:v>
                </c:pt>
                <c:pt idx="3220">
                  <c:v>4618.925</c:v>
                </c:pt>
                <c:pt idx="3221">
                  <c:v>4634.0599</c:v>
                </c:pt>
                <c:pt idx="3222">
                  <c:v>4551.0024</c:v>
                </c:pt>
                <c:pt idx="3223">
                  <c:v>4572.5077</c:v>
                </c:pt>
                <c:pt idx="3224">
                  <c:v>4538.9151</c:v>
                </c:pt>
                <c:pt idx="3225">
                  <c:v>4597.2123</c:v>
                </c:pt>
                <c:pt idx="3226">
                  <c:v>4644.4092</c:v>
                </c:pt>
                <c:pt idx="3227">
                  <c:v>4620.6629</c:v>
                </c:pt>
                <c:pt idx="3228">
                  <c:v>4609.8838</c:v>
                </c:pt>
                <c:pt idx="3229">
                  <c:v>4557.76</c:v>
                </c:pt>
                <c:pt idx="3230">
                  <c:v>4499.0792</c:v>
                </c:pt>
                <c:pt idx="3231">
                  <c:v>4478.586</c:v>
                </c:pt>
                <c:pt idx="3232">
                  <c:v>4494.1623</c:v>
                </c:pt>
                <c:pt idx="3233">
                  <c:v>4484.5113</c:v>
                </c:pt>
                <c:pt idx="3234">
                  <c:v>4456.5306</c:v>
                </c:pt>
                <c:pt idx="3235">
                  <c:v>4541.0554</c:v>
                </c:pt>
                <c:pt idx="3236">
                  <c:v>4519.2065</c:v>
                </c:pt>
                <c:pt idx="3237">
                  <c:v>4504.8278</c:v>
                </c:pt>
                <c:pt idx="3238">
                  <c:v>4450.4076</c:v>
                </c:pt>
                <c:pt idx="3239">
                  <c:v>4467.4282</c:v>
                </c:pt>
                <c:pt idx="3240">
                  <c:v>4500.9747</c:v>
                </c:pt>
                <c:pt idx="3241">
                  <c:v>4502.7508</c:v>
                </c:pt>
                <c:pt idx="3242">
                  <c:v>4549.7458</c:v>
                </c:pt>
                <c:pt idx="3243">
                  <c:v>4598.7846</c:v>
                </c:pt>
                <c:pt idx="3244">
                  <c:v>4588.1646</c:v>
                </c:pt>
                <c:pt idx="3245">
                  <c:v>4610.5541</c:v>
                </c:pt>
                <c:pt idx="3246">
                  <c:v>4620.0448</c:v>
                </c:pt>
                <c:pt idx="3247">
                  <c:v>4620.1108</c:v>
                </c:pt>
                <c:pt idx="3248">
                  <c:v>4628.4615</c:v>
                </c:pt>
                <c:pt idx="3249">
                  <c:v>4628.8557</c:v>
                </c:pt>
                <c:pt idx="3250">
                  <c:v>4608.8909</c:v>
                </c:pt>
                <c:pt idx="3251">
                  <c:v>4628.8163</c:v>
                </c:pt>
                <c:pt idx="3252">
                  <c:v>4663.1986</c:v>
                </c:pt>
                <c:pt idx="3253">
                  <c:v>4651.9288</c:v>
                </c:pt>
                <c:pt idx="3254">
                  <c:v>4626.5381</c:v>
                </c:pt>
                <c:pt idx="3255">
                  <c:v>4598.3007</c:v>
                </c:pt>
                <c:pt idx="3256">
                  <c:v>4567.1016</c:v>
                </c:pt>
                <c:pt idx="3257">
                  <c:v>4576.7749</c:v>
                </c:pt>
                <c:pt idx="3258">
                  <c:v>4574.9241</c:v>
                </c:pt>
                <c:pt idx="3259">
                  <c:v>4513.6016</c:v>
                </c:pt>
                <c:pt idx="3260">
                  <c:v>4563.5188</c:v>
                </c:pt>
                <c:pt idx="3261">
                  <c:v>4558.498</c:v>
                </c:pt>
                <c:pt idx="3262">
                  <c:v>4560.1753</c:v>
                </c:pt>
                <c:pt idx="3263">
                  <c:v>4579.5386</c:v>
                </c:pt>
                <c:pt idx="3264">
                  <c:v>4581.659</c:v>
                </c:pt>
                <c:pt idx="3265">
                  <c:v>4584.048</c:v>
                </c:pt>
                <c:pt idx="3266">
                  <c:v>4532.4551</c:v>
                </c:pt>
                <c:pt idx="3267">
                  <c:v>4499.8568</c:v>
                </c:pt>
                <c:pt idx="3268">
                  <c:v>4540.4026</c:v>
                </c:pt>
                <c:pt idx="3269">
                  <c:v>4533.9529</c:v>
                </c:pt>
                <c:pt idx="3270">
                  <c:v>4514.2475</c:v>
                </c:pt>
                <c:pt idx="3271">
                  <c:v>4485.5546</c:v>
                </c:pt>
                <c:pt idx="3272">
                  <c:v>4410.2158</c:v>
                </c:pt>
                <c:pt idx="3273">
                  <c:v>4328.8241</c:v>
                </c:pt>
                <c:pt idx="3274">
                  <c:v>4357.4039</c:v>
                </c:pt>
                <c:pt idx="3275">
                  <c:v>4293.6278</c:v>
                </c:pt>
                <c:pt idx="3276">
                  <c:v>4323.0385</c:v>
                </c:pt>
                <c:pt idx="3277">
                  <c:v>4221.2066</c:v>
                </c:pt>
                <c:pt idx="3278">
                  <c:v>4215.9807</c:v>
                </c:pt>
                <c:pt idx="3279">
                  <c:v>4157.5455</c:v>
                </c:pt>
                <c:pt idx="3280">
                  <c:v>4188.1347</c:v>
                </c:pt>
                <c:pt idx="3281">
                  <c:v>4186.6356</c:v>
                </c:pt>
                <c:pt idx="3282">
                  <c:v>4092.3221</c:v>
                </c:pt>
                <c:pt idx="3283">
                  <c:v>4088.3033</c:v>
                </c:pt>
                <c:pt idx="3284">
                  <c:v>4075.511</c:v>
                </c:pt>
                <c:pt idx="3285">
                  <c:v>4044.9386</c:v>
                </c:pt>
                <c:pt idx="3286">
                  <c:v>4109.2842</c:v>
                </c:pt>
                <c:pt idx="3287">
                  <c:v>4127.3993</c:v>
                </c:pt>
                <c:pt idx="3288">
                  <c:v>4072.3724</c:v>
                </c:pt>
                <c:pt idx="3289">
                  <c:v>4143.9024</c:v>
                </c:pt>
                <c:pt idx="3290">
                  <c:v>4139.4293</c:v>
                </c:pt>
                <c:pt idx="3291">
                  <c:v>4140.9848</c:v>
                </c:pt>
                <c:pt idx="3292">
                  <c:v>4093.2264</c:v>
                </c:pt>
                <c:pt idx="3293">
                  <c:v>4125.644</c:v>
                </c:pt>
                <c:pt idx="3294">
                  <c:v>4112.063</c:v>
                </c:pt>
                <c:pt idx="3295">
                  <c:v>4164.8051</c:v>
                </c:pt>
                <c:pt idx="3296">
                  <c:v>4196.1271</c:v>
                </c:pt>
                <c:pt idx="3297">
                  <c:v>4260.7141</c:v>
                </c:pt>
                <c:pt idx="3298">
                  <c:v>4255.7001</c:v>
                </c:pt>
                <c:pt idx="3299">
                  <c:v>4261.4634</c:v>
                </c:pt>
                <c:pt idx="3300">
                  <c:v>4225.231</c:v>
                </c:pt>
                <c:pt idx="3301">
                  <c:v>4238.001</c:v>
                </c:pt>
                <c:pt idx="3302">
                  <c:v>4219.7406</c:v>
                </c:pt>
                <c:pt idx="3303">
                  <c:v>4229.8285</c:v>
                </c:pt>
                <c:pt idx="3304">
                  <c:v>4119.8976</c:v>
                </c:pt>
                <c:pt idx="3305">
                  <c:v>4057.3399</c:v>
                </c:pt>
                <c:pt idx="3306">
                  <c:v>4011.7387</c:v>
                </c:pt>
                <c:pt idx="3307">
                  <c:v>4043.7615</c:v>
                </c:pt>
                <c:pt idx="3308">
                  <c:v>4036.7822</c:v>
                </c:pt>
                <c:pt idx="3309">
                  <c:v>4073.0802</c:v>
                </c:pt>
                <c:pt idx="3310">
                  <c:v>4076.1849</c:v>
                </c:pt>
                <c:pt idx="3311">
                  <c:v>4033.288</c:v>
                </c:pt>
                <c:pt idx="3312">
                  <c:v>4035.9736</c:v>
                </c:pt>
                <c:pt idx="3313">
                  <c:v>4023.0558</c:v>
                </c:pt>
                <c:pt idx="3314">
                  <c:v>3960.7399</c:v>
                </c:pt>
                <c:pt idx="3315">
                  <c:v>3951.4479</c:v>
                </c:pt>
                <c:pt idx="3316">
                  <c:v>3912.0039</c:v>
                </c:pt>
                <c:pt idx="3317">
                  <c:v>3968.6465</c:v>
                </c:pt>
                <c:pt idx="3318">
                  <c:v>3958.4364</c:v>
                </c:pt>
                <c:pt idx="3319">
                  <c:v>3961.712</c:v>
                </c:pt>
                <c:pt idx="3320">
                  <c:v>3977.2588</c:v>
                </c:pt>
                <c:pt idx="3321">
                  <c:v>4039.0327</c:v>
                </c:pt>
                <c:pt idx="3322">
                  <c:v>4047.1651</c:v>
                </c:pt>
                <c:pt idx="3323">
                  <c:v>4035.5549</c:v>
                </c:pt>
                <c:pt idx="3324">
                  <c:v>4031.5608</c:v>
                </c:pt>
                <c:pt idx="3325">
                  <c:v>3995.2577</c:v>
                </c:pt>
                <c:pt idx="3326">
                  <c:v>3966.1134</c:v>
                </c:pt>
                <c:pt idx="3327">
                  <c:v>4008.5351</c:v>
                </c:pt>
                <c:pt idx="3328">
                  <c:v>3990.5763</c:v>
                </c:pt>
                <c:pt idx="3329">
                  <c:v>3946.0858</c:v>
                </c:pt>
                <c:pt idx="3330">
                  <c:v>3948.9927</c:v>
                </c:pt>
                <c:pt idx="3331">
                  <c:v>3916.4387</c:v>
                </c:pt>
                <c:pt idx="3332">
                  <c:v>3887.0272</c:v>
                </c:pt>
                <c:pt idx="3333">
                  <c:v>3882.4838</c:v>
                </c:pt>
                <c:pt idx="3334">
                  <c:v>3902.0012</c:v>
                </c:pt>
                <c:pt idx="3335">
                  <c:v>3914.23</c:v>
                </c:pt>
                <c:pt idx="3336">
                  <c:v>3892.2174</c:v>
                </c:pt>
                <c:pt idx="3337">
                  <c:v>3925.9658</c:v>
                </c:pt>
                <c:pt idx="3338">
                  <c:v>4000.2856</c:v>
                </c:pt>
                <c:pt idx="3339">
                  <c:v>3998.1047</c:v>
                </c:pt>
                <c:pt idx="3340">
                  <c:v>4082.4489</c:v>
                </c:pt>
                <c:pt idx="3341">
                  <c:v>4061.3992</c:v>
                </c:pt>
                <c:pt idx="3342">
                  <c:v>4116.704</c:v>
                </c:pt>
                <c:pt idx="3343">
                  <c:v>4086.8137</c:v>
                </c:pt>
                <c:pt idx="3344">
                  <c:v>4112.4728</c:v>
                </c:pt>
                <c:pt idx="3345">
                  <c:v>4041.8159</c:v>
                </c:pt>
                <c:pt idx="3346">
                  <c:v>3983.5318</c:v>
                </c:pt>
                <c:pt idx="3347">
                  <c:v>3989.0877</c:v>
                </c:pt>
                <c:pt idx="3348">
                  <c:v>3880.9907</c:v>
                </c:pt>
                <c:pt idx="3349">
                  <c:v>3825.7251</c:v>
                </c:pt>
                <c:pt idx="3350">
                  <c:v>3818.6087</c:v>
                </c:pt>
                <c:pt idx="3351">
                  <c:v>3768.3297</c:v>
                </c:pt>
                <c:pt idx="3352">
                  <c:v>3752.8294</c:v>
                </c:pt>
                <c:pt idx="3353">
                  <c:v>3709.396</c:v>
                </c:pt>
                <c:pt idx="3354">
                  <c:v>3753.5752</c:v>
                </c:pt>
                <c:pt idx="3355">
                  <c:v>3932.93</c:v>
                </c:pt>
                <c:pt idx="3356">
                  <c:v>3904.4999</c:v>
                </c:pt>
                <c:pt idx="3357">
                  <c:v>3869.8382</c:v>
                </c:pt>
                <c:pt idx="3358">
                  <c:v>3825.4867</c:v>
                </c:pt>
                <c:pt idx="3359">
                  <c:v>3860.2776</c:v>
                </c:pt>
                <c:pt idx="3360">
                  <c:v>3813.4374</c:v>
                </c:pt>
                <c:pt idx="3361">
                  <c:v>3791.0246</c:v>
                </c:pt>
                <c:pt idx="3362">
                  <c:v>3823.7132</c:v>
                </c:pt>
                <c:pt idx="3363">
                  <c:v>3857.2124</c:v>
                </c:pt>
                <c:pt idx="3364">
                  <c:v>3916.0266</c:v>
                </c:pt>
                <c:pt idx="3365">
                  <c:v>3914.1576</c:v>
                </c:pt>
                <c:pt idx="3366">
                  <c:v>3898.2396</c:v>
                </c:pt>
                <c:pt idx="3367">
                  <c:v>3918.9261</c:v>
                </c:pt>
                <c:pt idx="3368">
                  <c:v>3907.6065</c:v>
                </c:pt>
                <c:pt idx="3369">
                  <c:v>3855.774</c:v>
                </c:pt>
                <c:pt idx="3370">
                  <c:v>3892.2936</c:v>
                </c:pt>
                <c:pt idx="3371">
                  <c:v>3941.7368</c:v>
                </c:pt>
                <c:pt idx="3372">
                  <c:v>3933.3319</c:v>
                </c:pt>
                <c:pt idx="3373">
                  <c:v>3929.153</c:v>
                </c:pt>
                <c:pt idx="3374">
                  <c:v>3977.2717</c:v>
                </c:pt>
                <c:pt idx="3375">
                  <c:v>3999.46</c:v>
                </c:pt>
                <c:pt idx="3376">
                  <c:v>3985.9752</c:v>
                </c:pt>
                <c:pt idx="3377">
                  <c:v>3930.7739</c:v>
                </c:pt>
                <c:pt idx="3378">
                  <c:v>3935.7032</c:v>
                </c:pt>
                <c:pt idx="3379">
                  <c:v>3909.3088</c:v>
                </c:pt>
                <c:pt idx="3380">
                  <c:v>3849.1765</c:v>
                </c:pt>
                <c:pt idx="3381">
                  <c:v>3840.1102</c:v>
                </c:pt>
                <c:pt idx="3382">
                  <c:v>3855.6624</c:v>
                </c:pt>
                <c:pt idx="3383">
                  <c:v>3878.6631</c:v>
                </c:pt>
                <c:pt idx="3384">
                  <c:v>3847.5762</c:v>
                </c:pt>
                <c:pt idx="3385">
                  <c:v>3958.0931</c:v>
                </c:pt>
                <c:pt idx="3386">
                  <c:v>3959.8434</c:v>
                </c:pt>
                <c:pt idx="3387">
                  <c:v>3960.516</c:v>
                </c:pt>
                <c:pt idx="3388">
                  <c:v>3921.0269</c:v>
                </c:pt>
                <c:pt idx="3389">
                  <c:v>3901.0377</c:v>
                </c:pt>
                <c:pt idx="3390">
                  <c:v>3894.1708</c:v>
                </c:pt>
                <c:pt idx="3391">
                  <c:v>3884.0703</c:v>
                </c:pt>
                <c:pt idx="3392">
                  <c:v>3916.5759</c:v>
                </c:pt>
                <c:pt idx="3393">
                  <c:v>3973.4591</c:v>
                </c:pt>
                <c:pt idx="3394">
                  <c:v>3953.4809</c:v>
                </c:pt>
                <c:pt idx="3395">
                  <c:v>3927.1515</c:v>
                </c:pt>
                <c:pt idx="3396">
                  <c:v>3926.0714</c:v>
                </c:pt>
                <c:pt idx="3397">
                  <c:v>3912.114</c:v>
                </c:pt>
                <c:pt idx="3398">
                  <c:v>3890.3149</c:v>
                </c:pt>
                <c:pt idx="3399">
                  <c:v>3864.0027</c:v>
                </c:pt>
                <c:pt idx="3400">
                  <c:v>3872.8849</c:v>
                </c:pt>
                <c:pt idx="3401">
                  <c:v>3854.3324</c:v>
                </c:pt>
                <c:pt idx="3402">
                  <c:v>3860.0706</c:v>
                </c:pt>
                <c:pt idx="3403">
                  <c:v>3890.3488</c:v>
                </c:pt>
                <c:pt idx="3404">
                  <c:v>3845.8023</c:v>
                </c:pt>
                <c:pt idx="3405">
                  <c:v>3840.6391</c:v>
                </c:pt>
                <c:pt idx="3406">
                  <c:v>3808.2122</c:v>
                </c:pt>
                <c:pt idx="3407">
                  <c:v>3831.0291</c:v>
                </c:pt>
                <c:pt idx="3408">
                  <c:v>3885.6017</c:v>
                </c:pt>
                <c:pt idx="3409">
                  <c:v>3896.1356</c:v>
                </c:pt>
                <c:pt idx="3410">
                  <c:v>3963.352</c:v>
                </c:pt>
                <c:pt idx="3411">
                  <c:v>3935.47</c:v>
                </c:pt>
                <c:pt idx="3412">
                  <c:v>3923.4204</c:v>
                </c:pt>
                <c:pt idx="3413">
                  <c:v>3932.3022</c:v>
                </c:pt>
                <c:pt idx="3414">
                  <c:v>3957.1163</c:v>
                </c:pt>
                <c:pt idx="3415">
                  <c:v>3967.407</c:v>
                </c:pt>
                <c:pt idx="3416">
                  <c:v>3977.6976</c:v>
                </c:pt>
                <c:pt idx="3417">
                  <c:v>3996.2354</c:v>
                </c:pt>
                <c:pt idx="3418">
                  <c:v>4016.622</c:v>
                </c:pt>
                <c:pt idx="3419">
                  <c:v>4003.1585</c:v>
                </c:pt>
                <c:pt idx="3420">
                  <c:v>3988.24</c:v>
                </c:pt>
                <c:pt idx="3421">
                  <c:v>4004.5224</c:v>
                </c:pt>
                <c:pt idx="3422">
                  <c:v>4032.683</c:v>
                </c:pt>
                <c:pt idx="3423">
                  <c:v>4060.9961</c:v>
                </c:pt>
                <c:pt idx="3424">
                  <c:v>4032.2845</c:v>
                </c:pt>
                <c:pt idx="3425">
                  <c:v>4034.0909</c:v>
                </c:pt>
                <c:pt idx="3426">
                  <c:v>4042.5974</c:v>
                </c:pt>
                <c:pt idx="3427">
                  <c:v>4065.2377</c:v>
                </c:pt>
                <c:pt idx="3428">
                  <c:v>4128.4509</c:v>
                </c:pt>
                <c:pt idx="3429">
                  <c:v>4172.3134</c:v>
                </c:pt>
                <c:pt idx="3430">
                  <c:v>4225.7314</c:v>
                </c:pt>
                <c:pt idx="3431">
                  <c:v>4233.9415</c:v>
                </c:pt>
                <c:pt idx="3432">
                  <c:v>4207.8765</c:v>
                </c:pt>
                <c:pt idx="3433">
                  <c:v>4260.6473</c:v>
                </c:pt>
                <c:pt idx="3434">
                  <c:v>4293.7054</c:v>
                </c:pt>
                <c:pt idx="3435">
                  <c:v>4261.4813</c:v>
                </c:pt>
                <c:pt idx="3436">
                  <c:v>4290.6247</c:v>
                </c:pt>
                <c:pt idx="3437">
                  <c:v>4287.5421</c:v>
                </c:pt>
                <c:pt idx="3438">
                  <c:v>4473.7702</c:v>
                </c:pt>
                <c:pt idx="3439">
                  <c:v>4525.2503</c:v>
                </c:pt>
                <c:pt idx="3440">
                  <c:v>4505.3555</c:v>
                </c:pt>
                <c:pt idx="3441">
                  <c:v>4469.9717</c:v>
                </c:pt>
                <c:pt idx="3442">
                  <c:v>4502.1774</c:v>
                </c:pt>
                <c:pt idx="3443">
                  <c:v>4633.2599</c:v>
                </c:pt>
                <c:pt idx="3444">
                  <c:v>4608.0176</c:v>
                </c:pt>
                <c:pt idx="3445">
                  <c:v>4664.8392</c:v>
                </c:pt>
                <c:pt idx="3446">
                  <c:v>4678.4674</c:v>
                </c:pt>
                <c:pt idx="3447">
                  <c:v>4611.6895</c:v>
                </c:pt>
                <c:pt idx="3448">
                  <c:v>4562.819</c:v>
                </c:pt>
                <c:pt idx="3449">
                  <c:v>4648.1202</c:v>
                </c:pt>
                <c:pt idx="3450">
                  <c:v>4620.2105</c:v>
                </c:pt>
                <c:pt idx="3451">
                  <c:v>4582.1186</c:v>
                </c:pt>
                <c:pt idx="3452">
                  <c:v>4597.4686</c:v>
                </c:pt>
                <c:pt idx="3453">
                  <c:v>4703.5023</c:v>
                </c:pt>
                <c:pt idx="3454">
                  <c:v>4720.9142</c:v>
                </c:pt>
                <c:pt idx="3455">
                  <c:v>4692.8889</c:v>
                </c:pt>
                <c:pt idx="3456">
                  <c:v>4732.6628</c:v>
                </c:pt>
                <c:pt idx="3457">
                  <c:v>4736.4157</c:v>
                </c:pt>
                <c:pt idx="3458">
                  <c:v>4727.3006</c:v>
                </c:pt>
                <c:pt idx="3459">
                  <c:v>4695.6686</c:v>
                </c:pt>
                <c:pt idx="3460">
                  <c:v>4659.9099</c:v>
                </c:pt>
                <c:pt idx="3461">
                  <c:v>4674.7568</c:v>
                </c:pt>
                <c:pt idx="3462">
                  <c:v>4749.0285</c:v>
                </c:pt>
                <c:pt idx="3463">
                  <c:v>4883.5559</c:v>
                </c:pt>
                <c:pt idx="3464">
                  <c:v>4914.0335</c:v>
                </c:pt>
                <c:pt idx="3465">
                  <c:v>4960.2368</c:v>
                </c:pt>
                <c:pt idx="3466">
                  <c:v>5026.5714</c:v>
                </c:pt>
                <c:pt idx="3467">
                  <c:v>5092.4902</c:v>
                </c:pt>
                <c:pt idx="3468">
                  <c:v>5095.1891</c:v>
                </c:pt>
                <c:pt idx="3469">
                  <c:v>5106.8357</c:v>
                </c:pt>
                <c:pt idx="3470">
                  <c:v>5105.7436</c:v>
                </c:pt>
                <c:pt idx="3471">
                  <c:v>5041.0647</c:v>
                </c:pt>
                <c:pt idx="3472">
                  <c:v>5055.2204</c:v>
                </c:pt>
                <c:pt idx="3473">
                  <c:v>5011.6597</c:v>
                </c:pt>
                <c:pt idx="3474">
                  <c:v>5052.1528</c:v>
                </c:pt>
                <c:pt idx="3475">
                  <c:v>5030.4057</c:v>
                </c:pt>
                <c:pt idx="3476">
                  <c:v>4993.73</c:v>
                </c:pt>
                <c:pt idx="3477">
                  <c:v>4998.7818</c:v>
                </c:pt>
                <c:pt idx="3478">
                  <c:v>4902.5232</c:v>
                </c:pt>
                <c:pt idx="3479">
                  <c:v>4897.6694</c:v>
                </c:pt>
                <c:pt idx="3480">
                  <c:v>4884.0343</c:v>
                </c:pt>
                <c:pt idx="3481">
                  <c:v>4772.7478</c:v>
                </c:pt>
                <c:pt idx="3482">
                  <c:v>4749.9636</c:v>
                </c:pt>
                <c:pt idx="3483">
                  <c:v>4737.8418</c:v>
                </c:pt>
                <c:pt idx="3484">
                  <c:v>4614.6852</c:v>
                </c:pt>
                <c:pt idx="3485">
                  <c:v>4544.7537</c:v>
                </c:pt>
                <c:pt idx="3486">
                  <c:v>4531.8008</c:v>
                </c:pt>
                <c:pt idx="3487">
                  <c:v>4465.2366</c:v>
                </c:pt>
                <c:pt idx="3488">
                  <c:v>4521.1071</c:v>
                </c:pt>
                <c:pt idx="3489">
                  <c:v>4495.9564</c:v>
                </c:pt>
                <c:pt idx="3490">
                  <c:v>4488.5707</c:v>
                </c:pt>
                <c:pt idx="3491">
                  <c:v>4547.2489</c:v>
                </c:pt>
                <c:pt idx="3492">
                  <c:v>4558.3146</c:v>
                </c:pt>
                <c:pt idx="3493">
                  <c:v>4557.8871</c:v>
                </c:pt>
                <c:pt idx="3494">
                  <c:v>4438.7329</c:v>
                </c:pt>
                <c:pt idx="3495">
                  <c:v>4499.2081</c:v>
                </c:pt>
                <c:pt idx="3496">
                  <c:v>4491.0076</c:v>
                </c:pt>
                <c:pt idx="3497">
                  <c:v>4443.1688</c:v>
                </c:pt>
                <c:pt idx="3498">
                  <c:v>4425.4288</c:v>
                </c:pt>
                <c:pt idx="3499">
                  <c:v>4460.9554</c:v>
                </c:pt>
                <c:pt idx="3500">
                  <c:v>4507.5445</c:v>
                </c:pt>
                <c:pt idx="3501">
                  <c:v>4498.7044</c:v>
                </c:pt>
                <c:pt idx="3502">
                  <c:v>4468.9443</c:v>
                </c:pt>
                <c:pt idx="3503">
                  <c:v>4488.7039</c:v>
                </c:pt>
                <c:pt idx="3504">
                  <c:v>4490.9695</c:v>
                </c:pt>
                <c:pt idx="3505">
                  <c:v>4418.604</c:v>
                </c:pt>
                <c:pt idx="3506">
                  <c:v>4408.3248</c:v>
                </c:pt>
                <c:pt idx="3507">
                  <c:v>4351.7345</c:v>
                </c:pt>
                <c:pt idx="3508">
                  <c:v>4364.1594</c:v>
                </c:pt>
                <c:pt idx="3509">
                  <c:v>4461.085</c:v>
                </c:pt>
                <c:pt idx="3510">
                  <c:v>4447.1113</c:v>
                </c:pt>
                <c:pt idx="3511">
                  <c:v>4409.6382</c:v>
                </c:pt>
                <c:pt idx="3512">
                  <c:v>4411.4859</c:v>
                </c:pt>
                <c:pt idx="3513">
                  <c:v>4374.7632</c:v>
                </c:pt>
                <c:pt idx="3514">
                  <c:v>4369.4027</c:v>
                </c:pt>
                <c:pt idx="3515">
                  <c:v>4432.0315</c:v>
                </c:pt>
                <c:pt idx="3516">
                  <c:v>4464.2847</c:v>
                </c:pt>
                <c:pt idx="3517">
                  <c:v>4469.0272</c:v>
                </c:pt>
                <c:pt idx="3518">
                  <c:v>4468.0179</c:v>
                </c:pt>
                <c:pt idx="3519">
                  <c:v>4460.1758</c:v>
                </c:pt>
                <c:pt idx="3520">
                  <c:v>4432.1149</c:v>
                </c:pt>
                <c:pt idx="3521">
                  <c:v>4458.6015</c:v>
                </c:pt>
                <c:pt idx="3522">
                  <c:v>4425.8235</c:v>
                </c:pt>
                <c:pt idx="3523">
                  <c:v>4488.8539</c:v>
                </c:pt>
                <c:pt idx="3524">
                  <c:v>4512.1308</c:v>
                </c:pt>
                <c:pt idx="3525">
                  <c:v>4513.3509</c:v>
                </c:pt>
                <c:pt idx="3526">
                  <c:v>4529.8624</c:v>
                </c:pt>
                <c:pt idx="3527">
                  <c:v>4515.0658</c:v>
                </c:pt>
                <c:pt idx="3528">
                  <c:v>4492.658</c:v>
                </c:pt>
                <c:pt idx="3529">
                  <c:v>4412.5248</c:v>
                </c:pt>
                <c:pt idx="3530">
                  <c:v>4420.072</c:v>
                </c:pt>
                <c:pt idx="3531">
                  <c:v>4406.4731</c:v>
                </c:pt>
                <c:pt idx="3532">
                  <c:v>4383.8558</c:v>
                </c:pt>
                <c:pt idx="3533">
                  <c:v>4412.215</c:v>
                </c:pt>
                <c:pt idx="3534">
                  <c:v>4405.4062</c:v>
                </c:pt>
                <c:pt idx="3535">
                  <c:v>4407.7286</c:v>
                </c:pt>
                <c:pt idx="3536">
                  <c:v>4376.4622</c:v>
                </c:pt>
                <c:pt idx="3537">
                  <c:v>4379.0197</c:v>
                </c:pt>
                <c:pt idx="3538">
                  <c:v>4357.6749</c:v>
                </c:pt>
                <c:pt idx="3539">
                  <c:v>4325.1561</c:v>
                </c:pt>
                <c:pt idx="3540">
                  <c:v>4370.0643</c:v>
                </c:pt>
                <c:pt idx="3541">
                  <c:v>4362.6508</c:v>
                </c:pt>
                <c:pt idx="3542">
                  <c:v>4378.9668</c:v>
                </c:pt>
                <c:pt idx="3543">
                  <c:v>4377.3671</c:v>
                </c:pt>
                <c:pt idx="3544">
                  <c:v>4408.9355</c:v>
                </c:pt>
                <c:pt idx="3545">
                  <c:v>4384.9673</c:v>
                </c:pt>
                <c:pt idx="3546">
                  <c:v>4349.7314</c:v>
                </c:pt>
                <c:pt idx="3547">
                  <c:v>4256.994</c:v>
                </c:pt>
                <c:pt idx="3548">
                  <c:v>4244.5125</c:v>
                </c:pt>
                <c:pt idx="3549">
                  <c:v>4122.4269</c:v>
                </c:pt>
                <c:pt idx="3550">
                  <c:v>4133.4028</c:v>
                </c:pt>
                <c:pt idx="3551">
                  <c:v>4134.3497</c:v>
                </c:pt>
                <c:pt idx="3552">
                  <c:v>4147.3965</c:v>
                </c:pt>
                <c:pt idx="3553">
                  <c:v>4151.9734</c:v>
                </c:pt>
                <c:pt idx="3554">
                  <c:v>4129.7659</c:v>
                </c:pt>
                <c:pt idx="3555">
                  <c:v>4169.9265</c:v>
                </c:pt>
                <c:pt idx="3556">
                  <c:v>4150.5385</c:v>
                </c:pt>
                <c:pt idx="3557">
                  <c:v>4172.3681</c:v>
                </c:pt>
                <c:pt idx="3558">
                  <c:v>4232.7618</c:v>
                </c:pt>
                <c:pt idx="3559">
                  <c:v>4240.5401</c:v>
                </c:pt>
                <c:pt idx="3560">
                  <c:v>4236.406</c:v>
                </c:pt>
                <c:pt idx="3561">
                  <c:v>4230.4486</c:v>
                </c:pt>
                <c:pt idx="3562">
                  <c:v>4234.494</c:v>
                </c:pt>
                <c:pt idx="3563">
                  <c:v>4192.4035</c:v>
                </c:pt>
                <c:pt idx="3564">
                  <c:v>4261.0315</c:v>
                </c:pt>
                <c:pt idx="3565">
                  <c:v>4263.0644</c:v>
                </c:pt>
                <c:pt idx="3566">
                  <c:v>4247.1423</c:v>
                </c:pt>
                <c:pt idx="3567">
                  <c:v>4249.5576</c:v>
                </c:pt>
                <c:pt idx="3568">
                  <c:v>4265.3848</c:v>
                </c:pt>
                <c:pt idx="3569">
                  <c:v>4265.1451</c:v>
                </c:pt>
                <c:pt idx="3570">
                  <c:v>4319.3989</c:v>
                </c:pt>
                <c:pt idx="3571">
                  <c:v>4391.7444</c:v>
                </c:pt>
                <c:pt idx="3572">
                  <c:v>4373.7625</c:v>
                </c:pt>
                <c:pt idx="3573">
                  <c:v>4416.9286</c:v>
                </c:pt>
                <c:pt idx="3574">
                  <c:v>4400.6142</c:v>
                </c:pt>
                <c:pt idx="3575">
                  <c:v>4389.906</c:v>
                </c:pt>
                <c:pt idx="3576">
                  <c:v>4399.3763</c:v>
                </c:pt>
                <c:pt idx="3577">
                  <c:v>4409.9746</c:v>
                </c:pt>
                <c:pt idx="3578">
                  <c:v>4386.2587</c:v>
                </c:pt>
                <c:pt idx="3579">
                  <c:v>4356.0714</c:v>
                </c:pt>
                <c:pt idx="3580">
                  <c:v>4355.6947</c:v>
                </c:pt>
                <c:pt idx="3581">
                  <c:v>4373.0512</c:v>
                </c:pt>
                <c:pt idx="3582">
                  <c:v>4351.5276</c:v>
                </c:pt>
                <c:pt idx="3583">
                  <c:v>4337.8955</c:v>
                </c:pt>
                <c:pt idx="3584">
                  <c:v>4299.3014</c:v>
                </c:pt>
                <c:pt idx="3585">
                  <c:v>4272.1824</c:v>
                </c:pt>
                <c:pt idx="3586">
                  <c:v>4233.8101</c:v>
                </c:pt>
                <c:pt idx="3587">
                  <c:v>4231.3449</c:v>
                </c:pt>
                <c:pt idx="3588">
                  <c:v>4240.9686</c:v>
                </c:pt>
                <c:pt idx="3589">
                  <c:v>4262.8558</c:v>
                </c:pt>
                <c:pt idx="3590">
                  <c:v>4287.3174</c:v>
                </c:pt>
                <c:pt idx="3591">
                  <c:v>4324.0043</c:v>
                </c:pt>
                <c:pt idx="3592">
                  <c:v>4382.1495</c:v>
                </c:pt>
                <c:pt idx="3593">
                  <c:v>4356.7164</c:v>
                </c:pt>
                <c:pt idx="3594">
                  <c:v>4360.6937</c:v>
                </c:pt>
                <c:pt idx="3595">
                  <c:v>4318.4452</c:v>
                </c:pt>
                <c:pt idx="3596">
                  <c:v>4312.1275</c:v>
                </c:pt>
                <c:pt idx="3597">
                  <c:v>4262.0216</c:v>
                </c:pt>
                <c:pt idx="3598">
                  <c:v>4276.9726</c:v>
                </c:pt>
                <c:pt idx="3599">
                  <c:v>4289.0541</c:v>
                </c:pt>
                <c:pt idx="3600">
                  <c:v>4275.6671</c:v>
                </c:pt>
                <c:pt idx="3601">
                  <c:v>4290.0931</c:v>
                </c:pt>
                <c:pt idx="3602">
                  <c:v>4311.6875</c:v>
                </c:pt>
                <c:pt idx="3603">
                  <c:v>4312.6455</c:v>
                </c:pt>
                <c:pt idx="3604">
                  <c:v>4265.9898</c:v>
                </c:pt>
                <c:pt idx="3605">
                  <c:v>4253.468</c:v>
                </c:pt>
                <c:pt idx="3606">
                  <c:v>4273.9833</c:v>
                </c:pt>
                <c:pt idx="3607">
                  <c:v>4291.8642</c:v>
                </c:pt>
                <c:pt idx="3608">
                  <c:v>4323.3669</c:v>
                </c:pt>
                <c:pt idx="3609">
                  <c:v>4304.1381</c:v>
                </c:pt>
                <c:pt idx="3610">
                  <c:v>4300.51</c:v>
                </c:pt>
                <c:pt idx="3611">
                  <c:v>4313.2895</c:v>
                </c:pt>
                <c:pt idx="3612">
                  <c:v>4252.387</c:v>
                </c:pt>
                <c:pt idx="3613">
                  <c:v>4211.5336</c:v>
                </c:pt>
                <c:pt idx="3614">
                  <c:v>4211.0858</c:v>
                </c:pt>
                <c:pt idx="3615">
                  <c:v>4200.3218</c:v>
                </c:pt>
                <c:pt idx="3616">
                  <c:v>4194.2953</c:v>
                </c:pt>
                <c:pt idx="3617">
                  <c:v>4190.1103</c:v>
                </c:pt>
                <c:pt idx="3618">
                  <c:v>4232.8291</c:v>
                </c:pt>
                <c:pt idx="3619">
                  <c:v>4231.8568</c:v>
                </c:pt>
                <c:pt idx="3620">
                  <c:v>4203.3039</c:v>
                </c:pt>
                <c:pt idx="3621">
                  <c:v>4228.1822</c:v>
                </c:pt>
                <c:pt idx="3622">
                  <c:v>4235.1345</c:v>
                </c:pt>
                <c:pt idx="3623">
                  <c:v>4240.2787</c:v>
                </c:pt>
                <c:pt idx="3624">
                  <c:v>4226.2718</c:v>
                </c:pt>
                <c:pt idx="3625">
                  <c:v>4212.1727</c:v>
                </c:pt>
                <c:pt idx="3626">
                  <c:v>4201.3694</c:v>
                </c:pt>
                <c:pt idx="3627">
                  <c:v>4212.8486</c:v>
                </c:pt>
                <c:pt idx="3628">
                  <c:v>4214.6489</c:v>
                </c:pt>
                <c:pt idx="3629">
                  <c:v>4209.8285</c:v>
                </c:pt>
                <c:pt idx="3630">
                  <c:v>4214.4345</c:v>
                </c:pt>
                <c:pt idx="3631">
                  <c:v>4220.9761</c:v>
                </c:pt>
                <c:pt idx="3632">
                  <c:v>4237.471</c:v>
                </c:pt>
                <c:pt idx="3633">
                  <c:v>4235.5564</c:v>
                </c:pt>
                <c:pt idx="3634">
                  <c:v>4262.5001</c:v>
                </c:pt>
                <c:pt idx="3635">
                  <c:v>4273.7243</c:v>
                </c:pt>
                <c:pt idx="3636">
                  <c:v>4309.1062</c:v>
                </c:pt>
                <c:pt idx="3637">
                  <c:v>4338.6284</c:v>
                </c:pt>
                <c:pt idx="3638">
                  <c:v>4396.283</c:v>
                </c:pt>
                <c:pt idx="3639">
                  <c:v>4386.6298</c:v>
                </c:pt>
                <c:pt idx="3640">
                  <c:v>4372.7591</c:v>
                </c:pt>
                <c:pt idx="3641">
                  <c:v>4377.9647</c:v>
                </c:pt>
                <c:pt idx="3642">
                  <c:v>4353.8546</c:v>
                </c:pt>
                <c:pt idx="3643">
                  <c:v>4319.7279</c:v>
                </c:pt>
                <c:pt idx="3644">
                  <c:v>4323.9348</c:v>
                </c:pt>
                <c:pt idx="3645">
                  <c:v>4362.7269</c:v>
                </c:pt>
                <c:pt idx="3646">
                  <c:v>4390.2974</c:v>
                </c:pt>
                <c:pt idx="3647">
                  <c:v>4412.5958</c:v>
                </c:pt>
                <c:pt idx="3648">
                  <c:v>4442.0731</c:v>
                </c:pt>
                <c:pt idx="3649">
                  <c:v>4517.2386</c:v>
                </c:pt>
                <c:pt idx="3650">
                  <c:v>4511.3774</c:v>
                </c:pt>
                <c:pt idx="3651">
                  <c:v>4528.4754</c:v>
                </c:pt>
                <c:pt idx="3652">
                  <c:v>4522.3038</c:v>
                </c:pt>
                <c:pt idx="3653">
                  <c:v>4512.5374</c:v>
                </c:pt>
                <c:pt idx="3654">
                  <c:v>4525.8937</c:v>
                </c:pt>
                <c:pt idx="3655">
                  <c:v>4537.6308</c:v>
                </c:pt>
                <c:pt idx="3656">
                  <c:v>4540.4434</c:v>
                </c:pt>
                <c:pt idx="3657">
                  <c:v>4568.3846</c:v>
                </c:pt>
                <c:pt idx="3658">
                  <c:v>4545.8439</c:v>
                </c:pt>
                <c:pt idx="3659">
                  <c:v>4538.145</c:v>
                </c:pt>
                <c:pt idx="3660">
                  <c:v>4523.4957</c:v>
                </c:pt>
                <c:pt idx="3661">
                  <c:v>4506.5326</c:v>
                </c:pt>
                <c:pt idx="3662">
                  <c:v>4493.9609</c:v>
                </c:pt>
                <c:pt idx="3663">
                  <c:v>4448.1725</c:v>
                </c:pt>
                <c:pt idx="3664">
                  <c:v>4416.0575</c:v>
                </c:pt>
                <c:pt idx="3665">
                  <c:v>3957.2189</c:v>
                </c:pt>
                <c:pt idx="3666">
                  <c:v>4016.7037</c:v>
                </c:pt>
                <c:pt idx="3667">
                  <c:v>4107.3809</c:v>
                </c:pt>
                <c:pt idx="3668">
                  <c:v>4120.571</c:v>
                </c:pt>
                <c:pt idx="3669">
                  <c:v>4127.1399</c:v>
                </c:pt>
                <c:pt idx="3670">
                  <c:v>4190.4382</c:v>
                </c:pt>
                <c:pt idx="3671">
                  <c:v>4225.8587</c:v>
                </c:pt>
                <c:pt idx="3672">
                  <c:v>4231.5998</c:v>
                </c:pt>
                <c:pt idx="3673">
                  <c:v>4250.33</c:v>
                </c:pt>
                <c:pt idx="3674">
                  <c:v>4236.9137</c:v>
                </c:pt>
                <c:pt idx="3675">
                  <c:v>4324.8199</c:v>
                </c:pt>
                <c:pt idx="3676">
                  <c:v>4342.2858</c:v>
                </c:pt>
                <c:pt idx="3677">
                  <c:v>4349.6045</c:v>
                </c:pt>
                <c:pt idx="3678">
                  <c:v>4381.2537</c:v>
                </c:pt>
                <c:pt idx="3679">
                  <c:v>4413.5065</c:v>
                </c:pt>
                <c:pt idx="3680">
                  <c:v>4384.9469</c:v>
                </c:pt>
                <c:pt idx="3681">
                  <c:v>4324.5739</c:v>
                </c:pt>
                <c:pt idx="3682">
                  <c:v>4374.2166</c:v>
                </c:pt>
                <c:pt idx="3683">
                  <c:v>4348.7222</c:v>
                </c:pt>
                <c:pt idx="3684">
                  <c:v>4270.5465</c:v>
                </c:pt>
                <c:pt idx="3685">
                  <c:v>4364.438</c:v>
                </c:pt>
                <c:pt idx="3686">
                  <c:v>4419.7559</c:v>
                </c:pt>
                <c:pt idx="3687">
                  <c:v>4410.6229</c:v>
                </c:pt>
                <c:pt idx="3688">
                  <c:v>4470.0393</c:v>
                </c:pt>
                <c:pt idx="3689">
                  <c:v>4425.7143</c:v>
                </c:pt>
                <c:pt idx="3690">
                  <c:v>4354.645</c:v>
                </c:pt>
                <c:pt idx="3691">
                  <c:v>4351.3552</c:v>
                </c:pt>
                <c:pt idx="3692">
                  <c:v>4375.4055</c:v>
                </c:pt>
                <c:pt idx="3693">
                  <c:v>4279.5486</c:v>
                </c:pt>
                <c:pt idx="3694">
                  <c:v>4197.1802</c:v>
                </c:pt>
                <c:pt idx="3695">
                  <c:v>4191.9971</c:v>
                </c:pt>
                <c:pt idx="3696">
                  <c:v>4091.6695</c:v>
                </c:pt>
                <c:pt idx="3697">
                  <c:v>4082.879</c:v>
                </c:pt>
                <c:pt idx="3698">
                  <c:v>3984.6773</c:v>
                </c:pt>
                <c:pt idx="3699">
                  <c:v>3989.9745</c:v>
                </c:pt>
                <c:pt idx="3700">
                  <c:v>3922.9286</c:v>
                </c:pt>
                <c:pt idx="3701">
                  <c:v>3964.7357</c:v>
                </c:pt>
                <c:pt idx="3702">
                  <c:v>4052.2855</c:v>
                </c:pt>
                <c:pt idx="3703">
                  <c:v>4031.0839</c:v>
                </c:pt>
                <c:pt idx="3704">
                  <c:v>4072.6308</c:v>
                </c:pt>
                <c:pt idx="3705">
                  <c:v>3999.9455</c:v>
                </c:pt>
                <c:pt idx="3706">
                  <c:v>4014.2408</c:v>
                </c:pt>
                <c:pt idx="3707">
                  <c:v>4005.0791</c:v>
                </c:pt>
                <c:pt idx="3708">
                  <c:v>4005.2169</c:v>
                </c:pt>
                <c:pt idx="3709">
                  <c:v>4011.389</c:v>
                </c:pt>
                <c:pt idx="3710">
                  <c:v>4062.9116</c:v>
                </c:pt>
                <c:pt idx="3711">
                  <c:v>4061.8541</c:v>
                </c:pt>
                <c:pt idx="3712">
                  <c:v>4073.4426</c:v>
                </c:pt>
                <c:pt idx="3713">
                  <c:v>4079.3845</c:v>
                </c:pt>
                <c:pt idx="3714">
                  <c:v>4025.5759</c:v>
                </c:pt>
                <c:pt idx="3715">
                  <c:v>4063.9074</c:v>
                </c:pt>
                <c:pt idx="3716">
                  <c:v>4068.2203</c:v>
                </c:pt>
                <c:pt idx="3717">
                  <c:v>4035.7179</c:v>
                </c:pt>
                <c:pt idx="3718">
                  <c:v>4062.2185</c:v>
                </c:pt>
                <c:pt idx="3719">
                  <c:v>4064.7661</c:v>
                </c:pt>
                <c:pt idx="3720">
                  <c:v>4049.5223</c:v>
                </c:pt>
                <c:pt idx="3721">
                  <c:v>4056.6477</c:v>
                </c:pt>
                <c:pt idx="3722">
                  <c:v>4068.2881</c:v>
                </c:pt>
                <c:pt idx="3723">
                  <c:v>4052.9893</c:v>
                </c:pt>
                <c:pt idx="3724">
                  <c:v>4064.3357</c:v>
                </c:pt>
                <c:pt idx="3725">
                  <c:v>4047.0036</c:v>
                </c:pt>
                <c:pt idx="3726">
                  <c:v>4053.9494</c:v>
                </c:pt>
                <c:pt idx="3727">
                  <c:v>4093.3795</c:v>
                </c:pt>
                <c:pt idx="3728">
                  <c:v>4096.8225</c:v>
                </c:pt>
                <c:pt idx="3729">
                  <c:v>4104.6998</c:v>
                </c:pt>
                <c:pt idx="3730">
                  <c:v>4139.9772</c:v>
                </c:pt>
                <c:pt idx="3731">
                  <c:v>4155.1399</c:v>
                </c:pt>
                <c:pt idx="3732">
                  <c:v>4139.1485</c:v>
                </c:pt>
                <c:pt idx="3733">
                  <c:v>4127.7901</c:v>
                </c:pt>
                <c:pt idx="3734">
                  <c:v>4112.912</c:v>
                </c:pt>
                <c:pt idx="3735">
                  <c:v>4103.6361</c:v>
                </c:pt>
                <c:pt idx="3736">
                  <c:v>4087.1371</c:v>
                </c:pt>
                <c:pt idx="3737">
                  <c:v>4101.0736</c:v>
                </c:pt>
                <c:pt idx="3738">
                  <c:v>4085.4107</c:v>
                </c:pt>
                <c:pt idx="3739">
                  <c:v>4072.9889</c:v>
                </c:pt>
                <c:pt idx="3740">
                  <c:v>4029.7952</c:v>
                </c:pt>
                <c:pt idx="3741">
                  <c:v>3991.7449</c:v>
                </c:pt>
                <c:pt idx="3742">
                  <c:v>4018.5439</c:v>
                </c:pt>
                <c:pt idx="3743">
                  <c:v>4041.5508</c:v>
                </c:pt>
                <c:pt idx="3744">
                  <c:v>4043.1771</c:v>
                </c:pt>
                <c:pt idx="3745">
                  <c:v>4019.6264</c:v>
                </c:pt>
                <c:pt idx="3746">
                  <c:v>4085.0417</c:v>
                </c:pt>
                <c:pt idx="3747">
                  <c:v>4095.1674</c:v>
                </c:pt>
                <c:pt idx="3748">
                  <c:v>4116.3019</c:v>
                </c:pt>
                <c:pt idx="3749">
                  <c:v>4113.1914</c:v>
                </c:pt>
                <c:pt idx="3750">
                  <c:v>4108.2247</c:v>
                </c:pt>
                <c:pt idx="3751">
                  <c:v>4105.7559</c:v>
                </c:pt>
                <c:pt idx="3752">
                  <c:v>4107.684</c:v>
                </c:pt>
                <c:pt idx="3753">
                  <c:v>4094.5394</c:v>
                </c:pt>
                <c:pt idx="3754">
                  <c:v>4087.6363</c:v>
                </c:pt>
                <c:pt idx="3755">
                  <c:v>4041.4846</c:v>
                </c:pt>
                <c:pt idx="3756">
                  <c:v>4037.2284</c:v>
                </c:pt>
                <c:pt idx="3757">
                  <c:v>4070.1585</c:v>
                </c:pt>
                <c:pt idx="3758">
                  <c:v>4080.5392</c:v>
                </c:pt>
                <c:pt idx="3759">
                  <c:v>4110.5633</c:v>
                </c:pt>
                <c:pt idx="3760">
                  <c:v>4121.4729</c:v>
                </c:pt>
                <c:pt idx="3761">
                  <c:v>4115.3821</c:v>
                </c:pt>
                <c:pt idx="3762">
                  <c:v>4086.0288</c:v>
                </c:pt>
                <c:pt idx="3763">
                  <c:v>4089.1354</c:v>
                </c:pt>
                <c:pt idx="3764">
                  <c:v>4074.0553</c:v>
                </c:pt>
                <c:pt idx="3765">
                  <c:v>4093.4987</c:v>
                </c:pt>
                <c:pt idx="3766">
                  <c:v>4163.2222</c:v>
                </c:pt>
                <c:pt idx="3767">
                  <c:v>4258.1633</c:v>
                </c:pt>
                <c:pt idx="3768">
                  <c:v>4298.9479</c:v>
                </c:pt>
                <c:pt idx="3769">
                  <c:v>4529.3245</c:v>
                </c:pt>
                <c:pt idx="3770">
                  <c:v>4604.0227</c:v>
                </c:pt>
                <c:pt idx="3771">
                  <c:v>4572.7965</c:v>
                </c:pt>
                <c:pt idx="3772">
                  <c:v>4592.9409</c:v>
                </c:pt>
                <c:pt idx="3773">
                  <c:v>4567.2362</c:v>
                </c:pt>
                <c:pt idx="3774">
                  <c:v>4614.4703</c:v>
                </c:pt>
                <c:pt idx="3775">
                  <c:v>4636.6168</c:v>
                </c:pt>
                <c:pt idx="3776">
                  <c:v>4608.1962</c:v>
                </c:pt>
                <c:pt idx="3777">
                  <c:v>4528.8426</c:v>
                </c:pt>
                <c:pt idx="3778">
                  <c:v>4423.5349</c:v>
                </c:pt>
                <c:pt idx="3779">
                  <c:v>4568.2735</c:v>
                </c:pt>
                <c:pt idx="3780">
                  <c:v>4578.2493</c:v>
                </c:pt>
                <c:pt idx="3781">
                  <c:v>4607.6936</c:v>
                </c:pt>
                <c:pt idx="3782">
                  <c:v>4543.6973</c:v>
                </c:pt>
                <c:pt idx="3783">
                  <c:v>4496.3337</c:v>
                </c:pt>
                <c:pt idx="3784">
                  <c:v>4362.3215</c:v>
                </c:pt>
                <c:pt idx="3785">
                  <c:v>4379.9643</c:v>
                </c:pt>
                <c:pt idx="3786">
                  <c:v>4434.8699</c:v>
                </c:pt>
                <c:pt idx="3787">
                  <c:v>4460.1741</c:v>
                </c:pt>
                <c:pt idx="3788">
                  <c:v>4502.1816</c:v>
                </c:pt>
                <c:pt idx="3789">
                  <c:v>4555.8482</c:v>
                </c:pt>
                <c:pt idx="3790">
                  <c:v>4591.0843</c:v>
                </c:pt>
                <c:pt idx="3791">
                  <c:v>4578.7235</c:v>
                </c:pt>
                <c:pt idx="3792">
                  <c:v>4580.1849</c:v>
                </c:pt>
                <c:pt idx="3793">
                  <c:v>4555.8418</c:v>
                </c:pt>
                <c:pt idx="3794">
                  <c:v>4603.1163</c:v>
                </c:pt>
                <c:pt idx="3795">
                  <c:v>4634.9879</c:v>
                </c:pt>
                <c:pt idx="3796">
                  <c:v>4536.8203</c:v>
                </c:pt>
                <c:pt idx="3797">
                  <c:v>4549.7687</c:v>
                </c:pt>
                <c:pt idx="3798">
                  <c:v>4568.3963</c:v>
                </c:pt>
                <c:pt idx="3799">
                  <c:v>4676.3955</c:v>
                </c:pt>
                <c:pt idx="3800">
                  <c:v>4674.2538</c:v>
                </c:pt>
                <c:pt idx="3801">
                  <c:v>4678.7151</c:v>
                </c:pt>
                <c:pt idx="3802">
                  <c:v>4613.2293</c:v>
                </c:pt>
                <c:pt idx="3803">
                  <c:v>4609.0932</c:v>
                </c:pt>
                <c:pt idx="3804">
                  <c:v>4624.9726</c:v>
                </c:pt>
                <c:pt idx="3805">
                  <c:v>4640.774</c:v>
                </c:pt>
                <c:pt idx="3806">
                  <c:v>4605.1981</c:v>
                </c:pt>
                <c:pt idx="3807">
                  <c:v>4556.5838</c:v>
                </c:pt>
                <c:pt idx="3808">
                  <c:v>4637.5533</c:v>
                </c:pt>
                <c:pt idx="3809">
                  <c:v>4669.8542</c:v>
                </c:pt>
                <c:pt idx="3810">
                  <c:v>4619.7309</c:v>
                </c:pt>
                <c:pt idx="3811">
                  <c:v>4633.6062</c:v>
                </c:pt>
                <c:pt idx="3812">
                  <c:v>4649.9176</c:v>
                </c:pt>
                <c:pt idx="3813">
                  <c:v>4600.8499</c:v>
                </c:pt>
                <c:pt idx="3814">
                  <c:v>4632.3859</c:v>
                </c:pt>
                <c:pt idx="3815">
                  <c:v>4575.7562</c:v>
                </c:pt>
                <c:pt idx="3816">
                  <c:v>4555.4897</c:v>
                </c:pt>
                <c:pt idx="3817">
                  <c:v>4538.3736</c:v>
                </c:pt>
                <c:pt idx="3818">
                  <c:v>4481.3376</c:v>
                </c:pt>
                <c:pt idx="3819">
                  <c:v>4501.941</c:v>
                </c:pt>
                <c:pt idx="3820">
                  <c:v>4516.9709</c:v>
                </c:pt>
                <c:pt idx="3821">
                  <c:v>4533.8665</c:v>
                </c:pt>
                <c:pt idx="3822">
                  <c:v>4553.5769</c:v>
                </c:pt>
                <c:pt idx="3823">
                  <c:v>4603.7892</c:v>
                </c:pt>
                <c:pt idx="3824">
                  <c:v>4612.5757</c:v>
                </c:pt>
                <c:pt idx="3825">
                  <c:v>4562.9954</c:v>
                </c:pt>
                <c:pt idx="3826">
                  <c:v>4532.7487</c:v>
                </c:pt>
                <c:pt idx="3827">
                  <c:v>4494.8977</c:v>
                </c:pt>
                <c:pt idx="3828">
                  <c:v>4448.2539</c:v>
                </c:pt>
                <c:pt idx="3829">
                  <c:v>4426.179</c:v>
                </c:pt>
                <c:pt idx="3830">
                  <c:v>4441.5449</c:v>
                </c:pt>
                <c:pt idx="3831">
                  <c:v>4437.2096</c:v>
                </c:pt>
                <c:pt idx="3832">
                  <c:v>4502.1805</c:v>
                </c:pt>
                <c:pt idx="3833">
                  <c:v>4604.4827</c:v>
                </c:pt>
                <c:pt idx="3834">
                  <c:v>4617.2137</c:v>
                </c:pt>
                <c:pt idx="3835">
                  <c:v>4618.4956</c:v>
                </c:pt>
                <c:pt idx="3836">
                  <c:v>4609.6866</c:v>
                </c:pt>
                <c:pt idx="3837">
                  <c:v>4619.3657</c:v>
                </c:pt>
                <c:pt idx="3838">
                  <c:v>4651.6152</c:v>
                </c:pt>
                <c:pt idx="3839">
                  <c:v>4576.8356</c:v>
                </c:pt>
                <c:pt idx="3840">
                  <c:v>4578.9946</c:v>
                </c:pt>
                <c:pt idx="3841">
                  <c:v>4547.4905</c:v>
                </c:pt>
                <c:pt idx="3842">
                  <c:v>4549.4848</c:v>
                </c:pt>
                <c:pt idx="3843">
                  <c:v>4498.4494</c:v>
                </c:pt>
                <c:pt idx="3844">
                  <c:v>4482.9923</c:v>
                </c:pt>
                <c:pt idx="3845">
                  <c:v>4484.6285</c:v>
                </c:pt>
                <c:pt idx="3846">
                  <c:v>4517.668</c:v>
                </c:pt>
                <c:pt idx="3847">
                  <c:v>4514.0726</c:v>
                </c:pt>
                <c:pt idx="3848">
                  <c:v>4479.5691</c:v>
                </c:pt>
                <c:pt idx="3849">
                  <c:v>4534.852</c:v>
                </c:pt>
                <c:pt idx="3850">
                  <c:v>4576.3781</c:v>
                </c:pt>
                <c:pt idx="3851">
                  <c:v>4640.6951</c:v>
                </c:pt>
                <c:pt idx="3852">
                  <c:v>4646.7219</c:v>
                </c:pt>
                <c:pt idx="3853">
                  <c:v>4725.3358</c:v>
                </c:pt>
                <c:pt idx="3854">
                  <c:v>4736.6385</c:v>
                </c:pt>
                <c:pt idx="3855">
                  <c:v>4756.8245</c:v>
                </c:pt>
                <c:pt idx="3856">
                  <c:v>4752.8383</c:v>
                </c:pt>
                <c:pt idx="3857">
                  <c:v>4742.8592</c:v>
                </c:pt>
                <c:pt idx="3858">
                  <c:v>4821.3795</c:v>
                </c:pt>
                <c:pt idx="3859">
                  <c:v>4852.3607</c:v>
                </c:pt>
                <c:pt idx="3860">
                  <c:v>4877.6616</c:v>
                </c:pt>
                <c:pt idx="3861">
                  <c:v>4864.2095</c:v>
                </c:pt>
                <c:pt idx="3862">
                  <c:v>4875.4238</c:v>
                </c:pt>
                <c:pt idx="3863">
                  <c:v>4969.4004</c:v>
                </c:pt>
                <c:pt idx="3864">
                  <c:v>4936.9096</c:v>
                </c:pt>
                <c:pt idx="3865">
                  <c:v>4947.1259</c:v>
                </c:pt>
                <c:pt idx="3866">
                  <c:v>4858.2845</c:v>
                </c:pt>
                <c:pt idx="3867">
                  <c:v>4871.6093</c:v>
                </c:pt>
                <c:pt idx="3868">
                  <c:v>4911.5126</c:v>
                </c:pt>
                <c:pt idx="3869">
                  <c:v>4888.9065</c:v>
                </c:pt>
                <c:pt idx="3870">
                  <c:v>4905.5281</c:v>
                </c:pt>
                <c:pt idx="3871">
                  <c:v>4889.2788</c:v>
                </c:pt>
                <c:pt idx="3872">
                  <c:v>4855.6412</c:v>
                </c:pt>
                <c:pt idx="3873">
                  <c:v>4869.0058</c:v>
                </c:pt>
                <c:pt idx="3874">
                  <c:v>4818.29</c:v>
                </c:pt>
                <c:pt idx="3875">
                  <c:v>4801.9315</c:v>
                </c:pt>
                <c:pt idx="3876">
                  <c:v>4753.4861</c:v>
                </c:pt>
                <c:pt idx="3877">
                  <c:v>4754.2162</c:v>
                </c:pt>
                <c:pt idx="3878">
                  <c:v>4698.3514</c:v>
                </c:pt>
                <c:pt idx="3879">
                  <c:v>4674.8712</c:v>
                </c:pt>
                <c:pt idx="3880">
                  <c:v>4668.5049</c:v>
                </c:pt>
                <c:pt idx="3881">
                  <c:v>4695.069</c:v>
                </c:pt>
                <c:pt idx="3882">
                  <c:v>4735.795</c:v>
                </c:pt>
                <c:pt idx="3883">
                  <c:v>4742.0995</c:v>
                </c:pt>
                <c:pt idx="3884">
                  <c:v>4709.2087</c:v>
                </c:pt>
                <c:pt idx="3885">
                  <c:v>4649.5758</c:v>
                </c:pt>
                <c:pt idx="3886">
                  <c:v>4624.0034</c:v>
                </c:pt>
                <c:pt idx="3887">
                  <c:v>4632.0755</c:v>
                </c:pt>
                <c:pt idx="3888">
                  <c:v>4619.9556</c:v>
                </c:pt>
                <c:pt idx="3889">
                  <c:v>4592.6885</c:v>
                </c:pt>
                <c:pt idx="3890">
                  <c:v>4580.6351</c:v>
                </c:pt>
                <c:pt idx="3891">
                  <c:v>4599.761</c:v>
                </c:pt>
                <c:pt idx="3892">
                  <c:v>4620.8785</c:v>
                </c:pt>
                <c:pt idx="3893">
                  <c:v>4622.8843</c:v>
                </c:pt>
                <c:pt idx="3894">
                  <c:v>4646.6673</c:v>
                </c:pt>
                <c:pt idx="3895">
                  <c:v>4641.6781</c:v>
                </c:pt>
                <c:pt idx="3896">
                  <c:v>4631.9964</c:v>
                </c:pt>
                <c:pt idx="3897">
                  <c:v>4622.9276</c:v>
                </c:pt>
                <c:pt idx="3898">
                  <c:v>4600.7916</c:v>
                </c:pt>
                <c:pt idx="3899">
                  <c:v>4605.5773</c:v>
                </c:pt>
                <c:pt idx="3900">
                  <c:v>4600.6956</c:v>
                </c:pt>
                <c:pt idx="3901">
                  <c:v>4614.6443</c:v>
                </c:pt>
                <c:pt idx="3902">
                  <c:v>4644.2139</c:v>
                </c:pt>
                <c:pt idx="3903">
                  <c:v>4693.3323</c:v>
                </c:pt>
                <c:pt idx="3904">
                  <c:v>4669.5003</c:v>
                </c:pt>
                <c:pt idx="3905">
                  <c:v>4693.9246</c:v>
                </c:pt>
                <c:pt idx="3906">
                  <c:v>4669.1208</c:v>
                </c:pt>
                <c:pt idx="3907">
                  <c:v>4611.3388</c:v>
                </c:pt>
                <c:pt idx="3908">
                  <c:v>4566.711</c:v>
                </c:pt>
                <c:pt idx="3909">
                  <c:v>4560.9884</c:v>
                </c:pt>
                <c:pt idx="3910">
                  <c:v>4507.5779</c:v>
                </c:pt>
                <c:pt idx="3911">
                  <c:v>4490.7891</c:v>
                </c:pt>
                <c:pt idx="3912">
                  <c:v>4484.5748</c:v>
                </c:pt>
                <c:pt idx="3913">
                  <c:v>4513.852</c:v>
                </c:pt>
                <c:pt idx="3914">
                  <c:v>4511.6565</c:v>
                </c:pt>
                <c:pt idx="3915">
                  <c:v>4463.4552</c:v>
                </c:pt>
                <c:pt idx="3916">
                  <c:v>4474.6922</c:v>
                </c:pt>
                <c:pt idx="3917">
                  <c:v>4501.0902</c:v>
                </c:pt>
                <c:pt idx="3918">
                  <c:v>4551.7572</c:v>
                </c:pt>
                <c:pt idx="3919">
                  <c:v>4588.4052</c:v>
                </c:pt>
                <c:pt idx="3920">
                  <c:v>4698.3608</c:v>
                </c:pt>
                <c:pt idx="3921">
                  <c:v>4776.3217</c:v>
                </c:pt>
                <c:pt idx="3922">
                  <c:v>4909.2514</c:v>
                </c:pt>
                <c:pt idx="3923">
                  <c:v>4828.9355</c:v>
                </c:pt>
                <c:pt idx="3924">
                  <c:v>4810.3778</c:v>
                </c:pt>
                <c:pt idx="3925">
                  <c:v>4833.6564</c:v>
                </c:pt>
                <c:pt idx="3926">
                  <c:v>4772.7788</c:v>
                </c:pt>
                <c:pt idx="3927">
                  <c:v>4803.1688</c:v>
                </c:pt>
                <c:pt idx="3928">
                  <c:v>4830.3639</c:v>
                </c:pt>
                <c:pt idx="3929">
                  <c:v>4872.0351</c:v>
                </c:pt>
                <c:pt idx="3930">
                  <c:v>4877.5395</c:v>
                </c:pt>
                <c:pt idx="3931">
                  <c:v>4820.0757</c:v>
                </c:pt>
                <c:pt idx="3932">
                  <c:v>4860.4625</c:v>
                </c:pt>
                <c:pt idx="3933">
                  <c:v>4798.3544</c:v>
                </c:pt>
                <c:pt idx="3934">
                  <c:v>4753.7033</c:v>
                </c:pt>
                <c:pt idx="3935">
                  <c:v>4806.3252</c:v>
                </c:pt>
                <c:pt idx="3936">
                  <c:v>4852.6588</c:v>
                </c:pt>
                <c:pt idx="3937">
                  <c:v>4884.2521</c:v>
                </c:pt>
                <c:pt idx="3938">
                  <c:v>4887.4044</c:v>
                </c:pt>
                <c:pt idx="3939">
                  <c:v>4873.8547</c:v>
                </c:pt>
                <c:pt idx="3940">
                  <c:v>4903.9499</c:v>
                </c:pt>
                <c:pt idx="3941">
                  <c:v>4873.8321</c:v>
                </c:pt>
                <c:pt idx="3942">
                  <c:v>4900.6426</c:v>
                </c:pt>
                <c:pt idx="3943">
                  <c:v>4899.1425</c:v>
                </c:pt>
                <c:pt idx="3944">
                  <c:v>4820.9141</c:v>
                </c:pt>
                <c:pt idx="3945">
                  <c:v>4769.2186</c:v>
                </c:pt>
                <c:pt idx="3946">
                  <c:v>4797.8308</c:v>
                </c:pt>
                <c:pt idx="3947">
                  <c:v>4855.1013</c:v>
                </c:pt>
                <c:pt idx="3948">
                  <c:v>4842.1203</c:v>
                </c:pt>
                <c:pt idx="3949">
                  <c:v>4836.7847</c:v>
                </c:pt>
                <c:pt idx="3950">
                  <c:v>4871.1846</c:v>
                </c:pt>
                <c:pt idx="3951">
                  <c:v>4866.4858</c:v>
                </c:pt>
                <c:pt idx="3952">
                  <c:v>4867.4712</c:v>
                </c:pt>
                <c:pt idx="3953">
                  <c:v>4900.6779</c:v>
                </c:pt>
                <c:pt idx="3954">
                  <c:v>4916.7341</c:v>
                </c:pt>
                <c:pt idx="3955">
                  <c:v>4903.3272</c:v>
                </c:pt>
                <c:pt idx="3956">
                  <c:v>4913.1155</c:v>
                </c:pt>
                <c:pt idx="3957">
                  <c:v>4861.4691</c:v>
                </c:pt>
                <c:pt idx="3958">
                  <c:v>4873.5104</c:v>
                </c:pt>
                <c:pt idx="3959">
                  <c:v>4871.6296</c:v>
                </c:pt>
                <c:pt idx="3960">
                  <c:v>4929.4132</c:v>
                </c:pt>
                <c:pt idx="3961">
                  <c:v>4963.2943</c:v>
                </c:pt>
                <c:pt idx="3962">
                  <c:v>4983.7214</c:v>
                </c:pt>
                <c:pt idx="3963">
                  <c:v>4962.7341</c:v>
                </c:pt>
                <c:pt idx="3964">
                  <c:v>4999.974</c:v>
                </c:pt>
                <c:pt idx="3965">
                  <c:v>4965.6965</c:v>
                </c:pt>
                <c:pt idx="3966">
                  <c:v>4982.9074</c:v>
                </c:pt>
                <c:pt idx="3967">
                  <c:v>4928.6956</c:v>
                </c:pt>
                <c:pt idx="3968">
                  <c:v>4953.0292</c:v>
                </c:pt>
                <c:pt idx="3969">
                  <c:v>4985.7892</c:v>
                </c:pt>
                <c:pt idx="3970">
                  <c:v>4969.0133</c:v>
                </c:pt>
                <c:pt idx="3971">
                  <c:v>5036.5186</c:v>
                </c:pt>
                <c:pt idx="3972">
                  <c:v>5078.3164</c:v>
                </c:pt>
                <c:pt idx="3973">
                  <c:v>5082.3499</c:v>
                </c:pt>
                <c:pt idx="3974">
                  <c:v>5042.1243</c:v>
                </c:pt>
                <c:pt idx="3975">
                  <c:v>5081.6264</c:v>
                </c:pt>
                <c:pt idx="3976">
                  <c:v>5071.5409</c:v>
                </c:pt>
                <c:pt idx="3977">
                  <c:v>5068.1622</c:v>
                </c:pt>
                <c:pt idx="3978">
                  <c:v>5069.1251</c:v>
                </c:pt>
                <c:pt idx="3979">
                  <c:v>5070.9399</c:v>
                </c:pt>
                <c:pt idx="3980">
                  <c:v>5077.0624</c:v>
                </c:pt>
                <c:pt idx="3981">
                  <c:v>5017.9481</c:v>
                </c:pt>
                <c:pt idx="3982">
                  <c:v>5029.8677</c:v>
                </c:pt>
                <c:pt idx="3983">
                  <c:v>5051.6478</c:v>
                </c:pt>
                <c:pt idx="3984">
                  <c:v>5109.8676</c:v>
                </c:pt>
                <c:pt idx="3985">
                  <c:v>5147.411</c:v>
                </c:pt>
                <c:pt idx="3986">
                  <c:v>5157.6415</c:v>
                </c:pt>
                <c:pt idx="3987">
                  <c:v>5194.6003</c:v>
                </c:pt>
                <c:pt idx="3988">
                  <c:v>5205.5427</c:v>
                </c:pt>
                <c:pt idx="3989">
                  <c:v>5238.2669</c:v>
                </c:pt>
                <c:pt idx="3990">
                  <c:v>5240.3097</c:v>
                </c:pt>
                <c:pt idx="3991">
                  <c:v>5250.2453</c:v>
                </c:pt>
                <c:pt idx="3992">
                  <c:v>5205.7045</c:v>
                </c:pt>
                <c:pt idx="3993">
                  <c:v>5189.0104</c:v>
                </c:pt>
                <c:pt idx="3994">
                  <c:v>5186.3095</c:v>
                </c:pt>
                <c:pt idx="3995">
                  <c:v>5176.3415</c:v>
                </c:pt>
                <c:pt idx="3996">
                  <c:v>5198.6178</c:v>
                </c:pt>
                <c:pt idx="3997">
                  <c:v>5184.2411</c:v>
                </c:pt>
                <c:pt idx="3998">
                  <c:v>5172.1035</c:v>
                </c:pt>
                <c:pt idx="3999">
                  <c:v>5107.703</c:v>
                </c:pt>
                <c:pt idx="4000">
                  <c:v>5061.3883</c:v>
                </c:pt>
                <c:pt idx="4001">
                  <c:v>5031.5809</c:v>
                </c:pt>
                <c:pt idx="4002">
                  <c:v>5041.4187</c:v>
                </c:pt>
                <c:pt idx="4003">
                  <c:v>5101.4432</c:v>
                </c:pt>
                <c:pt idx="4004">
                  <c:v>5180.1766</c:v>
                </c:pt>
                <c:pt idx="4005">
                  <c:v>5188.2023</c:v>
                </c:pt>
                <c:pt idx="4006">
                  <c:v>5199.6319</c:v>
                </c:pt>
                <c:pt idx="4007">
                  <c:v>5167.0294</c:v>
                </c:pt>
                <c:pt idx="4008">
                  <c:v>5162.5189</c:v>
                </c:pt>
                <c:pt idx="4009">
                  <c:v>5163.8948</c:v>
                </c:pt>
                <c:pt idx="4010">
                  <c:v>5185.7391</c:v>
                </c:pt>
                <c:pt idx="4011">
                  <c:v>5118.0177</c:v>
                </c:pt>
                <c:pt idx="4012">
                  <c:v>5121.3313</c:v>
                </c:pt>
                <c:pt idx="4013">
                  <c:v>5111.2705</c:v>
                </c:pt>
                <c:pt idx="4014">
                  <c:v>5100.2161</c:v>
                </c:pt>
                <c:pt idx="4015">
                  <c:v>5087.7176</c:v>
                </c:pt>
                <c:pt idx="4016">
                  <c:v>5043.1887</c:v>
                </c:pt>
                <c:pt idx="4017">
                  <c:v>5104.0164</c:v>
                </c:pt>
                <c:pt idx="4018">
                  <c:v>5113.8367</c:v>
                </c:pt>
                <c:pt idx="4019">
                  <c:v>5113.8021</c:v>
                </c:pt>
                <c:pt idx="4020">
                  <c:v>5104.9469</c:v>
                </c:pt>
                <c:pt idx="4021">
                  <c:v>5135.2904</c:v>
                </c:pt>
                <c:pt idx="4022">
                  <c:v>5126.288</c:v>
                </c:pt>
                <c:pt idx="4023">
                  <c:v>5081.1055</c:v>
                </c:pt>
                <c:pt idx="4024">
                  <c:v>5119.3371</c:v>
                </c:pt>
                <c:pt idx="4025">
                  <c:v>5138.0956</c:v>
                </c:pt>
                <c:pt idx="4026">
                  <c:v>5135.7404</c:v>
                </c:pt>
                <c:pt idx="4027">
                  <c:v>5060.8443</c:v>
                </c:pt>
                <c:pt idx="4028">
                  <c:v>4982.8906</c:v>
                </c:pt>
                <c:pt idx="4029">
                  <c:v>4802.4474</c:v>
                </c:pt>
                <c:pt idx="4030">
                  <c:v>4813.7334</c:v>
                </c:pt>
                <c:pt idx="4031">
                  <c:v>4862.1527</c:v>
                </c:pt>
                <c:pt idx="4032">
                  <c:v>4878.5748</c:v>
                </c:pt>
                <c:pt idx="4033">
                  <c:v>4870.1411</c:v>
                </c:pt>
                <c:pt idx="4034">
                  <c:v>4889.8135</c:v>
                </c:pt>
                <c:pt idx="4035">
                  <c:v>4914.4445</c:v>
                </c:pt>
                <c:pt idx="4036">
                  <c:v>4883.8019</c:v>
                </c:pt>
                <c:pt idx="4037">
                  <c:v>4953.2671</c:v>
                </c:pt>
                <c:pt idx="4038">
                  <c:v>4959.3887</c:v>
                </c:pt>
                <c:pt idx="4039">
                  <c:v>5040.314</c:v>
                </c:pt>
                <c:pt idx="4040">
                  <c:v>5108.9005</c:v>
                </c:pt>
                <c:pt idx="4041">
                  <c:v>5130.1274</c:v>
                </c:pt>
                <c:pt idx="4042">
                  <c:v>5144.4119</c:v>
                </c:pt>
                <c:pt idx="4043">
                  <c:v>5128.3304</c:v>
                </c:pt>
                <c:pt idx="4044">
                  <c:v>5051.208</c:v>
                </c:pt>
                <c:pt idx="4045">
                  <c:v>5033.6801</c:v>
                </c:pt>
                <c:pt idx="4046">
                  <c:v>5032.8968</c:v>
                </c:pt>
                <c:pt idx="4047">
                  <c:v>5088.4801</c:v>
                </c:pt>
                <c:pt idx="4048">
                  <c:v>5141.5499</c:v>
                </c:pt>
                <c:pt idx="4049">
                  <c:v>5186.7082</c:v>
                </c:pt>
                <c:pt idx="4050">
                  <c:v>5237.3756</c:v>
                </c:pt>
                <c:pt idx="4051">
                  <c:v>5242.1002</c:v>
                </c:pt>
                <c:pt idx="4052">
                  <c:v>5277.1939</c:v>
                </c:pt>
                <c:pt idx="4053">
                  <c:v>5385.9776</c:v>
                </c:pt>
                <c:pt idx="4054">
                  <c:v>5436.9212</c:v>
                </c:pt>
                <c:pt idx="4055">
                  <c:v>5452.6899</c:v>
                </c:pt>
                <c:pt idx="4056">
                  <c:v>5497.3541</c:v>
                </c:pt>
                <c:pt idx="4057">
                  <c:v>5497.4058</c:v>
                </c:pt>
                <c:pt idx="4058">
                  <c:v>5597.9293</c:v>
                </c:pt>
                <c:pt idx="4059">
                  <c:v>5666.6592</c:v>
                </c:pt>
                <c:pt idx="4060">
                  <c:v>5749.3702</c:v>
                </c:pt>
                <c:pt idx="4061">
                  <c:v>5770.0588</c:v>
                </c:pt>
                <c:pt idx="4062">
                  <c:v>5786.1845</c:v>
                </c:pt>
                <c:pt idx="4063">
                  <c:v>5775.268</c:v>
                </c:pt>
                <c:pt idx="4064">
                  <c:v>5728.7294</c:v>
                </c:pt>
                <c:pt idx="4065">
                  <c:v>5765.6534</c:v>
                </c:pt>
                <c:pt idx="4066">
                  <c:v>5640.8532</c:v>
                </c:pt>
                <c:pt idx="4067">
                  <c:v>5574.4621</c:v>
                </c:pt>
                <c:pt idx="4068">
                  <c:v>5685.0468</c:v>
                </c:pt>
                <c:pt idx="4069">
                  <c:v>5576.6397</c:v>
                </c:pt>
                <c:pt idx="4070">
                  <c:v>5428.6856</c:v>
                </c:pt>
                <c:pt idx="4071">
                  <c:v>5347.0628</c:v>
                </c:pt>
                <c:pt idx="4072">
                  <c:v>5326.6772</c:v>
                </c:pt>
                <c:pt idx="4073">
                  <c:v>5249.7202</c:v>
                </c:pt>
                <c:pt idx="4074">
                  <c:v>5326.6859</c:v>
                </c:pt>
                <c:pt idx="4075">
                  <c:v>5301.4162</c:v>
                </c:pt>
                <c:pt idx="4076">
                  <c:v>5297.7452</c:v>
                </c:pt>
                <c:pt idx="4077">
                  <c:v>5193.0327</c:v>
                </c:pt>
                <c:pt idx="4078">
                  <c:v>5162.5418</c:v>
                </c:pt>
                <c:pt idx="4079">
                  <c:v>5161.1649</c:v>
                </c:pt>
                <c:pt idx="4080">
                  <c:v>5221.8924</c:v>
                </c:pt>
                <c:pt idx="4081">
                  <c:v>5268.1057</c:v>
                </c:pt>
                <c:pt idx="4082">
                  <c:v>5222.9718</c:v>
                </c:pt>
                <c:pt idx="4083">
                  <c:v>5291.3885</c:v>
                </c:pt>
                <c:pt idx="4084">
                  <c:v>5267.11</c:v>
                </c:pt>
                <c:pt idx="4085">
                  <c:v>5164.5921</c:v>
                </c:pt>
                <c:pt idx="4086">
                  <c:v>5174.4074</c:v>
                </c:pt>
                <c:pt idx="4087">
                  <c:v>5110.0792</c:v>
                </c:pt>
                <c:pt idx="4088">
                  <c:v>5023.8143</c:v>
                </c:pt>
                <c:pt idx="4089">
                  <c:v>4965.9903</c:v>
                </c:pt>
                <c:pt idx="4090">
                  <c:v>5004.4513</c:v>
                </c:pt>
                <c:pt idx="4091">
                  <c:v>4996.7515</c:v>
                </c:pt>
                <c:pt idx="4092">
                  <c:v>4954.409</c:v>
                </c:pt>
                <c:pt idx="4093">
                  <c:v>4956.6787</c:v>
                </c:pt>
                <c:pt idx="4094">
                  <c:v>4954.0753</c:v>
                </c:pt>
                <c:pt idx="4095">
                  <c:v>4928.7376</c:v>
                </c:pt>
                <c:pt idx="4096">
                  <c:v>4941.8162</c:v>
                </c:pt>
                <c:pt idx="4097">
                  <c:v>4934.8812</c:v>
                </c:pt>
                <c:pt idx="4098">
                  <c:v>5007.8901</c:v>
                </c:pt>
                <c:pt idx="4099">
                  <c:v>4993.8706</c:v>
                </c:pt>
                <c:pt idx="4100">
                  <c:v>4982.2799</c:v>
                </c:pt>
                <c:pt idx="4101">
                  <c:v>5001.9339</c:v>
                </c:pt>
                <c:pt idx="4102">
                  <c:v>4994.587</c:v>
                </c:pt>
                <c:pt idx="4103">
                  <c:v>5018.2627</c:v>
                </c:pt>
                <c:pt idx="4104">
                  <c:v>5063.4508</c:v>
                </c:pt>
                <c:pt idx="4105">
                  <c:v>5083.1641</c:v>
                </c:pt>
                <c:pt idx="4106">
                  <c:v>5119.7936</c:v>
                </c:pt>
                <c:pt idx="4107">
                  <c:v>5127.0711</c:v>
                </c:pt>
                <c:pt idx="4108">
                  <c:v>5132.8872</c:v>
                </c:pt>
                <c:pt idx="4109">
                  <c:v>5100.8571</c:v>
                </c:pt>
                <c:pt idx="4110">
                  <c:v>5029.8392</c:v>
                </c:pt>
                <c:pt idx="4111">
                  <c:v>5071.461</c:v>
                </c:pt>
                <c:pt idx="4112">
                  <c:v>5103.4783</c:v>
                </c:pt>
                <c:pt idx="4113">
                  <c:v>5124.8469</c:v>
                </c:pt>
                <c:pt idx="4114">
                  <c:v>5159.2561</c:v>
                </c:pt>
                <c:pt idx="4115">
                  <c:v>5176.037</c:v>
                </c:pt>
                <c:pt idx="4116">
                  <c:v>5151.2658</c:v>
                </c:pt>
                <c:pt idx="4117">
                  <c:v>5128.9606</c:v>
                </c:pt>
                <c:pt idx="4118">
                  <c:v>5144.3193</c:v>
                </c:pt>
                <c:pt idx="4119">
                  <c:v>5128.3404</c:v>
                </c:pt>
                <c:pt idx="4120">
                  <c:v>5153.002</c:v>
                </c:pt>
                <c:pt idx="4121">
                  <c:v>5102.1915</c:v>
                </c:pt>
                <c:pt idx="4122">
                  <c:v>5107.7008</c:v>
                </c:pt>
                <c:pt idx="4123">
                  <c:v>5163.4723</c:v>
                </c:pt>
                <c:pt idx="4124">
                  <c:v>5177.9795</c:v>
                </c:pt>
                <c:pt idx="4125">
                  <c:v>5152.4378</c:v>
                </c:pt>
                <c:pt idx="4126">
                  <c:v>5190.4507</c:v>
                </c:pt>
                <c:pt idx="4127">
                  <c:v>5191.7949</c:v>
                </c:pt>
                <c:pt idx="4128">
                  <c:v>5197.0173</c:v>
                </c:pt>
                <c:pt idx="4129">
                  <c:v>5189.6619</c:v>
                </c:pt>
                <c:pt idx="4130">
                  <c:v>5204.6185</c:v>
                </c:pt>
                <c:pt idx="4131">
                  <c:v>5188.3154</c:v>
                </c:pt>
                <c:pt idx="4132">
                  <c:v>5162.0807</c:v>
                </c:pt>
                <c:pt idx="4133">
                  <c:v>5166.5845</c:v>
                </c:pt>
                <c:pt idx="4134">
                  <c:v>5217.7138</c:v>
                </c:pt>
                <c:pt idx="4135">
                  <c:v>5284.0567</c:v>
                </c:pt>
                <c:pt idx="4136">
                  <c:v>5272.9902</c:v>
                </c:pt>
                <c:pt idx="4137">
                  <c:v>5284.4363</c:v>
                </c:pt>
                <c:pt idx="4138">
                  <c:v>5347.4737</c:v>
                </c:pt>
                <c:pt idx="4139">
                  <c:v>5348.7702</c:v>
                </c:pt>
                <c:pt idx="4140">
                  <c:v>5400.6136</c:v>
                </c:pt>
                <c:pt idx="4141">
                  <c:v>5366.3964</c:v>
                </c:pt>
                <c:pt idx="4142">
                  <c:v>5386.6419</c:v>
                </c:pt>
                <c:pt idx="4143">
                  <c:v>5310.2257</c:v>
                </c:pt>
                <c:pt idx="4144">
                  <c:v>5267.4137</c:v>
                </c:pt>
                <c:pt idx="4145">
                  <c:v>5321.216</c:v>
                </c:pt>
                <c:pt idx="4146">
                  <c:v>5363.2069</c:v>
                </c:pt>
                <c:pt idx="4147">
                  <c:v>5375.8519</c:v>
                </c:pt>
                <c:pt idx="4148">
                  <c:v>5322.0046</c:v>
                </c:pt>
                <c:pt idx="4149">
                  <c:v>5286.1143</c:v>
                </c:pt>
                <c:pt idx="4150">
                  <c:v>5229.0253</c:v>
                </c:pt>
                <c:pt idx="4151">
                  <c:v>5121.6001</c:v>
                </c:pt>
                <c:pt idx="4152">
                  <c:v>5114.1908</c:v>
                </c:pt>
                <c:pt idx="4153">
                  <c:v>5065.5253</c:v>
                </c:pt>
                <c:pt idx="4154">
                  <c:v>5147.7148</c:v>
                </c:pt>
                <c:pt idx="4155">
                  <c:v>5254.5345</c:v>
                </c:pt>
                <c:pt idx="4156">
                  <c:v>5302.7395</c:v>
                </c:pt>
                <c:pt idx="4157">
                  <c:v>5336.7453</c:v>
                </c:pt>
                <c:pt idx="4158">
                  <c:v>5382.1909</c:v>
                </c:pt>
                <c:pt idx="4159">
                  <c:v>5317.1907</c:v>
                </c:pt>
                <c:pt idx="4160">
                  <c:v>5247.9044</c:v>
                </c:pt>
                <c:pt idx="4161">
                  <c:v>5271.0461</c:v>
                </c:pt>
                <c:pt idx="4162">
                  <c:v>5264.9561</c:v>
                </c:pt>
                <c:pt idx="4163">
                  <c:v>5345.8989</c:v>
                </c:pt>
                <c:pt idx="4164">
                  <c:v>5386.7711</c:v>
                </c:pt>
                <c:pt idx="4165">
                  <c:v>5364.0574</c:v>
                </c:pt>
                <c:pt idx="4166">
                  <c:v>5345.29</c:v>
                </c:pt>
                <c:pt idx="4167">
                  <c:v>5318.4725</c:v>
                </c:pt>
                <c:pt idx="4168">
                  <c:v>5280.4307</c:v>
                </c:pt>
                <c:pt idx="4169">
                  <c:v>5220.985</c:v>
                </c:pt>
                <c:pt idx="4170">
                  <c:v>5268.7262</c:v>
                </c:pt>
                <c:pt idx="4171">
                  <c:v>5303.5971</c:v>
                </c:pt>
                <c:pt idx="4172">
                  <c:v>5364.4613</c:v>
                </c:pt>
                <c:pt idx="4173">
                  <c:v>5365.8654</c:v>
                </c:pt>
                <c:pt idx="4174">
                  <c:v>5356.6645</c:v>
                </c:pt>
                <c:pt idx="4175">
                  <c:v>5255.8257</c:v>
                </c:pt>
                <c:pt idx="4176">
                  <c:v>5142.7129</c:v>
                </c:pt>
                <c:pt idx="4177">
                  <c:v>5132.5889</c:v>
                </c:pt>
                <c:pt idx="4178">
                  <c:v>5126.2478</c:v>
                </c:pt>
                <c:pt idx="4179">
                  <c:v>5150.3537</c:v>
                </c:pt>
                <c:pt idx="4180">
                  <c:v>4974.7536</c:v>
                </c:pt>
                <c:pt idx="4181">
                  <c:v>4829.1248</c:v>
                </c:pt>
                <c:pt idx="4182">
                  <c:v>4958.5541</c:v>
                </c:pt>
                <c:pt idx="4183">
                  <c:v>5034.2832</c:v>
                </c:pt>
                <c:pt idx="4184">
                  <c:v>5066.4449</c:v>
                </c:pt>
                <c:pt idx="4185">
                  <c:v>5153.9862</c:v>
                </c:pt>
                <c:pt idx="4186">
                  <c:v>5162.224</c:v>
                </c:pt>
                <c:pt idx="4187">
                  <c:v>5153.7888</c:v>
                </c:pt>
                <c:pt idx="4188">
                  <c:v>5189.4007</c:v>
                </c:pt>
                <c:pt idx="4189">
                  <c:v>5206.4535</c:v>
                </c:pt>
                <c:pt idx="4190">
                  <c:v>5197.4013</c:v>
                </c:pt>
                <c:pt idx="4191">
                  <c:v>5244.5809</c:v>
                </c:pt>
                <c:pt idx="4192">
                  <c:v>5348.4804</c:v>
                </c:pt>
                <c:pt idx="4193">
                  <c:v>5363.4888</c:v>
                </c:pt>
                <c:pt idx="4194">
                  <c:v>5453.7463</c:v>
                </c:pt>
                <c:pt idx="4195">
                  <c:v>5442.1196</c:v>
                </c:pt>
                <c:pt idx="4196">
                  <c:v>5400.783</c:v>
                </c:pt>
                <c:pt idx="4197">
                  <c:v>5376.7214</c:v>
                </c:pt>
                <c:pt idx="4198">
                  <c:v>5301.3244</c:v>
                </c:pt>
                <c:pt idx="4199">
                  <c:v>5323.9267</c:v>
                </c:pt>
                <c:pt idx="4200">
                  <c:v>5399.2111</c:v>
                </c:pt>
                <c:pt idx="4201">
                  <c:v>5439.6585</c:v>
                </c:pt>
                <c:pt idx="4202">
                  <c:v>5341.2713</c:v>
                </c:pt>
                <c:pt idx="4203">
                  <c:v>5346.5607</c:v>
                </c:pt>
                <c:pt idx="4204">
                  <c:v>5331.9383</c:v>
                </c:pt>
                <c:pt idx="4205">
                  <c:v>5207.7207</c:v>
                </c:pt>
                <c:pt idx="4206">
                  <c:v>5154.2582</c:v>
                </c:pt>
                <c:pt idx="4207">
                  <c:v>5057.9999</c:v>
                </c:pt>
                <c:pt idx="4208">
                  <c:v>4899.5016</c:v>
                </c:pt>
                <c:pt idx="4209">
                  <c:v>4820.8503</c:v>
                </c:pt>
                <c:pt idx="4210">
                  <c:v>4905.7999</c:v>
                </c:pt>
              </c:strCache>
            </c:strRef>
          </c:xVal>
          <c:yVal>
            <c:numRef>
              <c:f>模型1多元线性回归!$B:$B</c:f>
              <c:numCache>
                <c:formatCode>General</c:formatCode>
                <c:ptCount val="1048576"/>
                <c:pt idx="0">
                  <c:v>0</c:v>
                </c:pt>
                <c:pt idx="1">
                  <c:v>0</c:v>
                </c:pt>
                <c:pt idx="2">
                  <c:v>1000</c:v>
                </c:pt>
                <c:pt idx="3">
                  <c:v>996.37699999999995</c:v>
                </c:pt>
                <c:pt idx="4">
                  <c:v>981.10500000000002</c:v>
                </c:pt>
                <c:pt idx="5">
                  <c:v>987.00800000000004</c:v>
                </c:pt>
                <c:pt idx="6">
                  <c:v>975.57799999999997</c:v>
                </c:pt>
                <c:pt idx="7">
                  <c:v>979.74900000000002</c:v>
                </c:pt>
                <c:pt idx="8">
                  <c:v>989.476</c:v>
                </c:pt>
                <c:pt idx="9">
                  <c:v>984.53800000000001</c:v>
                </c:pt>
                <c:pt idx="10">
                  <c:v>989.48</c:v>
                </c:pt>
                <c:pt idx="11">
                  <c:v>989.96500000000003</c:v>
                </c:pt>
                <c:pt idx="12">
                  <c:v>976.15599999999995</c:v>
                </c:pt>
                <c:pt idx="13">
                  <c:v>960.48400000000004</c:v>
                </c:pt>
                <c:pt idx="14">
                  <c:v>964.37300000000005</c:v>
                </c:pt>
                <c:pt idx="15">
                  <c:v>955.12400000000002</c:v>
                </c:pt>
                <c:pt idx="16">
                  <c:v>948.02599999999995</c:v>
                </c:pt>
                <c:pt idx="17">
                  <c:v>989.81799999999998</c:v>
                </c:pt>
                <c:pt idx="18">
                  <c:v>989.75</c:v>
                </c:pt>
                <c:pt idx="19">
                  <c:v>991.24699999999996</c:v>
                </c:pt>
                <c:pt idx="20">
                  <c:v>987.62900000000002</c:v>
                </c:pt>
                <c:pt idx="21">
                  <c:v>976.55499999999995</c:v>
                </c:pt>
                <c:pt idx="22">
                  <c:v>967.01300000000003</c:v>
                </c:pt>
                <c:pt idx="23">
                  <c:v>957.8</c:v>
                </c:pt>
                <c:pt idx="24">
                  <c:v>963.15700000000004</c:v>
                </c:pt>
                <c:pt idx="25">
                  <c:v>1013.1</c:v>
                </c:pt>
                <c:pt idx="26">
                  <c:v>1002.827</c:v>
                </c:pt>
                <c:pt idx="27">
                  <c:v>1033.078</c:v>
                </c:pt>
                <c:pt idx="28">
                  <c:v>1035.3820000000001</c:v>
                </c:pt>
                <c:pt idx="29">
                  <c:v>1028.2529999999999</c:v>
                </c:pt>
                <c:pt idx="30">
                  <c:v>1013.861</c:v>
                </c:pt>
                <c:pt idx="31">
                  <c:v>1033.604</c:v>
                </c:pt>
                <c:pt idx="32">
                  <c:v>1053.4949999999999</c:v>
                </c:pt>
                <c:pt idx="33">
                  <c:v>1052.492</c:v>
                </c:pt>
                <c:pt idx="34">
                  <c:v>1054.395</c:v>
                </c:pt>
                <c:pt idx="35">
                  <c:v>1053.114</c:v>
                </c:pt>
                <c:pt idx="36">
                  <c:v>1045.8810000000001</c:v>
                </c:pt>
                <c:pt idx="37">
                  <c:v>1040.961</c:v>
                </c:pt>
                <c:pt idx="38">
                  <c:v>1021.639</c:v>
                </c:pt>
                <c:pt idx="39">
                  <c:v>1031.8489999999999</c:v>
                </c:pt>
                <c:pt idx="40">
                  <c:v>1027.95</c:v>
                </c:pt>
                <c:pt idx="41">
                  <c:v>1037.0809999999999</c:v>
                </c:pt>
                <c:pt idx="42">
                  <c:v>1056.375</c:v>
                </c:pt>
                <c:pt idx="43">
                  <c:v>1053.9190000000001</c:v>
                </c:pt>
                <c:pt idx="44">
                  <c:v>1026.617</c:v>
                </c:pt>
                <c:pt idx="45">
                  <c:v>1031.7650000000001</c:v>
                </c:pt>
                <c:pt idx="46">
                  <c:v>1038.5</c:v>
                </c:pt>
                <c:pt idx="47">
                  <c:v>1017.91</c:v>
                </c:pt>
                <c:pt idx="48">
                  <c:v>1008.1180000000001</c:v>
                </c:pt>
                <c:pt idx="49">
                  <c:v>996.04399999999998</c:v>
                </c:pt>
                <c:pt idx="50">
                  <c:v>984.11300000000006</c:v>
                </c:pt>
                <c:pt idx="51">
                  <c:v>971.67600000000004</c:v>
                </c:pt>
                <c:pt idx="52">
                  <c:v>975.36900000000003</c:v>
                </c:pt>
                <c:pt idx="53">
                  <c:v>969.28800000000001</c:v>
                </c:pt>
                <c:pt idx="54">
                  <c:v>976.09400000000005</c:v>
                </c:pt>
                <c:pt idx="55">
                  <c:v>974.21199999999999</c:v>
                </c:pt>
                <c:pt idx="56">
                  <c:v>973.346</c:v>
                </c:pt>
                <c:pt idx="57">
                  <c:v>966.74199999999996</c:v>
                </c:pt>
                <c:pt idx="58">
                  <c:v>950.01900000000001</c:v>
                </c:pt>
                <c:pt idx="59">
                  <c:v>955.26499999999999</c:v>
                </c:pt>
                <c:pt idx="60">
                  <c:v>981.62</c:v>
                </c:pt>
                <c:pt idx="61">
                  <c:v>970.94500000000005</c:v>
                </c:pt>
                <c:pt idx="62">
                  <c:v>963.34900000000005</c:v>
                </c:pt>
                <c:pt idx="63">
                  <c:v>978.779</c:v>
                </c:pt>
                <c:pt idx="64">
                  <c:v>984.79399999999998</c:v>
                </c:pt>
                <c:pt idx="65">
                  <c:v>1002.877</c:v>
                </c:pt>
                <c:pt idx="66">
                  <c:v>993.24699999999996</c:v>
                </c:pt>
                <c:pt idx="67">
                  <c:v>987.87300000000005</c:v>
                </c:pt>
                <c:pt idx="68">
                  <c:v>1007.806</c:v>
                </c:pt>
                <c:pt idx="69">
                  <c:v>992.31600000000003</c:v>
                </c:pt>
                <c:pt idx="70">
                  <c:v>981.39800000000002</c:v>
                </c:pt>
                <c:pt idx="71">
                  <c:v>970.77300000000002</c:v>
                </c:pt>
                <c:pt idx="72">
                  <c:v>973.09</c:v>
                </c:pt>
                <c:pt idx="73">
                  <c:v>964.90899999999999</c:v>
                </c:pt>
                <c:pt idx="74">
                  <c:v>957.22500000000002</c:v>
                </c:pt>
                <c:pt idx="75">
                  <c:v>940.78700000000003</c:v>
                </c:pt>
                <c:pt idx="76">
                  <c:v>944.23800000000006</c:v>
                </c:pt>
                <c:pt idx="77">
                  <c:v>942.75300000000004</c:v>
                </c:pt>
                <c:pt idx="78">
                  <c:v>928.07399999999996</c:v>
                </c:pt>
                <c:pt idx="79">
                  <c:v>940.95299999999997</c:v>
                </c:pt>
                <c:pt idx="80">
                  <c:v>933.77800000000002</c:v>
                </c:pt>
                <c:pt idx="81">
                  <c:v>909.85</c:v>
                </c:pt>
                <c:pt idx="82">
                  <c:v>915.27200000000005</c:v>
                </c:pt>
                <c:pt idx="83">
                  <c:v>904.01300000000003</c:v>
                </c:pt>
                <c:pt idx="84">
                  <c:v>883.90099999999995</c:v>
                </c:pt>
                <c:pt idx="85">
                  <c:v>882.40200000000004</c:v>
                </c:pt>
                <c:pt idx="86">
                  <c:v>871.59</c:v>
                </c:pt>
                <c:pt idx="87">
                  <c:v>878.78399999999999</c:v>
                </c:pt>
                <c:pt idx="88">
                  <c:v>877.79899999999998</c:v>
                </c:pt>
                <c:pt idx="89">
                  <c:v>876.64800000000002</c:v>
                </c:pt>
                <c:pt idx="90">
                  <c:v>872.46799999999996</c:v>
                </c:pt>
                <c:pt idx="91">
                  <c:v>849.74099999999999</c:v>
                </c:pt>
                <c:pt idx="92">
                  <c:v>851.51199999999994</c:v>
                </c:pt>
                <c:pt idx="93">
                  <c:v>849.75900000000001</c:v>
                </c:pt>
                <c:pt idx="94">
                  <c:v>838.70299999999997</c:v>
                </c:pt>
                <c:pt idx="95">
                  <c:v>832.04600000000005</c:v>
                </c:pt>
                <c:pt idx="96">
                  <c:v>841.06799999999998</c:v>
                </c:pt>
                <c:pt idx="97">
                  <c:v>840.947</c:v>
                </c:pt>
                <c:pt idx="98">
                  <c:v>823.17100000000005</c:v>
                </c:pt>
                <c:pt idx="99">
                  <c:v>806.44799999999998</c:v>
                </c:pt>
                <c:pt idx="100">
                  <c:v>802.19399999999996</c:v>
                </c:pt>
                <c:pt idx="101">
                  <c:v>822.82600000000002</c:v>
                </c:pt>
                <c:pt idx="102">
                  <c:v>882.16700000000003</c:v>
                </c:pt>
                <c:pt idx="103">
                  <c:v>887.3</c:v>
                </c:pt>
                <c:pt idx="104">
                  <c:v>891.81700000000001</c:v>
                </c:pt>
                <c:pt idx="105">
                  <c:v>868.024</c:v>
                </c:pt>
                <c:pt idx="106">
                  <c:v>869.21900000000005</c:v>
                </c:pt>
                <c:pt idx="107">
                  <c:v>860.447</c:v>
                </c:pt>
                <c:pt idx="108">
                  <c:v>846.904</c:v>
                </c:pt>
                <c:pt idx="109">
                  <c:v>864.02</c:v>
                </c:pt>
                <c:pt idx="110">
                  <c:v>863.85400000000004</c:v>
                </c:pt>
                <c:pt idx="111">
                  <c:v>885.91700000000003</c:v>
                </c:pt>
                <c:pt idx="112">
                  <c:v>874.32799999999997</c:v>
                </c:pt>
                <c:pt idx="113">
                  <c:v>874.55</c:v>
                </c:pt>
                <c:pt idx="114">
                  <c:v>868.03700000000003</c:v>
                </c:pt>
                <c:pt idx="115">
                  <c:v>878.774</c:v>
                </c:pt>
                <c:pt idx="116">
                  <c:v>888.92899999999997</c:v>
                </c:pt>
                <c:pt idx="117">
                  <c:v>888.03899999999999</c:v>
                </c:pt>
                <c:pt idx="118">
                  <c:v>873.99800000000005</c:v>
                </c:pt>
                <c:pt idx="119">
                  <c:v>853.024</c:v>
                </c:pt>
                <c:pt idx="120">
                  <c:v>840.82100000000003</c:v>
                </c:pt>
                <c:pt idx="121">
                  <c:v>836.97699999999998</c:v>
                </c:pt>
                <c:pt idx="122">
                  <c:v>832.50900000000001</c:v>
                </c:pt>
                <c:pt idx="123">
                  <c:v>825.62400000000002</c:v>
                </c:pt>
                <c:pt idx="124">
                  <c:v>827.70699999999999</c:v>
                </c:pt>
                <c:pt idx="125">
                  <c:v>818.23800000000006</c:v>
                </c:pt>
                <c:pt idx="126">
                  <c:v>804.904</c:v>
                </c:pt>
                <c:pt idx="127">
                  <c:v>828.697</c:v>
                </c:pt>
                <c:pt idx="128">
                  <c:v>823.45299999999997</c:v>
                </c:pt>
                <c:pt idx="129">
                  <c:v>826.86500000000001</c:v>
                </c:pt>
                <c:pt idx="130">
                  <c:v>815.26199999999994</c:v>
                </c:pt>
                <c:pt idx="131">
                  <c:v>807.47699999999998</c:v>
                </c:pt>
                <c:pt idx="132">
                  <c:v>808.59799999999996</c:v>
                </c:pt>
                <c:pt idx="133">
                  <c:v>818.01400000000001</c:v>
                </c:pt>
                <c:pt idx="134">
                  <c:v>821.678</c:v>
                </c:pt>
                <c:pt idx="135">
                  <c:v>832.16099999999994</c:v>
                </c:pt>
                <c:pt idx="136">
                  <c:v>831.12900000000002</c:v>
                </c:pt>
                <c:pt idx="137">
                  <c:v>847.78099999999995</c:v>
                </c:pt>
                <c:pt idx="138">
                  <c:v>867.25599999999997</c:v>
                </c:pt>
                <c:pt idx="139">
                  <c:v>862.899</c:v>
                </c:pt>
                <c:pt idx="140">
                  <c:v>862.428</c:v>
                </c:pt>
                <c:pt idx="141">
                  <c:v>866.86</c:v>
                </c:pt>
                <c:pt idx="142">
                  <c:v>877.31</c:v>
                </c:pt>
                <c:pt idx="143">
                  <c:v>880.702</c:v>
                </c:pt>
                <c:pt idx="144">
                  <c:v>879.58299999999997</c:v>
                </c:pt>
                <c:pt idx="145">
                  <c:v>898.68600000000004</c:v>
                </c:pt>
                <c:pt idx="146">
                  <c:v>902.04700000000003</c:v>
                </c:pt>
                <c:pt idx="147">
                  <c:v>909.40200000000004</c:v>
                </c:pt>
                <c:pt idx="148">
                  <c:v>913.29100000000005</c:v>
                </c:pt>
                <c:pt idx="149">
                  <c:v>927.07799999999997</c:v>
                </c:pt>
                <c:pt idx="150">
                  <c:v>914.68899999999996</c:v>
                </c:pt>
                <c:pt idx="151">
                  <c:v>930.31799999999998</c:v>
                </c:pt>
                <c:pt idx="152">
                  <c:v>923.23599999999999</c:v>
                </c:pt>
                <c:pt idx="153">
                  <c:v>942.41499999999996</c:v>
                </c:pt>
                <c:pt idx="154">
                  <c:v>908.6</c:v>
                </c:pt>
                <c:pt idx="155">
                  <c:v>913.11400000000003</c:v>
                </c:pt>
                <c:pt idx="156">
                  <c:v>918.16099999999994</c:v>
                </c:pt>
                <c:pt idx="157">
                  <c:v>911.85799999999995</c:v>
                </c:pt>
                <c:pt idx="158">
                  <c:v>919.53300000000002</c:v>
                </c:pt>
                <c:pt idx="159">
                  <c:v>916.58100000000002</c:v>
                </c:pt>
                <c:pt idx="160">
                  <c:v>913.37400000000002</c:v>
                </c:pt>
                <c:pt idx="161">
                  <c:v>898.06200000000001</c:v>
                </c:pt>
                <c:pt idx="162">
                  <c:v>897.16499999999996</c:v>
                </c:pt>
                <c:pt idx="163">
                  <c:v>910.54499999999996</c:v>
                </c:pt>
                <c:pt idx="164">
                  <c:v>925.61099999999999</c:v>
                </c:pt>
                <c:pt idx="165">
                  <c:v>926.69399999999996</c:v>
                </c:pt>
                <c:pt idx="166">
                  <c:v>931.21299999999997</c:v>
                </c:pt>
                <c:pt idx="167">
                  <c:v>913.83500000000004</c:v>
                </c:pt>
                <c:pt idx="168">
                  <c:v>931.10299999999995</c:v>
                </c:pt>
                <c:pt idx="169">
                  <c:v>932.48299999999995</c:v>
                </c:pt>
                <c:pt idx="170">
                  <c:v>926.54300000000001</c:v>
                </c:pt>
                <c:pt idx="171">
                  <c:v>936.26</c:v>
                </c:pt>
                <c:pt idx="172">
                  <c:v>945.53399999999999</c:v>
                </c:pt>
                <c:pt idx="173">
                  <c:v>949.61300000000006</c:v>
                </c:pt>
                <c:pt idx="174">
                  <c:v>946.673</c:v>
                </c:pt>
                <c:pt idx="175">
                  <c:v>951.02499999999998</c:v>
                </c:pt>
                <c:pt idx="176">
                  <c:v>944.58799999999997</c:v>
                </c:pt>
                <c:pt idx="177">
                  <c:v>930.01300000000003</c:v>
                </c:pt>
                <c:pt idx="178">
                  <c:v>908.99400000000003</c:v>
                </c:pt>
                <c:pt idx="179">
                  <c:v>906.52700000000004</c:v>
                </c:pt>
                <c:pt idx="180">
                  <c:v>902.53899999999999</c:v>
                </c:pt>
                <c:pt idx="181">
                  <c:v>903.41399999999999</c:v>
                </c:pt>
                <c:pt idx="182">
                  <c:v>888.71799999999996</c:v>
                </c:pt>
                <c:pt idx="183">
                  <c:v>888.65</c:v>
                </c:pt>
                <c:pt idx="184">
                  <c:v>899.67200000000003</c:v>
                </c:pt>
                <c:pt idx="185">
                  <c:v>901.49</c:v>
                </c:pt>
                <c:pt idx="186">
                  <c:v>890.21299999999997</c:v>
                </c:pt>
                <c:pt idx="187">
                  <c:v>904.27200000000005</c:v>
                </c:pt>
                <c:pt idx="188">
                  <c:v>906.29200000000003</c:v>
                </c:pt>
                <c:pt idx="189">
                  <c:v>898.83900000000006</c:v>
                </c:pt>
                <c:pt idx="190">
                  <c:v>886.44899999999996</c:v>
                </c:pt>
                <c:pt idx="191">
                  <c:v>874.90800000000002</c:v>
                </c:pt>
                <c:pt idx="192">
                  <c:v>879.62300000000005</c:v>
                </c:pt>
                <c:pt idx="193">
                  <c:v>875.01499999999999</c:v>
                </c:pt>
                <c:pt idx="194">
                  <c:v>873.61300000000006</c:v>
                </c:pt>
                <c:pt idx="195">
                  <c:v>877.62300000000005</c:v>
                </c:pt>
                <c:pt idx="196">
                  <c:v>875.86500000000001</c:v>
                </c:pt>
                <c:pt idx="197">
                  <c:v>862.53800000000001</c:v>
                </c:pt>
                <c:pt idx="198">
                  <c:v>842.83600000000001</c:v>
                </c:pt>
                <c:pt idx="199">
                  <c:v>840.78499999999997</c:v>
                </c:pt>
                <c:pt idx="200">
                  <c:v>831.01599999999996</c:v>
                </c:pt>
                <c:pt idx="201">
                  <c:v>842.23599999999999</c:v>
                </c:pt>
                <c:pt idx="202">
                  <c:v>838.81799999999998</c:v>
                </c:pt>
                <c:pt idx="203">
                  <c:v>848.93600000000004</c:v>
                </c:pt>
                <c:pt idx="204">
                  <c:v>840.18799999999999</c:v>
                </c:pt>
                <c:pt idx="205">
                  <c:v>841.81700000000001</c:v>
                </c:pt>
                <c:pt idx="206">
                  <c:v>842.35699999999997</c:v>
                </c:pt>
                <c:pt idx="207">
                  <c:v>846.20799999999997</c:v>
                </c:pt>
                <c:pt idx="208">
                  <c:v>844.22500000000002</c:v>
                </c:pt>
                <c:pt idx="209">
                  <c:v>826.37800000000004</c:v>
                </c:pt>
                <c:pt idx="210">
                  <c:v>822.94899999999996</c:v>
                </c:pt>
                <c:pt idx="211">
                  <c:v>822.53</c:v>
                </c:pt>
                <c:pt idx="212">
                  <c:v>820.54300000000001</c:v>
                </c:pt>
                <c:pt idx="213">
                  <c:v>831.58399999999995</c:v>
                </c:pt>
                <c:pt idx="214">
                  <c:v>827.95899999999995</c:v>
                </c:pt>
                <c:pt idx="215">
                  <c:v>846.63800000000003</c:v>
                </c:pt>
                <c:pt idx="216">
                  <c:v>849.49300000000005</c:v>
                </c:pt>
                <c:pt idx="217">
                  <c:v>834.55200000000002</c:v>
                </c:pt>
                <c:pt idx="218">
                  <c:v>840.60400000000004</c:v>
                </c:pt>
                <c:pt idx="219">
                  <c:v>844.92200000000003</c:v>
                </c:pt>
                <c:pt idx="220">
                  <c:v>844.61900000000003</c:v>
                </c:pt>
                <c:pt idx="221">
                  <c:v>844.58699999999999</c:v>
                </c:pt>
                <c:pt idx="222">
                  <c:v>834.44600000000003</c:v>
                </c:pt>
                <c:pt idx="223">
                  <c:v>834</c:v>
                </c:pt>
                <c:pt idx="224">
                  <c:v>836.851</c:v>
                </c:pt>
                <c:pt idx="225">
                  <c:v>836.53499999999997</c:v>
                </c:pt>
                <c:pt idx="226">
                  <c:v>824.62199999999996</c:v>
                </c:pt>
                <c:pt idx="227">
                  <c:v>832.28399999999999</c:v>
                </c:pt>
                <c:pt idx="228">
                  <c:v>839.952</c:v>
                </c:pt>
                <c:pt idx="229">
                  <c:v>838.79</c:v>
                </c:pt>
                <c:pt idx="230">
                  <c:v>850.09100000000001</c:v>
                </c:pt>
                <c:pt idx="231">
                  <c:v>851.154</c:v>
                </c:pt>
                <c:pt idx="232">
                  <c:v>856.15599999999995</c:v>
                </c:pt>
                <c:pt idx="233">
                  <c:v>859.13599999999997</c:v>
                </c:pt>
                <c:pt idx="234">
                  <c:v>858.32600000000002</c:v>
                </c:pt>
                <c:pt idx="235">
                  <c:v>867.76099999999997</c:v>
                </c:pt>
                <c:pt idx="236">
                  <c:v>871.41700000000003</c:v>
                </c:pt>
                <c:pt idx="237">
                  <c:v>873.26099999999997</c:v>
                </c:pt>
                <c:pt idx="238">
                  <c:v>866.93299999999999</c:v>
                </c:pt>
                <c:pt idx="239">
                  <c:v>872.75699999999995</c:v>
                </c:pt>
                <c:pt idx="240">
                  <c:v>886.38</c:v>
                </c:pt>
                <c:pt idx="241">
                  <c:v>886.19600000000003</c:v>
                </c:pt>
                <c:pt idx="242">
                  <c:v>887.16899999999998</c:v>
                </c:pt>
                <c:pt idx="243">
                  <c:v>890.61300000000006</c:v>
                </c:pt>
                <c:pt idx="244">
                  <c:v>901.072</c:v>
                </c:pt>
                <c:pt idx="245">
                  <c:v>887.97799999999995</c:v>
                </c:pt>
                <c:pt idx="246">
                  <c:v>900.51700000000005</c:v>
                </c:pt>
                <c:pt idx="247">
                  <c:v>920.66399999999999</c:v>
                </c:pt>
                <c:pt idx="248">
                  <c:v>930.42200000000003</c:v>
                </c:pt>
                <c:pt idx="249">
                  <c:v>932.51800000000003</c:v>
                </c:pt>
                <c:pt idx="250">
                  <c:v>932.59199999999998</c:v>
                </c:pt>
                <c:pt idx="251">
                  <c:v>929.28899999999999</c:v>
                </c:pt>
                <c:pt idx="252">
                  <c:v>939.04399999999998</c:v>
                </c:pt>
                <c:pt idx="253">
                  <c:v>931.61699999999996</c:v>
                </c:pt>
                <c:pt idx="254">
                  <c:v>916.33100000000002</c:v>
                </c:pt>
                <c:pt idx="255">
                  <c:v>920.50199999999995</c:v>
                </c:pt>
                <c:pt idx="256">
                  <c:v>941.96699999999998</c:v>
                </c:pt>
                <c:pt idx="257">
                  <c:v>950.96799999999996</c:v>
                </c:pt>
                <c:pt idx="258">
                  <c:v>956.25400000000002</c:v>
                </c:pt>
                <c:pt idx="259">
                  <c:v>957.92200000000003</c:v>
                </c:pt>
                <c:pt idx="260">
                  <c:v>955.46900000000005</c:v>
                </c:pt>
                <c:pt idx="261">
                  <c:v>963.74300000000005</c:v>
                </c:pt>
                <c:pt idx="262">
                  <c:v>987.39400000000001</c:v>
                </c:pt>
                <c:pt idx="263">
                  <c:v>983.65300000000002</c:v>
                </c:pt>
                <c:pt idx="264">
                  <c:v>985.58799999999997</c:v>
                </c:pt>
                <c:pt idx="265">
                  <c:v>973.87099999999998</c:v>
                </c:pt>
                <c:pt idx="266">
                  <c:v>986.00800000000004</c:v>
                </c:pt>
                <c:pt idx="267">
                  <c:v>985.31799999999998</c:v>
                </c:pt>
                <c:pt idx="268">
                  <c:v>989.06200000000001</c:v>
                </c:pt>
                <c:pt idx="269">
                  <c:v>990.30100000000004</c:v>
                </c:pt>
                <c:pt idx="270">
                  <c:v>967.84299999999996</c:v>
                </c:pt>
                <c:pt idx="271">
                  <c:v>970.36699999999996</c:v>
                </c:pt>
                <c:pt idx="272">
                  <c:v>969.35699999999997</c:v>
                </c:pt>
                <c:pt idx="273">
                  <c:v>988.41800000000001</c:v>
                </c:pt>
                <c:pt idx="274">
                  <c:v>989.39700000000005</c:v>
                </c:pt>
                <c:pt idx="275">
                  <c:v>994.03499999999997</c:v>
                </c:pt>
                <c:pt idx="276">
                  <c:v>1001.929</c:v>
                </c:pt>
                <c:pt idx="277">
                  <c:v>995.34500000000003</c:v>
                </c:pt>
                <c:pt idx="278">
                  <c:v>999.63900000000001</c:v>
                </c:pt>
                <c:pt idx="279">
                  <c:v>1003.1319999999999</c:v>
                </c:pt>
                <c:pt idx="280">
                  <c:v>990.29300000000001</c:v>
                </c:pt>
                <c:pt idx="281">
                  <c:v>997.18399999999997</c:v>
                </c:pt>
                <c:pt idx="282">
                  <c:v>995.25400000000002</c:v>
                </c:pt>
                <c:pt idx="283">
                  <c:v>957.94100000000003</c:v>
                </c:pt>
                <c:pt idx="284">
                  <c:v>964.221</c:v>
                </c:pt>
                <c:pt idx="285">
                  <c:v>966.07600000000002</c:v>
                </c:pt>
                <c:pt idx="286">
                  <c:v>968.928</c:v>
                </c:pt>
                <c:pt idx="287">
                  <c:v>977.41099999999994</c:v>
                </c:pt>
                <c:pt idx="288">
                  <c:v>988.976</c:v>
                </c:pt>
                <c:pt idx="289">
                  <c:v>987.26700000000005</c:v>
                </c:pt>
                <c:pt idx="290">
                  <c:v>981.71100000000001</c:v>
                </c:pt>
                <c:pt idx="291">
                  <c:v>983.82299999999998</c:v>
                </c:pt>
                <c:pt idx="292">
                  <c:v>995.11500000000001</c:v>
                </c:pt>
                <c:pt idx="293">
                  <c:v>993.31100000000004</c:v>
                </c:pt>
                <c:pt idx="294">
                  <c:v>994.92100000000005</c:v>
                </c:pt>
                <c:pt idx="295">
                  <c:v>996.77700000000004</c:v>
                </c:pt>
                <c:pt idx="296">
                  <c:v>992.25699999999995</c:v>
                </c:pt>
                <c:pt idx="297">
                  <c:v>993.99300000000005</c:v>
                </c:pt>
                <c:pt idx="298">
                  <c:v>996.93399999999997</c:v>
                </c:pt>
                <c:pt idx="299">
                  <c:v>1005.134</c:v>
                </c:pt>
                <c:pt idx="300">
                  <c:v>996.58600000000001</c:v>
                </c:pt>
                <c:pt idx="301">
                  <c:v>1002.486</c:v>
                </c:pt>
                <c:pt idx="302">
                  <c:v>1011.203</c:v>
                </c:pt>
                <c:pt idx="303">
                  <c:v>1022.591</c:v>
                </c:pt>
                <c:pt idx="304">
                  <c:v>1032.2360000000001</c:v>
                </c:pt>
                <c:pt idx="305">
                  <c:v>1031.0350000000001</c:v>
                </c:pt>
                <c:pt idx="306">
                  <c:v>1030.864</c:v>
                </c:pt>
                <c:pt idx="307">
                  <c:v>1047.854</c:v>
                </c:pt>
                <c:pt idx="308">
                  <c:v>1054.201</c:v>
                </c:pt>
                <c:pt idx="309">
                  <c:v>1045.75</c:v>
                </c:pt>
                <c:pt idx="310">
                  <c:v>1030.9860000000001</c:v>
                </c:pt>
                <c:pt idx="311">
                  <c:v>1055.6969999999999</c:v>
                </c:pt>
                <c:pt idx="312">
                  <c:v>1064.365</c:v>
                </c:pt>
                <c:pt idx="313">
                  <c:v>1073.27</c:v>
                </c:pt>
                <c:pt idx="314">
                  <c:v>1074.6120000000001</c:v>
                </c:pt>
                <c:pt idx="315">
                  <c:v>1061.643</c:v>
                </c:pt>
                <c:pt idx="316">
                  <c:v>1076.9649999999999</c:v>
                </c:pt>
                <c:pt idx="317">
                  <c:v>1057.6659999999999</c:v>
                </c:pt>
                <c:pt idx="318">
                  <c:v>1048.9649999999999</c:v>
                </c:pt>
                <c:pt idx="319">
                  <c:v>1064.9870000000001</c:v>
                </c:pt>
                <c:pt idx="320">
                  <c:v>1055.011</c:v>
                </c:pt>
                <c:pt idx="321">
                  <c:v>1069.9100000000001</c:v>
                </c:pt>
                <c:pt idx="322">
                  <c:v>1108.636</c:v>
                </c:pt>
                <c:pt idx="323">
                  <c:v>1124.5609999999999</c:v>
                </c:pt>
                <c:pt idx="324">
                  <c:v>1136.98</c:v>
                </c:pt>
                <c:pt idx="325">
                  <c:v>1118.1079999999999</c:v>
                </c:pt>
                <c:pt idx="326">
                  <c:v>1155.771</c:v>
                </c:pt>
                <c:pt idx="327">
                  <c:v>1219.9860000000001</c:v>
                </c:pt>
                <c:pt idx="328">
                  <c:v>1196.278</c:v>
                </c:pt>
                <c:pt idx="329">
                  <c:v>1200.6289999999999</c:v>
                </c:pt>
                <c:pt idx="330">
                  <c:v>1204.2190000000001</c:v>
                </c:pt>
                <c:pt idx="331">
                  <c:v>1234.336</c:v>
                </c:pt>
                <c:pt idx="332">
                  <c:v>1243.8900000000001</c:v>
                </c:pt>
                <c:pt idx="333">
                  <c:v>1217.27</c:v>
                </c:pt>
                <c:pt idx="334">
                  <c:v>1186.404</c:v>
                </c:pt>
                <c:pt idx="335">
                  <c:v>1188.356</c:v>
                </c:pt>
                <c:pt idx="336">
                  <c:v>1209.1590000000001</c:v>
                </c:pt>
                <c:pt idx="337">
                  <c:v>1243.7460000000001</c:v>
                </c:pt>
                <c:pt idx="338">
                  <c:v>1239.415</c:v>
                </c:pt>
                <c:pt idx="339">
                  <c:v>1243.403</c:v>
                </c:pt>
                <c:pt idx="340">
                  <c:v>1272.22</c:v>
                </c:pt>
                <c:pt idx="341">
                  <c:v>1267.06</c:v>
                </c:pt>
                <c:pt idx="342">
                  <c:v>1274.3</c:v>
                </c:pt>
                <c:pt idx="343">
                  <c:v>1275.828</c:v>
                </c:pt>
                <c:pt idx="344">
                  <c:v>1196.835</c:v>
                </c:pt>
                <c:pt idx="345">
                  <c:v>1208.885</c:v>
                </c:pt>
                <c:pt idx="346">
                  <c:v>1180.029</c:v>
                </c:pt>
                <c:pt idx="347">
                  <c:v>1187.0229999999999</c:v>
                </c:pt>
                <c:pt idx="348">
                  <c:v>1178.7249999999999</c:v>
                </c:pt>
                <c:pt idx="349">
                  <c:v>1161.643</c:v>
                </c:pt>
                <c:pt idx="350">
                  <c:v>1178.6199999999999</c:v>
                </c:pt>
                <c:pt idx="351">
                  <c:v>1196.713</c:v>
                </c:pt>
                <c:pt idx="352">
                  <c:v>1195.1600000000001</c:v>
                </c:pt>
                <c:pt idx="353">
                  <c:v>1199.3900000000001</c:v>
                </c:pt>
                <c:pt idx="354">
                  <c:v>1196.873</c:v>
                </c:pt>
                <c:pt idx="355">
                  <c:v>1191.924</c:v>
                </c:pt>
                <c:pt idx="356">
                  <c:v>1197.1569999999999</c:v>
                </c:pt>
                <c:pt idx="357">
                  <c:v>1216.3800000000001</c:v>
                </c:pt>
                <c:pt idx="358">
                  <c:v>1211.865</c:v>
                </c:pt>
                <c:pt idx="359">
                  <c:v>1218.722</c:v>
                </c:pt>
                <c:pt idx="360">
                  <c:v>1253.8</c:v>
                </c:pt>
                <c:pt idx="361">
                  <c:v>1252.51</c:v>
                </c:pt>
                <c:pt idx="362">
                  <c:v>1265.0740000000001</c:v>
                </c:pt>
                <c:pt idx="363">
                  <c:v>1249.886</c:v>
                </c:pt>
                <c:pt idx="364">
                  <c:v>1234.211</c:v>
                </c:pt>
                <c:pt idx="365">
                  <c:v>1258.5709999999999</c:v>
                </c:pt>
                <c:pt idx="366">
                  <c:v>1248.5340000000001</c:v>
                </c:pt>
                <c:pt idx="367">
                  <c:v>1249.424</c:v>
                </c:pt>
                <c:pt idx="368">
                  <c:v>1247.0999999999999</c:v>
                </c:pt>
                <c:pt idx="369">
                  <c:v>1246.0650000000001</c:v>
                </c:pt>
                <c:pt idx="370">
                  <c:v>1178.952</c:v>
                </c:pt>
                <c:pt idx="371">
                  <c:v>1191.116</c:v>
                </c:pt>
                <c:pt idx="372">
                  <c:v>1208.768</c:v>
                </c:pt>
                <c:pt idx="373">
                  <c:v>1209.241</c:v>
                </c:pt>
                <c:pt idx="374">
                  <c:v>1181.3399999999999</c:v>
                </c:pt>
                <c:pt idx="375">
                  <c:v>1187.374</c:v>
                </c:pt>
                <c:pt idx="376">
                  <c:v>1182.25</c:v>
                </c:pt>
                <c:pt idx="377">
                  <c:v>1208.3800000000001</c:v>
                </c:pt>
                <c:pt idx="378">
                  <c:v>1208.0070000000001</c:v>
                </c:pt>
                <c:pt idx="379">
                  <c:v>1209.453</c:v>
                </c:pt>
                <c:pt idx="380">
                  <c:v>1196.652</c:v>
                </c:pt>
                <c:pt idx="381">
                  <c:v>1185.5999999999999</c:v>
                </c:pt>
                <c:pt idx="382">
                  <c:v>1144.557</c:v>
                </c:pt>
                <c:pt idx="383">
                  <c:v>1137.6980000000001</c:v>
                </c:pt>
                <c:pt idx="384">
                  <c:v>1139.357</c:v>
                </c:pt>
                <c:pt idx="385">
                  <c:v>1137.3720000000001</c:v>
                </c:pt>
                <c:pt idx="386">
                  <c:v>1108.1400000000001</c:v>
                </c:pt>
                <c:pt idx="387">
                  <c:v>1094.5640000000001</c:v>
                </c:pt>
                <c:pt idx="388">
                  <c:v>1121.0630000000001</c:v>
                </c:pt>
                <c:pt idx="389">
                  <c:v>1117.0630000000001</c:v>
                </c:pt>
                <c:pt idx="390">
                  <c:v>1138.364</c:v>
                </c:pt>
                <c:pt idx="391">
                  <c:v>1140.181</c:v>
                </c:pt>
                <c:pt idx="392">
                  <c:v>1113.2239999999999</c:v>
                </c:pt>
                <c:pt idx="393">
                  <c:v>1132.8230000000001</c:v>
                </c:pt>
                <c:pt idx="394">
                  <c:v>1143.742</c:v>
                </c:pt>
                <c:pt idx="395">
                  <c:v>1133.5730000000001</c:v>
                </c:pt>
                <c:pt idx="396">
                  <c:v>1103.6949999999999</c:v>
                </c:pt>
                <c:pt idx="397">
                  <c:v>1128.607</c:v>
                </c:pt>
                <c:pt idx="398">
                  <c:v>1137.68</c:v>
                </c:pt>
                <c:pt idx="399">
                  <c:v>1139.6759999999999</c:v>
                </c:pt>
                <c:pt idx="400">
                  <c:v>1145.8989999999999</c:v>
                </c:pt>
                <c:pt idx="401">
                  <c:v>1154.5170000000001</c:v>
                </c:pt>
                <c:pt idx="402">
                  <c:v>1176.6320000000001</c:v>
                </c:pt>
                <c:pt idx="403">
                  <c:v>1172.7840000000001</c:v>
                </c:pt>
                <c:pt idx="404">
                  <c:v>1175.7739999999999</c:v>
                </c:pt>
                <c:pt idx="405">
                  <c:v>1168.684</c:v>
                </c:pt>
                <c:pt idx="406">
                  <c:v>1180.653</c:v>
                </c:pt>
                <c:pt idx="407">
                  <c:v>1180.354</c:v>
                </c:pt>
                <c:pt idx="408">
                  <c:v>1179.212</c:v>
                </c:pt>
                <c:pt idx="409">
                  <c:v>1171.8040000000001</c:v>
                </c:pt>
                <c:pt idx="410">
                  <c:v>1167.229</c:v>
                </c:pt>
                <c:pt idx="411">
                  <c:v>1164.7660000000001</c:v>
                </c:pt>
                <c:pt idx="412">
                  <c:v>1173.9369999999999</c:v>
                </c:pt>
                <c:pt idx="413">
                  <c:v>1185.9259999999999</c:v>
                </c:pt>
                <c:pt idx="414">
                  <c:v>1180.0170000000001</c:v>
                </c:pt>
                <c:pt idx="415">
                  <c:v>1174.422</c:v>
                </c:pt>
                <c:pt idx="416">
                  <c:v>1206.569</c:v>
                </c:pt>
                <c:pt idx="417">
                  <c:v>1217.0429999999999</c:v>
                </c:pt>
                <c:pt idx="418">
                  <c:v>1212.175</c:v>
                </c:pt>
                <c:pt idx="419">
                  <c:v>1209.566</c:v>
                </c:pt>
                <c:pt idx="420">
                  <c:v>1211.673</c:v>
                </c:pt>
                <c:pt idx="421">
                  <c:v>1194.3910000000001</c:v>
                </c:pt>
                <c:pt idx="422">
                  <c:v>1189.0429999999999</c:v>
                </c:pt>
                <c:pt idx="423">
                  <c:v>1182.297</c:v>
                </c:pt>
                <c:pt idx="424">
                  <c:v>1190.5550000000001</c:v>
                </c:pt>
                <c:pt idx="425">
                  <c:v>1199.559</c:v>
                </c:pt>
                <c:pt idx="426">
                  <c:v>1219.4059999999999</c:v>
                </c:pt>
                <c:pt idx="427">
                  <c:v>1235.2840000000001</c:v>
                </c:pt>
                <c:pt idx="428">
                  <c:v>1236.836</c:v>
                </c:pt>
                <c:pt idx="429">
                  <c:v>1241.597</c:v>
                </c:pt>
                <c:pt idx="430">
                  <c:v>1247.3150000000001</c:v>
                </c:pt>
                <c:pt idx="431">
                  <c:v>1250.924</c:v>
                </c:pt>
                <c:pt idx="432">
                  <c:v>1237.0139999999999</c:v>
                </c:pt>
                <c:pt idx="433">
                  <c:v>1232.9390000000001</c:v>
                </c:pt>
                <c:pt idx="434">
                  <c:v>1249.8810000000001</c:v>
                </c:pt>
                <c:pt idx="435">
                  <c:v>1252.7</c:v>
                </c:pt>
                <c:pt idx="436">
                  <c:v>1246.2159999999999</c:v>
                </c:pt>
                <c:pt idx="437">
                  <c:v>1222.191</c:v>
                </c:pt>
                <c:pt idx="438">
                  <c:v>1255.825</c:v>
                </c:pt>
                <c:pt idx="439">
                  <c:v>1257.1320000000001</c:v>
                </c:pt>
                <c:pt idx="440">
                  <c:v>1261.328</c:v>
                </c:pt>
                <c:pt idx="441">
                  <c:v>1262.088</c:v>
                </c:pt>
                <c:pt idx="442">
                  <c:v>1285.6790000000001</c:v>
                </c:pt>
                <c:pt idx="443">
                  <c:v>1303.4079999999999</c:v>
                </c:pt>
                <c:pt idx="444">
                  <c:v>1324.069</c:v>
                </c:pt>
                <c:pt idx="445">
                  <c:v>1332.694</c:v>
                </c:pt>
                <c:pt idx="446">
                  <c:v>1325.5119999999999</c:v>
                </c:pt>
                <c:pt idx="447">
                  <c:v>1375.2360000000001</c:v>
                </c:pt>
                <c:pt idx="448">
                  <c:v>1363.6990000000001</c:v>
                </c:pt>
                <c:pt idx="449">
                  <c:v>1334.7339999999999</c:v>
                </c:pt>
                <c:pt idx="450">
                  <c:v>1362.9380000000001</c:v>
                </c:pt>
                <c:pt idx="451">
                  <c:v>1333.7170000000001</c:v>
                </c:pt>
                <c:pt idx="452">
                  <c:v>1299.616</c:v>
                </c:pt>
                <c:pt idx="453">
                  <c:v>1301.4169999999999</c:v>
                </c:pt>
                <c:pt idx="454">
                  <c:v>1352.528</c:v>
                </c:pt>
                <c:pt idx="455">
                  <c:v>1333.0730000000001</c:v>
                </c:pt>
                <c:pt idx="456">
                  <c:v>1386.9770000000001</c:v>
                </c:pt>
                <c:pt idx="457">
                  <c:v>1406.067</c:v>
                </c:pt>
                <c:pt idx="458">
                  <c:v>1420.422</c:v>
                </c:pt>
                <c:pt idx="459">
                  <c:v>1425.778</c:v>
                </c:pt>
                <c:pt idx="460">
                  <c:v>1438.3140000000001</c:v>
                </c:pt>
                <c:pt idx="461">
                  <c:v>1439.729</c:v>
                </c:pt>
                <c:pt idx="462">
                  <c:v>1460.77</c:v>
                </c:pt>
                <c:pt idx="463">
                  <c:v>1433.1079999999999</c:v>
                </c:pt>
                <c:pt idx="464">
                  <c:v>1477.01</c:v>
                </c:pt>
                <c:pt idx="465">
                  <c:v>1530.529</c:v>
                </c:pt>
                <c:pt idx="466">
                  <c:v>1537.595</c:v>
                </c:pt>
                <c:pt idx="467">
                  <c:v>1579.124</c:v>
                </c:pt>
                <c:pt idx="468">
                  <c:v>1585.674</c:v>
                </c:pt>
                <c:pt idx="469">
                  <c:v>1560.171</c:v>
                </c:pt>
                <c:pt idx="470">
                  <c:v>1554.1880000000001</c:v>
                </c:pt>
                <c:pt idx="471">
                  <c:v>1545.9690000000001</c:v>
                </c:pt>
                <c:pt idx="472">
                  <c:v>1580.655</c:v>
                </c:pt>
                <c:pt idx="473">
                  <c:v>1588.3630000000001</c:v>
                </c:pt>
                <c:pt idx="474">
                  <c:v>1607.1859999999999</c:v>
                </c:pt>
                <c:pt idx="475">
                  <c:v>1639.163</c:v>
                </c:pt>
                <c:pt idx="476">
                  <c:v>1675.154</c:v>
                </c:pt>
                <c:pt idx="477">
                  <c:v>1663.3530000000001</c:v>
                </c:pt>
                <c:pt idx="478">
                  <c:v>1682.4690000000001</c:v>
                </c:pt>
                <c:pt idx="479">
                  <c:v>1679.8209999999999</c:v>
                </c:pt>
                <c:pt idx="480">
                  <c:v>1640.92</c:v>
                </c:pt>
                <c:pt idx="481">
                  <c:v>1679.963</c:v>
                </c:pt>
                <c:pt idx="482">
                  <c:v>1673.55</c:v>
                </c:pt>
                <c:pt idx="483">
                  <c:v>1688.0340000000001</c:v>
                </c:pt>
                <c:pt idx="484">
                  <c:v>1720.8869999999999</c:v>
                </c:pt>
                <c:pt idx="485">
                  <c:v>1721.4090000000001</c:v>
                </c:pt>
                <c:pt idx="486">
                  <c:v>1787.3789999999999</c:v>
                </c:pt>
                <c:pt idx="487">
                  <c:v>1805.9469999999999</c:v>
                </c:pt>
                <c:pt idx="488">
                  <c:v>1878.095</c:v>
                </c:pt>
                <c:pt idx="489">
                  <c:v>1930.5719999999999</c:v>
                </c:pt>
                <c:pt idx="490">
                  <c:v>2004.75</c:v>
                </c:pt>
                <c:pt idx="491">
                  <c:v>2051.2570000000001</c:v>
                </c:pt>
                <c:pt idx="492">
                  <c:v>1993.9349999999999</c:v>
                </c:pt>
                <c:pt idx="493">
                  <c:v>1923.1089999999999</c:v>
                </c:pt>
                <c:pt idx="494">
                  <c:v>2032.98</c:v>
                </c:pt>
                <c:pt idx="495">
                  <c:v>2069.759</c:v>
                </c:pt>
                <c:pt idx="496">
                  <c:v>2056.8879999999999</c:v>
                </c:pt>
                <c:pt idx="497">
                  <c:v>2059.4899999999998</c:v>
                </c:pt>
                <c:pt idx="498">
                  <c:v>2132.0210000000002</c:v>
                </c:pt>
                <c:pt idx="499">
                  <c:v>2236.2139999999999</c:v>
                </c:pt>
                <c:pt idx="500">
                  <c:v>2251.799</c:v>
                </c:pt>
                <c:pt idx="501">
                  <c:v>2251.88</c:v>
                </c:pt>
                <c:pt idx="502">
                  <c:v>2152.4</c:v>
                </c:pt>
                <c:pt idx="503">
                  <c:v>2227.3969999999999</c:v>
                </c:pt>
                <c:pt idx="504">
                  <c:v>2298.6179999999999</c:v>
                </c:pt>
                <c:pt idx="505">
                  <c:v>2275.9090000000001</c:v>
                </c:pt>
                <c:pt idx="506">
                  <c:v>2103.3710000000001</c:v>
                </c:pt>
                <c:pt idx="507">
                  <c:v>2123.306</c:v>
                </c:pt>
                <c:pt idx="508">
                  <c:v>2023.25</c:v>
                </c:pt>
                <c:pt idx="509">
                  <c:v>2027.047</c:v>
                </c:pt>
                <c:pt idx="510">
                  <c:v>2059.48</c:v>
                </c:pt>
                <c:pt idx="511">
                  <c:v>2107.5839999999998</c:v>
                </c:pt>
                <c:pt idx="512">
                  <c:v>2166.7489999999998</c:v>
                </c:pt>
                <c:pt idx="513">
                  <c:v>2156.2370000000001</c:v>
                </c:pt>
                <c:pt idx="514">
                  <c:v>2232.6320000000001</c:v>
                </c:pt>
                <c:pt idx="515">
                  <c:v>2258.4830000000002</c:v>
                </c:pt>
                <c:pt idx="516">
                  <c:v>2332.8020000000001</c:v>
                </c:pt>
                <c:pt idx="517">
                  <c:v>2421.5680000000002</c:v>
                </c:pt>
                <c:pt idx="518">
                  <c:v>2440.0940000000001</c:v>
                </c:pt>
                <c:pt idx="519">
                  <c:v>2531.8409999999999</c:v>
                </c:pt>
                <c:pt idx="520">
                  <c:v>2235.0529999999999</c:v>
                </c:pt>
                <c:pt idx="521">
                  <c:v>2397.567</c:v>
                </c:pt>
                <c:pt idx="522">
                  <c:v>2297</c:v>
                </c:pt>
                <c:pt idx="523">
                  <c:v>2321.326</c:v>
                </c:pt>
                <c:pt idx="524">
                  <c:v>2280.7339999999999</c:v>
                </c:pt>
                <c:pt idx="525">
                  <c:v>2321.6590000000001</c:v>
                </c:pt>
                <c:pt idx="526">
                  <c:v>2379.2429999999999</c:v>
                </c:pt>
                <c:pt idx="527">
                  <c:v>2410.491</c:v>
                </c:pt>
                <c:pt idx="528">
                  <c:v>2393.9789999999998</c:v>
                </c:pt>
                <c:pt idx="529">
                  <c:v>2411.5509999999999</c:v>
                </c:pt>
                <c:pt idx="530">
                  <c:v>2412.4760000000001</c:v>
                </c:pt>
                <c:pt idx="531">
                  <c:v>2380.5129999999999</c:v>
                </c:pt>
                <c:pt idx="532">
                  <c:v>2439.6239999999998</c:v>
                </c:pt>
                <c:pt idx="533">
                  <c:v>2298.02</c:v>
                </c:pt>
                <c:pt idx="534">
                  <c:v>2415.0430000000001</c:v>
                </c:pt>
                <c:pt idx="535">
                  <c:v>2442.98</c:v>
                </c:pt>
                <c:pt idx="536">
                  <c:v>2475.451</c:v>
                </c:pt>
                <c:pt idx="537">
                  <c:v>2487.6480000000001</c:v>
                </c:pt>
                <c:pt idx="538">
                  <c:v>2531.0859999999998</c:v>
                </c:pt>
                <c:pt idx="539">
                  <c:v>2578.3719999999998</c:v>
                </c:pt>
                <c:pt idx="540">
                  <c:v>2583.1610000000001</c:v>
                </c:pt>
                <c:pt idx="541">
                  <c:v>2592.3919999999998</c:v>
                </c:pt>
                <c:pt idx="542">
                  <c:v>2537.8440000000001</c:v>
                </c:pt>
                <c:pt idx="543">
                  <c:v>2581.5830000000001</c:v>
                </c:pt>
                <c:pt idx="544">
                  <c:v>2658.828</c:v>
                </c:pt>
                <c:pt idx="545">
                  <c:v>2682.6559999999999</c:v>
                </c:pt>
                <c:pt idx="546">
                  <c:v>2690.0920000000001</c:v>
                </c:pt>
                <c:pt idx="547">
                  <c:v>2706.8539999999998</c:v>
                </c:pt>
                <c:pt idx="548">
                  <c:v>2834.982</c:v>
                </c:pt>
                <c:pt idx="549">
                  <c:v>2843.0949999999998</c:v>
                </c:pt>
                <c:pt idx="550">
                  <c:v>2890.3310000000001</c:v>
                </c:pt>
                <c:pt idx="551">
                  <c:v>2911.0070000000001</c:v>
                </c:pt>
                <c:pt idx="552">
                  <c:v>2968.7950000000001</c:v>
                </c:pt>
                <c:pt idx="553">
                  <c:v>2947.9</c:v>
                </c:pt>
                <c:pt idx="554">
                  <c:v>3034.3339999999998</c:v>
                </c:pt>
                <c:pt idx="555">
                  <c:v>3071.826</c:v>
                </c:pt>
                <c:pt idx="556">
                  <c:v>3123.6329999999998</c:v>
                </c:pt>
                <c:pt idx="557">
                  <c:v>3001.8829999999998</c:v>
                </c:pt>
                <c:pt idx="558">
                  <c:v>3170.672</c:v>
                </c:pt>
                <c:pt idx="559">
                  <c:v>3323.7809999999999</c:v>
                </c:pt>
                <c:pt idx="560">
                  <c:v>3330.931</c:v>
                </c:pt>
                <c:pt idx="561">
                  <c:v>3352.5619999999999</c:v>
                </c:pt>
                <c:pt idx="562">
                  <c:v>3389.5619999999999</c:v>
                </c:pt>
                <c:pt idx="563">
                  <c:v>3339.971</c:v>
                </c:pt>
                <c:pt idx="564">
                  <c:v>3408.759</c:v>
                </c:pt>
                <c:pt idx="565">
                  <c:v>3561.48</c:v>
                </c:pt>
                <c:pt idx="566">
                  <c:v>3549.973</c:v>
                </c:pt>
                <c:pt idx="567">
                  <c:v>3579.1280000000002</c:v>
                </c:pt>
                <c:pt idx="568">
                  <c:v>3511.4650000000001</c:v>
                </c:pt>
                <c:pt idx="569">
                  <c:v>3591.4229999999998</c:v>
                </c:pt>
                <c:pt idx="570">
                  <c:v>3447.4279999999999</c:v>
                </c:pt>
                <c:pt idx="571">
                  <c:v>3556.0610000000001</c:v>
                </c:pt>
                <c:pt idx="572">
                  <c:v>3605.721</c:v>
                </c:pt>
                <c:pt idx="573">
                  <c:v>3482.57</c:v>
                </c:pt>
                <c:pt idx="574">
                  <c:v>3701.3310000000001</c:v>
                </c:pt>
                <c:pt idx="575">
                  <c:v>3755.1640000000002</c:v>
                </c:pt>
                <c:pt idx="576">
                  <c:v>3823.7890000000002</c:v>
                </c:pt>
                <c:pt idx="577">
                  <c:v>3735.6579999999999</c:v>
                </c:pt>
                <c:pt idx="578">
                  <c:v>3836.634</c:v>
                </c:pt>
                <c:pt idx="579">
                  <c:v>3899.777</c:v>
                </c:pt>
                <c:pt idx="580">
                  <c:v>3739.8649999999998</c:v>
                </c:pt>
                <c:pt idx="581">
                  <c:v>3611.1190000000001</c:v>
                </c:pt>
                <c:pt idx="582">
                  <c:v>3711.6179999999999</c:v>
                </c:pt>
                <c:pt idx="583">
                  <c:v>3522.723</c:v>
                </c:pt>
                <c:pt idx="584">
                  <c:v>3179.4789999999998</c:v>
                </c:pt>
                <c:pt idx="585">
                  <c:v>3363.0819999999999</c:v>
                </c:pt>
                <c:pt idx="586">
                  <c:v>3383.4740000000002</c:v>
                </c:pt>
                <c:pt idx="587">
                  <c:v>3524.5529999999999</c:v>
                </c:pt>
                <c:pt idx="588">
                  <c:v>3595.5650000000001</c:v>
                </c:pt>
                <c:pt idx="589">
                  <c:v>3666.0990000000002</c:v>
                </c:pt>
                <c:pt idx="590">
                  <c:v>3858.279</c:v>
                </c:pt>
                <c:pt idx="591">
                  <c:v>3849.8510000000001</c:v>
                </c:pt>
                <c:pt idx="592">
                  <c:v>3768.2170000000001</c:v>
                </c:pt>
                <c:pt idx="593">
                  <c:v>3879.431</c:v>
                </c:pt>
                <c:pt idx="594">
                  <c:v>3925.067</c:v>
                </c:pt>
                <c:pt idx="595">
                  <c:v>3964.433</c:v>
                </c:pt>
                <c:pt idx="596">
                  <c:v>3856.549</c:v>
                </c:pt>
                <c:pt idx="597">
                  <c:v>3899.08</c:v>
                </c:pt>
                <c:pt idx="598">
                  <c:v>3755.7739999999999</c:v>
                </c:pt>
                <c:pt idx="599">
                  <c:v>3433.8780000000002</c:v>
                </c:pt>
                <c:pt idx="600">
                  <c:v>3605.893</c:v>
                </c:pt>
                <c:pt idx="601">
                  <c:v>3685.7489999999998</c:v>
                </c:pt>
                <c:pt idx="602">
                  <c:v>3462.6559999999999</c:v>
                </c:pt>
                <c:pt idx="603">
                  <c:v>3453.143</c:v>
                </c:pt>
                <c:pt idx="604">
                  <c:v>3540.5619999999999</c:v>
                </c:pt>
                <c:pt idx="605">
                  <c:v>3571.3009999999999</c:v>
                </c:pt>
                <c:pt idx="606">
                  <c:v>3432.9850000000001</c:v>
                </c:pt>
                <c:pt idx="607">
                  <c:v>3309.7759999999998</c:v>
                </c:pt>
                <c:pt idx="608">
                  <c:v>3481.8</c:v>
                </c:pt>
                <c:pt idx="609">
                  <c:v>3557.067</c:v>
                </c:pt>
                <c:pt idx="610">
                  <c:v>3436.2649999999999</c:v>
                </c:pt>
                <c:pt idx="611">
                  <c:v>3472.3629999999998</c:v>
                </c:pt>
                <c:pt idx="612">
                  <c:v>3501.6149999999998</c:v>
                </c:pt>
                <c:pt idx="613">
                  <c:v>3442.1970000000001</c:v>
                </c:pt>
                <c:pt idx="614">
                  <c:v>3413.7260000000001</c:v>
                </c:pt>
                <c:pt idx="615">
                  <c:v>3437.998</c:v>
                </c:pt>
                <c:pt idx="616">
                  <c:v>3449.3449999999998</c:v>
                </c:pt>
                <c:pt idx="617">
                  <c:v>3426.5149999999999</c:v>
                </c:pt>
                <c:pt idx="618">
                  <c:v>3552.6280000000002</c:v>
                </c:pt>
                <c:pt idx="619">
                  <c:v>3813.0709999999999</c:v>
                </c:pt>
                <c:pt idx="620">
                  <c:v>3781.7559999999999</c:v>
                </c:pt>
                <c:pt idx="621">
                  <c:v>3924.9409999999998</c:v>
                </c:pt>
                <c:pt idx="622">
                  <c:v>3906.1379999999999</c:v>
                </c:pt>
                <c:pt idx="623">
                  <c:v>3989.9650000000001</c:v>
                </c:pt>
                <c:pt idx="624">
                  <c:v>4105.5069999999996</c:v>
                </c:pt>
                <c:pt idx="625">
                  <c:v>4179.7120000000004</c:v>
                </c:pt>
                <c:pt idx="626">
                  <c:v>4014.7530000000002</c:v>
                </c:pt>
                <c:pt idx="627">
                  <c:v>4160.3450000000003</c:v>
                </c:pt>
                <c:pt idx="628">
                  <c:v>4250.1120000000001</c:v>
                </c:pt>
                <c:pt idx="629">
                  <c:v>4352.6450000000004</c:v>
                </c:pt>
                <c:pt idx="630">
                  <c:v>4326.7889999999998</c:v>
                </c:pt>
                <c:pt idx="631">
                  <c:v>4261.9290000000001</c:v>
                </c:pt>
                <c:pt idx="632">
                  <c:v>4329.33</c:v>
                </c:pt>
                <c:pt idx="633">
                  <c:v>4307.6289999999999</c:v>
                </c:pt>
                <c:pt idx="634">
                  <c:v>4316.8969999999999</c:v>
                </c:pt>
                <c:pt idx="635">
                  <c:v>4375.41</c:v>
                </c:pt>
                <c:pt idx="636">
                  <c:v>4346.4920000000002</c:v>
                </c:pt>
                <c:pt idx="637">
                  <c:v>4296.4759999999997</c:v>
                </c:pt>
                <c:pt idx="638">
                  <c:v>4333.7380000000003</c:v>
                </c:pt>
                <c:pt idx="639">
                  <c:v>4536.68</c:v>
                </c:pt>
                <c:pt idx="640">
                  <c:v>4492.0060000000003</c:v>
                </c:pt>
                <c:pt idx="641">
                  <c:v>4619.51</c:v>
                </c:pt>
                <c:pt idx="642">
                  <c:v>4729.1580000000004</c:v>
                </c:pt>
                <c:pt idx="643">
                  <c:v>4797.0469999999996</c:v>
                </c:pt>
                <c:pt idx="644">
                  <c:v>4755.9560000000001</c:v>
                </c:pt>
                <c:pt idx="645">
                  <c:v>4766.1210000000001</c:v>
                </c:pt>
                <c:pt idx="646">
                  <c:v>4736.6880000000001</c:v>
                </c:pt>
                <c:pt idx="647">
                  <c:v>4818.0619999999999</c:v>
                </c:pt>
                <c:pt idx="648">
                  <c:v>4933.2120000000004</c:v>
                </c:pt>
                <c:pt idx="649">
                  <c:v>5140.3670000000002</c:v>
                </c:pt>
                <c:pt idx="650">
                  <c:v>5064.9170000000004</c:v>
                </c:pt>
                <c:pt idx="651">
                  <c:v>5227.1059999999998</c:v>
                </c:pt>
                <c:pt idx="652">
                  <c:v>5180.37</c:v>
                </c:pt>
                <c:pt idx="653">
                  <c:v>5035.6009999999997</c:v>
                </c:pt>
                <c:pt idx="654">
                  <c:v>5199.3959999999997</c:v>
                </c:pt>
                <c:pt idx="655">
                  <c:v>4906.9859999999999</c:v>
                </c:pt>
                <c:pt idx="656">
                  <c:v>5071.4709999999995</c:v>
                </c:pt>
                <c:pt idx="657">
                  <c:v>5235.0110000000004</c:v>
                </c:pt>
                <c:pt idx="658">
                  <c:v>5319.0659999999998</c:v>
                </c:pt>
                <c:pt idx="659">
                  <c:v>5555.0450000000001</c:v>
                </c:pt>
                <c:pt idx="660">
                  <c:v>5504.125</c:v>
                </c:pt>
                <c:pt idx="661">
                  <c:v>5435.9139999999998</c:v>
                </c:pt>
                <c:pt idx="662">
                  <c:v>5494.3940000000002</c:v>
                </c:pt>
                <c:pt idx="663">
                  <c:v>5413.0330000000004</c:v>
                </c:pt>
                <c:pt idx="664">
                  <c:v>5447.1509999999998</c:v>
                </c:pt>
                <c:pt idx="665">
                  <c:v>5297.2939999999999</c:v>
                </c:pt>
                <c:pt idx="666">
                  <c:v>5186.4040000000005</c:v>
                </c:pt>
                <c:pt idx="667">
                  <c:v>5338.549</c:v>
                </c:pt>
                <c:pt idx="668">
                  <c:v>5413.2640000000001</c:v>
                </c:pt>
                <c:pt idx="669">
                  <c:v>5373.2879999999996</c:v>
                </c:pt>
                <c:pt idx="670">
                  <c:v>5369.893</c:v>
                </c:pt>
                <c:pt idx="671">
                  <c:v>5400.44</c:v>
                </c:pt>
                <c:pt idx="672">
                  <c:v>5441.2560000000003</c:v>
                </c:pt>
                <c:pt idx="673">
                  <c:v>5406.2950000000001</c:v>
                </c:pt>
                <c:pt idx="674">
                  <c:v>5668.8670000000002</c:v>
                </c:pt>
                <c:pt idx="675">
                  <c:v>5613.277</c:v>
                </c:pt>
                <c:pt idx="676">
                  <c:v>5561.8530000000001</c:v>
                </c:pt>
                <c:pt idx="677">
                  <c:v>5387.3</c:v>
                </c:pt>
                <c:pt idx="678">
                  <c:v>5266.3410000000003</c:v>
                </c:pt>
                <c:pt idx="679">
                  <c:v>5123.0280000000002</c:v>
                </c:pt>
                <c:pt idx="680">
                  <c:v>5209.2489999999998</c:v>
                </c:pt>
                <c:pt idx="681">
                  <c:v>5126.6499999999996</c:v>
                </c:pt>
                <c:pt idx="682">
                  <c:v>4780.9430000000002</c:v>
                </c:pt>
                <c:pt idx="683">
                  <c:v>4905.5889999999999</c:v>
                </c:pt>
                <c:pt idx="684">
                  <c:v>5062.7110000000002</c:v>
                </c:pt>
                <c:pt idx="685">
                  <c:v>5167.7759999999998</c:v>
                </c:pt>
                <c:pt idx="686">
                  <c:v>5185.1000000000004</c:v>
                </c:pt>
                <c:pt idx="687">
                  <c:v>4937.0990000000002</c:v>
                </c:pt>
                <c:pt idx="688">
                  <c:v>4783.6260000000002</c:v>
                </c:pt>
                <c:pt idx="689">
                  <c:v>4802.335</c:v>
                </c:pt>
                <c:pt idx="690">
                  <c:v>4812.8890000000001</c:v>
                </c:pt>
                <c:pt idx="691">
                  <c:v>4761.7910000000002</c:v>
                </c:pt>
                <c:pt idx="692">
                  <c:v>4488.2370000000001</c:v>
                </c:pt>
                <c:pt idx="693">
                  <c:v>4332.0349999999999</c:v>
                </c:pt>
                <c:pt idx="694">
                  <c:v>4366.5460000000003</c:v>
                </c:pt>
                <c:pt idx="695">
                  <c:v>4399.5240000000003</c:v>
                </c:pt>
                <c:pt idx="696">
                  <c:v>4521.0519999999997</c:v>
                </c:pt>
                <c:pt idx="697">
                  <c:v>4371.1779999999999</c:v>
                </c:pt>
                <c:pt idx="698">
                  <c:v>4403.1570000000002</c:v>
                </c:pt>
                <c:pt idx="699">
                  <c:v>4451.4780000000001</c:v>
                </c:pt>
                <c:pt idx="700">
                  <c:v>4625.9949999999999</c:v>
                </c:pt>
                <c:pt idx="701">
                  <c:v>4440.0529999999999</c:v>
                </c:pt>
                <c:pt idx="702">
                  <c:v>4309.9859999999999</c:v>
                </c:pt>
                <c:pt idx="703">
                  <c:v>4502.1289999999999</c:v>
                </c:pt>
                <c:pt idx="704">
                  <c:v>4339.7650000000003</c:v>
                </c:pt>
                <c:pt idx="705">
                  <c:v>4339.8389999999999</c:v>
                </c:pt>
                <c:pt idx="706">
                  <c:v>4309.58</c:v>
                </c:pt>
                <c:pt idx="707">
                  <c:v>4299.1000000000004</c:v>
                </c:pt>
                <c:pt idx="708">
                  <c:v>4251</c:v>
                </c:pt>
                <c:pt idx="709">
                  <c:v>4288.799</c:v>
                </c:pt>
                <c:pt idx="710">
                  <c:v>4344.6499999999996</c:v>
                </c:pt>
                <c:pt idx="711">
                  <c:v>4535.0460000000003</c:v>
                </c:pt>
                <c:pt idx="712">
                  <c:v>4532.5510000000004</c:v>
                </c:pt>
                <c:pt idx="713">
                  <c:v>4557.6779999999999</c:v>
                </c:pt>
                <c:pt idx="714">
                  <c:v>4768.1610000000001</c:v>
                </c:pt>
                <c:pt idx="715">
                  <c:v>4754.8190000000004</c:v>
                </c:pt>
                <c:pt idx="716">
                  <c:v>4756.8599999999997</c:v>
                </c:pt>
                <c:pt idx="717">
                  <c:v>4505.192</c:v>
                </c:pt>
                <c:pt idx="718">
                  <c:v>4662.5810000000001</c:v>
                </c:pt>
                <c:pt idx="719">
                  <c:v>4571.0860000000002</c:v>
                </c:pt>
                <c:pt idx="720">
                  <c:v>4621.5839999999998</c:v>
                </c:pt>
                <c:pt idx="721">
                  <c:v>4739.4260000000004</c:v>
                </c:pt>
                <c:pt idx="722">
                  <c:v>4791.2979999999998</c:v>
                </c:pt>
                <c:pt idx="723">
                  <c:v>4911.8209999999999</c:v>
                </c:pt>
                <c:pt idx="724">
                  <c:v>4970.7780000000002</c:v>
                </c:pt>
                <c:pt idx="725">
                  <c:v>5033.6509999999998</c:v>
                </c:pt>
                <c:pt idx="726">
                  <c:v>5093.5259999999998</c:v>
                </c:pt>
                <c:pt idx="727">
                  <c:v>5164.7790000000005</c:v>
                </c:pt>
                <c:pt idx="728">
                  <c:v>5113.9430000000002</c:v>
                </c:pt>
                <c:pt idx="729">
                  <c:v>5159.0839999999998</c:v>
                </c:pt>
                <c:pt idx="730">
                  <c:v>5325.1130000000003</c:v>
                </c:pt>
                <c:pt idx="731">
                  <c:v>5314.07</c:v>
                </c:pt>
                <c:pt idx="732">
                  <c:v>5417.72</c:v>
                </c:pt>
                <c:pt idx="733">
                  <c:v>5337.9009999999998</c:v>
                </c:pt>
                <c:pt idx="734">
                  <c:v>5494.3050000000003</c:v>
                </c:pt>
                <c:pt idx="735">
                  <c:v>5601.5919999999996</c:v>
                </c:pt>
                <c:pt idx="736">
                  <c:v>5549.9160000000002</c:v>
                </c:pt>
                <c:pt idx="737">
                  <c:v>5611.5259999999998</c:v>
                </c:pt>
                <c:pt idx="738">
                  <c:v>5567.2449999999999</c:v>
                </c:pt>
                <c:pt idx="739">
                  <c:v>5376.402</c:v>
                </c:pt>
                <c:pt idx="740">
                  <c:v>5252.7950000000001</c:v>
                </c:pt>
                <c:pt idx="741">
                  <c:v>5315.7129999999997</c:v>
                </c:pt>
                <c:pt idx="742">
                  <c:v>4910.76</c:v>
                </c:pt>
                <c:pt idx="743">
                  <c:v>4693.6940000000004</c:v>
                </c:pt>
                <c:pt idx="744">
                  <c:v>4968.0169999999998</c:v>
                </c:pt>
                <c:pt idx="745">
                  <c:v>4993.99</c:v>
                </c:pt>
                <c:pt idx="746">
                  <c:v>4964.8040000000001</c:v>
                </c:pt>
                <c:pt idx="747">
                  <c:v>4640.4750000000004</c:v>
                </c:pt>
                <c:pt idx="748">
                  <c:v>4724.3500000000004</c:v>
                </c:pt>
                <c:pt idx="749">
                  <c:v>4647.7340000000004</c:v>
                </c:pt>
                <c:pt idx="750">
                  <c:v>4580.7340000000004</c:v>
                </c:pt>
                <c:pt idx="751">
                  <c:v>4630.0860000000002</c:v>
                </c:pt>
                <c:pt idx="752">
                  <c:v>4902.183</c:v>
                </c:pt>
                <c:pt idx="753">
                  <c:v>4830.1850000000004</c:v>
                </c:pt>
                <c:pt idx="754">
                  <c:v>4844.5330000000004</c:v>
                </c:pt>
                <c:pt idx="755">
                  <c:v>4853.6120000000001</c:v>
                </c:pt>
                <c:pt idx="756">
                  <c:v>4888.5810000000001</c:v>
                </c:pt>
                <c:pt idx="757">
                  <c:v>4953.7089999999998</c:v>
                </c:pt>
                <c:pt idx="758">
                  <c:v>5097.9629999999997</c:v>
                </c:pt>
                <c:pt idx="759">
                  <c:v>4976.5280000000002</c:v>
                </c:pt>
                <c:pt idx="760">
                  <c:v>5037.2870000000003</c:v>
                </c:pt>
                <c:pt idx="761">
                  <c:v>4893.82</c:v>
                </c:pt>
                <c:pt idx="762">
                  <c:v>4848.4170000000004</c:v>
                </c:pt>
                <c:pt idx="763">
                  <c:v>4701.2250000000004</c:v>
                </c:pt>
                <c:pt idx="764">
                  <c:v>4785.42</c:v>
                </c:pt>
                <c:pt idx="765">
                  <c:v>4781.6859999999997</c:v>
                </c:pt>
                <c:pt idx="766">
                  <c:v>4798.3590000000004</c:v>
                </c:pt>
                <c:pt idx="767">
                  <c:v>4953.1000000000004</c:v>
                </c:pt>
                <c:pt idx="768">
                  <c:v>4801.8860000000004</c:v>
                </c:pt>
                <c:pt idx="769">
                  <c:v>4767.6040000000003</c:v>
                </c:pt>
                <c:pt idx="770">
                  <c:v>4736.6289999999999</c:v>
                </c:pt>
                <c:pt idx="771">
                  <c:v>4686.6989999999996</c:v>
                </c:pt>
                <c:pt idx="772">
                  <c:v>4478.2569999999996</c:v>
                </c:pt>
                <c:pt idx="773">
                  <c:v>4622.5709999999999</c:v>
                </c:pt>
                <c:pt idx="774">
                  <c:v>4370.1329999999998</c:v>
                </c:pt>
                <c:pt idx="775">
                  <c:v>4232.7809999999999</c:v>
                </c:pt>
                <c:pt idx="776">
                  <c:v>4194.902</c:v>
                </c:pt>
                <c:pt idx="777">
                  <c:v>3908.2820000000002</c:v>
                </c:pt>
                <c:pt idx="778">
                  <c:v>3799.5650000000001</c:v>
                </c:pt>
                <c:pt idx="779">
                  <c:v>3807.7640000000001</c:v>
                </c:pt>
                <c:pt idx="780">
                  <c:v>4008.2269999999999</c:v>
                </c:pt>
                <c:pt idx="781">
                  <c:v>4154.8280000000004</c:v>
                </c:pt>
                <c:pt idx="782">
                  <c:v>3859.0569999999998</c:v>
                </c:pt>
                <c:pt idx="783">
                  <c:v>4041.2539999999999</c:v>
                </c:pt>
                <c:pt idx="784">
                  <c:v>3980.68</c:v>
                </c:pt>
                <c:pt idx="785">
                  <c:v>3804.0630000000001</c:v>
                </c:pt>
                <c:pt idx="786">
                  <c:v>3842.5210000000002</c:v>
                </c:pt>
                <c:pt idx="787">
                  <c:v>3794.8850000000002</c:v>
                </c:pt>
                <c:pt idx="788">
                  <c:v>3559.5239999999999</c:v>
                </c:pt>
                <c:pt idx="789">
                  <c:v>3420.1680000000001</c:v>
                </c:pt>
                <c:pt idx="790">
                  <c:v>3548.7139999999999</c:v>
                </c:pt>
                <c:pt idx="791">
                  <c:v>3798.317</c:v>
                </c:pt>
                <c:pt idx="792">
                  <c:v>3828.8290000000002</c:v>
                </c:pt>
                <c:pt idx="793">
                  <c:v>3643.509</c:v>
                </c:pt>
                <c:pt idx="794">
                  <c:v>3815.2570000000001</c:v>
                </c:pt>
                <c:pt idx="795">
                  <c:v>3732.7939999999999</c:v>
                </c:pt>
                <c:pt idx="796">
                  <c:v>3557.8180000000002</c:v>
                </c:pt>
                <c:pt idx="797">
                  <c:v>3633.7280000000001</c:v>
                </c:pt>
                <c:pt idx="798">
                  <c:v>3551.192</c:v>
                </c:pt>
                <c:pt idx="799">
                  <c:v>3372.4140000000002</c:v>
                </c:pt>
                <c:pt idx="800">
                  <c:v>3478.9229999999998</c:v>
                </c:pt>
                <c:pt idx="801">
                  <c:v>3197.5839999999998</c:v>
                </c:pt>
                <c:pt idx="802">
                  <c:v>3253.0790000000002</c:v>
                </c:pt>
                <c:pt idx="803">
                  <c:v>3714.569</c:v>
                </c:pt>
                <c:pt idx="804">
                  <c:v>3760.0219999999999</c:v>
                </c:pt>
                <c:pt idx="805">
                  <c:v>3748.444</c:v>
                </c:pt>
                <c:pt idx="806">
                  <c:v>3723.3629999999998</c:v>
                </c:pt>
                <c:pt idx="807">
                  <c:v>3822.58</c:v>
                </c:pt>
                <c:pt idx="808">
                  <c:v>4027.3589999999999</c:v>
                </c:pt>
                <c:pt idx="809">
                  <c:v>4052.0810000000001</c:v>
                </c:pt>
                <c:pt idx="810">
                  <c:v>4021.93</c:v>
                </c:pt>
                <c:pt idx="811">
                  <c:v>3812.2379999999998</c:v>
                </c:pt>
                <c:pt idx="812">
                  <c:v>4015.529</c:v>
                </c:pt>
                <c:pt idx="813">
                  <c:v>3932.7669999999998</c:v>
                </c:pt>
                <c:pt idx="814">
                  <c:v>3905.6480000000001</c:v>
                </c:pt>
                <c:pt idx="815">
                  <c:v>4030.1840000000002</c:v>
                </c:pt>
                <c:pt idx="816">
                  <c:v>4159.7969999999996</c:v>
                </c:pt>
                <c:pt idx="817">
                  <c:v>4127.7830000000004</c:v>
                </c:pt>
                <c:pt idx="818">
                  <c:v>4082.127</c:v>
                </c:pt>
                <c:pt idx="819">
                  <c:v>4078.6</c:v>
                </c:pt>
                <c:pt idx="820">
                  <c:v>3800.64</c:v>
                </c:pt>
                <c:pt idx="821">
                  <c:v>3907.9349999999999</c:v>
                </c:pt>
                <c:pt idx="822">
                  <c:v>3885.0010000000002</c:v>
                </c:pt>
                <c:pt idx="823">
                  <c:v>3811.32</c:v>
                </c:pt>
                <c:pt idx="824">
                  <c:v>3693.9</c:v>
                </c:pt>
                <c:pt idx="825">
                  <c:v>3719.26</c:v>
                </c:pt>
                <c:pt idx="826">
                  <c:v>3798.56</c:v>
                </c:pt>
                <c:pt idx="827">
                  <c:v>3707.83</c:v>
                </c:pt>
                <c:pt idx="828">
                  <c:v>3723.78</c:v>
                </c:pt>
                <c:pt idx="829">
                  <c:v>3768.1149999999998</c:v>
                </c:pt>
                <c:pt idx="830">
                  <c:v>3736.1329999999998</c:v>
                </c:pt>
                <c:pt idx="831">
                  <c:v>3635.2289999999998</c:v>
                </c:pt>
                <c:pt idx="832">
                  <c:v>3630.2860000000001</c:v>
                </c:pt>
                <c:pt idx="833">
                  <c:v>3465.7930000000001</c:v>
                </c:pt>
                <c:pt idx="834">
                  <c:v>3280.1379999999999</c:v>
                </c:pt>
                <c:pt idx="835">
                  <c:v>3248.5160000000001</c:v>
                </c:pt>
                <c:pt idx="836">
                  <c:v>3199.8209999999999</c:v>
                </c:pt>
                <c:pt idx="837">
                  <c:v>3091.489</c:v>
                </c:pt>
                <c:pt idx="838">
                  <c:v>3048.942</c:v>
                </c:pt>
                <c:pt idx="839">
                  <c:v>2909.0819999999999</c:v>
                </c:pt>
                <c:pt idx="840">
                  <c:v>3073.7</c:v>
                </c:pt>
                <c:pt idx="841">
                  <c:v>2893.473</c:v>
                </c:pt>
                <c:pt idx="842">
                  <c:v>2856.1709999999998</c:v>
                </c:pt>
                <c:pt idx="843">
                  <c:v>2810.3389999999999</c:v>
                </c:pt>
                <c:pt idx="844">
                  <c:v>2856.6880000000001</c:v>
                </c:pt>
                <c:pt idx="845">
                  <c:v>2988.799</c:v>
                </c:pt>
                <c:pt idx="846">
                  <c:v>2912.43</c:v>
                </c:pt>
                <c:pt idx="847">
                  <c:v>2804.9110000000001</c:v>
                </c:pt>
                <c:pt idx="848">
                  <c:v>2801.2550000000001</c:v>
                </c:pt>
                <c:pt idx="849">
                  <c:v>2723.7420000000002</c:v>
                </c:pt>
                <c:pt idx="850">
                  <c:v>2697.7049999999999</c:v>
                </c:pt>
                <c:pt idx="851">
                  <c:v>2799.3040000000001</c:v>
                </c:pt>
                <c:pt idx="852">
                  <c:v>2779.962</c:v>
                </c:pt>
                <c:pt idx="853">
                  <c:v>2938.4789999999998</c:v>
                </c:pt>
                <c:pt idx="854">
                  <c:v>2978.5520000000001</c:v>
                </c:pt>
                <c:pt idx="855">
                  <c:v>3013.9589999999998</c:v>
                </c:pt>
                <c:pt idx="856">
                  <c:v>2986.473</c:v>
                </c:pt>
                <c:pt idx="857">
                  <c:v>2945.7669999999998</c:v>
                </c:pt>
                <c:pt idx="858">
                  <c:v>3022.634</c:v>
                </c:pt>
                <c:pt idx="859">
                  <c:v>2874.212</c:v>
                </c:pt>
                <c:pt idx="860">
                  <c:v>2826.317</c:v>
                </c:pt>
                <c:pt idx="861">
                  <c:v>2767.2240000000002</c:v>
                </c:pt>
                <c:pt idx="862">
                  <c:v>2805.1460000000002</c:v>
                </c:pt>
                <c:pt idx="863">
                  <c:v>2915.2750000000001</c:v>
                </c:pt>
                <c:pt idx="864">
                  <c:v>2934.2959999999998</c:v>
                </c:pt>
                <c:pt idx="865">
                  <c:v>2902.779</c:v>
                </c:pt>
                <c:pt idx="866">
                  <c:v>2919.6770000000001</c:v>
                </c:pt>
                <c:pt idx="867">
                  <c:v>2926.8510000000001</c:v>
                </c:pt>
                <c:pt idx="868">
                  <c:v>2906.2420000000002</c:v>
                </c:pt>
                <c:pt idx="869">
                  <c:v>2915.212</c:v>
                </c:pt>
                <c:pt idx="870">
                  <c:v>2877.42</c:v>
                </c:pt>
                <c:pt idx="871">
                  <c:v>2765.605</c:v>
                </c:pt>
                <c:pt idx="872">
                  <c:v>2759.799</c:v>
                </c:pt>
                <c:pt idx="873">
                  <c:v>2683.8449999999998</c:v>
                </c:pt>
                <c:pt idx="874">
                  <c:v>2597.7249999999999</c:v>
                </c:pt>
                <c:pt idx="875">
                  <c:v>2589.2759999999998</c:v>
                </c:pt>
                <c:pt idx="876">
                  <c:v>2591.6329999999998</c:v>
                </c:pt>
                <c:pt idx="877">
                  <c:v>2449.0309999999999</c:v>
                </c:pt>
                <c:pt idx="878">
                  <c:v>2310.7600000000002</c:v>
                </c:pt>
                <c:pt idx="879">
                  <c:v>2350.2150000000001</c:v>
                </c:pt>
                <c:pt idx="880">
                  <c:v>2360.375</c:v>
                </c:pt>
                <c:pt idx="881">
                  <c:v>2374.71</c:v>
                </c:pt>
                <c:pt idx="882">
                  <c:v>2376.096</c:v>
                </c:pt>
                <c:pt idx="883">
                  <c:v>2199.7800000000002</c:v>
                </c:pt>
                <c:pt idx="884">
                  <c:v>2251.5729999999999</c:v>
                </c:pt>
                <c:pt idx="885">
                  <c:v>2377.5309999999999</c:v>
                </c:pt>
                <c:pt idx="886">
                  <c:v>2297.7469999999998</c:v>
                </c:pt>
                <c:pt idx="887">
                  <c:v>2269.9279999999999</c:v>
                </c:pt>
                <c:pt idx="888">
                  <c:v>2232.547</c:v>
                </c:pt>
                <c:pt idx="889">
                  <c:v>2160.9070000000002</c:v>
                </c:pt>
                <c:pt idx="890">
                  <c:v>2155.2579999999998</c:v>
                </c:pt>
                <c:pt idx="891">
                  <c:v>2179.404</c:v>
                </c:pt>
                <c:pt idx="892">
                  <c:v>2217.107</c:v>
                </c:pt>
                <c:pt idx="893">
                  <c:v>2162.962</c:v>
                </c:pt>
                <c:pt idx="894">
                  <c:v>2165.1320000000001</c:v>
                </c:pt>
                <c:pt idx="895">
                  <c:v>2136.8519999999999</c:v>
                </c:pt>
                <c:pt idx="896">
                  <c:v>2099.9029999999998</c:v>
                </c:pt>
                <c:pt idx="897">
                  <c:v>2090.4870000000001</c:v>
                </c:pt>
                <c:pt idx="898">
                  <c:v>2027.5050000000001</c:v>
                </c:pt>
                <c:pt idx="899">
                  <c:v>2030.732</c:v>
                </c:pt>
                <c:pt idx="900">
                  <c:v>2051.4050000000002</c:v>
                </c:pt>
                <c:pt idx="901">
                  <c:v>2009.808</c:v>
                </c:pt>
                <c:pt idx="902">
                  <c:v>2019.575</c:v>
                </c:pt>
                <c:pt idx="903">
                  <c:v>1992.1659999999999</c:v>
                </c:pt>
                <c:pt idx="904">
                  <c:v>1924.7829999999999</c:v>
                </c:pt>
                <c:pt idx="905">
                  <c:v>2069.6109999999999</c:v>
                </c:pt>
                <c:pt idx="906">
                  <c:v>2207.6149999999998</c:v>
                </c:pt>
                <c:pt idx="907">
                  <c:v>2098.4389999999999</c:v>
                </c:pt>
                <c:pt idx="908">
                  <c:v>2038.204</c:v>
                </c:pt>
                <c:pt idx="909">
                  <c:v>2097.7510000000002</c:v>
                </c:pt>
                <c:pt idx="910">
                  <c:v>2188.114</c:v>
                </c:pt>
                <c:pt idx="911">
                  <c:v>2161.395</c:v>
                </c:pt>
                <c:pt idx="912">
                  <c:v>2010.3209999999999</c:v>
                </c:pt>
                <c:pt idx="913">
                  <c:v>2006.163</c:v>
                </c:pt>
                <c:pt idx="914">
                  <c:v>2039.5219999999999</c:v>
                </c:pt>
                <c:pt idx="915">
                  <c:v>1900.845</c:v>
                </c:pt>
                <c:pt idx="916">
                  <c:v>1852.21</c:v>
                </c:pt>
                <c:pt idx="917">
                  <c:v>1965.567</c:v>
                </c:pt>
                <c:pt idx="918">
                  <c:v>1848.9880000000001</c:v>
                </c:pt>
                <c:pt idx="919">
                  <c:v>1774.723</c:v>
                </c:pt>
                <c:pt idx="920">
                  <c:v>1760.069</c:v>
                </c:pt>
                <c:pt idx="921">
                  <c:v>1772.6469999999999</c:v>
                </c:pt>
                <c:pt idx="922">
                  <c:v>1835.0409999999999</c:v>
                </c:pt>
                <c:pt idx="923">
                  <c:v>1796.7170000000001</c:v>
                </c:pt>
                <c:pt idx="924">
                  <c:v>1740.355</c:v>
                </c:pt>
                <c:pt idx="925">
                  <c:v>1777.5650000000001</c:v>
                </c:pt>
                <c:pt idx="926">
                  <c:v>1713.9639999999999</c:v>
                </c:pt>
                <c:pt idx="927">
                  <c:v>1601.0889999999999</c:v>
                </c:pt>
                <c:pt idx="928">
                  <c:v>1686.268</c:v>
                </c:pt>
                <c:pt idx="929">
                  <c:v>1630.519</c:v>
                </c:pt>
                <c:pt idx="930">
                  <c:v>1642.444</c:v>
                </c:pt>
                <c:pt idx="931">
                  <c:v>1606.7919999999999</c:v>
                </c:pt>
                <c:pt idx="932">
                  <c:v>1589.712</c:v>
                </c:pt>
                <c:pt idx="933">
                  <c:v>1579.2729999999999</c:v>
                </c:pt>
                <c:pt idx="934">
                  <c:v>1583.7170000000001</c:v>
                </c:pt>
                <c:pt idx="935">
                  <c:v>1578.9649999999999</c:v>
                </c:pt>
                <c:pt idx="936">
                  <c:v>1640.9359999999999</c:v>
                </c:pt>
                <c:pt idx="937">
                  <c:v>1723.9169999999999</c:v>
                </c:pt>
                <c:pt idx="938">
                  <c:v>1696.1890000000001</c:v>
                </c:pt>
                <c:pt idx="939">
                  <c:v>1713.3969999999999</c:v>
                </c:pt>
                <c:pt idx="940">
                  <c:v>1827.4449999999999</c:v>
                </c:pt>
                <c:pt idx="941">
                  <c:v>1862.55</c:v>
                </c:pt>
                <c:pt idx="942">
                  <c:v>1905.34</c:v>
                </c:pt>
                <c:pt idx="943">
                  <c:v>1759.787</c:v>
                </c:pt>
                <c:pt idx="944">
                  <c:v>1838.6410000000001</c:v>
                </c:pt>
                <c:pt idx="945">
                  <c:v>1802.7270000000001</c:v>
                </c:pt>
                <c:pt idx="946">
                  <c:v>1840.8330000000001</c:v>
                </c:pt>
                <c:pt idx="947">
                  <c:v>1800.4949999999999</c:v>
                </c:pt>
                <c:pt idx="948">
                  <c:v>1764.308</c:v>
                </c:pt>
                <c:pt idx="949">
                  <c:v>1908.26</c:v>
                </c:pt>
                <c:pt idx="950">
                  <c:v>1804.5509999999999</c:v>
                </c:pt>
                <c:pt idx="951">
                  <c:v>1792.586</c:v>
                </c:pt>
                <c:pt idx="952">
                  <c:v>1793.4190000000001</c:v>
                </c:pt>
                <c:pt idx="953">
                  <c:v>1851.3389999999999</c:v>
                </c:pt>
                <c:pt idx="954">
                  <c:v>1941.877</c:v>
                </c:pt>
                <c:pt idx="955">
                  <c:v>1933.136</c:v>
                </c:pt>
                <c:pt idx="956">
                  <c:v>1992.6079999999999</c:v>
                </c:pt>
                <c:pt idx="957">
                  <c:v>2048.5459999999998</c:v>
                </c:pt>
                <c:pt idx="958">
                  <c:v>1988.9749999999999</c:v>
                </c:pt>
                <c:pt idx="959">
                  <c:v>2021.992</c:v>
                </c:pt>
                <c:pt idx="960">
                  <c:v>1967.1179999999999</c:v>
                </c:pt>
                <c:pt idx="961">
                  <c:v>1931.8689999999999</c:v>
                </c:pt>
                <c:pt idx="962">
                  <c:v>1909.931</c:v>
                </c:pt>
                <c:pt idx="963">
                  <c:v>1955.2370000000001</c:v>
                </c:pt>
                <c:pt idx="964">
                  <c:v>1959.145</c:v>
                </c:pt>
                <c:pt idx="965">
                  <c:v>1986.9690000000001</c:v>
                </c:pt>
                <c:pt idx="966">
                  <c:v>1998.953</c:v>
                </c:pt>
                <c:pt idx="967">
                  <c:v>1977.4690000000001</c:v>
                </c:pt>
                <c:pt idx="968">
                  <c:v>1848.748</c:v>
                </c:pt>
                <c:pt idx="969">
                  <c:v>1842.998</c:v>
                </c:pt>
                <c:pt idx="970">
                  <c:v>1810.4059999999999</c:v>
                </c:pt>
                <c:pt idx="971">
                  <c:v>1782.99</c:v>
                </c:pt>
                <c:pt idx="972">
                  <c:v>1778.42</c:v>
                </c:pt>
                <c:pt idx="973">
                  <c:v>1743.8240000000001</c:v>
                </c:pt>
                <c:pt idx="974">
                  <c:v>1729.7539999999999</c:v>
                </c:pt>
                <c:pt idx="975">
                  <c:v>1772.479</c:v>
                </c:pt>
                <c:pt idx="976">
                  <c:v>1827.3219999999999</c:v>
                </c:pt>
                <c:pt idx="977">
                  <c:v>1789.184</c:v>
                </c:pt>
                <c:pt idx="978">
                  <c:v>1786.1980000000001</c:v>
                </c:pt>
                <c:pt idx="979">
                  <c:v>1817.826</c:v>
                </c:pt>
                <c:pt idx="980">
                  <c:v>1817.271</c:v>
                </c:pt>
                <c:pt idx="981">
                  <c:v>1795.693</c:v>
                </c:pt>
                <c:pt idx="982">
                  <c:v>1850.4690000000001</c:v>
                </c:pt>
                <c:pt idx="983">
                  <c:v>1870.056</c:v>
                </c:pt>
                <c:pt idx="984">
                  <c:v>1902.7439999999999</c:v>
                </c:pt>
                <c:pt idx="985">
                  <c:v>1891.9749999999999</c:v>
                </c:pt>
                <c:pt idx="986">
                  <c:v>1879.723</c:v>
                </c:pt>
                <c:pt idx="987">
                  <c:v>1905.193</c:v>
                </c:pt>
                <c:pt idx="988">
                  <c:v>1920.664</c:v>
                </c:pt>
                <c:pt idx="989">
                  <c:v>1940.57</c:v>
                </c:pt>
                <c:pt idx="990">
                  <c:v>1957.797</c:v>
                </c:pt>
                <c:pt idx="991">
                  <c:v>2021.7639999999999</c:v>
                </c:pt>
                <c:pt idx="992">
                  <c:v>2062.306</c:v>
                </c:pt>
                <c:pt idx="993">
                  <c:v>2062.6619999999998</c:v>
                </c:pt>
                <c:pt idx="994">
                  <c:v>2179.308</c:v>
                </c:pt>
                <c:pt idx="995">
                  <c:v>2222.078</c:v>
                </c:pt>
                <c:pt idx="996">
                  <c:v>2238.9050000000002</c:v>
                </c:pt>
                <c:pt idx="997">
                  <c:v>2270.3440000000001</c:v>
                </c:pt>
                <c:pt idx="998">
                  <c:v>2251.127</c:v>
                </c:pt>
                <c:pt idx="999">
                  <c:v>2354.11</c:v>
                </c:pt>
                <c:pt idx="1000">
                  <c:v>2403.768</c:v>
                </c:pt>
                <c:pt idx="1001">
                  <c:v>2260.6689999999999</c:v>
                </c:pt>
                <c:pt idx="1002">
                  <c:v>2230.5940000000001</c:v>
                </c:pt>
                <c:pt idx="1003">
                  <c:v>2265.6579999999999</c:v>
                </c:pt>
                <c:pt idx="1004">
                  <c:v>2321.37</c:v>
                </c:pt>
                <c:pt idx="1005">
                  <c:v>2355.1410000000001</c:v>
                </c:pt>
                <c:pt idx="1006">
                  <c:v>2320.819</c:v>
                </c:pt>
                <c:pt idx="1007">
                  <c:v>2277.9279999999999</c:v>
                </c:pt>
                <c:pt idx="1008">
                  <c:v>2109.6799999999998</c:v>
                </c:pt>
                <c:pt idx="1009">
                  <c:v>2014.731</c:v>
                </c:pt>
                <c:pt idx="1010">
                  <c:v>2019.028</c:v>
                </c:pt>
                <c:pt idx="1011">
                  <c:v>2076.6320000000001</c:v>
                </c:pt>
                <c:pt idx="1012">
                  <c:v>2237.9630000000002</c:v>
                </c:pt>
                <c:pt idx="1013">
                  <c:v>2178.8809999999999</c:v>
                </c:pt>
                <c:pt idx="1014">
                  <c:v>2210.145</c:v>
                </c:pt>
                <c:pt idx="1015">
                  <c:v>2079.7959999999998</c:v>
                </c:pt>
                <c:pt idx="1016">
                  <c:v>2193.509</c:v>
                </c:pt>
                <c:pt idx="1017">
                  <c:v>2123.5419999999999</c:v>
                </c:pt>
                <c:pt idx="1018">
                  <c:v>2147.09</c:v>
                </c:pt>
                <c:pt idx="1019">
                  <c:v>2107.0970000000002</c:v>
                </c:pt>
                <c:pt idx="1020">
                  <c:v>2148.326</c:v>
                </c:pt>
                <c:pt idx="1021">
                  <c:v>2235.3679999999999</c:v>
                </c:pt>
                <c:pt idx="1022">
                  <c:v>2259.89</c:v>
                </c:pt>
                <c:pt idx="1023">
                  <c:v>2320.585</c:v>
                </c:pt>
                <c:pt idx="1024">
                  <c:v>2350.2350000000001</c:v>
                </c:pt>
                <c:pt idx="1025">
                  <c:v>2420.5300000000002</c:v>
                </c:pt>
                <c:pt idx="1026">
                  <c:v>2393.777</c:v>
                </c:pt>
                <c:pt idx="1027">
                  <c:v>2342.7579999999998</c:v>
                </c:pt>
                <c:pt idx="1028">
                  <c:v>2430.261</c:v>
                </c:pt>
                <c:pt idx="1029">
                  <c:v>2433.2649999999999</c:v>
                </c:pt>
                <c:pt idx="1030">
                  <c:v>2360.8420000000001</c:v>
                </c:pt>
                <c:pt idx="1031">
                  <c:v>2422.0320000000002</c:v>
                </c:pt>
                <c:pt idx="1032">
                  <c:v>2473.5030000000002</c:v>
                </c:pt>
                <c:pt idx="1033">
                  <c:v>2508.6509999999998</c:v>
                </c:pt>
                <c:pt idx="1034">
                  <c:v>2466.9760000000001</c:v>
                </c:pt>
                <c:pt idx="1035">
                  <c:v>2469.194</c:v>
                </c:pt>
                <c:pt idx="1036">
                  <c:v>2391.2249999999999</c:v>
                </c:pt>
                <c:pt idx="1037">
                  <c:v>2446.473</c:v>
                </c:pt>
                <c:pt idx="1038">
                  <c:v>2523.0189999999998</c:v>
                </c:pt>
                <c:pt idx="1039">
                  <c:v>2571.145</c:v>
                </c:pt>
                <c:pt idx="1040">
                  <c:v>2583.7330000000002</c:v>
                </c:pt>
                <c:pt idx="1041">
                  <c:v>2634.8510000000001</c:v>
                </c:pt>
                <c:pt idx="1042">
                  <c:v>2630.797</c:v>
                </c:pt>
                <c:pt idx="1043">
                  <c:v>2579.1790000000001</c:v>
                </c:pt>
                <c:pt idx="1044">
                  <c:v>2608.567</c:v>
                </c:pt>
                <c:pt idx="1045">
                  <c:v>2623.6379999999999</c:v>
                </c:pt>
                <c:pt idx="1046">
                  <c:v>2482.0450000000001</c:v>
                </c:pt>
                <c:pt idx="1047">
                  <c:v>2540.7750000000001</c:v>
                </c:pt>
                <c:pt idx="1048">
                  <c:v>2495.0949999999998</c:v>
                </c:pt>
                <c:pt idx="1049">
                  <c:v>2402.6219999999998</c:v>
                </c:pt>
                <c:pt idx="1050">
                  <c:v>2431.377</c:v>
                </c:pt>
                <c:pt idx="1051">
                  <c:v>2512.7440000000001</c:v>
                </c:pt>
                <c:pt idx="1052">
                  <c:v>2531.4989999999998</c:v>
                </c:pt>
                <c:pt idx="1053">
                  <c:v>2645.473</c:v>
                </c:pt>
                <c:pt idx="1054">
                  <c:v>2633.52</c:v>
                </c:pt>
                <c:pt idx="1055">
                  <c:v>2705.6970000000001</c:v>
                </c:pt>
                <c:pt idx="1056">
                  <c:v>2645.0859999999998</c:v>
                </c:pt>
                <c:pt idx="1057">
                  <c:v>2668.0619999999999</c:v>
                </c:pt>
                <c:pt idx="1058">
                  <c:v>2554.0970000000002</c:v>
                </c:pt>
                <c:pt idx="1059">
                  <c:v>2659.2620000000002</c:v>
                </c:pt>
                <c:pt idx="1060">
                  <c:v>2653.9389999999999</c:v>
                </c:pt>
                <c:pt idx="1061">
                  <c:v>2684.7429999999999</c:v>
                </c:pt>
                <c:pt idx="1062">
                  <c:v>2666.998</c:v>
                </c:pt>
                <c:pt idx="1063">
                  <c:v>2733.8130000000001</c:v>
                </c:pt>
                <c:pt idx="1064">
                  <c:v>2751.06</c:v>
                </c:pt>
                <c:pt idx="1065">
                  <c:v>2717.462</c:v>
                </c:pt>
                <c:pt idx="1066">
                  <c:v>2657.8040000000001</c:v>
                </c:pt>
                <c:pt idx="1067">
                  <c:v>2594.9850000000001</c:v>
                </c:pt>
                <c:pt idx="1068">
                  <c:v>2668.5740000000001</c:v>
                </c:pt>
                <c:pt idx="1069">
                  <c:v>2649.3389999999999</c:v>
                </c:pt>
                <c:pt idx="1070">
                  <c:v>2687.5079999999998</c:v>
                </c:pt>
                <c:pt idx="1071">
                  <c:v>2759.4079999999999</c:v>
                </c:pt>
                <c:pt idx="1072">
                  <c:v>2763.9639999999999</c:v>
                </c:pt>
                <c:pt idx="1073">
                  <c:v>2792.9250000000002</c:v>
                </c:pt>
                <c:pt idx="1074">
                  <c:v>2839.049</c:v>
                </c:pt>
                <c:pt idx="1075">
                  <c:v>2806.61</c:v>
                </c:pt>
                <c:pt idx="1076">
                  <c:v>2784.107</c:v>
                </c:pt>
                <c:pt idx="1077">
                  <c:v>2792.9969999999998</c:v>
                </c:pt>
                <c:pt idx="1078">
                  <c:v>2819.5390000000002</c:v>
                </c:pt>
                <c:pt idx="1079">
                  <c:v>2784.4740000000002</c:v>
                </c:pt>
                <c:pt idx="1080">
                  <c:v>2717.1439999999998</c:v>
                </c:pt>
                <c:pt idx="1081">
                  <c:v>2708.9540000000002</c:v>
                </c:pt>
                <c:pt idx="1082">
                  <c:v>2734.25</c:v>
                </c:pt>
                <c:pt idx="1083">
                  <c:v>2779.52</c:v>
                </c:pt>
                <c:pt idx="1084">
                  <c:v>2810.8809999999999</c:v>
                </c:pt>
                <c:pt idx="1085">
                  <c:v>2823.1109999999999</c:v>
                </c:pt>
                <c:pt idx="1086">
                  <c:v>2766.145</c:v>
                </c:pt>
                <c:pt idx="1087">
                  <c:v>2825.2170000000001</c:v>
                </c:pt>
                <c:pt idx="1088">
                  <c:v>2908.8009999999999</c:v>
                </c:pt>
                <c:pt idx="1089">
                  <c:v>2893.201</c:v>
                </c:pt>
                <c:pt idx="1090">
                  <c:v>2882.9209999999998</c:v>
                </c:pt>
                <c:pt idx="1091">
                  <c:v>2926.9580000000001</c:v>
                </c:pt>
                <c:pt idx="1092">
                  <c:v>2871.761</c:v>
                </c:pt>
                <c:pt idx="1093">
                  <c:v>2940.8629999999998</c:v>
                </c:pt>
                <c:pt idx="1094">
                  <c:v>2933.8139999999999</c:v>
                </c:pt>
                <c:pt idx="1095">
                  <c:v>2990.1350000000002</c:v>
                </c:pt>
                <c:pt idx="1096">
                  <c:v>3056.4949999999999</c:v>
                </c:pt>
                <c:pt idx="1097">
                  <c:v>3031.0059999999999</c:v>
                </c:pt>
                <c:pt idx="1098">
                  <c:v>3082.319</c:v>
                </c:pt>
                <c:pt idx="1099">
                  <c:v>3142.1979999999999</c:v>
                </c:pt>
                <c:pt idx="1100">
                  <c:v>3128.5590000000002</c:v>
                </c:pt>
                <c:pt idx="1101">
                  <c:v>3118.8159999999998</c:v>
                </c:pt>
                <c:pt idx="1102">
                  <c:v>3207.672</c:v>
                </c:pt>
                <c:pt idx="1103">
                  <c:v>3303.68</c:v>
                </c:pt>
                <c:pt idx="1104">
                  <c:v>3274.107</c:v>
                </c:pt>
                <c:pt idx="1105">
                  <c:v>3350.953</c:v>
                </c:pt>
                <c:pt idx="1106">
                  <c:v>3434.5160000000001</c:v>
                </c:pt>
                <c:pt idx="1107">
                  <c:v>3334.3229999999999</c:v>
                </c:pt>
                <c:pt idx="1108">
                  <c:v>3426.9560000000001</c:v>
                </c:pt>
                <c:pt idx="1109">
                  <c:v>3460.277</c:v>
                </c:pt>
                <c:pt idx="1110">
                  <c:v>3478.181</c:v>
                </c:pt>
                <c:pt idx="1111">
                  <c:v>3572.817</c:v>
                </c:pt>
                <c:pt idx="1112">
                  <c:v>3606.3130000000001</c:v>
                </c:pt>
                <c:pt idx="1113">
                  <c:v>3430.7350000000001</c:v>
                </c:pt>
                <c:pt idx="1114">
                  <c:v>3527.5549999999998</c:v>
                </c:pt>
                <c:pt idx="1115">
                  <c:v>3641.7710000000002</c:v>
                </c:pt>
                <c:pt idx="1116">
                  <c:v>3776.9279999999999</c:v>
                </c:pt>
                <c:pt idx="1117">
                  <c:v>3810.0210000000002</c:v>
                </c:pt>
                <c:pt idx="1118">
                  <c:v>3728.433</c:v>
                </c:pt>
                <c:pt idx="1119">
                  <c:v>3630.08</c:v>
                </c:pt>
                <c:pt idx="1120">
                  <c:v>3529.0410000000002</c:v>
                </c:pt>
                <c:pt idx="1121">
                  <c:v>3536.7460000000001</c:v>
                </c:pt>
                <c:pt idx="1122">
                  <c:v>3511.5839999999998</c:v>
                </c:pt>
                <c:pt idx="1123">
                  <c:v>3345.7930000000001</c:v>
                </c:pt>
                <c:pt idx="1124">
                  <c:v>3381.585</c:v>
                </c:pt>
                <c:pt idx="1125">
                  <c:v>3197.2930000000001</c:v>
                </c:pt>
                <c:pt idx="1126">
                  <c:v>3004.6309999999999</c:v>
                </c:pt>
                <c:pt idx="1127">
                  <c:v>3108.3440000000001</c:v>
                </c:pt>
                <c:pt idx="1128">
                  <c:v>2930.627</c:v>
                </c:pt>
                <c:pt idx="1129">
                  <c:v>3037.6529999999998</c:v>
                </c:pt>
                <c:pt idx="1130">
                  <c:v>3148.0309999999999</c:v>
                </c:pt>
                <c:pt idx="1131">
                  <c:v>3147.5680000000002</c:v>
                </c:pt>
                <c:pt idx="1132">
                  <c:v>3050.2139999999999</c:v>
                </c:pt>
                <c:pt idx="1133">
                  <c:v>3122.491</c:v>
                </c:pt>
                <c:pt idx="1134">
                  <c:v>3132.1570000000002</c:v>
                </c:pt>
                <c:pt idx="1135">
                  <c:v>2975.9549999999999</c:v>
                </c:pt>
                <c:pt idx="1136">
                  <c:v>2739.6219999999998</c:v>
                </c:pt>
                <c:pt idx="1137">
                  <c:v>2730.902</c:v>
                </c:pt>
                <c:pt idx="1138">
                  <c:v>2784.7640000000001</c:v>
                </c:pt>
                <c:pt idx="1139">
                  <c:v>2955.165</c:v>
                </c:pt>
                <c:pt idx="1140">
                  <c:v>3000.1930000000002</c:v>
                </c:pt>
                <c:pt idx="1141">
                  <c:v>2966.538</c:v>
                </c:pt>
                <c:pt idx="1142">
                  <c:v>3093.4859999999999</c:v>
                </c:pt>
                <c:pt idx="1143">
                  <c:v>3112.915</c:v>
                </c:pt>
                <c:pt idx="1144">
                  <c:v>3074.2510000000002</c:v>
                </c:pt>
                <c:pt idx="1145">
                  <c:v>3136.0810000000001</c:v>
                </c:pt>
                <c:pt idx="1146">
                  <c:v>3197.2370000000001</c:v>
                </c:pt>
                <c:pt idx="1147">
                  <c:v>3208.9789999999998</c:v>
                </c:pt>
                <c:pt idx="1148">
                  <c:v>3185.5839999999998</c:v>
                </c:pt>
                <c:pt idx="1149">
                  <c:v>3231.058</c:v>
                </c:pt>
                <c:pt idx="1150">
                  <c:v>3071.9409999999998</c:v>
                </c:pt>
                <c:pt idx="1151">
                  <c:v>3117.6610000000001</c:v>
                </c:pt>
                <c:pt idx="1152">
                  <c:v>3033.538</c:v>
                </c:pt>
                <c:pt idx="1153">
                  <c:v>2925.4180000000001</c:v>
                </c:pt>
                <c:pt idx="1154">
                  <c:v>2912.6480000000001</c:v>
                </c:pt>
                <c:pt idx="1155">
                  <c:v>2901.4079999999999</c:v>
                </c:pt>
                <c:pt idx="1156">
                  <c:v>2811.357</c:v>
                </c:pt>
                <c:pt idx="1157">
                  <c:v>2810.6410000000001</c:v>
                </c:pt>
                <c:pt idx="1158">
                  <c:v>2903.4859999999999</c:v>
                </c:pt>
                <c:pt idx="1159">
                  <c:v>2996.3209999999999</c:v>
                </c:pt>
                <c:pt idx="1160">
                  <c:v>2972.2449999999999</c:v>
                </c:pt>
                <c:pt idx="1161">
                  <c:v>3035.2159999999999</c:v>
                </c:pt>
                <c:pt idx="1162">
                  <c:v>3083.9780000000001</c:v>
                </c:pt>
                <c:pt idx="1163">
                  <c:v>3091.8150000000001</c:v>
                </c:pt>
                <c:pt idx="1164">
                  <c:v>3083.0889999999999</c:v>
                </c:pt>
                <c:pt idx="1165">
                  <c:v>3199.6660000000002</c:v>
                </c:pt>
                <c:pt idx="1166">
                  <c:v>3205.3310000000001</c:v>
                </c:pt>
                <c:pt idx="1167">
                  <c:v>3195.6559999999999</c:v>
                </c:pt>
                <c:pt idx="1168">
                  <c:v>3179.962</c:v>
                </c:pt>
                <c:pt idx="1169">
                  <c:v>3245.6640000000002</c:v>
                </c:pt>
                <c:pt idx="1170">
                  <c:v>3224.7539999999999</c:v>
                </c:pt>
                <c:pt idx="1171">
                  <c:v>3135.8809999999999</c:v>
                </c:pt>
                <c:pt idx="1172">
                  <c:v>3118.1770000000001</c:v>
                </c:pt>
                <c:pt idx="1173">
                  <c:v>3157.6190000000001</c:v>
                </c:pt>
                <c:pt idx="1174">
                  <c:v>3061.634</c:v>
                </c:pt>
                <c:pt idx="1175">
                  <c:v>3239.64</c:v>
                </c:pt>
                <c:pt idx="1176">
                  <c:v>3295.2860000000001</c:v>
                </c:pt>
                <c:pt idx="1177">
                  <c:v>3312.721</c:v>
                </c:pt>
                <c:pt idx="1178">
                  <c:v>3357.3939999999998</c:v>
                </c:pt>
                <c:pt idx="1179">
                  <c:v>3364.9879999999998</c:v>
                </c:pt>
                <c:pt idx="1180">
                  <c:v>3423.2629999999999</c:v>
                </c:pt>
                <c:pt idx="1181">
                  <c:v>3388.998</c:v>
                </c:pt>
                <c:pt idx="1182">
                  <c:v>3391.95</c:v>
                </c:pt>
                <c:pt idx="1183">
                  <c:v>3386.404</c:v>
                </c:pt>
                <c:pt idx="1184">
                  <c:v>3432.3820000000001</c:v>
                </c:pt>
                <c:pt idx="1185">
                  <c:v>3551.3879999999999</c:v>
                </c:pt>
                <c:pt idx="1186">
                  <c:v>3531.1149999999998</c:v>
                </c:pt>
                <c:pt idx="1187">
                  <c:v>3541.6579999999999</c:v>
                </c:pt>
                <c:pt idx="1188">
                  <c:v>3550.4119999999998</c:v>
                </c:pt>
                <c:pt idx="1189">
                  <c:v>3553.1030000000001</c:v>
                </c:pt>
                <c:pt idx="1190">
                  <c:v>3627.1080000000002</c:v>
                </c:pt>
                <c:pt idx="1191">
                  <c:v>3481.4459999999999</c:v>
                </c:pt>
                <c:pt idx="1192">
                  <c:v>3643.8359999999998</c:v>
                </c:pt>
                <c:pt idx="1193">
                  <c:v>3434.9630000000002</c:v>
                </c:pt>
                <c:pt idx="1194">
                  <c:v>3408.5329999999999</c:v>
                </c:pt>
                <c:pt idx="1195">
                  <c:v>3522.4830000000002</c:v>
                </c:pt>
                <c:pt idx="1196">
                  <c:v>3623.942</c:v>
                </c:pt>
                <c:pt idx="1197">
                  <c:v>3631.5819999999999</c:v>
                </c:pt>
                <c:pt idx="1198">
                  <c:v>3657.2220000000002</c:v>
                </c:pt>
                <c:pt idx="1199">
                  <c:v>3662.5309999999999</c:v>
                </c:pt>
                <c:pt idx="1200">
                  <c:v>3685.7930000000001</c:v>
                </c:pt>
                <c:pt idx="1201">
                  <c:v>3602.2510000000002</c:v>
                </c:pt>
                <c:pt idx="1202">
                  <c:v>3612.0720000000001</c:v>
                </c:pt>
                <c:pt idx="1203">
                  <c:v>3624.5970000000002</c:v>
                </c:pt>
                <c:pt idx="1204">
                  <c:v>3614.1950000000002</c:v>
                </c:pt>
                <c:pt idx="1205">
                  <c:v>3617.8789999999999</c:v>
                </c:pt>
                <c:pt idx="1206">
                  <c:v>3614.348</c:v>
                </c:pt>
                <c:pt idx="1207">
                  <c:v>3601.7240000000002</c:v>
                </c:pt>
                <c:pt idx="1208">
                  <c:v>3452.3209999999999</c:v>
                </c:pt>
                <c:pt idx="1209">
                  <c:v>3381.8690000000001</c:v>
                </c:pt>
                <c:pt idx="1210">
                  <c:v>3403.7530000000002</c:v>
                </c:pt>
                <c:pt idx="1211">
                  <c:v>3281.114</c:v>
                </c:pt>
                <c:pt idx="1212">
                  <c:v>3331.8760000000002</c:v>
                </c:pt>
                <c:pt idx="1213">
                  <c:v>3449.9209999999998</c:v>
                </c:pt>
                <c:pt idx="1214">
                  <c:v>3452.5070000000001</c:v>
                </c:pt>
                <c:pt idx="1215">
                  <c:v>3513.9630000000002</c:v>
                </c:pt>
                <c:pt idx="1216">
                  <c:v>3520.26</c:v>
                </c:pt>
                <c:pt idx="1217">
                  <c:v>3557.7910000000002</c:v>
                </c:pt>
                <c:pt idx="1218">
                  <c:v>3584.4270000000001</c:v>
                </c:pt>
                <c:pt idx="1219">
                  <c:v>3540.7339999999999</c:v>
                </c:pt>
                <c:pt idx="1220">
                  <c:v>3564.9</c:v>
                </c:pt>
                <c:pt idx="1221">
                  <c:v>3557.2759999999998</c:v>
                </c:pt>
                <c:pt idx="1222">
                  <c:v>3467.0039999999999</c:v>
                </c:pt>
                <c:pt idx="1223">
                  <c:v>3591.8820000000001</c:v>
                </c:pt>
                <c:pt idx="1224">
                  <c:v>3470.7730000000001</c:v>
                </c:pt>
                <c:pt idx="1225">
                  <c:v>3456.0219999999999</c:v>
                </c:pt>
                <c:pt idx="1226">
                  <c:v>3440.645</c:v>
                </c:pt>
                <c:pt idx="1227">
                  <c:v>3480.9520000000002</c:v>
                </c:pt>
                <c:pt idx="1228">
                  <c:v>3473.9560000000001</c:v>
                </c:pt>
                <c:pt idx="1229">
                  <c:v>3520.1320000000001</c:v>
                </c:pt>
                <c:pt idx="1230">
                  <c:v>3528.6480000000001</c:v>
                </c:pt>
                <c:pt idx="1231">
                  <c:v>3413.6170000000002</c:v>
                </c:pt>
                <c:pt idx="1232">
                  <c:v>3370.8609999999999</c:v>
                </c:pt>
                <c:pt idx="1233">
                  <c:v>3342.9520000000002</c:v>
                </c:pt>
                <c:pt idx="1234">
                  <c:v>3318.32</c:v>
                </c:pt>
                <c:pt idx="1235">
                  <c:v>3237.4279999999999</c:v>
                </c:pt>
                <c:pt idx="1236">
                  <c:v>3194.2669999999998</c:v>
                </c:pt>
                <c:pt idx="1237">
                  <c:v>3186.078</c:v>
                </c:pt>
                <c:pt idx="1238">
                  <c:v>3189.6</c:v>
                </c:pt>
                <c:pt idx="1239">
                  <c:v>3153.8090000000002</c:v>
                </c:pt>
                <c:pt idx="1240">
                  <c:v>3149.0569999999998</c:v>
                </c:pt>
                <c:pt idx="1241">
                  <c:v>3201.6309999999999</c:v>
                </c:pt>
                <c:pt idx="1242">
                  <c:v>3138.97</c:v>
                </c:pt>
                <c:pt idx="1243">
                  <c:v>3132.3560000000002</c:v>
                </c:pt>
                <c:pt idx="1244">
                  <c:v>3137.5810000000001</c:v>
                </c:pt>
                <c:pt idx="1245">
                  <c:v>3185.471</c:v>
                </c:pt>
                <c:pt idx="1246">
                  <c:v>3197.3760000000002</c:v>
                </c:pt>
                <c:pt idx="1247">
                  <c:v>3216.8270000000002</c:v>
                </c:pt>
                <c:pt idx="1248">
                  <c:v>3239.433</c:v>
                </c:pt>
                <c:pt idx="1249">
                  <c:v>3221.2660000000001</c:v>
                </c:pt>
                <c:pt idx="1250">
                  <c:v>3185.7240000000002</c:v>
                </c:pt>
                <c:pt idx="1251">
                  <c:v>3263.6849999999999</c:v>
                </c:pt>
                <c:pt idx="1252">
                  <c:v>3283.944</c:v>
                </c:pt>
                <c:pt idx="1253">
                  <c:v>3277.348</c:v>
                </c:pt>
                <c:pt idx="1254">
                  <c:v>3314.3009999999999</c:v>
                </c:pt>
                <c:pt idx="1255">
                  <c:v>3291.7139999999999</c:v>
                </c:pt>
                <c:pt idx="1256">
                  <c:v>3319.067</c:v>
                </c:pt>
                <c:pt idx="1257">
                  <c:v>3235.2370000000001</c:v>
                </c:pt>
                <c:pt idx="1258">
                  <c:v>3251.7040000000002</c:v>
                </c:pt>
                <c:pt idx="1259">
                  <c:v>3270.8919999999998</c:v>
                </c:pt>
                <c:pt idx="1260">
                  <c:v>3287.3270000000002</c:v>
                </c:pt>
                <c:pt idx="1261">
                  <c:v>3266.8440000000001</c:v>
                </c:pt>
                <c:pt idx="1262">
                  <c:v>3261.837</c:v>
                </c:pt>
                <c:pt idx="1263">
                  <c:v>3214.5749999999998</c:v>
                </c:pt>
                <c:pt idx="1264">
                  <c:v>3166.9859999999999</c:v>
                </c:pt>
                <c:pt idx="1265">
                  <c:v>3182.2750000000001</c:v>
                </c:pt>
                <c:pt idx="1266">
                  <c:v>3239.3229999999999</c:v>
                </c:pt>
                <c:pt idx="1267">
                  <c:v>3230.123</c:v>
                </c:pt>
                <c:pt idx="1268">
                  <c:v>3253.4180000000001</c:v>
                </c:pt>
                <c:pt idx="1269">
                  <c:v>3262.078</c:v>
                </c:pt>
                <c:pt idx="1270">
                  <c:v>3245.1869999999999</c:v>
                </c:pt>
                <c:pt idx="1271">
                  <c:v>3232.8139999999999</c:v>
                </c:pt>
                <c:pt idx="1272">
                  <c:v>3204.953</c:v>
                </c:pt>
                <c:pt idx="1273">
                  <c:v>3258.8649999999998</c:v>
                </c:pt>
                <c:pt idx="1274">
                  <c:v>3316.26</c:v>
                </c:pt>
                <c:pt idx="1275">
                  <c:v>3315.2930000000001</c:v>
                </c:pt>
                <c:pt idx="1276">
                  <c:v>3296.77</c:v>
                </c:pt>
                <c:pt idx="1277">
                  <c:v>3347.68</c:v>
                </c:pt>
                <c:pt idx="1278">
                  <c:v>3378.395</c:v>
                </c:pt>
                <c:pt idx="1279">
                  <c:v>3369.4920000000002</c:v>
                </c:pt>
                <c:pt idx="1280">
                  <c:v>3350.4459999999999</c:v>
                </c:pt>
                <c:pt idx="1281">
                  <c:v>3318.288</c:v>
                </c:pt>
                <c:pt idx="1282">
                  <c:v>3353.6439999999998</c:v>
                </c:pt>
                <c:pt idx="1283">
                  <c:v>3315.1770000000001</c:v>
                </c:pt>
                <c:pt idx="1284">
                  <c:v>3357.873</c:v>
                </c:pt>
                <c:pt idx="1285">
                  <c:v>3370.7310000000002</c:v>
                </c:pt>
                <c:pt idx="1286">
                  <c:v>3350.4580000000001</c:v>
                </c:pt>
                <c:pt idx="1287">
                  <c:v>3274.8270000000002</c:v>
                </c:pt>
                <c:pt idx="1288">
                  <c:v>3143.585</c:v>
                </c:pt>
                <c:pt idx="1289">
                  <c:v>3153.5259999999998</c:v>
                </c:pt>
                <c:pt idx="1290">
                  <c:v>3191.9050000000002</c:v>
                </c:pt>
                <c:pt idx="1291">
                  <c:v>3159.4569999999999</c:v>
                </c:pt>
                <c:pt idx="1292">
                  <c:v>3154.9160000000002</c:v>
                </c:pt>
                <c:pt idx="1293">
                  <c:v>3116.2429999999999</c:v>
                </c:pt>
                <c:pt idx="1294">
                  <c:v>3032.4180000000001</c:v>
                </c:pt>
                <c:pt idx="1295">
                  <c:v>3070.5410000000002</c:v>
                </c:pt>
                <c:pt idx="1296">
                  <c:v>3022.1880000000001</c:v>
                </c:pt>
                <c:pt idx="1297">
                  <c:v>2975.018</c:v>
                </c:pt>
                <c:pt idx="1298">
                  <c:v>2963.7370000000001</c:v>
                </c:pt>
                <c:pt idx="1299">
                  <c:v>2996.701</c:v>
                </c:pt>
                <c:pt idx="1300">
                  <c:v>2820.2159999999999</c:v>
                </c:pt>
                <c:pt idx="1301">
                  <c:v>2816.79</c:v>
                </c:pt>
                <c:pt idx="1302">
                  <c:v>2883.1640000000002</c:v>
                </c:pt>
                <c:pt idx="1303">
                  <c:v>2765.0010000000002</c:v>
                </c:pt>
                <c:pt idx="1304">
                  <c:v>2804.1179999999999</c:v>
                </c:pt>
                <c:pt idx="1305">
                  <c:v>2855.0859999999998</c:v>
                </c:pt>
                <c:pt idx="1306">
                  <c:v>2818.3130000000001</c:v>
                </c:pt>
                <c:pt idx="1307">
                  <c:v>2707.59</c:v>
                </c:pt>
                <c:pt idx="1308">
                  <c:v>2741.04</c:v>
                </c:pt>
                <c:pt idx="1309">
                  <c:v>2732.5439999999999</c:v>
                </c:pt>
                <c:pt idx="1310">
                  <c:v>2653.3139999999999</c:v>
                </c:pt>
                <c:pt idx="1311">
                  <c:v>2773.471</c:v>
                </c:pt>
                <c:pt idx="1312">
                  <c:v>2836.62</c:v>
                </c:pt>
                <c:pt idx="1313">
                  <c:v>2796.9839999999999</c:v>
                </c:pt>
                <c:pt idx="1314">
                  <c:v>2785.6320000000001</c:v>
                </c:pt>
                <c:pt idx="1315">
                  <c:v>2864.0920000000001</c:v>
                </c:pt>
                <c:pt idx="1316">
                  <c:v>2826.636</c:v>
                </c:pt>
                <c:pt idx="1317">
                  <c:v>2750.98</c:v>
                </c:pt>
                <c:pt idx="1318">
                  <c:v>2717.3560000000002</c:v>
                </c:pt>
                <c:pt idx="1319">
                  <c:v>2750.6779999999999</c:v>
                </c:pt>
                <c:pt idx="1320">
                  <c:v>2706.7170000000001</c:v>
                </c:pt>
                <c:pt idx="1321">
                  <c:v>2668.7860000000001</c:v>
                </c:pt>
                <c:pt idx="1322">
                  <c:v>2660.462</c:v>
                </c:pt>
                <c:pt idx="1323">
                  <c:v>2678.2629999999999</c:v>
                </c:pt>
                <c:pt idx="1324">
                  <c:v>2722.5990000000002</c:v>
                </c:pt>
                <c:pt idx="1325">
                  <c:v>2733.2759999999998</c:v>
                </c:pt>
                <c:pt idx="1326">
                  <c:v>2749.913</c:v>
                </c:pt>
                <c:pt idx="1327">
                  <c:v>2711.1280000000002</c:v>
                </c:pt>
                <c:pt idx="1328">
                  <c:v>2664.9189999999999</c:v>
                </c:pt>
                <c:pt idx="1329">
                  <c:v>2719.643</c:v>
                </c:pt>
                <c:pt idx="1330">
                  <c:v>2721.7820000000002</c:v>
                </c:pt>
                <c:pt idx="1331">
                  <c:v>2703.5360000000001</c:v>
                </c:pt>
                <c:pt idx="1332">
                  <c:v>2695.2249999999999</c:v>
                </c:pt>
                <c:pt idx="1333">
                  <c:v>2674.5340000000001</c:v>
                </c:pt>
                <c:pt idx="1334">
                  <c:v>2660.3240000000001</c:v>
                </c:pt>
                <c:pt idx="1335">
                  <c:v>2524.739</c:v>
                </c:pt>
                <c:pt idx="1336">
                  <c:v>2503.3870000000002</c:v>
                </c:pt>
                <c:pt idx="1337">
                  <c:v>2471.4050000000002</c:v>
                </c:pt>
                <c:pt idx="1338">
                  <c:v>2450.9580000000001</c:v>
                </c:pt>
                <c:pt idx="1339">
                  <c:v>2447.39</c:v>
                </c:pt>
                <c:pt idx="1340">
                  <c:v>2505.9630000000002</c:v>
                </c:pt>
                <c:pt idx="1341">
                  <c:v>2531.223</c:v>
                </c:pt>
                <c:pt idx="1342">
                  <c:v>2513.2939999999999</c:v>
                </c:pt>
                <c:pt idx="1343">
                  <c:v>2587.335</c:v>
                </c:pt>
                <c:pt idx="1344">
                  <c:v>2602.8330000000001</c:v>
                </c:pt>
                <c:pt idx="1345">
                  <c:v>2587.2730000000001</c:v>
                </c:pt>
                <c:pt idx="1346">
                  <c:v>2599.8690000000001</c:v>
                </c:pt>
                <c:pt idx="1347">
                  <c:v>2540.3069999999998</c:v>
                </c:pt>
                <c:pt idx="1348">
                  <c:v>2543.5039999999999</c:v>
                </c:pt>
                <c:pt idx="1349">
                  <c:v>2630.779</c:v>
                </c:pt>
                <c:pt idx="1350">
                  <c:v>2689.038</c:v>
                </c:pt>
                <c:pt idx="1351">
                  <c:v>2682.4110000000001</c:v>
                </c:pt>
                <c:pt idx="1352">
                  <c:v>2726.373</c:v>
                </c:pt>
                <c:pt idx="1353">
                  <c:v>2733.9119999999998</c:v>
                </c:pt>
                <c:pt idx="1354">
                  <c:v>2739.45</c:v>
                </c:pt>
                <c:pt idx="1355">
                  <c:v>2735.8679999999999</c:v>
                </c:pt>
                <c:pt idx="1356">
                  <c:v>2797.241</c:v>
                </c:pt>
                <c:pt idx="1357">
                  <c:v>2805.8580000000002</c:v>
                </c:pt>
                <c:pt idx="1358">
                  <c:v>2795.9769999999999</c:v>
                </c:pt>
                <c:pt idx="1359">
                  <c:v>2857.4850000000001</c:v>
                </c:pt>
                <c:pt idx="1360">
                  <c:v>2796.73</c:v>
                </c:pt>
                <c:pt idx="1361">
                  <c:v>2820.0610000000001</c:v>
                </c:pt>
                <c:pt idx="1362">
                  <c:v>2790.2249999999999</c:v>
                </c:pt>
                <c:pt idx="1363">
                  <c:v>2842.2359999999999</c:v>
                </c:pt>
                <c:pt idx="1364">
                  <c:v>2863.777</c:v>
                </c:pt>
                <c:pt idx="1365">
                  <c:v>2775.105</c:v>
                </c:pt>
                <c:pt idx="1366">
                  <c:v>2767.8339999999998</c:v>
                </c:pt>
                <c:pt idx="1367">
                  <c:v>2764.9180000000001</c:v>
                </c:pt>
                <c:pt idx="1368">
                  <c:v>2791.6950000000002</c:v>
                </c:pt>
                <c:pt idx="1369">
                  <c:v>2857.9119999999998</c:v>
                </c:pt>
                <c:pt idx="1370">
                  <c:v>2869.4609999999998</c:v>
                </c:pt>
                <c:pt idx="1371">
                  <c:v>2861.7910000000002</c:v>
                </c:pt>
                <c:pt idx="1372">
                  <c:v>2872.1089999999999</c:v>
                </c:pt>
                <c:pt idx="1373">
                  <c:v>2827.451</c:v>
                </c:pt>
                <c:pt idx="1374">
                  <c:v>2824.471</c:v>
                </c:pt>
                <c:pt idx="1375">
                  <c:v>2828.61</c:v>
                </c:pt>
                <c:pt idx="1376">
                  <c:v>2791.72</c:v>
                </c:pt>
                <c:pt idx="1377">
                  <c:v>2786.9650000000001</c:v>
                </c:pt>
                <c:pt idx="1378">
                  <c:v>2814.7759999999998</c:v>
                </c:pt>
                <c:pt idx="1379">
                  <c:v>2838.9430000000002</c:v>
                </c:pt>
                <c:pt idx="1380">
                  <c:v>2845.3310000000001</c:v>
                </c:pt>
                <c:pt idx="1381">
                  <c:v>2858.9</c:v>
                </c:pt>
                <c:pt idx="1382">
                  <c:v>2869.2779999999998</c:v>
                </c:pt>
                <c:pt idx="1383">
                  <c:v>2873.43</c:v>
                </c:pt>
                <c:pt idx="1384">
                  <c:v>2908.0520000000001</c:v>
                </c:pt>
                <c:pt idx="1385">
                  <c:v>2906.598</c:v>
                </c:pt>
                <c:pt idx="1386">
                  <c:v>2923.299</c:v>
                </c:pt>
                <c:pt idx="1387">
                  <c:v>2879.1619999999998</c:v>
                </c:pt>
                <c:pt idx="1388">
                  <c:v>2882.0590000000002</c:v>
                </c:pt>
                <c:pt idx="1389">
                  <c:v>2906.22</c:v>
                </c:pt>
                <c:pt idx="1390">
                  <c:v>2892.61</c:v>
                </c:pt>
                <c:pt idx="1391">
                  <c:v>2843.73</c:v>
                </c:pt>
                <c:pt idx="1392">
                  <c:v>2795.9360000000001</c:v>
                </c:pt>
                <c:pt idx="1393">
                  <c:v>2788.6729999999998</c:v>
                </c:pt>
                <c:pt idx="1394">
                  <c:v>2774.4470000000001</c:v>
                </c:pt>
                <c:pt idx="1395">
                  <c:v>2782.991</c:v>
                </c:pt>
                <c:pt idx="1396">
                  <c:v>2808.9209999999998</c:v>
                </c:pt>
                <c:pt idx="1397">
                  <c:v>2790.5169999999998</c:v>
                </c:pt>
                <c:pt idx="1398">
                  <c:v>2781.09</c:v>
                </c:pt>
                <c:pt idx="1399">
                  <c:v>2871.2</c:v>
                </c:pt>
                <c:pt idx="1400">
                  <c:v>2977.2809999999999</c:v>
                </c:pt>
                <c:pt idx="1401">
                  <c:v>3018.011</c:v>
                </c:pt>
                <c:pt idx="1402">
                  <c:v>3072.027</c:v>
                </c:pt>
                <c:pt idx="1403">
                  <c:v>3110.4839999999999</c:v>
                </c:pt>
                <c:pt idx="1404">
                  <c:v>3092.1010000000001</c:v>
                </c:pt>
                <c:pt idx="1405">
                  <c:v>3210.2130000000002</c:v>
                </c:pt>
                <c:pt idx="1406">
                  <c:v>3165.509</c:v>
                </c:pt>
                <c:pt idx="1407">
                  <c:v>3154.7310000000002</c:v>
                </c:pt>
                <c:pt idx="1408">
                  <c:v>3252.788</c:v>
                </c:pt>
                <c:pt idx="1409">
                  <c:v>3230.9349999999999</c:v>
                </c:pt>
                <c:pt idx="1410">
                  <c:v>3246.5729999999999</c:v>
                </c:pt>
                <c:pt idx="1411">
                  <c:v>3344.3890000000001</c:v>
                </c:pt>
                <c:pt idx="1412">
                  <c:v>3309.8310000000001</c:v>
                </c:pt>
                <c:pt idx="1413">
                  <c:v>3269.7620000000002</c:v>
                </c:pt>
                <c:pt idx="1414">
                  <c:v>3269.56</c:v>
                </c:pt>
                <c:pt idx="1415">
                  <c:v>3259.2469999999998</c:v>
                </c:pt>
                <c:pt idx="1416">
                  <c:v>3369.2829999999999</c:v>
                </c:pt>
                <c:pt idx="1417">
                  <c:v>3346.1469999999999</c:v>
                </c:pt>
                <c:pt idx="1418">
                  <c:v>3298.569</c:v>
                </c:pt>
                <c:pt idx="1419">
                  <c:v>3396.6860000000001</c:v>
                </c:pt>
                <c:pt idx="1420">
                  <c:v>3408.924</c:v>
                </c:pt>
                <c:pt idx="1421">
                  <c:v>3428.1419999999998</c:v>
                </c:pt>
                <c:pt idx="1422">
                  <c:v>3407.1460000000002</c:v>
                </c:pt>
                <c:pt idx="1423">
                  <c:v>3390.6990000000001</c:v>
                </c:pt>
                <c:pt idx="1424">
                  <c:v>3393.462</c:v>
                </c:pt>
                <c:pt idx="1425">
                  <c:v>3222.8760000000002</c:v>
                </c:pt>
                <c:pt idx="1426">
                  <c:v>3241.683</c:v>
                </c:pt>
                <c:pt idx="1427">
                  <c:v>3065.8789999999999</c:v>
                </c:pt>
                <c:pt idx="1428">
                  <c:v>3063.8519999999999</c:v>
                </c:pt>
                <c:pt idx="1429">
                  <c:v>3092.3679999999999</c:v>
                </c:pt>
                <c:pt idx="1430">
                  <c:v>3081.701</c:v>
                </c:pt>
                <c:pt idx="1431">
                  <c:v>3084.2060000000001</c:v>
                </c:pt>
                <c:pt idx="1432">
                  <c:v>3009.0920000000001</c:v>
                </c:pt>
                <c:pt idx="1433">
                  <c:v>3102.4920000000002</c:v>
                </c:pt>
                <c:pt idx="1434">
                  <c:v>3116.1210000000001</c:v>
                </c:pt>
                <c:pt idx="1435">
                  <c:v>3099.72</c:v>
                </c:pt>
                <c:pt idx="1436">
                  <c:v>3091.1089999999999</c:v>
                </c:pt>
                <c:pt idx="1437">
                  <c:v>3033.087</c:v>
                </c:pt>
                <c:pt idx="1438">
                  <c:v>3098.5279999999998</c:v>
                </c:pt>
                <c:pt idx="1439">
                  <c:v>3082.0830000000001</c:v>
                </c:pt>
                <c:pt idx="1440">
                  <c:v>3086.9549999999999</c:v>
                </c:pt>
                <c:pt idx="1441">
                  <c:v>3071.136</c:v>
                </c:pt>
                <c:pt idx="1442">
                  <c:v>3116.2689999999998</c:v>
                </c:pt>
                <c:pt idx="1443">
                  <c:v>3079.701</c:v>
                </c:pt>
                <c:pt idx="1444">
                  <c:v>3032.2910000000002</c:v>
                </c:pt>
                <c:pt idx="1445">
                  <c:v>3096.5749999999998</c:v>
                </c:pt>
                <c:pt idx="1446">
                  <c:v>3195.1750000000002</c:v>
                </c:pt>
                <c:pt idx="1447">
                  <c:v>3187.77</c:v>
                </c:pt>
                <c:pt idx="1448">
                  <c:v>3172.1350000000002</c:v>
                </c:pt>
                <c:pt idx="1449">
                  <c:v>3161.386</c:v>
                </c:pt>
                <c:pt idx="1450">
                  <c:v>3175.2069999999999</c:v>
                </c:pt>
                <c:pt idx="1451">
                  <c:v>3127.3209999999999</c:v>
                </c:pt>
                <c:pt idx="1452">
                  <c:v>3188.8139999999999</c:v>
                </c:pt>
                <c:pt idx="1453">
                  <c:v>3157.5079999999998</c:v>
                </c:pt>
                <c:pt idx="1454">
                  <c:v>3122.1930000000002</c:v>
                </c:pt>
                <c:pt idx="1455">
                  <c:v>3116.7829999999999</c:v>
                </c:pt>
                <c:pt idx="1456">
                  <c:v>3046.2750000000001</c:v>
                </c:pt>
                <c:pt idx="1457">
                  <c:v>3008.788</c:v>
                </c:pt>
                <c:pt idx="1458">
                  <c:v>3016.8090000000002</c:v>
                </c:pt>
                <c:pt idx="1459">
                  <c:v>3032.5450000000001</c:v>
                </c:pt>
                <c:pt idx="1460">
                  <c:v>3123.9780000000001</c:v>
                </c:pt>
                <c:pt idx="1461">
                  <c:v>3124.9369999999999</c:v>
                </c:pt>
                <c:pt idx="1462">
                  <c:v>3141.3270000000002</c:v>
                </c:pt>
                <c:pt idx="1463">
                  <c:v>3118.212</c:v>
                </c:pt>
                <c:pt idx="1464">
                  <c:v>3116.7269999999999</c:v>
                </c:pt>
                <c:pt idx="1465">
                  <c:v>3063.16</c:v>
                </c:pt>
                <c:pt idx="1466">
                  <c:v>3105.808</c:v>
                </c:pt>
                <c:pt idx="1467">
                  <c:v>3119.096</c:v>
                </c:pt>
                <c:pt idx="1468">
                  <c:v>3105.2170000000001</c:v>
                </c:pt>
                <c:pt idx="1469">
                  <c:v>3045.21</c:v>
                </c:pt>
                <c:pt idx="1470">
                  <c:v>2959.7089999999998</c:v>
                </c:pt>
                <c:pt idx="1471">
                  <c:v>2972.808</c:v>
                </c:pt>
                <c:pt idx="1472">
                  <c:v>3025.0540000000001</c:v>
                </c:pt>
                <c:pt idx="1473">
                  <c:v>2933.1610000000001</c:v>
                </c:pt>
                <c:pt idx="1474">
                  <c:v>2973.9110000000001</c:v>
                </c:pt>
                <c:pt idx="1475">
                  <c:v>2929.36</c:v>
                </c:pt>
                <c:pt idx="1476">
                  <c:v>2923.5259999999998</c:v>
                </c:pt>
                <c:pt idx="1477">
                  <c:v>2931.174</c:v>
                </c:pt>
                <c:pt idx="1478">
                  <c:v>3000.1439999999998</c:v>
                </c:pt>
                <c:pt idx="1479">
                  <c:v>3010.7910000000002</c:v>
                </c:pt>
                <c:pt idx="1480">
                  <c:v>3051.335</c:v>
                </c:pt>
                <c:pt idx="1481">
                  <c:v>3028.4349999999999</c:v>
                </c:pt>
                <c:pt idx="1482">
                  <c:v>3006.527</c:v>
                </c:pt>
                <c:pt idx="1483">
                  <c:v>3067.808</c:v>
                </c:pt>
                <c:pt idx="1484">
                  <c:v>3086.14</c:v>
                </c:pt>
                <c:pt idx="1485">
                  <c:v>3193.4079999999999</c:v>
                </c:pt>
                <c:pt idx="1486">
                  <c:v>3177.6439999999998</c:v>
                </c:pt>
                <c:pt idx="1487">
                  <c:v>3223.2040000000002</c:v>
                </c:pt>
                <c:pt idx="1488">
                  <c:v>3213.3090000000002</c:v>
                </c:pt>
                <c:pt idx="1489">
                  <c:v>3164.721</c:v>
                </c:pt>
                <c:pt idx="1490">
                  <c:v>3244.2330000000002</c:v>
                </c:pt>
                <c:pt idx="1491">
                  <c:v>3138.02</c:v>
                </c:pt>
                <c:pt idx="1492">
                  <c:v>3152.681</c:v>
                </c:pt>
                <c:pt idx="1493">
                  <c:v>3178.5140000000001</c:v>
                </c:pt>
                <c:pt idx="1494">
                  <c:v>3194.4209999999998</c:v>
                </c:pt>
                <c:pt idx="1495">
                  <c:v>3225.2779999999998</c:v>
                </c:pt>
                <c:pt idx="1496">
                  <c:v>3216.1559999999999</c:v>
                </c:pt>
                <c:pt idx="1497">
                  <c:v>3224.991</c:v>
                </c:pt>
                <c:pt idx="1498">
                  <c:v>3197.6260000000002</c:v>
                </c:pt>
                <c:pt idx="1499">
                  <c:v>3260.1750000000002</c:v>
                </c:pt>
                <c:pt idx="1500">
                  <c:v>3341.5079999999998</c:v>
                </c:pt>
                <c:pt idx="1501">
                  <c:v>3343.54</c:v>
                </c:pt>
                <c:pt idx="1502">
                  <c:v>3325.49</c:v>
                </c:pt>
                <c:pt idx="1503">
                  <c:v>3256.25</c:v>
                </c:pt>
                <c:pt idx="1504">
                  <c:v>3247.7840000000001</c:v>
                </c:pt>
                <c:pt idx="1505">
                  <c:v>3254.078</c:v>
                </c:pt>
                <c:pt idx="1506">
                  <c:v>3210.1219999999998</c:v>
                </c:pt>
                <c:pt idx="1507">
                  <c:v>3226.2710000000002</c:v>
                </c:pt>
                <c:pt idx="1508">
                  <c:v>3251.567</c:v>
                </c:pt>
                <c:pt idx="1509">
                  <c:v>3237.17</c:v>
                </c:pt>
                <c:pt idx="1510">
                  <c:v>3225.8470000000002</c:v>
                </c:pt>
                <c:pt idx="1511">
                  <c:v>3228.1149999999998</c:v>
                </c:pt>
                <c:pt idx="1512">
                  <c:v>3268.7550000000001</c:v>
                </c:pt>
                <c:pt idx="1513">
                  <c:v>3259.37</c:v>
                </c:pt>
                <c:pt idx="1514">
                  <c:v>3304.1149999999998</c:v>
                </c:pt>
                <c:pt idx="1515">
                  <c:v>3289.3310000000001</c:v>
                </c:pt>
                <c:pt idx="1516">
                  <c:v>3264.2469999999998</c:v>
                </c:pt>
                <c:pt idx="1517">
                  <c:v>3254.6329999999998</c:v>
                </c:pt>
                <c:pt idx="1518">
                  <c:v>3241.3069999999998</c:v>
                </c:pt>
                <c:pt idx="1519">
                  <c:v>3277.9839999999999</c:v>
                </c:pt>
                <c:pt idx="1520">
                  <c:v>3322.4290000000001</c:v>
                </c:pt>
                <c:pt idx="1521">
                  <c:v>3318.93</c:v>
                </c:pt>
                <c:pt idx="1522">
                  <c:v>3365.7750000000001</c:v>
                </c:pt>
                <c:pt idx="1523">
                  <c:v>3336.4929999999999</c:v>
                </c:pt>
                <c:pt idx="1524">
                  <c:v>3337.0619999999999</c:v>
                </c:pt>
                <c:pt idx="1525">
                  <c:v>3390.6219999999998</c:v>
                </c:pt>
                <c:pt idx="1526">
                  <c:v>3364.2860000000001</c:v>
                </c:pt>
                <c:pt idx="1527">
                  <c:v>3361.5680000000002</c:v>
                </c:pt>
                <c:pt idx="1528">
                  <c:v>3351.549</c:v>
                </c:pt>
                <c:pt idx="1529">
                  <c:v>3310.4580000000001</c:v>
                </c:pt>
                <c:pt idx="1530">
                  <c:v>3319.982</c:v>
                </c:pt>
                <c:pt idx="1531">
                  <c:v>3334.27</c:v>
                </c:pt>
                <c:pt idx="1532">
                  <c:v>3300.1170000000002</c:v>
                </c:pt>
                <c:pt idx="1533">
                  <c:v>3241.3780000000002</c:v>
                </c:pt>
                <c:pt idx="1534">
                  <c:v>3234.5129999999999</c:v>
                </c:pt>
                <c:pt idx="1535">
                  <c:v>3228.77</c:v>
                </c:pt>
                <c:pt idx="1536">
                  <c:v>3175.806</c:v>
                </c:pt>
                <c:pt idx="1537">
                  <c:v>3213.9659999999999</c:v>
                </c:pt>
                <c:pt idx="1538">
                  <c:v>3220.3209999999999</c:v>
                </c:pt>
                <c:pt idx="1539">
                  <c:v>3138.3710000000001</c:v>
                </c:pt>
                <c:pt idx="1540">
                  <c:v>3110.558</c:v>
                </c:pt>
                <c:pt idx="1541">
                  <c:v>3143.884</c:v>
                </c:pt>
                <c:pt idx="1542">
                  <c:v>3158.5680000000002</c:v>
                </c:pt>
                <c:pt idx="1543">
                  <c:v>3178.5740000000001</c:v>
                </c:pt>
                <c:pt idx="1544">
                  <c:v>3138.4549999999999</c:v>
                </c:pt>
                <c:pt idx="1545">
                  <c:v>3126.0279999999998</c:v>
                </c:pt>
                <c:pt idx="1546">
                  <c:v>3138.7779999999998</c:v>
                </c:pt>
                <c:pt idx="1547">
                  <c:v>3113.241</c:v>
                </c:pt>
                <c:pt idx="1548">
                  <c:v>3126.3240000000001</c:v>
                </c:pt>
                <c:pt idx="1549">
                  <c:v>3165.5349999999999</c:v>
                </c:pt>
                <c:pt idx="1550">
                  <c:v>3134.9490000000001</c:v>
                </c:pt>
                <c:pt idx="1551">
                  <c:v>3125.7860000000001</c:v>
                </c:pt>
                <c:pt idx="1552">
                  <c:v>3018.904</c:v>
                </c:pt>
                <c:pt idx="1553">
                  <c:v>3017.5439999999999</c:v>
                </c:pt>
                <c:pt idx="1554">
                  <c:v>3010.0659999999998</c:v>
                </c:pt>
                <c:pt idx="1555">
                  <c:v>2989.8229999999999</c:v>
                </c:pt>
                <c:pt idx="1556">
                  <c:v>2973.509</c:v>
                </c:pt>
                <c:pt idx="1557">
                  <c:v>2975.694</c:v>
                </c:pt>
                <c:pt idx="1558">
                  <c:v>3008.8969999999999</c:v>
                </c:pt>
                <c:pt idx="1559">
                  <c:v>2986.17</c:v>
                </c:pt>
                <c:pt idx="1560">
                  <c:v>2977.4470000000001</c:v>
                </c:pt>
                <c:pt idx="1561">
                  <c:v>2991.8249999999998</c:v>
                </c:pt>
                <c:pt idx="1562">
                  <c:v>3007.9009999999998</c:v>
                </c:pt>
                <c:pt idx="1563">
                  <c:v>3003.5740000000001</c:v>
                </c:pt>
                <c:pt idx="1564">
                  <c:v>2958.3240000000001</c:v>
                </c:pt>
                <c:pt idx="1565">
                  <c:v>2953.174</c:v>
                </c:pt>
                <c:pt idx="1566">
                  <c:v>2953.07</c:v>
                </c:pt>
                <c:pt idx="1567">
                  <c:v>2982.2130000000002</c:v>
                </c:pt>
                <c:pt idx="1568">
                  <c:v>2942.6010000000001</c:v>
                </c:pt>
                <c:pt idx="1569">
                  <c:v>2921.82</c:v>
                </c:pt>
                <c:pt idx="1570">
                  <c:v>2890.8049999999998</c:v>
                </c:pt>
                <c:pt idx="1571">
                  <c:v>2887.3020000000001</c:v>
                </c:pt>
                <c:pt idx="1572">
                  <c:v>2920.5390000000002</c:v>
                </c:pt>
                <c:pt idx="1573">
                  <c:v>2899.36</c:v>
                </c:pt>
                <c:pt idx="1574">
                  <c:v>2942.3609999999999</c:v>
                </c:pt>
                <c:pt idx="1575">
                  <c:v>3018.5819999999999</c:v>
                </c:pt>
                <c:pt idx="1576">
                  <c:v>3032.607</c:v>
                </c:pt>
                <c:pt idx="1577">
                  <c:v>3021.9229999999998</c:v>
                </c:pt>
                <c:pt idx="1578">
                  <c:v>2991.34</c:v>
                </c:pt>
                <c:pt idx="1579">
                  <c:v>3034.08</c:v>
                </c:pt>
                <c:pt idx="1580">
                  <c:v>3059.018</c:v>
                </c:pt>
                <c:pt idx="1581">
                  <c:v>3102.3879999999999</c:v>
                </c:pt>
                <c:pt idx="1582">
                  <c:v>3104.2089999999998</c:v>
                </c:pt>
                <c:pt idx="1583">
                  <c:v>3105.8510000000001</c:v>
                </c:pt>
                <c:pt idx="1584">
                  <c:v>3089.18</c:v>
                </c:pt>
                <c:pt idx="1585">
                  <c:v>3083.694</c:v>
                </c:pt>
                <c:pt idx="1586">
                  <c:v>3064.0540000000001</c:v>
                </c:pt>
                <c:pt idx="1587">
                  <c:v>3033.7860000000001</c:v>
                </c:pt>
                <c:pt idx="1588">
                  <c:v>3082.788</c:v>
                </c:pt>
                <c:pt idx="1589">
                  <c:v>3078.8110000000001</c:v>
                </c:pt>
                <c:pt idx="1590">
                  <c:v>3093.241</c:v>
                </c:pt>
                <c:pt idx="1591">
                  <c:v>3067.5720000000001</c:v>
                </c:pt>
                <c:pt idx="1592">
                  <c:v>3074.471</c:v>
                </c:pt>
                <c:pt idx="1593">
                  <c:v>3057.1469999999999</c:v>
                </c:pt>
                <c:pt idx="1594">
                  <c:v>3035.9580000000001</c:v>
                </c:pt>
                <c:pt idx="1595">
                  <c:v>3024.5929999999998</c:v>
                </c:pt>
                <c:pt idx="1596">
                  <c:v>2943.6860000000001</c:v>
                </c:pt>
                <c:pt idx="1597">
                  <c:v>2935.3409999999999</c:v>
                </c:pt>
                <c:pt idx="1598">
                  <c:v>2948.634</c:v>
                </c:pt>
                <c:pt idx="1599">
                  <c:v>2959.9859999999999</c:v>
                </c:pt>
                <c:pt idx="1600">
                  <c:v>2949.61</c:v>
                </c:pt>
                <c:pt idx="1601">
                  <c:v>2943.386</c:v>
                </c:pt>
                <c:pt idx="1602">
                  <c:v>2907.82</c:v>
                </c:pt>
                <c:pt idx="1603">
                  <c:v>2935.125</c:v>
                </c:pt>
                <c:pt idx="1604">
                  <c:v>2859.5569999999998</c:v>
                </c:pt>
                <c:pt idx="1605">
                  <c:v>2836.058</c:v>
                </c:pt>
                <c:pt idx="1606">
                  <c:v>2675.712</c:v>
                </c:pt>
                <c:pt idx="1607">
                  <c:v>2792.623</c:v>
                </c:pt>
                <c:pt idx="1608">
                  <c:v>2725.2779999999998</c:v>
                </c:pt>
                <c:pt idx="1609">
                  <c:v>2824.143</c:v>
                </c:pt>
                <c:pt idx="1610">
                  <c:v>2825.53</c:v>
                </c:pt>
                <c:pt idx="1611">
                  <c:v>2858.69</c:v>
                </c:pt>
                <c:pt idx="1612">
                  <c:v>2831.877</c:v>
                </c:pt>
                <c:pt idx="1613">
                  <c:v>2830.8890000000001</c:v>
                </c:pt>
                <c:pt idx="1614">
                  <c:v>2735.1280000000002</c:v>
                </c:pt>
                <c:pt idx="1615">
                  <c:v>2750.3150000000001</c:v>
                </c:pt>
                <c:pt idx="1616">
                  <c:v>2735.6</c:v>
                </c:pt>
                <c:pt idx="1617">
                  <c:v>2780.1179999999999</c:v>
                </c:pt>
                <c:pt idx="1618">
                  <c:v>2767.9430000000002</c:v>
                </c:pt>
                <c:pt idx="1619">
                  <c:v>2834.2429999999999</c:v>
                </c:pt>
                <c:pt idx="1620">
                  <c:v>2819.9070000000002</c:v>
                </c:pt>
                <c:pt idx="1621">
                  <c:v>2821.3310000000001</c:v>
                </c:pt>
                <c:pt idx="1622">
                  <c:v>2794.308</c:v>
                </c:pt>
                <c:pt idx="1623">
                  <c:v>2804.058</c:v>
                </c:pt>
                <c:pt idx="1624">
                  <c:v>2782.7020000000002</c:v>
                </c:pt>
                <c:pt idx="1625">
                  <c:v>2731.8319999999999</c:v>
                </c:pt>
                <c:pt idx="1626">
                  <c:v>2678.1570000000002</c:v>
                </c:pt>
                <c:pt idx="1627">
                  <c:v>2688.8969999999999</c:v>
                </c:pt>
                <c:pt idx="1628">
                  <c:v>2742.0149999999999</c:v>
                </c:pt>
                <c:pt idx="1629">
                  <c:v>2730.9209999999998</c:v>
                </c:pt>
                <c:pt idx="1630">
                  <c:v>2681.1</c:v>
                </c:pt>
                <c:pt idx="1631">
                  <c:v>2700.3009999999999</c:v>
                </c:pt>
                <c:pt idx="1632">
                  <c:v>2708.5360000000001</c:v>
                </c:pt>
                <c:pt idx="1633">
                  <c:v>2715.145</c:v>
                </c:pt>
                <c:pt idx="1634">
                  <c:v>2690.7190000000001</c:v>
                </c:pt>
                <c:pt idx="1635">
                  <c:v>2652.288</c:v>
                </c:pt>
                <c:pt idx="1636">
                  <c:v>2674.7150000000001</c:v>
                </c:pt>
                <c:pt idx="1637">
                  <c:v>2725.1729999999998</c:v>
                </c:pt>
                <c:pt idx="1638">
                  <c:v>2635.518</c:v>
                </c:pt>
                <c:pt idx="1639">
                  <c:v>2643.279</c:v>
                </c:pt>
                <c:pt idx="1640">
                  <c:v>2643.68</c:v>
                </c:pt>
                <c:pt idx="1641">
                  <c:v>2666.2280000000001</c:v>
                </c:pt>
                <c:pt idx="1642">
                  <c:v>2605.134</c:v>
                </c:pt>
                <c:pt idx="1643">
                  <c:v>2606.973</c:v>
                </c:pt>
                <c:pt idx="1644">
                  <c:v>2601.5010000000002</c:v>
                </c:pt>
                <c:pt idx="1645">
                  <c:v>2648.2449999999999</c:v>
                </c:pt>
                <c:pt idx="1646">
                  <c:v>2547.933</c:v>
                </c:pt>
                <c:pt idx="1647">
                  <c:v>2629.7979999999998</c:v>
                </c:pt>
                <c:pt idx="1648">
                  <c:v>2648.07</c:v>
                </c:pt>
                <c:pt idx="1649">
                  <c:v>2655.44</c:v>
                </c:pt>
                <c:pt idx="1650">
                  <c:v>2638.7040000000002</c:v>
                </c:pt>
                <c:pt idx="1651">
                  <c:v>2595.2629999999999</c:v>
                </c:pt>
                <c:pt idx="1652">
                  <c:v>2566.9989999999998</c:v>
                </c:pt>
                <c:pt idx="1653">
                  <c:v>2520.6309999999999</c:v>
                </c:pt>
                <c:pt idx="1654">
                  <c:v>2506.2339999999999</c:v>
                </c:pt>
                <c:pt idx="1655">
                  <c:v>2557.5169999999998</c:v>
                </c:pt>
                <c:pt idx="1656">
                  <c:v>2597.34</c:v>
                </c:pt>
                <c:pt idx="1657">
                  <c:v>2632.1669999999999</c:v>
                </c:pt>
                <c:pt idx="1658">
                  <c:v>2667.346</c:v>
                </c:pt>
                <c:pt idx="1659">
                  <c:v>2679.3220000000001</c:v>
                </c:pt>
                <c:pt idx="1660">
                  <c:v>2653.6329999999998</c:v>
                </c:pt>
                <c:pt idx="1661">
                  <c:v>2641.9960000000001</c:v>
                </c:pt>
                <c:pt idx="1662">
                  <c:v>2720.9079999999999</c:v>
                </c:pt>
                <c:pt idx="1663">
                  <c:v>2743.9090000000001</c:v>
                </c:pt>
                <c:pt idx="1664">
                  <c:v>2724.3580000000002</c:v>
                </c:pt>
                <c:pt idx="1665">
                  <c:v>2729.2840000000001</c:v>
                </c:pt>
                <c:pt idx="1666">
                  <c:v>2734.8710000000001</c:v>
                </c:pt>
                <c:pt idx="1667">
                  <c:v>2714.4319999999998</c:v>
                </c:pt>
                <c:pt idx="1668">
                  <c:v>2702.7220000000002</c:v>
                </c:pt>
                <c:pt idx="1669">
                  <c:v>2714.011</c:v>
                </c:pt>
                <c:pt idx="1670">
                  <c:v>2748.2089999999998</c:v>
                </c:pt>
                <c:pt idx="1671">
                  <c:v>2752.819</c:v>
                </c:pt>
                <c:pt idx="1672">
                  <c:v>2682.7660000000001</c:v>
                </c:pt>
                <c:pt idx="1673">
                  <c:v>2659.7170000000001</c:v>
                </c:pt>
                <c:pt idx="1674">
                  <c:v>2621.2939999999999</c:v>
                </c:pt>
                <c:pt idx="1675">
                  <c:v>2604.4459999999999</c:v>
                </c:pt>
                <c:pt idx="1676">
                  <c:v>2616.7139999999999</c:v>
                </c:pt>
                <c:pt idx="1677">
                  <c:v>2570.7060000000001</c:v>
                </c:pt>
                <c:pt idx="1678">
                  <c:v>2583.6060000000002</c:v>
                </c:pt>
                <c:pt idx="1679">
                  <c:v>2576.7420000000002</c:v>
                </c:pt>
                <c:pt idx="1680">
                  <c:v>2594.5169999999998</c:v>
                </c:pt>
                <c:pt idx="1681">
                  <c:v>2602.1170000000002</c:v>
                </c:pt>
                <c:pt idx="1682">
                  <c:v>2592.8739999999998</c:v>
                </c:pt>
                <c:pt idx="1683">
                  <c:v>2568.759</c:v>
                </c:pt>
                <c:pt idx="1684">
                  <c:v>2547.6039999999998</c:v>
                </c:pt>
                <c:pt idx="1685">
                  <c:v>2507.721</c:v>
                </c:pt>
                <c:pt idx="1686">
                  <c:v>2509.3539999999998</c:v>
                </c:pt>
                <c:pt idx="1687">
                  <c:v>2513.614</c:v>
                </c:pt>
                <c:pt idx="1688">
                  <c:v>2497.0459999999998</c:v>
                </c:pt>
                <c:pt idx="1689">
                  <c:v>2496.0569999999998</c:v>
                </c:pt>
                <c:pt idx="1690">
                  <c:v>2472.38</c:v>
                </c:pt>
                <c:pt idx="1691">
                  <c:v>2436.84</c:v>
                </c:pt>
                <c:pt idx="1692">
                  <c:v>2407.529</c:v>
                </c:pt>
                <c:pt idx="1693">
                  <c:v>2358.6559999999999</c:v>
                </c:pt>
                <c:pt idx="1694">
                  <c:v>2380.5169999999998</c:v>
                </c:pt>
                <c:pt idx="1695">
                  <c:v>2381.7869999999998</c:v>
                </c:pt>
                <c:pt idx="1696">
                  <c:v>2397.3760000000002</c:v>
                </c:pt>
                <c:pt idx="1697">
                  <c:v>2337.462</c:v>
                </c:pt>
                <c:pt idx="1698">
                  <c:v>2349.0659999999998</c:v>
                </c:pt>
                <c:pt idx="1699">
                  <c:v>2360.0419999999999</c:v>
                </c:pt>
                <c:pt idx="1700">
                  <c:v>2353.5709999999999</c:v>
                </c:pt>
                <c:pt idx="1701">
                  <c:v>2319.4929999999999</c:v>
                </c:pt>
                <c:pt idx="1702">
                  <c:v>2321.114</c:v>
                </c:pt>
                <c:pt idx="1703">
                  <c:v>2342.3519999999999</c:v>
                </c:pt>
                <c:pt idx="1704">
                  <c:v>2380.35</c:v>
                </c:pt>
                <c:pt idx="1705">
                  <c:v>2314.5250000000001</c:v>
                </c:pt>
                <c:pt idx="1706">
                  <c:v>2305.09</c:v>
                </c:pt>
                <c:pt idx="1707">
                  <c:v>2325.8490000000002</c:v>
                </c:pt>
                <c:pt idx="1708">
                  <c:v>2400.576</c:v>
                </c:pt>
                <c:pt idx="1709">
                  <c:v>2469.8440000000001</c:v>
                </c:pt>
                <c:pt idx="1710">
                  <c:v>2453.5819999999999</c:v>
                </c:pt>
                <c:pt idx="1711">
                  <c:v>2463.7310000000002</c:v>
                </c:pt>
                <c:pt idx="1712">
                  <c:v>2412.7919999999999</c:v>
                </c:pt>
                <c:pt idx="1713">
                  <c:v>2396.1529999999998</c:v>
                </c:pt>
                <c:pt idx="1714">
                  <c:v>2496.4</c:v>
                </c:pt>
                <c:pt idx="1715">
                  <c:v>2465.2669999999998</c:v>
                </c:pt>
                <c:pt idx="1716">
                  <c:v>2514.6570000000002</c:v>
                </c:pt>
                <c:pt idx="1717">
                  <c:v>2539.7310000000002</c:v>
                </c:pt>
                <c:pt idx="1718">
                  <c:v>2487.8119999999999</c:v>
                </c:pt>
                <c:pt idx="1719">
                  <c:v>2486.9009999999998</c:v>
                </c:pt>
                <c:pt idx="1720">
                  <c:v>2467.165</c:v>
                </c:pt>
                <c:pt idx="1721">
                  <c:v>2506.8829999999998</c:v>
                </c:pt>
                <c:pt idx="1722">
                  <c:v>2537.7310000000002</c:v>
                </c:pt>
                <c:pt idx="1723">
                  <c:v>2514.96</c:v>
                </c:pt>
                <c:pt idx="1724">
                  <c:v>2483.1709999999998</c:v>
                </c:pt>
                <c:pt idx="1725">
                  <c:v>2546.4580000000001</c:v>
                </c:pt>
                <c:pt idx="1726">
                  <c:v>2540.4569999999999</c:v>
                </c:pt>
                <c:pt idx="1727">
                  <c:v>2521.2849999999999</c:v>
                </c:pt>
                <c:pt idx="1728">
                  <c:v>2540.078</c:v>
                </c:pt>
                <c:pt idx="1729">
                  <c:v>2528.6039999999998</c:v>
                </c:pt>
                <c:pt idx="1730">
                  <c:v>2554.578</c:v>
                </c:pt>
                <c:pt idx="1731">
                  <c:v>2562.5830000000001</c:v>
                </c:pt>
                <c:pt idx="1732">
                  <c:v>2581.0830000000001</c:v>
                </c:pt>
                <c:pt idx="1733">
                  <c:v>2551.6080000000002</c:v>
                </c:pt>
                <c:pt idx="1734">
                  <c:v>2565.1120000000001</c:v>
                </c:pt>
                <c:pt idx="1735">
                  <c:v>2594.6129999999998</c:v>
                </c:pt>
                <c:pt idx="1736">
                  <c:v>2602.924</c:v>
                </c:pt>
                <c:pt idx="1737">
                  <c:v>2653.7489999999998</c:v>
                </c:pt>
                <c:pt idx="1738">
                  <c:v>2645.1019999999999</c:v>
                </c:pt>
                <c:pt idx="1739">
                  <c:v>2648.8380000000002</c:v>
                </c:pt>
                <c:pt idx="1740">
                  <c:v>2618.5</c:v>
                </c:pt>
                <c:pt idx="1741">
                  <c:v>2633.5590000000002</c:v>
                </c:pt>
                <c:pt idx="1742">
                  <c:v>2677.1480000000001</c:v>
                </c:pt>
                <c:pt idx="1743">
                  <c:v>2649.1619999999998</c:v>
                </c:pt>
                <c:pt idx="1744">
                  <c:v>2594.5630000000001</c:v>
                </c:pt>
                <c:pt idx="1745">
                  <c:v>2608.1759999999999</c:v>
                </c:pt>
                <c:pt idx="1746">
                  <c:v>2634.9639999999999</c:v>
                </c:pt>
                <c:pt idx="1747">
                  <c:v>2647.5529999999999</c:v>
                </c:pt>
                <c:pt idx="1748">
                  <c:v>2632.92</c:v>
                </c:pt>
                <c:pt idx="1749">
                  <c:v>2673.95</c:v>
                </c:pt>
                <c:pt idx="1750">
                  <c:v>2583.6210000000001</c:v>
                </c:pt>
                <c:pt idx="1751">
                  <c:v>2574.7190000000001</c:v>
                </c:pt>
                <c:pt idx="1752">
                  <c:v>2596.3470000000002</c:v>
                </c:pt>
                <c:pt idx="1753">
                  <c:v>2603.3229999999999</c:v>
                </c:pt>
                <c:pt idx="1754">
                  <c:v>2580.078</c:v>
                </c:pt>
                <c:pt idx="1755">
                  <c:v>2570.3530000000001</c:v>
                </c:pt>
                <c:pt idx="1756">
                  <c:v>2561.9059999999999</c:v>
                </c:pt>
                <c:pt idx="1757">
                  <c:v>2543.75</c:v>
                </c:pt>
                <c:pt idx="1758">
                  <c:v>2555.4879999999998</c:v>
                </c:pt>
                <c:pt idx="1759">
                  <c:v>2534.402</c:v>
                </c:pt>
                <c:pt idx="1760">
                  <c:v>2463.8919999999998</c:v>
                </c:pt>
                <c:pt idx="1761">
                  <c:v>2450.614</c:v>
                </c:pt>
                <c:pt idx="1762">
                  <c:v>2460.2730000000001</c:v>
                </c:pt>
                <c:pt idx="1763">
                  <c:v>2507.3420000000001</c:v>
                </c:pt>
                <c:pt idx="1764">
                  <c:v>2509.527</c:v>
                </c:pt>
                <c:pt idx="1765">
                  <c:v>2486.7849999999999</c:v>
                </c:pt>
                <c:pt idx="1766">
                  <c:v>2491.3789999999999</c:v>
                </c:pt>
                <c:pt idx="1767">
                  <c:v>2515.0120000000002</c:v>
                </c:pt>
                <c:pt idx="1768">
                  <c:v>2568.1880000000001</c:v>
                </c:pt>
                <c:pt idx="1769">
                  <c:v>2559.2800000000002</c:v>
                </c:pt>
                <c:pt idx="1770">
                  <c:v>2566.5129999999999</c:v>
                </c:pt>
                <c:pt idx="1771">
                  <c:v>2545.518</c:v>
                </c:pt>
                <c:pt idx="1772">
                  <c:v>2589.355</c:v>
                </c:pt>
                <c:pt idx="1773">
                  <c:v>2583.7750000000001</c:v>
                </c:pt>
                <c:pt idx="1774">
                  <c:v>2615.7489999999998</c:v>
                </c:pt>
                <c:pt idx="1775">
                  <c:v>2584.8249999999998</c:v>
                </c:pt>
                <c:pt idx="1776">
                  <c:v>2594.172</c:v>
                </c:pt>
                <c:pt idx="1777">
                  <c:v>2623.3580000000002</c:v>
                </c:pt>
                <c:pt idx="1778">
                  <c:v>2613.9479999999999</c:v>
                </c:pt>
                <c:pt idx="1779">
                  <c:v>2640.6770000000001</c:v>
                </c:pt>
                <c:pt idx="1780">
                  <c:v>2655.1529999999998</c:v>
                </c:pt>
                <c:pt idx="1781">
                  <c:v>2661.4369999999999</c:v>
                </c:pt>
                <c:pt idx="1782">
                  <c:v>2661.2109999999998</c:v>
                </c:pt>
                <c:pt idx="1783">
                  <c:v>2676.306</c:v>
                </c:pt>
                <c:pt idx="1784">
                  <c:v>2643.3980000000001</c:v>
                </c:pt>
                <c:pt idx="1785">
                  <c:v>2617.5349999999999</c:v>
                </c:pt>
                <c:pt idx="1786">
                  <c:v>2609.116</c:v>
                </c:pt>
                <c:pt idx="1787">
                  <c:v>2614.7089999999998</c:v>
                </c:pt>
                <c:pt idx="1788">
                  <c:v>2561.9520000000002</c:v>
                </c:pt>
                <c:pt idx="1789">
                  <c:v>2565.145</c:v>
                </c:pt>
                <c:pt idx="1790">
                  <c:v>2537.6999999999998</c:v>
                </c:pt>
                <c:pt idx="1791">
                  <c:v>2561.2860000000001</c:v>
                </c:pt>
                <c:pt idx="1792">
                  <c:v>2539.4059999999999</c:v>
                </c:pt>
                <c:pt idx="1793">
                  <c:v>2557.797</c:v>
                </c:pt>
                <c:pt idx="1794">
                  <c:v>2576.5410000000002</c:v>
                </c:pt>
                <c:pt idx="1795">
                  <c:v>2572.6990000000001</c:v>
                </c:pt>
                <c:pt idx="1796">
                  <c:v>2552.9470000000001</c:v>
                </c:pt>
                <c:pt idx="1797">
                  <c:v>2525.0700000000002</c:v>
                </c:pt>
                <c:pt idx="1798">
                  <c:v>2565.127</c:v>
                </c:pt>
                <c:pt idx="1799">
                  <c:v>2595.3719999999998</c:v>
                </c:pt>
                <c:pt idx="1800">
                  <c:v>2572.9879999999998</c:v>
                </c:pt>
                <c:pt idx="1801">
                  <c:v>2581.08</c:v>
                </c:pt>
                <c:pt idx="1802">
                  <c:v>2548.2820000000002</c:v>
                </c:pt>
                <c:pt idx="1803">
                  <c:v>2516.8890000000001</c:v>
                </c:pt>
                <c:pt idx="1804">
                  <c:v>2516.2130000000002</c:v>
                </c:pt>
                <c:pt idx="1805">
                  <c:v>2520.002</c:v>
                </c:pt>
                <c:pt idx="1806">
                  <c:v>2498.1149999999998</c:v>
                </c:pt>
                <c:pt idx="1807">
                  <c:v>2464.7449999999999</c:v>
                </c:pt>
                <c:pt idx="1808">
                  <c:v>2477.0720000000001</c:v>
                </c:pt>
                <c:pt idx="1809">
                  <c:v>2470.8490000000002</c:v>
                </c:pt>
                <c:pt idx="1810">
                  <c:v>2485.6149999999998</c:v>
                </c:pt>
                <c:pt idx="1811">
                  <c:v>2481.3870000000002</c:v>
                </c:pt>
                <c:pt idx="1812">
                  <c:v>2502.2399999999998</c:v>
                </c:pt>
                <c:pt idx="1813">
                  <c:v>2501.011</c:v>
                </c:pt>
                <c:pt idx="1814">
                  <c:v>2491.0050000000001</c:v>
                </c:pt>
                <c:pt idx="1815">
                  <c:v>2477.6840000000002</c:v>
                </c:pt>
                <c:pt idx="1816">
                  <c:v>2427.0459999999998</c:v>
                </c:pt>
                <c:pt idx="1817">
                  <c:v>2384.0439999999999</c:v>
                </c:pt>
                <c:pt idx="1818">
                  <c:v>2391.1610000000001</c:v>
                </c:pt>
                <c:pt idx="1819">
                  <c:v>2388.2829999999999</c:v>
                </c:pt>
                <c:pt idx="1820">
                  <c:v>2355.5819999999999</c:v>
                </c:pt>
                <c:pt idx="1821">
                  <c:v>2405.4479999999999</c:v>
                </c:pt>
                <c:pt idx="1822">
                  <c:v>2389.12</c:v>
                </c:pt>
                <c:pt idx="1823">
                  <c:v>2395.87</c:v>
                </c:pt>
                <c:pt idx="1824">
                  <c:v>2380.732</c:v>
                </c:pt>
                <c:pt idx="1825">
                  <c:v>2355.1860000000001</c:v>
                </c:pt>
                <c:pt idx="1826">
                  <c:v>2364.3850000000002</c:v>
                </c:pt>
                <c:pt idx="1827">
                  <c:v>2312.5149999999999</c:v>
                </c:pt>
                <c:pt idx="1828">
                  <c:v>2307.268</c:v>
                </c:pt>
                <c:pt idx="1829">
                  <c:v>2325.3670000000002</c:v>
                </c:pt>
                <c:pt idx="1830">
                  <c:v>2345.299</c:v>
                </c:pt>
                <c:pt idx="1831">
                  <c:v>2356.1109999999999</c:v>
                </c:pt>
                <c:pt idx="1832">
                  <c:v>2312.395</c:v>
                </c:pt>
                <c:pt idx="1833">
                  <c:v>2336.4189999999999</c:v>
                </c:pt>
                <c:pt idx="1834">
                  <c:v>2341.0230000000001</c:v>
                </c:pt>
                <c:pt idx="1835">
                  <c:v>2348.21</c:v>
                </c:pt>
                <c:pt idx="1836">
                  <c:v>2312.587</c:v>
                </c:pt>
                <c:pt idx="1837">
                  <c:v>2279.605</c:v>
                </c:pt>
                <c:pt idx="1838">
                  <c:v>2290.721</c:v>
                </c:pt>
                <c:pt idx="1839">
                  <c:v>2281.5300000000002</c:v>
                </c:pt>
                <c:pt idx="1840">
                  <c:v>2281.422</c:v>
                </c:pt>
                <c:pt idx="1841">
                  <c:v>2283.3040000000001</c:v>
                </c:pt>
                <c:pt idx="1842">
                  <c:v>2272.9679999999998</c:v>
                </c:pt>
                <c:pt idx="1843">
                  <c:v>2270.732</c:v>
                </c:pt>
                <c:pt idx="1844">
                  <c:v>2285.6689999999999</c:v>
                </c:pt>
                <c:pt idx="1845">
                  <c:v>2278.1590000000001</c:v>
                </c:pt>
                <c:pt idx="1846">
                  <c:v>2288.933</c:v>
                </c:pt>
                <c:pt idx="1847">
                  <c:v>2311.7080000000001</c:v>
                </c:pt>
                <c:pt idx="1848">
                  <c:v>2316.6309999999999</c:v>
                </c:pt>
                <c:pt idx="1849">
                  <c:v>2317.904</c:v>
                </c:pt>
                <c:pt idx="1850">
                  <c:v>2333.2750000000001</c:v>
                </c:pt>
                <c:pt idx="1851">
                  <c:v>2320.8040000000001</c:v>
                </c:pt>
                <c:pt idx="1852">
                  <c:v>2279.91</c:v>
                </c:pt>
                <c:pt idx="1853">
                  <c:v>2279.145</c:v>
                </c:pt>
                <c:pt idx="1854">
                  <c:v>2250.971</c:v>
                </c:pt>
                <c:pt idx="1855">
                  <c:v>2247.38</c:v>
                </c:pt>
                <c:pt idx="1856">
                  <c:v>2232.6799999999998</c:v>
                </c:pt>
                <c:pt idx="1857">
                  <c:v>2238.6019999999999</c:v>
                </c:pt>
                <c:pt idx="1858">
                  <c:v>2248.3510000000001</c:v>
                </c:pt>
                <c:pt idx="1859">
                  <c:v>2239.1190000000001</c:v>
                </c:pt>
                <c:pt idx="1860">
                  <c:v>2234.4749999999999</c:v>
                </c:pt>
                <c:pt idx="1861">
                  <c:v>2213.75</c:v>
                </c:pt>
                <c:pt idx="1862">
                  <c:v>2173.1660000000002</c:v>
                </c:pt>
                <c:pt idx="1863">
                  <c:v>2181.8200000000002</c:v>
                </c:pt>
                <c:pt idx="1864">
                  <c:v>2158.3339999999998</c:v>
                </c:pt>
                <c:pt idx="1865">
                  <c:v>2169.9270000000001</c:v>
                </c:pt>
                <c:pt idx="1866">
                  <c:v>2164.4459999999999</c:v>
                </c:pt>
                <c:pt idx="1867">
                  <c:v>2182.0630000000001</c:v>
                </c:pt>
                <c:pt idx="1868">
                  <c:v>2151.9290000000001</c:v>
                </c:pt>
                <c:pt idx="1869">
                  <c:v>2148.94</c:v>
                </c:pt>
                <c:pt idx="1870">
                  <c:v>2173.19</c:v>
                </c:pt>
                <c:pt idx="1871">
                  <c:v>2254.1260000000002</c:v>
                </c:pt>
                <c:pt idx="1872">
                  <c:v>2250.4609999999998</c:v>
                </c:pt>
                <c:pt idx="1873">
                  <c:v>2259.5390000000002</c:v>
                </c:pt>
                <c:pt idx="1874">
                  <c:v>2252.8209999999999</c:v>
                </c:pt>
                <c:pt idx="1875">
                  <c:v>2256.9830000000002</c:v>
                </c:pt>
                <c:pt idx="1876">
                  <c:v>2252.8980000000001</c:v>
                </c:pt>
                <c:pt idx="1877">
                  <c:v>2200.2730000000001</c:v>
                </c:pt>
                <c:pt idx="1878">
                  <c:v>2186.1410000000001</c:v>
                </c:pt>
                <c:pt idx="1879">
                  <c:v>2184.6689999999999</c:v>
                </c:pt>
                <c:pt idx="1880">
                  <c:v>2143.5680000000002</c:v>
                </c:pt>
                <c:pt idx="1881">
                  <c:v>2139.886</c:v>
                </c:pt>
                <c:pt idx="1882">
                  <c:v>2159.9679999999998</c:v>
                </c:pt>
                <c:pt idx="1883">
                  <c:v>2162.6109999999999</c:v>
                </c:pt>
                <c:pt idx="1884">
                  <c:v>2144.3620000000001</c:v>
                </c:pt>
                <c:pt idx="1885">
                  <c:v>2193.4059999999999</c:v>
                </c:pt>
                <c:pt idx="1886">
                  <c:v>2240.6019999999999</c:v>
                </c:pt>
                <c:pt idx="1887">
                  <c:v>2237.163</c:v>
                </c:pt>
                <c:pt idx="1888">
                  <c:v>2264.2800000000002</c:v>
                </c:pt>
                <c:pt idx="1889">
                  <c:v>2263.48</c:v>
                </c:pt>
                <c:pt idx="1890">
                  <c:v>2256.2220000000002</c:v>
                </c:pt>
                <c:pt idx="1891">
                  <c:v>2255.2460000000001</c:v>
                </c:pt>
                <c:pt idx="1892">
                  <c:v>2248.393</c:v>
                </c:pt>
                <c:pt idx="1893">
                  <c:v>2256.1109999999999</c:v>
                </c:pt>
                <c:pt idx="1894">
                  <c:v>2261.2440000000001</c:v>
                </c:pt>
                <c:pt idx="1895">
                  <c:v>2284.9960000000001</c:v>
                </c:pt>
                <c:pt idx="1896">
                  <c:v>2267.2280000000001</c:v>
                </c:pt>
                <c:pt idx="1897">
                  <c:v>2287.1750000000002</c:v>
                </c:pt>
                <c:pt idx="1898">
                  <c:v>2252.3229999999999</c:v>
                </c:pt>
                <c:pt idx="1899">
                  <c:v>2257.002</c:v>
                </c:pt>
                <c:pt idx="1900">
                  <c:v>2242.701</c:v>
                </c:pt>
                <c:pt idx="1901">
                  <c:v>2205.0309999999999</c:v>
                </c:pt>
                <c:pt idx="1902">
                  <c:v>2198.2779999999998</c:v>
                </c:pt>
                <c:pt idx="1903">
                  <c:v>2202.08</c:v>
                </c:pt>
                <c:pt idx="1904">
                  <c:v>2214.4140000000002</c:v>
                </c:pt>
                <c:pt idx="1905">
                  <c:v>2254.3519999999999</c:v>
                </c:pt>
                <c:pt idx="1906">
                  <c:v>2264.011</c:v>
                </c:pt>
                <c:pt idx="1907">
                  <c:v>2266.5819999999999</c:v>
                </c:pt>
                <c:pt idx="1908">
                  <c:v>2254.3110000000001</c:v>
                </c:pt>
                <c:pt idx="1909">
                  <c:v>2236.56</c:v>
                </c:pt>
                <c:pt idx="1910">
                  <c:v>2208.0630000000001</c:v>
                </c:pt>
                <c:pt idx="1911">
                  <c:v>2210.0279999999998</c:v>
                </c:pt>
                <c:pt idx="1912">
                  <c:v>2219.759</c:v>
                </c:pt>
                <c:pt idx="1913">
                  <c:v>2184.1590000000001</c:v>
                </c:pt>
                <c:pt idx="1914">
                  <c:v>2183.732</c:v>
                </c:pt>
                <c:pt idx="1915">
                  <c:v>2163.0219999999999</c:v>
                </c:pt>
                <c:pt idx="1916">
                  <c:v>2151.9789999999998</c:v>
                </c:pt>
                <c:pt idx="1917">
                  <c:v>2160.7530000000002</c:v>
                </c:pt>
                <c:pt idx="1918">
                  <c:v>2145.2829999999999</c:v>
                </c:pt>
                <c:pt idx="1919">
                  <c:v>2161.2710000000002</c:v>
                </c:pt>
                <c:pt idx="1920">
                  <c:v>2165.3330000000001</c:v>
                </c:pt>
                <c:pt idx="1921">
                  <c:v>2165.4639999999999</c:v>
                </c:pt>
                <c:pt idx="1922">
                  <c:v>2152.66</c:v>
                </c:pt>
                <c:pt idx="1923">
                  <c:v>2129.7809999999999</c:v>
                </c:pt>
                <c:pt idx="1924">
                  <c:v>2122.29</c:v>
                </c:pt>
                <c:pt idx="1925">
                  <c:v>2101.1289999999999</c:v>
                </c:pt>
                <c:pt idx="1926">
                  <c:v>2120.4070000000002</c:v>
                </c:pt>
                <c:pt idx="1927">
                  <c:v>2094.518</c:v>
                </c:pt>
                <c:pt idx="1928">
                  <c:v>2115.7199999999998</c:v>
                </c:pt>
                <c:pt idx="1929">
                  <c:v>2185.5949999999998</c:v>
                </c:pt>
                <c:pt idx="1930">
                  <c:v>2190.1309999999999</c:v>
                </c:pt>
                <c:pt idx="1931">
                  <c:v>2243.4870000000001</c:v>
                </c:pt>
                <c:pt idx="1932">
                  <c:v>2246.808</c:v>
                </c:pt>
                <c:pt idx="1933">
                  <c:v>2246.3150000000001</c:v>
                </c:pt>
                <c:pt idx="1934">
                  <c:v>2244.9609999999998</c:v>
                </c:pt>
                <c:pt idx="1935">
                  <c:v>2232.3989999999999</c:v>
                </c:pt>
                <c:pt idx="1936">
                  <c:v>2347.0329999999999</c:v>
                </c:pt>
                <c:pt idx="1937">
                  <c:v>2350.953</c:v>
                </c:pt>
                <c:pt idx="1938">
                  <c:v>2358.0140000000001</c:v>
                </c:pt>
                <c:pt idx="1939">
                  <c:v>2354.915</c:v>
                </c:pt>
                <c:pt idx="1940">
                  <c:v>2378</c:v>
                </c:pt>
                <c:pt idx="1941">
                  <c:v>2357.268</c:v>
                </c:pt>
                <c:pt idx="1942">
                  <c:v>2365.25</c:v>
                </c:pt>
                <c:pt idx="1943">
                  <c:v>2439.9340000000002</c:v>
                </c:pt>
                <c:pt idx="1944">
                  <c:v>2454.9090000000001</c:v>
                </c:pt>
                <c:pt idx="1945">
                  <c:v>2440.3110000000001</c:v>
                </c:pt>
                <c:pt idx="1946">
                  <c:v>2484.2539999999999</c:v>
                </c:pt>
                <c:pt idx="1947">
                  <c:v>2562.0259999999998</c:v>
                </c:pt>
                <c:pt idx="1948">
                  <c:v>2528.33</c:v>
                </c:pt>
                <c:pt idx="1949">
                  <c:v>2558.143</c:v>
                </c:pt>
                <c:pt idx="1950">
                  <c:v>2529.1489999999999</c:v>
                </c:pt>
                <c:pt idx="1951">
                  <c:v>2535.7849999999999</c:v>
                </c:pt>
                <c:pt idx="1952">
                  <c:v>2540.8679999999999</c:v>
                </c:pt>
                <c:pt idx="1953">
                  <c:v>2480.2170000000001</c:v>
                </c:pt>
                <c:pt idx="1954">
                  <c:v>2588.2170000000001</c:v>
                </c:pt>
                <c:pt idx="1955">
                  <c:v>2591.4699999999998</c:v>
                </c:pt>
                <c:pt idx="1956">
                  <c:v>2557.366</c:v>
                </c:pt>
                <c:pt idx="1957">
                  <c:v>2561.596</c:v>
                </c:pt>
                <c:pt idx="1958">
                  <c:v>2592.6559999999999</c:v>
                </c:pt>
                <c:pt idx="1959">
                  <c:v>2606.732</c:v>
                </c:pt>
                <c:pt idx="1960">
                  <c:v>2594.0189999999998</c:v>
                </c:pt>
                <c:pt idx="1961">
                  <c:v>2617.4749999999999</c:v>
                </c:pt>
                <c:pt idx="1962">
                  <c:v>2602.7860000000001</c:v>
                </c:pt>
                <c:pt idx="1963">
                  <c:v>2599.6909999999998</c:v>
                </c:pt>
                <c:pt idx="1964">
                  <c:v>2693.7689999999998</c:v>
                </c:pt>
                <c:pt idx="1965">
                  <c:v>2728.62</c:v>
                </c:pt>
                <c:pt idx="1966">
                  <c:v>2739.2779999999998</c:v>
                </c:pt>
                <c:pt idx="1967">
                  <c:v>2737.2370000000001</c:v>
                </c:pt>
                <c:pt idx="1968">
                  <c:v>2834.989</c:v>
                </c:pt>
                <c:pt idx="1969">
                  <c:v>2812.7109999999998</c:v>
                </c:pt>
                <c:pt idx="1970">
                  <c:v>2844.5830000000001</c:v>
                </c:pt>
                <c:pt idx="1971">
                  <c:v>2844.605</c:v>
                </c:pt>
                <c:pt idx="1972">
                  <c:v>2795.3389999999999</c:v>
                </c:pt>
                <c:pt idx="1973">
                  <c:v>2809.3719999999998</c:v>
                </c:pt>
                <c:pt idx="1974">
                  <c:v>2767.6120000000001</c:v>
                </c:pt>
                <c:pt idx="1975">
                  <c:v>2738.4259999999999</c:v>
                </c:pt>
                <c:pt idx="1976">
                  <c:v>2709.3530000000001</c:v>
                </c:pt>
                <c:pt idx="1977">
                  <c:v>2626.0729999999999</c:v>
                </c:pt>
                <c:pt idx="1978">
                  <c:v>2614.17</c:v>
                </c:pt>
                <c:pt idx="1979">
                  <c:v>2599.4090000000001</c:v>
                </c:pt>
                <c:pt idx="1980">
                  <c:v>2597.2420000000002</c:v>
                </c:pt>
                <c:pt idx="1981">
                  <c:v>2644.15</c:v>
                </c:pt>
                <c:pt idx="1982">
                  <c:v>2711.1979999999999</c:v>
                </c:pt>
                <c:pt idx="1983">
                  <c:v>2657.2669999999998</c:v>
                </c:pt>
                <c:pt idx="1984">
                  <c:v>2578.8380000000002</c:v>
                </c:pt>
                <c:pt idx="1985">
                  <c:v>2698.2809999999999</c:v>
                </c:pt>
                <c:pt idx="1986">
                  <c:v>2699.8</c:v>
                </c:pt>
                <c:pt idx="1987">
                  <c:v>2675.9769999999999</c:v>
                </c:pt>
                <c:pt idx="1988">
                  <c:v>2662.6880000000001</c:v>
                </c:pt>
                <c:pt idx="1989">
                  <c:v>2635.192</c:v>
                </c:pt>
                <c:pt idx="1990">
                  <c:v>2588.9989999999998</c:v>
                </c:pt>
                <c:pt idx="1991">
                  <c:v>2560.6660000000002</c:v>
                </c:pt>
                <c:pt idx="1992">
                  <c:v>2577.4589999999998</c:v>
                </c:pt>
                <c:pt idx="1993">
                  <c:v>2577.605</c:v>
                </c:pt>
                <c:pt idx="1994">
                  <c:v>2559.5940000000001</c:v>
                </c:pt>
                <c:pt idx="1995">
                  <c:v>2588.73</c:v>
                </c:pt>
                <c:pt idx="1996">
                  <c:v>2680.6260000000002</c:v>
                </c:pt>
                <c:pt idx="1997">
                  <c:v>2677.1309999999999</c:v>
                </c:pt>
                <c:pt idx="1998">
                  <c:v>2693.0749999999998</c:v>
                </c:pt>
                <c:pt idx="1999">
                  <c:v>2661.2440000000001</c:v>
                </c:pt>
                <c:pt idx="2000">
                  <c:v>2622.373</c:v>
                </c:pt>
                <c:pt idx="2001">
                  <c:v>2560.2950000000001</c:v>
                </c:pt>
                <c:pt idx="2002">
                  <c:v>2520.4290000000001</c:v>
                </c:pt>
                <c:pt idx="2003">
                  <c:v>2510.085</c:v>
                </c:pt>
                <c:pt idx="2004">
                  <c:v>2519.1460000000002</c:v>
                </c:pt>
                <c:pt idx="2005">
                  <c:v>2517.3229999999999</c:v>
                </c:pt>
                <c:pt idx="2006">
                  <c:v>2469.3870000000002</c:v>
                </c:pt>
                <c:pt idx="2007">
                  <c:v>2505.1129999999998</c:v>
                </c:pt>
                <c:pt idx="2008">
                  <c:v>2511.9699999999998</c:v>
                </c:pt>
                <c:pt idx="2009">
                  <c:v>2521.7139999999999</c:v>
                </c:pt>
                <c:pt idx="2010">
                  <c:v>2499.1660000000002</c:v>
                </c:pt>
                <c:pt idx="2011">
                  <c:v>2475.248</c:v>
                </c:pt>
                <c:pt idx="2012">
                  <c:v>2447.136</c:v>
                </c:pt>
                <c:pt idx="2013">
                  <c:v>2461.0369999999998</c:v>
                </c:pt>
                <c:pt idx="2014">
                  <c:v>2424.4209999999998</c:v>
                </c:pt>
                <c:pt idx="2015">
                  <c:v>2463.0749999999998</c:v>
                </c:pt>
                <c:pt idx="2016">
                  <c:v>2533.73</c:v>
                </c:pt>
                <c:pt idx="2017">
                  <c:v>2557.1550000000002</c:v>
                </c:pt>
                <c:pt idx="2018">
                  <c:v>2478.9670000000001</c:v>
                </c:pt>
                <c:pt idx="2019">
                  <c:v>2509.8809999999999</c:v>
                </c:pt>
                <c:pt idx="2020">
                  <c:v>2505.5360000000001</c:v>
                </c:pt>
                <c:pt idx="2021">
                  <c:v>2460.8879999999999</c:v>
                </c:pt>
                <c:pt idx="2022">
                  <c:v>2489.5630000000001</c:v>
                </c:pt>
                <c:pt idx="2023">
                  <c:v>2531.6030000000001</c:v>
                </c:pt>
                <c:pt idx="2024">
                  <c:v>2543.6619999999998</c:v>
                </c:pt>
                <c:pt idx="2025">
                  <c:v>2558.0140000000001</c:v>
                </c:pt>
                <c:pt idx="2026">
                  <c:v>2554.8989999999999</c:v>
                </c:pt>
                <c:pt idx="2027">
                  <c:v>2534.2710000000002</c:v>
                </c:pt>
                <c:pt idx="2028">
                  <c:v>2555.8130000000001</c:v>
                </c:pt>
                <c:pt idx="2029">
                  <c:v>2542.2530000000002</c:v>
                </c:pt>
                <c:pt idx="2030">
                  <c:v>2523.2649999999999</c:v>
                </c:pt>
                <c:pt idx="2031">
                  <c:v>2530.7080000000001</c:v>
                </c:pt>
                <c:pt idx="2032">
                  <c:v>2571.4960000000001</c:v>
                </c:pt>
                <c:pt idx="2033">
                  <c:v>2611.1480000000001</c:v>
                </c:pt>
                <c:pt idx="2034">
                  <c:v>2624.5929999999998</c:v>
                </c:pt>
                <c:pt idx="2035">
                  <c:v>2623.0419999999999</c:v>
                </c:pt>
                <c:pt idx="2036">
                  <c:v>2610.9969999999998</c:v>
                </c:pt>
                <c:pt idx="2037">
                  <c:v>2588.3589999999999</c:v>
                </c:pt>
                <c:pt idx="2038">
                  <c:v>2586.91</c:v>
                </c:pt>
                <c:pt idx="2039">
                  <c:v>2592.7440000000001</c:v>
                </c:pt>
                <c:pt idx="2040">
                  <c:v>2644.1590000000001</c:v>
                </c:pt>
                <c:pt idx="2041">
                  <c:v>2626.933</c:v>
                </c:pt>
                <c:pt idx="2042">
                  <c:v>2636.2829999999999</c:v>
                </c:pt>
                <c:pt idx="2043">
                  <c:v>2607.8589999999999</c:v>
                </c:pt>
                <c:pt idx="2044">
                  <c:v>2600.5810000000001</c:v>
                </c:pt>
                <c:pt idx="2045">
                  <c:v>2571.1320000000001</c:v>
                </c:pt>
                <c:pt idx="2046">
                  <c:v>2549.864</c:v>
                </c:pt>
                <c:pt idx="2047">
                  <c:v>2524.1759999999999</c:v>
                </c:pt>
                <c:pt idx="2048">
                  <c:v>2448.16</c:v>
                </c:pt>
                <c:pt idx="2049">
                  <c:v>2407.4810000000002</c:v>
                </c:pt>
                <c:pt idx="2050">
                  <c:v>2419.3029999999999</c:v>
                </c:pt>
                <c:pt idx="2051">
                  <c:v>2406.5259999999998</c:v>
                </c:pt>
                <c:pt idx="2052">
                  <c:v>2396.1860000000001</c:v>
                </c:pt>
                <c:pt idx="2053">
                  <c:v>2365.3609999999999</c:v>
                </c:pt>
                <c:pt idx="2054">
                  <c:v>2263.58</c:v>
                </c:pt>
                <c:pt idx="2055">
                  <c:v>2285.826</c:v>
                </c:pt>
                <c:pt idx="2056">
                  <c:v>2121.9659999999999</c:v>
                </c:pt>
                <c:pt idx="2057">
                  <c:v>2146.7359999999999</c:v>
                </c:pt>
                <c:pt idx="2058">
                  <c:v>2129.6930000000002</c:v>
                </c:pt>
                <c:pt idx="2059">
                  <c:v>2117.0749999999998</c:v>
                </c:pt>
                <c:pt idx="2060">
                  <c:v>2170.5410000000002</c:v>
                </c:pt>
                <c:pt idx="2061">
                  <c:v>2187.252</c:v>
                </c:pt>
                <c:pt idx="2062">
                  <c:v>2172.2959999999998</c:v>
                </c:pt>
                <c:pt idx="2063">
                  <c:v>2152.36</c:v>
                </c:pt>
                <c:pt idx="2064">
                  <c:v>2179.6089999999999</c:v>
                </c:pt>
                <c:pt idx="2065">
                  <c:v>2152.5970000000002</c:v>
                </c:pt>
                <c:pt idx="2066">
                  <c:v>2125.6529999999998</c:v>
                </c:pt>
                <c:pt idx="2067">
                  <c:v>2137.6149999999998</c:v>
                </c:pt>
                <c:pt idx="2068">
                  <c:v>2201.4879999999998</c:v>
                </c:pt>
                <c:pt idx="2069">
                  <c:v>2298.6909999999998</c:v>
                </c:pt>
                <c:pt idx="2070">
                  <c:v>2265.4490000000001</c:v>
                </c:pt>
                <c:pt idx="2071">
                  <c:v>2267.1109999999999</c:v>
                </c:pt>
                <c:pt idx="2072">
                  <c:v>2275.7370000000001</c:v>
                </c:pt>
                <c:pt idx="2073">
                  <c:v>2240.5030000000002</c:v>
                </c:pt>
                <c:pt idx="2074">
                  <c:v>2209.672</c:v>
                </c:pt>
                <c:pt idx="2075">
                  <c:v>2133.7069999999999</c:v>
                </c:pt>
                <c:pt idx="2076">
                  <c:v>2170.4690000000001</c:v>
                </c:pt>
                <c:pt idx="2077">
                  <c:v>2200.0680000000002</c:v>
                </c:pt>
                <c:pt idx="2078">
                  <c:v>2206.7220000000002</c:v>
                </c:pt>
                <c:pt idx="2079">
                  <c:v>2181.1869999999999</c:v>
                </c:pt>
                <c:pt idx="2080">
                  <c:v>2159.9140000000002</c:v>
                </c:pt>
                <c:pt idx="2081">
                  <c:v>2141.1619999999998</c:v>
                </c:pt>
                <c:pt idx="2082">
                  <c:v>2171.7150000000001</c:v>
                </c:pt>
                <c:pt idx="2083">
                  <c:v>2167.6480000000001</c:v>
                </c:pt>
                <c:pt idx="2084">
                  <c:v>2214.67</c:v>
                </c:pt>
                <c:pt idx="2085">
                  <c:v>2194.54</c:v>
                </c:pt>
                <c:pt idx="2086">
                  <c:v>2204.991</c:v>
                </c:pt>
                <c:pt idx="2087">
                  <c:v>2214.5529999999999</c:v>
                </c:pt>
                <c:pt idx="2088">
                  <c:v>2199.0810000000001</c:v>
                </c:pt>
                <c:pt idx="2089">
                  <c:v>2207.3330000000001</c:v>
                </c:pt>
                <c:pt idx="2090">
                  <c:v>2210.2190000000001</c:v>
                </c:pt>
                <c:pt idx="2091">
                  <c:v>2277.846</c:v>
                </c:pt>
                <c:pt idx="2092">
                  <c:v>2296.4029999999998</c:v>
                </c:pt>
                <c:pt idx="2093">
                  <c:v>2280.4699999999998</c:v>
                </c:pt>
                <c:pt idx="2094">
                  <c:v>2253.7620000000002</c:v>
                </c:pt>
                <c:pt idx="2095">
                  <c:v>2237.759</c:v>
                </c:pt>
                <c:pt idx="2096">
                  <c:v>2276.6010000000001</c:v>
                </c:pt>
                <c:pt idx="2097">
                  <c:v>2280.482</c:v>
                </c:pt>
                <c:pt idx="2098">
                  <c:v>2257.2530000000002</c:v>
                </c:pt>
                <c:pt idx="2099">
                  <c:v>2269.5219999999999</c:v>
                </c:pt>
                <c:pt idx="2100">
                  <c:v>2242.326</c:v>
                </c:pt>
                <c:pt idx="2101">
                  <c:v>2279.31</c:v>
                </c:pt>
                <c:pt idx="2102">
                  <c:v>2272.1439999999998</c:v>
                </c:pt>
                <c:pt idx="2103">
                  <c:v>2289.8870000000002</c:v>
                </c:pt>
                <c:pt idx="2104">
                  <c:v>2268.1970000000001</c:v>
                </c:pt>
                <c:pt idx="2105">
                  <c:v>2279.3440000000001</c:v>
                </c:pt>
                <c:pt idx="2106">
                  <c:v>2286.904</c:v>
                </c:pt>
                <c:pt idx="2107">
                  <c:v>2309.681</c:v>
                </c:pt>
                <c:pt idx="2108">
                  <c:v>2318.2800000000002</c:v>
                </c:pt>
                <c:pt idx="2109">
                  <c:v>2304.703</c:v>
                </c:pt>
                <c:pt idx="2110">
                  <c:v>2360.5929999999998</c:v>
                </c:pt>
                <c:pt idx="2111">
                  <c:v>2459.7550000000001</c:v>
                </c:pt>
                <c:pt idx="2112">
                  <c:v>2492.6799999999998</c:v>
                </c:pt>
                <c:pt idx="2113">
                  <c:v>2484.0859999999998</c:v>
                </c:pt>
                <c:pt idx="2114">
                  <c:v>2515.5920000000001</c:v>
                </c:pt>
                <c:pt idx="2115">
                  <c:v>2506.058</c:v>
                </c:pt>
                <c:pt idx="2116">
                  <c:v>2489.759</c:v>
                </c:pt>
                <c:pt idx="2117">
                  <c:v>2427.1610000000001</c:v>
                </c:pt>
                <c:pt idx="2118">
                  <c:v>2436.7289999999998</c:v>
                </c:pt>
                <c:pt idx="2119">
                  <c:v>2451.634</c:v>
                </c:pt>
                <c:pt idx="2120">
                  <c:v>2405.3919999999998</c:v>
                </c:pt>
                <c:pt idx="2121">
                  <c:v>2385.951</c:v>
                </c:pt>
                <c:pt idx="2122">
                  <c:v>2344.6410000000001</c:v>
                </c:pt>
                <c:pt idx="2123">
                  <c:v>2371.384</c:v>
                </c:pt>
                <c:pt idx="2124">
                  <c:v>2360.6509999999998</c:v>
                </c:pt>
                <c:pt idx="2125">
                  <c:v>2379.761</c:v>
                </c:pt>
                <c:pt idx="2126">
                  <c:v>2401.0079999999998</c:v>
                </c:pt>
                <c:pt idx="2127">
                  <c:v>2373.9029999999998</c:v>
                </c:pt>
                <c:pt idx="2128">
                  <c:v>2407.67</c:v>
                </c:pt>
                <c:pt idx="2129">
                  <c:v>2404.6109999999999</c:v>
                </c:pt>
                <c:pt idx="2130">
                  <c:v>2383.75</c:v>
                </c:pt>
                <c:pt idx="2131">
                  <c:v>2366.433</c:v>
                </c:pt>
                <c:pt idx="2132">
                  <c:v>2351.1489999999999</c:v>
                </c:pt>
                <c:pt idx="2133">
                  <c:v>2362.5479999999998</c:v>
                </c:pt>
                <c:pt idx="2134">
                  <c:v>2390.752</c:v>
                </c:pt>
                <c:pt idx="2135">
                  <c:v>2377.7379999999998</c:v>
                </c:pt>
                <c:pt idx="2136">
                  <c:v>2352.9830000000002</c:v>
                </c:pt>
                <c:pt idx="2137">
                  <c:v>2336.335</c:v>
                </c:pt>
                <c:pt idx="2138">
                  <c:v>2329.4290000000001</c:v>
                </c:pt>
                <c:pt idx="2139">
                  <c:v>2324.1979999999999</c:v>
                </c:pt>
                <c:pt idx="2140">
                  <c:v>2346.0949999999998</c:v>
                </c:pt>
                <c:pt idx="2141">
                  <c:v>2367.683</c:v>
                </c:pt>
                <c:pt idx="2142">
                  <c:v>2349.848</c:v>
                </c:pt>
                <c:pt idx="2143">
                  <c:v>2376.48</c:v>
                </c:pt>
                <c:pt idx="2144">
                  <c:v>2341.4969999999998</c:v>
                </c:pt>
                <c:pt idx="2145">
                  <c:v>2335.3440000000001</c:v>
                </c:pt>
                <c:pt idx="2146">
                  <c:v>2321.643</c:v>
                </c:pt>
                <c:pt idx="2147">
                  <c:v>2311.998</c:v>
                </c:pt>
                <c:pt idx="2148">
                  <c:v>2293.0819999999999</c:v>
                </c:pt>
                <c:pt idx="2149">
                  <c:v>2303.335</c:v>
                </c:pt>
                <c:pt idx="2150">
                  <c:v>2302.9580000000001</c:v>
                </c:pt>
                <c:pt idx="2151">
                  <c:v>2260.8380000000002</c:v>
                </c:pt>
                <c:pt idx="2152">
                  <c:v>2260.9450000000002</c:v>
                </c:pt>
                <c:pt idx="2153">
                  <c:v>2312.5929999999998</c:v>
                </c:pt>
                <c:pt idx="2154">
                  <c:v>2386.9789999999998</c:v>
                </c:pt>
                <c:pt idx="2155">
                  <c:v>2384.009</c:v>
                </c:pt>
                <c:pt idx="2156">
                  <c:v>2363.7139999999999</c:v>
                </c:pt>
                <c:pt idx="2157">
                  <c:v>2373.192</c:v>
                </c:pt>
                <c:pt idx="2158">
                  <c:v>2346.2179999999998</c:v>
                </c:pt>
                <c:pt idx="2159">
                  <c:v>2343.8339999999998</c:v>
                </c:pt>
                <c:pt idx="2160">
                  <c:v>2340.1289999999999</c:v>
                </c:pt>
                <c:pt idx="2161">
                  <c:v>2368.0059999999999</c:v>
                </c:pt>
                <c:pt idx="2162">
                  <c:v>2389.31</c:v>
                </c:pt>
                <c:pt idx="2163">
                  <c:v>2379.5680000000002</c:v>
                </c:pt>
                <c:pt idx="2164">
                  <c:v>2394.9850000000001</c:v>
                </c:pt>
                <c:pt idx="2165">
                  <c:v>2406.2420000000002</c:v>
                </c:pt>
                <c:pt idx="2166">
                  <c:v>2431.0250000000001</c:v>
                </c:pt>
                <c:pt idx="2167">
                  <c:v>2419.6619999999998</c:v>
                </c:pt>
                <c:pt idx="2168">
                  <c:v>2414.375</c:v>
                </c:pt>
                <c:pt idx="2169">
                  <c:v>2409.6590000000001</c:v>
                </c:pt>
                <c:pt idx="2170">
                  <c:v>2397.7199999999998</c:v>
                </c:pt>
                <c:pt idx="2171">
                  <c:v>2358.973</c:v>
                </c:pt>
                <c:pt idx="2172">
                  <c:v>2338.5120000000002</c:v>
                </c:pt>
                <c:pt idx="2173">
                  <c:v>2347.4690000000001</c:v>
                </c:pt>
                <c:pt idx="2174">
                  <c:v>2323.7950000000001</c:v>
                </c:pt>
                <c:pt idx="2175">
                  <c:v>2311.0140000000001</c:v>
                </c:pt>
                <c:pt idx="2176">
                  <c:v>2316.509</c:v>
                </c:pt>
                <c:pt idx="2177">
                  <c:v>2291.2629999999999</c:v>
                </c:pt>
                <c:pt idx="2178">
                  <c:v>2254.1390000000001</c:v>
                </c:pt>
                <c:pt idx="2179">
                  <c:v>2256.9470000000001</c:v>
                </c:pt>
                <c:pt idx="2180">
                  <c:v>2261.1489999999999</c:v>
                </c:pt>
                <c:pt idx="2181">
                  <c:v>2268.3980000000001</c:v>
                </c:pt>
                <c:pt idx="2182">
                  <c:v>2228.1750000000002</c:v>
                </c:pt>
                <c:pt idx="2183">
                  <c:v>2273.5590000000002</c:v>
                </c:pt>
                <c:pt idx="2184">
                  <c:v>2245.011</c:v>
                </c:pt>
                <c:pt idx="2185">
                  <c:v>2267.8539999999998</c:v>
                </c:pt>
                <c:pt idx="2186">
                  <c:v>2260.6959999999999</c:v>
                </c:pt>
                <c:pt idx="2187">
                  <c:v>2240.6660000000002</c:v>
                </c:pt>
                <c:pt idx="2188">
                  <c:v>2177.7559999999999</c:v>
                </c:pt>
                <c:pt idx="2189">
                  <c:v>2191.8820000000001</c:v>
                </c:pt>
                <c:pt idx="2190">
                  <c:v>2178.3890000000001</c:v>
                </c:pt>
                <c:pt idx="2191">
                  <c:v>2153.3409999999999</c:v>
                </c:pt>
                <c:pt idx="2192">
                  <c:v>2139.944</c:v>
                </c:pt>
                <c:pt idx="2193">
                  <c:v>2135.4279999999999</c:v>
                </c:pt>
                <c:pt idx="2194">
                  <c:v>2161.5250000000001</c:v>
                </c:pt>
                <c:pt idx="2195">
                  <c:v>2159.3719999999998</c:v>
                </c:pt>
                <c:pt idx="2196">
                  <c:v>2159.143</c:v>
                </c:pt>
                <c:pt idx="2197">
                  <c:v>2141.087</c:v>
                </c:pt>
                <c:pt idx="2198">
                  <c:v>2136.6329999999998</c:v>
                </c:pt>
                <c:pt idx="2199">
                  <c:v>2159.0079999999998</c:v>
                </c:pt>
                <c:pt idx="2200">
                  <c:v>2204.0129999999999</c:v>
                </c:pt>
                <c:pt idx="2201">
                  <c:v>2196.192</c:v>
                </c:pt>
                <c:pt idx="2202">
                  <c:v>2207.3760000000002</c:v>
                </c:pt>
                <c:pt idx="2203">
                  <c:v>2199.34</c:v>
                </c:pt>
                <c:pt idx="2204">
                  <c:v>2210.154</c:v>
                </c:pt>
                <c:pt idx="2205">
                  <c:v>2221.7559999999999</c:v>
                </c:pt>
                <c:pt idx="2206">
                  <c:v>2199.1060000000002</c:v>
                </c:pt>
                <c:pt idx="2207">
                  <c:v>2237.8820000000001</c:v>
                </c:pt>
                <c:pt idx="2208">
                  <c:v>2296.89</c:v>
                </c:pt>
                <c:pt idx="2209">
                  <c:v>2310.998</c:v>
                </c:pt>
                <c:pt idx="2210">
                  <c:v>2321.0300000000002</c:v>
                </c:pt>
                <c:pt idx="2211">
                  <c:v>2305.8249999999998</c:v>
                </c:pt>
                <c:pt idx="2212">
                  <c:v>2343.8969999999999</c:v>
                </c:pt>
                <c:pt idx="2213">
                  <c:v>2364.8119999999999</c:v>
                </c:pt>
                <c:pt idx="2214">
                  <c:v>2362.0680000000002</c:v>
                </c:pt>
                <c:pt idx="2215">
                  <c:v>2382.6979999999999</c:v>
                </c:pt>
                <c:pt idx="2216">
                  <c:v>2363.8429999999998</c:v>
                </c:pt>
                <c:pt idx="2217">
                  <c:v>2325.627</c:v>
                </c:pt>
                <c:pt idx="2218">
                  <c:v>2309.6840000000002</c:v>
                </c:pt>
                <c:pt idx="2219">
                  <c:v>2235.0529999999999</c:v>
                </c:pt>
                <c:pt idx="2220">
                  <c:v>2256.9780000000001</c:v>
                </c:pt>
                <c:pt idx="2221">
                  <c:v>2253.1790000000001</c:v>
                </c:pt>
                <c:pt idx="2222">
                  <c:v>2275.308</c:v>
                </c:pt>
                <c:pt idx="2223">
                  <c:v>2294.2049999999999</c:v>
                </c:pt>
                <c:pt idx="2224">
                  <c:v>2294.1370000000002</c:v>
                </c:pt>
                <c:pt idx="2225">
                  <c:v>2272.1350000000002</c:v>
                </c:pt>
                <c:pt idx="2226">
                  <c:v>2275.9319999999998</c:v>
                </c:pt>
                <c:pt idx="2227">
                  <c:v>2248.9250000000002</c:v>
                </c:pt>
                <c:pt idx="2228">
                  <c:v>2176.7579999999998</c:v>
                </c:pt>
                <c:pt idx="2229">
                  <c:v>2187.6840000000002</c:v>
                </c:pt>
                <c:pt idx="2230">
                  <c:v>2204.7669999999998</c:v>
                </c:pt>
                <c:pt idx="2231">
                  <c:v>2231.0149999999999</c:v>
                </c:pt>
                <c:pt idx="2232">
                  <c:v>2229.3380000000002</c:v>
                </c:pt>
                <c:pt idx="2233">
                  <c:v>2263.9459999999999</c:v>
                </c:pt>
                <c:pt idx="2234">
                  <c:v>2265.2080000000001</c:v>
                </c:pt>
                <c:pt idx="2235">
                  <c:v>2258.37</c:v>
                </c:pt>
                <c:pt idx="2236">
                  <c:v>2207.1489999999999</c:v>
                </c:pt>
                <c:pt idx="2237">
                  <c:v>2273.7939999999999</c:v>
                </c:pt>
                <c:pt idx="2238">
                  <c:v>2287.9389999999999</c:v>
                </c:pt>
                <c:pt idx="2239">
                  <c:v>2301.3470000000002</c:v>
                </c:pt>
                <c:pt idx="2240">
                  <c:v>2290.89</c:v>
                </c:pt>
                <c:pt idx="2241">
                  <c:v>2266.6750000000002</c:v>
                </c:pt>
                <c:pt idx="2242">
                  <c:v>2247.4830000000002</c:v>
                </c:pt>
                <c:pt idx="2243">
                  <c:v>2240.953</c:v>
                </c:pt>
                <c:pt idx="2244">
                  <c:v>2280.9609999999998</c:v>
                </c:pt>
                <c:pt idx="2245">
                  <c:v>2298.3290000000002</c:v>
                </c:pt>
                <c:pt idx="2246">
                  <c:v>2260.6590000000001</c:v>
                </c:pt>
                <c:pt idx="2247">
                  <c:v>2275.3780000000002</c:v>
                </c:pt>
                <c:pt idx="2248">
                  <c:v>2321.922</c:v>
                </c:pt>
                <c:pt idx="2249">
                  <c:v>2328.2049999999999</c:v>
                </c:pt>
                <c:pt idx="2250">
                  <c:v>2347.627</c:v>
                </c:pt>
                <c:pt idx="2251">
                  <c:v>2352.873</c:v>
                </c:pt>
                <c:pt idx="2252">
                  <c:v>2356.0230000000001</c:v>
                </c:pt>
                <c:pt idx="2253">
                  <c:v>2315.616</c:v>
                </c:pt>
                <c:pt idx="2254">
                  <c:v>2324.7759999999998</c:v>
                </c:pt>
                <c:pt idx="2255">
                  <c:v>2308.4540000000002</c:v>
                </c:pt>
                <c:pt idx="2256">
                  <c:v>2298.52</c:v>
                </c:pt>
                <c:pt idx="2257">
                  <c:v>2272.06</c:v>
                </c:pt>
                <c:pt idx="2258">
                  <c:v>2265.232</c:v>
                </c:pt>
                <c:pt idx="2259">
                  <c:v>2257.7840000000001</c:v>
                </c:pt>
                <c:pt idx="2260">
                  <c:v>2253.5929999999998</c:v>
                </c:pt>
                <c:pt idx="2261">
                  <c:v>2214.9540000000002</c:v>
                </c:pt>
                <c:pt idx="2262">
                  <c:v>2177.1750000000002</c:v>
                </c:pt>
                <c:pt idx="2263">
                  <c:v>2205.5340000000001</c:v>
                </c:pt>
                <c:pt idx="2264">
                  <c:v>2212.1390000000001</c:v>
                </c:pt>
                <c:pt idx="2265">
                  <c:v>2215.6280000000002</c:v>
                </c:pt>
                <c:pt idx="2266">
                  <c:v>2219.125</c:v>
                </c:pt>
                <c:pt idx="2267">
                  <c:v>2191.5320000000002</c:v>
                </c:pt>
                <c:pt idx="2268">
                  <c:v>2196.2939999999999</c:v>
                </c:pt>
                <c:pt idx="2269">
                  <c:v>2201.4369999999999</c:v>
                </c:pt>
                <c:pt idx="2270">
                  <c:v>2248.4670000000001</c:v>
                </c:pt>
                <c:pt idx="2271">
                  <c:v>2236.473</c:v>
                </c:pt>
                <c:pt idx="2272">
                  <c:v>2229.788</c:v>
                </c:pt>
                <c:pt idx="2273">
                  <c:v>2196.8890000000001</c:v>
                </c:pt>
                <c:pt idx="2274">
                  <c:v>2191.1280000000002</c:v>
                </c:pt>
                <c:pt idx="2275">
                  <c:v>2181.8270000000002</c:v>
                </c:pt>
                <c:pt idx="2276">
                  <c:v>2165.5189999999998</c:v>
                </c:pt>
                <c:pt idx="2277">
                  <c:v>2191.7020000000002</c:v>
                </c:pt>
                <c:pt idx="2278">
                  <c:v>2178.7379999999998</c:v>
                </c:pt>
                <c:pt idx="2279">
                  <c:v>2209.3159999999998</c:v>
                </c:pt>
                <c:pt idx="2280">
                  <c:v>2216.4459999999999</c:v>
                </c:pt>
                <c:pt idx="2281">
                  <c:v>2208.8980000000001</c:v>
                </c:pt>
                <c:pt idx="2282">
                  <c:v>2225.09</c:v>
                </c:pt>
                <c:pt idx="2283">
                  <c:v>2203.451</c:v>
                </c:pt>
                <c:pt idx="2284">
                  <c:v>2204.277</c:v>
                </c:pt>
                <c:pt idx="2285">
                  <c:v>2196.2020000000002</c:v>
                </c:pt>
                <c:pt idx="2286">
                  <c:v>2172.1860000000001</c:v>
                </c:pt>
                <c:pt idx="2287">
                  <c:v>2193.8890000000001</c:v>
                </c:pt>
                <c:pt idx="2288">
                  <c:v>2174.5659999999998</c:v>
                </c:pt>
                <c:pt idx="2289">
                  <c:v>2177.1950000000002</c:v>
                </c:pt>
                <c:pt idx="2290">
                  <c:v>2199.1559999999999</c:v>
                </c:pt>
                <c:pt idx="2291">
                  <c:v>2205.8159999999998</c:v>
                </c:pt>
                <c:pt idx="2292">
                  <c:v>2194.453</c:v>
                </c:pt>
                <c:pt idx="2293">
                  <c:v>2229.5810000000001</c:v>
                </c:pt>
                <c:pt idx="2294">
                  <c:v>2245.5810000000001</c:v>
                </c:pt>
                <c:pt idx="2295">
                  <c:v>2224.8620000000001</c:v>
                </c:pt>
                <c:pt idx="2296">
                  <c:v>2208.8519999999999</c:v>
                </c:pt>
                <c:pt idx="2297">
                  <c:v>2160.328</c:v>
                </c:pt>
                <c:pt idx="2298">
                  <c:v>2179.3220000000001</c:v>
                </c:pt>
                <c:pt idx="2299">
                  <c:v>2175.9229999999998</c:v>
                </c:pt>
                <c:pt idx="2300">
                  <c:v>2186.0830000000001</c:v>
                </c:pt>
                <c:pt idx="2301">
                  <c:v>2183.636</c:v>
                </c:pt>
                <c:pt idx="2302">
                  <c:v>2197.1790000000001</c:v>
                </c:pt>
                <c:pt idx="2303">
                  <c:v>2219.855</c:v>
                </c:pt>
                <c:pt idx="2304">
                  <c:v>2233.1909999999998</c:v>
                </c:pt>
                <c:pt idx="2305">
                  <c:v>2237.1860000000001</c:v>
                </c:pt>
                <c:pt idx="2306">
                  <c:v>2256.1190000000001</c:v>
                </c:pt>
                <c:pt idx="2307">
                  <c:v>2275.8960000000002</c:v>
                </c:pt>
                <c:pt idx="2308">
                  <c:v>2264.931</c:v>
                </c:pt>
                <c:pt idx="2309">
                  <c:v>2265.8760000000002</c:v>
                </c:pt>
                <c:pt idx="2310">
                  <c:v>2271.6550000000002</c:v>
                </c:pt>
                <c:pt idx="2311">
                  <c:v>2241.7800000000002</c:v>
                </c:pt>
                <c:pt idx="2312">
                  <c:v>2232.085</c:v>
                </c:pt>
                <c:pt idx="2313">
                  <c:v>2247.9050000000002</c:v>
                </c:pt>
                <c:pt idx="2314">
                  <c:v>2283.5459999999998</c:v>
                </c:pt>
                <c:pt idx="2315">
                  <c:v>2286.7919999999999</c:v>
                </c:pt>
                <c:pt idx="2316">
                  <c:v>2273.0630000000001</c:v>
                </c:pt>
                <c:pt idx="2317">
                  <c:v>2255.056</c:v>
                </c:pt>
                <c:pt idx="2318">
                  <c:v>2271.3910000000001</c:v>
                </c:pt>
                <c:pt idx="2319">
                  <c:v>2264.8409999999999</c:v>
                </c:pt>
                <c:pt idx="2320">
                  <c:v>2306.4679999999998</c:v>
                </c:pt>
                <c:pt idx="2321">
                  <c:v>2310.453</c:v>
                </c:pt>
                <c:pt idx="2322">
                  <c:v>2335.3969999999999</c:v>
                </c:pt>
                <c:pt idx="2323">
                  <c:v>2369.3780000000002</c:v>
                </c:pt>
                <c:pt idx="2324">
                  <c:v>2416.107</c:v>
                </c:pt>
                <c:pt idx="2325">
                  <c:v>2423.578</c:v>
                </c:pt>
                <c:pt idx="2326">
                  <c:v>2419.4870000000001</c:v>
                </c:pt>
                <c:pt idx="2327">
                  <c:v>2440.703</c:v>
                </c:pt>
                <c:pt idx="2328">
                  <c:v>2435.4769999999999</c:v>
                </c:pt>
                <c:pt idx="2329">
                  <c:v>2472.2489999999998</c:v>
                </c:pt>
                <c:pt idx="2330">
                  <c:v>2462.136</c:v>
                </c:pt>
                <c:pt idx="2331">
                  <c:v>2477.4189999999999</c:v>
                </c:pt>
                <c:pt idx="2332">
                  <c:v>2444.4070000000002</c:v>
                </c:pt>
                <c:pt idx="2333">
                  <c:v>2455.19</c:v>
                </c:pt>
                <c:pt idx="2334">
                  <c:v>2494.0590000000002</c:v>
                </c:pt>
                <c:pt idx="2335">
                  <c:v>2499.3200000000002</c:v>
                </c:pt>
                <c:pt idx="2336">
                  <c:v>2501.0630000000001</c:v>
                </c:pt>
                <c:pt idx="2337">
                  <c:v>2480.636</c:v>
                </c:pt>
                <c:pt idx="2338">
                  <c:v>2502.9720000000002</c:v>
                </c:pt>
                <c:pt idx="2339">
                  <c:v>2523.6909999999998</c:v>
                </c:pt>
                <c:pt idx="2340">
                  <c:v>2512.5529999999999</c:v>
                </c:pt>
                <c:pt idx="2341">
                  <c:v>2505.348</c:v>
                </c:pt>
                <c:pt idx="2342">
                  <c:v>2481.623</c:v>
                </c:pt>
                <c:pt idx="2343">
                  <c:v>2494.1660000000002</c:v>
                </c:pt>
                <c:pt idx="2344">
                  <c:v>2472.8270000000002</c:v>
                </c:pt>
                <c:pt idx="2345">
                  <c:v>2451.5819999999999</c:v>
                </c:pt>
                <c:pt idx="2346">
                  <c:v>2455.6109999999999</c:v>
                </c:pt>
                <c:pt idx="2347">
                  <c:v>2434.0030000000002</c:v>
                </c:pt>
                <c:pt idx="2348">
                  <c:v>2464.2069999999999</c:v>
                </c:pt>
                <c:pt idx="2349">
                  <c:v>2493.0030000000002</c:v>
                </c:pt>
                <c:pt idx="2350">
                  <c:v>2526.7840000000001</c:v>
                </c:pt>
                <c:pt idx="2351">
                  <c:v>2540.6410000000001</c:v>
                </c:pt>
                <c:pt idx="2352">
                  <c:v>2563.018</c:v>
                </c:pt>
                <c:pt idx="2353">
                  <c:v>2581.672</c:v>
                </c:pt>
                <c:pt idx="2354">
                  <c:v>2577.5360000000001</c:v>
                </c:pt>
                <c:pt idx="2355">
                  <c:v>2575.2049999999999</c:v>
                </c:pt>
                <c:pt idx="2356">
                  <c:v>2564.0709999999999</c:v>
                </c:pt>
                <c:pt idx="2357">
                  <c:v>2585.0569999999998</c:v>
                </c:pt>
                <c:pt idx="2358">
                  <c:v>2597.373</c:v>
                </c:pt>
                <c:pt idx="2359">
                  <c:v>2541.6689999999999</c:v>
                </c:pt>
                <c:pt idx="2360">
                  <c:v>2548.3229999999999</c:v>
                </c:pt>
                <c:pt idx="2361">
                  <c:v>2563.08</c:v>
                </c:pt>
                <c:pt idx="2362">
                  <c:v>2577.4870000000001</c:v>
                </c:pt>
                <c:pt idx="2363">
                  <c:v>2543.971</c:v>
                </c:pt>
                <c:pt idx="2364">
                  <c:v>2559.6509999999998</c:v>
                </c:pt>
                <c:pt idx="2365">
                  <c:v>2611.23</c:v>
                </c:pt>
                <c:pt idx="2366">
                  <c:v>2596.7649999999999</c:v>
                </c:pt>
                <c:pt idx="2367">
                  <c:v>2611.5990000000002</c:v>
                </c:pt>
                <c:pt idx="2368">
                  <c:v>2629.7649999999999</c:v>
                </c:pt>
                <c:pt idx="2369">
                  <c:v>2635.4690000000001</c:v>
                </c:pt>
                <c:pt idx="2370">
                  <c:v>2649.4740000000002</c:v>
                </c:pt>
                <c:pt idx="2371">
                  <c:v>2653.56</c:v>
                </c:pt>
                <c:pt idx="2372">
                  <c:v>2632.4549999999999</c:v>
                </c:pt>
                <c:pt idx="2373">
                  <c:v>2626.152</c:v>
                </c:pt>
                <c:pt idx="2374">
                  <c:v>2622.2350000000001</c:v>
                </c:pt>
                <c:pt idx="2375">
                  <c:v>2628.2939999999999</c:v>
                </c:pt>
                <c:pt idx="2376">
                  <c:v>2610.7869999999998</c:v>
                </c:pt>
                <c:pt idx="2377">
                  <c:v>2602.4</c:v>
                </c:pt>
                <c:pt idx="2378">
                  <c:v>2621.2689999999998</c:v>
                </c:pt>
                <c:pt idx="2379">
                  <c:v>2597.7910000000002</c:v>
                </c:pt>
                <c:pt idx="2380">
                  <c:v>2572.1239999999998</c:v>
                </c:pt>
                <c:pt idx="2381">
                  <c:v>2546.8919999999998</c:v>
                </c:pt>
                <c:pt idx="2382">
                  <c:v>2541.7890000000002</c:v>
                </c:pt>
                <c:pt idx="2383">
                  <c:v>2546.7950000000001</c:v>
                </c:pt>
                <c:pt idx="2384">
                  <c:v>2604.576</c:v>
                </c:pt>
                <c:pt idx="2385">
                  <c:v>2641.6770000000001</c:v>
                </c:pt>
                <c:pt idx="2386">
                  <c:v>2669.2629999999999</c:v>
                </c:pt>
                <c:pt idx="2387">
                  <c:v>2699.2280000000001</c:v>
                </c:pt>
                <c:pt idx="2388">
                  <c:v>2714.3760000000002</c:v>
                </c:pt>
                <c:pt idx="2389">
                  <c:v>2717.0309999999999</c:v>
                </c:pt>
                <c:pt idx="2390">
                  <c:v>2707.1129999999998</c:v>
                </c:pt>
                <c:pt idx="2391">
                  <c:v>2721.4650000000001</c:v>
                </c:pt>
                <c:pt idx="2392">
                  <c:v>2722.732</c:v>
                </c:pt>
                <c:pt idx="2393">
                  <c:v>2773.1950000000002</c:v>
                </c:pt>
                <c:pt idx="2394">
                  <c:v>2711.7710000000002</c:v>
                </c:pt>
                <c:pt idx="2395">
                  <c:v>2768.7829999999999</c:v>
                </c:pt>
                <c:pt idx="2396">
                  <c:v>2743.6709999999998</c:v>
                </c:pt>
                <c:pt idx="2397">
                  <c:v>2769.06</c:v>
                </c:pt>
                <c:pt idx="2398">
                  <c:v>2749.8130000000001</c:v>
                </c:pt>
                <c:pt idx="2399">
                  <c:v>2732.1039999999998</c:v>
                </c:pt>
                <c:pt idx="2400">
                  <c:v>2717.9349999999999</c:v>
                </c:pt>
                <c:pt idx="2401">
                  <c:v>2725.74</c:v>
                </c:pt>
                <c:pt idx="2402">
                  <c:v>2787.2159999999999</c:v>
                </c:pt>
                <c:pt idx="2403">
                  <c:v>2812.614</c:v>
                </c:pt>
                <c:pt idx="2404">
                  <c:v>2866.4789999999998</c:v>
                </c:pt>
                <c:pt idx="2405">
                  <c:v>2889.8409999999999</c:v>
                </c:pt>
                <c:pt idx="2406">
                  <c:v>2886.337</c:v>
                </c:pt>
                <c:pt idx="2407">
                  <c:v>2931.9989999999998</c:v>
                </c:pt>
                <c:pt idx="2408">
                  <c:v>2924.319</c:v>
                </c:pt>
                <c:pt idx="2409">
                  <c:v>3005.4740000000002</c:v>
                </c:pt>
                <c:pt idx="2410">
                  <c:v>3040.7469999999998</c:v>
                </c:pt>
                <c:pt idx="2411">
                  <c:v>3154.3049999999998</c:v>
                </c:pt>
                <c:pt idx="2412">
                  <c:v>3085.174</c:v>
                </c:pt>
                <c:pt idx="2413">
                  <c:v>3173.6970000000001</c:v>
                </c:pt>
                <c:pt idx="2414">
                  <c:v>3075.4009999999998</c:v>
                </c:pt>
                <c:pt idx="2415">
                  <c:v>3188.21</c:v>
                </c:pt>
                <c:pt idx="2416">
                  <c:v>3233.1010000000001</c:v>
                </c:pt>
                <c:pt idx="2417">
                  <c:v>3241.0129999999999</c:v>
                </c:pt>
                <c:pt idx="2418">
                  <c:v>3271.1239999999998</c:v>
                </c:pt>
                <c:pt idx="2419">
                  <c:v>3329.5210000000002</c:v>
                </c:pt>
                <c:pt idx="2420">
                  <c:v>3353.2020000000002</c:v>
                </c:pt>
                <c:pt idx="2421">
                  <c:v>3349.23</c:v>
                </c:pt>
                <c:pt idx="2422">
                  <c:v>3452.9009999999998</c:v>
                </c:pt>
                <c:pt idx="2423">
                  <c:v>3401.576</c:v>
                </c:pt>
                <c:pt idx="2424">
                  <c:v>3332.2539999999999</c:v>
                </c:pt>
                <c:pt idx="2425">
                  <c:v>3294.6410000000001</c:v>
                </c:pt>
                <c:pt idx="2426">
                  <c:v>3379.125</c:v>
                </c:pt>
                <c:pt idx="2427">
                  <c:v>3460.288</c:v>
                </c:pt>
                <c:pt idx="2428">
                  <c:v>3413.056</c:v>
                </c:pt>
                <c:pt idx="2429">
                  <c:v>3387.7719999999999</c:v>
                </c:pt>
                <c:pt idx="2430">
                  <c:v>3470.7060000000001</c:v>
                </c:pt>
                <c:pt idx="2431">
                  <c:v>3559.1680000000001</c:v>
                </c:pt>
                <c:pt idx="2432">
                  <c:v>3580.7060000000001</c:v>
                </c:pt>
                <c:pt idx="2433">
                  <c:v>3593.2289999999998</c:v>
                </c:pt>
                <c:pt idx="2434">
                  <c:v>3501.57</c:v>
                </c:pt>
                <c:pt idx="2435">
                  <c:v>3468.4189999999999</c:v>
                </c:pt>
                <c:pt idx="2436">
                  <c:v>3413.5459999999998</c:v>
                </c:pt>
                <c:pt idx="2437">
                  <c:v>3455.9520000000002</c:v>
                </c:pt>
                <c:pt idx="2438">
                  <c:v>3441.9380000000001</c:v>
                </c:pt>
                <c:pt idx="2439">
                  <c:v>3538.5239999999999</c:v>
                </c:pt>
                <c:pt idx="2440">
                  <c:v>3391.7930000000001</c:v>
                </c:pt>
                <c:pt idx="2441">
                  <c:v>3302.4769999999999</c:v>
                </c:pt>
                <c:pt idx="2442">
                  <c:v>3387.578</c:v>
                </c:pt>
                <c:pt idx="2443">
                  <c:v>3494.0949999999998</c:v>
                </c:pt>
                <c:pt idx="2444">
                  <c:v>3526.5920000000001</c:v>
                </c:pt>
                <c:pt idx="2445">
                  <c:v>3499.7759999999998</c:v>
                </c:pt>
                <c:pt idx="2446">
                  <c:v>3556.915</c:v>
                </c:pt>
                <c:pt idx="2447">
                  <c:v>3528.864</c:v>
                </c:pt>
                <c:pt idx="2448">
                  <c:v>3479.5909999999999</c:v>
                </c:pt>
                <c:pt idx="2449">
                  <c:v>3502.2539999999999</c:v>
                </c:pt>
                <c:pt idx="2450">
                  <c:v>3393.7939999999999</c:v>
                </c:pt>
                <c:pt idx="2451">
                  <c:v>3394.1129999999998</c:v>
                </c:pt>
                <c:pt idx="2452">
                  <c:v>3438.3829999999998</c:v>
                </c:pt>
                <c:pt idx="2453">
                  <c:v>3469.672</c:v>
                </c:pt>
                <c:pt idx="2454">
                  <c:v>3343.7919999999999</c:v>
                </c:pt>
                <c:pt idx="2455">
                  <c:v>3271.1320000000001</c:v>
                </c:pt>
                <c:pt idx="2456">
                  <c:v>3282.67</c:v>
                </c:pt>
                <c:pt idx="2457">
                  <c:v>3346.26</c:v>
                </c:pt>
                <c:pt idx="2458">
                  <c:v>3359.2510000000002</c:v>
                </c:pt>
                <c:pt idx="2459">
                  <c:v>3379.9989999999998</c:v>
                </c:pt>
                <c:pt idx="2460">
                  <c:v>3410.181</c:v>
                </c:pt>
                <c:pt idx="2461">
                  <c:v>3441.9780000000001</c:v>
                </c:pt>
                <c:pt idx="2462">
                  <c:v>3466.3879999999999</c:v>
                </c:pt>
                <c:pt idx="2463">
                  <c:v>3447.7350000000001</c:v>
                </c:pt>
                <c:pt idx="2464">
                  <c:v>3517.1610000000001</c:v>
                </c:pt>
                <c:pt idx="2465">
                  <c:v>3550.1109999999999</c:v>
                </c:pt>
                <c:pt idx="2466">
                  <c:v>3555.63</c:v>
                </c:pt>
                <c:pt idx="2467">
                  <c:v>3514.569</c:v>
                </c:pt>
                <c:pt idx="2468">
                  <c:v>3539.8150000000001</c:v>
                </c:pt>
                <c:pt idx="2469">
                  <c:v>3518.6350000000002</c:v>
                </c:pt>
                <c:pt idx="2470">
                  <c:v>3501.3589999999999</c:v>
                </c:pt>
                <c:pt idx="2471">
                  <c:v>3567.9789999999998</c:v>
                </c:pt>
                <c:pt idx="2472">
                  <c:v>3581.7939999999999</c:v>
                </c:pt>
                <c:pt idx="2473">
                  <c:v>3617.44</c:v>
                </c:pt>
                <c:pt idx="2474">
                  <c:v>3647.0259999999998</c:v>
                </c:pt>
                <c:pt idx="2475">
                  <c:v>3687.364</c:v>
                </c:pt>
                <c:pt idx="2476">
                  <c:v>3768.2579999999998</c:v>
                </c:pt>
                <c:pt idx="2477">
                  <c:v>3828.3119999999999</c:v>
                </c:pt>
                <c:pt idx="2478">
                  <c:v>3924.2559999999999</c:v>
                </c:pt>
                <c:pt idx="2479">
                  <c:v>3928.873</c:v>
                </c:pt>
                <c:pt idx="2480">
                  <c:v>3979.7579999999998</c:v>
                </c:pt>
                <c:pt idx="2481">
                  <c:v>4044.6419999999998</c:v>
                </c:pt>
                <c:pt idx="2482">
                  <c:v>4052.0859999999998</c:v>
                </c:pt>
                <c:pt idx="2483">
                  <c:v>4031.0729999999999</c:v>
                </c:pt>
                <c:pt idx="2484">
                  <c:v>4062.2689999999998</c:v>
                </c:pt>
                <c:pt idx="2485">
                  <c:v>4116.3010000000004</c:v>
                </c:pt>
                <c:pt idx="2486">
                  <c:v>4230.5870000000004</c:v>
                </c:pt>
                <c:pt idx="2487">
                  <c:v>4167.1229999999996</c:v>
                </c:pt>
                <c:pt idx="2488">
                  <c:v>4276.3059999999996</c:v>
                </c:pt>
                <c:pt idx="2489">
                  <c:v>4319.7269999999999</c:v>
                </c:pt>
                <c:pt idx="2490">
                  <c:v>4470.8819999999996</c:v>
                </c:pt>
                <c:pt idx="2491">
                  <c:v>4578.8440000000001</c:v>
                </c:pt>
                <c:pt idx="2492">
                  <c:v>4591.9679999999998</c:v>
                </c:pt>
                <c:pt idx="2493">
                  <c:v>4548.9040000000005</c:v>
                </c:pt>
                <c:pt idx="2494">
                  <c:v>4717.2870000000003</c:v>
                </c:pt>
                <c:pt idx="2495">
                  <c:v>4775.7979999999998</c:v>
                </c:pt>
                <c:pt idx="2496">
                  <c:v>4799.6869999999999</c:v>
                </c:pt>
                <c:pt idx="2497">
                  <c:v>4632.4799999999996</c:v>
                </c:pt>
                <c:pt idx="2498">
                  <c:v>4835.4080000000004</c:v>
                </c:pt>
                <c:pt idx="2499">
                  <c:v>4833.82</c:v>
                </c:pt>
                <c:pt idx="2500">
                  <c:v>4715.8389999999999</c:v>
                </c:pt>
                <c:pt idx="2501">
                  <c:v>4845.732</c:v>
                </c:pt>
                <c:pt idx="2502">
                  <c:v>4992.8609999999999</c:v>
                </c:pt>
                <c:pt idx="2503">
                  <c:v>4917.0990000000002</c:v>
                </c:pt>
                <c:pt idx="2504">
                  <c:v>4963.2650000000003</c:v>
                </c:pt>
                <c:pt idx="2505">
                  <c:v>5020.9920000000002</c:v>
                </c:pt>
                <c:pt idx="2506">
                  <c:v>4885.8959999999997</c:v>
                </c:pt>
                <c:pt idx="2507">
                  <c:v>4960.2470000000003</c:v>
                </c:pt>
                <c:pt idx="2508">
                  <c:v>4957.7489999999998</c:v>
                </c:pt>
                <c:pt idx="2509">
                  <c:v>5043.2610000000004</c:v>
                </c:pt>
                <c:pt idx="2510">
                  <c:v>4829.9309999999996</c:v>
                </c:pt>
                <c:pt idx="2511">
                  <c:v>4695.2979999999998</c:v>
                </c:pt>
                <c:pt idx="2512">
                  <c:v>4634.549</c:v>
                </c:pt>
                <c:pt idx="2513">
                  <c:v>4754.1949999999997</c:v>
                </c:pt>
                <c:pt idx="2514">
                  <c:v>4892.4049999999997</c:v>
                </c:pt>
                <c:pt idx="2515">
                  <c:v>4966.7139999999999</c:v>
                </c:pt>
                <c:pt idx="2516">
                  <c:v>4949.6809999999996</c:v>
                </c:pt>
                <c:pt idx="2517">
                  <c:v>4955.4129999999996</c:v>
                </c:pt>
                <c:pt idx="2518">
                  <c:v>4849.9350000000004</c:v>
                </c:pt>
                <c:pt idx="2519">
                  <c:v>4897.7120000000004</c:v>
                </c:pt>
                <c:pt idx="2520">
                  <c:v>5054.6809999999996</c:v>
                </c:pt>
                <c:pt idx="2521">
                  <c:v>5111.2020000000002</c:v>
                </c:pt>
                <c:pt idx="2522">
                  <c:v>5329.6310000000003</c:v>
                </c:pt>
                <c:pt idx="2523">
                  <c:v>5380.8549999999996</c:v>
                </c:pt>
                <c:pt idx="2524">
                  <c:v>5603.5929999999998</c:v>
                </c:pt>
                <c:pt idx="2525">
                  <c:v>5677.6930000000002</c:v>
                </c:pt>
                <c:pt idx="2526">
                  <c:v>5684.37</c:v>
                </c:pt>
                <c:pt idx="2527">
                  <c:v>5335.9750000000004</c:v>
                </c:pt>
                <c:pt idx="2528">
                  <c:v>5413.5559999999996</c:v>
                </c:pt>
                <c:pt idx="2529">
                  <c:v>5727.4129999999996</c:v>
                </c:pt>
                <c:pt idx="2530">
                  <c:v>5882.08</c:v>
                </c:pt>
                <c:pt idx="2531">
                  <c:v>5878.13</c:v>
                </c:pt>
                <c:pt idx="2532">
                  <c:v>6001.5190000000002</c:v>
                </c:pt>
                <c:pt idx="2533">
                  <c:v>6068.7550000000001</c:v>
                </c:pt>
                <c:pt idx="2534">
                  <c:v>6132.8339999999998</c:v>
                </c:pt>
                <c:pt idx="2535">
                  <c:v>6011.9479000000001</c:v>
                </c:pt>
                <c:pt idx="2536">
                  <c:v>6081.0228999999999</c:v>
                </c:pt>
                <c:pt idx="2537">
                  <c:v>6142.3635000000004</c:v>
                </c:pt>
                <c:pt idx="2538">
                  <c:v>6240.6485000000002</c:v>
                </c:pt>
                <c:pt idx="2539">
                  <c:v>6090.7641999999996</c:v>
                </c:pt>
                <c:pt idx="2540">
                  <c:v>5892.4305999999997</c:v>
                </c:pt>
                <c:pt idx="2541">
                  <c:v>6011.3819000000003</c:v>
                </c:pt>
                <c:pt idx="2542">
                  <c:v>5724.1967000000004</c:v>
                </c:pt>
                <c:pt idx="2543">
                  <c:v>5444.1621999999998</c:v>
                </c:pt>
                <c:pt idx="2544">
                  <c:v>5573.8658999999998</c:v>
                </c:pt>
                <c:pt idx="2545">
                  <c:v>5698.9080999999996</c:v>
                </c:pt>
                <c:pt idx="2546">
                  <c:v>5323.2358000000004</c:v>
                </c:pt>
                <c:pt idx="2547">
                  <c:v>5188.3708999999999</c:v>
                </c:pt>
                <c:pt idx="2548">
                  <c:v>4803.4354999999996</c:v>
                </c:pt>
                <c:pt idx="2549">
                  <c:v>5054.8418000000001</c:v>
                </c:pt>
                <c:pt idx="2550">
                  <c:v>4826.5540000000001</c:v>
                </c:pt>
                <c:pt idx="2551">
                  <c:v>4416.6328000000003</c:v>
                </c:pt>
                <c:pt idx="2552">
                  <c:v>4599.9916000000003</c:v>
                </c:pt>
                <c:pt idx="2553">
                  <c:v>4188.5716000000002</c:v>
                </c:pt>
                <c:pt idx="2554">
                  <c:v>3882.9241000000002</c:v>
                </c:pt>
                <c:pt idx="2555">
                  <c:v>3891.8771999999999</c:v>
                </c:pt>
                <c:pt idx="2556">
                  <c:v>4307.2172</c:v>
                </c:pt>
                <c:pt idx="2557">
                  <c:v>4583.5727999999999</c:v>
                </c:pt>
                <c:pt idx="2558">
                  <c:v>4677.5445</c:v>
                </c:pt>
                <c:pt idx="2559">
                  <c:v>4567.4706999999999</c:v>
                </c:pt>
                <c:pt idx="2560">
                  <c:v>4364.7655999999997</c:v>
                </c:pt>
                <c:pt idx="2561">
                  <c:v>4457.1289999999999</c:v>
                </c:pt>
                <c:pt idx="2562">
                  <c:v>4621.4867999999997</c:v>
                </c:pt>
                <c:pt idx="2563">
                  <c:v>4587.0261</c:v>
                </c:pt>
                <c:pt idx="2564">
                  <c:v>4670.3031000000001</c:v>
                </c:pt>
                <c:pt idx="2565">
                  <c:v>4703.3629000000001</c:v>
                </c:pt>
                <c:pt idx="2566">
                  <c:v>4817.8401000000003</c:v>
                </c:pt>
                <c:pt idx="2567">
                  <c:v>4617.2493000000004</c:v>
                </c:pt>
                <c:pt idx="2568">
                  <c:v>4173.3361999999997</c:v>
                </c:pt>
                <c:pt idx="2569">
                  <c:v>4314.2862999999998</c:v>
                </c:pt>
                <c:pt idx="2570">
                  <c:v>4452.0226000000002</c:v>
                </c:pt>
                <c:pt idx="2571">
                  <c:v>4287.2527</c:v>
                </c:pt>
                <c:pt idx="2572">
                  <c:v>4292.8572000000004</c:v>
                </c:pt>
                <c:pt idx="2573">
                  <c:v>4368.2516999999998</c:v>
                </c:pt>
                <c:pt idx="2574">
                  <c:v>4518.6202999999996</c:v>
                </c:pt>
                <c:pt idx="2575">
                  <c:v>4410.9085999999998</c:v>
                </c:pt>
                <c:pt idx="2576">
                  <c:v>4485.8316999999997</c:v>
                </c:pt>
                <c:pt idx="2577">
                  <c:v>4588.67</c:v>
                </c:pt>
                <c:pt idx="2578">
                  <c:v>4760.0325000000003</c:v>
                </c:pt>
                <c:pt idx="2579">
                  <c:v>4717.4930999999997</c:v>
                </c:pt>
                <c:pt idx="2580">
                  <c:v>4688.1275999999998</c:v>
                </c:pt>
                <c:pt idx="2581">
                  <c:v>4842.1850999999997</c:v>
                </c:pt>
                <c:pt idx="2582">
                  <c:v>4799.7561999999998</c:v>
                </c:pt>
                <c:pt idx="2583">
                  <c:v>4887.7853999999998</c:v>
                </c:pt>
                <c:pt idx="2584">
                  <c:v>4400.3126000000002</c:v>
                </c:pt>
                <c:pt idx="2585">
                  <c:v>4547.3608000000004</c:v>
                </c:pt>
                <c:pt idx="2586">
                  <c:v>4369.1781000000001</c:v>
                </c:pt>
                <c:pt idx="2587">
                  <c:v>4029.0219999999999</c:v>
                </c:pt>
                <c:pt idx="2588">
                  <c:v>3558.5907999999999</c:v>
                </c:pt>
                <c:pt idx="2589">
                  <c:v>3538.654</c:v>
                </c:pt>
                <c:pt idx="2590">
                  <c:v>3529.1255999999998</c:v>
                </c:pt>
                <c:pt idx="2591">
                  <c:v>3711.6304</c:v>
                </c:pt>
                <c:pt idx="2592">
                  <c:v>3809.7892999999999</c:v>
                </c:pt>
                <c:pt idx="2593">
                  <c:v>3713.0101</c:v>
                </c:pt>
                <c:pt idx="2594">
                  <c:v>3506.4045000000001</c:v>
                </c:pt>
                <c:pt idx="2595">
                  <c:v>3684.6451999999999</c:v>
                </c:pt>
                <c:pt idx="2596">
                  <c:v>3581.9014000000002</c:v>
                </c:pt>
                <c:pt idx="2597">
                  <c:v>3743.9540000000002</c:v>
                </c:pt>
                <c:pt idx="2598">
                  <c:v>3760.7004000000002</c:v>
                </c:pt>
                <c:pt idx="2599">
                  <c:v>3753.5882000000001</c:v>
                </c:pt>
                <c:pt idx="2600">
                  <c:v>3795.9168</c:v>
                </c:pt>
                <c:pt idx="2601">
                  <c:v>3511.6255000000001</c:v>
                </c:pt>
                <c:pt idx="2602">
                  <c:v>3436.1853000000001</c:v>
                </c:pt>
                <c:pt idx="2603">
                  <c:v>3623.2310000000002</c:v>
                </c:pt>
                <c:pt idx="2604">
                  <c:v>3583.9558000000002</c:v>
                </c:pt>
                <c:pt idx="2605">
                  <c:v>3554.0198</c:v>
                </c:pt>
                <c:pt idx="2606">
                  <c:v>3678.0475999999999</c:v>
                </c:pt>
                <c:pt idx="2607">
                  <c:v>3637.2015999999999</c:v>
                </c:pt>
                <c:pt idx="2608">
                  <c:v>3639.8733999999999</c:v>
                </c:pt>
                <c:pt idx="2609">
                  <c:v>3651.9684000000002</c:v>
                </c:pt>
                <c:pt idx="2610">
                  <c:v>3597.5873000000001</c:v>
                </c:pt>
                <c:pt idx="2611">
                  <c:v>3587.3029000000001</c:v>
                </c:pt>
                <c:pt idx="2612">
                  <c:v>3605.4456</c:v>
                </c:pt>
                <c:pt idx="2613">
                  <c:v>3705.7932000000001</c:v>
                </c:pt>
                <c:pt idx="2614">
                  <c:v>3707.0227</c:v>
                </c:pt>
                <c:pt idx="2615">
                  <c:v>3758.5587999999998</c:v>
                </c:pt>
                <c:pt idx="2616">
                  <c:v>3848.9065000000001</c:v>
                </c:pt>
                <c:pt idx="2617">
                  <c:v>3870.7244999999998</c:v>
                </c:pt>
                <c:pt idx="2618">
                  <c:v>3816.3213000000001</c:v>
                </c:pt>
                <c:pt idx="2619">
                  <c:v>3972.7503000000002</c:v>
                </c:pt>
                <c:pt idx="2620">
                  <c:v>4031.2622999999999</c:v>
                </c:pt>
                <c:pt idx="2621">
                  <c:v>4035.9773</c:v>
                </c:pt>
                <c:pt idx="2622">
                  <c:v>4084.9940999999999</c:v>
                </c:pt>
                <c:pt idx="2623">
                  <c:v>3868.2003</c:v>
                </c:pt>
                <c:pt idx="2624">
                  <c:v>3985.9573999999998</c:v>
                </c:pt>
                <c:pt idx="2625">
                  <c:v>4099.6975000000002</c:v>
                </c:pt>
                <c:pt idx="2626">
                  <c:v>4066.2305000000001</c:v>
                </c:pt>
                <c:pt idx="2627">
                  <c:v>4070.8155999999999</c:v>
                </c:pt>
                <c:pt idx="2628">
                  <c:v>4035.1262999999999</c:v>
                </c:pt>
                <c:pt idx="2629">
                  <c:v>4026.0972000000002</c:v>
                </c:pt>
                <c:pt idx="2630">
                  <c:v>3945.8517999999999</c:v>
                </c:pt>
                <c:pt idx="2631">
                  <c:v>3942.625</c:v>
                </c:pt>
                <c:pt idx="2632">
                  <c:v>3938.248</c:v>
                </c:pt>
                <c:pt idx="2633">
                  <c:v>4105.2543999999998</c:v>
                </c:pt>
                <c:pt idx="2634">
                  <c:v>4154.0230000000001</c:v>
                </c:pt>
                <c:pt idx="2635">
                  <c:v>4241.2637999999997</c:v>
                </c:pt>
                <c:pt idx="2636">
                  <c:v>4275.3543</c:v>
                </c:pt>
                <c:pt idx="2637">
                  <c:v>4313.7671</c:v>
                </c:pt>
                <c:pt idx="2638">
                  <c:v>4331.9929000000002</c:v>
                </c:pt>
                <c:pt idx="2639">
                  <c:v>4261.5743000000002</c:v>
                </c:pt>
                <c:pt idx="2640">
                  <c:v>4186.8028000000004</c:v>
                </c:pt>
                <c:pt idx="2641">
                  <c:v>4348.5427</c:v>
                </c:pt>
                <c:pt idx="2642">
                  <c:v>4305.5888000000004</c:v>
                </c:pt>
                <c:pt idx="2643">
                  <c:v>4267.9210000000003</c:v>
                </c:pt>
                <c:pt idx="2644">
                  <c:v>4338.9151000000002</c:v>
                </c:pt>
                <c:pt idx="2645">
                  <c:v>4371.6773000000003</c:v>
                </c:pt>
                <c:pt idx="2646">
                  <c:v>4353.4087</c:v>
                </c:pt>
                <c:pt idx="2647">
                  <c:v>4364.6466</c:v>
                </c:pt>
                <c:pt idx="2648">
                  <c:v>4454.7011000000002</c:v>
                </c:pt>
                <c:pt idx="2649">
                  <c:v>4383.6548000000003</c:v>
                </c:pt>
                <c:pt idx="2650">
                  <c:v>4182.1369000000004</c:v>
                </c:pt>
                <c:pt idx="2651">
                  <c:v>4229.6319000000003</c:v>
                </c:pt>
                <c:pt idx="2652">
                  <c:v>4214.7403999999997</c:v>
                </c:pt>
                <c:pt idx="2653">
                  <c:v>4308.3751000000002</c:v>
                </c:pt>
                <c:pt idx="2654">
                  <c:v>4345.3155999999999</c:v>
                </c:pt>
                <c:pt idx="2655">
                  <c:v>4308.2754999999997</c:v>
                </c:pt>
                <c:pt idx="2656">
                  <c:v>4300.5568999999996</c:v>
                </c:pt>
                <c:pt idx="2657">
                  <c:v>4213.5798000000004</c:v>
                </c:pt>
                <c:pt idx="2658">
                  <c:v>4261.0203000000001</c:v>
                </c:pt>
                <c:pt idx="2659">
                  <c:v>4232.8212999999996</c:v>
                </c:pt>
                <c:pt idx="2660">
                  <c:v>4172.5014000000001</c:v>
                </c:pt>
                <c:pt idx="2661">
                  <c:v>4296.4155000000001</c:v>
                </c:pt>
                <c:pt idx="2662">
                  <c:v>4304.7568000000001</c:v>
                </c:pt>
                <c:pt idx="2663">
                  <c:v>4306.9540999999999</c:v>
                </c:pt>
                <c:pt idx="2664">
                  <c:v>4374.7444999999998</c:v>
                </c:pt>
                <c:pt idx="2665">
                  <c:v>4366.5060000000003</c:v>
                </c:pt>
                <c:pt idx="2666">
                  <c:v>4509.8724000000002</c:v>
                </c:pt>
                <c:pt idx="2667">
                  <c:v>4520.9214000000002</c:v>
                </c:pt>
                <c:pt idx="2668">
                  <c:v>4502.9184999999998</c:v>
                </c:pt>
                <c:pt idx="2669">
                  <c:v>4462.5338000000002</c:v>
                </c:pt>
                <c:pt idx="2670">
                  <c:v>4489.2816000000003</c:v>
                </c:pt>
                <c:pt idx="2671">
                  <c:v>4364.5532000000003</c:v>
                </c:pt>
                <c:pt idx="2672">
                  <c:v>4413.7777999999998</c:v>
                </c:pt>
                <c:pt idx="2673">
                  <c:v>4416.6418000000003</c:v>
                </c:pt>
                <c:pt idx="2674">
                  <c:v>4368.2975999999999</c:v>
                </c:pt>
                <c:pt idx="2675">
                  <c:v>3966.6041</c:v>
                </c:pt>
                <c:pt idx="2676">
                  <c:v>4084.1644999999999</c:v>
                </c:pt>
                <c:pt idx="2677">
                  <c:v>4119.5033000000003</c:v>
                </c:pt>
                <c:pt idx="2678">
                  <c:v>3992.2860000000001</c:v>
                </c:pt>
                <c:pt idx="2679">
                  <c:v>3918.7278000000001</c:v>
                </c:pt>
                <c:pt idx="2680">
                  <c:v>3769.8000999999999</c:v>
                </c:pt>
                <c:pt idx="2681">
                  <c:v>3779.8595</c:v>
                </c:pt>
                <c:pt idx="2682">
                  <c:v>3607.3132000000001</c:v>
                </c:pt>
                <c:pt idx="2683">
                  <c:v>3739.7323999999999</c:v>
                </c:pt>
                <c:pt idx="2684">
                  <c:v>3569.0817999999999</c:v>
                </c:pt>
                <c:pt idx="2685">
                  <c:v>3637.3627999999999</c:v>
                </c:pt>
                <c:pt idx="2686">
                  <c:v>3735.895</c:v>
                </c:pt>
                <c:pt idx="2687">
                  <c:v>3656.1511</c:v>
                </c:pt>
                <c:pt idx="2688">
                  <c:v>3636.7882</c:v>
                </c:pt>
                <c:pt idx="2689">
                  <c:v>3659.9535000000001</c:v>
                </c:pt>
                <c:pt idx="2690">
                  <c:v>3636.0862000000002</c:v>
                </c:pt>
                <c:pt idx="2691">
                  <c:v>3455.5178000000001</c:v>
                </c:pt>
                <c:pt idx="2692">
                  <c:v>3390.4281999999998</c:v>
                </c:pt>
                <c:pt idx="2693">
                  <c:v>3328.2638999999999</c:v>
                </c:pt>
                <c:pt idx="2694">
                  <c:v>3423.9427999999998</c:v>
                </c:pt>
                <c:pt idx="2695">
                  <c:v>3390.3287999999998</c:v>
                </c:pt>
                <c:pt idx="2696">
                  <c:v>3426.3712999999998</c:v>
                </c:pt>
                <c:pt idx="2697">
                  <c:v>3456.0936999999999</c:v>
                </c:pt>
                <c:pt idx="2698">
                  <c:v>3490.9223000000002</c:v>
                </c:pt>
                <c:pt idx="2699">
                  <c:v>3381.9875999999999</c:v>
                </c:pt>
                <c:pt idx="2700">
                  <c:v>3467.4740000000002</c:v>
                </c:pt>
                <c:pt idx="2701">
                  <c:v>3550.2341999999999</c:v>
                </c:pt>
                <c:pt idx="2702">
                  <c:v>3610.0464000000002</c:v>
                </c:pt>
                <c:pt idx="2703">
                  <c:v>3585.6133</c:v>
                </c:pt>
                <c:pt idx="2704">
                  <c:v>3631.8099000000002</c:v>
                </c:pt>
                <c:pt idx="2705">
                  <c:v>3678.9200999999998</c:v>
                </c:pt>
                <c:pt idx="2706">
                  <c:v>3629.8415</c:v>
                </c:pt>
                <c:pt idx="2707">
                  <c:v>3668.3</c:v>
                </c:pt>
                <c:pt idx="2708">
                  <c:v>3478.1716999999999</c:v>
                </c:pt>
                <c:pt idx="2709">
                  <c:v>3475.5077999999999</c:v>
                </c:pt>
                <c:pt idx="2710">
                  <c:v>3400.8344000000002</c:v>
                </c:pt>
                <c:pt idx="2711">
                  <c:v>3466.0830000000001</c:v>
                </c:pt>
                <c:pt idx="2712">
                  <c:v>3615.0146</c:v>
                </c:pt>
                <c:pt idx="2713">
                  <c:v>3609.1619999999998</c:v>
                </c:pt>
                <c:pt idx="2714">
                  <c:v>3649.6428000000001</c:v>
                </c:pt>
                <c:pt idx="2715">
                  <c:v>3669.6107000000002</c:v>
                </c:pt>
                <c:pt idx="2716">
                  <c:v>3596.6696999999999</c:v>
                </c:pt>
                <c:pt idx="2717">
                  <c:v>3598.3564999999999</c:v>
                </c:pt>
                <c:pt idx="2718">
                  <c:v>3532.4164000000001</c:v>
                </c:pt>
                <c:pt idx="2719">
                  <c:v>3583.6698999999999</c:v>
                </c:pt>
                <c:pt idx="2720">
                  <c:v>3614.9760999999999</c:v>
                </c:pt>
                <c:pt idx="2721">
                  <c:v>3620.6518000000001</c:v>
                </c:pt>
                <c:pt idx="2722">
                  <c:v>3641.5446999999999</c:v>
                </c:pt>
                <c:pt idx="2723">
                  <c:v>3689.2420000000002</c:v>
                </c:pt>
                <c:pt idx="2724">
                  <c:v>3760.8157999999999</c:v>
                </c:pt>
                <c:pt idx="2725">
                  <c:v>3778.0807</c:v>
                </c:pt>
                <c:pt idx="2726">
                  <c:v>3773.4998999999998</c:v>
                </c:pt>
                <c:pt idx="2727">
                  <c:v>3759.6887999999999</c:v>
                </c:pt>
                <c:pt idx="2728">
                  <c:v>3724.9949000000001</c:v>
                </c:pt>
                <c:pt idx="2729">
                  <c:v>3766.4049</c:v>
                </c:pt>
                <c:pt idx="2730">
                  <c:v>3740.5108</c:v>
                </c:pt>
                <c:pt idx="2731">
                  <c:v>3729.0093000000002</c:v>
                </c:pt>
                <c:pt idx="2732">
                  <c:v>3801.8807999999999</c:v>
                </c:pt>
                <c:pt idx="2733">
                  <c:v>3784.5239999999999</c:v>
                </c:pt>
                <c:pt idx="2734">
                  <c:v>3788.4742999999999</c:v>
                </c:pt>
                <c:pt idx="2735">
                  <c:v>3848.6408000000001</c:v>
                </c:pt>
                <c:pt idx="2736">
                  <c:v>3865.0124000000001</c:v>
                </c:pt>
                <c:pt idx="2737">
                  <c:v>3778.4429</c:v>
                </c:pt>
                <c:pt idx="2738">
                  <c:v>3797.1995999999999</c:v>
                </c:pt>
                <c:pt idx="2739">
                  <c:v>3829.0164</c:v>
                </c:pt>
                <c:pt idx="2740">
                  <c:v>3836.2478999999998</c:v>
                </c:pt>
                <c:pt idx="2741">
                  <c:v>3884.6968000000002</c:v>
                </c:pt>
                <c:pt idx="2742">
                  <c:v>3885.3103000000001</c:v>
                </c:pt>
                <c:pt idx="2743">
                  <c:v>3856.2939000000001</c:v>
                </c:pt>
                <c:pt idx="2744">
                  <c:v>3846.6957000000002</c:v>
                </c:pt>
                <c:pt idx="2745">
                  <c:v>3850.4638</c:v>
                </c:pt>
                <c:pt idx="2746">
                  <c:v>3735.8811999999998</c:v>
                </c:pt>
                <c:pt idx="2747">
                  <c:v>3716.2118</c:v>
                </c:pt>
                <c:pt idx="2748">
                  <c:v>3742.8296999999998</c:v>
                </c:pt>
                <c:pt idx="2749">
                  <c:v>3756.0891000000001</c:v>
                </c:pt>
                <c:pt idx="2750">
                  <c:v>3780.6871999999998</c:v>
                </c:pt>
                <c:pt idx="2751">
                  <c:v>3765.1583000000001</c:v>
                </c:pt>
                <c:pt idx="2752">
                  <c:v>3744.9295999999999</c:v>
                </c:pt>
                <c:pt idx="2753">
                  <c:v>3753.6392999999998</c:v>
                </c:pt>
                <c:pt idx="2754">
                  <c:v>3806.4241999999999</c:v>
                </c:pt>
                <c:pt idx="2755">
                  <c:v>3800.7878000000001</c:v>
                </c:pt>
                <c:pt idx="2756">
                  <c:v>3805.0153</c:v>
                </c:pt>
                <c:pt idx="2757">
                  <c:v>3690.3175000000001</c:v>
                </c:pt>
                <c:pt idx="2758">
                  <c:v>3605.1583999999998</c:v>
                </c:pt>
                <c:pt idx="2759">
                  <c:v>3638.2957999999999</c:v>
                </c:pt>
                <c:pt idx="2760">
                  <c:v>3616.4213</c:v>
                </c:pt>
                <c:pt idx="2761">
                  <c:v>3641.7069000000001</c:v>
                </c:pt>
                <c:pt idx="2762">
                  <c:v>3629.2550999999999</c:v>
                </c:pt>
                <c:pt idx="2763">
                  <c:v>3669.5061000000001</c:v>
                </c:pt>
                <c:pt idx="2764">
                  <c:v>3631.24</c:v>
                </c:pt>
                <c:pt idx="2765">
                  <c:v>3590.3316</c:v>
                </c:pt>
                <c:pt idx="2766">
                  <c:v>3579.3173000000002</c:v>
                </c:pt>
                <c:pt idx="2767">
                  <c:v>3609.0727000000002</c:v>
                </c:pt>
                <c:pt idx="2768">
                  <c:v>3624.7318</c:v>
                </c:pt>
                <c:pt idx="2769">
                  <c:v>3612.2046</c:v>
                </c:pt>
                <c:pt idx="2770">
                  <c:v>3599.4652999999998</c:v>
                </c:pt>
                <c:pt idx="2771">
                  <c:v>3603.3571999999999</c:v>
                </c:pt>
                <c:pt idx="2772">
                  <c:v>3611.3497000000002</c:v>
                </c:pt>
                <c:pt idx="2773">
                  <c:v>3621.1876000000002</c:v>
                </c:pt>
                <c:pt idx="2774">
                  <c:v>3721.4041000000002</c:v>
                </c:pt>
                <c:pt idx="2775">
                  <c:v>3716.4459000000002</c:v>
                </c:pt>
                <c:pt idx="2776">
                  <c:v>3727.4088999999999</c:v>
                </c:pt>
                <c:pt idx="2777">
                  <c:v>3746.0047</c:v>
                </c:pt>
                <c:pt idx="2778">
                  <c:v>3742.0852</c:v>
                </c:pt>
                <c:pt idx="2779">
                  <c:v>3726.9429</c:v>
                </c:pt>
                <c:pt idx="2780">
                  <c:v>3680.4677999999999</c:v>
                </c:pt>
                <c:pt idx="2781">
                  <c:v>3598.1525000000001</c:v>
                </c:pt>
                <c:pt idx="2782">
                  <c:v>3586.9409999999998</c:v>
                </c:pt>
                <c:pt idx="2783">
                  <c:v>3655.7343000000001</c:v>
                </c:pt>
                <c:pt idx="2784">
                  <c:v>3653.1862999999998</c:v>
                </c:pt>
                <c:pt idx="2785">
                  <c:v>3676.4672999999998</c:v>
                </c:pt>
                <c:pt idx="2786">
                  <c:v>3686.7377000000001</c:v>
                </c:pt>
                <c:pt idx="2787">
                  <c:v>3660.7894999999999</c:v>
                </c:pt>
                <c:pt idx="2788">
                  <c:v>3687.3071</c:v>
                </c:pt>
                <c:pt idx="2789">
                  <c:v>3662.7853</c:v>
                </c:pt>
                <c:pt idx="2790">
                  <c:v>3606.8130999999998</c:v>
                </c:pt>
                <c:pt idx="2791">
                  <c:v>3656.4245999999998</c:v>
                </c:pt>
                <c:pt idx="2792">
                  <c:v>3697.8022999999998</c:v>
                </c:pt>
                <c:pt idx="2793">
                  <c:v>3702.4866999999999</c:v>
                </c:pt>
                <c:pt idx="2794">
                  <c:v>3706.8762000000002</c:v>
                </c:pt>
                <c:pt idx="2795">
                  <c:v>3689.0173</c:v>
                </c:pt>
                <c:pt idx="2796">
                  <c:v>3758.5830999999998</c:v>
                </c:pt>
                <c:pt idx="2797">
                  <c:v>3756.0605999999998</c:v>
                </c:pt>
                <c:pt idx="2798">
                  <c:v>3763.8728000000001</c:v>
                </c:pt>
                <c:pt idx="2799">
                  <c:v>3742.4785000000002</c:v>
                </c:pt>
                <c:pt idx="2800">
                  <c:v>3740.2334000000001</c:v>
                </c:pt>
                <c:pt idx="2801">
                  <c:v>3742.3892000000001</c:v>
                </c:pt>
                <c:pt idx="2802">
                  <c:v>3825.9421000000002</c:v>
                </c:pt>
                <c:pt idx="2803">
                  <c:v>3835.7237</c:v>
                </c:pt>
                <c:pt idx="2804">
                  <c:v>3827.8166000000001</c:v>
                </c:pt>
                <c:pt idx="2805">
                  <c:v>3826.2853</c:v>
                </c:pt>
                <c:pt idx="2806">
                  <c:v>3831.9946</c:v>
                </c:pt>
                <c:pt idx="2807">
                  <c:v>3814.6006000000002</c:v>
                </c:pt>
                <c:pt idx="2808">
                  <c:v>3805.1253000000002</c:v>
                </c:pt>
                <c:pt idx="2809">
                  <c:v>3822.5839000000001</c:v>
                </c:pt>
                <c:pt idx="2810">
                  <c:v>3780.6444000000001</c:v>
                </c:pt>
                <c:pt idx="2811">
                  <c:v>3794.8595999999998</c:v>
                </c:pt>
                <c:pt idx="2812">
                  <c:v>3850.3921999999998</c:v>
                </c:pt>
                <c:pt idx="2813">
                  <c:v>3781.5585000000001</c:v>
                </c:pt>
                <c:pt idx="2814">
                  <c:v>3835.7159999999999</c:v>
                </c:pt>
                <c:pt idx="2815">
                  <c:v>3832.0574000000001</c:v>
                </c:pt>
                <c:pt idx="2816">
                  <c:v>3797.4488999999999</c:v>
                </c:pt>
                <c:pt idx="2817">
                  <c:v>3808.5372000000002</c:v>
                </c:pt>
                <c:pt idx="2818">
                  <c:v>3827.5668000000001</c:v>
                </c:pt>
                <c:pt idx="2819">
                  <c:v>3838.9409999999998</c:v>
                </c:pt>
                <c:pt idx="2820">
                  <c:v>3835.5435000000002</c:v>
                </c:pt>
                <c:pt idx="2821">
                  <c:v>3879.3148000000001</c:v>
                </c:pt>
                <c:pt idx="2822">
                  <c:v>3905.3557000000001</c:v>
                </c:pt>
                <c:pt idx="2823">
                  <c:v>3883.1866</c:v>
                </c:pt>
                <c:pt idx="2824">
                  <c:v>3871.4128999999998</c:v>
                </c:pt>
                <c:pt idx="2825">
                  <c:v>3958.0558000000001</c:v>
                </c:pt>
                <c:pt idx="2826">
                  <c:v>4057.8766000000001</c:v>
                </c:pt>
                <c:pt idx="2827">
                  <c:v>4022.5882999999999</c:v>
                </c:pt>
                <c:pt idx="2828">
                  <c:v>4020.1752999999999</c:v>
                </c:pt>
                <c:pt idx="2829">
                  <c:v>4012.8602999999998</c:v>
                </c:pt>
                <c:pt idx="2830">
                  <c:v>4018.6961999999999</c:v>
                </c:pt>
                <c:pt idx="2831">
                  <c:v>3990.1228000000001</c:v>
                </c:pt>
                <c:pt idx="2832">
                  <c:v>4001.3768</c:v>
                </c:pt>
                <c:pt idx="2833">
                  <c:v>3974.4582</c:v>
                </c:pt>
                <c:pt idx="2834">
                  <c:v>3970.0354000000002</c:v>
                </c:pt>
                <c:pt idx="2835">
                  <c:v>3957.4843000000001</c:v>
                </c:pt>
                <c:pt idx="2836">
                  <c:v>3962.0086999999999</c:v>
                </c:pt>
                <c:pt idx="2837">
                  <c:v>3965.5416</c:v>
                </c:pt>
                <c:pt idx="2838">
                  <c:v>3985.7579999999998</c:v>
                </c:pt>
                <c:pt idx="2839">
                  <c:v>3954.3179</c:v>
                </c:pt>
                <c:pt idx="2840">
                  <c:v>3969.4996000000001</c:v>
                </c:pt>
                <c:pt idx="2841">
                  <c:v>3983.1061</c:v>
                </c:pt>
                <c:pt idx="2842">
                  <c:v>4008.9265999999998</c:v>
                </c:pt>
                <c:pt idx="2843">
                  <c:v>4009.6322</c:v>
                </c:pt>
                <c:pt idx="2844">
                  <c:v>4016.3458999999998</c:v>
                </c:pt>
                <c:pt idx="2845">
                  <c:v>3936.0985000000001</c:v>
                </c:pt>
                <c:pt idx="2846">
                  <c:v>3916.8501000000001</c:v>
                </c:pt>
                <c:pt idx="2847">
                  <c:v>3900.4227000000001</c:v>
                </c:pt>
                <c:pt idx="2848">
                  <c:v>3884.6911</c:v>
                </c:pt>
                <c:pt idx="2849">
                  <c:v>3919.3467999999998</c:v>
                </c:pt>
                <c:pt idx="2850">
                  <c:v>3919.7543999999998</c:v>
                </c:pt>
                <c:pt idx="2851">
                  <c:v>3941.6612</c:v>
                </c:pt>
                <c:pt idx="2852">
                  <c:v>3966.5418</c:v>
                </c:pt>
                <c:pt idx="2853">
                  <c:v>3934.2782999999999</c:v>
                </c:pt>
                <c:pt idx="2854">
                  <c:v>3878.9036999999998</c:v>
                </c:pt>
                <c:pt idx="2855">
                  <c:v>3914.1064000000001</c:v>
                </c:pt>
                <c:pt idx="2856">
                  <c:v>3903.9454999999998</c:v>
                </c:pt>
                <c:pt idx="2857">
                  <c:v>3909.8148999999999</c:v>
                </c:pt>
                <c:pt idx="2858">
                  <c:v>3940.9857999999999</c:v>
                </c:pt>
                <c:pt idx="2859">
                  <c:v>3977.0198</c:v>
                </c:pt>
                <c:pt idx="2860">
                  <c:v>3977.7085999999999</c:v>
                </c:pt>
                <c:pt idx="2861">
                  <c:v>3978.2557000000002</c:v>
                </c:pt>
                <c:pt idx="2862">
                  <c:v>3984.5302999999999</c:v>
                </c:pt>
                <c:pt idx="2863">
                  <c:v>3992.2166999999999</c:v>
                </c:pt>
                <c:pt idx="2864">
                  <c:v>3960.4326000000001</c:v>
                </c:pt>
                <c:pt idx="2865">
                  <c:v>4017.0383999999999</c:v>
                </c:pt>
                <c:pt idx="2866">
                  <c:v>4007.9848999999999</c:v>
                </c:pt>
                <c:pt idx="2867">
                  <c:v>4012.1974</c:v>
                </c:pt>
                <c:pt idx="2868">
                  <c:v>4034.3058000000001</c:v>
                </c:pt>
                <c:pt idx="2869">
                  <c:v>4071.8402000000001</c:v>
                </c:pt>
                <c:pt idx="2870">
                  <c:v>4080.9007999999999</c:v>
                </c:pt>
                <c:pt idx="2871">
                  <c:v>4053.1666</c:v>
                </c:pt>
                <c:pt idx="2872">
                  <c:v>4048.4996000000001</c:v>
                </c:pt>
                <c:pt idx="2873">
                  <c:v>4023.4524999999999</c:v>
                </c:pt>
                <c:pt idx="2874">
                  <c:v>4033.7212</c:v>
                </c:pt>
                <c:pt idx="2875">
                  <c:v>4048.8514</c:v>
                </c:pt>
                <c:pt idx="2876">
                  <c:v>4012.1963999999998</c:v>
                </c:pt>
                <c:pt idx="2877">
                  <c:v>4048.0551999999998</c:v>
                </c:pt>
                <c:pt idx="2878">
                  <c:v>4033.93</c:v>
                </c:pt>
                <c:pt idx="2879">
                  <c:v>4051.5965999999999</c:v>
                </c:pt>
                <c:pt idx="2880">
                  <c:v>4061.9092000000001</c:v>
                </c:pt>
                <c:pt idx="2881">
                  <c:v>4060.7530999999999</c:v>
                </c:pt>
                <c:pt idx="2882">
                  <c:v>4088.7094000000002</c:v>
                </c:pt>
                <c:pt idx="2883">
                  <c:v>4104.0096000000003</c:v>
                </c:pt>
                <c:pt idx="2884">
                  <c:v>4114.1413000000002</c:v>
                </c:pt>
                <c:pt idx="2885">
                  <c:v>4115.6926999999996</c:v>
                </c:pt>
                <c:pt idx="2886">
                  <c:v>4107.8824000000004</c:v>
                </c:pt>
                <c:pt idx="2887">
                  <c:v>4138.8882999999996</c:v>
                </c:pt>
                <c:pt idx="2888">
                  <c:v>4117.0923000000003</c:v>
                </c:pt>
                <c:pt idx="2889">
                  <c:v>4151.3347999999996</c:v>
                </c:pt>
                <c:pt idx="2890">
                  <c:v>4184.259</c:v>
                </c:pt>
                <c:pt idx="2891">
                  <c:v>4188.6692000000003</c:v>
                </c:pt>
                <c:pt idx="2892">
                  <c:v>4216.97</c:v>
                </c:pt>
                <c:pt idx="2893">
                  <c:v>4266.2137000000002</c:v>
                </c:pt>
                <c:pt idx="2894">
                  <c:v>4271.2736999999997</c:v>
                </c:pt>
                <c:pt idx="2895">
                  <c:v>4288.6328999999996</c:v>
                </c:pt>
                <c:pt idx="2896">
                  <c:v>4261.1219000000001</c:v>
                </c:pt>
                <c:pt idx="2897">
                  <c:v>4290.0012999999999</c:v>
                </c:pt>
                <c:pt idx="2898">
                  <c:v>4189.7132000000001</c:v>
                </c:pt>
                <c:pt idx="2899">
                  <c:v>4178.9803000000002</c:v>
                </c:pt>
                <c:pt idx="2900">
                  <c:v>4173.8963000000003</c:v>
                </c:pt>
                <c:pt idx="2901">
                  <c:v>4201.5527000000002</c:v>
                </c:pt>
                <c:pt idx="2902">
                  <c:v>4189.0415999999996</c:v>
                </c:pt>
                <c:pt idx="2903">
                  <c:v>4229.6665999999996</c:v>
                </c:pt>
                <c:pt idx="2904">
                  <c:v>4113.2464</c:v>
                </c:pt>
                <c:pt idx="2905">
                  <c:v>4115.4768000000004</c:v>
                </c:pt>
                <c:pt idx="2906">
                  <c:v>4074.2939999999999</c:v>
                </c:pt>
                <c:pt idx="2907">
                  <c:v>4041.4639999999999</c:v>
                </c:pt>
                <c:pt idx="2908">
                  <c:v>4052.4119999999998</c:v>
                </c:pt>
                <c:pt idx="2909">
                  <c:v>4046.4767999999999</c:v>
                </c:pt>
                <c:pt idx="2910">
                  <c:v>4029.1898999999999</c:v>
                </c:pt>
                <c:pt idx="2911">
                  <c:v>4062.8935000000001</c:v>
                </c:pt>
                <c:pt idx="2912">
                  <c:v>4068.4081000000001</c:v>
                </c:pt>
                <c:pt idx="2913">
                  <c:v>4015.8831</c:v>
                </c:pt>
                <c:pt idx="2914">
                  <c:v>4037.2103999999999</c:v>
                </c:pt>
                <c:pt idx="2915">
                  <c:v>4042.3546999999999</c:v>
                </c:pt>
                <c:pt idx="2916">
                  <c:v>4022.3681000000001</c:v>
                </c:pt>
                <c:pt idx="2917">
                  <c:v>4025.6505000000002</c:v>
                </c:pt>
                <c:pt idx="2918">
                  <c:v>4045.25</c:v>
                </c:pt>
                <c:pt idx="2919">
                  <c:v>4080.0147000000002</c:v>
                </c:pt>
                <c:pt idx="2920">
                  <c:v>4116.2074000000002</c:v>
                </c:pt>
                <c:pt idx="2921">
                  <c:v>4117.5779000000002</c:v>
                </c:pt>
                <c:pt idx="2922">
                  <c:v>4101.79</c:v>
                </c:pt>
                <c:pt idx="2923">
                  <c:v>4123.4044999999996</c:v>
                </c:pt>
                <c:pt idx="2924">
                  <c:v>4110.2393000000002</c:v>
                </c:pt>
                <c:pt idx="2925">
                  <c:v>4079.7624000000001</c:v>
                </c:pt>
                <c:pt idx="2926">
                  <c:v>4055.2519000000002</c:v>
                </c:pt>
                <c:pt idx="2927">
                  <c:v>4053.8552</c:v>
                </c:pt>
                <c:pt idx="2928">
                  <c:v>4045.5167999999999</c:v>
                </c:pt>
                <c:pt idx="2929">
                  <c:v>4068.8474000000001</c:v>
                </c:pt>
                <c:pt idx="2930">
                  <c:v>4088.9774000000002</c:v>
                </c:pt>
                <c:pt idx="2931">
                  <c:v>4084.2538</c:v>
                </c:pt>
                <c:pt idx="2932">
                  <c:v>4127.1683999999996</c:v>
                </c:pt>
                <c:pt idx="2933">
                  <c:v>4125.1139000000003</c:v>
                </c:pt>
                <c:pt idx="2934">
                  <c:v>4139.8509999999997</c:v>
                </c:pt>
                <c:pt idx="2935">
                  <c:v>4152.0573000000004</c:v>
                </c:pt>
                <c:pt idx="2936">
                  <c:v>4158.8552</c:v>
                </c:pt>
                <c:pt idx="2937">
                  <c:v>4135.8697000000002</c:v>
                </c:pt>
                <c:pt idx="2938">
                  <c:v>4140.9669000000004</c:v>
                </c:pt>
                <c:pt idx="2939">
                  <c:v>4141.1526999999996</c:v>
                </c:pt>
                <c:pt idx="2940">
                  <c:v>4161.0360000000001</c:v>
                </c:pt>
                <c:pt idx="2941">
                  <c:v>4181.6373999999996</c:v>
                </c:pt>
                <c:pt idx="2942">
                  <c:v>4209.9694</c:v>
                </c:pt>
                <c:pt idx="2943">
                  <c:v>4238.7419</c:v>
                </c:pt>
                <c:pt idx="2944">
                  <c:v>4229.1385</c:v>
                </c:pt>
                <c:pt idx="2945">
                  <c:v>4224.7437</c:v>
                </c:pt>
                <c:pt idx="2946">
                  <c:v>4250.9488000000001</c:v>
                </c:pt>
                <c:pt idx="2947">
                  <c:v>4219.1583000000001</c:v>
                </c:pt>
                <c:pt idx="2948">
                  <c:v>4295.9645</c:v>
                </c:pt>
                <c:pt idx="2949">
                  <c:v>4298.5739999999996</c:v>
                </c:pt>
                <c:pt idx="2950">
                  <c:v>4322.0142999999998</c:v>
                </c:pt>
                <c:pt idx="2951">
                  <c:v>4296.9929000000002</c:v>
                </c:pt>
                <c:pt idx="2952">
                  <c:v>4295.5712000000003</c:v>
                </c:pt>
                <c:pt idx="2953">
                  <c:v>4256.9018999999998</c:v>
                </c:pt>
                <c:pt idx="2954">
                  <c:v>4275.6484</c:v>
                </c:pt>
                <c:pt idx="2955">
                  <c:v>4281.7593999999999</c:v>
                </c:pt>
                <c:pt idx="2956">
                  <c:v>4247.9435000000003</c:v>
                </c:pt>
                <c:pt idx="2957">
                  <c:v>4257.4557999999997</c:v>
                </c:pt>
                <c:pt idx="2958">
                  <c:v>4277.2737999999999</c:v>
                </c:pt>
                <c:pt idx="2959">
                  <c:v>4282.9314000000004</c:v>
                </c:pt>
                <c:pt idx="2960">
                  <c:v>4267.5348000000004</c:v>
                </c:pt>
                <c:pt idx="2961">
                  <c:v>4236.5594000000001</c:v>
                </c:pt>
                <c:pt idx="2962">
                  <c:v>4240.3446000000004</c:v>
                </c:pt>
                <c:pt idx="2963">
                  <c:v>4283.3311999999996</c:v>
                </c:pt>
                <c:pt idx="2964">
                  <c:v>4278.9853999999996</c:v>
                </c:pt>
                <c:pt idx="2965">
                  <c:v>4304.0793999999996</c:v>
                </c:pt>
                <c:pt idx="2966">
                  <c:v>4316.6283000000003</c:v>
                </c:pt>
                <c:pt idx="2967">
                  <c:v>4279.3446000000004</c:v>
                </c:pt>
                <c:pt idx="2968">
                  <c:v>4290.7740000000003</c:v>
                </c:pt>
                <c:pt idx="2969">
                  <c:v>4308.7870000000003</c:v>
                </c:pt>
                <c:pt idx="2970">
                  <c:v>4309.8752000000004</c:v>
                </c:pt>
                <c:pt idx="2971">
                  <c:v>4315.5733</c:v>
                </c:pt>
                <c:pt idx="2972">
                  <c:v>4357.9867000000004</c:v>
                </c:pt>
                <c:pt idx="2973">
                  <c:v>4340.9849000000004</c:v>
                </c:pt>
                <c:pt idx="2974">
                  <c:v>4328.5583999999999</c:v>
                </c:pt>
                <c:pt idx="2975">
                  <c:v>4315.8459999999995</c:v>
                </c:pt>
                <c:pt idx="2976">
                  <c:v>4287.7629999999999</c:v>
                </c:pt>
                <c:pt idx="2977">
                  <c:v>4352.9916999999996</c:v>
                </c:pt>
                <c:pt idx="2978">
                  <c:v>4387.2259000000004</c:v>
                </c:pt>
                <c:pt idx="2979">
                  <c:v>4394.8869000000004</c:v>
                </c:pt>
                <c:pt idx="2980">
                  <c:v>4412.7340000000004</c:v>
                </c:pt>
                <c:pt idx="2981">
                  <c:v>4410.5086000000001</c:v>
                </c:pt>
                <c:pt idx="2982">
                  <c:v>4419.5374000000002</c:v>
                </c:pt>
                <c:pt idx="2983">
                  <c:v>4410.4251000000004</c:v>
                </c:pt>
                <c:pt idx="2984">
                  <c:v>4450.5213999999996</c:v>
                </c:pt>
                <c:pt idx="2985">
                  <c:v>4379.3284999999996</c:v>
                </c:pt>
                <c:pt idx="2986">
                  <c:v>4367.91</c:v>
                </c:pt>
                <c:pt idx="2987">
                  <c:v>4349.9436999999998</c:v>
                </c:pt>
                <c:pt idx="2988">
                  <c:v>4344.8134</c:v>
                </c:pt>
                <c:pt idx="2989">
                  <c:v>4361.4893000000002</c:v>
                </c:pt>
                <c:pt idx="2990">
                  <c:v>4356.8334000000004</c:v>
                </c:pt>
                <c:pt idx="2991">
                  <c:v>4313.3581000000004</c:v>
                </c:pt>
                <c:pt idx="2992">
                  <c:v>4331.9103999999998</c:v>
                </c:pt>
                <c:pt idx="2993">
                  <c:v>4325.192</c:v>
                </c:pt>
                <c:pt idx="2994">
                  <c:v>4311.8963999999996</c:v>
                </c:pt>
                <c:pt idx="2995">
                  <c:v>4284.9557000000004</c:v>
                </c:pt>
                <c:pt idx="2996">
                  <c:v>4270.1733000000004</c:v>
                </c:pt>
                <c:pt idx="2997">
                  <c:v>4245.6277</c:v>
                </c:pt>
                <c:pt idx="2998">
                  <c:v>4233.9134999999997</c:v>
                </c:pt>
                <c:pt idx="2999">
                  <c:v>4213.7051000000001</c:v>
                </c:pt>
                <c:pt idx="3000">
                  <c:v>4178.2619999999997</c:v>
                </c:pt>
                <c:pt idx="3001">
                  <c:v>4189.6746000000003</c:v>
                </c:pt>
                <c:pt idx="3002">
                  <c:v>4126.4768000000004</c:v>
                </c:pt>
                <c:pt idx="3003">
                  <c:v>4162.3968999999997</c:v>
                </c:pt>
                <c:pt idx="3004">
                  <c:v>4203.7604000000001</c:v>
                </c:pt>
                <c:pt idx="3005">
                  <c:v>4218.2750999999998</c:v>
                </c:pt>
                <c:pt idx="3006">
                  <c:v>4273.7614000000003</c:v>
                </c:pt>
                <c:pt idx="3007">
                  <c:v>4235.2614000000003</c:v>
                </c:pt>
                <c:pt idx="3008">
                  <c:v>4238.8383000000003</c:v>
                </c:pt>
                <c:pt idx="3009">
                  <c:v>4255.0378000000001</c:v>
                </c:pt>
                <c:pt idx="3010">
                  <c:v>4240.4344000000001</c:v>
                </c:pt>
                <c:pt idx="3011">
                  <c:v>4242.6661999999997</c:v>
                </c:pt>
                <c:pt idx="3012">
                  <c:v>4254.4870000000001</c:v>
                </c:pt>
                <c:pt idx="3013">
                  <c:v>4315.6822000000002</c:v>
                </c:pt>
                <c:pt idx="3014">
                  <c:v>4350.1950999999999</c:v>
                </c:pt>
                <c:pt idx="3015">
                  <c:v>4325.1819999999998</c:v>
                </c:pt>
                <c:pt idx="3016">
                  <c:v>4324.0384999999997</c:v>
                </c:pt>
                <c:pt idx="3017">
                  <c:v>4333.0429000000004</c:v>
                </c:pt>
                <c:pt idx="3018">
                  <c:v>4308.9494999999997</c:v>
                </c:pt>
                <c:pt idx="3019">
                  <c:v>4336.4931999999999</c:v>
                </c:pt>
                <c:pt idx="3020">
                  <c:v>4395.2682999999997</c:v>
                </c:pt>
                <c:pt idx="3021">
                  <c:v>4433.5814</c:v>
                </c:pt>
                <c:pt idx="3022">
                  <c:v>4442.5774000000001</c:v>
                </c:pt>
                <c:pt idx="3023">
                  <c:v>4458.9360999999999</c:v>
                </c:pt>
                <c:pt idx="3024">
                  <c:v>4458.4791999999998</c:v>
                </c:pt>
                <c:pt idx="3025">
                  <c:v>4402.8211000000001</c:v>
                </c:pt>
                <c:pt idx="3026">
                  <c:v>4377.1913999999997</c:v>
                </c:pt>
                <c:pt idx="3027">
                  <c:v>4361.8462</c:v>
                </c:pt>
                <c:pt idx="3028">
                  <c:v>4399.4470000000001</c:v>
                </c:pt>
                <c:pt idx="3029">
                  <c:v>4404.6513999999997</c:v>
                </c:pt>
                <c:pt idx="3030">
                  <c:v>4439.1917000000003</c:v>
                </c:pt>
                <c:pt idx="3031">
                  <c:v>4427.1904000000004</c:v>
                </c:pt>
                <c:pt idx="3032">
                  <c:v>4476.9214000000002</c:v>
                </c:pt>
                <c:pt idx="3033">
                  <c:v>4522.3761999999997</c:v>
                </c:pt>
                <c:pt idx="3034">
                  <c:v>4523.7981</c:v>
                </c:pt>
                <c:pt idx="3035">
                  <c:v>4509.6265999999996</c:v>
                </c:pt>
                <c:pt idx="3036">
                  <c:v>4505.1558000000005</c:v>
                </c:pt>
                <c:pt idx="3037">
                  <c:v>4529.3787000000002</c:v>
                </c:pt>
                <c:pt idx="3038">
                  <c:v>4514.1469999999999</c:v>
                </c:pt>
                <c:pt idx="3039">
                  <c:v>4469.2667000000001</c:v>
                </c:pt>
                <c:pt idx="3040">
                  <c:v>4511.6786000000002</c:v>
                </c:pt>
                <c:pt idx="3041">
                  <c:v>4504.7662</c:v>
                </c:pt>
                <c:pt idx="3042">
                  <c:v>4500.9786000000004</c:v>
                </c:pt>
                <c:pt idx="3043">
                  <c:v>4497.6140999999998</c:v>
                </c:pt>
                <c:pt idx="3044">
                  <c:v>4526.9321</c:v>
                </c:pt>
                <c:pt idx="3045">
                  <c:v>4502.0056000000004</c:v>
                </c:pt>
                <c:pt idx="3046">
                  <c:v>4511.6877000000004</c:v>
                </c:pt>
                <c:pt idx="3047">
                  <c:v>4542.7330000000002</c:v>
                </c:pt>
                <c:pt idx="3048">
                  <c:v>4472.8161</c:v>
                </c:pt>
                <c:pt idx="3049">
                  <c:v>4480.7134999999998</c:v>
                </c:pt>
                <c:pt idx="3050">
                  <c:v>4547.7452999999996</c:v>
                </c:pt>
                <c:pt idx="3051">
                  <c:v>4577.5120999999999</c:v>
                </c:pt>
                <c:pt idx="3052">
                  <c:v>4579.6535999999996</c:v>
                </c:pt>
                <c:pt idx="3053">
                  <c:v>4611.884</c:v>
                </c:pt>
                <c:pt idx="3054">
                  <c:v>4589.2709999999997</c:v>
                </c:pt>
                <c:pt idx="3055">
                  <c:v>4561.0156999999999</c:v>
                </c:pt>
                <c:pt idx="3056">
                  <c:v>4554.0816999999997</c:v>
                </c:pt>
                <c:pt idx="3057">
                  <c:v>4577.4683999999997</c:v>
                </c:pt>
                <c:pt idx="3058">
                  <c:v>4604.2587000000003</c:v>
                </c:pt>
                <c:pt idx="3059">
                  <c:v>4625.3118000000004</c:v>
                </c:pt>
                <c:pt idx="3060">
                  <c:v>4601.4023999999999</c:v>
                </c:pt>
                <c:pt idx="3061">
                  <c:v>4566.9566000000004</c:v>
                </c:pt>
                <c:pt idx="3062">
                  <c:v>4540.5735000000004</c:v>
                </c:pt>
                <c:pt idx="3063">
                  <c:v>4579.7079999999996</c:v>
                </c:pt>
                <c:pt idx="3064">
                  <c:v>4570.1702999999998</c:v>
                </c:pt>
                <c:pt idx="3065">
                  <c:v>4579.616</c:v>
                </c:pt>
                <c:pt idx="3066">
                  <c:v>4539.3413</c:v>
                </c:pt>
                <c:pt idx="3067">
                  <c:v>4489.6499999999996</c:v>
                </c:pt>
                <c:pt idx="3068">
                  <c:v>4531.4528</c:v>
                </c:pt>
                <c:pt idx="3069">
                  <c:v>4550.6617999999999</c:v>
                </c:pt>
                <c:pt idx="3070">
                  <c:v>4541.5340999999999</c:v>
                </c:pt>
                <c:pt idx="3071">
                  <c:v>4542.3262000000004</c:v>
                </c:pt>
                <c:pt idx="3072">
                  <c:v>4579.3125</c:v>
                </c:pt>
                <c:pt idx="3073">
                  <c:v>4593.9748</c:v>
                </c:pt>
                <c:pt idx="3074">
                  <c:v>4587.9247999999998</c:v>
                </c:pt>
                <c:pt idx="3075">
                  <c:v>4589.4452000000001</c:v>
                </c:pt>
                <c:pt idx="3076">
                  <c:v>4584.9825000000001</c:v>
                </c:pt>
                <c:pt idx="3077">
                  <c:v>4655.9526999999998</c:v>
                </c:pt>
                <c:pt idx="3078">
                  <c:v>4675.2709999999997</c:v>
                </c:pt>
                <c:pt idx="3079">
                  <c:v>4679.8127000000004</c:v>
                </c:pt>
                <c:pt idx="3080">
                  <c:v>4681.8770000000004</c:v>
                </c:pt>
                <c:pt idx="3081">
                  <c:v>4662.3242</c:v>
                </c:pt>
                <c:pt idx="3082">
                  <c:v>4665.5861999999997</c:v>
                </c:pt>
                <c:pt idx="3083">
                  <c:v>4667.7905000000001</c:v>
                </c:pt>
                <c:pt idx="3084">
                  <c:v>4662.6008000000002</c:v>
                </c:pt>
                <c:pt idx="3085">
                  <c:v>4665.7061000000003</c:v>
                </c:pt>
                <c:pt idx="3086">
                  <c:v>4653.0838999999996</c:v>
                </c:pt>
                <c:pt idx="3087">
                  <c:v>4653.6602999999996</c:v>
                </c:pt>
                <c:pt idx="3088">
                  <c:v>4661.6580000000004</c:v>
                </c:pt>
                <c:pt idx="3089">
                  <c:v>4676.2295999999997</c:v>
                </c:pt>
                <c:pt idx="3090">
                  <c:v>4689.7610000000004</c:v>
                </c:pt>
                <c:pt idx="3091">
                  <c:v>4668.6437999999998</c:v>
                </c:pt>
                <c:pt idx="3092">
                  <c:v>4665.0084999999999</c:v>
                </c:pt>
                <c:pt idx="3093">
                  <c:v>4679.7933000000003</c:v>
                </c:pt>
                <c:pt idx="3094">
                  <c:v>4661.1782999999996</c:v>
                </c:pt>
                <c:pt idx="3095">
                  <c:v>4684.9742999999999</c:v>
                </c:pt>
                <c:pt idx="3096">
                  <c:v>4675.4722000000002</c:v>
                </c:pt>
                <c:pt idx="3097">
                  <c:v>4680.2694000000001</c:v>
                </c:pt>
                <c:pt idx="3098">
                  <c:v>4660.3434999999999</c:v>
                </c:pt>
                <c:pt idx="3099">
                  <c:v>4664.1679999999997</c:v>
                </c:pt>
                <c:pt idx="3100">
                  <c:v>4672.2767000000003</c:v>
                </c:pt>
                <c:pt idx="3101">
                  <c:v>4665.1801999999998</c:v>
                </c:pt>
                <c:pt idx="3102">
                  <c:v>4743.7358000000004</c:v>
                </c:pt>
                <c:pt idx="3103">
                  <c:v>4723.0622000000003</c:v>
                </c:pt>
                <c:pt idx="3104">
                  <c:v>4719.7084000000004</c:v>
                </c:pt>
                <c:pt idx="3105">
                  <c:v>4739.2259000000004</c:v>
                </c:pt>
                <c:pt idx="3106">
                  <c:v>4742.5183999999999</c:v>
                </c:pt>
                <c:pt idx="3107">
                  <c:v>4741.2705999999998</c:v>
                </c:pt>
                <c:pt idx="3108">
                  <c:v>4706.1765999999998</c:v>
                </c:pt>
                <c:pt idx="3109">
                  <c:v>4710.6774999999998</c:v>
                </c:pt>
                <c:pt idx="3110">
                  <c:v>4736.9376000000002</c:v>
                </c:pt>
                <c:pt idx="3111">
                  <c:v>4731.6175999999996</c:v>
                </c:pt>
                <c:pt idx="3112">
                  <c:v>4745.4841999999999</c:v>
                </c:pt>
                <c:pt idx="3113">
                  <c:v>4738.3019000000004</c:v>
                </c:pt>
                <c:pt idx="3114">
                  <c:v>4771.8172999999997</c:v>
                </c:pt>
                <c:pt idx="3115">
                  <c:v>4787.1679999999997</c:v>
                </c:pt>
                <c:pt idx="3116">
                  <c:v>4788.9754999999996</c:v>
                </c:pt>
                <c:pt idx="3117">
                  <c:v>4806.0294999999996</c:v>
                </c:pt>
                <c:pt idx="3118">
                  <c:v>4771.5084999999999</c:v>
                </c:pt>
                <c:pt idx="3119">
                  <c:v>4766.1256000000003</c:v>
                </c:pt>
                <c:pt idx="3120">
                  <c:v>4741.5214999999998</c:v>
                </c:pt>
                <c:pt idx="3121">
                  <c:v>4737.9296999999997</c:v>
                </c:pt>
                <c:pt idx="3122">
                  <c:v>4720.5699000000004</c:v>
                </c:pt>
                <c:pt idx="3123">
                  <c:v>4757.2106000000003</c:v>
                </c:pt>
                <c:pt idx="3124">
                  <c:v>4786.1598999999997</c:v>
                </c:pt>
                <c:pt idx="3125">
                  <c:v>4785.7640000000001</c:v>
                </c:pt>
                <c:pt idx="3126">
                  <c:v>4810.2776999999996</c:v>
                </c:pt>
                <c:pt idx="3127">
                  <c:v>4849.6391000000003</c:v>
                </c:pt>
                <c:pt idx="3128">
                  <c:v>4866.558</c:v>
                </c:pt>
                <c:pt idx="3129">
                  <c:v>4824.2129000000004</c:v>
                </c:pt>
                <c:pt idx="3130">
                  <c:v>4809.4373999999998</c:v>
                </c:pt>
                <c:pt idx="3131">
                  <c:v>4820.9682000000003</c:v>
                </c:pt>
                <c:pt idx="3132">
                  <c:v>4809.6639999999998</c:v>
                </c:pt>
                <c:pt idx="3133">
                  <c:v>4847.7255999999998</c:v>
                </c:pt>
                <c:pt idx="3134">
                  <c:v>4933.2664999999997</c:v>
                </c:pt>
                <c:pt idx="3135">
                  <c:v>4919.4813000000004</c:v>
                </c:pt>
                <c:pt idx="3136">
                  <c:v>4781.4362000000001</c:v>
                </c:pt>
                <c:pt idx="3137">
                  <c:v>4780.8023999999996</c:v>
                </c:pt>
                <c:pt idx="3138">
                  <c:v>4737.9005999999999</c:v>
                </c:pt>
                <c:pt idx="3139">
                  <c:v>4764.4942000000001</c:v>
                </c:pt>
                <c:pt idx="3140">
                  <c:v>4744.2025000000003</c:v>
                </c:pt>
                <c:pt idx="3141">
                  <c:v>4721.07</c:v>
                </c:pt>
                <c:pt idx="3142">
                  <c:v>4710.9616999999998</c:v>
                </c:pt>
                <c:pt idx="3143">
                  <c:v>4713.4290000000001</c:v>
                </c:pt>
                <c:pt idx="3144">
                  <c:v>4721.5347000000002</c:v>
                </c:pt>
                <c:pt idx="3145">
                  <c:v>4697.1378000000004</c:v>
                </c:pt>
                <c:pt idx="3146">
                  <c:v>4650.2860000000001</c:v>
                </c:pt>
                <c:pt idx="3147">
                  <c:v>4678.9101000000001</c:v>
                </c:pt>
                <c:pt idx="3148">
                  <c:v>4723.9637000000002</c:v>
                </c:pt>
                <c:pt idx="3149">
                  <c:v>4674.3827000000001</c:v>
                </c:pt>
                <c:pt idx="3150">
                  <c:v>4714.3816999999999</c:v>
                </c:pt>
                <c:pt idx="3151">
                  <c:v>4697.1401999999998</c:v>
                </c:pt>
                <c:pt idx="3152">
                  <c:v>4664.9105</c:v>
                </c:pt>
                <c:pt idx="3153">
                  <c:v>4662.8868000000002</c:v>
                </c:pt>
                <c:pt idx="3154">
                  <c:v>4701.8802999999998</c:v>
                </c:pt>
                <c:pt idx="3155">
                  <c:v>4683.7996000000003</c:v>
                </c:pt>
                <c:pt idx="3156">
                  <c:v>4713.9035000000003</c:v>
                </c:pt>
                <c:pt idx="3157">
                  <c:v>4718.2649000000001</c:v>
                </c:pt>
                <c:pt idx="3158">
                  <c:v>4709.0087999999996</c:v>
                </c:pt>
                <c:pt idx="3159">
                  <c:v>4723.6112000000003</c:v>
                </c:pt>
                <c:pt idx="3160">
                  <c:v>4695.5060999999996</c:v>
                </c:pt>
                <c:pt idx="3161">
                  <c:v>4726.1381000000001</c:v>
                </c:pt>
                <c:pt idx="3162">
                  <c:v>4764.3139000000001</c:v>
                </c:pt>
                <c:pt idx="3163">
                  <c:v>4831.8155999999999</c:v>
                </c:pt>
                <c:pt idx="3164">
                  <c:v>4866.0081</c:v>
                </c:pt>
                <c:pt idx="3165">
                  <c:v>4878.5384999999997</c:v>
                </c:pt>
                <c:pt idx="3166">
                  <c:v>4918.9871000000003</c:v>
                </c:pt>
                <c:pt idx="3167">
                  <c:v>4945.268</c:v>
                </c:pt>
                <c:pt idx="3168">
                  <c:v>4950.5676000000003</c:v>
                </c:pt>
                <c:pt idx="3169">
                  <c:v>4957.9836999999998</c:v>
                </c:pt>
                <c:pt idx="3170">
                  <c:v>4948.9058000000005</c:v>
                </c:pt>
                <c:pt idx="3171">
                  <c:v>4976.5901999999996</c:v>
                </c:pt>
                <c:pt idx="3172">
                  <c:v>4948.2791999999999</c:v>
                </c:pt>
                <c:pt idx="3173">
                  <c:v>5033.7343000000001</c:v>
                </c:pt>
                <c:pt idx="3174">
                  <c:v>5024.3113000000003</c:v>
                </c:pt>
                <c:pt idx="3175">
                  <c:v>5066.4867000000004</c:v>
                </c:pt>
                <c:pt idx="3176">
                  <c:v>5052.4034000000001</c:v>
                </c:pt>
                <c:pt idx="3177">
                  <c:v>5110.2842000000001</c:v>
                </c:pt>
                <c:pt idx="3178">
                  <c:v>5174.9345999999996</c:v>
                </c:pt>
                <c:pt idx="3179">
                  <c:v>5169.0703999999996</c:v>
                </c:pt>
                <c:pt idx="3180">
                  <c:v>5143.0414000000001</c:v>
                </c:pt>
                <c:pt idx="3181">
                  <c:v>5198.3024999999998</c:v>
                </c:pt>
                <c:pt idx="3182">
                  <c:v>5121.1741000000002</c:v>
                </c:pt>
                <c:pt idx="3183">
                  <c:v>5055.3616000000002</c:v>
                </c:pt>
                <c:pt idx="3184">
                  <c:v>5071.6021000000001</c:v>
                </c:pt>
                <c:pt idx="3185">
                  <c:v>4987.1152000000002</c:v>
                </c:pt>
                <c:pt idx="3186">
                  <c:v>5004.0753999999997</c:v>
                </c:pt>
                <c:pt idx="3187">
                  <c:v>5001.2070000000003</c:v>
                </c:pt>
                <c:pt idx="3188">
                  <c:v>5013.7165000000005</c:v>
                </c:pt>
                <c:pt idx="3189">
                  <c:v>4821.3002999999999</c:v>
                </c:pt>
                <c:pt idx="3190">
                  <c:v>4685.3792999999996</c:v>
                </c:pt>
                <c:pt idx="3191">
                  <c:v>4623.6286</c:v>
                </c:pt>
                <c:pt idx="3192">
                  <c:v>4701.5875999999998</c:v>
                </c:pt>
                <c:pt idx="3193">
                  <c:v>4729.2496000000001</c:v>
                </c:pt>
                <c:pt idx="3194">
                  <c:v>4792.3146999999999</c:v>
                </c:pt>
                <c:pt idx="3195">
                  <c:v>4844.3739999999998</c:v>
                </c:pt>
                <c:pt idx="3196">
                  <c:v>4875.4679999999998</c:v>
                </c:pt>
                <c:pt idx="3197">
                  <c:v>4898.9209000000001</c:v>
                </c:pt>
                <c:pt idx="3198">
                  <c:v>4780.2851000000001</c:v>
                </c:pt>
                <c:pt idx="3199">
                  <c:v>4759.1382999999996</c:v>
                </c:pt>
                <c:pt idx="3200">
                  <c:v>4763.2740000000003</c:v>
                </c:pt>
                <c:pt idx="3201">
                  <c:v>4786.8319000000001</c:v>
                </c:pt>
                <c:pt idx="3202">
                  <c:v>4791.8362999999999</c:v>
                </c:pt>
                <c:pt idx="3203">
                  <c:v>4840.1067999999996</c:v>
                </c:pt>
                <c:pt idx="3204">
                  <c:v>4820.2645000000002</c:v>
                </c:pt>
                <c:pt idx="3205">
                  <c:v>4877.1315999999997</c:v>
                </c:pt>
                <c:pt idx="3206">
                  <c:v>4898.1039000000001</c:v>
                </c:pt>
                <c:pt idx="3207">
                  <c:v>4889.7685000000001</c:v>
                </c:pt>
                <c:pt idx="3208">
                  <c:v>4847.6310999999996</c:v>
                </c:pt>
                <c:pt idx="3209">
                  <c:v>4830.0433000000003</c:v>
                </c:pt>
                <c:pt idx="3210">
                  <c:v>4851.6562999999996</c:v>
                </c:pt>
                <c:pt idx="3211">
                  <c:v>4807.8155999999999</c:v>
                </c:pt>
                <c:pt idx="3212">
                  <c:v>4765.4129000000003</c:v>
                </c:pt>
                <c:pt idx="3213">
                  <c:v>4797.7509</c:v>
                </c:pt>
                <c:pt idx="3214">
                  <c:v>4780.7920000000004</c:v>
                </c:pt>
                <c:pt idx="3215">
                  <c:v>4623.4858000000004</c:v>
                </c:pt>
                <c:pt idx="3216">
                  <c:v>4556.0057999999999</c:v>
                </c:pt>
                <c:pt idx="3217">
                  <c:v>4603.5645000000004</c:v>
                </c:pt>
                <c:pt idx="3218">
                  <c:v>4541.2291999999998</c:v>
                </c:pt>
                <c:pt idx="3219">
                  <c:v>4532.5070999999998</c:v>
                </c:pt>
                <c:pt idx="3220">
                  <c:v>4602.2646000000004</c:v>
                </c:pt>
                <c:pt idx="3221">
                  <c:v>4601.0537000000004</c:v>
                </c:pt>
                <c:pt idx="3222">
                  <c:v>4529.2941000000001</c:v>
                </c:pt>
                <c:pt idx="3223">
                  <c:v>4543.3747999999996</c:v>
                </c:pt>
                <c:pt idx="3224">
                  <c:v>4520.7222000000002</c:v>
                </c:pt>
                <c:pt idx="3225">
                  <c:v>4529.7987999999996</c:v>
                </c:pt>
                <c:pt idx="3226">
                  <c:v>4606.2921999999999</c:v>
                </c:pt>
                <c:pt idx="3227">
                  <c:v>4620.6629000000003</c:v>
                </c:pt>
                <c:pt idx="3228">
                  <c:v>4598.5209999999997</c:v>
                </c:pt>
                <c:pt idx="3229">
                  <c:v>4554.1727000000001</c:v>
                </c:pt>
                <c:pt idx="3230">
                  <c:v>4488.4409999999998</c:v>
                </c:pt>
                <c:pt idx="3231">
                  <c:v>4468.2887000000001</c:v>
                </c:pt>
                <c:pt idx="3232">
                  <c:v>4450.9301999999998</c:v>
                </c:pt>
                <c:pt idx="3233">
                  <c:v>4483.1786000000002</c:v>
                </c:pt>
                <c:pt idx="3234">
                  <c:v>4425.7973000000002</c:v>
                </c:pt>
                <c:pt idx="3235">
                  <c:v>4436.3009000000002</c:v>
                </c:pt>
                <c:pt idx="3236">
                  <c:v>4504.6419999999998</c:v>
                </c:pt>
                <c:pt idx="3237">
                  <c:v>4499.6553000000004</c:v>
                </c:pt>
                <c:pt idx="3238">
                  <c:v>4442.3050000000003</c:v>
                </c:pt>
                <c:pt idx="3239">
                  <c:v>4442.2489999999998</c:v>
                </c:pt>
                <c:pt idx="3240">
                  <c:v>4456.0679</c:v>
                </c:pt>
                <c:pt idx="3241">
                  <c:v>4486.3225000000002</c:v>
                </c:pt>
                <c:pt idx="3242">
                  <c:v>4491.8437000000004</c:v>
                </c:pt>
                <c:pt idx="3243">
                  <c:v>4546.0087999999996</c:v>
                </c:pt>
                <c:pt idx="3244">
                  <c:v>4585.5546999999997</c:v>
                </c:pt>
                <c:pt idx="3245">
                  <c:v>4590.4268000000002</c:v>
                </c:pt>
                <c:pt idx="3246">
                  <c:v>4615.8906999999999</c:v>
                </c:pt>
                <c:pt idx="3247">
                  <c:v>4595.0294000000004</c:v>
                </c:pt>
                <c:pt idx="3248">
                  <c:v>4617.2718999999997</c:v>
                </c:pt>
                <c:pt idx="3249">
                  <c:v>4615.6031999999996</c:v>
                </c:pt>
                <c:pt idx="3250">
                  <c:v>4602.2785999999996</c:v>
                </c:pt>
                <c:pt idx="3251">
                  <c:v>4581.8976000000002</c:v>
                </c:pt>
                <c:pt idx="3252">
                  <c:v>4648.8374000000003</c:v>
                </c:pt>
                <c:pt idx="3253">
                  <c:v>4651.9287999999997</c:v>
                </c:pt>
                <c:pt idx="3254">
                  <c:v>4624.6134000000002</c:v>
                </c:pt>
                <c:pt idx="3255">
                  <c:v>4590.2169000000004</c:v>
                </c:pt>
                <c:pt idx="3256">
                  <c:v>4557.3321999999998</c:v>
                </c:pt>
                <c:pt idx="3257">
                  <c:v>4545.4425000000001</c:v>
                </c:pt>
                <c:pt idx="3258">
                  <c:v>4556.0949000000001</c:v>
                </c:pt>
                <c:pt idx="3259">
                  <c:v>4501.4237000000003</c:v>
                </c:pt>
                <c:pt idx="3260">
                  <c:v>4487.0228999999999</c:v>
                </c:pt>
                <c:pt idx="3261">
                  <c:v>4542.0681000000004</c:v>
                </c:pt>
                <c:pt idx="3262">
                  <c:v>4535.2728999999999</c:v>
                </c:pt>
                <c:pt idx="3263">
                  <c:v>4554.0922</c:v>
                </c:pt>
                <c:pt idx="3264">
                  <c:v>4572.5829000000003</c:v>
                </c:pt>
                <c:pt idx="3265">
                  <c:v>4578.8218999999999</c:v>
                </c:pt>
                <c:pt idx="3266">
                  <c:v>4532.4551000000001</c:v>
                </c:pt>
                <c:pt idx="3267">
                  <c:v>4476.2272999999996</c:v>
                </c:pt>
                <c:pt idx="3268">
                  <c:v>4482.7411000000002</c:v>
                </c:pt>
                <c:pt idx="3269">
                  <c:v>4526.4432999999999</c:v>
                </c:pt>
                <c:pt idx="3270">
                  <c:v>4484.8296</c:v>
                </c:pt>
                <c:pt idx="3271">
                  <c:v>4474.8253000000004</c:v>
                </c:pt>
                <c:pt idx="3272">
                  <c:v>4407.5209999999997</c:v>
                </c:pt>
                <c:pt idx="3273">
                  <c:v>4272.6629000000003</c:v>
                </c:pt>
                <c:pt idx="3274">
                  <c:v>4312.1684999999998</c:v>
                </c:pt>
                <c:pt idx="3275">
                  <c:v>4251.1878999999999</c:v>
                </c:pt>
                <c:pt idx="3276">
                  <c:v>4313.4394000000002</c:v>
                </c:pt>
                <c:pt idx="3277">
                  <c:v>4213.8834999999999</c:v>
                </c:pt>
                <c:pt idx="3278">
                  <c:v>4199.0679</c:v>
                </c:pt>
                <c:pt idx="3279">
                  <c:v>4126.7250000000004</c:v>
                </c:pt>
                <c:pt idx="3280">
                  <c:v>4105.6116000000002</c:v>
                </c:pt>
                <c:pt idx="3281">
                  <c:v>4180.7671</c:v>
                </c:pt>
                <c:pt idx="3282">
                  <c:v>4074.7910999999999</c:v>
                </c:pt>
                <c:pt idx="3283">
                  <c:v>4067.4376999999999</c:v>
                </c:pt>
                <c:pt idx="3284">
                  <c:v>4044.3820000000001</c:v>
                </c:pt>
                <c:pt idx="3285">
                  <c:v>4000.3090999999999</c:v>
                </c:pt>
                <c:pt idx="3286">
                  <c:v>4022.5506999999998</c:v>
                </c:pt>
                <c:pt idx="3287">
                  <c:v>4116.1361999999999</c:v>
                </c:pt>
                <c:pt idx="3288">
                  <c:v>4056.3384000000001</c:v>
                </c:pt>
                <c:pt idx="3289">
                  <c:v>4047.4989999999998</c:v>
                </c:pt>
                <c:pt idx="3290">
                  <c:v>4127.4463999999998</c:v>
                </c:pt>
                <c:pt idx="3291">
                  <c:v>4126.6359000000002</c:v>
                </c:pt>
                <c:pt idx="3292">
                  <c:v>4092.4493000000002</c:v>
                </c:pt>
                <c:pt idx="3293">
                  <c:v>4084.1509000000001</c:v>
                </c:pt>
                <c:pt idx="3294">
                  <c:v>4093.9187999999999</c:v>
                </c:pt>
                <c:pt idx="3295">
                  <c:v>4081.1289999999999</c:v>
                </c:pt>
                <c:pt idx="3296">
                  <c:v>4139.107</c:v>
                </c:pt>
                <c:pt idx="3297">
                  <c:v>4202.8227999999999</c:v>
                </c:pt>
                <c:pt idx="3298">
                  <c:v>4254.7601000000004</c:v>
                </c:pt>
                <c:pt idx="3299">
                  <c:v>4247.1382000000003</c:v>
                </c:pt>
                <c:pt idx="3300">
                  <c:v>4208.8513000000003</c:v>
                </c:pt>
                <c:pt idx="3301">
                  <c:v>4197.7107999999998</c:v>
                </c:pt>
                <c:pt idx="3302">
                  <c:v>4202.777</c:v>
                </c:pt>
                <c:pt idx="3303">
                  <c:v>4214.7016999999996</c:v>
                </c:pt>
                <c:pt idx="3304">
                  <c:v>4119.8976000000002</c:v>
                </c:pt>
                <c:pt idx="3305">
                  <c:v>4042.5756000000001</c:v>
                </c:pt>
                <c:pt idx="3306">
                  <c:v>3994.2339999999999</c:v>
                </c:pt>
                <c:pt idx="3307">
                  <c:v>3953.6331</c:v>
                </c:pt>
                <c:pt idx="3308">
                  <c:v>4035.2184999999999</c:v>
                </c:pt>
                <c:pt idx="3309">
                  <c:v>3972.8815</c:v>
                </c:pt>
                <c:pt idx="3310">
                  <c:v>4057.8733000000002</c:v>
                </c:pt>
                <c:pt idx="3311">
                  <c:v>4012.6188999999999</c:v>
                </c:pt>
                <c:pt idx="3312">
                  <c:v>4021.7604000000001</c:v>
                </c:pt>
                <c:pt idx="3313">
                  <c:v>4022.2203</c:v>
                </c:pt>
                <c:pt idx="3314">
                  <c:v>3909.4982</c:v>
                </c:pt>
                <c:pt idx="3315">
                  <c:v>3943.0967000000001</c:v>
                </c:pt>
                <c:pt idx="3316">
                  <c:v>3881.3692999999998</c:v>
                </c:pt>
                <c:pt idx="3317">
                  <c:v>3914.4915000000001</c:v>
                </c:pt>
                <c:pt idx="3318">
                  <c:v>3958.4364</c:v>
                </c:pt>
                <c:pt idx="3319">
                  <c:v>3933.7627000000002</c:v>
                </c:pt>
                <c:pt idx="3320">
                  <c:v>3937.1032</c:v>
                </c:pt>
                <c:pt idx="3321">
                  <c:v>3966.027</c:v>
                </c:pt>
                <c:pt idx="3322">
                  <c:v>4040.0700999999999</c:v>
                </c:pt>
                <c:pt idx="3323">
                  <c:v>4026.9502000000002</c:v>
                </c:pt>
                <c:pt idx="3324">
                  <c:v>4009.645</c:v>
                </c:pt>
                <c:pt idx="3325">
                  <c:v>3980.8359</c:v>
                </c:pt>
                <c:pt idx="3326">
                  <c:v>3959.2910000000002</c:v>
                </c:pt>
                <c:pt idx="3327">
                  <c:v>3964.8534</c:v>
                </c:pt>
                <c:pt idx="3328">
                  <c:v>3984.9481999999998</c:v>
                </c:pt>
                <c:pt idx="3329">
                  <c:v>3924.2932999999998</c:v>
                </c:pt>
                <c:pt idx="3330">
                  <c:v>3906.6401999999998</c:v>
                </c:pt>
                <c:pt idx="3331">
                  <c:v>3907.1552999999999</c:v>
                </c:pt>
                <c:pt idx="3332">
                  <c:v>3873.7237</c:v>
                </c:pt>
                <c:pt idx="3333">
                  <c:v>3859.4537</c:v>
                </c:pt>
                <c:pt idx="3334">
                  <c:v>3886.8715000000002</c:v>
                </c:pt>
                <c:pt idx="3335">
                  <c:v>3899.2953000000002</c:v>
                </c:pt>
                <c:pt idx="3336">
                  <c:v>3892.2174</c:v>
                </c:pt>
                <c:pt idx="3337">
                  <c:v>3852.665</c:v>
                </c:pt>
                <c:pt idx="3338">
                  <c:v>3920.2530000000002</c:v>
                </c:pt>
                <c:pt idx="3339">
                  <c:v>3979.1777000000002</c:v>
                </c:pt>
                <c:pt idx="3340">
                  <c:v>3986.6295</c:v>
                </c:pt>
                <c:pt idx="3341">
                  <c:v>4047.1293999999998</c:v>
                </c:pt>
                <c:pt idx="3342">
                  <c:v>4055.6246000000001</c:v>
                </c:pt>
                <c:pt idx="3343">
                  <c:v>4077.4890999999998</c:v>
                </c:pt>
                <c:pt idx="3344">
                  <c:v>4071.5120999999999</c:v>
                </c:pt>
                <c:pt idx="3345">
                  <c:v>4030.7701000000002</c:v>
                </c:pt>
                <c:pt idx="3346">
                  <c:v>3963.0356999999999</c:v>
                </c:pt>
                <c:pt idx="3347">
                  <c:v>3959.6221999999998</c:v>
                </c:pt>
                <c:pt idx="3348">
                  <c:v>3865.5347999999999</c:v>
                </c:pt>
                <c:pt idx="3349">
                  <c:v>3767.3879999999999</c:v>
                </c:pt>
                <c:pt idx="3350">
                  <c:v>3815.7837</c:v>
                </c:pt>
                <c:pt idx="3351">
                  <c:v>3736.3890000000001</c:v>
                </c:pt>
                <c:pt idx="3352">
                  <c:v>3739.4987000000001</c:v>
                </c:pt>
                <c:pt idx="3353">
                  <c:v>3709.3960000000002</c:v>
                </c:pt>
                <c:pt idx="3354">
                  <c:v>3629.8027999999999</c:v>
                </c:pt>
                <c:pt idx="3355">
                  <c:v>3778.5504000000001</c:v>
                </c:pt>
                <c:pt idx="3356">
                  <c:v>3900.8168000000001</c:v>
                </c:pt>
                <c:pt idx="3357">
                  <c:v>3793.1417000000001</c:v>
                </c:pt>
                <c:pt idx="3358">
                  <c:v>3734.1502999999998</c:v>
                </c:pt>
                <c:pt idx="3359">
                  <c:v>3835.9448000000002</c:v>
                </c:pt>
                <c:pt idx="3360">
                  <c:v>3812.1579999999999</c:v>
                </c:pt>
                <c:pt idx="3361">
                  <c:v>3732.2354</c:v>
                </c:pt>
                <c:pt idx="3362">
                  <c:v>3772.4086000000002</c:v>
                </c:pt>
                <c:pt idx="3363">
                  <c:v>3827.7440000000001</c:v>
                </c:pt>
                <c:pt idx="3364">
                  <c:v>3875.9690000000001</c:v>
                </c:pt>
                <c:pt idx="3365">
                  <c:v>3899.5072</c:v>
                </c:pt>
                <c:pt idx="3366">
                  <c:v>3898.0140000000001</c:v>
                </c:pt>
                <c:pt idx="3367">
                  <c:v>3897.7766999999999</c:v>
                </c:pt>
                <c:pt idx="3368">
                  <c:v>3901.1592999999998</c:v>
                </c:pt>
                <c:pt idx="3369">
                  <c:v>3855.7739999999999</c:v>
                </c:pt>
                <c:pt idx="3370">
                  <c:v>3824.2673</c:v>
                </c:pt>
                <c:pt idx="3371">
                  <c:v>3849.7581</c:v>
                </c:pt>
                <c:pt idx="3372">
                  <c:v>3917.0342999999998</c:v>
                </c:pt>
                <c:pt idx="3373">
                  <c:v>3888.9232000000002</c:v>
                </c:pt>
                <c:pt idx="3374">
                  <c:v>3931.8775000000001</c:v>
                </c:pt>
                <c:pt idx="3375">
                  <c:v>3964.4803000000002</c:v>
                </c:pt>
                <c:pt idx="3376">
                  <c:v>3974.4214999999999</c:v>
                </c:pt>
                <c:pt idx="3377">
                  <c:v>3878.4074999999998</c:v>
                </c:pt>
                <c:pt idx="3378">
                  <c:v>3932.2098000000001</c:v>
                </c:pt>
                <c:pt idx="3379">
                  <c:v>3906.0891999999999</c:v>
                </c:pt>
                <c:pt idx="3380">
                  <c:v>3825.9058</c:v>
                </c:pt>
                <c:pt idx="3381">
                  <c:v>3832.4486000000002</c:v>
                </c:pt>
                <c:pt idx="3382">
                  <c:v>3815.0576999999998</c:v>
                </c:pt>
                <c:pt idx="3383">
                  <c:v>3871.3697000000002</c:v>
                </c:pt>
                <c:pt idx="3384">
                  <c:v>3814.4753999999998</c:v>
                </c:pt>
                <c:pt idx="3385">
                  <c:v>3923.2934</c:v>
                </c:pt>
                <c:pt idx="3386">
                  <c:v>3940.0500999999999</c:v>
                </c:pt>
                <c:pt idx="3387">
                  <c:v>3910.8636999999999</c:v>
                </c:pt>
                <c:pt idx="3388">
                  <c:v>3916.1261</c:v>
                </c:pt>
                <c:pt idx="3389">
                  <c:v>3883.6356000000001</c:v>
                </c:pt>
                <c:pt idx="3390">
                  <c:v>3882.3951000000002</c:v>
                </c:pt>
                <c:pt idx="3391">
                  <c:v>3874.3218000000002</c:v>
                </c:pt>
                <c:pt idx="3392">
                  <c:v>3901.2582000000002</c:v>
                </c:pt>
                <c:pt idx="3393">
                  <c:v>3916.2574</c:v>
                </c:pt>
                <c:pt idx="3394">
                  <c:v>3948.7253999999998</c:v>
                </c:pt>
                <c:pt idx="3395">
                  <c:v>3890.6352000000002</c:v>
                </c:pt>
                <c:pt idx="3396">
                  <c:v>3901.7112999999999</c:v>
                </c:pt>
                <c:pt idx="3397">
                  <c:v>3901.3692000000001</c:v>
                </c:pt>
                <c:pt idx="3398">
                  <c:v>3873.7401</c:v>
                </c:pt>
                <c:pt idx="3399">
                  <c:v>3856.8235</c:v>
                </c:pt>
                <c:pt idx="3400">
                  <c:v>3831.7226000000001</c:v>
                </c:pt>
                <c:pt idx="3401">
                  <c:v>3841.2208999999998</c:v>
                </c:pt>
                <c:pt idx="3402">
                  <c:v>3839.9270999999999</c:v>
                </c:pt>
                <c:pt idx="3403">
                  <c:v>3882.6286</c:v>
                </c:pt>
                <c:pt idx="3404">
                  <c:v>3821.5770000000002</c:v>
                </c:pt>
                <c:pt idx="3405">
                  <c:v>3839.1064999999999</c:v>
                </c:pt>
                <c:pt idx="3406">
                  <c:v>3774.3494000000001</c:v>
                </c:pt>
                <c:pt idx="3407">
                  <c:v>3736.3382000000001</c:v>
                </c:pt>
                <c:pt idx="3408">
                  <c:v>3853.0043000000001</c:v>
                </c:pt>
                <c:pt idx="3409">
                  <c:v>3878.8604999999998</c:v>
                </c:pt>
                <c:pt idx="3410">
                  <c:v>3908.1403</c:v>
                </c:pt>
                <c:pt idx="3411">
                  <c:v>3915.4322000000002</c:v>
                </c:pt>
                <c:pt idx="3412">
                  <c:v>3915.9225999999999</c:v>
                </c:pt>
                <c:pt idx="3413">
                  <c:v>3923.1120999999998</c:v>
                </c:pt>
                <c:pt idx="3414">
                  <c:v>3914.9623000000001</c:v>
                </c:pt>
                <c:pt idx="3415">
                  <c:v>3953.39</c:v>
                </c:pt>
                <c:pt idx="3416">
                  <c:v>3965.1941000000002</c:v>
                </c:pt>
                <c:pt idx="3417">
                  <c:v>3955.1205</c:v>
                </c:pt>
                <c:pt idx="3418">
                  <c:v>3998.1437999999998</c:v>
                </c:pt>
                <c:pt idx="3419">
                  <c:v>4002.9697999999999</c:v>
                </c:pt>
                <c:pt idx="3420">
                  <c:v>3958.7649000000001</c:v>
                </c:pt>
                <c:pt idx="3421">
                  <c:v>3989.5086000000001</c:v>
                </c:pt>
                <c:pt idx="3422">
                  <c:v>4001.4812999999999</c:v>
                </c:pt>
                <c:pt idx="3423">
                  <c:v>4031.1642000000002</c:v>
                </c:pt>
                <c:pt idx="3424">
                  <c:v>4010.5527000000002</c:v>
                </c:pt>
                <c:pt idx="3425">
                  <c:v>4010.8701000000001</c:v>
                </c:pt>
                <c:pt idx="3426">
                  <c:v>4011.1026000000002</c:v>
                </c:pt>
                <c:pt idx="3427">
                  <c:v>4026.7656999999999</c:v>
                </c:pt>
                <c:pt idx="3428">
                  <c:v>4060.7240999999999</c:v>
                </c:pt>
                <c:pt idx="3429">
                  <c:v>4124.6661999999997</c:v>
                </c:pt>
                <c:pt idx="3430">
                  <c:v>4166.5015000000003</c:v>
                </c:pt>
                <c:pt idx="3431">
                  <c:v>4208.0787</c:v>
                </c:pt>
                <c:pt idx="3432">
                  <c:v>4205.7187999999996</c:v>
                </c:pt>
                <c:pt idx="3433">
                  <c:v>4185.6234000000004</c:v>
                </c:pt>
                <c:pt idx="3434">
                  <c:v>4276.8076000000001</c:v>
                </c:pt>
                <c:pt idx="3435">
                  <c:v>4256.3217000000004</c:v>
                </c:pt>
                <c:pt idx="3436">
                  <c:v>4257.9561000000003</c:v>
                </c:pt>
                <c:pt idx="3437">
                  <c:v>4228.8801999999996</c:v>
                </c:pt>
                <c:pt idx="3438">
                  <c:v>4313.7776000000003</c:v>
                </c:pt>
                <c:pt idx="3439">
                  <c:v>4464.085</c:v>
                </c:pt>
                <c:pt idx="3440">
                  <c:v>4455.8804</c:v>
                </c:pt>
                <c:pt idx="3441">
                  <c:v>4444.1134000000002</c:v>
                </c:pt>
                <c:pt idx="3442">
                  <c:v>4459.7079000000003</c:v>
                </c:pt>
                <c:pt idx="3443">
                  <c:v>4524.5905000000002</c:v>
                </c:pt>
                <c:pt idx="3444">
                  <c:v>4549.7938000000004</c:v>
                </c:pt>
                <c:pt idx="3445">
                  <c:v>4612.7541000000001</c:v>
                </c:pt>
                <c:pt idx="3446">
                  <c:v>4656.7653</c:v>
                </c:pt>
                <c:pt idx="3447">
                  <c:v>4584.9537</c:v>
                </c:pt>
                <c:pt idx="3448">
                  <c:v>4471.0384999999997</c:v>
                </c:pt>
                <c:pt idx="3449">
                  <c:v>4584.8986000000004</c:v>
                </c:pt>
                <c:pt idx="3450">
                  <c:v>4595.6446999999998</c:v>
                </c:pt>
                <c:pt idx="3451">
                  <c:v>4545.5189</c:v>
                </c:pt>
                <c:pt idx="3452">
                  <c:v>4508.2726000000002</c:v>
                </c:pt>
                <c:pt idx="3453">
                  <c:v>4589.6572999999999</c:v>
                </c:pt>
                <c:pt idx="3454">
                  <c:v>4704.174</c:v>
                </c:pt>
                <c:pt idx="3455">
                  <c:v>4662.7637000000004</c:v>
                </c:pt>
                <c:pt idx="3456">
                  <c:v>4689.7125999999998</c:v>
                </c:pt>
                <c:pt idx="3457">
                  <c:v>4698.4326000000001</c:v>
                </c:pt>
                <c:pt idx="3458">
                  <c:v>4663.6737999999996</c:v>
                </c:pt>
                <c:pt idx="3459">
                  <c:v>4682.0532000000003</c:v>
                </c:pt>
                <c:pt idx="3460">
                  <c:v>4613.7221</c:v>
                </c:pt>
                <c:pt idx="3461">
                  <c:v>4654.3127999999997</c:v>
                </c:pt>
                <c:pt idx="3462">
                  <c:v>4608.2145</c:v>
                </c:pt>
                <c:pt idx="3463">
                  <c:v>4765.8985000000002</c:v>
                </c:pt>
                <c:pt idx="3464">
                  <c:v>4905.1345000000001</c:v>
                </c:pt>
                <c:pt idx="3465">
                  <c:v>4858.1124</c:v>
                </c:pt>
                <c:pt idx="3466">
                  <c:v>4977.4876000000004</c:v>
                </c:pt>
                <c:pt idx="3467">
                  <c:v>5055.8562000000002</c:v>
                </c:pt>
                <c:pt idx="3468">
                  <c:v>5067.4092000000001</c:v>
                </c:pt>
                <c:pt idx="3469">
                  <c:v>5040.5219999999999</c:v>
                </c:pt>
                <c:pt idx="3470">
                  <c:v>5080.8406000000004</c:v>
                </c:pt>
                <c:pt idx="3471">
                  <c:v>5015.5291999999999</c:v>
                </c:pt>
                <c:pt idx="3472">
                  <c:v>5036.0832</c:v>
                </c:pt>
                <c:pt idx="3473">
                  <c:v>4911.0960999999998</c:v>
                </c:pt>
                <c:pt idx="3474">
                  <c:v>4999.9080999999996</c:v>
                </c:pt>
                <c:pt idx="3475">
                  <c:v>5030.4057000000003</c:v>
                </c:pt>
                <c:pt idx="3476">
                  <c:v>4966.7775000000001</c:v>
                </c:pt>
                <c:pt idx="3477">
                  <c:v>4993.1611000000003</c:v>
                </c:pt>
                <c:pt idx="3478">
                  <c:v>4884.2493000000004</c:v>
                </c:pt>
                <c:pt idx="3479">
                  <c:v>4863.5025999999998</c:v>
                </c:pt>
                <c:pt idx="3480">
                  <c:v>4868.9879000000001</c:v>
                </c:pt>
                <c:pt idx="3481">
                  <c:v>4758.3002999999999</c:v>
                </c:pt>
                <c:pt idx="3482">
                  <c:v>4712.6433999999999</c:v>
                </c:pt>
                <c:pt idx="3483">
                  <c:v>4663.0875999999998</c:v>
                </c:pt>
                <c:pt idx="3484">
                  <c:v>4614.6851999999999</c:v>
                </c:pt>
                <c:pt idx="3485">
                  <c:v>4494.4566999999997</c:v>
                </c:pt>
                <c:pt idx="3486">
                  <c:v>4443.5967000000001</c:v>
                </c:pt>
                <c:pt idx="3487">
                  <c:v>4437.0352999999996</c:v>
                </c:pt>
                <c:pt idx="3488">
                  <c:v>4436.4187000000002</c:v>
                </c:pt>
                <c:pt idx="3489">
                  <c:v>4469.4408000000003</c:v>
                </c:pt>
                <c:pt idx="3490">
                  <c:v>4438.0446000000002</c:v>
                </c:pt>
                <c:pt idx="3491">
                  <c:v>4482.1152000000002</c:v>
                </c:pt>
                <c:pt idx="3492">
                  <c:v>4535.1507000000001</c:v>
                </c:pt>
                <c:pt idx="3493">
                  <c:v>4557.1620999999996</c:v>
                </c:pt>
                <c:pt idx="3494">
                  <c:v>4430.0231000000003</c:v>
                </c:pt>
                <c:pt idx="3495">
                  <c:v>4405.8161</c:v>
                </c:pt>
                <c:pt idx="3496">
                  <c:v>4479.7395999999999</c:v>
                </c:pt>
                <c:pt idx="3497">
                  <c:v>4443.0231000000003</c:v>
                </c:pt>
                <c:pt idx="3498">
                  <c:v>4390.2442000000001</c:v>
                </c:pt>
                <c:pt idx="3499">
                  <c:v>4394.7173000000003</c:v>
                </c:pt>
                <c:pt idx="3500">
                  <c:v>4448.4027999999998</c:v>
                </c:pt>
                <c:pt idx="3501">
                  <c:v>4464.3158000000003</c:v>
                </c:pt>
                <c:pt idx="3502">
                  <c:v>4460.9427999999998</c:v>
                </c:pt>
                <c:pt idx="3503">
                  <c:v>4466.2114000000001</c:v>
                </c:pt>
                <c:pt idx="3504">
                  <c:v>4472.8995000000004</c:v>
                </c:pt>
                <c:pt idx="3505">
                  <c:v>4415.924</c:v>
                </c:pt>
                <c:pt idx="3506">
                  <c:v>4398.7552999999998</c:v>
                </c:pt>
                <c:pt idx="3507">
                  <c:v>4351.7344999999996</c:v>
                </c:pt>
                <c:pt idx="3508">
                  <c:v>4316.0636999999997</c:v>
                </c:pt>
                <c:pt idx="3509">
                  <c:v>4353.6909999999998</c:v>
                </c:pt>
                <c:pt idx="3510">
                  <c:v>4445.2910000000002</c:v>
                </c:pt>
                <c:pt idx="3511">
                  <c:v>4404.5212000000001</c:v>
                </c:pt>
                <c:pt idx="3512">
                  <c:v>4404.1679000000004</c:v>
                </c:pt>
                <c:pt idx="3513">
                  <c:v>4351.7740999999996</c:v>
                </c:pt>
                <c:pt idx="3514">
                  <c:v>4355.1313</c:v>
                </c:pt>
                <c:pt idx="3515">
                  <c:v>4416.9795999999997</c:v>
                </c:pt>
                <c:pt idx="3516">
                  <c:v>4374.4597999999996</c:v>
                </c:pt>
                <c:pt idx="3517">
                  <c:v>4441.4218000000001</c:v>
                </c:pt>
                <c:pt idx="3518">
                  <c:v>4449.7286000000004</c:v>
                </c:pt>
                <c:pt idx="3519">
                  <c:v>4459.2098999999998</c:v>
                </c:pt>
                <c:pt idx="3520">
                  <c:v>4401.3536000000004</c:v>
                </c:pt>
                <c:pt idx="3521">
                  <c:v>4422.7128000000002</c:v>
                </c:pt>
                <c:pt idx="3522">
                  <c:v>4425.8235000000004</c:v>
                </c:pt>
                <c:pt idx="3523">
                  <c:v>4465.3741</c:v>
                </c:pt>
                <c:pt idx="3524">
                  <c:v>4485.1489000000001</c:v>
                </c:pt>
                <c:pt idx="3525">
                  <c:v>4501.7775000000001</c:v>
                </c:pt>
                <c:pt idx="3526">
                  <c:v>4506.9870000000001</c:v>
                </c:pt>
                <c:pt idx="3527">
                  <c:v>4488.5446000000002</c:v>
                </c:pt>
                <c:pt idx="3528">
                  <c:v>4492.0864000000001</c:v>
                </c:pt>
                <c:pt idx="3529">
                  <c:v>4389.1903000000002</c:v>
                </c:pt>
                <c:pt idx="3530">
                  <c:v>4416.6153999999997</c:v>
                </c:pt>
                <c:pt idx="3531">
                  <c:v>4384.3431</c:v>
                </c:pt>
                <c:pt idx="3532">
                  <c:v>4356.9161000000004</c:v>
                </c:pt>
                <c:pt idx="3533">
                  <c:v>4369.3193000000001</c:v>
                </c:pt>
                <c:pt idx="3534">
                  <c:v>4397.3858</c:v>
                </c:pt>
                <c:pt idx="3535">
                  <c:v>4391.7485999999999</c:v>
                </c:pt>
                <c:pt idx="3536">
                  <c:v>4376.4621999999999</c:v>
                </c:pt>
                <c:pt idx="3537">
                  <c:v>4338.3648000000003</c:v>
                </c:pt>
                <c:pt idx="3538">
                  <c:v>4357.6749</c:v>
                </c:pt>
                <c:pt idx="3539">
                  <c:v>4307.0565999999999</c:v>
                </c:pt>
                <c:pt idx="3540">
                  <c:v>4333.8782000000001</c:v>
                </c:pt>
                <c:pt idx="3541">
                  <c:v>4351.3756000000003</c:v>
                </c:pt>
                <c:pt idx="3542">
                  <c:v>4355.5553</c:v>
                </c:pt>
                <c:pt idx="3543">
                  <c:v>4375.9840999999997</c:v>
                </c:pt>
                <c:pt idx="3544">
                  <c:v>4374.2968000000001</c:v>
                </c:pt>
                <c:pt idx="3545">
                  <c:v>4384.6653999999999</c:v>
                </c:pt>
                <c:pt idx="3546">
                  <c:v>4339.5861999999997</c:v>
                </c:pt>
                <c:pt idx="3547">
                  <c:v>4250.7058999999999</c:v>
                </c:pt>
                <c:pt idx="3548">
                  <c:v>4240.3828000000003</c:v>
                </c:pt>
                <c:pt idx="3549">
                  <c:v>4122.4269000000004</c:v>
                </c:pt>
                <c:pt idx="3550">
                  <c:v>4126.9579999999996</c:v>
                </c:pt>
                <c:pt idx="3551">
                  <c:v>4113.6535000000003</c:v>
                </c:pt>
                <c:pt idx="3552">
                  <c:v>4139.9606000000003</c:v>
                </c:pt>
                <c:pt idx="3553">
                  <c:v>4094.7511</c:v>
                </c:pt>
                <c:pt idx="3554">
                  <c:v>4123.5352000000003</c:v>
                </c:pt>
                <c:pt idx="3555">
                  <c:v>4159.2401</c:v>
                </c:pt>
                <c:pt idx="3556">
                  <c:v>4074.8955999999998</c:v>
                </c:pt>
                <c:pt idx="3557">
                  <c:v>4145.2233999999999</c:v>
                </c:pt>
                <c:pt idx="3558">
                  <c:v>4184.1004999999996</c:v>
                </c:pt>
                <c:pt idx="3559">
                  <c:v>4232.8810999999996</c:v>
                </c:pt>
                <c:pt idx="3560">
                  <c:v>4222.9701999999997</c:v>
                </c:pt>
                <c:pt idx="3561">
                  <c:v>4228.6530000000002</c:v>
                </c:pt>
                <c:pt idx="3562">
                  <c:v>4218.8834999999999</c:v>
                </c:pt>
                <c:pt idx="3563">
                  <c:v>4161.6031000000003</c:v>
                </c:pt>
                <c:pt idx="3564">
                  <c:v>4197.3131000000003</c:v>
                </c:pt>
                <c:pt idx="3565">
                  <c:v>4241.4179999999997</c:v>
                </c:pt>
                <c:pt idx="3566">
                  <c:v>4246.0915000000005</c:v>
                </c:pt>
                <c:pt idx="3567">
                  <c:v>4239.9791999999998</c:v>
                </c:pt>
                <c:pt idx="3568">
                  <c:v>4199.8846999999996</c:v>
                </c:pt>
                <c:pt idx="3569">
                  <c:v>4261.3774000000003</c:v>
                </c:pt>
                <c:pt idx="3570">
                  <c:v>4262.7523000000001</c:v>
                </c:pt>
                <c:pt idx="3571">
                  <c:v>4337.3006999999998</c:v>
                </c:pt>
                <c:pt idx="3572">
                  <c:v>4358.3323</c:v>
                </c:pt>
                <c:pt idx="3573">
                  <c:v>4412.5128000000004</c:v>
                </c:pt>
                <c:pt idx="3574">
                  <c:v>4400.6142</c:v>
                </c:pt>
                <c:pt idx="3575">
                  <c:v>4389.9059999999999</c:v>
                </c:pt>
                <c:pt idx="3576">
                  <c:v>4378.2883000000002</c:v>
                </c:pt>
                <c:pt idx="3577">
                  <c:v>4409.7169000000004</c:v>
                </c:pt>
                <c:pt idx="3578">
                  <c:v>4385.8337000000001</c:v>
                </c:pt>
                <c:pt idx="3579">
                  <c:v>4329.2870999999996</c:v>
                </c:pt>
                <c:pt idx="3580">
                  <c:v>4355.6947</c:v>
                </c:pt>
                <c:pt idx="3581">
                  <c:v>4362.0338000000002</c:v>
                </c:pt>
                <c:pt idx="3582">
                  <c:v>4351.5276000000003</c:v>
                </c:pt>
                <c:pt idx="3583">
                  <c:v>4309.1966000000002</c:v>
                </c:pt>
                <c:pt idx="3584">
                  <c:v>4299.2977000000001</c:v>
                </c:pt>
                <c:pt idx="3585">
                  <c:v>4264.5204999999996</c:v>
                </c:pt>
                <c:pt idx="3586">
                  <c:v>4233.0316000000003</c:v>
                </c:pt>
                <c:pt idx="3587">
                  <c:v>4213.0682999999999</c:v>
                </c:pt>
                <c:pt idx="3588">
                  <c:v>4202.1255000000001</c:v>
                </c:pt>
                <c:pt idx="3589">
                  <c:v>4214.5388999999996</c:v>
                </c:pt>
                <c:pt idx="3590">
                  <c:v>4264.0568000000003</c:v>
                </c:pt>
                <c:pt idx="3591">
                  <c:v>4299.549</c:v>
                </c:pt>
                <c:pt idx="3592">
                  <c:v>4335.9562999999998</c:v>
                </c:pt>
                <c:pt idx="3593">
                  <c:v>4356.7164000000002</c:v>
                </c:pt>
                <c:pt idx="3594">
                  <c:v>4336.1391000000003</c:v>
                </c:pt>
                <c:pt idx="3595">
                  <c:v>4315.8095000000003</c:v>
                </c:pt>
                <c:pt idx="3596">
                  <c:v>4306.8406000000004</c:v>
                </c:pt>
                <c:pt idx="3597">
                  <c:v>4236.7043000000003</c:v>
                </c:pt>
                <c:pt idx="3598">
                  <c:v>4269.2782999999999</c:v>
                </c:pt>
                <c:pt idx="3599">
                  <c:v>4276.7013999999999</c:v>
                </c:pt>
                <c:pt idx="3600">
                  <c:v>4256.7363999999998</c:v>
                </c:pt>
                <c:pt idx="3601">
                  <c:v>4271.5235000000002</c:v>
                </c:pt>
                <c:pt idx="3602">
                  <c:v>4279.0456999999997</c:v>
                </c:pt>
                <c:pt idx="3603">
                  <c:v>4312.5088999999998</c:v>
                </c:pt>
                <c:pt idx="3604">
                  <c:v>4264.8936999999996</c:v>
                </c:pt>
                <c:pt idx="3605">
                  <c:v>4250.3314</c:v>
                </c:pt>
                <c:pt idx="3606">
                  <c:v>4217.8948</c:v>
                </c:pt>
                <c:pt idx="3607">
                  <c:v>4279.5641999999998</c:v>
                </c:pt>
                <c:pt idx="3608">
                  <c:v>4286.1763000000001</c:v>
                </c:pt>
                <c:pt idx="3609">
                  <c:v>4303.9759000000004</c:v>
                </c:pt>
                <c:pt idx="3610">
                  <c:v>4272.6709000000001</c:v>
                </c:pt>
                <c:pt idx="3611">
                  <c:v>4304.5151999999998</c:v>
                </c:pt>
                <c:pt idx="3612">
                  <c:v>4252.3869999999997</c:v>
                </c:pt>
                <c:pt idx="3613">
                  <c:v>4200.0027</c:v>
                </c:pt>
                <c:pt idx="3614">
                  <c:v>4210.9606000000003</c:v>
                </c:pt>
                <c:pt idx="3615">
                  <c:v>4194.1934000000001</c:v>
                </c:pt>
                <c:pt idx="3616">
                  <c:v>4194.2952999999998</c:v>
                </c:pt>
                <c:pt idx="3617">
                  <c:v>4142.0204000000003</c:v>
                </c:pt>
                <c:pt idx="3618">
                  <c:v>4187.3730999999998</c:v>
                </c:pt>
                <c:pt idx="3619">
                  <c:v>4229.5685999999996</c:v>
                </c:pt>
                <c:pt idx="3620">
                  <c:v>4189.1131999999998</c:v>
                </c:pt>
                <c:pt idx="3621">
                  <c:v>4202.2302</c:v>
                </c:pt>
                <c:pt idx="3622">
                  <c:v>4182.5864000000001</c:v>
                </c:pt>
                <c:pt idx="3623">
                  <c:v>4240.2493000000004</c:v>
                </c:pt>
                <c:pt idx="3624">
                  <c:v>4218.5586999999996</c:v>
                </c:pt>
                <c:pt idx="3625">
                  <c:v>4203.2960999999996</c:v>
                </c:pt>
                <c:pt idx="3626">
                  <c:v>4193.2574999999997</c:v>
                </c:pt>
                <c:pt idx="3627">
                  <c:v>4188.6854999999996</c:v>
                </c:pt>
                <c:pt idx="3628">
                  <c:v>4189.1629000000003</c:v>
                </c:pt>
                <c:pt idx="3629">
                  <c:v>4203.1781000000001</c:v>
                </c:pt>
                <c:pt idx="3630">
                  <c:v>4202.8379999999997</c:v>
                </c:pt>
                <c:pt idx="3631">
                  <c:v>4218.6093000000001</c:v>
                </c:pt>
                <c:pt idx="3632">
                  <c:v>4224.8208000000004</c:v>
                </c:pt>
                <c:pt idx="3633">
                  <c:v>4229.5600000000004</c:v>
                </c:pt>
                <c:pt idx="3634">
                  <c:v>4240.8047999999999</c:v>
                </c:pt>
                <c:pt idx="3635">
                  <c:v>4264.3652000000002</c:v>
                </c:pt>
                <c:pt idx="3636">
                  <c:v>4290.3015999999998</c:v>
                </c:pt>
                <c:pt idx="3637">
                  <c:v>4316.6647000000003</c:v>
                </c:pt>
                <c:pt idx="3638">
                  <c:v>4343.2695000000003</c:v>
                </c:pt>
                <c:pt idx="3639">
                  <c:v>4372.1761999999999</c:v>
                </c:pt>
                <c:pt idx="3640">
                  <c:v>4360.7007999999996</c:v>
                </c:pt>
                <c:pt idx="3641">
                  <c:v>4374.4310999999998</c:v>
                </c:pt>
                <c:pt idx="3642">
                  <c:v>4342.1778999999997</c:v>
                </c:pt>
                <c:pt idx="3643">
                  <c:v>4297.8692000000001</c:v>
                </c:pt>
                <c:pt idx="3644">
                  <c:v>4317.5619999999999</c:v>
                </c:pt>
                <c:pt idx="3645">
                  <c:v>4317.8567000000003</c:v>
                </c:pt>
                <c:pt idx="3646">
                  <c:v>4361.3843999999999</c:v>
                </c:pt>
                <c:pt idx="3647">
                  <c:v>4352.2767000000003</c:v>
                </c:pt>
                <c:pt idx="3648">
                  <c:v>4408.3428999999996</c:v>
                </c:pt>
                <c:pt idx="3649">
                  <c:v>4473.1688999999997</c:v>
                </c:pt>
                <c:pt idx="3650">
                  <c:v>4509.4822000000004</c:v>
                </c:pt>
                <c:pt idx="3651">
                  <c:v>4483.5920999999998</c:v>
                </c:pt>
                <c:pt idx="3652">
                  <c:v>4491.8894</c:v>
                </c:pt>
                <c:pt idx="3653">
                  <c:v>4506.2885999999999</c:v>
                </c:pt>
                <c:pt idx="3654">
                  <c:v>4505.2918</c:v>
                </c:pt>
                <c:pt idx="3655">
                  <c:v>4534.6154999999999</c:v>
                </c:pt>
                <c:pt idx="3656">
                  <c:v>4508.1075000000001</c:v>
                </c:pt>
                <c:pt idx="3657">
                  <c:v>4544.0257000000001</c:v>
                </c:pt>
                <c:pt idx="3658">
                  <c:v>4545.8438999999998</c:v>
                </c:pt>
                <c:pt idx="3659">
                  <c:v>4537.1796999999997</c:v>
                </c:pt>
                <c:pt idx="3660">
                  <c:v>4519.2767000000003</c:v>
                </c:pt>
                <c:pt idx="3661">
                  <c:v>4501.1481000000003</c:v>
                </c:pt>
                <c:pt idx="3662">
                  <c:v>4493.9609</c:v>
                </c:pt>
                <c:pt idx="3663">
                  <c:v>4406.4502000000002</c:v>
                </c:pt>
                <c:pt idx="3664">
                  <c:v>4409.1719999999996</c:v>
                </c:pt>
                <c:pt idx="3665">
                  <c:v>3901.66</c:v>
                </c:pt>
                <c:pt idx="3666">
                  <c:v>3841.4286000000002</c:v>
                </c:pt>
                <c:pt idx="3667">
                  <c:v>4023.7806999999998</c:v>
                </c:pt>
                <c:pt idx="3668">
                  <c:v>4065.5852</c:v>
                </c:pt>
                <c:pt idx="3669">
                  <c:v>4099.2911999999997</c:v>
                </c:pt>
                <c:pt idx="3670">
                  <c:v>4109.8393999999998</c:v>
                </c:pt>
                <c:pt idx="3671">
                  <c:v>4192.3977000000004</c:v>
                </c:pt>
                <c:pt idx="3672">
                  <c:v>4194.0832</c:v>
                </c:pt>
                <c:pt idx="3673">
                  <c:v>4231.0681000000004</c:v>
                </c:pt>
                <c:pt idx="3674">
                  <c:v>4197.1103999999996</c:v>
                </c:pt>
                <c:pt idx="3675">
                  <c:v>4238.1948000000002</c:v>
                </c:pt>
                <c:pt idx="3676">
                  <c:v>4324.3942999999999</c:v>
                </c:pt>
                <c:pt idx="3677">
                  <c:v>4326.8085000000001</c:v>
                </c:pt>
                <c:pt idx="3678">
                  <c:v>4325.3846999999996</c:v>
                </c:pt>
                <c:pt idx="3679">
                  <c:v>4379.5060999999996</c:v>
                </c:pt>
                <c:pt idx="3680">
                  <c:v>4379.5366000000004</c:v>
                </c:pt>
                <c:pt idx="3681">
                  <c:v>4292.0738000000001</c:v>
                </c:pt>
                <c:pt idx="3682">
                  <c:v>4271.6854000000003</c:v>
                </c:pt>
                <c:pt idx="3683">
                  <c:v>4330.1121000000003</c:v>
                </c:pt>
                <c:pt idx="3684">
                  <c:v>4233.4890999999998</c:v>
                </c:pt>
                <c:pt idx="3685">
                  <c:v>4214.9984000000004</c:v>
                </c:pt>
                <c:pt idx="3686">
                  <c:v>4405.5459000000001</c:v>
                </c:pt>
                <c:pt idx="3687">
                  <c:v>4331.8293000000003</c:v>
                </c:pt>
                <c:pt idx="3688">
                  <c:v>4436.9184999999998</c:v>
                </c:pt>
                <c:pt idx="3689">
                  <c:v>4419.0208000000002</c:v>
                </c:pt>
                <c:pt idx="3690">
                  <c:v>4354.6450000000004</c:v>
                </c:pt>
                <c:pt idx="3691">
                  <c:v>4234.6985000000004</c:v>
                </c:pt>
                <c:pt idx="3692">
                  <c:v>4360.6662999999999</c:v>
                </c:pt>
                <c:pt idx="3693">
                  <c:v>4261.9287999999997</c:v>
                </c:pt>
                <c:pt idx="3694">
                  <c:v>4059.8964999999998</c:v>
                </c:pt>
                <c:pt idx="3695">
                  <c:v>4191.9762000000001</c:v>
                </c:pt>
                <c:pt idx="3696">
                  <c:v>4042.7494000000002</c:v>
                </c:pt>
                <c:pt idx="3697">
                  <c:v>4052.5762</c:v>
                </c:pt>
                <c:pt idx="3698">
                  <c:v>3961.2970999999998</c:v>
                </c:pt>
                <c:pt idx="3699">
                  <c:v>3965.1936000000001</c:v>
                </c:pt>
                <c:pt idx="3700">
                  <c:v>3892.0727000000002</c:v>
                </c:pt>
                <c:pt idx="3701">
                  <c:v>3925.4249</c:v>
                </c:pt>
                <c:pt idx="3702">
                  <c:v>4030.0174999999999</c:v>
                </c:pt>
                <c:pt idx="3703">
                  <c:v>4019.7384000000002</c:v>
                </c:pt>
                <c:pt idx="3704">
                  <c:v>4041.5969</c:v>
                </c:pt>
                <c:pt idx="3705">
                  <c:v>3991.4670999999998</c:v>
                </c:pt>
                <c:pt idx="3706">
                  <c:v>4010.1559000000002</c:v>
                </c:pt>
                <c:pt idx="3707">
                  <c:v>3970.8065000000001</c:v>
                </c:pt>
                <c:pt idx="3708">
                  <c:v>3931.6507999999999</c:v>
                </c:pt>
                <c:pt idx="3709">
                  <c:v>3997.6673999999998</c:v>
                </c:pt>
                <c:pt idx="3710">
                  <c:v>4033.8166999999999</c:v>
                </c:pt>
                <c:pt idx="3711">
                  <c:v>4040.3733999999999</c:v>
                </c:pt>
                <c:pt idx="3712">
                  <c:v>4064.9856</c:v>
                </c:pt>
                <c:pt idx="3713">
                  <c:v>4070.1352999999999</c:v>
                </c:pt>
                <c:pt idx="3714">
                  <c:v>4010.3984</c:v>
                </c:pt>
                <c:pt idx="3715">
                  <c:v>4026.1235000000001</c:v>
                </c:pt>
                <c:pt idx="3716">
                  <c:v>4066.8946000000001</c:v>
                </c:pt>
                <c:pt idx="3717">
                  <c:v>4020.0695000000001</c:v>
                </c:pt>
                <c:pt idx="3718">
                  <c:v>4044.6615000000002</c:v>
                </c:pt>
                <c:pt idx="3719">
                  <c:v>4051.4349999999999</c:v>
                </c:pt>
                <c:pt idx="3720">
                  <c:v>4047.6073999999999</c:v>
                </c:pt>
                <c:pt idx="3721">
                  <c:v>4019.4955</c:v>
                </c:pt>
                <c:pt idx="3722">
                  <c:v>4065.5983999999999</c:v>
                </c:pt>
                <c:pt idx="3723">
                  <c:v>4049.4049</c:v>
                </c:pt>
                <c:pt idx="3724">
                  <c:v>4025.4940000000001</c:v>
                </c:pt>
                <c:pt idx="3725">
                  <c:v>4047.0036</c:v>
                </c:pt>
                <c:pt idx="3726">
                  <c:v>4008.527</c:v>
                </c:pt>
                <c:pt idx="3727">
                  <c:v>4050.1968000000002</c:v>
                </c:pt>
                <c:pt idx="3728">
                  <c:v>4052.7593000000002</c:v>
                </c:pt>
                <c:pt idx="3729">
                  <c:v>4088.7348999999999</c:v>
                </c:pt>
                <c:pt idx="3730">
                  <c:v>4111.0897000000004</c:v>
                </c:pt>
                <c:pt idx="3731">
                  <c:v>4138.0767999999998</c:v>
                </c:pt>
                <c:pt idx="3732">
                  <c:v>4138.7650999999996</c:v>
                </c:pt>
                <c:pt idx="3733">
                  <c:v>4106.357</c:v>
                </c:pt>
                <c:pt idx="3734">
                  <c:v>4112.9120000000003</c:v>
                </c:pt>
                <c:pt idx="3735">
                  <c:v>4096.9354999999996</c:v>
                </c:pt>
                <c:pt idx="3736">
                  <c:v>4069.1821</c:v>
                </c:pt>
                <c:pt idx="3737">
                  <c:v>4094.2451999999998</c:v>
                </c:pt>
                <c:pt idx="3738">
                  <c:v>4085.4106999999999</c:v>
                </c:pt>
                <c:pt idx="3739">
                  <c:v>4069.7435</c:v>
                </c:pt>
                <c:pt idx="3740">
                  <c:v>4029.5713000000001</c:v>
                </c:pt>
                <c:pt idx="3741">
                  <c:v>3972.9054999999998</c:v>
                </c:pt>
                <c:pt idx="3742">
                  <c:v>3992.0862999999999</c:v>
                </c:pt>
                <c:pt idx="3743">
                  <c:v>4019.1145000000001</c:v>
                </c:pt>
                <c:pt idx="3744">
                  <c:v>4022.0671000000002</c:v>
                </c:pt>
                <c:pt idx="3745">
                  <c:v>4014.1736999999998</c:v>
                </c:pt>
                <c:pt idx="3746">
                  <c:v>4020.1251000000002</c:v>
                </c:pt>
                <c:pt idx="3747">
                  <c:v>4078.9310999999998</c:v>
                </c:pt>
                <c:pt idx="3748">
                  <c:v>4103.9164000000001</c:v>
                </c:pt>
                <c:pt idx="3749">
                  <c:v>4112.4921000000004</c:v>
                </c:pt>
                <c:pt idx="3750">
                  <c:v>4108.2246999999998</c:v>
                </c:pt>
                <c:pt idx="3751">
                  <c:v>4099.5846000000001</c:v>
                </c:pt>
                <c:pt idx="3752">
                  <c:v>4098.3185999999996</c:v>
                </c:pt>
                <c:pt idx="3753">
                  <c:v>4094.4798000000001</c:v>
                </c:pt>
                <c:pt idx="3754">
                  <c:v>4076.0594999999998</c:v>
                </c:pt>
                <c:pt idx="3755">
                  <c:v>3987.0313000000001</c:v>
                </c:pt>
                <c:pt idx="3756">
                  <c:v>4009.7116000000001</c:v>
                </c:pt>
                <c:pt idx="3757">
                  <c:v>4025.5495000000001</c:v>
                </c:pt>
                <c:pt idx="3758">
                  <c:v>4069.8494999999998</c:v>
                </c:pt>
                <c:pt idx="3759">
                  <c:v>4068.3114</c:v>
                </c:pt>
                <c:pt idx="3760">
                  <c:v>4104.2350999999999</c:v>
                </c:pt>
                <c:pt idx="3761">
                  <c:v>4110.9031000000004</c:v>
                </c:pt>
                <c:pt idx="3762">
                  <c:v>4085.1698999999999</c:v>
                </c:pt>
                <c:pt idx="3763">
                  <c:v>4078.1412</c:v>
                </c:pt>
                <c:pt idx="3764">
                  <c:v>4071.2267999999999</c:v>
                </c:pt>
                <c:pt idx="3765">
                  <c:v>4067.7002000000002</c:v>
                </c:pt>
                <c:pt idx="3766">
                  <c:v>4096.4670999999998</c:v>
                </c:pt>
                <c:pt idx="3767">
                  <c:v>4159.7564000000002</c:v>
                </c:pt>
                <c:pt idx="3768">
                  <c:v>4261.9970000000003</c:v>
                </c:pt>
                <c:pt idx="3769">
                  <c:v>4341.7736999999997</c:v>
                </c:pt>
                <c:pt idx="3770">
                  <c:v>4567.5697</c:v>
                </c:pt>
                <c:pt idx="3771">
                  <c:v>4494.2390999999998</c:v>
                </c:pt>
                <c:pt idx="3772">
                  <c:v>4545.5977999999996</c:v>
                </c:pt>
                <c:pt idx="3773">
                  <c:v>4550.6580000000004</c:v>
                </c:pt>
                <c:pt idx="3774">
                  <c:v>4494.4979000000003</c:v>
                </c:pt>
                <c:pt idx="3775">
                  <c:v>4613.8172999999997</c:v>
                </c:pt>
                <c:pt idx="3776">
                  <c:v>4598.1034</c:v>
                </c:pt>
                <c:pt idx="3777">
                  <c:v>4496.5379000000003</c:v>
                </c:pt>
                <c:pt idx="3778">
                  <c:v>4362.5739999999996</c:v>
                </c:pt>
                <c:pt idx="3779">
                  <c:v>4411.3262000000004</c:v>
                </c:pt>
                <c:pt idx="3780">
                  <c:v>4574.4772999999996</c:v>
                </c:pt>
                <c:pt idx="3781">
                  <c:v>4561.9260999999997</c:v>
                </c:pt>
                <c:pt idx="3782">
                  <c:v>4515.9696999999996</c:v>
                </c:pt>
                <c:pt idx="3783">
                  <c:v>4479.7618000000002</c:v>
                </c:pt>
                <c:pt idx="3784">
                  <c:v>4348.9303</c:v>
                </c:pt>
                <c:pt idx="3785">
                  <c:v>4342.5905000000002</c:v>
                </c:pt>
                <c:pt idx="3786">
                  <c:v>4354.9652999999998</c:v>
                </c:pt>
                <c:pt idx="3787">
                  <c:v>4440.4128000000001</c:v>
                </c:pt>
                <c:pt idx="3788">
                  <c:v>4428.0048999999999</c:v>
                </c:pt>
                <c:pt idx="3789">
                  <c:v>4494.8383000000003</c:v>
                </c:pt>
                <c:pt idx="3790">
                  <c:v>4570.2389000000003</c:v>
                </c:pt>
                <c:pt idx="3791">
                  <c:v>4557.6243999999997</c:v>
                </c:pt>
                <c:pt idx="3792">
                  <c:v>4570.2417999999998</c:v>
                </c:pt>
                <c:pt idx="3793">
                  <c:v>4555.8418000000001</c:v>
                </c:pt>
                <c:pt idx="3794">
                  <c:v>4526.8810000000003</c:v>
                </c:pt>
                <c:pt idx="3795">
                  <c:v>4601.1904999999997</c:v>
                </c:pt>
                <c:pt idx="3796">
                  <c:v>4530.1566000000003</c:v>
                </c:pt>
                <c:pt idx="3797">
                  <c:v>4529.1494000000002</c:v>
                </c:pt>
                <c:pt idx="3798">
                  <c:v>4526.5802999999996</c:v>
                </c:pt>
                <c:pt idx="3799">
                  <c:v>4577.1926000000003</c:v>
                </c:pt>
                <c:pt idx="3800">
                  <c:v>4663.4354000000003</c:v>
                </c:pt>
                <c:pt idx="3801">
                  <c:v>4660.3067000000001</c:v>
                </c:pt>
                <c:pt idx="3802">
                  <c:v>4606.5192999999999</c:v>
                </c:pt>
                <c:pt idx="3803">
                  <c:v>4597.0328</c:v>
                </c:pt>
                <c:pt idx="3804">
                  <c:v>4593.8369000000002</c:v>
                </c:pt>
                <c:pt idx="3805">
                  <c:v>4618.8771999999999</c:v>
                </c:pt>
                <c:pt idx="3806">
                  <c:v>4602.8216000000002</c:v>
                </c:pt>
                <c:pt idx="3807">
                  <c:v>4534.9148999999998</c:v>
                </c:pt>
                <c:pt idx="3808">
                  <c:v>4554.7655000000004</c:v>
                </c:pt>
                <c:pt idx="3809">
                  <c:v>4651.4107999999997</c:v>
                </c:pt>
                <c:pt idx="3810">
                  <c:v>4605.6454999999996</c:v>
                </c:pt>
                <c:pt idx="3811">
                  <c:v>4629.7138000000004</c:v>
                </c:pt>
                <c:pt idx="3812">
                  <c:v>4625.8558999999996</c:v>
                </c:pt>
                <c:pt idx="3813">
                  <c:v>4552.9324999999999</c:v>
                </c:pt>
                <c:pt idx="3814">
                  <c:v>4592.2398999999996</c:v>
                </c:pt>
                <c:pt idx="3815">
                  <c:v>4548.4940999999999</c:v>
                </c:pt>
                <c:pt idx="3816">
                  <c:v>4536.9552999999996</c:v>
                </c:pt>
                <c:pt idx="3817">
                  <c:v>4532.1959999999999</c:v>
                </c:pt>
                <c:pt idx="3818">
                  <c:v>4442.3554000000004</c:v>
                </c:pt>
                <c:pt idx="3819">
                  <c:v>4491.0555000000004</c:v>
                </c:pt>
                <c:pt idx="3820">
                  <c:v>4494.8729000000003</c:v>
                </c:pt>
                <c:pt idx="3821">
                  <c:v>4514.2064</c:v>
                </c:pt>
                <c:pt idx="3822">
                  <c:v>4512.6918999999998</c:v>
                </c:pt>
                <c:pt idx="3823">
                  <c:v>4534.6482999999998</c:v>
                </c:pt>
                <c:pt idx="3824">
                  <c:v>4612.0481</c:v>
                </c:pt>
                <c:pt idx="3825">
                  <c:v>4535.7669999999998</c:v>
                </c:pt>
                <c:pt idx="3826">
                  <c:v>4523.4877999999999</c:v>
                </c:pt>
                <c:pt idx="3827">
                  <c:v>4494.3338999999996</c:v>
                </c:pt>
                <c:pt idx="3828">
                  <c:v>4437.6412</c:v>
                </c:pt>
                <c:pt idx="3829">
                  <c:v>4413.5056999999997</c:v>
                </c:pt>
                <c:pt idx="3830">
                  <c:v>4414.2745000000004</c:v>
                </c:pt>
                <c:pt idx="3831">
                  <c:v>4428.5793999999996</c:v>
                </c:pt>
                <c:pt idx="3832">
                  <c:v>4451.6541999999999</c:v>
                </c:pt>
                <c:pt idx="3833">
                  <c:v>4514.7335999999996</c:v>
                </c:pt>
                <c:pt idx="3834">
                  <c:v>4599.0203000000001</c:v>
                </c:pt>
                <c:pt idx="3835">
                  <c:v>4615.6835000000001</c:v>
                </c:pt>
                <c:pt idx="3836">
                  <c:v>4606.3108000000002</c:v>
                </c:pt>
                <c:pt idx="3837">
                  <c:v>4590.0050000000001</c:v>
                </c:pt>
                <c:pt idx="3838">
                  <c:v>4625.3527000000004</c:v>
                </c:pt>
                <c:pt idx="3839">
                  <c:v>4561.4466000000002</c:v>
                </c:pt>
                <c:pt idx="3840">
                  <c:v>4577.7376999999997</c:v>
                </c:pt>
                <c:pt idx="3841">
                  <c:v>4547.2638999999999</c:v>
                </c:pt>
                <c:pt idx="3842">
                  <c:v>4526.9380000000001</c:v>
                </c:pt>
                <c:pt idx="3843">
                  <c:v>4487.6513000000004</c:v>
                </c:pt>
                <c:pt idx="3844">
                  <c:v>4479.3622999999998</c:v>
                </c:pt>
                <c:pt idx="3845">
                  <c:v>4479.6004000000003</c:v>
                </c:pt>
                <c:pt idx="3846">
                  <c:v>4435.5860000000002</c:v>
                </c:pt>
                <c:pt idx="3847">
                  <c:v>4508.8874999999998</c:v>
                </c:pt>
                <c:pt idx="3848">
                  <c:v>4433.9195</c:v>
                </c:pt>
                <c:pt idx="3849">
                  <c:v>4500.1359000000002</c:v>
                </c:pt>
                <c:pt idx="3850">
                  <c:v>4543.6660000000002</c:v>
                </c:pt>
                <c:pt idx="3851">
                  <c:v>4584.9727999999996</c:v>
                </c:pt>
                <c:pt idx="3852">
                  <c:v>4638.5796</c:v>
                </c:pt>
                <c:pt idx="3853">
                  <c:v>4670.7685000000001</c:v>
                </c:pt>
                <c:pt idx="3854">
                  <c:v>4734.6641</c:v>
                </c:pt>
                <c:pt idx="3855">
                  <c:v>4693.9364999999998</c:v>
                </c:pt>
                <c:pt idx="3856">
                  <c:v>4728.3226999999997</c:v>
                </c:pt>
                <c:pt idx="3857">
                  <c:v>4742.0780000000004</c:v>
                </c:pt>
                <c:pt idx="3858">
                  <c:v>4736.5227000000004</c:v>
                </c:pt>
                <c:pt idx="3859">
                  <c:v>4823.8756000000003</c:v>
                </c:pt>
                <c:pt idx="3860">
                  <c:v>4843.8433000000005</c:v>
                </c:pt>
                <c:pt idx="3861">
                  <c:v>4861.7941000000001</c:v>
                </c:pt>
                <c:pt idx="3862">
                  <c:v>4845.7260999999999</c:v>
                </c:pt>
                <c:pt idx="3863">
                  <c:v>4882.2377999999999</c:v>
                </c:pt>
                <c:pt idx="3864">
                  <c:v>4935.5869000000002</c:v>
                </c:pt>
                <c:pt idx="3865">
                  <c:v>4940.9740000000002</c:v>
                </c:pt>
                <c:pt idx="3866">
                  <c:v>4853.2196999999996</c:v>
                </c:pt>
                <c:pt idx="3867">
                  <c:v>4852.1022999999996</c:v>
                </c:pt>
                <c:pt idx="3868">
                  <c:v>4879.0994000000001</c:v>
                </c:pt>
                <c:pt idx="3869">
                  <c:v>4823.2388000000001</c:v>
                </c:pt>
                <c:pt idx="3870">
                  <c:v>4889.7051000000001</c:v>
                </c:pt>
                <c:pt idx="3871">
                  <c:v>4889.2788</c:v>
                </c:pt>
                <c:pt idx="3872">
                  <c:v>4855.2385000000004</c:v>
                </c:pt>
                <c:pt idx="3873">
                  <c:v>4858.9214000000002</c:v>
                </c:pt>
                <c:pt idx="3874">
                  <c:v>4807.4912999999997</c:v>
                </c:pt>
                <c:pt idx="3875">
                  <c:v>4796.2248</c:v>
                </c:pt>
                <c:pt idx="3876">
                  <c:v>4727.9036999999998</c:v>
                </c:pt>
                <c:pt idx="3877">
                  <c:v>4751.4868999999999</c:v>
                </c:pt>
                <c:pt idx="3878">
                  <c:v>4693.6898000000001</c:v>
                </c:pt>
                <c:pt idx="3879">
                  <c:v>4674.8711999999996</c:v>
                </c:pt>
                <c:pt idx="3880">
                  <c:v>4660.9152999999997</c:v>
                </c:pt>
                <c:pt idx="3881">
                  <c:v>4641.71</c:v>
                </c:pt>
                <c:pt idx="3882">
                  <c:v>4702.0628999999999</c:v>
                </c:pt>
                <c:pt idx="3883">
                  <c:v>4722.3045000000002</c:v>
                </c:pt>
                <c:pt idx="3884">
                  <c:v>4709.2087000000001</c:v>
                </c:pt>
                <c:pt idx="3885">
                  <c:v>4620.3266000000003</c:v>
                </c:pt>
                <c:pt idx="3886">
                  <c:v>4624.0033999999996</c:v>
                </c:pt>
                <c:pt idx="3887">
                  <c:v>4570.4894000000004</c:v>
                </c:pt>
                <c:pt idx="3888">
                  <c:v>4617.3598000000002</c:v>
                </c:pt>
                <c:pt idx="3889">
                  <c:v>4583.3824000000004</c:v>
                </c:pt>
                <c:pt idx="3890">
                  <c:v>4542.7646000000004</c:v>
                </c:pt>
                <c:pt idx="3891">
                  <c:v>4562.3269</c:v>
                </c:pt>
                <c:pt idx="3892">
                  <c:v>4595.0693000000001</c:v>
                </c:pt>
                <c:pt idx="3893">
                  <c:v>4602.0117</c:v>
                </c:pt>
                <c:pt idx="3894">
                  <c:v>4631.6493</c:v>
                </c:pt>
                <c:pt idx="3895">
                  <c:v>4639.7937000000002</c:v>
                </c:pt>
                <c:pt idx="3896">
                  <c:v>4598.9728999999998</c:v>
                </c:pt>
                <c:pt idx="3897">
                  <c:v>4610.1733000000004</c:v>
                </c:pt>
                <c:pt idx="3898">
                  <c:v>4551.1433999999999</c:v>
                </c:pt>
                <c:pt idx="3899">
                  <c:v>4600.1332000000002</c:v>
                </c:pt>
                <c:pt idx="3900">
                  <c:v>4575.9490999999998</c:v>
                </c:pt>
                <c:pt idx="3901">
                  <c:v>4582.5658999999996</c:v>
                </c:pt>
                <c:pt idx="3902">
                  <c:v>4602.6010999999999</c:v>
                </c:pt>
                <c:pt idx="3903">
                  <c:v>4633.3441999999995</c:v>
                </c:pt>
                <c:pt idx="3904">
                  <c:v>4656.4880999999996</c:v>
                </c:pt>
                <c:pt idx="3905">
                  <c:v>4655.0971</c:v>
                </c:pt>
                <c:pt idx="3906">
                  <c:v>4669.1207999999997</c:v>
                </c:pt>
                <c:pt idx="3907">
                  <c:v>4611.3388000000004</c:v>
                </c:pt>
                <c:pt idx="3908">
                  <c:v>4549.5114999999996</c:v>
                </c:pt>
                <c:pt idx="3909">
                  <c:v>4528.1540999999997</c:v>
                </c:pt>
                <c:pt idx="3910">
                  <c:v>4503.5393000000004</c:v>
                </c:pt>
                <c:pt idx="3911">
                  <c:v>4483.4134999999997</c:v>
                </c:pt>
                <c:pt idx="3912">
                  <c:v>4425.1868999999997</c:v>
                </c:pt>
                <c:pt idx="3913">
                  <c:v>4485.9647999999997</c:v>
                </c:pt>
                <c:pt idx="3914">
                  <c:v>4510.3738000000003</c:v>
                </c:pt>
                <c:pt idx="3915">
                  <c:v>4463.4552000000003</c:v>
                </c:pt>
                <c:pt idx="3916">
                  <c:v>4432.598</c:v>
                </c:pt>
                <c:pt idx="3917">
                  <c:v>4454.1728999999996</c:v>
                </c:pt>
                <c:pt idx="3918">
                  <c:v>4493.9070000000002</c:v>
                </c:pt>
                <c:pt idx="3919">
                  <c:v>4559.3867</c:v>
                </c:pt>
                <c:pt idx="3920">
                  <c:v>4648.8501999999999</c:v>
                </c:pt>
                <c:pt idx="3921">
                  <c:v>4685.9210000000003</c:v>
                </c:pt>
                <c:pt idx="3922">
                  <c:v>4788.0887000000002</c:v>
                </c:pt>
                <c:pt idx="3923">
                  <c:v>4815.1774999999998</c:v>
                </c:pt>
                <c:pt idx="3924">
                  <c:v>4789.7232000000004</c:v>
                </c:pt>
                <c:pt idx="3925">
                  <c:v>4777.5330000000004</c:v>
                </c:pt>
                <c:pt idx="3926">
                  <c:v>4725.4134000000004</c:v>
                </c:pt>
                <c:pt idx="3927">
                  <c:v>4728.8477000000003</c:v>
                </c:pt>
                <c:pt idx="3928">
                  <c:v>4826.5483999999997</c:v>
                </c:pt>
                <c:pt idx="3929">
                  <c:v>4759.3717999999999</c:v>
                </c:pt>
                <c:pt idx="3930">
                  <c:v>4843.0488999999998</c:v>
                </c:pt>
                <c:pt idx="3931">
                  <c:v>4785.8275999999996</c:v>
                </c:pt>
                <c:pt idx="3932">
                  <c:v>4829.8077000000003</c:v>
                </c:pt>
                <c:pt idx="3933">
                  <c:v>4754.9264000000003</c:v>
                </c:pt>
                <c:pt idx="3934">
                  <c:v>4742.4859999999999</c:v>
                </c:pt>
                <c:pt idx="3935">
                  <c:v>4700.5061999999998</c:v>
                </c:pt>
                <c:pt idx="3936">
                  <c:v>4813.3258999999998</c:v>
                </c:pt>
                <c:pt idx="3937">
                  <c:v>4833.6719999999996</c:v>
                </c:pt>
                <c:pt idx="3938">
                  <c:v>4851.2452999999996</c:v>
                </c:pt>
                <c:pt idx="3939">
                  <c:v>4873.8546999999999</c:v>
                </c:pt>
                <c:pt idx="3940">
                  <c:v>4860.4768999999997</c:v>
                </c:pt>
                <c:pt idx="3941">
                  <c:v>4836.3670000000002</c:v>
                </c:pt>
                <c:pt idx="3942">
                  <c:v>4834.6136999999999</c:v>
                </c:pt>
                <c:pt idx="3943">
                  <c:v>4896.6796999999997</c:v>
                </c:pt>
                <c:pt idx="3944">
                  <c:v>4805.3998000000001</c:v>
                </c:pt>
                <c:pt idx="3945">
                  <c:v>4745.1063000000004</c:v>
                </c:pt>
                <c:pt idx="3946">
                  <c:v>4746.8584000000001</c:v>
                </c:pt>
                <c:pt idx="3947">
                  <c:v>4817.0243</c:v>
                </c:pt>
                <c:pt idx="3948">
                  <c:v>4833.4187000000002</c:v>
                </c:pt>
                <c:pt idx="3949">
                  <c:v>4836.7847000000002</c:v>
                </c:pt>
                <c:pt idx="3950">
                  <c:v>4823.3383999999996</c:v>
                </c:pt>
                <c:pt idx="3951">
                  <c:v>4864.8153000000002</c:v>
                </c:pt>
                <c:pt idx="3952">
                  <c:v>4844.9660999999996</c:v>
                </c:pt>
                <c:pt idx="3953">
                  <c:v>4855.7106000000003</c:v>
                </c:pt>
                <c:pt idx="3954">
                  <c:v>4894.7191999999995</c:v>
                </c:pt>
                <c:pt idx="3955">
                  <c:v>4885.8104000000003</c:v>
                </c:pt>
                <c:pt idx="3956">
                  <c:v>4892.3815000000004</c:v>
                </c:pt>
                <c:pt idx="3957">
                  <c:v>4859.8248999999996</c:v>
                </c:pt>
                <c:pt idx="3958">
                  <c:v>4816.7731000000003</c:v>
                </c:pt>
                <c:pt idx="3959">
                  <c:v>4860.0056000000004</c:v>
                </c:pt>
                <c:pt idx="3960">
                  <c:v>4875.1589000000004</c:v>
                </c:pt>
                <c:pt idx="3961">
                  <c:v>4918.4962999999998</c:v>
                </c:pt>
                <c:pt idx="3962">
                  <c:v>4949.9047</c:v>
                </c:pt>
                <c:pt idx="3963">
                  <c:v>4938.9044999999996</c:v>
                </c:pt>
                <c:pt idx="3964">
                  <c:v>4964.8635999999997</c:v>
                </c:pt>
                <c:pt idx="3965">
                  <c:v>4960.9516999999996</c:v>
                </c:pt>
                <c:pt idx="3966">
                  <c:v>4964.8456999999999</c:v>
                </c:pt>
                <c:pt idx="3967">
                  <c:v>4918.96</c:v>
                </c:pt>
                <c:pt idx="3968">
                  <c:v>4912.1691000000001</c:v>
                </c:pt>
                <c:pt idx="3969">
                  <c:v>4956.9328999999998</c:v>
                </c:pt>
                <c:pt idx="3970">
                  <c:v>4962.3954000000003</c:v>
                </c:pt>
                <c:pt idx="3971">
                  <c:v>4976.5748999999996</c:v>
                </c:pt>
                <c:pt idx="3972">
                  <c:v>5042.5279</c:v>
                </c:pt>
                <c:pt idx="3973">
                  <c:v>5054.1752999999999</c:v>
                </c:pt>
                <c:pt idx="3974">
                  <c:v>5042.1243000000004</c:v>
                </c:pt>
                <c:pt idx="3975">
                  <c:v>5030.5828000000001</c:v>
                </c:pt>
                <c:pt idx="3976">
                  <c:v>5045.1629999999996</c:v>
                </c:pt>
                <c:pt idx="3977">
                  <c:v>5034.6782000000003</c:v>
                </c:pt>
                <c:pt idx="3978">
                  <c:v>5048.8959000000004</c:v>
                </c:pt>
                <c:pt idx="3979">
                  <c:v>5040.2357000000002</c:v>
                </c:pt>
                <c:pt idx="3980">
                  <c:v>5056.0135</c:v>
                </c:pt>
                <c:pt idx="3981">
                  <c:v>5015.7750999999998</c:v>
                </c:pt>
                <c:pt idx="3982">
                  <c:v>5000.7560999999996</c:v>
                </c:pt>
                <c:pt idx="3983">
                  <c:v>5016.5156999999999</c:v>
                </c:pt>
                <c:pt idx="3984">
                  <c:v>5051.7160000000003</c:v>
                </c:pt>
                <c:pt idx="3985">
                  <c:v>5115.7582000000002</c:v>
                </c:pt>
                <c:pt idx="3986">
                  <c:v>5121.5124999999998</c:v>
                </c:pt>
                <c:pt idx="3987">
                  <c:v>5157.4921999999997</c:v>
                </c:pt>
                <c:pt idx="3988">
                  <c:v>5180.3795</c:v>
                </c:pt>
                <c:pt idx="3989">
                  <c:v>5199.2331000000004</c:v>
                </c:pt>
                <c:pt idx="3990">
                  <c:v>5240.3096999999998</c:v>
                </c:pt>
                <c:pt idx="3991">
                  <c:v>5202.4256999999998</c:v>
                </c:pt>
                <c:pt idx="3992">
                  <c:v>5171.5532000000003</c:v>
                </c:pt>
                <c:pt idx="3993">
                  <c:v>5178.2565000000004</c:v>
                </c:pt>
                <c:pt idx="3994">
                  <c:v>5177.2914000000001</c:v>
                </c:pt>
                <c:pt idx="3995">
                  <c:v>5145.4816000000001</c:v>
                </c:pt>
                <c:pt idx="3996">
                  <c:v>5154.8903</c:v>
                </c:pt>
                <c:pt idx="3997">
                  <c:v>5174.7163</c:v>
                </c:pt>
                <c:pt idx="3998">
                  <c:v>5167.9390999999996</c:v>
                </c:pt>
                <c:pt idx="3999">
                  <c:v>5100.4982</c:v>
                </c:pt>
                <c:pt idx="4000">
                  <c:v>5032.2973000000002</c:v>
                </c:pt>
                <c:pt idx="4001">
                  <c:v>5031.3108000000002</c:v>
                </c:pt>
                <c:pt idx="4002">
                  <c:v>5006.2829000000002</c:v>
                </c:pt>
                <c:pt idx="4003">
                  <c:v>5045.8023000000003</c:v>
                </c:pt>
                <c:pt idx="4004">
                  <c:v>5116.7307000000001</c:v>
                </c:pt>
                <c:pt idx="4005">
                  <c:v>5178.4642999999996</c:v>
                </c:pt>
                <c:pt idx="4006">
                  <c:v>5163.2383</c:v>
                </c:pt>
                <c:pt idx="4007">
                  <c:v>5154.7484999999997</c:v>
                </c:pt>
                <c:pt idx="4008">
                  <c:v>5142.3545000000004</c:v>
                </c:pt>
                <c:pt idx="4009">
                  <c:v>5137.5842000000002</c:v>
                </c:pt>
                <c:pt idx="4010">
                  <c:v>5151.2758000000003</c:v>
                </c:pt>
                <c:pt idx="4011">
                  <c:v>5112.1873999999998</c:v>
                </c:pt>
                <c:pt idx="4012">
                  <c:v>5105.8617999999997</c:v>
                </c:pt>
                <c:pt idx="4013">
                  <c:v>5102.5050000000001</c:v>
                </c:pt>
                <c:pt idx="4014">
                  <c:v>5068.0598</c:v>
                </c:pt>
                <c:pt idx="4015">
                  <c:v>5087.5635000000002</c:v>
                </c:pt>
                <c:pt idx="4016">
                  <c:v>4984.7201999999997</c:v>
                </c:pt>
                <c:pt idx="4017">
                  <c:v>5066.6868000000004</c:v>
                </c:pt>
                <c:pt idx="4018">
                  <c:v>5079.1655000000001</c:v>
                </c:pt>
                <c:pt idx="4019">
                  <c:v>5106.5195999999996</c:v>
                </c:pt>
                <c:pt idx="4020">
                  <c:v>5065.3949000000002</c:v>
                </c:pt>
                <c:pt idx="4021">
                  <c:v>5089.8786</c:v>
                </c:pt>
                <c:pt idx="4022">
                  <c:v>5118.1661999999997</c:v>
                </c:pt>
                <c:pt idx="4023">
                  <c:v>5059.1392999999998</c:v>
                </c:pt>
                <c:pt idx="4024">
                  <c:v>5099.7340000000004</c:v>
                </c:pt>
                <c:pt idx="4025">
                  <c:v>5092.9786000000004</c:v>
                </c:pt>
                <c:pt idx="4026">
                  <c:v>5126.6966000000002</c:v>
                </c:pt>
                <c:pt idx="4027">
                  <c:v>5059.0033999999996</c:v>
                </c:pt>
                <c:pt idx="4028">
                  <c:v>4949.2304000000004</c:v>
                </c:pt>
                <c:pt idx="4029">
                  <c:v>4778.3489</c:v>
                </c:pt>
                <c:pt idx="4030">
                  <c:v>4796.3566000000001</c:v>
                </c:pt>
                <c:pt idx="4031">
                  <c:v>4817.9040999999997</c:v>
                </c:pt>
                <c:pt idx="4032">
                  <c:v>4835.4348</c:v>
                </c:pt>
                <c:pt idx="4033">
                  <c:v>4847.7344999999996</c:v>
                </c:pt>
                <c:pt idx="4034">
                  <c:v>4823.7763999999997</c:v>
                </c:pt>
                <c:pt idx="4035">
                  <c:v>4880.8797999999997</c:v>
                </c:pt>
                <c:pt idx="4036">
                  <c:v>4859.1112000000003</c:v>
                </c:pt>
                <c:pt idx="4037">
                  <c:v>4875.6453000000001</c:v>
                </c:pt>
                <c:pt idx="4038">
                  <c:v>4940.2875999999997</c:v>
                </c:pt>
                <c:pt idx="4039">
                  <c:v>4973.7417999999998</c:v>
                </c:pt>
                <c:pt idx="4040">
                  <c:v>5032.0879000000004</c:v>
                </c:pt>
                <c:pt idx="4041">
                  <c:v>5097.6995999999999</c:v>
                </c:pt>
                <c:pt idx="4042">
                  <c:v>5118.7408999999998</c:v>
                </c:pt>
                <c:pt idx="4043">
                  <c:v>5101.5869000000002</c:v>
                </c:pt>
                <c:pt idx="4044">
                  <c:v>5018.2170999999998</c:v>
                </c:pt>
                <c:pt idx="4045">
                  <c:v>5021.0003999999999</c:v>
                </c:pt>
                <c:pt idx="4046">
                  <c:v>5012.1724000000004</c:v>
                </c:pt>
                <c:pt idx="4047">
                  <c:v>5047.8783999999996</c:v>
                </c:pt>
                <c:pt idx="4048">
                  <c:v>5099.3188</c:v>
                </c:pt>
                <c:pt idx="4049">
                  <c:v>5130.6349</c:v>
                </c:pt>
                <c:pt idx="4050">
                  <c:v>5191.9804000000004</c:v>
                </c:pt>
                <c:pt idx="4051">
                  <c:v>5189.2968000000001</c:v>
                </c:pt>
                <c:pt idx="4052">
                  <c:v>5241.3900999999996</c:v>
                </c:pt>
                <c:pt idx="4053">
                  <c:v>5261.2605999999996</c:v>
                </c:pt>
                <c:pt idx="4054">
                  <c:v>5408.2040999999999</c:v>
                </c:pt>
                <c:pt idx="4055">
                  <c:v>5350.5537999999997</c:v>
                </c:pt>
                <c:pt idx="4056">
                  <c:v>5428.3347000000003</c:v>
                </c:pt>
                <c:pt idx="4057">
                  <c:v>5457.3896000000004</c:v>
                </c:pt>
                <c:pt idx="4058">
                  <c:v>5499.4547000000002</c:v>
                </c:pt>
                <c:pt idx="4059">
                  <c:v>5583.2156000000004</c:v>
                </c:pt>
                <c:pt idx="4060">
                  <c:v>5650.1253999999999</c:v>
                </c:pt>
                <c:pt idx="4061">
                  <c:v>5733.2669999999998</c:v>
                </c:pt>
                <c:pt idx="4062">
                  <c:v>5675.1270999999997</c:v>
                </c:pt>
                <c:pt idx="4063">
                  <c:v>5764.6408000000001</c:v>
                </c:pt>
                <c:pt idx="4064">
                  <c:v>5659.7999</c:v>
                </c:pt>
                <c:pt idx="4065">
                  <c:v>5730.5541000000003</c:v>
                </c:pt>
                <c:pt idx="4066">
                  <c:v>5577.7466999999997</c:v>
                </c:pt>
                <c:pt idx="4067">
                  <c:v>5439.0245999999997</c:v>
                </c:pt>
                <c:pt idx="4068">
                  <c:v>5649.9997000000003</c:v>
                </c:pt>
                <c:pt idx="4069">
                  <c:v>5576.6396999999997</c:v>
                </c:pt>
                <c:pt idx="4070">
                  <c:v>5418.3630999999996</c:v>
                </c:pt>
                <c:pt idx="4071">
                  <c:v>5256.0668999999998</c:v>
                </c:pt>
                <c:pt idx="4072">
                  <c:v>5301.3077000000003</c:v>
                </c:pt>
                <c:pt idx="4073">
                  <c:v>5180.2897999999996</c:v>
                </c:pt>
                <c:pt idx="4074">
                  <c:v>5316.7183000000005</c:v>
                </c:pt>
                <c:pt idx="4075">
                  <c:v>5250.3878999999997</c:v>
                </c:pt>
                <c:pt idx="4076">
                  <c:v>5271.0240000000003</c:v>
                </c:pt>
                <c:pt idx="4077">
                  <c:v>5192.4664000000002</c:v>
                </c:pt>
                <c:pt idx="4078">
                  <c:v>5138.2464</c:v>
                </c:pt>
                <c:pt idx="4079">
                  <c:v>5127.1094000000003</c:v>
                </c:pt>
                <c:pt idx="4080">
                  <c:v>5144.2906999999996</c:v>
                </c:pt>
                <c:pt idx="4081">
                  <c:v>5209.8519999999999</c:v>
                </c:pt>
                <c:pt idx="4082">
                  <c:v>5178.1668</c:v>
                </c:pt>
                <c:pt idx="4083">
                  <c:v>5190.8886000000002</c:v>
                </c:pt>
                <c:pt idx="4084">
                  <c:v>5234.5337</c:v>
                </c:pt>
                <c:pt idx="4085">
                  <c:v>5144.4906000000001</c:v>
                </c:pt>
                <c:pt idx="4086">
                  <c:v>5163.8747000000003</c:v>
                </c:pt>
                <c:pt idx="4087">
                  <c:v>5110.0792000000001</c:v>
                </c:pt>
                <c:pt idx="4088">
                  <c:v>5023.8143</c:v>
                </c:pt>
                <c:pt idx="4089">
                  <c:v>4945.4156000000003</c:v>
                </c:pt>
                <c:pt idx="4090">
                  <c:v>4945.2034999999996</c:v>
                </c:pt>
                <c:pt idx="4091">
                  <c:v>4988.1578</c:v>
                </c:pt>
                <c:pt idx="4092">
                  <c:v>4892.4354000000003</c:v>
                </c:pt>
                <c:pt idx="4093">
                  <c:v>4953.8643000000002</c:v>
                </c:pt>
                <c:pt idx="4094">
                  <c:v>4946.63</c:v>
                </c:pt>
                <c:pt idx="4095">
                  <c:v>4890.5958000000001</c:v>
                </c:pt>
                <c:pt idx="4096">
                  <c:v>4926.0284000000001</c:v>
                </c:pt>
                <c:pt idx="4097">
                  <c:v>4932.3022000000001</c:v>
                </c:pt>
                <c:pt idx="4098">
                  <c:v>4930.7623000000003</c:v>
                </c:pt>
                <c:pt idx="4099">
                  <c:v>4990.5437000000002</c:v>
                </c:pt>
                <c:pt idx="4100">
                  <c:v>4963.6012000000001</c:v>
                </c:pt>
                <c:pt idx="4101">
                  <c:v>4982.0398999999998</c:v>
                </c:pt>
                <c:pt idx="4102">
                  <c:v>4961.9283999999998</c:v>
                </c:pt>
                <c:pt idx="4103">
                  <c:v>5002.2203</c:v>
                </c:pt>
                <c:pt idx="4104">
                  <c:v>4985.6749</c:v>
                </c:pt>
                <c:pt idx="4105">
                  <c:v>5068.3792999999996</c:v>
                </c:pt>
                <c:pt idx="4106">
                  <c:v>5072.5792000000001</c:v>
                </c:pt>
                <c:pt idx="4107">
                  <c:v>5108.2</c:v>
                </c:pt>
                <c:pt idx="4108">
                  <c:v>5132.8872000000001</c:v>
                </c:pt>
                <c:pt idx="4109">
                  <c:v>5079.6472999999996</c:v>
                </c:pt>
                <c:pt idx="4110">
                  <c:v>5000.9683999999997</c:v>
                </c:pt>
                <c:pt idx="4111">
                  <c:v>5040.8900000000003</c:v>
                </c:pt>
                <c:pt idx="4112">
                  <c:v>5049.3942999999999</c:v>
                </c:pt>
                <c:pt idx="4113">
                  <c:v>5097.7025000000003</c:v>
                </c:pt>
                <c:pt idx="4114">
                  <c:v>5118.2052999999996</c:v>
                </c:pt>
                <c:pt idx="4115">
                  <c:v>5147.6962000000003</c:v>
                </c:pt>
                <c:pt idx="4116">
                  <c:v>5137.9928</c:v>
                </c:pt>
                <c:pt idx="4117">
                  <c:v>5128.8188</c:v>
                </c:pt>
                <c:pt idx="4118">
                  <c:v>5121.8593000000001</c:v>
                </c:pt>
                <c:pt idx="4119">
                  <c:v>5115.9326000000001</c:v>
                </c:pt>
                <c:pt idx="4120">
                  <c:v>5141.2263999999996</c:v>
                </c:pt>
                <c:pt idx="4121">
                  <c:v>5101.7936</c:v>
                </c:pt>
                <c:pt idx="4122">
                  <c:v>5063.8157000000001</c:v>
                </c:pt>
                <c:pt idx="4123">
                  <c:v>5104.8288000000002</c:v>
                </c:pt>
                <c:pt idx="4124">
                  <c:v>5162.0559999999996</c:v>
                </c:pt>
                <c:pt idx="4125">
                  <c:v>5123.6066000000001</c:v>
                </c:pt>
                <c:pt idx="4126">
                  <c:v>5078.0565999999999</c:v>
                </c:pt>
                <c:pt idx="4127">
                  <c:v>5191.7948999999999</c:v>
                </c:pt>
                <c:pt idx="4128">
                  <c:v>5162.4443000000001</c:v>
                </c:pt>
                <c:pt idx="4129">
                  <c:v>5189.2173000000003</c:v>
                </c:pt>
                <c:pt idx="4130">
                  <c:v>5159.5511999999999</c:v>
                </c:pt>
                <c:pt idx="4131">
                  <c:v>5187.8864000000003</c:v>
                </c:pt>
                <c:pt idx="4132">
                  <c:v>5157.2478000000001</c:v>
                </c:pt>
                <c:pt idx="4133">
                  <c:v>5144.3967000000002</c:v>
                </c:pt>
                <c:pt idx="4134">
                  <c:v>5160.5720000000001</c:v>
                </c:pt>
                <c:pt idx="4135">
                  <c:v>5235.9327999999996</c:v>
                </c:pt>
                <c:pt idx="4136">
                  <c:v>5257.4125999999997</c:v>
                </c:pt>
                <c:pt idx="4137">
                  <c:v>5242.0675000000001</c:v>
                </c:pt>
                <c:pt idx="4138">
                  <c:v>5277.5235000000002</c:v>
                </c:pt>
                <c:pt idx="4139">
                  <c:v>5293.7861000000003</c:v>
                </c:pt>
                <c:pt idx="4140">
                  <c:v>5340.9912000000004</c:v>
                </c:pt>
                <c:pt idx="4141">
                  <c:v>5365.8796000000002</c:v>
                </c:pt>
                <c:pt idx="4142">
                  <c:v>5346.2272999999996</c:v>
                </c:pt>
                <c:pt idx="4143">
                  <c:v>5309.7882</c:v>
                </c:pt>
                <c:pt idx="4144">
                  <c:v>5238.6126000000004</c:v>
                </c:pt>
                <c:pt idx="4145">
                  <c:v>5257.6671999999999</c:v>
                </c:pt>
                <c:pt idx="4146">
                  <c:v>5305.4758000000002</c:v>
                </c:pt>
                <c:pt idx="4147">
                  <c:v>5340.9052000000001</c:v>
                </c:pt>
                <c:pt idx="4148">
                  <c:v>5314.4053000000004</c:v>
                </c:pt>
                <c:pt idx="4149">
                  <c:v>5258.0784000000003</c:v>
                </c:pt>
                <c:pt idx="4150">
                  <c:v>5224.2794000000004</c:v>
                </c:pt>
                <c:pt idx="4151">
                  <c:v>5078.8549000000003</c:v>
                </c:pt>
                <c:pt idx="4152">
                  <c:v>5104.7932000000001</c:v>
                </c:pt>
                <c:pt idx="4153">
                  <c:v>5056.4053000000004</c:v>
                </c:pt>
                <c:pt idx="4154">
                  <c:v>5050.9755999999998</c:v>
                </c:pt>
                <c:pt idx="4155">
                  <c:v>5154.0240000000003</c:v>
                </c:pt>
                <c:pt idx="4156">
                  <c:v>5252.3887000000004</c:v>
                </c:pt>
                <c:pt idx="4157">
                  <c:v>5264.9083000000001</c:v>
                </c:pt>
                <c:pt idx="4158">
                  <c:v>5332.5888000000004</c:v>
                </c:pt>
                <c:pt idx="4159">
                  <c:v>5310.1813000000002</c:v>
                </c:pt>
                <c:pt idx="4160">
                  <c:v>5241.2749000000003</c:v>
                </c:pt>
                <c:pt idx="4161">
                  <c:v>5232.2654000000002</c:v>
                </c:pt>
                <c:pt idx="4162">
                  <c:v>5263.5658999999996</c:v>
                </c:pt>
                <c:pt idx="4163">
                  <c:v>5228.9013999999997</c:v>
                </c:pt>
                <c:pt idx="4164">
                  <c:v>5347.6333000000004</c:v>
                </c:pt>
                <c:pt idx="4165">
                  <c:v>5347.0077000000001</c:v>
                </c:pt>
                <c:pt idx="4166">
                  <c:v>5332.8964999999998</c:v>
                </c:pt>
                <c:pt idx="4167">
                  <c:v>5302.8696</c:v>
                </c:pt>
                <c:pt idx="4168">
                  <c:v>5230.7986000000001</c:v>
                </c:pt>
                <c:pt idx="4169">
                  <c:v>5214.2298000000001</c:v>
                </c:pt>
                <c:pt idx="4170">
                  <c:v>5230.2903999999999</c:v>
                </c:pt>
                <c:pt idx="4171">
                  <c:v>5260.5652</c:v>
                </c:pt>
                <c:pt idx="4172">
                  <c:v>5311.6507000000001</c:v>
                </c:pt>
                <c:pt idx="4173">
                  <c:v>5336.9492</c:v>
                </c:pt>
                <c:pt idx="4174">
                  <c:v>5344.1629999999996</c:v>
                </c:pt>
                <c:pt idx="4175">
                  <c:v>5253.7505000000001</c:v>
                </c:pt>
                <c:pt idx="4176">
                  <c:v>5107.3567000000003</c:v>
                </c:pt>
                <c:pt idx="4177">
                  <c:v>5078.0950000000003</c:v>
                </c:pt>
                <c:pt idx="4178">
                  <c:v>5048.5401000000002</c:v>
                </c:pt>
                <c:pt idx="4179">
                  <c:v>5078.2452000000003</c:v>
                </c:pt>
                <c:pt idx="4180">
                  <c:v>4974.1202000000003</c:v>
                </c:pt>
                <c:pt idx="4181">
                  <c:v>4759.5622999999996</c:v>
                </c:pt>
                <c:pt idx="4182">
                  <c:v>4876.7179999999998</c:v>
                </c:pt>
                <c:pt idx="4183">
                  <c:v>4887.5244000000002</c:v>
                </c:pt>
                <c:pt idx="4184">
                  <c:v>5028.1661000000004</c:v>
                </c:pt>
                <c:pt idx="4185">
                  <c:v>5035.2120999999997</c:v>
                </c:pt>
                <c:pt idx="4186">
                  <c:v>5123.4571999999998</c:v>
                </c:pt>
                <c:pt idx="4187">
                  <c:v>5123.4924000000001</c:v>
                </c:pt>
                <c:pt idx="4188">
                  <c:v>5119.3995000000004</c:v>
                </c:pt>
                <c:pt idx="4189">
                  <c:v>5105.0607</c:v>
                </c:pt>
                <c:pt idx="4190">
                  <c:v>5178.6779999999999</c:v>
                </c:pt>
                <c:pt idx="4191">
                  <c:v>5175.7204000000002</c:v>
                </c:pt>
                <c:pt idx="4192">
                  <c:v>5242.1621999999998</c:v>
                </c:pt>
                <c:pt idx="4193">
                  <c:v>5270.6931999999997</c:v>
                </c:pt>
                <c:pt idx="4194">
                  <c:v>5365.1234999999997</c:v>
                </c:pt>
                <c:pt idx="4195">
                  <c:v>5408.2743</c:v>
                </c:pt>
                <c:pt idx="4196">
                  <c:v>5349.5556999999999</c:v>
                </c:pt>
                <c:pt idx="4197">
                  <c:v>5371.4048000000003</c:v>
                </c:pt>
                <c:pt idx="4198">
                  <c:v>5269.9605000000001</c:v>
                </c:pt>
                <c:pt idx="4199">
                  <c:v>5245.9713000000002</c:v>
                </c:pt>
                <c:pt idx="4200">
                  <c:v>5274.7246999999998</c:v>
                </c:pt>
                <c:pt idx="4201">
                  <c:v>5368.9812000000002</c:v>
                </c:pt>
                <c:pt idx="4202">
                  <c:v>5297.7920000000004</c:v>
                </c:pt>
                <c:pt idx="4203">
                  <c:v>5278.1850999999997</c:v>
                </c:pt>
                <c:pt idx="4204">
                  <c:v>5321.4683000000005</c:v>
                </c:pt>
                <c:pt idx="4205">
                  <c:v>5176.6512000000002</c:v>
                </c:pt>
                <c:pt idx="4206">
                  <c:v>5039.0126</c:v>
                </c:pt>
                <c:pt idx="4207">
                  <c:v>5057.9998999999998</c:v>
                </c:pt>
                <c:pt idx="4208">
                  <c:v>4857.6133</c:v>
                </c:pt>
                <c:pt idx="4209">
                  <c:v>4720.6683999999996</c:v>
                </c:pt>
                <c:pt idx="4210">
                  <c:v>4806.5295999999998</c:v>
                </c:pt>
              </c:numCache>
            </c:numRef>
          </c:yVal>
          <c:smooth val="0"/>
          <c:extLst>
            <c:ext xmlns:c16="http://schemas.microsoft.com/office/drawing/2014/chart" uri="{C3380CC4-5D6E-409C-BE32-E72D297353CC}">
              <c16:uniqueId val="{00000000-B3EB-4A26-8609-FC8A7BF31AB9}"/>
            </c:ext>
          </c:extLst>
        </c:ser>
        <c:dLbls>
          <c:showLegendKey val="0"/>
          <c:showVal val="0"/>
          <c:showCatName val="0"/>
          <c:showSerName val="0"/>
          <c:showPercent val="0"/>
          <c:showBubbleSize val="0"/>
        </c:dLbls>
        <c:axId val="1140977664"/>
        <c:axId val="1140976000"/>
      </c:scatterChart>
      <c:valAx>
        <c:axId val="1140977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40976000"/>
        <c:crosses val="autoZero"/>
        <c:crossBetween val="midCat"/>
      </c:valAx>
      <c:valAx>
        <c:axId val="1140976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409776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模型1多元线性回归!$D$1:$D$2</c:f>
              <c:strCache>
                <c:ptCount val="2"/>
                <c:pt idx="0">
                  <c:v>最低价x2</c:v>
                </c:pt>
                <c:pt idx="1">
                  <c:v>中证红利000922.CSI</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2.8537794321511004E-2"/>
                  <c:y val="-0.1745266949305976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strRef>
              <c:f>模型1多元线性回归!$D:$D</c:f>
              <c:strCache>
                <c:ptCount val="4211"/>
                <c:pt idx="0">
                  <c:v>最低价x2</c:v>
                </c:pt>
                <c:pt idx="1">
                  <c:v>中证红利000922.CSI</c:v>
                </c:pt>
                <c:pt idx="2">
                  <c:v>1000</c:v>
                </c:pt>
                <c:pt idx="3">
                  <c:v>981.555</c:v>
                </c:pt>
                <c:pt idx="4">
                  <c:v>981.105</c:v>
                </c:pt>
                <c:pt idx="5">
                  <c:v>975.526</c:v>
                </c:pt>
                <c:pt idx="6">
                  <c:v>975.578</c:v>
                </c:pt>
                <c:pt idx="7">
                  <c:v>979.749</c:v>
                </c:pt>
                <c:pt idx="8">
                  <c:v>989.419</c:v>
                </c:pt>
                <c:pt idx="9">
                  <c:v>984.538</c:v>
                </c:pt>
                <c:pt idx="10">
                  <c:v>989.48</c:v>
                </c:pt>
                <c:pt idx="11">
                  <c:v>984.756</c:v>
                </c:pt>
                <c:pt idx="12">
                  <c:v>961.33</c:v>
                </c:pt>
                <c:pt idx="13">
                  <c:v>954.451</c:v>
                </c:pt>
                <c:pt idx="14">
                  <c:v>958.957</c:v>
                </c:pt>
                <c:pt idx="15">
                  <c:v>949.45</c:v>
                </c:pt>
                <c:pt idx="16">
                  <c:v>948.026</c:v>
                </c:pt>
                <c:pt idx="17">
                  <c:v>989.818</c:v>
                </c:pt>
                <c:pt idx="18">
                  <c:v>986.696</c:v>
                </c:pt>
                <c:pt idx="19">
                  <c:v>988.217</c:v>
                </c:pt>
                <c:pt idx="20">
                  <c:v>976.555</c:v>
                </c:pt>
                <c:pt idx="21">
                  <c:v>969.622</c:v>
                </c:pt>
                <c:pt idx="22">
                  <c:v>957.675</c:v>
                </c:pt>
                <c:pt idx="23">
                  <c:v>957.8</c:v>
                </c:pt>
                <c:pt idx="24">
                  <c:v>963.157</c:v>
                </c:pt>
                <c:pt idx="25">
                  <c:v>1004.114</c:v>
                </c:pt>
                <c:pt idx="26">
                  <c:v>1002.827</c:v>
                </c:pt>
                <c:pt idx="27">
                  <c:v>1033.078</c:v>
                </c:pt>
                <c:pt idx="28">
                  <c:v>1022.646</c:v>
                </c:pt>
                <c:pt idx="29">
                  <c:v>1013.775</c:v>
                </c:pt>
                <c:pt idx="30">
                  <c:v>1013.861</c:v>
                </c:pt>
                <c:pt idx="31">
                  <c:v>1033.604</c:v>
                </c:pt>
                <c:pt idx="32">
                  <c:v>1047.416</c:v>
                </c:pt>
                <c:pt idx="33">
                  <c:v>1044.527</c:v>
                </c:pt>
                <c:pt idx="34">
                  <c:v>1053.837</c:v>
                </c:pt>
                <c:pt idx="35">
                  <c:v>1047.244</c:v>
                </c:pt>
                <c:pt idx="36">
                  <c:v>1039.892</c:v>
                </c:pt>
                <c:pt idx="37">
                  <c:v>1023.222</c:v>
                </c:pt>
                <c:pt idx="38">
                  <c:v>1020.235</c:v>
                </c:pt>
                <c:pt idx="39">
                  <c:v>1027.517</c:v>
                </c:pt>
                <c:pt idx="40">
                  <c:v>1027.95</c:v>
                </c:pt>
                <c:pt idx="41">
                  <c:v>1037.081</c:v>
                </c:pt>
                <c:pt idx="42">
                  <c:v>1048.582</c:v>
                </c:pt>
                <c:pt idx="43">
                  <c:v>1027.817</c:v>
                </c:pt>
                <c:pt idx="44">
                  <c:v>1026.617</c:v>
                </c:pt>
                <c:pt idx="45">
                  <c:v>1031.765</c:v>
                </c:pt>
                <c:pt idx="46">
                  <c:v>1018.743</c:v>
                </c:pt>
                <c:pt idx="47">
                  <c:v>1002.8</c:v>
                </c:pt>
                <c:pt idx="48">
                  <c:v>996.597</c:v>
                </c:pt>
                <c:pt idx="49">
                  <c:v>984.555</c:v>
                </c:pt>
                <c:pt idx="50">
                  <c:v>984.113</c:v>
                </c:pt>
                <c:pt idx="51">
                  <c:v>971.676</c:v>
                </c:pt>
                <c:pt idx="52">
                  <c:v>970.318</c:v>
                </c:pt>
                <c:pt idx="53">
                  <c:v>967.223</c:v>
                </c:pt>
                <c:pt idx="54">
                  <c:v>975.01</c:v>
                </c:pt>
                <c:pt idx="55">
                  <c:v>964.128</c:v>
                </c:pt>
                <c:pt idx="56">
                  <c:v>968.578</c:v>
                </c:pt>
                <c:pt idx="57">
                  <c:v>952.301</c:v>
                </c:pt>
                <c:pt idx="58">
                  <c:v>945.092</c:v>
                </c:pt>
                <c:pt idx="59">
                  <c:v>955.265</c:v>
                </c:pt>
                <c:pt idx="60">
                  <c:v>972.74</c:v>
                </c:pt>
                <c:pt idx="61">
                  <c:v>963.348</c:v>
                </c:pt>
                <c:pt idx="62">
                  <c:v>963.349</c:v>
                </c:pt>
                <c:pt idx="63">
                  <c:v>978.779</c:v>
                </c:pt>
                <c:pt idx="64">
                  <c:v>984.794</c:v>
                </c:pt>
                <c:pt idx="65">
                  <c:v>993.198</c:v>
                </c:pt>
                <c:pt idx="66">
                  <c:v>981.095</c:v>
                </c:pt>
                <c:pt idx="67">
                  <c:v>987.873</c:v>
                </c:pt>
                <c:pt idx="68">
                  <c:v>995.383</c:v>
                </c:pt>
                <c:pt idx="69">
                  <c:v>983.889</c:v>
                </c:pt>
                <c:pt idx="70">
                  <c:v>971.471</c:v>
                </c:pt>
                <c:pt idx="71">
                  <c:v>970.773</c:v>
                </c:pt>
                <c:pt idx="72">
                  <c:v>960.201</c:v>
                </c:pt>
                <c:pt idx="73">
                  <c:v>958.314</c:v>
                </c:pt>
                <c:pt idx="74">
                  <c:v>956.405</c:v>
                </c:pt>
                <c:pt idx="75">
                  <c:v>940.787</c:v>
                </c:pt>
                <c:pt idx="76">
                  <c:v>941.396</c:v>
                </c:pt>
                <c:pt idx="77">
                  <c:v>932.015</c:v>
                </c:pt>
                <c:pt idx="78">
                  <c:v>928.074</c:v>
                </c:pt>
                <c:pt idx="79">
                  <c:v>932.53</c:v>
                </c:pt>
                <c:pt idx="80">
                  <c:v>911.563</c:v>
                </c:pt>
                <c:pt idx="81">
                  <c:v>907.917</c:v>
                </c:pt>
                <c:pt idx="82">
                  <c:v>905.316</c:v>
                </c:pt>
                <c:pt idx="83">
                  <c:v>885.251</c:v>
                </c:pt>
                <c:pt idx="84">
                  <c:v>880.137</c:v>
                </c:pt>
                <c:pt idx="85">
                  <c:v>873.692</c:v>
                </c:pt>
                <c:pt idx="86">
                  <c:v>871.59</c:v>
                </c:pt>
                <c:pt idx="87">
                  <c:v>873.984</c:v>
                </c:pt>
                <c:pt idx="88">
                  <c:v>866.368</c:v>
                </c:pt>
                <c:pt idx="89">
                  <c:v>876.412</c:v>
                </c:pt>
                <c:pt idx="90">
                  <c:v>852.183</c:v>
                </c:pt>
                <c:pt idx="91">
                  <c:v>846.218</c:v>
                </c:pt>
                <c:pt idx="92">
                  <c:v>850.875</c:v>
                </c:pt>
                <c:pt idx="93">
                  <c:v>840.499</c:v>
                </c:pt>
                <c:pt idx="94">
                  <c:v>833.564</c:v>
                </c:pt>
                <c:pt idx="95">
                  <c:v>830.322</c:v>
                </c:pt>
                <c:pt idx="96">
                  <c:v>841.068</c:v>
                </c:pt>
                <c:pt idx="97">
                  <c:v>824.388</c:v>
                </c:pt>
                <c:pt idx="98">
                  <c:v>804.936</c:v>
                </c:pt>
                <c:pt idx="99">
                  <c:v>799.041</c:v>
                </c:pt>
                <c:pt idx="100">
                  <c:v>802.194</c:v>
                </c:pt>
                <c:pt idx="101">
                  <c:v>818.315</c:v>
                </c:pt>
                <c:pt idx="102">
                  <c:v>882.167</c:v>
                </c:pt>
                <c:pt idx="103">
                  <c:v>887.3</c:v>
                </c:pt>
                <c:pt idx="104">
                  <c:v>874.888</c:v>
                </c:pt>
                <c:pt idx="105">
                  <c:v>864.316</c:v>
                </c:pt>
                <c:pt idx="106">
                  <c:v>862.259</c:v>
                </c:pt>
                <c:pt idx="107">
                  <c:v>849.043</c:v>
                </c:pt>
                <c:pt idx="108">
                  <c:v>846.904</c:v>
                </c:pt>
                <c:pt idx="109">
                  <c:v>863.759</c:v>
                </c:pt>
                <c:pt idx="110">
                  <c:v>863.854</c:v>
                </c:pt>
                <c:pt idx="111">
                  <c:v>875.99</c:v>
                </c:pt>
                <c:pt idx="112">
                  <c:v>870.566</c:v>
                </c:pt>
                <c:pt idx="113">
                  <c:v>868.773</c:v>
                </c:pt>
                <c:pt idx="114">
                  <c:v>868.037</c:v>
                </c:pt>
                <c:pt idx="115">
                  <c:v>878.774</c:v>
                </c:pt>
                <c:pt idx="116">
                  <c:v>878.104</c:v>
                </c:pt>
                <c:pt idx="117">
                  <c:v>875.304</c:v>
                </c:pt>
                <c:pt idx="118">
                  <c:v>855.456</c:v>
                </c:pt>
                <c:pt idx="119">
                  <c:v>844.23</c:v>
                </c:pt>
                <c:pt idx="120">
                  <c:v>830.795</c:v>
                </c:pt>
                <c:pt idx="121">
                  <c:v>831.069</c:v>
                </c:pt>
                <c:pt idx="122">
                  <c:v>826.753</c:v>
                </c:pt>
                <c:pt idx="123">
                  <c:v>825.624</c:v>
                </c:pt>
                <c:pt idx="124">
                  <c:v>815.583</c:v>
                </c:pt>
                <c:pt idx="125">
                  <c:v>808.766</c:v>
                </c:pt>
                <c:pt idx="126">
                  <c:v>804.904</c:v>
                </c:pt>
                <c:pt idx="127">
                  <c:v>825.705</c:v>
                </c:pt>
                <c:pt idx="128">
                  <c:v>823.453</c:v>
                </c:pt>
                <c:pt idx="129">
                  <c:v>818.397</c:v>
                </c:pt>
                <c:pt idx="130">
                  <c:v>805.63</c:v>
                </c:pt>
                <c:pt idx="131">
                  <c:v>805.71</c:v>
                </c:pt>
                <c:pt idx="132">
                  <c:v>808.598</c:v>
                </c:pt>
                <c:pt idx="133">
                  <c:v>815.034</c:v>
                </c:pt>
                <c:pt idx="134">
                  <c:v>821.678</c:v>
                </c:pt>
                <c:pt idx="135">
                  <c:v>828.53</c:v>
                </c:pt>
                <c:pt idx="136">
                  <c:v>831.129</c:v>
                </c:pt>
                <c:pt idx="137">
                  <c:v>847.781</c:v>
                </c:pt>
                <c:pt idx="138">
                  <c:v>864.489</c:v>
                </c:pt>
                <c:pt idx="139">
                  <c:v>862.553</c:v>
                </c:pt>
                <c:pt idx="140">
                  <c:v>862.428</c:v>
                </c:pt>
                <c:pt idx="141">
                  <c:v>866.86</c:v>
                </c:pt>
                <c:pt idx="142">
                  <c:v>877.31</c:v>
                </c:pt>
                <c:pt idx="143">
                  <c:v>877.458</c:v>
                </c:pt>
                <c:pt idx="144">
                  <c:v>879.583</c:v>
                </c:pt>
                <c:pt idx="145">
                  <c:v>898.686</c:v>
                </c:pt>
                <c:pt idx="146">
                  <c:v>900.423</c:v>
                </c:pt>
                <c:pt idx="147">
                  <c:v>901.138</c:v>
                </c:pt>
                <c:pt idx="148">
                  <c:v>913.291</c:v>
                </c:pt>
                <c:pt idx="149">
                  <c:v>915.702</c:v>
                </c:pt>
                <c:pt idx="150">
                  <c:v>914.689</c:v>
                </c:pt>
                <c:pt idx="151">
                  <c:v>920.306</c:v>
                </c:pt>
                <c:pt idx="152">
                  <c:v>919.921</c:v>
                </c:pt>
                <c:pt idx="153">
                  <c:v>911.761</c:v>
                </c:pt>
                <c:pt idx="154">
                  <c:v>908.6</c:v>
                </c:pt>
                <c:pt idx="155">
                  <c:v>912.211</c:v>
                </c:pt>
                <c:pt idx="156">
                  <c:v>906.655</c:v>
                </c:pt>
                <c:pt idx="157">
                  <c:v>911.858</c:v>
                </c:pt>
                <c:pt idx="158">
                  <c:v>913.181</c:v>
                </c:pt>
                <c:pt idx="159">
                  <c:v>909.814</c:v>
                </c:pt>
                <c:pt idx="160">
                  <c:v>897.238</c:v>
                </c:pt>
                <c:pt idx="161">
                  <c:v>897.863</c:v>
                </c:pt>
                <c:pt idx="162">
                  <c:v>897.165</c:v>
                </c:pt>
                <c:pt idx="163">
                  <c:v>910.545</c:v>
                </c:pt>
                <c:pt idx="164">
                  <c:v>923.856</c:v>
                </c:pt>
                <c:pt idx="165">
                  <c:v>925.277</c:v>
                </c:pt>
                <c:pt idx="166">
                  <c:v>915.421</c:v>
                </c:pt>
                <c:pt idx="167">
                  <c:v>913.835</c:v>
                </c:pt>
                <c:pt idx="168">
                  <c:v>931.103</c:v>
                </c:pt>
                <c:pt idx="169">
                  <c:v>927.146</c:v>
                </c:pt>
                <c:pt idx="170">
                  <c:v>926.543</c:v>
                </c:pt>
                <c:pt idx="171">
                  <c:v>936.26</c:v>
                </c:pt>
                <c:pt idx="172">
                  <c:v>945.534</c:v>
                </c:pt>
                <c:pt idx="173">
                  <c:v>949.613</c:v>
                </c:pt>
                <c:pt idx="174">
                  <c:v>946.673</c:v>
                </c:pt>
                <c:pt idx="175">
                  <c:v>951.025</c:v>
                </c:pt>
                <c:pt idx="176">
                  <c:v>944.588</c:v>
                </c:pt>
                <c:pt idx="177">
                  <c:v>929.262</c:v>
                </c:pt>
                <c:pt idx="178">
                  <c:v>906.983</c:v>
                </c:pt>
                <c:pt idx="179">
                  <c:v>903.396</c:v>
                </c:pt>
                <c:pt idx="180">
                  <c:v>901.769</c:v>
                </c:pt>
                <c:pt idx="181">
                  <c:v>890.25</c:v>
                </c:pt>
                <c:pt idx="182">
                  <c:v>886.863</c:v>
                </c:pt>
                <c:pt idx="183">
                  <c:v>888.65</c:v>
                </c:pt>
                <c:pt idx="184">
                  <c:v>899.672</c:v>
                </c:pt>
                <c:pt idx="185">
                  <c:v>890.681</c:v>
                </c:pt>
                <c:pt idx="186">
                  <c:v>890.213</c:v>
                </c:pt>
                <c:pt idx="187">
                  <c:v>901.411</c:v>
                </c:pt>
                <c:pt idx="188">
                  <c:v>899.285</c:v>
                </c:pt>
                <c:pt idx="189">
                  <c:v>887.561</c:v>
                </c:pt>
                <c:pt idx="190">
                  <c:v>872.799</c:v>
                </c:pt>
                <c:pt idx="191">
                  <c:v>874.908</c:v>
                </c:pt>
                <c:pt idx="192">
                  <c:v>875.428</c:v>
                </c:pt>
                <c:pt idx="193">
                  <c:v>867.204</c:v>
                </c:pt>
                <c:pt idx="194">
                  <c:v>873.613</c:v>
                </c:pt>
                <c:pt idx="195">
                  <c:v>874.725</c:v>
                </c:pt>
                <c:pt idx="196">
                  <c:v>864.124</c:v>
                </c:pt>
                <c:pt idx="197">
                  <c:v>845.454</c:v>
                </c:pt>
                <c:pt idx="198">
                  <c:v>841.546</c:v>
                </c:pt>
                <c:pt idx="199">
                  <c:v>829.9</c:v>
                </c:pt>
                <c:pt idx="200">
                  <c:v>831.016</c:v>
                </c:pt>
                <c:pt idx="201">
                  <c:v>833.501</c:v>
                </c:pt>
                <c:pt idx="202">
                  <c:v>838.818</c:v>
                </c:pt>
                <c:pt idx="203">
                  <c:v>840.039</c:v>
                </c:pt>
                <c:pt idx="204">
                  <c:v>840.188</c:v>
                </c:pt>
                <c:pt idx="205">
                  <c:v>837.419</c:v>
                </c:pt>
                <c:pt idx="206">
                  <c:v>842.357</c:v>
                </c:pt>
                <c:pt idx="207">
                  <c:v>844.465</c:v>
                </c:pt>
                <c:pt idx="208">
                  <c:v>827.903</c:v>
                </c:pt>
                <c:pt idx="209">
                  <c:v>824.389</c:v>
                </c:pt>
                <c:pt idx="210">
                  <c:v>822.907</c:v>
                </c:pt>
                <c:pt idx="211">
                  <c:v>820.349</c:v>
                </c:pt>
                <c:pt idx="212">
                  <c:v>813.865</c:v>
                </c:pt>
                <c:pt idx="213">
                  <c:v>827.901</c:v>
                </c:pt>
                <c:pt idx="214">
                  <c:v>827.959</c:v>
                </c:pt>
                <c:pt idx="215">
                  <c:v>846.638</c:v>
                </c:pt>
                <c:pt idx="216">
                  <c:v>835.277</c:v>
                </c:pt>
                <c:pt idx="217">
                  <c:v>834.552</c:v>
                </c:pt>
                <c:pt idx="218">
                  <c:v>840.604</c:v>
                </c:pt>
                <c:pt idx="219">
                  <c:v>844.561</c:v>
                </c:pt>
                <c:pt idx="220">
                  <c:v>844.619</c:v>
                </c:pt>
                <c:pt idx="221">
                  <c:v>835.291</c:v>
                </c:pt>
                <c:pt idx="222">
                  <c:v>829.117</c:v>
                </c:pt>
                <c:pt idx="223">
                  <c:v>834</c:v>
                </c:pt>
                <c:pt idx="224">
                  <c:v>834.202</c:v>
                </c:pt>
                <c:pt idx="225">
                  <c:v>825.916</c:v>
                </c:pt>
                <c:pt idx="226">
                  <c:v>824.622</c:v>
                </c:pt>
                <c:pt idx="227">
                  <c:v>832.284</c:v>
                </c:pt>
                <c:pt idx="228">
                  <c:v>836.952</c:v>
                </c:pt>
                <c:pt idx="229">
                  <c:v>838.79</c:v>
                </c:pt>
                <c:pt idx="230">
                  <c:v>850.091</c:v>
                </c:pt>
                <c:pt idx="231">
                  <c:v>848.005</c:v>
                </c:pt>
                <c:pt idx="232">
                  <c:v>852.994</c:v>
                </c:pt>
                <c:pt idx="233">
                  <c:v>858.976</c:v>
                </c:pt>
                <c:pt idx="234">
                  <c:v>858.326</c:v>
                </c:pt>
                <c:pt idx="235">
                  <c:v>867.761</c:v>
                </c:pt>
                <c:pt idx="236">
                  <c:v>868.481</c:v>
                </c:pt>
                <c:pt idx="237">
                  <c:v>867.737</c:v>
                </c:pt>
                <c:pt idx="238">
                  <c:v>866.895</c:v>
                </c:pt>
                <c:pt idx="239">
                  <c:v>872.757</c:v>
                </c:pt>
                <c:pt idx="240">
                  <c:v>886.38</c:v>
                </c:pt>
                <c:pt idx="241">
                  <c:v>886.196</c:v>
                </c:pt>
                <c:pt idx="242">
                  <c:v>886.968</c:v>
                </c:pt>
                <c:pt idx="243">
                  <c:v>890.613</c:v>
                </c:pt>
                <c:pt idx="244">
                  <c:v>890.492</c:v>
                </c:pt>
                <c:pt idx="245">
                  <c:v>887.978</c:v>
                </c:pt>
                <c:pt idx="246">
                  <c:v>900.517</c:v>
                </c:pt>
                <c:pt idx="247">
                  <c:v>920.664</c:v>
                </c:pt>
                <c:pt idx="248">
                  <c:v>930.422</c:v>
                </c:pt>
                <c:pt idx="249">
                  <c:v>926.84</c:v>
                </c:pt>
                <c:pt idx="250">
                  <c:v>930.277</c:v>
                </c:pt>
                <c:pt idx="251">
                  <c:v>929.289</c:v>
                </c:pt>
                <c:pt idx="252">
                  <c:v>931.99</c:v>
                </c:pt>
                <c:pt idx="253">
                  <c:v>917.838</c:v>
                </c:pt>
                <c:pt idx="254">
                  <c:v>916.331</c:v>
                </c:pt>
                <c:pt idx="255">
                  <c:v>920.502</c:v>
                </c:pt>
                <c:pt idx="256">
                  <c:v>941.967</c:v>
                </c:pt>
                <c:pt idx="257">
                  <c:v>950.968</c:v>
                </c:pt>
                <c:pt idx="258">
                  <c:v>956.254</c:v>
                </c:pt>
                <c:pt idx="259">
                  <c:v>955.07</c:v>
                </c:pt>
                <c:pt idx="260">
                  <c:v>954.178</c:v>
                </c:pt>
                <c:pt idx="261">
                  <c:v>963.743</c:v>
                </c:pt>
                <c:pt idx="262">
                  <c:v>983.086</c:v>
                </c:pt>
                <c:pt idx="263">
                  <c:v>979.386</c:v>
                </c:pt>
                <c:pt idx="264">
                  <c:v>974.165</c:v>
                </c:pt>
                <c:pt idx="265">
                  <c:v>973.871</c:v>
                </c:pt>
                <c:pt idx="266">
                  <c:v>976.871</c:v>
                </c:pt>
                <c:pt idx="267">
                  <c:v>984.784</c:v>
                </c:pt>
                <c:pt idx="268">
                  <c:v>989.062</c:v>
                </c:pt>
                <c:pt idx="269">
                  <c:v>966.814</c:v>
                </c:pt>
                <c:pt idx="270">
                  <c:v>967.843</c:v>
                </c:pt>
                <c:pt idx="271">
                  <c:v>969.785</c:v>
                </c:pt>
                <c:pt idx="272">
                  <c:v>969.357</c:v>
                </c:pt>
                <c:pt idx="273">
                  <c:v>988.418</c:v>
                </c:pt>
                <c:pt idx="274">
                  <c:v>985.613</c:v>
                </c:pt>
                <c:pt idx="275">
                  <c:v>994.035</c:v>
                </c:pt>
                <c:pt idx="276">
                  <c:v>996.838</c:v>
                </c:pt>
                <c:pt idx="277">
                  <c:v>991.655</c:v>
                </c:pt>
                <c:pt idx="278">
                  <c:v>999.639</c:v>
                </c:pt>
                <c:pt idx="279">
                  <c:v>990.101</c:v>
                </c:pt>
                <c:pt idx="280">
                  <c:v>988.788</c:v>
                </c:pt>
                <c:pt idx="281">
                  <c:v>994.67</c:v>
                </c:pt>
                <c:pt idx="282">
                  <c:v>974.41</c:v>
                </c:pt>
                <c:pt idx="283">
                  <c:v>957.941</c:v>
                </c:pt>
                <c:pt idx="284">
                  <c:v>963.982</c:v>
                </c:pt>
                <c:pt idx="285">
                  <c:v>966.076</c:v>
                </c:pt>
                <c:pt idx="286">
                  <c:v>968.928</c:v>
                </c:pt>
                <c:pt idx="287">
                  <c:v>977.411</c:v>
                </c:pt>
                <c:pt idx="288">
                  <c:v>988.976</c:v>
                </c:pt>
                <c:pt idx="289">
                  <c:v>986.609</c:v>
                </c:pt>
                <c:pt idx="290">
                  <c:v>981.711</c:v>
                </c:pt>
                <c:pt idx="291">
                  <c:v>983.823</c:v>
                </c:pt>
                <c:pt idx="292">
                  <c:v>993.734</c:v>
                </c:pt>
                <c:pt idx="293">
                  <c:v>990.007</c:v>
                </c:pt>
                <c:pt idx="294">
                  <c:v>990.426</c:v>
                </c:pt>
                <c:pt idx="295">
                  <c:v>992.443</c:v>
                </c:pt>
                <c:pt idx="296">
                  <c:v>990.086</c:v>
                </c:pt>
                <c:pt idx="297">
                  <c:v>993.293</c:v>
                </c:pt>
                <c:pt idx="298">
                  <c:v>996.934</c:v>
                </c:pt>
                <c:pt idx="299">
                  <c:v>998.482</c:v>
                </c:pt>
                <c:pt idx="300">
                  <c:v>996.586</c:v>
                </c:pt>
                <c:pt idx="301">
                  <c:v>1002.486</c:v>
                </c:pt>
                <c:pt idx="302">
                  <c:v>1011.203</c:v>
                </c:pt>
                <c:pt idx="303">
                  <c:v>1022.591</c:v>
                </c:pt>
                <c:pt idx="304">
                  <c:v>1029.436</c:v>
                </c:pt>
                <c:pt idx="305">
                  <c:v>1026.931</c:v>
                </c:pt>
                <c:pt idx="306">
                  <c:v>1030.864</c:v>
                </c:pt>
                <c:pt idx="307">
                  <c:v>1047.854</c:v>
                </c:pt>
                <c:pt idx="308">
                  <c:v>1046.232</c:v>
                </c:pt>
                <c:pt idx="309">
                  <c:v>1032.119</c:v>
                </c:pt>
                <c:pt idx="310">
                  <c:v>1030.986</c:v>
                </c:pt>
                <c:pt idx="311">
                  <c:v>1055.697</c:v>
                </c:pt>
                <c:pt idx="312">
                  <c:v>1064.365</c:v>
                </c:pt>
                <c:pt idx="313">
                  <c:v>1065.871</c:v>
                </c:pt>
                <c:pt idx="314">
                  <c:v>1061.492</c:v>
                </c:pt>
                <c:pt idx="315">
                  <c:v>1061.643</c:v>
                </c:pt>
                <c:pt idx="316">
                  <c:v>1059.499</c:v>
                </c:pt>
                <c:pt idx="317">
                  <c:v>1049.792</c:v>
                </c:pt>
                <c:pt idx="318">
                  <c:v>1048.965</c:v>
                </c:pt>
                <c:pt idx="319">
                  <c:v>1061.931</c:v>
                </c:pt>
                <c:pt idx="320">
                  <c:v>1055.011</c:v>
                </c:pt>
                <c:pt idx="321">
                  <c:v>1069.91</c:v>
                </c:pt>
                <c:pt idx="322">
                  <c:v>1108.636</c:v>
                </c:pt>
                <c:pt idx="323">
                  <c:v>1124.561</c:v>
                </c:pt>
                <c:pt idx="324">
                  <c:v>1122.479</c:v>
                </c:pt>
                <c:pt idx="325">
                  <c:v>1118.108</c:v>
                </c:pt>
                <c:pt idx="326">
                  <c:v>1155.771</c:v>
                </c:pt>
                <c:pt idx="327">
                  <c:v>1190.345</c:v>
                </c:pt>
                <c:pt idx="328">
                  <c:v>1196.278</c:v>
                </c:pt>
                <c:pt idx="329">
                  <c:v>1193.863</c:v>
                </c:pt>
                <c:pt idx="330">
                  <c:v>1204.219</c:v>
                </c:pt>
                <c:pt idx="331">
                  <c:v>1234.336</c:v>
                </c:pt>
                <c:pt idx="332">
                  <c:v>1207.18</c:v>
                </c:pt>
                <c:pt idx="333">
                  <c:v>1176.625</c:v>
                </c:pt>
                <c:pt idx="334">
                  <c:v>1173.611</c:v>
                </c:pt>
                <c:pt idx="335">
                  <c:v>1188.356</c:v>
                </c:pt>
                <c:pt idx="336">
                  <c:v>1209.159</c:v>
                </c:pt>
                <c:pt idx="337">
                  <c:v>1241.295</c:v>
                </c:pt>
                <c:pt idx="338">
                  <c:v>1239.415</c:v>
                </c:pt>
                <c:pt idx="339">
                  <c:v>1243.403</c:v>
                </c:pt>
                <c:pt idx="340">
                  <c:v>1262.299</c:v>
                </c:pt>
                <c:pt idx="341">
                  <c:v>1264.936</c:v>
                </c:pt>
                <c:pt idx="342">
                  <c:v>1274.3</c:v>
                </c:pt>
                <c:pt idx="343">
                  <c:v>1206.642</c:v>
                </c:pt>
                <c:pt idx="344">
                  <c:v>1195.648</c:v>
                </c:pt>
                <c:pt idx="345">
                  <c:v>1186.51</c:v>
                </c:pt>
                <c:pt idx="346">
                  <c:v>1180.029</c:v>
                </c:pt>
                <c:pt idx="347">
                  <c:v>1176.185</c:v>
                </c:pt>
                <c:pt idx="348">
                  <c:v>1156.55</c:v>
                </c:pt>
                <c:pt idx="349">
                  <c:v>1161.391</c:v>
                </c:pt>
                <c:pt idx="350">
                  <c:v>1178.62</c:v>
                </c:pt>
                <c:pt idx="351">
                  <c:v>1195.342</c:v>
                </c:pt>
                <c:pt idx="352">
                  <c:v>1195.16</c:v>
                </c:pt>
                <c:pt idx="353">
                  <c:v>1191.501</c:v>
                </c:pt>
                <c:pt idx="354">
                  <c:v>1194.799</c:v>
                </c:pt>
                <c:pt idx="355">
                  <c:v>1191.924</c:v>
                </c:pt>
                <c:pt idx="356">
                  <c:v>1197.157</c:v>
                </c:pt>
                <c:pt idx="357">
                  <c:v>1212.231</c:v>
                </c:pt>
                <c:pt idx="358">
                  <c:v>1209.829</c:v>
                </c:pt>
                <c:pt idx="359">
                  <c:v>1218.722</c:v>
                </c:pt>
                <c:pt idx="360">
                  <c:v>1241.683</c:v>
                </c:pt>
                <c:pt idx="361">
                  <c:v>1252.51</c:v>
                </c:pt>
                <c:pt idx="362">
                  <c:v>1250.752</c:v>
                </c:pt>
                <c:pt idx="363">
                  <c:v>1228.277</c:v>
                </c:pt>
                <c:pt idx="364">
                  <c:v>1234.211</c:v>
                </c:pt>
                <c:pt idx="365">
                  <c:v>1247.539</c:v>
                </c:pt>
                <c:pt idx="366">
                  <c:v>1238.309</c:v>
                </c:pt>
                <c:pt idx="367">
                  <c:v>1243.391</c:v>
                </c:pt>
                <c:pt idx="368">
                  <c:v>1247.1</c:v>
                </c:pt>
                <c:pt idx="369">
                  <c:v>1188.87</c:v>
                </c:pt>
                <c:pt idx="370">
                  <c:v>1178.952</c:v>
                </c:pt>
                <c:pt idx="371">
                  <c:v>1191.116</c:v>
                </c:pt>
                <c:pt idx="372">
                  <c:v>1202.751</c:v>
                </c:pt>
                <c:pt idx="373">
                  <c:v>1181.697</c:v>
                </c:pt>
                <c:pt idx="374">
                  <c:v>1181.34</c:v>
                </c:pt>
                <c:pt idx="375">
                  <c:v>1187.344</c:v>
                </c:pt>
                <c:pt idx="376">
                  <c:v>1182.25</c:v>
                </c:pt>
                <c:pt idx="377">
                  <c:v>1208.38</c:v>
                </c:pt>
                <c:pt idx="378">
                  <c:v>1208.007</c:v>
                </c:pt>
                <c:pt idx="379">
                  <c:v>1195.824</c:v>
                </c:pt>
                <c:pt idx="380">
                  <c:v>1180.168</c:v>
                </c:pt>
                <c:pt idx="381">
                  <c:v>1145.257</c:v>
                </c:pt>
                <c:pt idx="382">
                  <c:v>1138.162</c:v>
                </c:pt>
                <c:pt idx="383">
                  <c:v>1128.678</c:v>
                </c:pt>
                <c:pt idx="384">
                  <c:v>1133.893</c:v>
                </c:pt>
                <c:pt idx="385">
                  <c:v>1111.831</c:v>
                </c:pt>
                <c:pt idx="386">
                  <c:v>1094.569</c:v>
                </c:pt>
                <c:pt idx="387">
                  <c:v>1094.564</c:v>
                </c:pt>
                <c:pt idx="388">
                  <c:v>1113.089</c:v>
                </c:pt>
                <c:pt idx="389">
                  <c:v>1117.063</c:v>
                </c:pt>
                <c:pt idx="390">
                  <c:v>1136.855</c:v>
                </c:pt>
                <c:pt idx="391">
                  <c:v>1111.948</c:v>
                </c:pt>
                <c:pt idx="392">
                  <c:v>1113.224</c:v>
                </c:pt>
                <c:pt idx="393">
                  <c:v>1132.823</c:v>
                </c:pt>
                <c:pt idx="394">
                  <c:v>1128.238</c:v>
                </c:pt>
                <c:pt idx="395">
                  <c:v>1131.805</c:v>
                </c:pt>
                <c:pt idx="396">
                  <c:v>1103.695</c:v>
                </c:pt>
                <c:pt idx="397">
                  <c:v>1128.607</c:v>
                </c:pt>
                <c:pt idx="398">
                  <c:v>1137.68</c:v>
                </c:pt>
                <c:pt idx="399">
                  <c:v>1137.309</c:v>
                </c:pt>
                <c:pt idx="400">
                  <c:v>1145.899</c:v>
                </c:pt>
                <c:pt idx="401">
                  <c:v>1154.517</c:v>
                </c:pt>
                <c:pt idx="402">
                  <c:v>1174.204</c:v>
                </c:pt>
                <c:pt idx="403">
                  <c:v>1172.044</c:v>
                </c:pt>
                <c:pt idx="404">
                  <c:v>1175.774</c:v>
                </c:pt>
                <c:pt idx="405">
                  <c:v>1168.684</c:v>
                </c:pt>
                <c:pt idx="406">
                  <c:v>1180.653</c:v>
                </c:pt>
                <c:pt idx="407">
                  <c:v>1179.513</c:v>
                </c:pt>
                <c:pt idx="408">
                  <c:v>1179.212</c:v>
                </c:pt>
                <c:pt idx="409">
                  <c:v>1168.437</c:v>
                </c:pt>
                <c:pt idx="410">
                  <c:v>1167.229</c:v>
                </c:pt>
                <c:pt idx="411">
                  <c:v>1164.766</c:v>
                </c:pt>
                <c:pt idx="412">
                  <c:v>1173.937</c:v>
                </c:pt>
                <c:pt idx="413">
                  <c:v>1180.849</c:v>
                </c:pt>
                <c:pt idx="414">
                  <c:v>1170.882</c:v>
                </c:pt>
                <c:pt idx="415">
                  <c:v>1174.422</c:v>
                </c:pt>
                <c:pt idx="416">
                  <c:v>1206.569</c:v>
                </c:pt>
                <c:pt idx="417">
                  <c:v>1214.264</c:v>
                </c:pt>
                <c:pt idx="418">
                  <c:v>1209.01</c:v>
                </c:pt>
                <c:pt idx="419">
                  <c:v>1209.566</c:v>
                </c:pt>
                <c:pt idx="420">
                  <c:v>1196.795</c:v>
                </c:pt>
                <c:pt idx="421">
                  <c:v>1189.922</c:v>
                </c:pt>
                <c:pt idx="422">
                  <c:v>1182.407</c:v>
                </c:pt>
                <c:pt idx="423">
                  <c:v>1182.276</c:v>
                </c:pt>
                <c:pt idx="424">
                  <c:v>1190.555</c:v>
                </c:pt>
                <c:pt idx="425">
                  <c:v>1199.559</c:v>
                </c:pt>
                <c:pt idx="426">
                  <c:v>1219.406</c:v>
                </c:pt>
                <c:pt idx="427">
                  <c:v>1235.284</c:v>
                </c:pt>
                <c:pt idx="428">
                  <c:v>1232.053</c:v>
                </c:pt>
                <c:pt idx="429">
                  <c:v>1241.597</c:v>
                </c:pt>
                <c:pt idx="430">
                  <c:v>1247.315</c:v>
                </c:pt>
                <c:pt idx="431">
                  <c:v>1238.47</c:v>
                </c:pt>
                <c:pt idx="432">
                  <c:v>1233.429</c:v>
                </c:pt>
                <c:pt idx="433">
                  <c:v>1232.939</c:v>
                </c:pt>
                <c:pt idx="434">
                  <c:v>1249.881</c:v>
                </c:pt>
                <c:pt idx="435">
                  <c:v>1246.242</c:v>
                </c:pt>
                <c:pt idx="436">
                  <c:v>1224.379</c:v>
                </c:pt>
                <c:pt idx="437">
                  <c:v>1222.191</c:v>
                </c:pt>
                <c:pt idx="438">
                  <c:v>1249.446</c:v>
                </c:pt>
                <c:pt idx="439">
                  <c:v>1257.132</c:v>
                </c:pt>
                <c:pt idx="440">
                  <c:v>1254.877</c:v>
                </c:pt>
                <c:pt idx="441">
                  <c:v>1262.088</c:v>
                </c:pt>
                <c:pt idx="442">
                  <c:v>1285.679</c:v>
                </c:pt>
                <c:pt idx="443">
                  <c:v>1303.408</c:v>
                </c:pt>
                <c:pt idx="444">
                  <c:v>1324.069</c:v>
                </c:pt>
                <c:pt idx="445">
                  <c:v>1332.694</c:v>
                </c:pt>
                <c:pt idx="446">
                  <c:v>1325.512</c:v>
                </c:pt>
                <c:pt idx="447">
                  <c:v>1355.978</c:v>
                </c:pt>
                <c:pt idx="448">
                  <c:v>1340.113</c:v>
                </c:pt>
                <c:pt idx="449">
                  <c:v>1334.734</c:v>
                </c:pt>
                <c:pt idx="450">
                  <c:v>1335.431</c:v>
                </c:pt>
                <c:pt idx="451">
                  <c:v>1302.687</c:v>
                </c:pt>
                <c:pt idx="452">
                  <c:v>1274.739</c:v>
                </c:pt>
                <c:pt idx="453">
                  <c:v>1301.417</c:v>
                </c:pt>
                <c:pt idx="454">
                  <c:v>1340.694</c:v>
                </c:pt>
                <c:pt idx="455">
                  <c:v>1333.073</c:v>
                </c:pt>
                <c:pt idx="456">
                  <c:v>1386.084</c:v>
                </c:pt>
                <c:pt idx="457">
                  <c:v>1406.067</c:v>
                </c:pt>
                <c:pt idx="458">
                  <c:v>1420.422</c:v>
                </c:pt>
                <c:pt idx="459">
                  <c:v>1425.778</c:v>
                </c:pt>
                <c:pt idx="460">
                  <c:v>1431.719</c:v>
                </c:pt>
                <c:pt idx="461">
                  <c:v>1439.729</c:v>
                </c:pt>
                <c:pt idx="462">
                  <c:v>1451.107</c:v>
                </c:pt>
                <c:pt idx="463">
                  <c:v>1433.108</c:v>
                </c:pt>
                <c:pt idx="464">
                  <c:v>1477.01</c:v>
                </c:pt>
                <c:pt idx="465">
                  <c:v>1530.529</c:v>
                </c:pt>
                <c:pt idx="466">
                  <c:v>1537.595</c:v>
                </c:pt>
                <c:pt idx="467">
                  <c:v>1579.124</c:v>
                </c:pt>
                <c:pt idx="468">
                  <c:v>1548.092</c:v>
                </c:pt>
                <c:pt idx="469">
                  <c:v>1560.171</c:v>
                </c:pt>
                <c:pt idx="470">
                  <c:v>1508.222</c:v>
                </c:pt>
                <c:pt idx="471">
                  <c:v>1545.969</c:v>
                </c:pt>
                <c:pt idx="472">
                  <c:v>1566.363</c:v>
                </c:pt>
                <c:pt idx="473">
                  <c:v>1587.795</c:v>
                </c:pt>
                <c:pt idx="474">
                  <c:v>1607.186</c:v>
                </c:pt>
                <c:pt idx="475">
                  <c:v>1639.163</c:v>
                </c:pt>
                <c:pt idx="476">
                  <c:v>1667.323</c:v>
                </c:pt>
                <c:pt idx="477">
                  <c:v>1663.353</c:v>
                </c:pt>
                <c:pt idx="478">
                  <c:v>1682.469</c:v>
                </c:pt>
                <c:pt idx="479">
                  <c:v>1648.959</c:v>
                </c:pt>
                <c:pt idx="480">
                  <c:v>1637.68</c:v>
                </c:pt>
                <c:pt idx="481">
                  <c:v>1668.705</c:v>
                </c:pt>
                <c:pt idx="482">
                  <c:v>1665.945</c:v>
                </c:pt>
                <c:pt idx="483">
                  <c:v>1688.034</c:v>
                </c:pt>
                <c:pt idx="484">
                  <c:v>1704.716</c:v>
                </c:pt>
                <c:pt idx="485">
                  <c:v>1721.409</c:v>
                </c:pt>
                <c:pt idx="486">
                  <c:v>1787.379</c:v>
                </c:pt>
                <c:pt idx="487">
                  <c:v>1805.947</c:v>
                </c:pt>
                <c:pt idx="488">
                  <c:v>1878.095</c:v>
                </c:pt>
                <c:pt idx="489">
                  <c:v>1930.572</c:v>
                </c:pt>
                <c:pt idx="490">
                  <c:v>2004.75</c:v>
                </c:pt>
                <c:pt idx="491">
                  <c:v>2012.326</c:v>
                </c:pt>
                <c:pt idx="492">
                  <c:v>1929.255</c:v>
                </c:pt>
                <c:pt idx="493">
                  <c:v>1923.109</c:v>
                </c:pt>
                <c:pt idx="494">
                  <c:v>2019.672</c:v>
                </c:pt>
                <c:pt idx="495">
                  <c:v>2064.538</c:v>
                </c:pt>
                <c:pt idx="496">
                  <c:v>2005.642</c:v>
                </c:pt>
                <c:pt idx="497">
                  <c:v>2059.49</c:v>
                </c:pt>
                <c:pt idx="498">
                  <c:v>2132.021</c:v>
                </c:pt>
                <c:pt idx="499">
                  <c:v>2196.295</c:v>
                </c:pt>
                <c:pt idx="500">
                  <c:v>2251.799</c:v>
                </c:pt>
                <c:pt idx="501">
                  <c:v>2176.367</c:v>
                </c:pt>
                <c:pt idx="502">
                  <c:v>2126.756</c:v>
                </c:pt>
                <c:pt idx="503">
                  <c:v>2227.397</c:v>
                </c:pt>
                <c:pt idx="504">
                  <c:v>2285.353</c:v>
                </c:pt>
                <c:pt idx="505">
                  <c:v>2136.562</c:v>
                </c:pt>
                <c:pt idx="506">
                  <c:v>2101.505</c:v>
                </c:pt>
                <c:pt idx="507">
                  <c:v>2039.908</c:v>
                </c:pt>
                <c:pt idx="508">
                  <c:v>2020.813</c:v>
                </c:pt>
                <c:pt idx="509">
                  <c:v>2007.767</c:v>
                </c:pt>
                <c:pt idx="510">
                  <c:v>2059.48</c:v>
                </c:pt>
                <c:pt idx="511">
                  <c:v>2107.584</c:v>
                </c:pt>
                <c:pt idx="512">
                  <c:v>2148.613</c:v>
                </c:pt>
                <c:pt idx="513">
                  <c:v>2156.237</c:v>
                </c:pt>
                <c:pt idx="514">
                  <c:v>2228.014</c:v>
                </c:pt>
                <c:pt idx="515">
                  <c:v>2258.483</c:v>
                </c:pt>
                <c:pt idx="516">
                  <c:v>2332.802</c:v>
                </c:pt>
                <c:pt idx="517">
                  <c:v>2421.568</c:v>
                </c:pt>
                <c:pt idx="518">
                  <c:v>2440.094</c:v>
                </c:pt>
                <c:pt idx="519">
                  <c:v>2282.767</c:v>
                </c:pt>
                <c:pt idx="520">
                  <c:v>2235.053</c:v>
                </c:pt>
                <c:pt idx="521">
                  <c:v>2305.376</c:v>
                </c:pt>
                <c:pt idx="522">
                  <c:v>2297</c:v>
                </c:pt>
                <c:pt idx="523">
                  <c:v>2248.199</c:v>
                </c:pt>
                <c:pt idx="524">
                  <c:v>2280.734</c:v>
                </c:pt>
                <c:pt idx="525">
                  <c:v>2321.659</c:v>
                </c:pt>
                <c:pt idx="526">
                  <c:v>2379.243</c:v>
                </c:pt>
                <c:pt idx="527">
                  <c:v>2381.572</c:v>
                </c:pt>
                <c:pt idx="528">
                  <c:v>2376.191</c:v>
                </c:pt>
                <c:pt idx="529">
                  <c:v>2411.551</c:v>
                </c:pt>
                <c:pt idx="530">
                  <c:v>2383.009</c:v>
                </c:pt>
                <c:pt idx="531">
                  <c:v>2380.513</c:v>
                </c:pt>
                <c:pt idx="532">
                  <c:v>2376.004</c:v>
                </c:pt>
                <c:pt idx="533">
                  <c:v>2298.02</c:v>
                </c:pt>
                <c:pt idx="534">
                  <c:v>2409.062</c:v>
                </c:pt>
                <c:pt idx="535">
                  <c:v>2441.526</c:v>
                </c:pt>
                <c:pt idx="536">
                  <c:v>2475.451</c:v>
                </c:pt>
                <c:pt idx="537">
                  <c:v>2445.583</c:v>
                </c:pt>
                <c:pt idx="538">
                  <c:v>2531.086</c:v>
                </c:pt>
                <c:pt idx="539">
                  <c:v>2578.372</c:v>
                </c:pt>
                <c:pt idx="540">
                  <c:v>2543.647</c:v>
                </c:pt>
                <c:pt idx="541">
                  <c:v>2545.054</c:v>
                </c:pt>
                <c:pt idx="542">
                  <c:v>2537.844</c:v>
                </c:pt>
                <c:pt idx="543">
                  <c:v>2581.583</c:v>
                </c:pt>
                <c:pt idx="544">
                  <c:v>2658.828</c:v>
                </c:pt>
                <c:pt idx="545">
                  <c:v>2682.656</c:v>
                </c:pt>
                <c:pt idx="546">
                  <c:v>2690.092</c:v>
                </c:pt>
                <c:pt idx="547">
                  <c:v>2706.854</c:v>
                </c:pt>
                <c:pt idx="548">
                  <c:v>2829.741</c:v>
                </c:pt>
                <c:pt idx="549">
                  <c:v>2841.343</c:v>
                </c:pt>
                <c:pt idx="550">
                  <c:v>2882.459</c:v>
                </c:pt>
                <c:pt idx="551">
                  <c:v>2911.007</c:v>
                </c:pt>
                <c:pt idx="552">
                  <c:v>2937.524</c:v>
                </c:pt>
                <c:pt idx="553">
                  <c:v>2947.9</c:v>
                </c:pt>
                <c:pt idx="554">
                  <c:v>3003.356</c:v>
                </c:pt>
                <c:pt idx="555">
                  <c:v>3071.826</c:v>
                </c:pt>
                <c:pt idx="556">
                  <c:v>2984.663</c:v>
                </c:pt>
                <c:pt idx="557">
                  <c:v>3001.883</c:v>
                </c:pt>
                <c:pt idx="558">
                  <c:v>3170.672</c:v>
                </c:pt>
                <c:pt idx="559">
                  <c:v>3323.781</c:v>
                </c:pt>
                <c:pt idx="560">
                  <c:v>3290.996</c:v>
                </c:pt>
                <c:pt idx="561">
                  <c:v>3352.562</c:v>
                </c:pt>
                <c:pt idx="562">
                  <c:v>3340.297</c:v>
                </c:pt>
                <c:pt idx="563">
                  <c:v>3339.971</c:v>
                </c:pt>
                <c:pt idx="564">
                  <c:v>3408.759</c:v>
                </c:pt>
                <c:pt idx="565">
                  <c:v>3507.335</c:v>
                </c:pt>
                <c:pt idx="566">
                  <c:v>3549.973</c:v>
                </c:pt>
                <c:pt idx="567">
                  <c:v>3551.903</c:v>
                </c:pt>
                <c:pt idx="568">
                  <c:v>3511.465</c:v>
                </c:pt>
                <c:pt idx="569">
                  <c:v>3459.841</c:v>
                </c:pt>
                <c:pt idx="570">
                  <c:v>3447.428</c:v>
                </c:pt>
                <c:pt idx="571">
                  <c:v>3556.061</c:v>
                </c:pt>
                <c:pt idx="572">
                  <c:v>3598.693</c:v>
                </c:pt>
                <c:pt idx="573">
                  <c:v>3482.57</c:v>
                </c:pt>
                <c:pt idx="574">
                  <c:v>3701.331</c:v>
                </c:pt>
                <c:pt idx="575">
                  <c:v>3755.164</c:v>
                </c:pt>
                <c:pt idx="576">
                  <c:v>3748.46</c:v>
                </c:pt>
                <c:pt idx="577">
                  <c:v>3735.658</c:v>
                </c:pt>
                <c:pt idx="578">
                  <c:v>3836.634</c:v>
                </c:pt>
                <c:pt idx="579">
                  <c:v>3899.777</c:v>
                </c:pt>
                <c:pt idx="580">
                  <c:v>3688.227</c:v>
                </c:pt>
                <c:pt idx="581">
                  <c:v>3600.894</c:v>
                </c:pt>
                <c:pt idx="582">
                  <c:v>3526.335</c:v>
                </c:pt>
                <c:pt idx="583">
                  <c:v>3220.387</c:v>
                </c:pt>
                <c:pt idx="584">
                  <c:v>3044.269</c:v>
                </c:pt>
                <c:pt idx="585">
                  <c:v>3363.082</c:v>
                </c:pt>
                <c:pt idx="586">
                  <c:v>3383.474</c:v>
                </c:pt>
                <c:pt idx="587">
                  <c:v>3524.553</c:v>
                </c:pt>
                <c:pt idx="588">
                  <c:v>3595.565</c:v>
                </c:pt>
                <c:pt idx="589">
                  <c:v>3666.099</c:v>
                </c:pt>
                <c:pt idx="590">
                  <c:v>3858.279</c:v>
                </c:pt>
                <c:pt idx="591">
                  <c:v>3807.91</c:v>
                </c:pt>
                <c:pt idx="592">
                  <c:v>3768.217</c:v>
                </c:pt>
                <c:pt idx="593">
                  <c:v>3879.431</c:v>
                </c:pt>
                <c:pt idx="594">
                  <c:v>3924.041</c:v>
                </c:pt>
                <c:pt idx="595">
                  <c:v>3871.648</c:v>
                </c:pt>
                <c:pt idx="596">
                  <c:v>3856.549</c:v>
                </c:pt>
                <c:pt idx="597">
                  <c:v>3733.069</c:v>
                </c:pt>
                <c:pt idx="598">
                  <c:v>3520.559</c:v>
                </c:pt>
                <c:pt idx="599">
                  <c:v>3433.878</c:v>
                </c:pt>
                <c:pt idx="600">
                  <c:v>3605.893</c:v>
                </c:pt>
                <c:pt idx="601">
                  <c:v>3520.954</c:v>
                </c:pt>
                <c:pt idx="602">
                  <c:v>3462.656</c:v>
                </c:pt>
                <c:pt idx="603">
                  <c:v>3453.143</c:v>
                </c:pt>
                <c:pt idx="604">
                  <c:v>3528.395</c:v>
                </c:pt>
                <c:pt idx="605">
                  <c:v>3493.309</c:v>
                </c:pt>
                <c:pt idx="606">
                  <c:v>3282.703</c:v>
                </c:pt>
                <c:pt idx="607">
                  <c:v>3309.776</c:v>
                </c:pt>
                <c:pt idx="608">
                  <c:v>3481.8</c:v>
                </c:pt>
                <c:pt idx="609">
                  <c:v>3459.465</c:v>
                </c:pt>
                <c:pt idx="610">
                  <c:v>3436.265</c:v>
                </c:pt>
                <c:pt idx="611">
                  <c:v>3472.363</c:v>
                </c:pt>
                <c:pt idx="612">
                  <c:v>3501.615</c:v>
                </c:pt>
                <c:pt idx="613">
                  <c:v>3393.221</c:v>
                </c:pt>
                <c:pt idx="614">
                  <c:v>3413.726</c:v>
                </c:pt>
                <c:pt idx="615">
                  <c:v>3437.998</c:v>
                </c:pt>
                <c:pt idx="616">
                  <c:v>3427.623</c:v>
                </c:pt>
                <c:pt idx="617">
                  <c:v>3426.515</c:v>
                </c:pt>
                <c:pt idx="618">
                  <c:v>3552.628</c:v>
                </c:pt>
                <c:pt idx="619">
                  <c:v>3779.896</c:v>
                </c:pt>
                <c:pt idx="620">
                  <c:v>3781.756</c:v>
                </c:pt>
                <c:pt idx="621">
                  <c:v>3924.941</c:v>
                </c:pt>
                <c:pt idx="622">
                  <c:v>3906.138</c:v>
                </c:pt>
                <c:pt idx="623">
                  <c:v>3989.965</c:v>
                </c:pt>
                <c:pt idx="624">
                  <c:v>4105.507</c:v>
                </c:pt>
                <c:pt idx="625">
                  <c:v>3995.39</c:v>
                </c:pt>
                <c:pt idx="626">
                  <c:v>4014.753</c:v>
                </c:pt>
                <c:pt idx="627">
                  <c:v>4160.345</c:v>
                </c:pt>
                <c:pt idx="628">
                  <c:v>4250.112</c:v>
                </c:pt>
                <c:pt idx="629">
                  <c:v>4352.645</c:v>
                </c:pt>
                <c:pt idx="630">
                  <c:v>4274.456</c:v>
                </c:pt>
                <c:pt idx="631">
                  <c:v>4261.929</c:v>
                </c:pt>
                <c:pt idx="632">
                  <c:v>4276.837</c:v>
                </c:pt>
                <c:pt idx="633">
                  <c:v>4307.629</c:v>
                </c:pt>
                <c:pt idx="634">
                  <c:v>4316.897</c:v>
                </c:pt>
                <c:pt idx="635">
                  <c:v>4303.983</c:v>
                </c:pt>
                <c:pt idx="636">
                  <c:v>4264.388</c:v>
                </c:pt>
                <c:pt idx="637">
                  <c:v>4217.177</c:v>
                </c:pt>
                <c:pt idx="638">
                  <c:v>4333.738</c:v>
                </c:pt>
                <c:pt idx="639">
                  <c:v>4536.68</c:v>
                </c:pt>
                <c:pt idx="640">
                  <c:v>4492.006</c:v>
                </c:pt>
                <c:pt idx="641">
                  <c:v>4619.51</c:v>
                </c:pt>
                <c:pt idx="642">
                  <c:v>4729.158</c:v>
                </c:pt>
                <c:pt idx="643">
                  <c:v>4782.9</c:v>
                </c:pt>
                <c:pt idx="644">
                  <c:v>4755.956</c:v>
                </c:pt>
                <c:pt idx="645">
                  <c:v>4712.664</c:v>
                </c:pt>
                <c:pt idx="646">
                  <c:v>4736.688</c:v>
                </c:pt>
                <c:pt idx="647">
                  <c:v>4818.062</c:v>
                </c:pt>
                <c:pt idx="648">
                  <c:v>4933.212</c:v>
                </c:pt>
                <c:pt idx="649">
                  <c:v>5091.302</c:v>
                </c:pt>
                <c:pt idx="650">
                  <c:v>5064.917</c:v>
                </c:pt>
                <c:pt idx="651">
                  <c:v>5201.401</c:v>
                </c:pt>
                <c:pt idx="652">
                  <c:v>5108.775</c:v>
                </c:pt>
                <c:pt idx="653">
                  <c:v>5035.601</c:v>
                </c:pt>
                <c:pt idx="654">
                  <c:v>4935.77</c:v>
                </c:pt>
                <c:pt idx="655">
                  <c:v>4906.986</c:v>
                </c:pt>
                <c:pt idx="656">
                  <c:v>5071.471</c:v>
                </c:pt>
                <c:pt idx="657">
                  <c:v>5235.011</c:v>
                </c:pt>
                <c:pt idx="658">
                  <c:v>5319.066</c:v>
                </c:pt>
                <c:pt idx="659">
                  <c:v>5492.627</c:v>
                </c:pt>
                <c:pt idx="660">
                  <c:v>5399.428</c:v>
                </c:pt>
                <c:pt idx="661">
                  <c:v>5435.914</c:v>
                </c:pt>
                <c:pt idx="662">
                  <c:v>5288.525</c:v>
                </c:pt>
                <c:pt idx="663">
                  <c:v>5396.222</c:v>
                </c:pt>
                <c:pt idx="664">
                  <c:v>5313.858</c:v>
                </c:pt>
                <c:pt idx="665">
                  <c:v>5188.436</c:v>
                </c:pt>
                <c:pt idx="666">
                  <c:v>5186.404</c:v>
                </c:pt>
                <c:pt idx="667">
                  <c:v>5338.549</c:v>
                </c:pt>
                <c:pt idx="668">
                  <c:v>5386.067</c:v>
                </c:pt>
                <c:pt idx="669">
                  <c:v>5299.694</c:v>
                </c:pt>
                <c:pt idx="670">
                  <c:v>5369.893</c:v>
                </c:pt>
                <c:pt idx="671">
                  <c:v>5400.44</c:v>
                </c:pt>
                <c:pt idx="672">
                  <c:v>5218.616</c:v>
                </c:pt>
                <c:pt idx="673">
                  <c:v>5406.295</c:v>
                </c:pt>
                <c:pt idx="674">
                  <c:v>5615.71</c:v>
                </c:pt>
                <c:pt idx="675">
                  <c:v>5546.881</c:v>
                </c:pt>
                <c:pt idx="676">
                  <c:v>5358.985</c:v>
                </c:pt>
                <c:pt idx="677">
                  <c:v>5338.261</c:v>
                </c:pt>
                <c:pt idx="678">
                  <c:v>5132.211</c:v>
                </c:pt>
                <c:pt idx="679">
                  <c:v>5033.088</c:v>
                </c:pt>
                <c:pt idx="680">
                  <c:v>5175.197</c:v>
                </c:pt>
                <c:pt idx="681">
                  <c:v>4829.807</c:v>
                </c:pt>
                <c:pt idx="682">
                  <c:v>4780.943</c:v>
                </c:pt>
                <c:pt idx="683">
                  <c:v>4905.589</c:v>
                </c:pt>
                <c:pt idx="684">
                  <c:v>5062.711</c:v>
                </c:pt>
                <c:pt idx="685">
                  <c:v>5167.776</c:v>
                </c:pt>
                <c:pt idx="686">
                  <c:v>5021.786</c:v>
                </c:pt>
                <c:pt idx="687">
                  <c:v>4813.297</c:v>
                </c:pt>
                <c:pt idx="688">
                  <c:v>4779.051</c:v>
                </c:pt>
                <c:pt idx="689">
                  <c:v>4784.266</c:v>
                </c:pt>
                <c:pt idx="690">
                  <c:v>4728.162</c:v>
                </c:pt>
                <c:pt idx="691">
                  <c:v>4542.173</c:v>
                </c:pt>
                <c:pt idx="692">
                  <c:v>4434.894</c:v>
                </c:pt>
                <c:pt idx="693">
                  <c:v>4173.844</c:v>
                </c:pt>
                <c:pt idx="694">
                  <c:v>4331.633</c:v>
                </c:pt>
                <c:pt idx="695">
                  <c:v>4399.524</c:v>
                </c:pt>
                <c:pt idx="696">
                  <c:v>4435.91</c:v>
                </c:pt>
                <c:pt idx="697">
                  <c:v>4319.367</c:v>
                </c:pt>
                <c:pt idx="698">
                  <c:v>4403.157</c:v>
                </c:pt>
                <c:pt idx="699">
                  <c:v>4451.478</c:v>
                </c:pt>
                <c:pt idx="700">
                  <c:v>4531.093</c:v>
                </c:pt>
                <c:pt idx="701">
                  <c:v>4343.957</c:v>
                </c:pt>
                <c:pt idx="702">
                  <c:v>4309.986</c:v>
                </c:pt>
                <c:pt idx="703">
                  <c:v>4378.851</c:v>
                </c:pt>
                <c:pt idx="704">
                  <c:v>4321.994</c:v>
                </c:pt>
                <c:pt idx="705">
                  <c:v>4257.565</c:v>
                </c:pt>
                <c:pt idx="706">
                  <c:v>4304.141</c:v>
                </c:pt>
                <c:pt idx="707">
                  <c:v>4265.157</c:v>
                </c:pt>
                <c:pt idx="708">
                  <c:v>4251</c:v>
                </c:pt>
                <c:pt idx="709">
                  <c:v>4288.799</c:v>
                </c:pt>
                <c:pt idx="710">
                  <c:v>4344.65</c:v>
                </c:pt>
                <c:pt idx="711">
                  <c:v>4504.118</c:v>
                </c:pt>
                <c:pt idx="712">
                  <c:v>4532.551</c:v>
                </c:pt>
                <c:pt idx="713">
                  <c:v>4557.678</c:v>
                </c:pt>
                <c:pt idx="714">
                  <c:v>4752.695</c:v>
                </c:pt>
                <c:pt idx="715">
                  <c:v>4752.753</c:v>
                </c:pt>
                <c:pt idx="716">
                  <c:v>4564.327</c:v>
                </c:pt>
                <c:pt idx="717">
                  <c:v>4505.192</c:v>
                </c:pt>
                <c:pt idx="718">
                  <c:v>4588.526</c:v>
                </c:pt>
                <c:pt idx="719">
                  <c:v>4568.634</c:v>
                </c:pt>
                <c:pt idx="720">
                  <c:v>4621.584</c:v>
                </c:pt>
                <c:pt idx="721">
                  <c:v>4739.426</c:v>
                </c:pt>
                <c:pt idx="722">
                  <c:v>4791.298</c:v>
                </c:pt>
                <c:pt idx="723">
                  <c:v>4911.821</c:v>
                </c:pt>
                <c:pt idx="724">
                  <c:v>4970.778</c:v>
                </c:pt>
                <c:pt idx="725">
                  <c:v>5019.279</c:v>
                </c:pt>
                <c:pt idx="726">
                  <c:v>5093.526</c:v>
                </c:pt>
                <c:pt idx="727">
                  <c:v>5102.799</c:v>
                </c:pt>
                <c:pt idx="728">
                  <c:v>5113.943</c:v>
                </c:pt>
                <c:pt idx="729">
                  <c:v>5159.084</c:v>
                </c:pt>
                <c:pt idx="730">
                  <c:v>5325.113</c:v>
                </c:pt>
                <c:pt idx="731">
                  <c:v>5314.07</c:v>
                </c:pt>
                <c:pt idx="732">
                  <c:v>5359.415</c:v>
                </c:pt>
                <c:pt idx="733">
                  <c:v>5337.901</c:v>
                </c:pt>
                <c:pt idx="734">
                  <c:v>5494.305</c:v>
                </c:pt>
                <c:pt idx="735">
                  <c:v>5490.342</c:v>
                </c:pt>
                <c:pt idx="736">
                  <c:v>5549.916</c:v>
                </c:pt>
                <c:pt idx="737">
                  <c:v>5555.41</c:v>
                </c:pt>
                <c:pt idx="738">
                  <c:v>5409.026</c:v>
                </c:pt>
                <c:pt idx="739">
                  <c:v>5224.723</c:v>
                </c:pt>
                <c:pt idx="740">
                  <c:v>5252.795</c:v>
                </c:pt>
                <c:pt idx="741">
                  <c:v>5038.246</c:v>
                </c:pt>
                <c:pt idx="742">
                  <c:v>4662.672</c:v>
                </c:pt>
                <c:pt idx="743">
                  <c:v>4693.694</c:v>
                </c:pt>
                <c:pt idx="744">
                  <c:v>4968.017</c:v>
                </c:pt>
                <c:pt idx="745">
                  <c:v>4993.99</c:v>
                </c:pt>
                <c:pt idx="746">
                  <c:v>4638.117</c:v>
                </c:pt>
                <c:pt idx="747">
                  <c:v>4640.475</c:v>
                </c:pt>
                <c:pt idx="748">
                  <c:v>4603.767</c:v>
                </c:pt>
                <c:pt idx="749">
                  <c:v>4589.109</c:v>
                </c:pt>
                <c:pt idx="750">
                  <c:v>4429.818</c:v>
                </c:pt>
                <c:pt idx="751">
                  <c:v>4630.086</c:v>
                </c:pt>
                <c:pt idx="752">
                  <c:v>4863.351</c:v>
                </c:pt>
                <c:pt idx="753">
                  <c:v>4801.106</c:v>
                </c:pt>
                <c:pt idx="754">
                  <c:v>4844.533</c:v>
                </c:pt>
                <c:pt idx="755">
                  <c:v>4774.574</c:v>
                </c:pt>
                <c:pt idx="756">
                  <c:v>4888.581</c:v>
                </c:pt>
                <c:pt idx="757">
                  <c:v>4953.709</c:v>
                </c:pt>
                <c:pt idx="758">
                  <c:v>5004.573</c:v>
                </c:pt>
                <c:pt idx="759">
                  <c:v>4976.528</c:v>
                </c:pt>
                <c:pt idx="760">
                  <c:v>4866.417</c:v>
                </c:pt>
                <c:pt idx="761">
                  <c:v>4728.783</c:v>
                </c:pt>
                <c:pt idx="762">
                  <c:v>4653.488</c:v>
                </c:pt>
                <c:pt idx="763">
                  <c:v>4701.225</c:v>
                </c:pt>
                <c:pt idx="764">
                  <c:v>4777.656</c:v>
                </c:pt>
                <c:pt idx="765">
                  <c:v>4781.686</c:v>
                </c:pt>
                <c:pt idx="766">
                  <c:v>4798.359</c:v>
                </c:pt>
                <c:pt idx="767">
                  <c:v>4831.593</c:v>
                </c:pt>
                <c:pt idx="768">
                  <c:v>4644.234</c:v>
                </c:pt>
                <c:pt idx="769">
                  <c:v>4767.604</c:v>
                </c:pt>
                <c:pt idx="770">
                  <c:v>4710.137</c:v>
                </c:pt>
                <c:pt idx="771">
                  <c:v>4522.268</c:v>
                </c:pt>
                <c:pt idx="772">
                  <c:v>4458.783</c:v>
                </c:pt>
                <c:pt idx="773">
                  <c:v>4409.696</c:v>
                </c:pt>
                <c:pt idx="774">
                  <c:v>4251.971</c:v>
                </c:pt>
                <c:pt idx="775">
                  <c:v>4140.116</c:v>
                </c:pt>
                <c:pt idx="776">
                  <c:v>3949.561</c:v>
                </c:pt>
                <c:pt idx="777">
                  <c:v>3719.852</c:v>
                </c:pt>
                <c:pt idx="778">
                  <c:v>3799.565</c:v>
                </c:pt>
                <c:pt idx="779">
                  <c:v>3807.764</c:v>
                </c:pt>
                <c:pt idx="780">
                  <c:v>4008.227</c:v>
                </c:pt>
                <c:pt idx="781">
                  <c:v>3935.131</c:v>
                </c:pt>
                <c:pt idx="782">
                  <c:v>3859.057</c:v>
                </c:pt>
                <c:pt idx="783">
                  <c:v>4026.112</c:v>
                </c:pt>
                <c:pt idx="784">
                  <c:v>3843.314</c:v>
                </c:pt>
                <c:pt idx="785">
                  <c:v>3804.063</c:v>
                </c:pt>
                <c:pt idx="786">
                  <c:v>3808.966</c:v>
                </c:pt>
                <c:pt idx="787">
                  <c:v>3521.357</c:v>
                </c:pt>
                <c:pt idx="788">
                  <c:v>3396.119</c:v>
                </c:pt>
                <c:pt idx="789">
                  <c:v>3400.073</c:v>
                </c:pt>
                <c:pt idx="790">
                  <c:v>3508.935</c:v>
                </c:pt>
                <c:pt idx="791">
                  <c:v>3776.482</c:v>
                </c:pt>
                <c:pt idx="792">
                  <c:v>3698.353</c:v>
                </c:pt>
                <c:pt idx="793">
                  <c:v>3620.635</c:v>
                </c:pt>
                <c:pt idx="794">
                  <c:v>3787.278</c:v>
                </c:pt>
                <c:pt idx="795">
                  <c:v>3570.778</c:v>
                </c:pt>
                <c:pt idx="796">
                  <c:v>3473.425</c:v>
                </c:pt>
                <c:pt idx="797">
                  <c:v>3532.067</c:v>
                </c:pt>
                <c:pt idx="798">
                  <c:v>3359.399</c:v>
                </c:pt>
                <c:pt idx="799">
                  <c:v>3255.596</c:v>
                </c:pt>
                <c:pt idx="800">
                  <c:v>3219.694</c:v>
                </c:pt>
                <c:pt idx="801">
                  <c:v>3093.345</c:v>
                </c:pt>
                <c:pt idx="802">
                  <c:v>3232.371</c:v>
                </c:pt>
                <c:pt idx="803">
                  <c:v>3652.986</c:v>
                </c:pt>
                <c:pt idx="804">
                  <c:v>3713.199</c:v>
                </c:pt>
                <c:pt idx="805">
                  <c:v>3718.029</c:v>
                </c:pt>
                <c:pt idx="806">
                  <c:v>3719.757</c:v>
                </c:pt>
                <c:pt idx="807">
                  <c:v>3822.58</c:v>
                </c:pt>
                <c:pt idx="808">
                  <c:v>3976.484</c:v>
                </c:pt>
                <c:pt idx="809">
                  <c:v>3994.868</c:v>
                </c:pt>
                <c:pt idx="810">
                  <c:v>3856.039</c:v>
                </c:pt>
                <c:pt idx="811">
                  <c:v>3798.121</c:v>
                </c:pt>
                <c:pt idx="812">
                  <c:v>3916.858</c:v>
                </c:pt>
                <c:pt idx="813">
                  <c:v>3897.792</c:v>
                </c:pt>
                <c:pt idx="814">
                  <c:v>3899.841</c:v>
                </c:pt>
                <c:pt idx="815">
                  <c:v>4030.184</c:v>
                </c:pt>
                <c:pt idx="816">
                  <c:v>4126.883</c:v>
                </c:pt>
                <c:pt idx="817">
                  <c:v>4024.07</c:v>
                </c:pt>
                <c:pt idx="818">
                  <c:v>4030.296</c:v>
                </c:pt>
                <c:pt idx="819">
                  <c:v>3832.059</c:v>
                </c:pt>
                <c:pt idx="820">
                  <c:v>3734.616</c:v>
                </c:pt>
                <c:pt idx="821">
                  <c:v>3873.991</c:v>
                </c:pt>
                <c:pt idx="822">
                  <c:v>3786.902</c:v>
                </c:pt>
                <c:pt idx="823">
                  <c:v>3703.3</c:v>
                </c:pt>
                <c:pt idx="824">
                  <c:v>3669.71</c:v>
                </c:pt>
                <c:pt idx="825">
                  <c:v>3687.23</c:v>
                </c:pt>
                <c:pt idx="826">
                  <c:v>3703.52</c:v>
                </c:pt>
                <c:pt idx="827">
                  <c:v>3661.01</c:v>
                </c:pt>
                <c:pt idx="828">
                  <c:v>3705.4</c:v>
                </c:pt>
                <c:pt idx="829">
                  <c:v>3735.494</c:v>
                </c:pt>
                <c:pt idx="830">
                  <c:v>3659.359</c:v>
                </c:pt>
                <c:pt idx="831">
                  <c:v>3596.094</c:v>
                </c:pt>
                <c:pt idx="832">
                  <c:v>3586.557</c:v>
                </c:pt>
                <c:pt idx="833">
                  <c:v>3307.339</c:v>
                </c:pt>
                <c:pt idx="834">
                  <c:v>3225.724</c:v>
                </c:pt>
                <c:pt idx="835">
                  <c:v>3152.088</c:v>
                </c:pt>
                <c:pt idx="836">
                  <c:v>3091.553</c:v>
                </c:pt>
                <c:pt idx="837">
                  <c:v>3013.163</c:v>
                </c:pt>
                <c:pt idx="838">
                  <c:v>2920.894</c:v>
                </c:pt>
                <c:pt idx="839">
                  <c:v>2861.385</c:v>
                </c:pt>
                <c:pt idx="840">
                  <c:v>2854.873</c:v>
                </c:pt>
                <c:pt idx="841">
                  <c:v>2784.794</c:v>
                </c:pt>
                <c:pt idx="842">
                  <c:v>2818.018</c:v>
                </c:pt>
                <c:pt idx="843">
                  <c:v>2786.318</c:v>
                </c:pt>
                <c:pt idx="844">
                  <c:v>2856.688</c:v>
                </c:pt>
                <c:pt idx="845">
                  <c:v>2947.73</c:v>
                </c:pt>
                <c:pt idx="846">
                  <c:v>2800.205</c:v>
                </c:pt>
                <c:pt idx="847">
                  <c:v>2753.571</c:v>
                </c:pt>
                <c:pt idx="848">
                  <c:v>2708.657</c:v>
                </c:pt>
                <c:pt idx="849">
                  <c:v>2700.282</c:v>
                </c:pt>
                <c:pt idx="850">
                  <c:v>2669.216</c:v>
                </c:pt>
                <c:pt idx="851">
                  <c:v>2744.813</c:v>
                </c:pt>
                <c:pt idx="852">
                  <c:v>2779.962</c:v>
                </c:pt>
                <c:pt idx="853">
                  <c:v>2903.849</c:v>
                </c:pt>
                <c:pt idx="854">
                  <c:v>2978.552</c:v>
                </c:pt>
                <c:pt idx="855">
                  <c:v>2998.954</c:v>
                </c:pt>
                <c:pt idx="856">
                  <c:v>2938.659</c:v>
                </c:pt>
                <c:pt idx="857">
                  <c:v>2945.767</c:v>
                </c:pt>
                <c:pt idx="858">
                  <c:v>2908.613</c:v>
                </c:pt>
                <c:pt idx="859">
                  <c:v>2745.769</c:v>
                </c:pt>
                <c:pt idx="860">
                  <c:v>2739.262</c:v>
                </c:pt>
                <c:pt idx="861">
                  <c:v>2698.808</c:v>
                </c:pt>
                <c:pt idx="862">
                  <c:v>2786.502</c:v>
                </c:pt>
                <c:pt idx="863">
                  <c:v>2902.475</c:v>
                </c:pt>
                <c:pt idx="864">
                  <c:v>2885.527</c:v>
                </c:pt>
                <c:pt idx="865">
                  <c:v>2889.617</c:v>
                </c:pt>
                <c:pt idx="866">
                  <c:v>2901.241</c:v>
                </c:pt>
                <c:pt idx="867">
                  <c:v>2924.302</c:v>
                </c:pt>
                <c:pt idx="868">
                  <c:v>2865.831</c:v>
                </c:pt>
                <c:pt idx="869">
                  <c:v>2842.874</c:v>
                </c:pt>
                <c:pt idx="870">
                  <c:v>2783.25</c:v>
                </c:pt>
                <c:pt idx="871">
                  <c:v>2702.913</c:v>
                </c:pt>
                <c:pt idx="872">
                  <c:v>2683.905</c:v>
                </c:pt>
                <c:pt idx="873">
                  <c:v>2575.847</c:v>
                </c:pt>
                <c:pt idx="874">
                  <c:v>2550.185</c:v>
                </c:pt>
                <c:pt idx="875">
                  <c:v>2562.194</c:v>
                </c:pt>
                <c:pt idx="876">
                  <c:v>2450.827</c:v>
                </c:pt>
                <c:pt idx="877">
                  <c:v>2310.299</c:v>
                </c:pt>
                <c:pt idx="878">
                  <c:v>2298.086</c:v>
                </c:pt>
                <c:pt idx="879">
                  <c:v>2300.952</c:v>
                </c:pt>
                <c:pt idx="880">
                  <c:v>2345.394</c:v>
                </c:pt>
                <c:pt idx="881">
                  <c:v>2342.034</c:v>
                </c:pt>
                <c:pt idx="882">
                  <c:v>2227.334</c:v>
                </c:pt>
                <c:pt idx="883">
                  <c:v>2188.657</c:v>
                </c:pt>
                <c:pt idx="884">
                  <c:v>2223.456</c:v>
                </c:pt>
                <c:pt idx="885">
                  <c:v>2312.201</c:v>
                </c:pt>
                <c:pt idx="886">
                  <c:v>2239.3</c:v>
                </c:pt>
                <c:pt idx="887">
                  <c:v>2232.312</c:v>
                </c:pt>
                <c:pt idx="888">
                  <c:v>2147.997</c:v>
                </c:pt>
                <c:pt idx="889">
                  <c:v>2118.823</c:v>
                </c:pt>
                <c:pt idx="890">
                  <c:v>2144.638</c:v>
                </c:pt>
                <c:pt idx="891">
                  <c:v>2179.404</c:v>
                </c:pt>
                <c:pt idx="892">
                  <c:v>2164.962</c:v>
                </c:pt>
                <c:pt idx="893">
                  <c:v>2140.485</c:v>
                </c:pt>
                <c:pt idx="894">
                  <c:v>2123.781</c:v>
                </c:pt>
                <c:pt idx="895">
                  <c:v>2127.229</c:v>
                </c:pt>
                <c:pt idx="896">
                  <c:v>2082.815</c:v>
                </c:pt>
                <c:pt idx="897">
                  <c:v>2013.853</c:v>
                </c:pt>
                <c:pt idx="898">
                  <c:v>2011.103</c:v>
                </c:pt>
                <c:pt idx="899">
                  <c:v>2013.933</c:v>
                </c:pt>
                <c:pt idx="900">
                  <c:v>2008.245</c:v>
                </c:pt>
                <c:pt idx="901">
                  <c:v>2009.808</c:v>
                </c:pt>
                <c:pt idx="902">
                  <c:v>1979.912</c:v>
                </c:pt>
                <c:pt idx="903">
                  <c:v>1954.069</c:v>
                </c:pt>
                <c:pt idx="904">
                  <c:v>1833.459</c:v>
                </c:pt>
                <c:pt idx="905">
                  <c:v>2051.154</c:v>
                </c:pt>
                <c:pt idx="906">
                  <c:v>2095.719</c:v>
                </c:pt>
                <c:pt idx="907">
                  <c:v>2061.742</c:v>
                </c:pt>
                <c:pt idx="908">
                  <c:v>2018.076</c:v>
                </c:pt>
                <c:pt idx="909">
                  <c:v>2093.232</c:v>
                </c:pt>
                <c:pt idx="910">
                  <c:v>2161.411</c:v>
                </c:pt>
                <c:pt idx="911">
                  <c:v>2079.889</c:v>
                </c:pt>
                <c:pt idx="912">
                  <c:v>1985.767</c:v>
                </c:pt>
                <c:pt idx="913">
                  <c:v>1989.159</c:v>
                </c:pt>
                <c:pt idx="914">
                  <c:v>1969.322</c:v>
                </c:pt>
                <c:pt idx="915">
                  <c:v>1865.194</c:v>
                </c:pt>
                <c:pt idx="916">
                  <c:v>1800.033</c:v>
                </c:pt>
                <c:pt idx="917">
                  <c:v>1867.377</c:v>
                </c:pt>
                <c:pt idx="918">
                  <c:v>1818.11</c:v>
                </c:pt>
                <c:pt idx="919">
                  <c:v>1750.325</c:v>
                </c:pt>
                <c:pt idx="920">
                  <c:v>1744.08</c:v>
                </c:pt>
                <c:pt idx="921">
                  <c:v>1753.214</c:v>
                </c:pt>
                <c:pt idx="922">
                  <c:v>1817.712</c:v>
                </c:pt>
                <c:pt idx="923">
                  <c:v>1775.489</c:v>
                </c:pt>
                <c:pt idx="924">
                  <c:v>1731.794</c:v>
                </c:pt>
                <c:pt idx="925">
                  <c:v>1739.129</c:v>
                </c:pt>
                <c:pt idx="926">
                  <c:v>1628.694</c:v>
                </c:pt>
                <c:pt idx="927">
                  <c:v>1594.119</c:v>
                </c:pt>
                <c:pt idx="928">
                  <c:v>1621.393</c:v>
                </c:pt>
                <c:pt idx="929">
                  <c:v>1610.113</c:v>
                </c:pt>
                <c:pt idx="930">
                  <c:v>1609.033</c:v>
                </c:pt>
                <c:pt idx="931">
                  <c:v>1592.338</c:v>
                </c:pt>
                <c:pt idx="932">
                  <c:v>1555.372</c:v>
                </c:pt>
                <c:pt idx="933">
                  <c:v>1579.273</c:v>
                </c:pt>
                <c:pt idx="934">
                  <c:v>1572.682</c:v>
                </c:pt>
                <c:pt idx="935">
                  <c:v>1571.548</c:v>
                </c:pt>
                <c:pt idx="936">
                  <c:v>1640.936</c:v>
                </c:pt>
                <c:pt idx="937">
                  <c:v>1707.071</c:v>
                </c:pt>
                <c:pt idx="938">
                  <c:v>1690.654</c:v>
                </c:pt>
                <c:pt idx="939">
                  <c:v>1702.211</c:v>
                </c:pt>
                <c:pt idx="940">
                  <c:v>1797.285</c:v>
                </c:pt>
                <c:pt idx="941">
                  <c:v>1844.717</c:v>
                </c:pt>
                <c:pt idx="942">
                  <c:v>1772.306</c:v>
                </c:pt>
                <c:pt idx="943">
                  <c:v>1759.787</c:v>
                </c:pt>
                <c:pt idx="944">
                  <c:v>1821.906</c:v>
                </c:pt>
                <c:pt idx="945">
                  <c:v>1763.138</c:v>
                </c:pt>
                <c:pt idx="946">
                  <c:v>1772.348</c:v>
                </c:pt>
                <c:pt idx="947">
                  <c:v>1737.183</c:v>
                </c:pt>
                <c:pt idx="948">
                  <c:v>1750.406</c:v>
                </c:pt>
                <c:pt idx="949">
                  <c:v>1819.691</c:v>
                </c:pt>
                <c:pt idx="950">
                  <c:v>1786.15</c:v>
                </c:pt>
                <c:pt idx="951">
                  <c:v>1764.325</c:v>
                </c:pt>
                <c:pt idx="952">
                  <c:v>1783.804</c:v>
                </c:pt>
                <c:pt idx="953">
                  <c:v>1851.339</c:v>
                </c:pt>
                <c:pt idx="954">
                  <c:v>1932.443</c:v>
                </c:pt>
                <c:pt idx="955">
                  <c:v>1919.672</c:v>
                </c:pt>
                <c:pt idx="956">
                  <c:v>1980.913</c:v>
                </c:pt>
                <c:pt idx="957">
                  <c:v>2002.902</c:v>
                </c:pt>
                <c:pt idx="958">
                  <c:v>1958.594</c:v>
                </c:pt>
                <c:pt idx="959">
                  <c:v>1979.609</c:v>
                </c:pt>
                <c:pt idx="960">
                  <c:v>1879.311</c:v>
                </c:pt>
                <c:pt idx="961">
                  <c:v>1889.536</c:v>
                </c:pt>
                <c:pt idx="962">
                  <c:v>1872.43</c:v>
                </c:pt>
                <c:pt idx="963">
                  <c:v>1947.981</c:v>
                </c:pt>
                <c:pt idx="964">
                  <c:v>1937.707</c:v>
                </c:pt>
                <c:pt idx="965">
                  <c:v>1981.956</c:v>
                </c:pt>
                <c:pt idx="966">
                  <c:v>1950.65</c:v>
                </c:pt>
                <c:pt idx="967">
                  <c:v>1876.054</c:v>
                </c:pt>
                <c:pt idx="968">
                  <c:v>1823.271</c:v>
                </c:pt>
                <c:pt idx="969">
                  <c:v>1801.334</c:v>
                </c:pt>
                <c:pt idx="970">
                  <c:v>1789.029</c:v>
                </c:pt>
                <c:pt idx="971">
                  <c:v>1748.103</c:v>
                </c:pt>
                <c:pt idx="972">
                  <c:v>1741.442</c:v>
                </c:pt>
                <c:pt idx="973">
                  <c:v>1708.584</c:v>
                </c:pt>
                <c:pt idx="974">
                  <c:v>1725.767</c:v>
                </c:pt>
                <c:pt idx="975">
                  <c:v>1762.633</c:v>
                </c:pt>
                <c:pt idx="976">
                  <c:v>1815.597</c:v>
                </c:pt>
                <c:pt idx="977">
                  <c:v>1770.597</c:v>
                </c:pt>
                <c:pt idx="978">
                  <c:v>1786.198</c:v>
                </c:pt>
                <c:pt idx="979">
                  <c:v>1812.212</c:v>
                </c:pt>
                <c:pt idx="980">
                  <c:v>1795.996</c:v>
                </c:pt>
                <c:pt idx="981">
                  <c:v>1795.693</c:v>
                </c:pt>
                <c:pt idx="982">
                  <c:v>1842.273</c:v>
                </c:pt>
                <c:pt idx="983">
                  <c:v>1870.056</c:v>
                </c:pt>
                <c:pt idx="984">
                  <c:v>1876.589</c:v>
                </c:pt>
                <c:pt idx="985">
                  <c:v>1876.436</c:v>
                </c:pt>
                <c:pt idx="986">
                  <c:v>1873.982</c:v>
                </c:pt>
                <c:pt idx="987">
                  <c:v>1892.179</c:v>
                </c:pt>
                <c:pt idx="988">
                  <c:v>1908.486</c:v>
                </c:pt>
                <c:pt idx="989">
                  <c:v>1923.936</c:v>
                </c:pt>
                <c:pt idx="990">
                  <c:v>1950.483</c:v>
                </c:pt>
                <c:pt idx="991">
                  <c:v>2021.764</c:v>
                </c:pt>
                <c:pt idx="992">
                  <c:v>2038.28</c:v>
                </c:pt>
                <c:pt idx="993">
                  <c:v>2062.662</c:v>
                </c:pt>
                <c:pt idx="994">
                  <c:v>2167.437</c:v>
                </c:pt>
                <c:pt idx="995">
                  <c:v>2186.723</c:v>
                </c:pt>
                <c:pt idx="996">
                  <c:v>2222.592</c:v>
                </c:pt>
                <c:pt idx="997">
                  <c:v>2171.891</c:v>
                </c:pt>
                <c:pt idx="998">
                  <c:v>2230.581</c:v>
                </c:pt>
                <c:pt idx="999">
                  <c:v>2320.863</c:v>
                </c:pt>
                <c:pt idx="1000">
                  <c:v>2320.365</c:v>
                </c:pt>
                <c:pt idx="1001">
                  <c:v>2203.748</c:v>
                </c:pt>
                <c:pt idx="1002">
                  <c:v>2211.056</c:v>
                </c:pt>
                <c:pt idx="1003">
                  <c:v>2236.469</c:v>
                </c:pt>
                <c:pt idx="1004">
                  <c:v>2290.441</c:v>
                </c:pt>
                <c:pt idx="1005">
                  <c:v>2290.614</c:v>
                </c:pt>
                <c:pt idx="1006">
                  <c:v>2217.392</c:v>
                </c:pt>
                <c:pt idx="1007">
                  <c:v>2107.577</c:v>
                </c:pt>
                <c:pt idx="1008">
                  <c:v>2013.957</c:v>
                </c:pt>
                <c:pt idx="1009">
                  <c:v>2006.047</c:v>
                </c:pt>
                <c:pt idx="1010">
                  <c:v>2004.893</c:v>
                </c:pt>
                <c:pt idx="1011">
                  <c:v>2076.632</c:v>
                </c:pt>
                <c:pt idx="1012">
                  <c:v>2174.675</c:v>
                </c:pt>
                <c:pt idx="1013">
                  <c:v>2164.074</c:v>
                </c:pt>
                <c:pt idx="1014">
                  <c:v>2105.866</c:v>
                </c:pt>
                <c:pt idx="1015">
                  <c:v>2074.163</c:v>
                </c:pt>
                <c:pt idx="1016">
                  <c:v>2125.002</c:v>
                </c:pt>
                <c:pt idx="1017">
                  <c:v>2074.835</c:v>
                </c:pt>
                <c:pt idx="1018">
                  <c:v>2109.291</c:v>
                </c:pt>
                <c:pt idx="1019">
                  <c:v>2092.815</c:v>
                </c:pt>
                <c:pt idx="1020">
                  <c:v>2142.103</c:v>
                </c:pt>
                <c:pt idx="1021">
                  <c:v>2232.691</c:v>
                </c:pt>
                <c:pt idx="1022">
                  <c:v>2250.723</c:v>
                </c:pt>
                <c:pt idx="1023">
                  <c:v>2293.453</c:v>
                </c:pt>
                <c:pt idx="1024">
                  <c:v>2340.232</c:v>
                </c:pt>
                <c:pt idx="1025">
                  <c:v>2385.951</c:v>
                </c:pt>
                <c:pt idx="1026">
                  <c:v>2339.423</c:v>
                </c:pt>
                <c:pt idx="1027">
                  <c:v>2304.694</c:v>
                </c:pt>
                <c:pt idx="1028">
                  <c:v>2411.502</c:v>
                </c:pt>
                <c:pt idx="1029">
                  <c:v>2395.793</c:v>
                </c:pt>
                <c:pt idx="1030">
                  <c:v>2338.866</c:v>
                </c:pt>
                <c:pt idx="1031">
                  <c:v>2422.024</c:v>
                </c:pt>
                <c:pt idx="1032">
                  <c:v>2459.489</c:v>
                </c:pt>
                <c:pt idx="1033">
                  <c:v>2449.719</c:v>
                </c:pt>
                <c:pt idx="1034">
                  <c:v>2451.999</c:v>
                </c:pt>
                <c:pt idx="1035">
                  <c:v>2395.229</c:v>
                </c:pt>
                <c:pt idx="1036">
                  <c:v>2374.352</c:v>
                </c:pt>
                <c:pt idx="1037">
                  <c:v>2430.504</c:v>
                </c:pt>
                <c:pt idx="1038">
                  <c:v>2518.26</c:v>
                </c:pt>
                <c:pt idx="1039">
                  <c:v>2553.69</c:v>
                </c:pt>
                <c:pt idx="1040">
                  <c:v>2567.192</c:v>
                </c:pt>
                <c:pt idx="1041">
                  <c:v>2598.986</c:v>
                </c:pt>
                <c:pt idx="1042">
                  <c:v>2555.47</c:v>
                </c:pt>
                <c:pt idx="1043">
                  <c:v>2575.999</c:v>
                </c:pt>
                <c:pt idx="1044">
                  <c:v>2564.373</c:v>
                </c:pt>
                <c:pt idx="1045">
                  <c:v>2495.899</c:v>
                </c:pt>
                <c:pt idx="1046">
                  <c:v>2473.225</c:v>
                </c:pt>
                <c:pt idx="1047">
                  <c:v>2499.226</c:v>
                </c:pt>
                <c:pt idx="1048">
                  <c:v>2408.454</c:v>
                </c:pt>
                <c:pt idx="1049">
                  <c:v>2399.813</c:v>
                </c:pt>
                <c:pt idx="1050">
                  <c:v>2424.959</c:v>
                </c:pt>
                <c:pt idx="1051">
                  <c:v>2495.239</c:v>
                </c:pt>
                <c:pt idx="1052">
                  <c:v>2531.499</c:v>
                </c:pt>
                <c:pt idx="1053">
                  <c:v>2616.164</c:v>
                </c:pt>
                <c:pt idx="1054">
                  <c:v>2622.66</c:v>
                </c:pt>
                <c:pt idx="1055">
                  <c:v>2632.859</c:v>
                </c:pt>
                <c:pt idx="1056">
                  <c:v>2612.749</c:v>
                </c:pt>
                <c:pt idx="1057">
                  <c:v>2576.494</c:v>
                </c:pt>
                <c:pt idx="1058">
                  <c:v>2549.798</c:v>
                </c:pt>
                <c:pt idx="1059">
                  <c:v>2653.161</c:v>
                </c:pt>
                <c:pt idx="1060">
                  <c:v>2642.38</c:v>
                </c:pt>
                <c:pt idx="1061">
                  <c:v>2654.255</c:v>
                </c:pt>
                <c:pt idx="1062">
                  <c:v>2628.865</c:v>
                </c:pt>
                <c:pt idx="1063">
                  <c:v>2720.447</c:v>
                </c:pt>
                <c:pt idx="1064">
                  <c:v>2730.753</c:v>
                </c:pt>
                <c:pt idx="1065">
                  <c:v>2661.895</c:v>
                </c:pt>
                <c:pt idx="1066">
                  <c:v>2635.882</c:v>
                </c:pt>
                <c:pt idx="1067">
                  <c:v>2574.46</c:v>
                </c:pt>
                <c:pt idx="1068">
                  <c:v>2633.519</c:v>
                </c:pt>
                <c:pt idx="1069">
                  <c:v>2618.708</c:v>
                </c:pt>
                <c:pt idx="1070">
                  <c:v>2687.508</c:v>
                </c:pt>
                <c:pt idx="1071">
                  <c:v>2751.224</c:v>
                </c:pt>
                <c:pt idx="1072">
                  <c:v>2758.781</c:v>
                </c:pt>
                <c:pt idx="1073">
                  <c:v>2771.016</c:v>
                </c:pt>
                <c:pt idx="1074">
                  <c:v>2809.922</c:v>
                </c:pt>
                <c:pt idx="1075">
                  <c:v>2760.171</c:v>
                </c:pt>
                <c:pt idx="1076">
                  <c:v>2716.357</c:v>
                </c:pt>
                <c:pt idx="1077">
                  <c:v>2783.298</c:v>
                </c:pt>
                <c:pt idx="1078">
                  <c:v>2779.024</c:v>
                </c:pt>
                <c:pt idx="1079">
                  <c:v>2710.27</c:v>
                </c:pt>
                <c:pt idx="1080">
                  <c:v>2686.106</c:v>
                </c:pt>
                <c:pt idx="1081">
                  <c:v>2701.121</c:v>
                </c:pt>
                <c:pt idx="1082">
                  <c:v>2715.925</c:v>
                </c:pt>
                <c:pt idx="1083">
                  <c:v>2779.52</c:v>
                </c:pt>
                <c:pt idx="1084">
                  <c:v>2774.218</c:v>
                </c:pt>
                <c:pt idx="1085">
                  <c:v>2796.246</c:v>
                </c:pt>
                <c:pt idx="1086">
                  <c:v>2756.002</c:v>
                </c:pt>
                <c:pt idx="1087">
                  <c:v>2824.699</c:v>
                </c:pt>
                <c:pt idx="1088">
                  <c:v>2872.096</c:v>
                </c:pt>
                <c:pt idx="1089">
                  <c:v>2873.234</c:v>
                </c:pt>
                <c:pt idx="1090">
                  <c:v>2864.087</c:v>
                </c:pt>
                <c:pt idx="1091">
                  <c:v>2878.947</c:v>
                </c:pt>
                <c:pt idx="1092">
                  <c:v>2866.207</c:v>
                </c:pt>
                <c:pt idx="1093">
                  <c:v>2924.191</c:v>
                </c:pt>
                <c:pt idx="1094">
                  <c:v>2928.674</c:v>
                </c:pt>
                <c:pt idx="1095">
                  <c:v>2986.392</c:v>
                </c:pt>
                <c:pt idx="1096">
                  <c:v>3035.075</c:v>
                </c:pt>
                <c:pt idx="1097">
                  <c:v>3006.577</c:v>
                </c:pt>
                <c:pt idx="1098">
                  <c:v>3077.692</c:v>
                </c:pt>
                <c:pt idx="1099">
                  <c:v>3126.001</c:v>
                </c:pt>
                <c:pt idx="1100">
                  <c:v>3106.204</c:v>
                </c:pt>
                <c:pt idx="1101">
                  <c:v>3118.816</c:v>
                </c:pt>
                <c:pt idx="1102">
                  <c:v>3207.672</c:v>
                </c:pt>
                <c:pt idx="1103">
                  <c:v>3267.849</c:v>
                </c:pt>
                <c:pt idx="1104">
                  <c:v>3273.147</c:v>
                </c:pt>
                <c:pt idx="1105">
                  <c:v>3350.953</c:v>
                </c:pt>
                <c:pt idx="1106">
                  <c:v>3336.587</c:v>
                </c:pt>
                <c:pt idx="1107">
                  <c:v>3333.98</c:v>
                </c:pt>
                <c:pt idx="1108">
                  <c:v>3399.852</c:v>
                </c:pt>
                <c:pt idx="1109">
                  <c:v>3384.196</c:v>
                </c:pt>
                <c:pt idx="1110">
                  <c:v>3477.55</c:v>
                </c:pt>
                <c:pt idx="1111">
                  <c:v>3552.755</c:v>
                </c:pt>
                <c:pt idx="1112">
                  <c:v>3301.074</c:v>
                </c:pt>
                <c:pt idx="1113">
                  <c:v>3360.96</c:v>
                </c:pt>
                <c:pt idx="1114">
                  <c:v>3495.79</c:v>
                </c:pt>
                <c:pt idx="1115">
                  <c:v>3639.977</c:v>
                </c:pt>
                <c:pt idx="1116">
                  <c:v>3724.289</c:v>
                </c:pt>
                <c:pt idx="1117">
                  <c:v>3691.587</c:v>
                </c:pt>
                <c:pt idx="1118">
                  <c:v>3605.644</c:v>
                </c:pt>
                <c:pt idx="1119">
                  <c:v>3470.503</c:v>
                </c:pt>
                <c:pt idx="1120">
                  <c:v>3437.883</c:v>
                </c:pt>
                <c:pt idx="1121">
                  <c:v>3465.664</c:v>
                </c:pt>
                <c:pt idx="1122">
                  <c:v>3330.392</c:v>
                </c:pt>
                <c:pt idx="1123">
                  <c:v>3289.123</c:v>
                </c:pt>
                <c:pt idx="1124">
                  <c:v>3273.838</c:v>
                </c:pt>
                <c:pt idx="1125">
                  <c:v>3035.365</c:v>
                </c:pt>
                <c:pt idx="1126">
                  <c:v>3000.163</c:v>
                </c:pt>
                <c:pt idx="1127">
                  <c:v>2896.463</c:v>
                </c:pt>
                <c:pt idx="1128">
                  <c:v>2930.627</c:v>
                </c:pt>
                <c:pt idx="1129">
                  <c:v>3011.559</c:v>
                </c:pt>
                <c:pt idx="1130">
                  <c:v>3108.99</c:v>
                </c:pt>
                <c:pt idx="1131">
                  <c:v>2976.802</c:v>
                </c:pt>
                <c:pt idx="1132">
                  <c:v>3033.22</c:v>
                </c:pt>
                <c:pt idx="1133">
                  <c:v>3093.176</c:v>
                </c:pt>
                <c:pt idx="1134">
                  <c:v>3004.37</c:v>
                </c:pt>
                <c:pt idx="1135">
                  <c:v>2773.294</c:v>
                </c:pt>
                <c:pt idx="1136">
                  <c:v>2707.993</c:v>
                </c:pt>
                <c:pt idx="1137">
                  <c:v>2716.421</c:v>
                </c:pt>
                <c:pt idx="1138">
                  <c:v>2781.691</c:v>
                </c:pt>
                <c:pt idx="1139">
                  <c:v>2939.334</c:v>
                </c:pt>
                <c:pt idx="1140">
                  <c:v>2967.344</c:v>
                </c:pt>
                <c:pt idx="1141">
                  <c:v>2924.932</c:v>
                </c:pt>
                <c:pt idx="1142">
                  <c:v>3056.297</c:v>
                </c:pt>
                <c:pt idx="1143">
                  <c:v>3081.422</c:v>
                </c:pt>
                <c:pt idx="1144">
                  <c:v>3072.487</c:v>
                </c:pt>
                <c:pt idx="1145">
                  <c:v>3127.273</c:v>
                </c:pt>
                <c:pt idx="1146">
                  <c:v>3166.745</c:v>
                </c:pt>
                <c:pt idx="1147">
                  <c:v>3120.88</c:v>
                </c:pt>
                <c:pt idx="1148">
                  <c:v>3185.584</c:v>
                </c:pt>
                <c:pt idx="1149">
                  <c:v>3088.983</c:v>
                </c:pt>
                <c:pt idx="1150">
                  <c:v>3004.903</c:v>
                </c:pt>
                <c:pt idx="1151">
                  <c:v>3038.582</c:v>
                </c:pt>
                <c:pt idx="1152">
                  <c:v>2928.644</c:v>
                </c:pt>
                <c:pt idx="1153">
                  <c:v>2850.248</c:v>
                </c:pt>
                <c:pt idx="1154">
                  <c:v>2877.092</c:v>
                </c:pt>
                <c:pt idx="1155">
                  <c:v>2796.846</c:v>
                </c:pt>
                <c:pt idx="1156">
                  <c:v>2735.971</c:v>
                </c:pt>
                <c:pt idx="1157">
                  <c:v>2810.641</c:v>
                </c:pt>
                <c:pt idx="1158">
                  <c:v>2895.507</c:v>
                </c:pt>
                <c:pt idx="1159">
                  <c:v>2953.659</c:v>
                </c:pt>
                <c:pt idx="1160">
                  <c:v>2965.841</c:v>
                </c:pt>
                <c:pt idx="1161">
                  <c:v>3029.917</c:v>
                </c:pt>
                <c:pt idx="1162">
                  <c:v>3058.896</c:v>
                </c:pt>
                <c:pt idx="1163">
                  <c:v>3033.081</c:v>
                </c:pt>
                <c:pt idx="1164">
                  <c:v>3068.866</c:v>
                </c:pt>
                <c:pt idx="1165">
                  <c:v>3177.928</c:v>
                </c:pt>
                <c:pt idx="1166">
                  <c:v>3185.943</c:v>
                </c:pt>
                <c:pt idx="1167">
                  <c:v>3168.296</c:v>
                </c:pt>
                <c:pt idx="1168">
                  <c:v>3179.962</c:v>
                </c:pt>
                <c:pt idx="1169">
                  <c:v>3220.672</c:v>
                </c:pt>
                <c:pt idx="1170">
                  <c:v>3151.156</c:v>
                </c:pt>
                <c:pt idx="1171">
                  <c:v>3106.578</c:v>
                </c:pt>
                <c:pt idx="1172">
                  <c:v>3093.945</c:v>
                </c:pt>
                <c:pt idx="1173">
                  <c:v>3128.57</c:v>
                </c:pt>
                <c:pt idx="1174">
                  <c:v>3048.276</c:v>
                </c:pt>
                <c:pt idx="1175">
                  <c:v>3234.764</c:v>
                </c:pt>
                <c:pt idx="1176">
                  <c:v>3272.844</c:v>
                </c:pt>
                <c:pt idx="1177">
                  <c:v>3285.561</c:v>
                </c:pt>
                <c:pt idx="1178">
                  <c:v>3353.477</c:v>
                </c:pt>
                <c:pt idx="1179">
                  <c:v>3355.292</c:v>
                </c:pt>
                <c:pt idx="1180">
                  <c:v>3391.636</c:v>
                </c:pt>
                <c:pt idx="1181">
                  <c:v>3350.697</c:v>
                </c:pt>
                <c:pt idx="1182">
                  <c:v>3383.265</c:v>
                </c:pt>
                <c:pt idx="1183">
                  <c:v>3332.294</c:v>
                </c:pt>
                <c:pt idx="1184">
                  <c:v>3432.382</c:v>
                </c:pt>
                <c:pt idx="1185">
                  <c:v>3509.703</c:v>
                </c:pt>
                <c:pt idx="1186">
                  <c:v>3505.559</c:v>
                </c:pt>
                <c:pt idx="1187">
                  <c:v>3507.708</c:v>
                </c:pt>
                <c:pt idx="1188">
                  <c:v>3521.876</c:v>
                </c:pt>
                <c:pt idx="1189">
                  <c:v>3548.143</c:v>
                </c:pt>
                <c:pt idx="1190">
                  <c:v>3477.599</c:v>
                </c:pt>
                <c:pt idx="1191">
                  <c:v>3466.849</c:v>
                </c:pt>
                <c:pt idx="1192">
                  <c:v>3477.382</c:v>
                </c:pt>
                <c:pt idx="1193">
                  <c:v>3358.486</c:v>
                </c:pt>
                <c:pt idx="1194">
                  <c:v>3408.533</c:v>
                </c:pt>
                <c:pt idx="1195">
                  <c:v>3504.058</c:v>
                </c:pt>
                <c:pt idx="1196">
                  <c:v>3601.074</c:v>
                </c:pt>
                <c:pt idx="1197">
                  <c:v>3606.248</c:v>
                </c:pt>
                <c:pt idx="1198">
                  <c:v>3558.269</c:v>
                </c:pt>
                <c:pt idx="1199">
                  <c:v>3646.241</c:v>
                </c:pt>
                <c:pt idx="1200">
                  <c:v>3601.354</c:v>
                </c:pt>
                <c:pt idx="1201">
                  <c:v>3579.837</c:v>
                </c:pt>
                <c:pt idx="1202">
                  <c:v>3568.644</c:v>
                </c:pt>
                <c:pt idx="1203">
                  <c:v>3600.322</c:v>
                </c:pt>
                <c:pt idx="1204">
                  <c:v>3521.976</c:v>
                </c:pt>
                <c:pt idx="1205">
                  <c:v>3602.7</c:v>
                </c:pt>
                <c:pt idx="1206">
                  <c:v>3581.054</c:v>
                </c:pt>
                <c:pt idx="1207">
                  <c:v>3478.313</c:v>
                </c:pt>
                <c:pt idx="1208">
                  <c:v>3380.327</c:v>
                </c:pt>
                <c:pt idx="1209">
                  <c:v>3355.134</c:v>
                </c:pt>
                <c:pt idx="1210">
                  <c:v>3284.61</c:v>
                </c:pt>
                <c:pt idx="1211">
                  <c:v>3273.067</c:v>
                </c:pt>
                <c:pt idx="1212">
                  <c:v>3325.21</c:v>
                </c:pt>
                <c:pt idx="1213">
                  <c:v>3428.423</c:v>
                </c:pt>
                <c:pt idx="1214">
                  <c:v>3452.354</c:v>
                </c:pt>
                <c:pt idx="1215">
                  <c:v>3468.078</c:v>
                </c:pt>
                <c:pt idx="1216">
                  <c:v>3516.099</c:v>
                </c:pt>
                <c:pt idx="1217">
                  <c:v>3522.082</c:v>
                </c:pt>
                <c:pt idx="1218">
                  <c:v>3532.205</c:v>
                </c:pt>
                <c:pt idx="1219">
                  <c:v>3512.607</c:v>
                </c:pt>
                <c:pt idx="1220">
                  <c:v>3554.882</c:v>
                </c:pt>
                <c:pt idx="1221">
                  <c:v>3466.22</c:v>
                </c:pt>
                <c:pt idx="1222">
                  <c:v>3428.896</c:v>
                </c:pt>
                <c:pt idx="1223">
                  <c:v>3462.894</c:v>
                </c:pt>
                <c:pt idx="1224">
                  <c:v>3440.872</c:v>
                </c:pt>
                <c:pt idx="1225">
                  <c:v>3421.943</c:v>
                </c:pt>
                <c:pt idx="1226">
                  <c:v>3422.056</c:v>
                </c:pt>
                <c:pt idx="1227">
                  <c:v>3454.534</c:v>
                </c:pt>
                <c:pt idx="1228">
                  <c:v>3464.971</c:v>
                </c:pt>
                <c:pt idx="1229">
                  <c:v>3516.024</c:v>
                </c:pt>
                <c:pt idx="1230">
                  <c:v>3403.221</c:v>
                </c:pt>
                <c:pt idx="1231">
                  <c:v>3374.94</c:v>
                </c:pt>
                <c:pt idx="1232">
                  <c:v>3290.613</c:v>
                </c:pt>
                <c:pt idx="1233">
                  <c:v>3320.392</c:v>
                </c:pt>
                <c:pt idx="1234">
                  <c:v>3214.183</c:v>
                </c:pt>
                <c:pt idx="1235">
                  <c:v>3175.586</c:v>
                </c:pt>
                <c:pt idx="1236">
                  <c:v>3173.8</c:v>
                </c:pt>
                <c:pt idx="1237">
                  <c:v>3171.082</c:v>
                </c:pt>
                <c:pt idx="1238">
                  <c:v>3110.927</c:v>
                </c:pt>
                <c:pt idx="1239">
                  <c:v>3130.447</c:v>
                </c:pt>
                <c:pt idx="1240">
                  <c:v>3088.019</c:v>
                </c:pt>
                <c:pt idx="1241">
                  <c:v>3186.79</c:v>
                </c:pt>
                <c:pt idx="1242">
                  <c:v>3114.255</c:v>
                </c:pt>
                <c:pt idx="1243">
                  <c:v>3122.456</c:v>
                </c:pt>
                <c:pt idx="1244">
                  <c:v>3133.716</c:v>
                </c:pt>
                <c:pt idx="1245">
                  <c:v>3173.552</c:v>
                </c:pt>
                <c:pt idx="1246">
                  <c:v>3188.528</c:v>
                </c:pt>
                <c:pt idx="1247">
                  <c:v>3215.476</c:v>
                </c:pt>
                <c:pt idx="1248">
                  <c:v>3224.457</c:v>
                </c:pt>
                <c:pt idx="1249">
                  <c:v>3162.22</c:v>
                </c:pt>
                <c:pt idx="1250">
                  <c:v>3170.709</c:v>
                </c:pt>
                <c:pt idx="1251">
                  <c:v>3256.653</c:v>
                </c:pt>
                <c:pt idx="1252">
                  <c:v>3266.431</c:v>
                </c:pt>
                <c:pt idx="1253">
                  <c:v>3276.23</c:v>
                </c:pt>
                <c:pt idx="1254">
                  <c:v>3278.31</c:v>
                </c:pt>
                <c:pt idx="1255">
                  <c:v>3280.627</c:v>
                </c:pt>
                <c:pt idx="1256">
                  <c:v>3224.706</c:v>
                </c:pt>
                <c:pt idx="1257">
                  <c:v>3220.196</c:v>
                </c:pt>
                <c:pt idx="1258">
                  <c:v>3241.368</c:v>
                </c:pt>
                <c:pt idx="1259">
                  <c:v>3242.663</c:v>
                </c:pt>
                <c:pt idx="1260">
                  <c:v>3251.047</c:v>
                </c:pt>
                <c:pt idx="1261">
                  <c:v>3234.973</c:v>
                </c:pt>
                <c:pt idx="1262">
                  <c:v>3213.002</c:v>
                </c:pt>
                <c:pt idx="1263">
                  <c:v>3154.17</c:v>
                </c:pt>
                <c:pt idx="1264">
                  <c:v>3143</c:v>
                </c:pt>
                <c:pt idx="1265">
                  <c:v>3178.022</c:v>
                </c:pt>
                <c:pt idx="1266">
                  <c:v>3216.974</c:v>
                </c:pt>
                <c:pt idx="1267">
                  <c:v>3209.511</c:v>
                </c:pt>
                <c:pt idx="1268">
                  <c:v>3243.934</c:v>
                </c:pt>
                <c:pt idx="1269">
                  <c:v>3236.878</c:v>
                </c:pt>
                <c:pt idx="1270">
                  <c:v>3232.225</c:v>
                </c:pt>
                <c:pt idx="1271">
                  <c:v>3196.362</c:v>
                </c:pt>
                <c:pt idx="1272">
                  <c:v>3194.581</c:v>
                </c:pt>
                <c:pt idx="1273">
                  <c:v>3254.284</c:v>
                </c:pt>
                <c:pt idx="1274">
                  <c:v>3300.569</c:v>
                </c:pt>
                <c:pt idx="1275">
                  <c:v>3284.444</c:v>
                </c:pt>
                <c:pt idx="1276">
                  <c:v>3296.77</c:v>
                </c:pt>
                <c:pt idx="1277">
                  <c:v>3343.793</c:v>
                </c:pt>
                <c:pt idx="1278">
                  <c:v>3354.325</c:v>
                </c:pt>
                <c:pt idx="1279">
                  <c:v>3338.139</c:v>
                </c:pt>
                <c:pt idx="1280">
                  <c:v>3310.494</c:v>
                </c:pt>
                <c:pt idx="1281">
                  <c:v>3309.608</c:v>
                </c:pt>
                <c:pt idx="1282">
                  <c:v>3303.709</c:v>
                </c:pt>
                <c:pt idx="1283">
                  <c:v>3288.518</c:v>
                </c:pt>
                <c:pt idx="1284">
                  <c:v>3345.068</c:v>
                </c:pt>
                <c:pt idx="1285">
                  <c:v>3327.911</c:v>
                </c:pt>
                <c:pt idx="1286">
                  <c:v>3308.361</c:v>
                </c:pt>
                <c:pt idx="1287">
                  <c:v>3141.251</c:v>
                </c:pt>
                <c:pt idx="1288">
                  <c:v>3105.938</c:v>
                </c:pt>
                <c:pt idx="1289">
                  <c:v>3131.927</c:v>
                </c:pt>
                <c:pt idx="1290">
                  <c:v>3142.955</c:v>
                </c:pt>
                <c:pt idx="1291">
                  <c:v>3136.645</c:v>
                </c:pt>
                <c:pt idx="1292">
                  <c:v>3121.47</c:v>
                </c:pt>
                <c:pt idx="1293">
                  <c:v>3019.247</c:v>
                </c:pt>
                <c:pt idx="1294">
                  <c:v>3017.892</c:v>
                </c:pt>
                <c:pt idx="1295">
                  <c:v>3020.59</c:v>
                </c:pt>
                <c:pt idx="1296">
                  <c:v>2976.761</c:v>
                </c:pt>
                <c:pt idx="1297">
                  <c:v>2963.708</c:v>
                </c:pt>
                <c:pt idx="1298">
                  <c:v>2924.845</c:v>
                </c:pt>
                <c:pt idx="1299">
                  <c:v>2880.43</c:v>
                </c:pt>
                <c:pt idx="1300">
                  <c:v>2792.265</c:v>
                </c:pt>
                <c:pt idx="1301">
                  <c:v>2771.385</c:v>
                </c:pt>
                <c:pt idx="1302">
                  <c:v>2775.382</c:v>
                </c:pt>
                <c:pt idx="1303">
                  <c:v>2740.529</c:v>
                </c:pt>
                <c:pt idx="1304">
                  <c:v>2799.219</c:v>
                </c:pt>
                <c:pt idx="1305">
                  <c:v>2839.322</c:v>
                </c:pt>
                <c:pt idx="1306">
                  <c:v>2705.45</c:v>
                </c:pt>
                <c:pt idx="1307">
                  <c:v>2682.053</c:v>
                </c:pt>
                <c:pt idx="1308">
                  <c:v>2710.42</c:v>
                </c:pt>
                <c:pt idx="1309">
                  <c:v>2718.493</c:v>
                </c:pt>
                <c:pt idx="1310">
                  <c:v>2643.94</c:v>
                </c:pt>
                <c:pt idx="1311">
                  <c:v>2773.471</c:v>
                </c:pt>
                <c:pt idx="1312">
                  <c:v>2783.111</c:v>
                </c:pt>
                <c:pt idx="1313">
                  <c:v>2779.751</c:v>
                </c:pt>
                <c:pt idx="1314">
                  <c:v>2751.078</c:v>
                </c:pt>
                <c:pt idx="1315">
                  <c:v>2821.721</c:v>
                </c:pt>
                <c:pt idx="1316">
                  <c:v>2765.907</c:v>
                </c:pt>
                <c:pt idx="1317">
                  <c:v>2697.075</c:v>
                </c:pt>
                <c:pt idx="1318">
                  <c:v>2685.61</c:v>
                </c:pt>
                <c:pt idx="1319">
                  <c:v>2717.488</c:v>
                </c:pt>
                <c:pt idx="1320">
                  <c:v>2688.769</c:v>
                </c:pt>
                <c:pt idx="1321">
                  <c:v>2644.525</c:v>
                </c:pt>
                <c:pt idx="1322">
                  <c:v>2644.54</c:v>
                </c:pt>
                <c:pt idx="1323">
                  <c:v>2659.84</c:v>
                </c:pt>
                <c:pt idx="1324">
                  <c:v>2714.193</c:v>
                </c:pt>
                <c:pt idx="1325">
                  <c:v>2725.492</c:v>
                </c:pt>
                <c:pt idx="1326">
                  <c:v>2712.431</c:v>
                </c:pt>
                <c:pt idx="1327">
                  <c:v>2656.061</c:v>
                </c:pt>
                <c:pt idx="1328">
                  <c:v>2646.58</c:v>
                </c:pt>
                <c:pt idx="1329">
                  <c:v>2714.118</c:v>
                </c:pt>
                <c:pt idx="1330">
                  <c:v>2685.136</c:v>
                </c:pt>
                <c:pt idx="1331">
                  <c:v>2691.072</c:v>
                </c:pt>
                <c:pt idx="1332">
                  <c:v>2661.073</c:v>
                </c:pt>
                <c:pt idx="1333">
                  <c:v>2650.566</c:v>
                </c:pt>
                <c:pt idx="1334">
                  <c:v>2543.449</c:v>
                </c:pt>
                <c:pt idx="1335">
                  <c:v>2496.396</c:v>
                </c:pt>
                <c:pt idx="1336">
                  <c:v>2470.096</c:v>
                </c:pt>
                <c:pt idx="1337">
                  <c:v>2415.718</c:v>
                </c:pt>
                <c:pt idx="1338">
                  <c:v>2418.517</c:v>
                </c:pt>
                <c:pt idx="1339">
                  <c:v>2444.676</c:v>
                </c:pt>
                <c:pt idx="1340">
                  <c:v>2490.576</c:v>
                </c:pt>
                <c:pt idx="1341">
                  <c:v>2499.325</c:v>
                </c:pt>
                <c:pt idx="1342">
                  <c:v>2490.832</c:v>
                </c:pt>
                <c:pt idx="1343">
                  <c:v>2577.389</c:v>
                </c:pt>
                <c:pt idx="1344">
                  <c:v>2566.373</c:v>
                </c:pt>
                <c:pt idx="1345">
                  <c:v>2587.273</c:v>
                </c:pt>
                <c:pt idx="1346">
                  <c:v>2548.248</c:v>
                </c:pt>
                <c:pt idx="1347">
                  <c:v>2523.664</c:v>
                </c:pt>
                <c:pt idx="1348">
                  <c:v>2535.978</c:v>
                </c:pt>
                <c:pt idx="1349">
                  <c:v>2630.353</c:v>
                </c:pt>
                <c:pt idx="1350">
                  <c:v>2677.125</c:v>
                </c:pt>
                <c:pt idx="1351">
                  <c:v>2679.661</c:v>
                </c:pt>
                <c:pt idx="1352">
                  <c:v>2705.714</c:v>
                </c:pt>
                <c:pt idx="1353">
                  <c:v>2710.151</c:v>
                </c:pt>
                <c:pt idx="1354">
                  <c:v>2717.189</c:v>
                </c:pt>
                <c:pt idx="1355">
                  <c:v>2722.235</c:v>
                </c:pt>
                <c:pt idx="1356">
                  <c:v>2788.335</c:v>
                </c:pt>
                <c:pt idx="1357">
                  <c:v>2774.4</c:v>
                </c:pt>
                <c:pt idx="1358">
                  <c:v>2794.349</c:v>
                </c:pt>
                <c:pt idx="1359">
                  <c:v>2803.932</c:v>
                </c:pt>
                <c:pt idx="1360">
                  <c:v>2762.709</c:v>
                </c:pt>
                <c:pt idx="1361">
                  <c:v>2775.734</c:v>
                </c:pt>
                <c:pt idx="1362">
                  <c:v>2769.342</c:v>
                </c:pt>
                <c:pt idx="1363">
                  <c:v>2836.962</c:v>
                </c:pt>
                <c:pt idx="1364">
                  <c:v>2782.63</c:v>
                </c:pt>
                <c:pt idx="1365">
                  <c:v>2770.965</c:v>
                </c:pt>
                <c:pt idx="1366">
                  <c:v>2756.928</c:v>
                </c:pt>
                <c:pt idx="1367">
                  <c:v>2744.953</c:v>
                </c:pt>
                <c:pt idx="1368">
                  <c:v>2784.501</c:v>
                </c:pt>
                <c:pt idx="1369">
                  <c:v>2842.504</c:v>
                </c:pt>
                <c:pt idx="1370">
                  <c:v>2848.016</c:v>
                </c:pt>
                <c:pt idx="1371">
                  <c:v>2853.095</c:v>
                </c:pt>
                <c:pt idx="1372">
                  <c:v>2821.976</c:v>
                </c:pt>
                <c:pt idx="1373">
                  <c:v>2819.628</c:v>
                </c:pt>
                <c:pt idx="1374">
                  <c:v>2802.185</c:v>
                </c:pt>
                <c:pt idx="1375">
                  <c:v>2775.406</c:v>
                </c:pt>
                <c:pt idx="1376">
                  <c:v>2774.673</c:v>
                </c:pt>
                <c:pt idx="1377">
                  <c:v>2773.301</c:v>
                </c:pt>
                <c:pt idx="1378">
                  <c:v>2814.776</c:v>
                </c:pt>
                <c:pt idx="1379">
                  <c:v>2827.939</c:v>
                </c:pt>
                <c:pt idx="1380">
                  <c:v>2809.047</c:v>
                </c:pt>
                <c:pt idx="1381">
                  <c:v>2847.928</c:v>
                </c:pt>
                <c:pt idx="1382">
                  <c:v>2831.044</c:v>
                </c:pt>
                <c:pt idx="1383">
                  <c:v>2870.883</c:v>
                </c:pt>
                <c:pt idx="1384">
                  <c:v>2892.059</c:v>
                </c:pt>
                <c:pt idx="1385">
                  <c:v>2889.945</c:v>
                </c:pt>
                <c:pt idx="1386">
                  <c:v>2869.749</c:v>
                </c:pt>
                <c:pt idx="1387">
                  <c:v>2838.737</c:v>
                </c:pt>
                <c:pt idx="1388">
                  <c:v>2870.824</c:v>
                </c:pt>
                <c:pt idx="1389">
                  <c:v>2882.619</c:v>
                </c:pt>
                <c:pt idx="1390">
                  <c:v>2839.68</c:v>
                </c:pt>
                <c:pt idx="1391">
                  <c:v>2767.182</c:v>
                </c:pt>
                <c:pt idx="1392">
                  <c:v>2775.272</c:v>
                </c:pt>
                <c:pt idx="1393">
                  <c:v>2751.649</c:v>
                </c:pt>
                <c:pt idx="1394">
                  <c:v>2753.054</c:v>
                </c:pt>
                <c:pt idx="1395">
                  <c:v>2780.731</c:v>
                </c:pt>
                <c:pt idx="1396">
                  <c:v>2788.31</c:v>
                </c:pt>
                <c:pt idx="1397">
                  <c:v>2786.271</c:v>
                </c:pt>
                <c:pt idx="1398">
                  <c:v>2777.761</c:v>
                </c:pt>
                <c:pt idx="1399">
                  <c:v>2869.861</c:v>
                </c:pt>
                <c:pt idx="1400">
                  <c:v>2976.449</c:v>
                </c:pt>
                <c:pt idx="1401">
                  <c:v>3001.586</c:v>
                </c:pt>
                <c:pt idx="1402">
                  <c:v>3053.148</c:v>
                </c:pt>
                <c:pt idx="1403">
                  <c:v>3086.269</c:v>
                </c:pt>
                <c:pt idx="1404">
                  <c:v>3086.403</c:v>
                </c:pt>
                <c:pt idx="1405">
                  <c:v>3154.472</c:v>
                </c:pt>
                <c:pt idx="1406">
                  <c:v>3148.444</c:v>
                </c:pt>
                <c:pt idx="1407">
                  <c:v>3151.016</c:v>
                </c:pt>
                <c:pt idx="1408">
                  <c:v>3205.309</c:v>
                </c:pt>
                <c:pt idx="1409">
                  <c:v>3216.748</c:v>
                </c:pt>
                <c:pt idx="1410">
                  <c:v>3229.468</c:v>
                </c:pt>
                <c:pt idx="1411">
                  <c:v>3295.382</c:v>
                </c:pt>
                <c:pt idx="1412">
                  <c:v>3272.637</c:v>
                </c:pt>
                <c:pt idx="1413">
                  <c:v>3246.043</c:v>
                </c:pt>
                <c:pt idx="1414">
                  <c:v>3226.635</c:v>
                </c:pt>
                <c:pt idx="1415">
                  <c:v>3258.602</c:v>
                </c:pt>
                <c:pt idx="1416">
                  <c:v>3341.856</c:v>
                </c:pt>
                <c:pt idx="1417">
                  <c:v>3288.955</c:v>
                </c:pt>
                <c:pt idx="1418">
                  <c:v>3290.505</c:v>
                </c:pt>
                <c:pt idx="1419">
                  <c:v>3373.096</c:v>
                </c:pt>
                <c:pt idx="1420">
                  <c:v>3389.82</c:v>
                </c:pt>
                <c:pt idx="1421">
                  <c:v>3389.494</c:v>
                </c:pt>
                <c:pt idx="1422">
                  <c:v>3375.44</c:v>
                </c:pt>
                <c:pt idx="1423">
                  <c:v>3390.076</c:v>
                </c:pt>
                <c:pt idx="1424">
                  <c:v>3213.545</c:v>
                </c:pt>
                <c:pt idx="1425">
                  <c:v>3159.383</c:v>
                </c:pt>
                <c:pt idx="1426">
                  <c:v>3099.366</c:v>
                </c:pt>
                <c:pt idx="1427">
                  <c:v>3022.634</c:v>
                </c:pt>
                <c:pt idx="1428">
                  <c:v>3030.267</c:v>
                </c:pt>
                <c:pt idx="1429">
                  <c:v>3016.107</c:v>
                </c:pt>
                <c:pt idx="1430">
                  <c:v>3069.144</c:v>
                </c:pt>
                <c:pt idx="1431">
                  <c:v>2999.52</c:v>
                </c:pt>
                <c:pt idx="1432">
                  <c:v>3008.537</c:v>
                </c:pt>
                <c:pt idx="1433">
                  <c:v>3079.064</c:v>
                </c:pt>
                <c:pt idx="1434">
                  <c:v>3081.701</c:v>
                </c:pt>
                <c:pt idx="1435">
                  <c:v>3068.939</c:v>
                </c:pt>
                <c:pt idx="1436">
                  <c:v>2969.9</c:v>
                </c:pt>
                <c:pt idx="1437">
                  <c:v>3014.386</c:v>
                </c:pt>
                <c:pt idx="1438">
                  <c:v>3072.003</c:v>
                </c:pt>
                <c:pt idx="1439">
                  <c:v>3051.203</c:v>
                </c:pt>
                <c:pt idx="1440">
                  <c:v>3056.666</c:v>
                </c:pt>
                <c:pt idx="1441">
                  <c:v>3031.838</c:v>
                </c:pt>
                <c:pt idx="1442">
                  <c:v>3087.844</c:v>
                </c:pt>
                <c:pt idx="1443">
                  <c:v>3046.826</c:v>
                </c:pt>
                <c:pt idx="1444">
                  <c:v>3024.582</c:v>
                </c:pt>
                <c:pt idx="1445">
                  <c:v>3095.191</c:v>
                </c:pt>
                <c:pt idx="1446">
                  <c:v>3168.712</c:v>
                </c:pt>
                <c:pt idx="1447">
                  <c:v>3167.455</c:v>
                </c:pt>
                <c:pt idx="1448">
                  <c:v>3155.75</c:v>
                </c:pt>
                <c:pt idx="1449">
                  <c:v>3144.394</c:v>
                </c:pt>
                <c:pt idx="1450">
                  <c:v>3064.023</c:v>
                </c:pt>
                <c:pt idx="1451">
                  <c:v>3119.16</c:v>
                </c:pt>
                <c:pt idx="1452">
                  <c:v>3146.957</c:v>
                </c:pt>
                <c:pt idx="1453">
                  <c:v>3132.119</c:v>
                </c:pt>
                <c:pt idx="1454">
                  <c:v>3086.441</c:v>
                </c:pt>
                <c:pt idx="1455">
                  <c:v>3053.181</c:v>
                </c:pt>
                <c:pt idx="1456">
                  <c:v>2995.833</c:v>
                </c:pt>
                <c:pt idx="1457">
                  <c:v>2979.14</c:v>
                </c:pt>
                <c:pt idx="1458">
                  <c:v>2990.411</c:v>
                </c:pt>
                <c:pt idx="1459">
                  <c:v>3032.545</c:v>
                </c:pt>
                <c:pt idx="1460">
                  <c:v>3109.082</c:v>
                </c:pt>
                <c:pt idx="1461">
                  <c:v>3115.203</c:v>
                </c:pt>
                <c:pt idx="1462">
                  <c:v>3118.755</c:v>
                </c:pt>
                <c:pt idx="1463">
                  <c:v>3101.46</c:v>
                </c:pt>
                <c:pt idx="1464">
                  <c:v>3067.892</c:v>
                </c:pt>
                <c:pt idx="1465">
                  <c:v>3052.653</c:v>
                </c:pt>
                <c:pt idx="1466">
                  <c:v>3071.841</c:v>
                </c:pt>
                <c:pt idx="1467">
                  <c:v>3092.904</c:v>
                </c:pt>
                <c:pt idx="1468">
                  <c:v>3059.393</c:v>
                </c:pt>
                <c:pt idx="1469">
                  <c:v>2961.782</c:v>
                </c:pt>
                <c:pt idx="1470">
                  <c:v>2947.182</c:v>
                </c:pt>
                <c:pt idx="1471">
                  <c:v>2966.083</c:v>
                </c:pt>
                <c:pt idx="1472">
                  <c:v>2939.164</c:v>
                </c:pt>
                <c:pt idx="1473">
                  <c:v>2932.607</c:v>
                </c:pt>
                <c:pt idx="1474">
                  <c:v>2928.677</c:v>
                </c:pt>
                <c:pt idx="1475">
                  <c:v>2903.18</c:v>
                </c:pt>
                <c:pt idx="1476">
                  <c:v>2922.986</c:v>
                </c:pt>
                <c:pt idx="1477">
                  <c:v>2918.22</c:v>
                </c:pt>
                <c:pt idx="1478">
                  <c:v>2987.988</c:v>
                </c:pt>
                <c:pt idx="1479">
                  <c:v>3005.02</c:v>
                </c:pt>
                <c:pt idx="1480">
                  <c:v>3036.784</c:v>
                </c:pt>
                <c:pt idx="1481">
                  <c:v>3003</c:v>
                </c:pt>
                <c:pt idx="1482">
                  <c:v>3000.182</c:v>
                </c:pt>
                <c:pt idx="1483">
                  <c:v>3060.314</c:v>
                </c:pt>
                <c:pt idx="1484">
                  <c:v>3086.14</c:v>
                </c:pt>
                <c:pt idx="1485">
                  <c:v>3178.994</c:v>
                </c:pt>
                <c:pt idx="1486">
                  <c:v>3169.099</c:v>
                </c:pt>
                <c:pt idx="1487">
                  <c:v>3191.178</c:v>
                </c:pt>
                <c:pt idx="1488">
                  <c:v>3174.919</c:v>
                </c:pt>
                <c:pt idx="1489">
                  <c:v>3162.803</c:v>
                </c:pt>
                <c:pt idx="1490">
                  <c:v>3145.542</c:v>
                </c:pt>
                <c:pt idx="1491">
                  <c:v>3132.401</c:v>
                </c:pt>
                <c:pt idx="1492">
                  <c:v>3144.004</c:v>
                </c:pt>
                <c:pt idx="1493">
                  <c:v>3149.227</c:v>
                </c:pt>
                <c:pt idx="1494">
                  <c:v>3166.442</c:v>
                </c:pt>
                <c:pt idx="1495">
                  <c:v>3216.991</c:v>
                </c:pt>
                <c:pt idx="1496">
                  <c:v>3184.973</c:v>
                </c:pt>
                <c:pt idx="1497">
                  <c:v>3194.467</c:v>
                </c:pt>
                <c:pt idx="1498">
                  <c:v>3188.566</c:v>
                </c:pt>
                <c:pt idx="1499">
                  <c:v>3260.175</c:v>
                </c:pt>
                <c:pt idx="1500">
                  <c:v>3314.123</c:v>
                </c:pt>
                <c:pt idx="1501">
                  <c:v>3318.482</c:v>
                </c:pt>
                <c:pt idx="1502">
                  <c:v>3270.599</c:v>
                </c:pt>
                <c:pt idx="1503">
                  <c:v>3239.305</c:v>
                </c:pt>
                <c:pt idx="1504">
                  <c:v>3230.209</c:v>
                </c:pt>
                <c:pt idx="1505">
                  <c:v>3153.806</c:v>
                </c:pt>
                <c:pt idx="1506">
                  <c:v>3210.122</c:v>
                </c:pt>
                <c:pt idx="1507">
                  <c:v>3202.323</c:v>
                </c:pt>
                <c:pt idx="1508">
                  <c:v>3222.539</c:v>
                </c:pt>
                <c:pt idx="1509">
                  <c:v>3199.076</c:v>
                </c:pt>
                <c:pt idx="1510">
                  <c:v>3184.087</c:v>
                </c:pt>
                <c:pt idx="1511">
                  <c:v>3221.671</c:v>
                </c:pt>
                <c:pt idx="1512">
                  <c:v>3252.466</c:v>
                </c:pt>
                <c:pt idx="1513">
                  <c:v>3254.986</c:v>
                </c:pt>
                <c:pt idx="1514">
                  <c:v>3285.731</c:v>
                </c:pt>
                <c:pt idx="1515">
                  <c:v>3260.933</c:v>
                </c:pt>
                <c:pt idx="1516">
                  <c:v>3233.594</c:v>
                </c:pt>
                <c:pt idx="1517">
                  <c:v>3216.951</c:v>
                </c:pt>
                <c:pt idx="1518">
                  <c:v>3230.515</c:v>
                </c:pt>
                <c:pt idx="1519">
                  <c:v>3276.222</c:v>
                </c:pt>
                <c:pt idx="1520">
                  <c:v>3305.78</c:v>
                </c:pt>
                <c:pt idx="1521">
                  <c:v>3312.358</c:v>
                </c:pt>
                <c:pt idx="1522">
                  <c:v>3346.486</c:v>
                </c:pt>
                <c:pt idx="1523">
                  <c:v>3334.108</c:v>
                </c:pt>
                <c:pt idx="1524">
                  <c:v>3324.824</c:v>
                </c:pt>
                <c:pt idx="1525">
                  <c:v>3366.657</c:v>
                </c:pt>
                <c:pt idx="1526">
                  <c:v>3336.591</c:v>
                </c:pt>
                <c:pt idx="1527">
                  <c:v>3357.809</c:v>
                </c:pt>
                <c:pt idx="1528">
                  <c:v>3298.004</c:v>
                </c:pt>
                <c:pt idx="1529">
                  <c:v>3291.247</c:v>
                </c:pt>
                <c:pt idx="1530">
                  <c:v>3310.469</c:v>
                </c:pt>
                <c:pt idx="1531">
                  <c:v>3302.545</c:v>
                </c:pt>
                <c:pt idx="1532">
                  <c:v>3244.925</c:v>
                </c:pt>
                <c:pt idx="1533">
                  <c:v>3207.741</c:v>
                </c:pt>
                <c:pt idx="1534">
                  <c:v>3192.93</c:v>
                </c:pt>
                <c:pt idx="1535">
                  <c:v>3167.666</c:v>
                </c:pt>
                <c:pt idx="1536">
                  <c:v>3163.951</c:v>
                </c:pt>
                <c:pt idx="1537">
                  <c:v>3193.91</c:v>
                </c:pt>
                <c:pt idx="1538">
                  <c:v>3138.662</c:v>
                </c:pt>
                <c:pt idx="1539">
                  <c:v>3125.535</c:v>
                </c:pt>
                <c:pt idx="1540">
                  <c:v>3097.199</c:v>
                </c:pt>
                <c:pt idx="1541">
                  <c:v>3137.287</c:v>
                </c:pt>
                <c:pt idx="1542">
                  <c:v>3145.908</c:v>
                </c:pt>
                <c:pt idx="1543">
                  <c:v>3146.544</c:v>
                </c:pt>
                <c:pt idx="1544">
                  <c:v>3118.32</c:v>
                </c:pt>
                <c:pt idx="1545">
                  <c:v>3100.684</c:v>
                </c:pt>
                <c:pt idx="1546">
                  <c:v>3114.12</c:v>
                </c:pt>
                <c:pt idx="1547">
                  <c:v>3089.634</c:v>
                </c:pt>
                <c:pt idx="1548">
                  <c:v>3123.618</c:v>
                </c:pt>
                <c:pt idx="1549">
                  <c:v>3134.131</c:v>
                </c:pt>
                <c:pt idx="1550">
                  <c:v>3123.501</c:v>
                </c:pt>
                <c:pt idx="1551">
                  <c:v>3022.639</c:v>
                </c:pt>
                <c:pt idx="1552">
                  <c:v>3000.312</c:v>
                </c:pt>
                <c:pt idx="1553">
                  <c:v>2987.569</c:v>
                </c:pt>
                <c:pt idx="1554">
                  <c:v>2984.925</c:v>
                </c:pt>
                <c:pt idx="1555">
                  <c:v>2974.008</c:v>
                </c:pt>
                <c:pt idx="1556">
                  <c:v>2961.656</c:v>
                </c:pt>
                <c:pt idx="1557">
                  <c:v>2967.346</c:v>
                </c:pt>
                <c:pt idx="1558">
                  <c:v>3000.321</c:v>
                </c:pt>
                <c:pt idx="1559">
                  <c:v>2945.697</c:v>
                </c:pt>
                <c:pt idx="1560">
                  <c:v>2976.059</c:v>
                </c:pt>
                <c:pt idx="1561">
                  <c:v>2988.869</c:v>
                </c:pt>
                <c:pt idx="1562">
                  <c:v>2976.114</c:v>
                </c:pt>
                <c:pt idx="1563">
                  <c:v>2962.1</c:v>
                </c:pt>
                <c:pt idx="1564">
                  <c:v>2937.968</c:v>
                </c:pt>
                <c:pt idx="1565">
                  <c:v>2927.839</c:v>
                </c:pt>
                <c:pt idx="1566">
                  <c:v>2947.048</c:v>
                </c:pt>
                <c:pt idx="1567">
                  <c:v>2972.349</c:v>
                </c:pt>
                <c:pt idx="1568">
                  <c:v>2915.322</c:v>
                </c:pt>
                <c:pt idx="1569">
                  <c:v>2895.781</c:v>
                </c:pt>
                <c:pt idx="1570">
                  <c:v>2870.987</c:v>
                </c:pt>
                <c:pt idx="1571">
                  <c:v>2879.222</c:v>
                </c:pt>
                <c:pt idx="1572">
                  <c:v>2899.045</c:v>
                </c:pt>
                <c:pt idx="1573">
                  <c:v>2889.705</c:v>
                </c:pt>
                <c:pt idx="1574">
                  <c:v>2939.397</c:v>
                </c:pt>
                <c:pt idx="1575">
                  <c:v>3013.591</c:v>
                </c:pt>
                <c:pt idx="1576">
                  <c:v>3001.381</c:v>
                </c:pt>
                <c:pt idx="1577">
                  <c:v>2986.927</c:v>
                </c:pt>
                <c:pt idx="1578">
                  <c:v>2991.34</c:v>
                </c:pt>
                <c:pt idx="1579">
                  <c:v>3016.613</c:v>
                </c:pt>
                <c:pt idx="1580">
                  <c:v>3059.018</c:v>
                </c:pt>
                <c:pt idx="1581">
                  <c:v>3083.509</c:v>
                </c:pt>
                <c:pt idx="1582">
                  <c:v>3072.413</c:v>
                </c:pt>
                <c:pt idx="1583">
                  <c:v>3085.997</c:v>
                </c:pt>
                <c:pt idx="1584">
                  <c:v>3076.472</c:v>
                </c:pt>
                <c:pt idx="1585">
                  <c:v>3067.394</c:v>
                </c:pt>
                <c:pt idx="1586">
                  <c:v>3028.288</c:v>
                </c:pt>
                <c:pt idx="1587">
                  <c:v>3033.786</c:v>
                </c:pt>
                <c:pt idx="1588">
                  <c:v>3066.738</c:v>
                </c:pt>
                <c:pt idx="1589">
                  <c:v>3063.884</c:v>
                </c:pt>
                <c:pt idx="1590">
                  <c:v>3072.75</c:v>
                </c:pt>
                <c:pt idx="1591">
                  <c:v>3049.792</c:v>
                </c:pt>
                <c:pt idx="1592">
                  <c:v>3034.073</c:v>
                </c:pt>
                <c:pt idx="1593">
                  <c:v>3027.888</c:v>
                </c:pt>
                <c:pt idx="1594">
                  <c:v>3032.721</c:v>
                </c:pt>
                <c:pt idx="1595">
                  <c:v>2936.746</c:v>
                </c:pt>
                <c:pt idx="1596">
                  <c:v>2933.016</c:v>
                </c:pt>
                <c:pt idx="1597">
                  <c:v>2925.912</c:v>
                </c:pt>
                <c:pt idx="1598">
                  <c:v>2932.828</c:v>
                </c:pt>
                <c:pt idx="1599">
                  <c:v>2931.252</c:v>
                </c:pt>
                <c:pt idx="1600">
                  <c:v>2941.083</c:v>
                </c:pt>
                <c:pt idx="1601">
                  <c:v>2900.377</c:v>
                </c:pt>
                <c:pt idx="1602">
                  <c:v>2904.587</c:v>
                </c:pt>
                <c:pt idx="1603">
                  <c:v>2925.088</c:v>
                </c:pt>
                <c:pt idx="1604">
                  <c:v>2845.882</c:v>
                </c:pt>
                <c:pt idx="1605">
                  <c:v>2717.459</c:v>
                </c:pt>
                <c:pt idx="1606">
                  <c:v>2647.402</c:v>
                </c:pt>
                <c:pt idx="1607">
                  <c:v>2764.756</c:v>
                </c:pt>
                <c:pt idx="1608">
                  <c:v>2722.008</c:v>
                </c:pt>
                <c:pt idx="1609">
                  <c:v>2812.738</c:v>
                </c:pt>
                <c:pt idx="1610">
                  <c:v>2812.645</c:v>
                </c:pt>
                <c:pt idx="1611">
                  <c:v>2830.31</c:v>
                </c:pt>
                <c:pt idx="1612">
                  <c:v>2824.378</c:v>
                </c:pt>
                <c:pt idx="1613">
                  <c:v>2780.265</c:v>
                </c:pt>
                <c:pt idx="1614">
                  <c:v>2725.707</c:v>
                </c:pt>
                <c:pt idx="1615">
                  <c:v>2716.08</c:v>
                </c:pt>
                <c:pt idx="1616">
                  <c:v>2726.327</c:v>
                </c:pt>
                <c:pt idx="1617">
                  <c:v>2751.981</c:v>
                </c:pt>
                <c:pt idx="1618">
                  <c:v>2761.318</c:v>
                </c:pt>
                <c:pt idx="1619">
                  <c:v>2823.699</c:v>
                </c:pt>
                <c:pt idx="1620">
                  <c:v>2794.643</c:v>
                </c:pt>
                <c:pt idx="1621">
                  <c:v>2791.028</c:v>
                </c:pt>
                <c:pt idx="1622">
                  <c:v>2772.547</c:v>
                </c:pt>
                <c:pt idx="1623">
                  <c:v>2778.876</c:v>
                </c:pt>
                <c:pt idx="1624">
                  <c:v>2746.571</c:v>
                </c:pt>
                <c:pt idx="1625">
                  <c:v>2692.037</c:v>
                </c:pt>
                <c:pt idx="1626">
                  <c:v>2661.573</c:v>
                </c:pt>
                <c:pt idx="1627">
                  <c:v>2685.492</c:v>
                </c:pt>
                <c:pt idx="1628">
                  <c:v>2715.682</c:v>
                </c:pt>
                <c:pt idx="1629">
                  <c:v>2704.086</c:v>
                </c:pt>
                <c:pt idx="1630">
                  <c:v>2666.656</c:v>
                </c:pt>
                <c:pt idx="1631">
                  <c:v>2655.687</c:v>
                </c:pt>
                <c:pt idx="1632">
                  <c:v>2698.988</c:v>
                </c:pt>
                <c:pt idx="1633">
                  <c:v>2699.102</c:v>
                </c:pt>
                <c:pt idx="1634">
                  <c:v>2656.088</c:v>
                </c:pt>
                <c:pt idx="1635">
                  <c:v>2649.122</c:v>
                </c:pt>
                <c:pt idx="1636">
                  <c:v>2659.441</c:v>
                </c:pt>
                <c:pt idx="1637">
                  <c:v>2673.69</c:v>
                </c:pt>
                <c:pt idx="1638">
                  <c:v>2627.204</c:v>
                </c:pt>
                <c:pt idx="1639">
                  <c:v>2615.538</c:v>
                </c:pt>
                <c:pt idx="1640">
                  <c:v>2625.851</c:v>
                </c:pt>
                <c:pt idx="1641">
                  <c:v>2612.261</c:v>
                </c:pt>
                <c:pt idx="1642">
                  <c:v>2592.605</c:v>
                </c:pt>
                <c:pt idx="1643">
                  <c:v>2585.404</c:v>
                </c:pt>
                <c:pt idx="1644">
                  <c:v>2578.266</c:v>
                </c:pt>
                <c:pt idx="1645">
                  <c:v>2538.248</c:v>
                </c:pt>
                <c:pt idx="1646">
                  <c:v>2527.941</c:v>
                </c:pt>
                <c:pt idx="1647">
                  <c:v>2622.574</c:v>
                </c:pt>
                <c:pt idx="1648">
                  <c:v>2627.407</c:v>
                </c:pt>
                <c:pt idx="1649">
                  <c:v>2644.663</c:v>
                </c:pt>
                <c:pt idx="1650">
                  <c:v>2584.691</c:v>
                </c:pt>
                <c:pt idx="1651">
                  <c:v>2578.298</c:v>
                </c:pt>
                <c:pt idx="1652">
                  <c:v>2501.292</c:v>
                </c:pt>
                <c:pt idx="1653">
                  <c:v>2498.033</c:v>
                </c:pt>
                <c:pt idx="1654">
                  <c:v>2490.493</c:v>
                </c:pt>
                <c:pt idx="1655">
                  <c:v>2548.747</c:v>
                </c:pt>
                <c:pt idx="1656">
                  <c:v>2595.42</c:v>
                </c:pt>
                <c:pt idx="1657">
                  <c:v>2626.958</c:v>
                </c:pt>
                <c:pt idx="1658">
                  <c:v>2664.826</c:v>
                </c:pt>
                <c:pt idx="1659">
                  <c:v>2661.464</c:v>
                </c:pt>
                <c:pt idx="1660">
                  <c:v>2650.046</c:v>
                </c:pt>
                <c:pt idx="1661">
                  <c:v>2635.193</c:v>
                </c:pt>
                <c:pt idx="1662">
                  <c:v>2718.666</c:v>
                </c:pt>
                <c:pt idx="1663">
                  <c:v>2722.029</c:v>
                </c:pt>
                <c:pt idx="1664">
                  <c:v>2717.491</c:v>
                </c:pt>
                <c:pt idx="1665">
                  <c:v>2718.015</c:v>
                </c:pt>
                <c:pt idx="1666">
                  <c:v>2704.288</c:v>
                </c:pt>
                <c:pt idx="1667">
                  <c:v>2694.009</c:v>
                </c:pt>
                <c:pt idx="1668">
                  <c:v>2685.215</c:v>
                </c:pt>
                <c:pt idx="1669">
                  <c:v>2713.005</c:v>
                </c:pt>
                <c:pt idx="1670">
                  <c:v>2742.085</c:v>
                </c:pt>
                <c:pt idx="1671">
                  <c:v>2670.453</c:v>
                </c:pt>
                <c:pt idx="1672">
                  <c:v>2674.74</c:v>
                </c:pt>
                <c:pt idx="1673">
                  <c:v>2613.625</c:v>
                </c:pt>
                <c:pt idx="1674">
                  <c:v>2599.419</c:v>
                </c:pt>
                <c:pt idx="1675">
                  <c:v>2587.811</c:v>
                </c:pt>
                <c:pt idx="1676">
                  <c:v>2583.028</c:v>
                </c:pt>
                <c:pt idx="1677">
                  <c:v>2560.738</c:v>
                </c:pt>
                <c:pt idx="1678">
                  <c:v>2561.968</c:v>
                </c:pt>
                <c:pt idx="1679">
                  <c:v>2563.958</c:v>
                </c:pt>
                <c:pt idx="1680">
                  <c:v>2583.546</c:v>
                </c:pt>
                <c:pt idx="1681">
                  <c:v>2512.224</c:v>
                </c:pt>
                <c:pt idx="1682">
                  <c:v>2573.588</c:v>
                </c:pt>
                <c:pt idx="1683">
                  <c:v>2533.108</c:v>
                </c:pt>
                <c:pt idx="1684">
                  <c:v>2507.297</c:v>
                </c:pt>
                <c:pt idx="1685">
                  <c:v>2491.53</c:v>
                </c:pt>
                <c:pt idx="1686">
                  <c:v>2499.393</c:v>
                </c:pt>
                <c:pt idx="1687">
                  <c:v>2482.222</c:v>
                </c:pt>
                <c:pt idx="1688">
                  <c:v>2490.62</c:v>
                </c:pt>
                <c:pt idx="1689">
                  <c:v>2478.61</c:v>
                </c:pt>
                <c:pt idx="1690">
                  <c:v>2439.919</c:v>
                </c:pt>
                <c:pt idx="1691">
                  <c:v>2416.521</c:v>
                </c:pt>
                <c:pt idx="1692">
                  <c:v>2359.931</c:v>
                </c:pt>
                <c:pt idx="1693">
                  <c:v>2344.162</c:v>
                </c:pt>
                <c:pt idx="1694">
                  <c:v>2330.445</c:v>
                </c:pt>
                <c:pt idx="1695">
                  <c:v>2373.267</c:v>
                </c:pt>
                <c:pt idx="1696">
                  <c:v>2347.9</c:v>
                </c:pt>
                <c:pt idx="1697">
                  <c:v>2308.333</c:v>
                </c:pt>
                <c:pt idx="1698">
                  <c:v>2342.756</c:v>
                </c:pt>
                <c:pt idx="1699">
                  <c:v>2349.357</c:v>
                </c:pt>
                <c:pt idx="1700">
                  <c:v>2327.015</c:v>
                </c:pt>
                <c:pt idx="1701">
                  <c:v>2292.48</c:v>
                </c:pt>
                <c:pt idx="1702">
                  <c:v>2318.464</c:v>
                </c:pt>
                <c:pt idx="1703">
                  <c:v>2342.352</c:v>
                </c:pt>
                <c:pt idx="1704">
                  <c:v>2321.955</c:v>
                </c:pt>
                <c:pt idx="1705">
                  <c:v>2303.08</c:v>
                </c:pt>
                <c:pt idx="1706">
                  <c:v>2294.833</c:v>
                </c:pt>
                <c:pt idx="1707">
                  <c:v>2310.331</c:v>
                </c:pt>
                <c:pt idx="1708">
                  <c:v>2396.152</c:v>
                </c:pt>
                <c:pt idx="1709">
                  <c:v>2447.874</c:v>
                </c:pt>
                <c:pt idx="1710">
                  <c:v>2450.266</c:v>
                </c:pt>
                <c:pt idx="1711">
                  <c:v>2406.938</c:v>
                </c:pt>
                <c:pt idx="1712">
                  <c:v>2393.61</c:v>
                </c:pt>
                <c:pt idx="1713">
                  <c:v>2375.858</c:v>
                </c:pt>
                <c:pt idx="1714">
                  <c:v>2453.527</c:v>
                </c:pt>
                <c:pt idx="1715">
                  <c:v>2459.681</c:v>
                </c:pt>
                <c:pt idx="1716">
                  <c:v>2503.362</c:v>
                </c:pt>
                <c:pt idx="1717">
                  <c:v>2485.553</c:v>
                </c:pt>
                <c:pt idx="1718">
                  <c:v>2474.014</c:v>
                </c:pt>
                <c:pt idx="1719">
                  <c:v>2454.646</c:v>
                </c:pt>
                <c:pt idx="1720">
                  <c:v>2459.895</c:v>
                </c:pt>
                <c:pt idx="1721">
                  <c:v>2500.669</c:v>
                </c:pt>
                <c:pt idx="1722">
                  <c:v>2516.716</c:v>
                </c:pt>
                <c:pt idx="1723">
                  <c:v>2469.555</c:v>
                </c:pt>
                <c:pt idx="1724">
                  <c:v>2479.276</c:v>
                </c:pt>
                <c:pt idx="1725">
                  <c:v>2532.879</c:v>
                </c:pt>
                <c:pt idx="1726">
                  <c:v>2532.879</c:v>
                </c:pt>
                <c:pt idx="1727">
                  <c:v>2512.295</c:v>
                </c:pt>
                <c:pt idx="1728">
                  <c:v>2522.172</c:v>
                </c:pt>
                <c:pt idx="1729">
                  <c:v>2521.111</c:v>
                </c:pt>
                <c:pt idx="1730">
                  <c:v>2532.628</c:v>
                </c:pt>
                <c:pt idx="1731">
                  <c:v>2536.806</c:v>
                </c:pt>
                <c:pt idx="1732">
                  <c:v>2546.027</c:v>
                </c:pt>
                <c:pt idx="1733">
                  <c:v>2529.751</c:v>
                </c:pt>
                <c:pt idx="1734">
                  <c:v>2557.005</c:v>
                </c:pt>
                <c:pt idx="1735">
                  <c:v>2587.18</c:v>
                </c:pt>
                <c:pt idx="1736">
                  <c:v>2598.286</c:v>
                </c:pt>
                <c:pt idx="1737">
                  <c:v>2649.605</c:v>
                </c:pt>
                <c:pt idx="1738">
                  <c:v>2636.622</c:v>
                </c:pt>
                <c:pt idx="1739">
                  <c:v>2623.943</c:v>
                </c:pt>
                <c:pt idx="1740">
                  <c:v>2617.458</c:v>
                </c:pt>
                <c:pt idx="1741">
                  <c:v>2633.559</c:v>
                </c:pt>
                <c:pt idx="1742">
                  <c:v>2654.858</c:v>
                </c:pt>
                <c:pt idx="1743">
                  <c:v>2608.989</c:v>
                </c:pt>
                <c:pt idx="1744">
                  <c:v>2592.968</c:v>
                </c:pt>
                <c:pt idx="1745">
                  <c:v>2607.258</c:v>
                </c:pt>
                <c:pt idx="1746">
                  <c:v>2622.256</c:v>
                </c:pt>
                <c:pt idx="1747">
                  <c:v>2617.584</c:v>
                </c:pt>
                <c:pt idx="1748">
                  <c:v>2630.176</c:v>
                </c:pt>
                <c:pt idx="1749">
                  <c:v>2576.556</c:v>
                </c:pt>
                <c:pt idx="1750">
                  <c:v>2563.765</c:v>
                </c:pt>
                <c:pt idx="1751">
                  <c:v>2565.782</c:v>
                </c:pt>
                <c:pt idx="1752">
                  <c:v>2577.929</c:v>
                </c:pt>
                <c:pt idx="1753">
                  <c:v>2564.931</c:v>
                </c:pt>
                <c:pt idx="1754">
                  <c:v>2551.916</c:v>
                </c:pt>
                <c:pt idx="1755">
                  <c:v>2555.222</c:v>
                </c:pt>
                <c:pt idx="1756">
                  <c:v>2535.472</c:v>
                </c:pt>
                <c:pt idx="1757">
                  <c:v>2534.046</c:v>
                </c:pt>
                <c:pt idx="1758">
                  <c:v>2535.795</c:v>
                </c:pt>
                <c:pt idx="1759">
                  <c:v>2469.509</c:v>
                </c:pt>
                <c:pt idx="1760">
                  <c:v>2434.566</c:v>
                </c:pt>
                <c:pt idx="1761">
                  <c:v>2448.208</c:v>
                </c:pt>
                <c:pt idx="1762">
                  <c:v>2446.842</c:v>
                </c:pt>
                <c:pt idx="1763">
                  <c:v>2500.403</c:v>
                </c:pt>
                <c:pt idx="1764">
                  <c:v>2491.37</c:v>
                </c:pt>
                <c:pt idx="1765">
                  <c:v>2460.993</c:v>
                </c:pt>
                <c:pt idx="1766">
                  <c:v>2486.061</c:v>
                </c:pt>
                <c:pt idx="1767">
                  <c:v>2513.003</c:v>
                </c:pt>
                <c:pt idx="1768">
                  <c:v>2561.88</c:v>
                </c:pt>
                <c:pt idx="1769">
                  <c:v>2555.398</c:v>
                </c:pt>
                <c:pt idx="1770">
                  <c:v>2535.463</c:v>
                </c:pt>
                <c:pt idx="1771">
                  <c:v>2537.942</c:v>
                </c:pt>
                <c:pt idx="1772">
                  <c:v>2576.692</c:v>
                </c:pt>
                <c:pt idx="1773">
                  <c:v>2581.07</c:v>
                </c:pt>
                <c:pt idx="1774">
                  <c:v>2592.863</c:v>
                </c:pt>
                <c:pt idx="1775">
                  <c:v>2557.807</c:v>
                </c:pt>
                <c:pt idx="1776">
                  <c:v>2588.543</c:v>
                </c:pt>
                <c:pt idx="1777">
                  <c:v>2602.012</c:v>
                </c:pt>
                <c:pt idx="1778">
                  <c:v>2601.964</c:v>
                </c:pt>
                <c:pt idx="1779">
                  <c:v>2626.935</c:v>
                </c:pt>
                <c:pt idx="1780">
                  <c:v>2646.922</c:v>
                </c:pt>
                <c:pt idx="1781">
                  <c:v>2645.535</c:v>
                </c:pt>
                <c:pt idx="1782">
                  <c:v>2656.699</c:v>
                </c:pt>
                <c:pt idx="1783">
                  <c:v>2646.405</c:v>
                </c:pt>
                <c:pt idx="1784">
                  <c:v>2611.795</c:v>
                </c:pt>
                <c:pt idx="1785">
                  <c:v>2605.727</c:v>
                </c:pt>
                <c:pt idx="1786">
                  <c:v>2595.517</c:v>
                </c:pt>
                <c:pt idx="1787">
                  <c:v>2576.105</c:v>
                </c:pt>
                <c:pt idx="1788">
                  <c:v>2551.136</c:v>
                </c:pt>
                <c:pt idx="1789">
                  <c:v>2533.78</c:v>
                </c:pt>
                <c:pt idx="1790">
                  <c:v>2535.127</c:v>
                </c:pt>
                <c:pt idx="1791">
                  <c:v>2534.074</c:v>
                </c:pt>
                <c:pt idx="1792">
                  <c:v>2526.14</c:v>
                </c:pt>
                <c:pt idx="1793">
                  <c:v>2557.209</c:v>
                </c:pt>
                <c:pt idx="1794">
                  <c:v>2557.961</c:v>
                </c:pt>
                <c:pt idx="1795">
                  <c:v>2548.517</c:v>
                </c:pt>
                <c:pt idx="1796">
                  <c:v>2529.123</c:v>
                </c:pt>
                <c:pt idx="1797">
                  <c:v>2509.451</c:v>
                </c:pt>
                <c:pt idx="1798">
                  <c:v>2562.972</c:v>
                </c:pt>
                <c:pt idx="1799">
                  <c:v>2585.239</c:v>
                </c:pt>
                <c:pt idx="1800">
                  <c:v>2567.2</c:v>
                </c:pt>
                <c:pt idx="1801">
                  <c:v>2571.53</c:v>
                </c:pt>
                <c:pt idx="1802">
                  <c:v>2509.749</c:v>
                </c:pt>
                <c:pt idx="1803">
                  <c:v>2503.303</c:v>
                </c:pt>
                <c:pt idx="1804">
                  <c:v>2497.421</c:v>
                </c:pt>
                <c:pt idx="1805">
                  <c:v>2479.538</c:v>
                </c:pt>
                <c:pt idx="1806">
                  <c:v>2462.52</c:v>
                </c:pt>
                <c:pt idx="1807">
                  <c:v>2458.982</c:v>
                </c:pt>
                <c:pt idx="1808">
                  <c:v>2455.006</c:v>
                </c:pt>
                <c:pt idx="1809">
                  <c:v>2459.44</c:v>
                </c:pt>
                <c:pt idx="1810">
                  <c:v>2473.537</c:v>
                </c:pt>
                <c:pt idx="1811">
                  <c:v>2464.46</c:v>
                </c:pt>
                <c:pt idx="1812">
                  <c:v>2498.177</c:v>
                </c:pt>
                <c:pt idx="1813">
                  <c:v>2483.874</c:v>
                </c:pt>
                <c:pt idx="1814">
                  <c:v>2481.005</c:v>
                </c:pt>
                <c:pt idx="1815">
                  <c:v>2431.894</c:v>
                </c:pt>
                <c:pt idx="1816">
                  <c:v>2392.036</c:v>
                </c:pt>
                <c:pt idx="1817">
                  <c:v>2376.454</c:v>
                </c:pt>
                <c:pt idx="1818">
                  <c:v>2380.071</c:v>
                </c:pt>
                <c:pt idx="1819">
                  <c:v>2360.927</c:v>
                </c:pt>
                <c:pt idx="1820">
                  <c:v>2353.976</c:v>
                </c:pt>
                <c:pt idx="1821">
                  <c:v>2379.907</c:v>
                </c:pt>
                <c:pt idx="1822">
                  <c:v>2380.172</c:v>
                </c:pt>
                <c:pt idx="1823">
                  <c:v>2385.447</c:v>
                </c:pt>
                <c:pt idx="1824">
                  <c:v>2348.162</c:v>
                </c:pt>
                <c:pt idx="1825">
                  <c:v>2336.576</c:v>
                </c:pt>
                <c:pt idx="1826">
                  <c:v>2313.312</c:v>
                </c:pt>
                <c:pt idx="1827">
                  <c:v>2305.736</c:v>
                </c:pt>
                <c:pt idx="1828">
                  <c:v>2306.661</c:v>
                </c:pt>
                <c:pt idx="1829">
                  <c:v>2308.867</c:v>
                </c:pt>
                <c:pt idx="1830">
                  <c:v>2341.721</c:v>
                </c:pt>
                <c:pt idx="1831">
                  <c:v>2316.795</c:v>
                </c:pt>
                <c:pt idx="1832">
                  <c:v>2312.358</c:v>
                </c:pt>
                <c:pt idx="1833">
                  <c:v>2313.811</c:v>
                </c:pt>
                <c:pt idx="1834">
                  <c:v>2334.864</c:v>
                </c:pt>
                <c:pt idx="1835">
                  <c:v>2323.731</c:v>
                </c:pt>
                <c:pt idx="1836">
                  <c:v>2282.491</c:v>
                </c:pt>
                <c:pt idx="1837">
                  <c:v>2278.598</c:v>
                </c:pt>
                <c:pt idx="1838">
                  <c:v>2280.273</c:v>
                </c:pt>
                <c:pt idx="1839">
                  <c:v>2271.593</c:v>
                </c:pt>
                <c:pt idx="1840">
                  <c:v>2274.333</c:v>
                </c:pt>
                <c:pt idx="1841">
                  <c:v>2268.744</c:v>
                </c:pt>
                <c:pt idx="1842">
                  <c:v>2266.708</c:v>
                </c:pt>
                <c:pt idx="1843">
                  <c:v>2270.24</c:v>
                </c:pt>
                <c:pt idx="1844">
                  <c:v>2264.56</c:v>
                </c:pt>
                <c:pt idx="1845">
                  <c:v>2272.457</c:v>
                </c:pt>
                <c:pt idx="1846">
                  <c:v>2287.269</c:v>
                </c:pt>
                <c:pt idx="1847">
                  <c:v>2304.953</c:v>
                </c:pt>
                <c:pt idx="1848">
                  <c:v>2311.572</c:v>
                </c:pt>
                <c:pt idx="1849">
                  <c:v>2304.305</c:v>
                </c:pt>
                <c:pt idx="1850">
                  <c:v>2321.709</c:v>
                </c:pt>
                <c:pt idx="1851">
                  <c:v>2277.789</c:v>
                </c:pt>
                <c:pt idx="1852">
                  <c:v>2259.413</c:v>
                </c:pt>
                <c:pt idx="1853">
                  <c:v>2252.644</c:v>
                </c:pt>
                <c:pt idx="1854">
                  <c:v>2245.738</c:v>
                </c:pt>
                <c:pt idx="1855">
                  <c:v>2235.798</c:v>
                </c:pt>
                <c:pt idx="1856">
                  <c:v>2221.351</c:v>
                </c:pt>
                <c:pt idx="1857">
                  <c:v>2232.43</c:v>
                </c:pt>
                <c:pt idx="1858">
                  <c:v>2229.697</c:v>
                </c:pt>
                <c:pt idx="1859">
                  <c:v>2229.458</c:v>
                </c:pt>
                <c:pt idx="1860">
                  <c:v>2217.663</c:v>
                </c:pt>
                <c:pt idx="1861">
                  <c:v>2171.731</c:v>
                </c:pt>
                <c:pt idx="1862">
                  <c:v>2170.997</c:v>
                </c:pt>
                <c:pt idx="1863">
                  <c:v>2169.001</c:v>
                </c:pt>
                <c:pt idx="1864">
                  <c:v>2154.063</c:v>
                </c:pt>
                <c:pt idx="1865">
                  <c:v>2167.644</c:v>
                </c:pt>
                <c:pt idx="1866">
                  <c:v>2161.098</c:v>
                </c:pt>
                <c:pt idx="1867">
                  <c:v>2151.92</c:v>
                </c:pt>
                <c:pt idx="1868">
                  <c:v>2135.022</c:v>
                </c:pt>
                <c:pt idx="1869">
                  <c:v>2142.023</c:v>
                </c:pt>
                <c:pt idx="1870">
                  <c:v>2173.19</c:v>
                </c:pt>
                <c:pt idx="1871">
                  <c:v>2245.81</c:v>
                </c:pt>
                <c:pt idx="1872">
                  <c:v>2230.17</c:v>
                </c:pt>
                <c:pt idx="1873">
                  <c:v>2234.515</c:v>
                </c:pt>
                <c:pt idx="1874">
                  <c:v>2238.318</c:v>
                </c:pt>
                <c:pt idx="1875">
                  <c:v>2242.682</c:v>
                </c:pt>
                <c:pt idx="1876">
                  <c:v>2206.112</c:v>
                </c:pt>
                <c:pt idx="1877">
                  <c:v>2180.776</c:v>
                </c:pt>
                <c:pt idx="1878">
                  <c:v>2180.13</c:v>
                </c:pt>
                <c:pt idx="1879">
                  <c:v>2146.661</c:v>
                </c:pt>
                <c:pt idx="1880">
                  <c:v>2142.193</c:v>
                </c:pt>
                <c:pt idx="1881">
                  <c:v>2129.153</c:v>
                </c:pt>
                <c:pt idx="1882">
                  <c:v>2155.766</c:v>
                </c:pt>
                <c:pt idx="1883">
                  <c:v>2139.877</c:v>
                </c:pt>
                <c:pt idx="1884">
                  <c:v>2144.228</c:v>
                </c:pt>
                <c:pt idx="1885">
                  <c:v>2191.215</c:v>
                </c:pt>
                <c:pt idx="1886">
                  <c:v>2212.376</c:v>
                </c:pt>
                <c:pt idx="1887">
                  <c:v>2237.163</c:v>
                </c:pt>
                <c:pt idx="1888">
                  <c:v>2252.966</c:v>
                </c:pt>
                <c:pt idx="1889">
                  <c:v>2246.867</c:v>
                </c:pt>
                <c:pt idx="1890">
                  <c:v>2237.49</c:v>
                </c:pt>
                <c:pt idx="1891">
                  <c:v>2234.252</c:v>
                </c:pt>
                <c:pt idx="1892">
                  <c:v>2240.747</c:v>
                </c:pt>
                <c:pt idx="1893">
                  <c:v>2236.898</c:v>
                </c:pt>
                <c:pt idx="1894">
                  <c:v>2259.681</c:v>
                </c:pt>
                <c:pt idx="1895">
                  <c:v>2274.699</c:v>
                </c:pt>
                <c:pt idx="1896">
                  <c:v>2263.35</c:v>
                </c:pt>
                <c:pt idx="1897">
                  <c:v>2257.417</c:v>
                </c:pt>
                <c:pt idx="1898">
                  <c:v>2251.262</c:v>
                </c:pt>
                <c:pt idx="1899">
                  <c:v>2240.374</c:v>
                </c:pt>
                <c:pt idx="1900">
                  <c:v>2200.441</c:v>
                </c:pt>
                <c:pt idx="1901">
                  <c:v>2189.419</c:v>
                </c:pt>
                <c:pt idx="1902">
                  <c:v>2191.637</c:v>
                </c:pt>
                <c:pt idx="1903">
                  <c:v>2193.971</c:v>
                </c:pt>
                <c:pt idx="1904">
                  <c:v>2214.294</c:v>
                </c:pt>
                <c:pt idx="1905">
                  <c:v>2245.37</c:v>
                </c:pt>
                <c:pt idx="1906">
                  <c:v>2257.598</c:v>
                </c:pt>
                <c:pt idx="1907">
                  <c:v>2226.91</c:v>
                </c:pt>
                <c:pt idx="1908">
                  <c:v>2240.27</c:v>
                </c:pt>
                <c:pt idx="1909">
                  <c:v>2211.629</c:v>
                </c:pt>
                <c:pt idx="1910">
                  <c:v>2200.684</c:v>
                </c:pt>
                <c:pt idx="1911">
                  <c:v>2202.766</c:v>
                </c:pt>
                <c:pt idx="1912">
                  <c:v>2178.201</c:v>
                </c:pt>
                <c:pt idx="1913">
                  <c:v>2178.531</c:v>
                </c:pt>
                <c:pt idx="1914">
                  <c:v>2165.826</c:v>
                </c:pt>
                <c:pt idx="1915">
                  <c:v>2141.053</c:v>
                </c:pt>
                <c:pt idx="1916">
                  <c:v>2135.394</c:v>
                </c:pt>
                <c:pt idx="1917">
                  <c:v>2142.113</c:v>
                </c:pt>
                <c:pt idx="1918">
                  <c:v>2134.679</c:v>
                </c:pt>
                <c:pt idx="1919">
                  <c:v>2150.948</c:v>
                </c:pt>
                <c:pt idx="1920">
                  <c:v>2159.293</c:v>
                </c:pt>
                <c:pt idx="1921">
                  <c:v>2155.919</c:v>
                </c:pt>
                <c:pt idx="1922">
                  <c:v>2134.526</c:v>
                </c:pt>
                <c:pt idx="1923">
                  <c:v>2117.413</c:v>
                </c:pt>
                <c:pt idx="1924">
                  <c:v>2100.348</c:v>
                </c:pt>
                <c:pt idx="1925">
                  <c:v>2094.886</c:v>
                </c:pt>
                <c:pt idx="1926">
                  <c:v>2094.379</c:v>
                </c:pt>
                <c:pt idx="1927">
                  <c:v>2089.095</c:v>
                </c:pt>
                <c:pt idx="1928">
                  <c:v>2113.711</c:v>
                </c:pt>
                <c:pt idx="1929">
                  <c:v>2176.351</c:v>
                </c:pt>
                <c:pt idx="1930">
                  <c:v>2185.677</c:v>
                </c:pt>
                <c:pt idx="1931">
                  <c:v>2238.739</c:v>
                </c:pt>
                <c:pt idx="1932">
                  <c:v>2237.336</c:v>
                </c:pt>
                <c:pt idx="1933">
                  <c:v>2236.444</c:v>
                </c:pt>
                <c:pt idx="1934">
                  <c:v>2226.839</c:v>
                </c:pt>
                <c:pt idx="1935">
                  <c:v>2232.399</c:v>
                </c:pt>
                <c:pt idx="1936">
                  <c:v>2343.277</c:v>
                </c:pt>
                <c:pt idx="1937">
                  <c:v>2340.649</c:v>
                </c:pt>
                <c:pt idx="1938">
                  <c:v>2353.339</c:v>
                </c:pt>
                <c:pt idx="1939">
                  <c:v>2341.479</c:v>
                </c:pt>
                <c:pt idx="1940">
                  <c:v>2353.06</c:v>
                </c:pt>
                <c:pt idx="1941">
                  <c:v>2356.136</c:v>
                </c:pt>
                <c:pt idx="1942">
                  <c:v>2358.967</c:v>
                </c:pt>
                <c:pt idx="1943">
                  <c:v>2435.67</c:v>
                </c:pt>
                <c:pt idx="1944">
                  <c:v>2432.996</c:v>
                </c:pt>
                <c:pt idx="1945">
                  <c:v>2438.285</c:v>
                </c:pt>
                <c:pt idx="1946">
                  <c:v>2484.254</c:v>
                </c:pt>
                <c:pt idx="1947">
                  <c:v>2509.51</c:v>
                </c:pt>
                <c:pt idx="1948">
                  <c:v>2522.001</c:v>
                </c:pt>
                <c:pt idx="1949">
                  <c:v>2520.785</c:v>
                </c:pt>
                <c:pt idx="1950">
                  <c:v>2514.139</c:v>
                </c:pt>
                <c:pt idx="1951">
                  <c:v>2523.789</c:v>
                </c:pt>
                <c:pt idx="1952">
                  <c:v>2477.504</c:v>
                </c:pt>
                <c:pt idx="1953">
                  <c:v>2480.217</c:v>
                </c:pt>
                <c:pt idx="1954">
                  <c:v>2581.774</c:v>
                </c:pt>
                <c:pt idx="1955">
                  <c:v>2531.513</c:v>
                </c:pt>
                <c:pt idx="1956">
                  <c:v>2528.416</c:v>
                </c:pt>
                <c:pt idx="1957">
                  <c:v>2547.379</c:v>
                </c:pt>
                <c:pt idx="1958">
                  <c:v>2571.236</c:v>
                </c:pt>
                <c:pt idx="1959">
                  <c:v>2582.66</c:v>
                </c:pt>
                <c:pt idx="1960">
                  <c:v>2580.698</c:v>
                </c:pt>
                <c:pt idx="1961">
                  <c:v>2581.211</c:v>
                </c:pt>
                <c:pt idx="1962">
                  <c:v>2586.771</c:v>
                </c:pt>
                <c:pt idx="1963">
                  <c:v>2599.691</c:v>
                </c:pt>
                <c:pt idx="1964">
                  <c:v>2678.915</c:v>
                </c:pt>
                <c:pt idx="1965">
                  <c:v>2705.542</c:v>
                </c:pt>
                <c:pt idx="1966">
                  <c:v>2719.125</c:v>
                </c:pt>
                <c:pt idx="1967">
                  <c:v>2729.993</c:v>
                </c:pt>
                <c:pt idx="1968">
                  <c:v>2818.506</c:v>
                </c:pt>
                <c:pt idx="1969">
                  <c:v>2807.462</c:v>
                </c:pt>
                <c:pt idx="1970">
                  <c:v>2831.193</c:v>
                </c:pt>
                <c:pt idx="1971">
                  <c:v>2757.613</c:v>
                </c:pt>
                <c:pt idx="1972">
                  <c:v>2771.977</c:v>
                </c:pt>
                <c:pt idx="1973">
                  <c:v>2767.145</c:v>
                </c:pt>
                <c:pt idx="1974">
                  <c:v>2725.937</c:v>
                </c:pt>
                <c:pt idx="1975">
                  <c:v>2695.851</c:v>
                </c:pt>
                <c:pt idx="1976">
                  <c:v>2601.37</c:v>
                </c:pt>
                <c:pt idx="1977">
                  <c:v>2593.448</c:v>
                </c:pt>
                <c:pt idx="1978">
                  <c:v>2605.826</c:v>
                </c:pt>
                <c:pt idx="1979">
                  <c:v>2586.558</c:v>
                </c:pt>
                <c:pt idx="1980">
                  <c:v>2595.662</c:v>
                </c:pt>
                <c:pt idx="1981">
                  <c:v>2620.043</c:v>
                </c:pt>
                <c:pt idx="1982">
                  <c:v>2655.844</c:v>
                </c:pt>
                <c:pt idx="1983">
                  <c:v>2555.654</c:v>
                </c:pt>
                <c:pt idx="1984">
                  <c:v>2578.587</c:v>
                </c:pt>
                <c:pt idx="1985">
                  <c:v>2674.398</c:v>
                </c:pt>
                <c:pt idx="1986">
                  <c:v>2645.61</c:v>
                </c:pt>
                <c:pt idx="1987">
                  <c:v>2655.168</c:v>
                </c:pt>
                <c:pt idx="1988">
                  <c:v>2618.723</c:v>
                </c:pt>
                <c:pt idx="1989">
                  <c:v>2568.483</c:v>
                </c:pt>
                <c:pt idx="1990">
                  <c:v>2556.081</c:v>
                </c:pt>
                <c:pt idx="1991">
                  <c:v>2553.198</c:v>
                </c:pt>
                <c:pt idx="1992">
                  <c:v>2550.383</c:v>
                </c:pt>
                <c:pt idx="1993">
                  <c:v>2552.441</c:v>
                </c:pt>
                <c:pt idx="1994">
                  <c:v>2547.086</c:v>
                </c:pt>
                <c:pt idx="1995">
                  <c:v>2587.44</c:v>
                </c:pt>
                <c:pt idx="1996">
                  <c:v>2662.4</c:v>
                </c:pt>
                <c:pt idx="1997">
                  <c:v>2666.003</c:v>
                </c:pt>
                <c:pt idx="1998">
                  <c:v>2668.154</c:v>
                </c:pt>
                <c:pt idx="1999">
                  <c:v>2602.376</c:v>
                </c:pt>
                <c:pt idx="2000">
                  <c:v>2610.489</c:v>
                </c:pt>
                <c:pt idx="2001">
                  <c:v>2507.333</c:v>
                </c:pt>
                <c:pt idx="2002">
                  <c:v>2499.627</c:v>
                </c:pt>
                <c:pt idx="2003">
                  <c:v>2506.859</c:v>
                </c:pt>
                <c:pt idx="2004">
                  <c:v>2495.141</c:v>
                </c:pt>
                <c:pt idx="2005">
                  <c:v>2505.519</c:v>
                </c:pt>
                <c:pt idx="2006">
                  <c:v>2458.789</c:v>
                </c:pt>
                <c:pt idx="2007">
                  <c:v>2504.87</c:v>
                </c:pt>
                <c:pt idx="2008">
                  <c:v>2485.395</c:v>
                </c:pt>
                <c:pt idx="2009">
                  <c:v>2497.072</c:v>
                </c:pt>
                <c:pt idx="2010">
                  <c:v>2481.126</c:v>
                </c:pt>
                <c:pt idx="2011">
                  <c:v>2453.616</c:v>
                </c:pt>
                <c:pt idx="2012">
                  <c:v>2422.838</c:v>
                </c:pt>
                <c:pt idx="2013">
                  <c:v>2428.319</c:v>
                </c:pt>
                <c:pt idx="2014">
                  <c:v>2417.145</c:v>
                </c:pt>
                <c:pt idx="2015">
                  <c:v>2460.425</c:v>
                </c:pt>
                <c:pt idx="2016">
                  <c:v>2532.934</c:v>
                </c:pt>
                <c:pt idx="2017">
                  <c:v>2472.27</c:v>
                </c:pt>
                <c:pt idx="2018">
                  <c:v>2467.231</c:v>
                </c:pt>
                <c:pt idx="2019">
                  <c:v>2479.464</c:v>
                </c:pt>
                <c:pt idx="2020">
                  <c:v>2468.23</c:v>
                </c:pt>
                <c:pt idx="2021">
                  <c:v>2447.024</c:v>
                </c:pt>
                <c:pt idx="2022">
                  <c:v>2489.147</c:v>
                </c:pt>
                <c:pt idx="2023">
                  <c:v>2527.664</c:v>
                </c:pt>
                <c:pt idx="2024">
                  <c:v>2527.395</c:v>
                </c:pt>
                <c:pt idx="2025">
                  <c:v>2541.872</c:v>
                </c:pt>
                <c:pt idx="2026">
                  <c:v>2519.437</c:v>
                </c:pt>
                <c:pt idx="2027">
                  <c:v>2530.129</c:v>
                </c:pt>
                <c:pt idx="2028">
                  <c:v>2534.249</c:v>
                </c:pt>
                <c:pt idx="2029">
                  <c:v>2508.912</c:v>
                </c:pt>
                <c:pt idx="2030">
                  <c:v>2520.657</c:v>
                </c:pt>
                <c:pt idx="2031">
                  <c:v>2511.952</c:v>
                </c:pt>
                <c:pt idx="2032">
                  <c:v>2563.508</c:v>
                </c:pt>
                <c:pt idx="2033">
                  <c:v>2601.427</c:v>
                </c:pt>
                <c:pt idx="2034">
                  <c:v>2603.936</c:v>
                </c:pt>
                <c:pt idx="2035">
                  <c:v>2612.306</c:v>
                </c:pt>
                <c:pt idx="2036">
                  <c:v>2577.147</c:v>
                </c:pt>
                <c:pt idx="2037">
                  <c:v>2569.467</c:v>
                </c:pt>
                <c:pt idx="2038">
                  <c:v>2584.59</c:v>
                </c:pt>
                <c:pt idx="2039">
                  <c:v>2581.196</c:v>
                </c:pt>
                <c:pt idx="2040">
                  <c:v>2630.528</c:v>
                </c:pt>
                <c:pt idx="2041">
                  <c:v>2621.109</c:v>
                </c:pt>
                <c:pt idx="2042">
                  <c:v>2609.676</c:v>
                </c:pt>
                <c:pt idx="2043">
                  <c:v>2596.298</c:v>
                </c:pt>
                <c:pt idx="2044">
                  <c:v>2566.199</c:v>
                </c:pt>
                <c:pt idx="2045">
                  <c:v>2544.716</c:v>
                </c:pt>
                <c:pt idx="2046">
                  <c:v>2520.091</c:v>
                </c:pt>
                <c:pt idx="2047">
                  <c:v>2482.155</c:v>
                </c:pt>
                <c:pt idx="2048">
                  <c:v>2372.24</c:v>
                </c:pt>
                <c:pt idx="2049">
                  <c:v>2397.356</c:v>
                </c:pt>
                <c:pt idx="2050">
                  <c:v>2393.932</c:v>
                </c:pt>
                <c:pt idx="2051">
                  <c:v>2387.581</c:v>
                </c:pt>
                <c:pt idx="2052">
                  <c:v>2349.698</c:v>
                </c:pt>
                <c:pt idx="2053">
                  <c:v>2297.862</c:v>
                </c:pt>
                <c:pt idx="2054">
                  <c:v>2244.476</c:v>
                </c:pt>
                <c:pt idx="2055">
                  <c:v>2143.589</c:v>
                </c:pt>
                <c:pt idx="2056">
                  <c:v>2004.133</c:v>
                </c:pt>
                <c:pt idx="2057">
                  <c:v>2093.597</c:v>
                </c:pt>
                <c:pt idx="2058">
                  <c:v>2114.514</c:v>
                </c:pt>
                <c:pt idx="2059">
                  <c:v>2106.547</c:v>
                </c:pt>
                <c:pt idx="2060">
                  <c:v>2146.946</c:v>
                </c:pt>
                <c:pt idx="2061">
                  <c:v>2158.818</c:v>
                </c:pt>
                <c:pt idx="2062">
                  <c:v>2133.346</c:v>
                </c:pt>
                <c:pt idx="2063">
                  <c:v>2138.812</c:v>
                </c:pt>
                <c:pt idx="2064">
                  <c:v>2173.732</c:v>
                </c:pt>
                <c:pt idx="2065">
                  <c:v>2123.705</c:v>
                </c:pt>
                <c:pt idx="2066">
                  <c:v>2119.935</c:v>
                </c:pt>
                <c:pt idx="2067">
                  <c:v>2131.544</c:v>
                </c:pt>
                <c:pt idx="2068">
                  <c:v>2201.341</c:v>
                </c:pt>
                <c:pt idx="2069">
                  <c:v>2245.804</c:v>
                </c:pt>
                <c:pt idx="2070">
                  <c:v>2246.616</c:v>
                </c:pt>
                <c:pt idx="2071">
                  <c:v>2247.711</c:v>
                </c:pt>
                <c:pt idx="2072">
                  <c:v>2249.613</c:v>
                </c:pt>
                <c:pt idx="2073">
                  <c:v>2203.209</c:v>
                </c:pt>
                <c:pt idx="2074">
                  <c:v>2157.932</c:v>
                </c:pt>
                <c:pt idx="2075">
                  <c:v>2122.02</c:v>
                </c:pt>
                <c:pt idx="2076">
                  <c:v>2161.676</c:v>
                </c:pt>
                <c:pt idx="2077">
                  <c:v>2164.761</c:v>
                </c:pt>
                <c:pt idx="2078">
                  <c:v>2182.954</c:v>
                </c:pt>
                <c:pt idx="2079">
                  <c:v>2169.767</c:v>
                </c:pt>
                <c:pt idx="2080">
                  <c:v>2122.684</c:v>
                </c:pt>
                <c:pt idx="2081">
                  <c:v>2129.136</c:v>
                </c:pt>
                <c:pt idx="2082">
                  <c:v>2147.869</c:v>
                </c:pt>
                <c:pt idx="2083">
                  <c:v>2160.503</c:v>
                </c:pt>
                <c:pt idx="2084">
                  <c:v>2189.213</c:v>
                </c:pt>
                <c:pt idx="2085">
                  <c:v>2185.409</c:v>
                </c:pt>
                <c:pt idx="2086">
                  <c:v>2189.116</c:v>
                </c:pt>
                <c:pt idx="2087">
                  <c:v>2200.985</c:v>
                </c:pt>
                <c:pt idx="2088">
                  <c:v>2187.516</c:v>
                </c:pt>
                <c:pt idx="2089">
                  <c:v>2173.776</c:v>
                </c:pt>
                <c:pt idx="2090">
                  <c:v>2208.76</c:v>
                </c:pt>
                <c:pt idx="2091">
                  <c:v>2270.363</c:v>
                </c:pt>
                <c:pt idx="2092">
                  <c:v>2275.844</c:v>
                </c:pt>
                <c:pt idx="2093">
                  <c:v>2260.197</c:v>
                </c:pt>
                <c:pt idx="2094">
                  <c:v>2234.432</c:v>
                </c:pt>
                <c:pt idx="2095">
                  <c:v>2234.47</c:v>
                </c:pt>
                <c:pt idx="2096">
                  <c:v>2264.835</c:v>
                </c:pt>
                <c:pt idx="2097">
                  <c:v>2247.914</c:v>
                </c:pt>
                <c:pt idx="2098">
                  <c:v>2249.543</c:v>
                </c:pt>
                <c:pt idx="2099">
                  <c:v>2203.075</c:v>
                </c:pt>
                <c:pt idx="2100">
                  <c:v>2233.412</c:v>
                </c:pt>
                <c:pt idx="2101">
                  <c:v>2268.652</c:v>
                </c:pt>
                <c:pt idx="2102">
                  <c:v>2255.554</c:v>
                </c:pt>
                <c:pt idx="2103">
                  <c:v>2261.357</c:v>
                </c:pt>
                <c:pt idx="2104">
                  <c:v>2257.154</c:v>
                </c:pt>
                <c:pt idx="2105">
                  <c:v>2259.302</c:v>
                </c:pt>
                <c:pt idx="2106">
                  <c:v>2280.838</c:v>
                </c:pt>
                <c:pt idx="2107">
                  <c:v>2307.049</c:v>
                </c:pt>
                <c:pt idx="2108">
                  <c:v>2303.259</c:v>
                </c:pt>
                <c:pt idx="2109">
                  <c:v>2304.626</c:v>
                </c:pt>
                <c:pt idx="2110">
                  <c:v>2360.593</c:v>
                </c:pt>
                <c:pt idx="2111">
                  <c:v>2442.465</c:v>
                </c:pt>
                <c:pt idx="2112">
                  <c:v>2480.765</c:v>
                </c:pt>
                <c:pt idx="2113">
                  <c:v>2469.41</c:v>
                </c:pt>
                <c:pt idx="2114">
                  <c:v>2478.491</c:v>
                </c:pt>
                <c:pt idx="2115">
                  <c:v>2456.278</c:v>
                </c:pt>
                <c:pt idx="2116">
                  <c:v>2423.862</c:v>
                </c:pt>
                <c:pt idx="2117">
                  <c:v>2403.51</c:v>
                </c:pt>
                <c:pt idx="2118">
                  <c:v>2425.386</c:v>
                </c:pt>
                <c:pt idx="2119">
                  <c:v>2388.361</c:v>
                </c:pt>
                <c:pt idx="2120">
                  <c:v>2385.329</c:v>
                </c:pt>
                <c:pt idx="2121">
                  <c:v>2344.03</c:v>
                </c:pt>
                <c:pt idx="2122">
                  <c:v>2340.314</c:v>
                </c:pt>
                <c:pt idx="2123">
                  <c:v>2356.784</c:v>
                </c:pt>
                <c:pt idx="2124">
                  <c:v>2341.928</c:v>
                </c:pt>
                <c:pt idx="2125">
                  <c:v>2371.325</c:v>
                </c:pt>
                <c:pt idx="2126">
                  <c:v>2354.078</c:v>
                </c:pt>
                <c:pt idx="2127">
                  <c:v>2370.526</c:v>
                </c:pt>
                <c:pt idx="2128">
                  <c:v>2394.175</c:v>
                </c:pt>
                <c:pt idx="2129">
                  <c:v>2376.43</c:v>
                </c:pt>
                <c:pt idx="2130">
                  <c:v>2342.601</c:v>
                </c:pt>
                <c:pt idx="2131">
                  <c:v>2345.088</c:v>
                </c:pt>
                <c:pt idx="2132">
                  <c:v>2346.497</c:v>
                </c:pt>
                <c:pt idx="2133">
                  <c:v>2349.611</c:v>
                </c:pt>
                <c:pt idx="2134">
                  <c:v>2365.783</c:v>
                </c:pt>
                <c:pt idx="2135">
                  <c:v>2355.322</c:v>
                </c:pt>
                <c:pt idx="2136">
                  <c:v>2332.614</c:v>
                </c:pt>
                <c:pt idx="2137">
                  <c:v>2309.041</c:v>
                </c:pt>
                <c:pt idx="2138">
                  <c:v>2306.411</c:v>
                </c:pt>
                <c:pt idx="2139">
                  <c:v>2306.591</c:v>
                </c:pt>
                <c:pt idx="2140">
                  <c:v>2332.763</c:v>
                </c:pt>
                <c:pt idx="2141">
                  <c:v>2339.53</c:v>
                </c:pt>
                <c:pt idx="2142">
                  <c:v>2338.271</c:v>
                </c:pt>
                <c:pt idx="2143">
                  <c:v>2350.965</c:v>
                </c:pt>
                <c:pt idx="2144">
                  <c:v>2313.348</c:v>
                </c:pt>
                <c:pt idx="2145">
                  <c:v>2320.376</c:v>
                </c:pt>
                <c:pt idx="2146">
                  <c:v>2307.452</c:v>
                </c:pt>
                <c:pt idx="2147">
                  <c:v>2289.608</c:v>
                </c:pt>
                <c:pt idx="2148">
                  <c:v>2281.516</c:v>
                </c:pt>
                <c:pt idx="2149">
                  <c:v>2301.358</c:v>
                </c:pt>
                <c:pt idx="2150">
                  <c:v>2257.918</c:v>
                </c:pt>
                <c:pt idx="2151">
                  <c:v>2241.427</c:v>
                </c:pt>
                <c:pt idx="2152">
                  <c:v>2260.153</c:v>
                </c:pt>
                <c:pt idx="2153">
                  <c:v>2302.738</c:v>
                </c:pt>
                <c:pt idx="2154">
                  <c:v>2361.61</c:v>
                </c:pt>
                <c:pt idx="2155">
                  <c:v>2358.228</c:v>
                </c:pt>
                <c:pt idx="2156">
                  <c:v>2333.72</c:v>
                </c:pt>
                <c:pt idx="2157">
                  <c:v>2349.916</c:v>
                </c:pt>
                <c:pt idx="2158">
                  <c:v>2339.696</c:v>
                </c:pt>
                <c:pt idx="2159">
                  <c:v>2337.366</c:v>
                </c:pt>
                <c:pt idx="2160">
                  <c:v>2337.42</c:v>
                </c:pt>
                <c:pt idx="2161">
                  <c:v>2363.995</c:v>
                </c:pt>
                <c:pt idx="2162">
                  <c:v>2374.07</c:v>
                </c:pt>
                <c:pt idx="2163">
                  <c:v>2363.982</c:v>
                </c:pt>
                <c:pt idx="2164">
                  <c:v>2387.668</c:v>
                </c:pt>
                <c:pt idx="2165">
                  <c:v>2400.599</c:v>
                </c:pt>
                <c:pt idx="2166">
                  <c:v>2415.841</c:v>
                </c:pt>
                <c:pt idx="2167">
                  <c:v>2398.903</c:v>
                </c:pt>
                <c:pt idx="2168">
                  <c:v>2401.797</c:v>
                </c:pt>
                <c:pt idx="2169">
                  <c:v>2400.223</c:v>
                </c:pt>
                <c:pt idx="2170">
                  <c:v>2355.809</c:v>
                </c:pt>
                <c:pt idx="2171">
                  <c:v>2354.016</c:v>
                </c:pt>
                <c:pt idx="2172">
                  <c:v>2334.329</c:v>
                </c:pt>
                <c:pt idx="2173">
                  <c:v>2316.81</c:v>
                </c:pt>
                <c:pt idx="2174">
                  <c:v>2308.536</c:v>
                </c:pt>
                <c:pt idx="2175">
                  <c:v>2302.689</c:v>
                </c:pt>
                <c:pt idx="2176">
                  <c:v>2288.409</c:v>
                </c:pt>
                <c:pt idx="2177">
                  <c:v>2246.507</c:v>
                </c:pt>
                <c:pt idx="2178">
                  <c:v>2228.504</c:v>
                </c:pt>
                <c:pt idx="2179">
                  <c:v>2241.05</c:v>
                </c:pt>
                <c:pt idx="2180">
                  <c:v>2254.046</c:v>
                </c:pt>
                <c:pt idx="2181">
                  <c:v>2226.147</c:v>
                </c:pt>
                <c:pt idx="2182">
                  <c:v>2224.186</c:v>
                </c:pt>
                <c:pt idx="2183">
                  <c:v>2252.243</c:v>
                </c:pt>
                <c:pt idx="2184">
                  <c:v>2241.533</c:v>
                </c:pt>
                <c:pt idx="2185">
                  <c:v>2258.464</c:v>
                </c:pt>
                <c:pt idx="2186">
                  <c:v>2237.188</c:v>
                </c:pt>
                <c:pt idx="2187">
                  <c:v>2187.456</c:v>
                </c:pt>
                <c:pt idx="2188">
                  <c:v>2172.588</c:v>
                </c:pt>
                <c:pt idx="2189">
                  <c:v>2177.01</c:v>
                </c:pt>
                <c:pt idx="2190">
                  <c:v>2157.253</c:v>
                </c:pt>
                <c:pt idx="2191">
                  <c:v>2131.772</c:v>
                </c:pt>
                <c:pt idx="2192">
                  <c:v>2124.739</c:v>
                </c:pt>
                <c:pt idx="2193">
                  <c:v>2126.988</c:v>
                </c:pt>
                <c:pt idx="2194">
                  <c:v>2148.21</c:v>
                </c:pt>
                <c:pt idx="2195">
                  <c:v>2151.782</c:v>
                </c:pt>
                <c:pt idx="2196">
                  <c:v>2139.373</c:v>
                </c:pt>
                <c:pt idx="2197">
                  <c:v>2127.349</c:v>
                </c:pt>
                <c:pt idx="2198">
                  <c:v>2136.633</c:v>
                </c:pt>
                <c:pt idx="2199">
                  <c:v>2158.112</c:v>
                </c:pt>
                <c:pt idx="2200">
                  <c:v>2193.717</c:v>
                </c:pt>
                <c:pt idx="2201">
                  <c:v>2192.935</c:v>
                </c:pt>
                <c:pt idx="2202">
                  <c:v>2193.682</c:v>
                </c:pt>
                <c:pt idx="2203">
                  <c:v>2192.267</c:v>
                </c:pt>
                <c:pt idx="2204">
                  <c:v>2208.429</c:v>
                </c:pt>
                <c:pt idx="2205">
                  <c:v>2206.812</c:v>
                </c:pt>
                <c:pt idx="2206">
                  <c:v>2190.873</c:v>
                </c:pt>
                <c:pt idx="2207">
                  <c:v>2237.882</c:v>
                </c:pt>
                <c:pt idx="2208">
                  <c:v>2285.544</c:v>
                </c:pt>
                <c:pt idx="2209">
                  <c:v>2305.746</c:v>
                </c:pt>
                <c:pt idx="2210">
                  <c:v>2305.192</c:v>
                </c:pt>
                <c:pt idx="2211">
                  <c:v>2302.259</c:v>
                </c:pt>
                <c:pt idx="2212">
                  <c:v>2333.721</c:v>
                </c:pt>
                <c:pt idx="2213">
                  <c:v>2352.241</c:v>
                </c:pt>
                <c:pt idx="2214">
                  <c:v>2352.714</c:v>
                </c:pt>
                <c:pt idx="2215">
                  <c:v>2362.525</c:v>
                </c:pt>
                <c:pt idx="2216">
                  <c:v>2321.574</c:v>
                </c:pt>
                <c:pt idx="2217">
                  <c:v>2283.124</c:v>
                </c:pt>
                <c:pt idx="2218">
                  <c:v>2233.739</c:v>
                </c:pt>
                <c:pt idx="2219">
                  <c:v>2211.1</c:v>
                </c:pt>
                <c:pt idx="2220">
                  <c:v>2252.292</c:v>
                </c:pt>
                <c:pt idx="2221">
                  <c:v>2231.047</c:v>
                </c:pt>
                <c:pt idx="2222">
                  <c:v>2268.77</c:v>
                </c:pt>
                <c:pt idx="2223">
                  <c:v>2273.634</c:v>
                </c:pt>
                <c:pt idx="2224">
                  <c:v>2272.998</c:v>
                </c:pt>
                <c:pt idx="2225">
                  <c:v>2245.201</c:v>
                </c:pt>
                <c:pt idx="2226">
                  <c:v>2256.897</c:v>
                </c:pt>
                <c:pt idx="2227">
                  <c:v>2180.561</c:v>
                </c:pt>
                <c:pt idx="2228">
                  <c:v>2168.671</c:v>
                </c:pt>
                <c:pt idx="2229">
                  <c:v>2168.557</c:v>
                </c:pt>
                <c:pt idx="2230">
                  <c:v>2204.642</c:v>
                </c:pt>
                <c:pt idx="2231">
                  <c:v>2209.839</c:v>
                </c:pt>
                <c:pt idx="2232">
                  <c:v>2223.404</c:v>
                </c:pt>
                <c:pt idx="2233">
                  <c:v>2259.92</c:v>
                </c:pt>
                <c:pt idx="2234">
                  <c:v>2238.274</c:v>
                </c:pt>
                <c:pt idx="2235">
                  <c:v>2215.037</c:v>
                </c:pt>
                <c:pt idx="2236">
                  <c:v>2199.8</c:v>
                </c:pt>
                <c:pt idx="2237">
                  <c:v>2266.607</c:v>
                </c:pt>
                <c:pt idx="2238">
                  <c:v>2283.13</c:v>
                </c:pt>
                <c:pt idx="2239">
                  <c:v>2288.857</c:v>
                </c:pt>
                <c:pt idx="2240">
                  <c:v>2267.341</c:v>
                </c:pt>
                <c:pt idx="2241">
                  <c:v>2240.076</c:v>
                </c:pt>
                <c:pt idx="2242">
                  <c:v>2231.127</c:v>
                </c:pt>
                <c:pt idx="2243">
                  <c:v>2239.978</c:v>
                </c:pt>
                <c:pt idx="2244">
                  <c:v>2278.091</c:v>
                </c:pt>
                <c:pt idx="2245">
                  <c:v>2260.748</c:v>
                </c:pt>
                <c:pt idx="2246">
                  <c:v>2255.458</c:v>
                </c:pt>
                <c:pt idx="2247">
                  <c:v>2271.186</c:v>
                </c:pt>
                <c:pt idx="2248">
                  <c:v>2315.425</c:v>
                </c:pt>
                <c:pt idx="2249">
                  <c:v>2317.645</c:v>
                </c:pt>
                <c:pt idx="2250">
                  <c:v>2341.754</c:v>
                </c:pt>
                <c:pt idx="2251">
                  <c:v>2345.482</c:v>
                </c:pt>
                <c:pt idx="2252">
                  <c:v>2317.032</c:v>
                </c:pt>
                <c:pt idx="2253">
                  <c:v>2309.467</c:v>
                </c:pt>
                <c:pt idx="2254">
                  <c:v>2309.046</c:v>
                </c:pt>
                <c:pt idx="2255">
                  <c:v>2298.201</c:v>
                </c:pt>
                <c:pt idx="2256">
                  <c:v>2274.434</c:v>
                </c:pt>
                <c:pt idx="2257">
                  <c:v>2242.725</c:v>
                </c:pt>
                <c:pt idx="2258">
                  <c:v>2252.512</c:v>
                </c:pt>
                <c:pt idx="2259">
                  <c:v>2251.056</c:v>
                </c:pt>
                <c:pt idx="2260">
                  <c:v>2219.77</c:v>
                </c:pt>
                <c:pt idx="2261">
                  <c:v>2176.507</c:v>
                </c:pt>
                <c:pt idx="2262">
                  <c:v>2175.248</c:v>
                </c:pt>
                <c:pt idx="2263">
                  <c:v>2200.345</c:v>
                </c:pt>
                <c:pt idx="2264">
                  <c:v>2194.364</c:v>
                </c:pt>
                <c:pt idx="2265">
                  <c:v>2213.388</c:v>
                </c:pt>
                <c:pt idx="2266">
                  <c:v>2195.655</c:v>
                </c:pt>
                <c:pt idx="2267">
                  <c:v>2188.866</c:v>
                </c:pt>
                <c:pt idx="2268">
                  <c:v>2173.371</c:v>
                </c:pt>
                <c:pt idx="2269">
                  <c:v>2194.578</c:v>
                </c:pt>
                <c:pt idx="2270">
                  <c:v>2229.607</c:v>
                </c:pt>
                <c:pt idx="2271">
                  <c:v>2229.1</c:v>
                </c:pt>
                <c:pt idx="2272">
                  <c:v>2199.995</c:v>
                </c:pt>
                <c:pt idx="2273">
                  <c:v>2176.931</c:v>
                </c:pt>
                <c:pt idx="2274">
                  <c:v>2161.503</c:v>
                </c:pt>
                <c:pt idx="2275">
                  <c:v>2169.5</c:v>
                </c:pt>
                <c:pt idx="2276">
                  <c:v>2151.589</c:v>
                </c:pt>
                <c:pt idx="2277">
                  <c:v>2184.413</c:v>
                </c:pt>
                <c:pt idx="2278">
                  <c:v>2176.555</c:v>
                </c:pt>
                <c:pt idx="2279">
                  <c:v>2208.717</c:v>
                </c:pt>
                <c:pt idx="2280">
                  <c:v>2209.567</c:v>
                </c:pt>
                <c:pt idx="2281">
                  <c:v>2203.244</c:v>
                </c:pt>
                <c:pt idx="2282">
                  <c:v>2203.534</c:v>
                </c:pt>
                <c:pt idx="2283">
                  <c:v>2192.143</c:v>
                </c:pt>
                <c:pt idx="2284">
                  <c:v>2197.653</c:v>
                </c:pt>
                <c:pt idx="2285">
                  <c:v>2165.105</c:v>
                </c:pt>
                <c:pt idx="2286">
                  <c:v>2168.088</c:v>
                </c:pt>
                <c:pt idx="2287">
                  <c:v>2172.689</c:v>
                </c:pt>
                <c:pt idx="2288">
                  <c:v>2170.764</c:v>
                </c:pt>
                <c:pt idx="2289">
                  <c:v>2171.867</c:v>
                </c:pt>
                <c:pt idx="2290">
                  <c:v>2196.766</c:v>
                </c:pt>
                <c:pt idx="2291">
                  <c:v>2192.336</c:v>
                </c:pt>
                <c:pt idx="2292">
                  <c:v>2193.879</c:v>
                </c:pt>
                <c:pt idx="2293">
                  <c:v>2229.581</c:v>
                </c:pt>
                <c:pt idx="2294">
                  <c:v>2227.618</c:v>
                </c:pt>
                <c:pt idx="2295">
                  <c:v>2206.082</c:v>
                </c:pt>
                <c:pt idx="2296">
                  <c:v>2156.467</c:v>
                </c:pt>
                <c:pt idx="2297">
                  <c:v>2160.328</c:v>
                </c:pt>
                <c:pt idx="2298">
                  <c:v>2176.297</c:v>
                </c:pt>
                <c:pt idx="2299">
                  <c:v>2173.8</c:v>
                </c:pt>
                <c:pt idx="2300">
                  <c:v>2171.358</c:v>
                </c:pt>
                <c:pt idx="2301">
                  <c:v>2183.226</c:v>
                </c:pt>
                <c:pt idx="2302">
                  <c:v>2191.268</c:v>
                </c:pt>
                <c:pt idx="2303">
                  <c:v>2214.622</c:v>
                </c:pt>
                <c:pt idx="2304">
                  <c:v>2225.182</c:v>
                </c:pt>
                <c:pt idx="2305">
                  <c:v>2231.282</c:v>
                </c:pt>
                <c:pt idx="2306">
                  <c:v>2252.779</c:v>
                </c:pt>
                <c:pt idx="2307">
                  <c:v>2263.307</c:v>
                </c:pt>
                <c:pt idx="2308">
                  <c:v>2255.205</c:v>
                </c:pt>
                <c:pt idx="2309">
                  <c:v>2249.897</c:v>
                </c:pt>
                <c:pt idx="2310">
                  <c:v>2241.992</c:v>
                </c:pt>
                <c:pt idx="2311">
                  <c:v>2234.923</c:v>
                </c:pt>
                <c:pt idx="2312">
                  <c:v>2230.552</c:v>
                </c:pt>
                <c:pt idx="2313">
                  <c:v>2247.86</c:v>
                </c:pt>
                <c:pt idx="2314">
                  <c:v>2271.821</c:v>
                </c:pt>
                <c:pt idx="2315">
                  <c:v>2271.993</c:v>
                </c:pt>
                <c:pt idx="2316">
                  <c:v>2251.199</c:v>
                </c:pt>
                <c:pt idx="2317">
                  <c:v>2252.601</c:v>
                </c:pt>
                <c:pt idx="2318">
                  <c:v>2260.212</c:v>
                </c:pt>
                <c:pt idx="2319">
                  <c:v>2263.941</c:v>
                </c:pt>
                <c:pt idx="2320">
                  <c:v>2294.632</c:v>
                </c:pt>
                <c:pt idx="2321">
                  <c:v>2305.751</c:v>
                </c:pt>
                <c:pt idx="2322">
                  <c:v>2332.712</c:v>
                </c:pt>
                <c:pt idx="2323">
                  <c:v>2368.67</c:v>
                </c:pt>
                <c:pt idx="2324">
                  <c:v>2406.996</c:v>
                </c:pt>
                <c:pt idx="2325">
                  <c:v>2412.294</c:v>
                </c:pt>
                <c:pt idx="2326">
                  <c:v>2418.187</c:v>
                </c:pt>
                <c:pt idx="2327">
                  <c:v>2426.976</c:v>
                </c:pt>
                <c:pt idx="2328">
                  <c:v>2433.43</c:v>
                </c:pt>
                <c:pt idx="2329">
                  <c:v>2454.917</c:v>
                </c:pt>
                <c:pt idx="2330">
                  <c:v>2447.072</c:v>
                </c:pt>
                <c:pt idx="2331">
                  <c:v>2445.396</c:v>
                </c:pt>
                <c:pt idx="2332">
                  <c:v>2438.089</c:v>
                </c:pt>
                <c:pt idx="2333">
                  <c:v>2455.19</c:v>
                </c:pt>
                <c:pt idx="2334">
                  <c:v>2484.492</c:v>
                </c:pt>
                <c:pt idx="2335">
                  <c:v>2474.925</c:v>
                </c:pt>
                <c:pt idx="2336">
                  <c:v>2479.867</c:v>
                </c:pt>
                <c:pt idx="2337">
                  <c:v>2471.968</c:v>
                </c:pt>
                <c:pt idx="2338">
                  <c:v>2502.972</c:v>
                </c:pt>
                <c:pt idx="2339">
                  <c:v>2501.535</c:v>
                </c:pt>
                <c:pt idx="2340">
                  <c:v>2499.543</c:v>
                </c:pt>
                <c:pt idx="2341">
                  <c:v>2461.375</c:v>
                </c:pt>
                <c:pt idx="2342">
                  <c:v>2473.965</c:v>
                </c:pt>
                <c:pt idx="2343">
                  <c:v>2471.516</c:v>
                </c:pt>
                <c:pt idx="2344">
                  <c:v>2443.537</c:v>
                </c:pt>
                <c:pt idx="2345">
                  <c:v>2445.275</c:v>
                </c:pt>
                <c:pt idx="2346">
                  <c:v>2424.695</c:v>
                </c:pt>
                <c:pt idx="2347">
                  <c:v>2432.432</c:v>
                </c:pt>
                <c:pt idx="2348">
                  <c:v>2463.416</c:v>
                </c:pt>
                <c:pt idx="2349">
                  <c:v>2488.115</c:v>
                </c:pt>
                <c:pt idx="2350">
                  <c:v>2526.618</c:v>
                </c:pt>
                <c:pt idx="2351">
                  <c:v>2534.174</c:v>
                </c:pt>
                <c:pt idx="2352">
                  <c:v>2557.474</c:v>
                </c:pt>
                <c:pt idx="2353">
                  <c:v>2568.262</c:v>
                </c:pt>
                <c:pt idx="2354">
                  <c:v>2561.855</c:v>
                </c:pt>
                <c:pt idx="2355">
                  <c:v>2557.825</c:v>
                </c:pt>
                <c:pt idx="2356">
                  <c:v>2555.042</c:v>
                </c:pt>
                <c:pt idx="2357">
                  <c:v>2576.409</c:v>
                </c:pt>
                <c:pt idx="2358">
                  <c:v>2541.024</c:v>
                </c:pt>
                <c:pt idx="2359">
                  <c:v>2518.686</c:v>
                </c:pt>
                <c:pt idx="2360">
                  <c:v>2538.972</c:v>
                </c:pt>
                <c:pt idx="2361">
                  <c:v>2556.406</c:v>
                </c:pt>
                <c:pt idx="2362">
                  <c:v>2537.701</c:v>
                </c:pt>
                <c:pt idx="2363">
                  <c:v>2543.745</c:v>
                </c:pt>
                <c:pt idx="2364">
                  <c:v>2555.528</c:v>
                </c:pt>
                <c:pt idx="2365">
                  <c:v>2593.472</c:v>
                </c:pt>
                <c:pt idx="2366">
                  <c:v>2587.926</c:v>
                </c:pt>
                <c:pt idx="2367">
                  <c:v>2609.856</c:v>
                </c:pt>
                <c:pt idx="2368">
                  <c:v>2619.856</c:v>
                </c:pt>
                <c:pt idx="2369">
                  <c:v>2621.994</c:v>
                </c:pt>
                <c:pt idx="2370">
                  <c:v>2631.707</c:v>
                </c:pt>
                <c:pt idx="2371">
                  <c:v>2632.087</c:v>
                </c:pt>
                <c:pt idx="2372">
                  <c:v>2600.467</c:v>
                </c:pt>
                <c:pt idx="2373">
                  <c:v>2610.148</c:v>
                </c:pt>
                <c:pt idx="2374">
                  <c:v>2610.096</c:v>
                </c:pt>
                <c:pt idx="2375">
                  <c:v>2616.116</c:v>
                </c:pt>
                <c:pt idx="2376">
                  <c:v>2560.375</c:v>
                </c:pt>
                <c:pt idx="2377">
                  <c:v>2599.819</c:v>
                </c:pt>
                <c:pt idx="2378">
                  <c:v>2595.456</c:v>
                </c:pt>
                <c:pt idx="2379">
                  <c:v>2574.852</c:v>
                </c:pt>
                <c:pt idx="2380">
                  <c:v>2540.12</c:v>
                </c:pt>
                <c:pt idx="2381">
                  <c:v>2542.426</c:v>
                </c:pt>
                <c:pt idx="2382">
                  <c:v>2524.738</c:v>
                </c:pt>
                <c:pt idx="2383">
                  <c:v>2546.795</c:v>
                </c:pt>
                <c:pt idx="2384">
                  <c:v>2597.457</c:v>
                </c:pt>
                <c:pt idx="2385">
                  <c:v>2636.497</c:v>
                </c:pt>
                <c:pt idx="2386">
                  <c:v>2658.794</c:v>
                </c:pt>
                <c:pt idx="2387">
                  <c:v>2693.117</c:v>
                </c:pt>
                <c:pt idx="2388">
                  <c:v>2697.876</c:v>
                </c:pt>
                <c:pt idx="2389">
                  <c:v>2704.374</c:v>
                </c:pt>
                <c:pt idx="2390">
                  <c:v>2683.085</c:v>
                </c:pt>
                <c:pt idx="2391">
                  <c:v>2693.559</c:v>
                </c:pt>
                <c:pt idx="2392">
                  <c:v>2715.061</c:v>
                </c:pt>
                <c:pt idx="2393">
                  <c:v>2699.34</c:v>
                </c:pt>
                <c:pt idx="2394">
                  <c:v>2706.126</c:v>
                </c:pt>
                <c:pt idx="2395">
                  <c:v>2732.115</c:v>
                </c:pt>
                <c:pt idx="2396">
                  <c:v>2719.469</c:v>
                </c:pt>
                <c:pt idx="2397">
                  <c:v>2739.164</c:v>
                </c:pt>
                <c:pt idx="2398">
                  <c:v>2725.554</c:v>
                </c:pt>
                <c:pt idx="2399">
                  <c:v>2719.018</c:v>
                </c:pt>
                <c:pt idx="2400">
                  <c:v>2709.082</c:v>
                </c:pt>
                <c:pt idx="2401">
                  <c:v>2721.304</c:v>
                </c:pt>
                <c:pt idx="2402">
                  <c:v>2770.963</c:v>
                </c:pt>
                <c:pt idx="2403">
                  <c:v>2809.561</c:v>
                </c:pt>
                <c:pt idx="2404">
                  <c:v>2848.229</c:v>
                </c:pt>
                <c:pt idx="2405">
                  <c:v>2860.607</c:v>
                </c:pt>
                <c:pt idx="2406">
                  <c:v>2871.988</c:v>
                </c:pt>
                <c:pt idx="2407">
                  <c:v>2918.537</c:v>
                </c:pt>
                <c:pt idx="2408">
                  <c:v>2919.622</c:v>
                </c:pt>
                <c:pt idx="2409">
                  <c:v>2981.393</c:v>
                </c:pt>
                <c:pt idx="2410">
                  <c:v>3029.251</c:v>
                </c:pt>
                <c:pt idx="2411">
                  <c:v>3011.949</c:v>
                </c:pt>
                <c:pt idx="2412">
                  <c:v>3057.39</c:v>
                </c:pt>
                <c:pt idx="2413">
                  <c:v>3048.126</c:v>
                </c:pt>
                <c:pt idx="2414">
                  <c:v>3044.482</c:v>
                </c:pt>
                <c:pt idx="2415">
                  <c:v>3174.295</c:v>
                </c:pt>
                <c:pt idx="2416">
                  <c:v>3214.162</c:v>
                </c:pt>
                <c:pt idx="2417">
                  <c:v>3204.83</c:v>
                </c:pt>
                <c:pt idx="2418">
                  <c:v>3257.253</c:v>
                </c:pt>
                <c:pt idx="2419">
                  <c:v>3286.398</c:v>
                </c:pt>
                <c:pt idx="2420">
                  <c:v>3321.48</c:v>
                </c:pt>
                <c:pt idx="2421">
                  <c:v>3314.633</c:v>
                </c:pt>
                <c:pt idx="2422">
                  <c:v>3388.827</c:v>
                </c:pt>
                <c:pt idx="2423">
                  <c:v>3323.32</c:v>
                </c:pt>
                <c:pt idx="2424">
                  <c:v>3235.698</c:v>
                </c:pt>
                <c:pt idx="2425">
                  <c:v>3272.528</c:v>
                </c:pt>
                <c:pt idx="2426">
                  <c:v>3361.979</c:v>
                </c:pt>
                <c:pt idx="2427">
                  <c:v>3382.131</c:v>
                </c:pt>
                <c:pt idx="2428">
                  <c:v>3356.798</c:v>
                </c:pt>
                <c:pt idx="2429">
                  <c:v>3374.174</c:v>
                </c:pt>
                <c:pt idx="2430">
                  <c:v>3470.706</c:v>
                </c:pt>
                <c:pt idx="2431">
                  <c:v>3534.315</c:v>
                </c:pt>
                <c:pt idx="2432">
                  <c:v>3545.795</c:v>
                </c:pt>
                <c:pt idx="2433">
                  <c:v>3512.893</c:v>
                </c:pt>
                <c:pt idx="2434">
                  <c:v>3492.473</c:v>
                </c:pt>
                <c:pt idx="2435">
                  <c:v>3391.897</c:v>
                </c:pt>
                <c:pt idx="2436">
                  <c:v>3412.09</c:v>
                </c:pt>
                <c:pt idx="2437">
                  <c:v>3419.931</c:v>
                </c:pt>
                <c:pt idx="2438">
                  <c:v>3436.389</c:v>
                </c:pt>
                <c:pt idx="2439">
                  <c:v>3523.925</c:v>
                </c:pt>
                <c:pt idx="2440">
                  <c:v>3266.684</c:v>
                </c:pt>
                <c:pt idx="2441">
                  <c:v>3301.06</c:v>
                </c:pt>
                <c:pt idx="2442">
                  <c:v>3375.357</c:v>
                </c:pt>
                <c:pt idx="2443">
                  <c:v>3463.001</c:v>
                </c:pt>
                <c:pt idx="2444">
                  <c:v>3485.37</c:v>
                </c:pt>
                <c:pt idx="2445">
                  <c:v>3493.182</c:v>
                </c:pt>
                <c:pt idx="2446">
                  <c:v>3482.419</c:v>
                </c:pt>
                <c:pt idx="2447">
                  <c:v>3506.465</c:v>
                </c:pt>
                <c:pt idx="2448">
                  <c:v>3470.091</c:v>
                </c:pt>
                <c:pt idx="2449">
                  <c:v>3452.75</c:v>
                </c:pt>
                <c:pt idx="2450">
                  <c:v>3365.72</c:v>
                </c:pt>
                <c:pt idx="2451">
                  <c:v>3373.509</c:v>
                </c:pt>
                <c:pt idx="2452">
                  <c:v>3403.693</c:v>
                </c:pt>
                <c:pt idx="2453">
                  <c:v>3358.178</c:v>
                </c:pt>
                <c:pt idx="2454">
                  <c:v>3260.836</c:v>
                </c:pt>
                <c:pt idx="2455">
                  <c:v>3252.014</c:v>
                </c:pt>
                <c:pt idx="2456">
                  <c:v>3280.073</c:v>
                </c:pt>
                <c:pt idx="2457">
                  <c:v>3345.563</c:v>
                </c:pt>
                <c:pt idx="2458">
                  <c:v>3334.946</c:v>
                </c:pt>
                <c:pt idx="2459">
                  <c:v>3379.999</c:v>
                </c:pt>
                <c:pt idx="2460">
                  <c:v>3401.81</c:v>
                </c:pt>
                <c:pt idx="2461">
                  <c:v>3441.978</c:v>
                </c:pt>
                <c:pt idx="2462">
                  <c:v>3436.784</c:v>
                </c:pt>
                <c:pt idx="2463">
                  <c:v>3438.896</c:v>
                </c:pt>
                <c:pt idx="2464">
                  <c:v>3509.752</c:v>
                </c:pt>
                <c:pt idx="2465">
                  <c:v>3528.042</c:v>
                </c:pt>
                <c:pt idx="2466">
                  <c:v>3512.521</c:v>
                </c:pt>
                <c:pt idx="2467">
                  <c:v>3511.872</c:v>
                </c:pt>
                <c:pt idx="2468">
                  <c:v>3494.54</c:v>
                </c:pt>
                <c:pt idx="2469">
                  <c:v>3504.777</c:v>
                </c:pt>
                <c:pt idx="2470">
                  <c:v>3478.413</c:v>
                </c:pt>
                <c:pt idx="2471">
                  <c:v>3561.572</c:v>
                </c:pt>
                <c:pt idx="2472">
                  <c:v>3578.308</c:v>
                </c:pt>
                <c:pt idx="2473">
                  <c:v>3606.328</c:v>
                </c:pt>
                <c:pt idx="2474">
                  <c:v>3644.418</c:v>
                </c:pt>
                <c:pt idx="2475">
                  <c:v>3678.949</c:v>
                </c:pt>
                <c:pt idx="2476">
                  <c:v>3757.205</c:v>
                </c:pt>
                <c:pt idx="2477">
                  <c:v>3825.784</c:v>
                </c:pt>
                <c:pt idx="2478">
                  <c:v>3890.87</c:v>
                </c:pt>
                <c:pt idx="2479">
                  <c:v>3914.007</c:v>
                </c:pt>
                <c:pt idx="2480">
                  <c:v>3979.758</c:v>
                </c:pt>
                <c:pt idx="2481">
                  <c:v>3947.03</c:v>
                </c:pt>
                <c:pt idx="2482">
                  <c:v>4016.45</c:v>
                </c:pt>
                <c:pt idx="2483">
                  <c:v>3997.329</c:v>
                </c:pt>
                <c:pt idx="2484">
                  <c:v>4042.467</c:v>
                </c:pt>
                <c:pt idx="2485">
                  <c:v>4116.301</c:v>
                </c:pt>
                <c:pt idx="2486">
                  <c:v>4157.926</c:v>
                </c:pt>
                <c:pt idx="2487">
                  <c:v>4167.123</c:v>
                </c:pt>
                <c:pt idx="2488">
                  <c:v>4251.705</c:v>
                </c:pt>
                <c:pt idx="2489">
                  <c:v>4301.32</c:v>
                </c:pt>
                <c:pt idx="2490">
                  <c:v>4467.687</c:v>
                </c:pt>
                <c:pt idx="2491">
                  <c:v>4490.116</c:v>
                </c:pt>
                <c:pt idx="2492">
                  <c:v>4432.634</c:v>
                </c:pt>
                <c:pt idx="2493">
                  <c:v>4529.252</c:v>
                </c:pt>
                <c:pt idx="2494">
                  <c:v>4704.792</c:v>
                </c:pt>
                <c:pt idx="2495">
                  <c:v>4734.357</c:v>
                </c:pt>
                <c:pt idx="2496">
                  <c:v>4676.924</c:v>
                </c:pt>
                <c:pt idx="2497">
                  <c:v>4583.773</c:v>
                </c:pt>
                <c:pt idx="2498">
                  <c:v>4811.106</c:v>
                </c:pt>
                <c:pt idx="2499">
                  <c:v>4710.582</c:v>
                </c:pt>
                <c:pt idx="2500">
                  <c:v>4709.015</c:v>
                </c:pt>
                <c:pt idx="2501">
                  <c:v>4845.732</c:v>
                </c:pt>
                <c:pt idx="2502">
                  <c:v>4935.249</c:v>
                </c:pt>
                <c:pt idx="2503">
                  <c:v>4852.64</c:v>
                </c:pt>
                <c:pt idx="2504">
                  <c:v>4947.871</c:v>
                </c:pt>
                <c:pt idx="2505">
                  <c:v>4869.366</c:v>
                </c:pt>
                <c:pt idx="2506">
                  <c:v>4858.082</c:v>
                </c:pt>
                <c:pt idx="2507">
                  <c:v>4948.044</c:v>
                </c:pt>
                <c:pt idx="2508">
                  <c:v>4923.361</c:v>
                </c:pt>
                <c:pt idx="2509">
                  <c:v>4808.739</c:v>
                </c:pt>
                <c:pt idx="2510">
                  <c:v>4682.594</c:v>
                </c:pt>
                <c:pt idx="2511">
                  <c:v>4582.187</c:v>
                </c:pt>
                <c:pt idx="2512">
                  <c:v>4597.45</c:v>
                </c:pt>
                <c:pt idx="2513">
                  <c:v>4715.546</c:v>
                </c:pt>
                <c:pt idx="2514">
                  <c:v>4871.291</c:v>
                </c:pt>
                <c:pt idx="2515">
                  <c:v>4903.019</c:v>
                </c:pt>
                <c:pt idx="2516">
                  <c:v>4906.919</c:v>
                </c:pt>
                <c:pt idx="2517">
                  <c:v>4842.74</c:v>
                </c:pt>
                <c:pt idx="2518">
                  <c:v>4828.434</c:v>
                </c:pt>
                <c:pt idx="2519">
                  <c:v>4897.031</c:v>
                </c:pt>
                <c:pt idx="2520">
                  <c:v>5054.372</c:v>
                </c:pt>
                <c:pt idx="2521">
                  <c:v>5098.121</c:v>
                </c:pt>
                <c:pt idx="2522">
                  <c:v>5289.474</c:v>
                </c:pt>
                <c:pt idx="2523">
                  <c:v>5373.876</c:v>
                </c:pt>
                <c:pt idx="2524">
                  <c:v>5514.465</c:v>
                </c:pt>
                <c:pt idx="2525">
                  <c:v>5582.44</c:v>
                </c:pt>
                <c:pt idx="2526">
                  <c:v>5349.731</c:v>
                </c:pt>
                <c:pt idx="2527">
                  <c:v>5141.133</c:v>
                </c:pt>
                <c:pt idx="2528">
                  <c:v>5408.53</c:v>
                </c:pt>
                <c:pt idx="2529">
                  <c:v>5686.505</c:v>
                </c:pt>
                <c:pt idx="2530">
                  <c:v>5734.828</c:v>
                </c:pt>
                <c:pt idx="2531">
                  <c:v>5557.272</c:v>
                </c:pt>
                <c:pt idx="2532">
                  <c:v>5874.615</c:v>
                </c:pt>
                <c:pt idx="2533">
                  <c:v>5972.184</c:v>
                </c:pt>
                <c:pt idx="2534">
                  <c:v>5990.764</c:v>
                </c:pt>
                <c:pt idx="2535">
                  <c:v>5948.7903</c:v>
                </c:pt>
                <c:pt idx="2536">
                  <c:v>6032.2721</c:v>
                </c:pt>
                <c:pt idx="2537">
                  <c:v>6142.3635</c:v>
                </c:pt>
                <c:pt idx="2538">
                  <c:v>6130.7581</c:v>
                </c:pt>
                <c:pt idx="2539">
                  <c:v>5841.3481</c:v>
                </c:pt>
                <c:pt idx="2540">
                  <c:v>5724.8976</c:v>
                </c:pt>
                <c:pt idx="2541">
                  <c:v>5877.8837</c:v>
                </c:pt>
                <c:pt idx="2542">
                  <c:v>5477.859</c:v>
                </c:pt>
                <c:pt idx="2543">
                  <c:v>5147.1784</c:v>
                </c:pt>
                <c:pt idx="2544">
                  <c:v>5510.0819</c:v>
                </c:pt>
                <c:pt idx="2545">
                  <c:v>5430.412</c:v>
                </c:pt>
                <c:pt idx="2546">
                  <c:v>5010.848</c:v>
                </c:pt>
                <c:pt idx="2547">
                  <c:v>4681.3666</c:v>
                </c:pt>
                <c:pt idx="2548">
                  <c:v>4586.2583</c:v>
                </c:pt>
                <c:pt idx="2549">
                  <c:v>4828.4562</c:v>
                </c:pt>
                <c:pt idx="2550">
                  <c:v>4503.5469</c:v>
                </c:pt>
                <c:pt idx="2551">
                  <c:v>4231.1859</c:v>
                </c:pt>
                <c:pt idx="2552">
                  <c:v>4137.8144</c:v>
                </c:pt>
                <c:pt idx="2553">
                  <c:v>4069.8533</c:v>
                </c:pt>
                <c:pt idx="2554">
                  <c:v>3848.8804</c:v>
                </c:pt>
                <c:pt idx="2555">
                  <c:v>3869.1567</c:v>
                </c:pt>
                <c:pt idx="2556">
                  <c:v>4268.702</c:v>
                </c:pt>
                <c:pt idx="2557">
                  <c:v>4512.177</c:v>
                </c:pt>
                <c:pt idx="2558">
                  <c:v>4564.9366</c:v>
                </c:pt>
                <c:pt idx="2559">
                  <c:v>4355.3803</c:v>
                </c:pt>
                <c:pt idx="2560">
                  <c:v>4246.4648</c:v>
                </c:pt>
                <c:pt idx="2561">
                  <c:v>4442.3153</c:v>
                </c:pt>
                <c:pt idx="2562">
                  <c:v>4568.9176</c:v>
                </c:pt>
                <c:pt idx="2563">
                  <c:v>4553.2367</c:v>
                </c:pt>
                <c:pt idx="2564">
                  <c:v>4594.9674</c:v>
                </c:pt>
                <c:pt idx="2565">
                  <c:v>4686.1795</c:v>
                </c:pt>
                <c:pt idx="2566">
                  <c:v>4695.1363</c:v>
                </c:pt>
                <c:pt idx="2567">
                  <c:v>4330.5326</c:v>
                </c:pt>
                <c:pt idx="2568">
                  <c:v>4086.9005</c:v>
                </c:pt>
                <c:pt idx="2569">
                  <c:v>4243.1809</c:v>
                </c:pt>
                <c:pt idx="2570">
                  <c:v>4332.0386</c:v>
                </c:pt>
                <c:pt idx="2571">
                  <c:v>4282.123</c:v>
                </c:pt>
                <c:pt idx="2572">
                  <c:v>4250.2253</c:v>
                </c:pt>
                <c:pt idx="2573">
                  <c:v>4329.1709</c:v>
                </c:pt>
                <c:pt idx="2574">
                  <c:v>4456.229</c:v>
                </c:pt>
                <c:pt idx="2575">
                  <c:v>4391.2333</c:v>
                </c:pt>
                <c:pt idx="2576">
                  <c:v>4474.4212</c:v>
                </c:pt>
                <c:pt idx="2577">
                  <c:v>4575.2632</c:v>
                </c:pt>
                <c:pt idx="2578">
                  <c:v>4738.1734</c:v>
                </c:pt>
                <c:pt idx="2579">
                  <c:v>4707.0501</c:v>
                </c:pt>
                <c:pt idx="2580">
                  <c:v>4672.1935</c:v>
                </c:pt>
                <c:pt idx="2581">
                  <c:v>4797.7366</c:v>
                </c:pt>
                <c:pt idx="2582">
                  <c:v>4761.733</c:v>
                </c:pt>
                <c:pt idx="2583">
                  <c:v>4514.421</c:v>
                </c:pt>
                <c:pt idx="2584">
                  <c:v>4288.0667</c:v>
                </c:pt>
                <c:pt idx="2585">
                  <c:v>4438.6548</c:v>
                </c:pt>
                <c:pt idx="2586">
                  <c:v>4185.2463</c:v>
                </c:pt>
                <c:pt idx="2587">
                  <c:v>3827.4948</c:v>
                </c:pt>
                <c:pt idx="2588">
                  <c:v>3504.3171</c:v>
                </c:pt>
                <c:pt idx="2589">
                  <c:v>3385.1078</c:v>
                </c:pt>
                <c:pt idx="2590">
                  <c:v>3453.5853</c:v>
                </c:pt>
                <c:pt idx="2591">
                  <c:v>3674.9361</c:v>
                </c:pt>
                <c:pt idx="2592">
                  <c:v>3695.1882</c:v>
                </c:pt>
                <c:pt idx="2593">
                  <c:v>3571.68</c:v>
                </c:pt>
                <c:pt idx="2594">
                  <c:v>3492.9218</c:v>
                </c:pt>
                <c:pt idx="2595">
                  <c:v>3585.871</c:v>
                </c:pt>
                <c:pt idx="2596">
                  <c:v>3524.6262</c:v>
                </c:pt>
                <c:pt idx="2597">
                  <c:v>3722.5064</c:v>
                </c:pt>
                <c:pt idx="2598">
                  <c:v>3743.7065</c:v>
                </c:pt>
                <c:pt idx="2599">
                  <c:v>3714.6849</c:v>
                </c:pt>
                <c:pt idx="2600">
                  <c:v>3539.8071</c:v>
                </c:pt>
                <c:pt idx="2601">
                  <c:v>3417.4441</c:v>
                </c:pt>
                <c:pt idx="2602">
                  <c:v>3421.3468</c:v>
                </c:pt>
                <c:pt idx="2603">
                  <c:v>3556.5148</c:v>
                </c:pt>
                <c:pt idx="2604">
                  <c:v>3546.8907</c:v>
                </c:pt>
                <c:pt idx="2605">
                  <c:v>3537.4821</c:v>
                </c:pt>
                <c:pt idx="2606">
                  <c:v>3659.9818</c:v>
                </c:pt>
                <c:pt idx="2607">
                  <c:v>3599.1988</c:v>
                </c:pt>
                <c:pt idx="2608">
                  <c:v>3619.9839</c:v>
                </c:pt>
                <c:pt idx="2609">
                  <c:v>3564.7344</c:v>
                </c:pt>
                <c:pt idx="2610">
                  <c:v>3548.6347</c:v>
                </c:pt>
                <c:pt idx="2611">
                  <c:v>3558.3162</c:v>
                </c:pt>
                <c:pt idx="2612">
                  <c:v>3577.9115</c:v>
                </c:pt>
                <c:pt idx="2613">
                  <c:v>3677.1926</c:v>
                </c:pt>
                <c:pt idx="2614">
                  <c:v>3694.4675</c:v>
                </c:pt>
                <c:pt idx="2615">
                  <c:v>3756.0833</c:v>
                </c:pt>
                <c:pt idx="2616">
                  <c:v>3834.2513</c:v>
                </c:pt>
                <c:pt idx="2617">
                  <c:v>3828.2751</c:v>
                </c:pt>
                <c:pt idx="2618">
                  <c:v>3815.9441</c:v>
                </c:pt>
                <c:pt idx="2619">
                  <c:v>3932.5777</c:v>
                </c:pt>
                <c:pt idx="2620">
                  <c:v>3997.6294</c:v>
                </c:pt>
                <c:pt idx="2621">
                  <c:v>4001.4723</c:v>
                </c:pt>
                <c:pt idx="2622">
                  <c:v>3851.4638</c:v>
                </c:pt>
                <c:pt idx="2623">
                  <c:v>3851.5951</c:v>
                </c:pt>
                <c:pt idx="2624">
                  <c:v>3969.2993</c:v>
                </c:pt>
                <c:pt idx="2625">
                  <c:v>4040.1747</c:v>
                </c:pt>
                <c:pt idx="2626">
                  <c:v>3949.7827</c:v>
                </c:pt>
                <c:pt idx="2627">
                  <c:v>4006.1172</c:v>
                </c:pt>
                <c:pt idx="2628">
                  <c:v>3997.5075</c:v>
                </c:pt>
                <c:pt idx="2629">
                  <c:v>3977.9628</c:v>
                </c:pt>
                <c:pt idx="2630">
                  <c:v>3934.2114</c:v>
                </c:pt>
                <c:pt idx="2631">
                  <c:v>3902.3368</c:v>
                </c:pt>
                <c:pt idx="2632">
                  <c:v>3938.248</c:v>
                </c:pt>
                <c:pt idx="2633">
                  <c:v>4094.7693</c:v>
                </c:pt>
                <c:pt idx="2634">
                  <c:v>4153.1346</c:v>
                </c:pt>
                <c:pt idx="2635">
                  <c:v>4240.1953</c:v>
                </c:pt>
                <c:pt idx="2636">
                  <c:v>4263.5962</c:v>
                </c:pt>
                <c:pt idx="2637">
                  <c:v>4281.3652</c:v>
                </c:pt>
                <c:pt idx="2638">
                  <c:v>4258.1253</c:v>
                </c:pt>
                <c:pt idx="2639">
                  <c:v>4218.5657</c:v>
                </c:pt>
                <c:pt idx="2640">
                  <c:v>4180.5148</c:v>
                </c:pt>
                <c:pt idx="2641">
                  <c:v>4299.1787</c:v>
                </c:pt>
                <c:pt idx="2642">
                  <c:v>4251.2573</c:v>
                </c:pt>
                <c:pt idx="2643">
                  <c:v>4249.773</c:v>
                </c:pt>
                <c:pt idx="2644">
                  <c:v>4328.4337</c:v>
                </c:pt>
                <c:pt idx="2645">
                  <c:v>4341.1248</c:v>
                </c:pt>
                <c:pt idx="2646">
                  <c:v>4293.9569</c:v>
                </c:pt>
                <c:pt idx="2647">
                  <c:v>4359.4559</c:v>
                </c:pt>
                <c:pt idx="2648">
                  <c:v>4402.2354</c:v>
                </c:pt>
                <c:pt idx="2649">
                  <c:v>4144.4944</c:v>
                </c:pt>
                <c:pt idx="2650">
                  <c:v>4040.7342</c:v>
                </c:pt>
                <c:pt idx="2651">
                  <c:v>4194.8691</c:v>
                </c:pt>
                <c:pt idx="2652">
                  <c:v>4169.4486</c:v>
                </c:pt>
                <c:pt idx="2653">
                  <c:v>4299.7126</c:v>
                </c:pt>
                <c:pt idx="2654">
                  <c:v>4279.0111</c:v>
                </c:pt>
                <c:pt idx="2655">
                  <c:v>4285.9079</c:v>
                </c:pt>
                <c:pt idx="2656">
                  <c:v>4226.5415</c:v>
                </c:pt>
                <c:pt idx="2657">
                  <c:v>4210.0849</c:v>
                </c:pt>
                <c:pt idx="2658">
                  <c:v>4235.5292</c:v>
                </c:pt>
                <c:pt idx="2659">
                  <c:v>4179.717</c:v>
                </c:pt>
                <c:pt idx="2660">
                  <c:v>4166.7267</c:v>
                </c:pt>
                <c:pt idx="2661">
                  <c:v>4273.0789</c:v>
                </c:pt>
                <c:pt idx="2662">
                  <c:v>4278.6571</c:v>
                </c:pt>
                <c:pt idx="2663">
                  <c:v>4306.4801</c:v>
                </c:pt>
                <c:pt idx="2664">
                  <c:v>4364.5662</c:v>
                </c:pt>
                <c:pt idx="2665">
                  <c:v>4362.683</c:v>
                </c:pt>
                <c:pt idx="2666">
                  <c:v>4479.1486</c:v>
                </c:pt>
                <c:pt idx="2667">
                  <c:v>4503.6265</c:v>
                </c:pt>
                <c:pt idx="2668">
                  <c:v>4409.7191</c:v>
                </c:pt>
                <c:pt idx="2669">
                  <c:v>4445.3386</c:v>
                </c:pt>
                <c:pt idx="2670">
                  <c:v>4367.5345</c:v>
                </c:pt>
                <c:pt idx="2671">
                  <c:v>4349.1264</c:v>
                </c:pt>
                <c:pt idx="2672">
                  <c:v>4374.7168</c:v>
                </c:pt>
                <c:pt idx="2673">
                  <c:v>4374.5824</c:v>
                </c:pt>
                <c:pt idx="2674">
                  <c:v>4065.0715</c:v>
                </c:pt>
                <c:pt idx="2675">
                  <c:v>3952.488</c:v>
                </c:pt>
                <c:pt idx="2676">
                  <c:v>4083.042</c:v>
                </c:pt>
                <c:pt idx="2677">
                  <c:v>3881.9847</c:v>
                </c:pt>
                <c:pt idx="2678">
                  <c:v>3833.2642</c:v>
                </c:pt>
                <c:pt idx="2679">
                  <c:v>3758.7958</c:v>
                </c:pt>
                <c:pt idx="2680">
                  <c:v>3717.7043</c:v>
                </c:pt>
                <c:pt idx="2681">
                  <c:v>3686.2394</c:v>
                </c:pt>
                <c:pt idx="2682">
                  <c:v>3598.033</c:v>
                </c:pt>
                <c:pt idx="2683">
                  <c:v>3607.8008</c:v>
                </c:pt>
                <c:pt idx="2684">
                  <c:v>3565.1634</c:v>
                </c:pt>
                <c:pt idx="2685">
                  <c:v>3628.6989</c:v>
                </c:pt>
                <c:pt idx="2686">
                  <c:v>3669.7301</c:v>
                </c:pt>
                <c:pt idx="2687">
                  <c:v>3600.0651</c:v>
                </c:pt>
                <c:pt idx="2688">
                  <c:v>3570.1125</c:v>
                </c:pt>
                <c:pt idx="2689">
                  <c:v>3638.0318</c:v>
                </c:pt>
                <c:pt idx="2690">
                  <c:v>3434.6321</c:v>
                </c:pt>
                <c:pt idx="2691">
                  <c:v>3309.8793</c:v>
                </c:pt>
                <c:pt idx="2692">
                  <c:v>3321.2099</c:v>
                </c:pt>
                <c:pt idx="2693">
                  <c:v>3328.2639</c:v>
                </c:pt>
                <c:pt idx="2694">
                  <c:v>3349.8851</c:v>
                </c:pt>
                <c:pt idx="2695">
                  <c:v>3390.3288</c:v>
                </c:pt>
                <c:pt idx="2696">
                  <c:v>3400.4913</c:v>
                </c:pt>
                <c:pt idx="2697">
                  <c:v>3456.0937</c:v>
                </c:pt>
                <c:pt idx="2698">
                  <c:v>3471.8424</c:v>
                </c:pt>
                <c:pt idx="2699">
                  <c:v>3377.7466</c:v>
                </c:pt>
                <c:pt idx="2700">
                  <c:v>3467.2285</c:v>
                </c:pt>
                <c:pt idx="2701">
                  <c:v>3544.0581</c:v>
                </c:pt>
                <c:pt idx="2702">
                  <c:v>3585.1421</c:v>
                </c:pt>
                <c:pt idx="2703">
                  <c:v>3574.1252</c:v>
                </c:pt>
                <c:pt idx="2704">
                  <c:v>3625.3186</c:v>
                </c:pt>
                <c:pt idx="2705">
                  <c:v>3614.0952</c:v>
                </c:pt>
                <c:pt idx="2706">
                  <c:v>3608.8307</c:v>
                </c:pt>
                <c:pt idx="2707">
                  <c:v>3427.561</c:v>
                </c:pt>
                <c:pt idx="2708">
                  <c:v>3423.4508</c:v>
                </c:pt>
                <c:pt idx="2709">
                  <c:v>3338.0345</c:v>
                </c:pt>
                <c:pt idx="2710">
                  <c:v>3379.7002</c:v>
                </c:pt>
                <c:pt idx="2711">
                  <c:v>3465.404</c:v>
                </c:pt>
                <c:pt idx="2712">
                  <c:v>3608.4912</c:v>
                </c:pt>
                <c:pt idx="2713">
                  <c:v>3566.7821</c:v>
                </c:pt>
                <c:pt idx="2714">
                  <c:v>3634.0543</c:v>
                </c:pt>
                <c:pt idx="2715">
                  <c:v>3558.9884</c:v>
                </c:pt>
                <c:pt idx="2716">
                  <c:v>3561.2974</c:v>
                </c:pt>
                <c:pt idx="2717">
                  <c:v>3558.0598</c:v>
                </c:pt>
                <c:pt idx="2718">
                  <c:v>3515.8276</c:v>
                </c:pt>
                <c:pt idx="2719">
                  <c:v>3583.5257</c:v>
                </c:pt>
                <c:pt idx="2720">
                  <c:v>3574.7049</c:v>
                </c:pt>
                <c:pt idx="2721">
                  <c:v>3620.6226</c:v>
                </c:pt>
                <c:pt idx="2722">
                  <c:v>3621.803</c:v>
                </c:pt>
                <c:pt idx="2723">
                  <c:v>3684.041</c:v>
                </c:pt>
                <c:pt idx="2724">
                  <c:v>3753.6636</c:v>
                </c:pt>
                <c:pt idx="2725">
                  <c:v>3761.4798</c:v>
                </c:pt>
                <c:pt idx="2726">
                  <c:v>3754.8415</c:v>
                </c:pt>
                <c:pt idx="2727">
                  <c:v>3727.639</c:v>
                </c:pt>
                <c:pt idx="2728">
                  <c:v>3724.684</c:v>
                </c:pt>
                <c:pt idx="2729">
                  <c:v>3731.8775</c:v>
                </c:pt>
                <c:pt idx="2730">
                  <c:v>3683.8241</c:v>
                </c:pt>
                <c:pt idx="2731">
                  <c:v>3729.0093</c:v>
                </c:pt>
                <c:pt idx="2732">
                  <c:v>3777.5469</c:v>
                </c:pt>
                <c:pt idx="2733">
                  <c:v>3732.8437</c:v>
                </c:pt>
                <c:pt idx="2734">
                  <c:v>3786.3774</c:v>
                </c:pt>
                <c:pt idx="2735">
                  <c:v>3828.6375</c:v>
                </c:pt>
                <c:pt idx="2736">
                  <c:v>3798.2237</c:v>
                </c:pt>
                <c:pt idx="2737">
                  <c:v>3747.3477</c:v>
                </c:pt>
                <c:pt idx="2738">
                  <c:v>3797.1996</c:v>
                </c:pt>
                <c:pt idx="2739">
                  <c:v>3793.4471</c:v>
                </c:pt>
                <c:pt idx="2740">
                  <c:v>3836.2479</c:v>
                </c:pt>
                <c:pt idx="2741">
                  <c:v>3854.2787</c:v>
                </c:pt>
                <c:pt idx="2742">
                  <c:v>3860.2169</c:v>
                </c:pt>
                <c:pt idx="2743">
                  <c:v>3813.6411</c:v>
                </c:pt>
                <c:pt idx="2744">
                  <c:v>3818.4732</c:v>
                </c:pt>
                <c:pt idx="2745">
                  <c:v>3677.8456</c:v>
                </c:pt>
                <c:pt idx="2746">
                  <c:v>3727.0703</c:v>
                </c:pt>
                <c:pt idx="2747">
                  <c:v>3711.687</c:v>
                </c:pt>
                <c:pt idx="2748">
                  <c:v>3717.5725</c:v>
                </c:pt>
                <c:pt idx="2749">
                  <c:v>3743.5455</c:v>
                </c:pt>
                <c:pt idx="2750">
                  <c:v>3759.4405</c:v>
                </c:pt>
                <c:pt idx="2751">
                  <c:v>3720.1175</c:v>
                </c:pt>
                <c:pt idx="2752">
                  <c:v>3739.9275</c:v>
                </c:pt>
                <c:pt idx="2753">
                  <c:v>3740.862</c:v>
                </c:pt>
                <c:pt idx="2754">
                  <c:v>3794.3665</c:v>
                </c:pt>
                <c:pt idx="2755">
                  <c:v>3781.9076</c:v>
                </c:pt>
                <c:pt idx="2756">
                  <c:v>3702.112</c:v>
                </c:pt>
                <c:pt idx="2757">
                  <c:v>3601.4976</c:v>
                </c:pt>
                <c:pt idx="2758">
                  <c:v>3604.0042</c:v>
                </c:pt>
                <c:pt idx="2759">
                  <c:v>3614.4523</c:v>
                </c:pt>
                <c:pt idx="2760">
                  <c:v>3576.8967</c:v>
                </c:pt>
                <c:pt idx="2761">
                  <c:v>3626.0287</c:v>
                </c:pt>
                <c:pt idx="2762">
                  <c:v>3615.722</c:v>
                </c:pt>
                <c:pt idx="2763">
                  <c:v>3636.1001</c:v>
                </c:pt>
                <c:pt idx="2764">
                  <c:v>3564.3199</c:v>
                </c:pt>
                <c:pt idx="2765">
                  <c:v>3590.3316</c:v>
                </c:pt>
                <c:pt idx="2766">
                  <c:v>3570.6193</c:v>
                </c:pt>
                <c:pt idx="2767">
                  <c:v>3608.6874</c:v>
                </c:pt>
                <c:pt idx="2768">
                  <c:v>3584.6247</c:v>
                </c:pt>
                <c:pt idx="2769">
                  <c:v>3589.4389</c:v>
                </c:pt>
                <c:pt idx="2770">
                  <c:v>3561.4583</c:v>
                </c:pt>
                <c:pt idx="2771">
                  <c:v>3595.0075</c:v>
                </c:pt>
                <c:pt idx="2772">
                  <c:v>3590.8641</c:v>
                </c:pt>
                <c:pt idx="2773">
                  <c:v>3621.1876</c:v>
                </c:pt>
                <c:pt idx="2774">
                  <c:v>3711.3889</c:v>
                </c:pt>
                <c:pt idx="2775">
                  <c:v>3706.8909</c:v>
                </c:pt>
                <c:pt idx="2776">
                  <c:v>3713.931</c:v>
                </c:pt>
                <c:pt idx="2777">
                  <c:v>3729.2675</c:v>
                </c:pt>
                <c:pt idx="2778">
                  <c:v>3725.838</c:v>
                </c:pt>
                <c:pt idx="2779">
                  <c:v>3689.7885</c:v>
                </c:pt>
                <c:pt idx="2780">
                  <c:v>3606.4182</c:v>
                </c:pt>
                <c:pt idx="2781">
                  <c:v>3597.7471</c:v>
                </c:pt>
                <c:pt idx="2782">
                  <c:v>3583.7527</c:v>
                </c:pt>
                <c:pt idx="2783">
                  <c:v>3638.5588</c:v>
                </c:pt>
                <c:pt idx="2784">
                  <c:v>3653.0717</c:v>
                </c:pt>
                <c:pt idx="2785">
                  <c:v>3648.9473</c:v>
                </c:pt>
                <c:pt idx="2786">
                  <c:v>3657.6388</c:v>
                </c:pt>
                <c:pt idx="2787">
                  <c:v>3658.0976</c:v>
                </c:pt>
                <c:pt idx="2788">
                  <c:v>3661.1806</c:v>
                </c:pt>
                <c:pt idx="2789">
                  <c:v>3573.897</c:v>
                </c:pt>
                <c:pt idx="2790">
                  <c:v>3606.2627</c:v>
                </c:pt>
                <c:pt idx="2791">
                  <c:v>3649.0116</c:v>
                </c:pt>
                <c:pt idx="2792">
                  <c:v>3688.7772</c:v>
                </c:pt>
                <c:pt idx="2793">
                  <c:v>3693.8741</c:v>
                </c:pt>
                <c:pt idx="2794">
                  <c:v>3700.6467</c:v>
                </c:pt>
                <c:pt idx="2795">
                  <c:v>3686.8803</c:v>
                </c:pt>
                <c:pt idx="2796">
                  <c:v>3751.6999</c:v>
                </c:pt>
                <c:pt idx="2797">
                  <c:v>3742.1654</c:v>
                </c:pt>
                <c:pt idx="2798">
                  <c:v>3739.2639</c:v>
                </c:pt>
                <c:pt idx="2799">
                  <c:v>3722.1991</c:v>
                </c:pt>
                <c:pt idx="2800">
                  <c:v>3735.3932</c:v>
                </c:pt>
                <c:pt idx="2801">
                  <c:v>3742.2466</c:v>
                </c:pt>
                <c:pt idx="2802">
                  <c:v>3825.4009</c:v>
                </c:pt>
                <c:pt idx="2803">
                  <c:v>3808.2956</c:v>
                </c:pt>
                <c:pt idx="2804">
                  <c:v>3818.3463</c:v>
                </c:pt>
                <c:pt idx="2805">
                  <c:v>3810.9669</c:v>
                </c:pt>
                <c:pt idx="2806">
                  <c:v>3790.9013</c:v>
                </c:pt>
                <c:pt idx="2807">
                  <c:v>3799.3941</c:v>
                </c:pt>
                <c:pt idx="2808">
                  <c:v>3805.0372</c:v>
                </c:pt>
                <c:pt idx="2809">
                  <c:v>3780.3489</c:v>
                </c:pt>
                <c:pt idx="2810">
                  <c:v>3780.6444</c:v>
                </c:pt>
                <c:pt idx="2811">
                  <c:v>3793.7514</c:v>
                </c:pt>
                <c:pt idx="2812">
                  <c:v>3733.3975</c:v>
                </c:pt>
                <c:pt idx="2813">
                  <c:v>3774.0523</c:v>
                </c:pt>
                <c:pt idx="2814">
                  <c:v>3831.6552</c:v>
                </c:pt>
                <c:pt idx="2815">
                  <c:v>3777.9413</c:v>
                </c:pt>
                <c:pt idx="2816">
                  <c:v>3786.3464</c:v>
                </c:pt>
                <c:pt idx="2817">
                  <c:v>3798.3173</c:v>
                </c:pt>
                <c:pt idx="2818">
                  <c:v>3800.7617</c:v>
                </c:pt>
                <c:pt idx="2819">
                  <c:v>3829.1387</c:v>
                </c:pt>
                <c:pt idx="2820">
                  <c:v>3823.772</c:v>
                </c:pt>
                <c:pt idx="2821">
                  <c:v>3876.3125</c:v>
                </c:pt>
                <c:pt idx="2822">
                  <c:v>3887.1569</c:v>
                </c:pt>
                <c:pt idx="2823">
                  <c:v>3871.9958</c:v>
                </c:pt>
                <c:pt idx="2824">
                  <c:v>3869.9957</c:v>
                </c:pt>
                <c:pt idx="2825">
                  <c:v>3957.7447</c:v>
                </c:pt>
                <c:pt idx="2826">
                  <c:v>4017.944</c:v>
                </c:pt>
                <c:pt idx="2827">
                  <c:v>4005.0273</c:v>
                </c:pt>
                <c:pt idx="2828">
                  <c:v>4002.0852</c:v>
                </c:pt>
                <c:pt idx="2829">
                  <c:v>3994.7271</c:v>
                </c:pt>
                <c:pt idx="2830">
                  <c:v>3995.0681</c:v>
                </c:pt>
                <c:pt idx="2831">
                  <c:v>3979.9233</c:v>
                </c:pt>
                <c:pt idx="2832">
                  <c:v>3981.3262</c:v>
                </c:pt>
                <c:pt idx="2833">
                  <c:v>3930.154</c:v>
                </c:pt>
                <c:pt idx="2834">
                  <c:v>3954.3355</c:v>
                </c:pt>
                <c:pt idx="2835">
                  <c:v>3944.411</c:v>
                </c:pt>
                <c:pt idx="2836">
                  <c:v>3957.7763</c:v>
                </c:pt>
                <c:pt idx="2837">
                  <c:v>3961.4228</c:v>
                </c:pt>
                <c:pt idx="2838">
                  <c:v>3950.8098</c:v>
                </c:pt>
                <c:pt idx="2839">
                  <c:v>3938.7675</c:v>
                </c:pt>
                <c:pt idx="2840">
                  <c:v>3965.5631</c:v>
                </c:pt>
                <c:pt idx="2841">
                  <c:v>3962.7608</c:v>
                </c:pt>
                <c:pt idx="2842">
                  <c:v>4005.7412</c:v>
                </c:pt>
                <c:pt idx="2843">
                  <c:v>4002.0579</c:v>
                </c:pt>
                <c:pt idx="2844">
                  <c:v>3984.7821</c:v>
                </c:pt>
                <c:pt idx="2845">
                  <c:v>3883.5832</c:v>
                </c:pt>
                <c:pt idx="2846">
                  <c:v>3897.1013</c:v>
                </c:pt>
                <c:pt idx="2847">
                  <c:v>3873.2925</c:v>
                </c:pt>
                <c:pt idx="2848">
                  <c:v>3884.6911</c:v>
                </c:pt>
                <c:pt idx="2849">
                  <c:v>3912.2871</c:v>
                </c:pt>
                <c:pt idx="2850">
                  <c:v>3916.7803</c:v>
                </c:pt>
                <c:pt idx="2851">
                  <c:v>3940.2516</c:v>
                </c:pt>
                <c:pt idx="2852">
                  <c:v>3942.4472</c:v>
                </c:pt>
                <c:pt idx="2853">
                  <c:v>3882.3701</c:v>
                </c:pt>
                <c:pt idx="2854">
                  <c:v>3874.0764</c:v>
                </c:pt>
                <c:pt idx="2855">
                  <c:v>3892.5869</c:v>
                </c:pt>
                <c:pt idx="2856">
                  <c:v>3903.8128</c:v>
                </c:pt>
                <c:pt idx="2857">
                  <c:v>3907.7691</c:v>
                </c:pt>
                <c:pt idx="2858">
                  <c:v>3928.2592</c:v>
                </c:pt>
                <c:pt idx="2859">
                  <c:v>3971.9652</c:v>
                </c:pt>
                <c:pt idx="2860">
                  <c:v>3963.5879</c:v>
                </c:pt>
                <c:pt idx="2861">
                  <c:v>3972.492</c:v>
                </c:pt>
                <c:pt idx="2862">
                  <c:v>3968.635</c:v>
                </c:pt>
                <c:pt idx="2863">
                  <c:v>3952.5159</c:v>
                </c:pt>
                <c:pt idx="2864">
                  <c:v>3960.0796</c:v>
                </c:pt>
                <c:pt idx="2865">
                  <c:v>3998.3045</c:v>
                </c:pt>
                <c:pt idx="2866">
                  <c:v>3999.3267</c:v>
                </c:pt>
                <c:pt idx="2867">
                  <c:v>3999.5874</c:v>
                </c:pt>
                <c:pt idx="2868">
                  <c:v>4031.8216</c:v>
                </c:pt>
                <c:pt idx="2869">
                  <c:v>4068.4863</c:v>
                </c:pt>
                <c:pt idx="2870">
                  <c:v>4051.7225</c:v>
                </c:pt>
                <c:pt idx="2871">
                  <c:v>4036.3071</c:v>
                </c:pt>
                <c:pt idx="2872">
                  <c:v>4027.2119</c:v>
                </c:pt>
                <c:pt idx="2873">
                  <c:v>4007.7665</c:v>
                </c:pt>
                <c:pt idx="2874">
                  <c:v>4027.1685</c:v>
                </c:pt>
                <c:pt idx="2875">
                  <c:v>4018.2974</c:v>
                </c:pt>
                <c:pt idx="2876">
                  <c:v>4010.8236</c:v>
                </c:pt>
                <c:pt idx="2877">
                  <c:v>4028.3709</c:v>
                </c:pt>
                <c:pt idx="2878">
                  <c:v>4024.7844</c:v>
                </c:pt>
                <c:pt idx="2879">
                  <c:v>4047.7988</c:v>
                </c:pt>
                <c:pt idx="2880">
                  <c:v>3999.1095</c:v>
                </c:pt>
                <c:pt idx="2881">
                  <c:v>4060.7531</c:v>
                </c:pt>
                <c:pt idx="2882">
                  <c:v>4083.2908</c:v>
                </c:pt>
                <c:pt idx="2883">
                  <c:v>4098.3255</c:v>
                </c:pt>
                <c:pt idx="2884">
                  <c:v>4100.3441</c:v>
                </c:pt>
                <c:pt idx="2885">
                  <c:v>4104.1699</c:v>
                </c:pt>
                <c:pt idx="2886">
                  <c:v>4099.1524</c:v>
                </c:pt>
                <c:pt idx="2887">
                  <c:v>4116.6055</c:v>
                </c:pt>
                <c:pt idx="2888">
                  <c:v>4116.0669</c:v>
                </c:pt>
                <c:pt idx="2889">
                  <c:v>4151.3348</c:v>
                </c:pt>
                <c:pt idx="2890">
                  <c:v>4182.1093</c:v>
                </c:pt>
                <c:pt idx="2891">
                  <c:v>4186.1074</c:v>
                </c:pt>
                <c:pt idx="2892">
                  <c:v>4190.0891</c:v>
                </c:pt>
                <c:pt idx="2893">
                  <c:v>4266.2137</c:v>
                </c:pt>
                <c:pt idx="2894">
                  <c:v>4262.6413</c:v>
                </c:pt>
                <c:pt idx="2895">
                  <c:v>4235.7568</c:v>
                </c:pt>
                <c:pt idx="2896">
                  <c:v>4261.1219</c:v>
                </c:pt>
                <c:pt idx="2897">
                  <c:v>4233.4211</c:v>
                </c:pt>
                <c:pt idx="2898">
                  <c:v>4169.8953</c:v>
                </c:pt>
                <c:pt idx="2899">
                  <c:v>4171.8236</c:v>
                </c:pt>
                <c:pt idx="2900">
                  <c:v>4157.2905</c:v>
                </c:pt>
                <c:pt idx="2901">
                  <c:v>4188.4226</c:v>
                </c:pt>
                <c:pt idx="2902">
                  <c:v>4186.7056</c:v>
                </c:pt>
                <c:pt idx="2903">
                  <c:v>4113.9956</c:v>
                </c:pt>
                <c:pt idx="2904">
                  <c:v>4077.0891</c:v>
                </c:pt>
                <c:pt idx="2905">
                  <c:v>4087.3665</c:v>
                </c:pt>
                <c:pt idx="2906">
                  <c:v>4026.267</c:v>
                </c:pt>
                <c:pt idx="2907">
                  <c:v>4033.701</c:v>
                </c:pt>
                <c:pt idx="2908">
                  <c:v>4037.8763</c:v>
                </c:pt>
                <c:pt idx="2909">
                  <c:v>4002.0781</c:v>
                </c:pt>
                <c:pt idx="2910">
                  <c:v>4029.1899</c:v>
                </c:pt>
                <c:pt idx="2911">
                  <c:v>4055.3274</c:v>
                </c:pt>
                <c:pt idx="2912">
                  <c:v>4017.5315</c:v>
                </c:pt>
                <c:pt idx="2913">
                  <c:v>3977.3815</c:v>
                </c:pt>
                <c:pt idx="2914">
                  <c:v>4035.197</c:v>
                </c:pt>
                <c:pt idx="2915">
                  <c:v>4017.8629</c:v>
                </c:pt>
                <c:pt idx="2916">
                  <c:v>4011.9888</c:v>
                </c:pt>
                <c:pt idx="2917">
                  <c:v>4021.8868</c:v>
                </c:pt>
                <c:pt idx="2918">
                  <c:v>4044.8777</c:v>
                </c:pt>
                <c:pt idx="2919">
                  <c:v>4077.5219</c:v>
                </c:pt>
                <c:pt idx="2920">
                  <c:v>4107.9322</c:v>
                </c:pt>
                <c:pt idx="2921">
                  <c:v>4097.4628</c:v>
                </c:pt>
                <c:pt idx="2922">
                  <c:v>4100.4518</c:v>
                </c:pt>
                <c:pt idx="2923">
                  <c:v>4110.2187</c:v>
                </c:pt>
                <c:pt idx="2924">
                  <c:v>4080.7569</c:v>
                </c:pt>
                <c:pt idx="2925">
                  <c:v>4054.5316</c:v>
                </c:pt>
                <c:pt idx="2926">
                  <c:v>4043.3437</c:v>
                </c:pt>
                <c:pt idx="2927">
                  <c:v>3999.4544</c:v>
                </c:pt>
                <c:pt idx="2928">
                  <c:v>4035.6068</c:v>
                </c:pt>
                <c:pt idx="2929">
                  <c:v>4066.5672</c:v>
                </c:pt>
                <c:pt idx="2930">
                  <c:v>4080.8087</c:v>
                </c:pt>
                <c:pt idx="2931">
                  <c:v>4083.9352</c:v>
                </c:pt>
                <c:pt idx="2932">
                  <c:v>4119.497</c:v>
                </c:pt>
                <c:pt idx="2933">
                  <c:v>4123.5381</c:v>
                </c:pt>
                <c:pt idx="2934">
                  <c:v>4131.9244</c:v>
                </c:pt>
                <c:pt idx="2935">
                  <c:v>4151.8804</c:v>
                </c:pt>
                <c:pt idx="2936">
                  <c:v>4127.0102</c:v>
                </c:pt>
                <c:pt idx="2937">
                  <c:v>4126.7348</c:v>
                </c:pt>
                <c:pt idx="2938">
                  <c:v>4128.0374</c:v>
                </c:pt>
                <c:pt idx="2939">
                  <c:v>4123.2714</c:v>
                </c:pt>
                <c:pt idx="2940">
                  <c:v>4158.6443</c:v>
                </c:pt>
                <c:pt idx="2941">
                  <c:v>4180.2074</c:v>
                </c:pt>
                <c:pt idx="2942">
                  <c:v>4209.1358</c:v>
                </c:pt>
                <c:pt idx="2943">
                  <c:v>4217.0105</c:v>
                </c:pt>
                <c:pt idx="2944">
                  <c:v>4217.5658</c:v>
                </c:pt>
                <c:pt idx="2945">
                  <c:v>4219.6291</c:v>
                </c:pt>
                <c:pt idx="2946">
                  <c:v>4215.4968</c:v>
                </c:pt>
                <c:pt idx="2947">
                  <c:v>4219.1583</c:v>
                </c:pt>
                <c:pt idx="2948">
                  <c:v>4289.5113</c:v>
                </c:pt>
                <c:pt idx="2949">
                  <c:v>4296.1618</c:v>
                </c:pt>
                <c:pt idx="2950">
                  <c:v>4284.9409</c:v>
                </c:pt>
                <c:pt idx="2951">
                  <c:v>4272.6772</c:v>
                </c:pt>
                <c:pt idx="2952">
                  <c:v>4252.1112</c:v>
                </c:pt>
                <c:pt idx="2953">
                  <c:v>4256.8542</c:v>
                </c:pt>
                <c:pt idx="2954">
                  <c:v>4271.0193</c:v>
                </c:pt>
                <c:pt idx="2955">
                  <c:v>4255.9356</c:v>
                </c:pt>
                <c:pt idx="2956">
                  <c:v>4235.0265</c:v>
                </c:pt>
                <c:pt idx="2957">
                  <c:v>4257.3413</c:v>
                </c:pt>
                <c:pt idx="2958">
                  <c:v>4268.7484</c:v>
                </c:pt>
                <c:pt idx="2959">
                  <c:v>4264.2648</c:v>
                </c:pt>
                <c:pt idx="2960">
                  <c:v>4228.8616</c:v>
                </c:pt>
                <c:pt idx="2961">
                  <c:v>4235.9876</c:v>
                </c:pt>
                <c:pt idx="2962">
                  <c:v>4223.6946</c:v>
                </c:pt>
                <c:pt idx="2963">
                  <c:v>4276.0236</c:v>
                </c:pt>
                <c:pt idx="2964">
                  <c:v>4276.647</c:v>
                </c:pt>
                <c:pt idx="2965">
                  <c:v>4304.0794</c:v>
                </c:pt>
                <c:pt idx="2966">
                  <c:v>4262.2438</c:v>
                </c:pt>
                <c:pt idx="2967">
                  <c:v>4262.0348</c:v>
                </c:pt>
                <c:pt idx="2968">
                  <c:v>4286.8998</c:v>
                </c:pt>
                <c:pt idx="2969">
                  <c:v>4290.3256</c:v>
                </c:pt>
                <c:pt idx="2970">
                  <c:v>4280.6587</c:v>
                </c:pt>
                <c:pt idx="2971">
                  <c:v>4313.7647</c:v>
                </c:pt>
                <c:pt idx="2972">
                  <c:v>4336.9929</c:v>
                </c:pt>
                <c:pt idx="2973">
                  <c:v>4313.6466</c:v>
                </c:pt>
                <c:pt idx="2974">
                  <c:v>4302.0535</c:v>
                </c:pt>
                <c:pt idx="2975">
                  <c:v>4264.0612</c:v>
                </c:pt>
                <c:pt idx="2976">
                  <c:v>4284.4151</c:v>
                </c:pt>
                <c:pt idx="2977">
                  <c:v>4343.2424</c:v>
                </c:pt>
                <c:pt idx="2978">
                  <c:v>4374.0496</c:v>
                </c:pt>
                <c:pt idx="2979">
                  <c:v>4381.675</c:v>
                </c:pt>
                <c:pt idx="2980">
                  <c:v>4399.3058</c:v>
                </c:pt>
                <c:pt idx="2981">
                  <c:v>4352.5329</c:v>
                </c:pt>
                <c:pt idx="2982">
                  <c:v>4399.7011</c:v>
                </c:pt>
                <c:pt idx="2983">
                  <c:v>4407.3378</c:v>
                </c:pt>
                <c:pt idx="2984">
                  <c:v>4389.8641</c:v>
                </c:pt>
                <c:pt idx="2985">
                  <c:v>4345.1322</c:v>
                </c:pt>
                <c:pt idx="2986">
                  <c:v>4365.363</c:v>
                </c:pt>
                <c:pt idx="2987">
                  <c:v>4306.7926</c:v>
                </c:pt>
                <c:pt idx="2988">
                  <c:v>4340.435</c:v>
                </c:pt>
                <c:pt idx="2989">
                  <c:v>4351.3138</c:v>
                </c:pt>
                <c:pt idx="2990">
                  <c:v>4285.9903</c:v>
                </c:pt>
                <c:pt idx="2991">
                  <c:v>4305.4088</c:v>
                </c:pt>
                <c:pt idx="2992">
                  <c:v>4327.5541</c:v>
                </c:pt>
                <c:pt idx="2993">
                  <c:v>4272.9309</c:v>
                </c:pt>
                <c:pt idx="2994">
                  <c:v>4279.9363</c:v>
                </c:pt>
                <c:pt idx="2995">
                  <c:v>4270.5918</c:v>
                </c:pt>
                <c:pt idx="2996">
                  <c:v>4241.1734</c:v>
                </c:pt>
                <c:pt idx="2997">
                  <c:v>4229.3998</c:v>
                </c:pt>
                <c:pt idx="2998">
                  <c:v>4210.3299</c:v>
                </c:pt>
                <c:pt idx="2999">
                  <c:v>4176.271</c:v>
                </c:pt>
                <c:pt idx="3000">
                  <c:v>4162.456</c:v>
                </c:pt>
                <c:pt idx="3001">
                  <c:v>4145.4087</c:v>
                </c:pt>
                <c:pt idx="3002">
                  <c:v>4103.0889</c:v>
                </c:pt>
                <c:pt idx="3003">
                  <c:v>4158.839</c:v>
                </c:pt>
                <c:pt idx="3004">
                  <c:v>4203.7604</c:v>
                </c:pt>
                <c:pt idx="3005">
                  <c:v>4198.8261</c:v>
                </c:pt>
                <c:pt idx="3006">
                  <c:v>4261.7099</c:v>
                </c:pt>
                <c:pt idx="3007">
                  <c:v>4227.485</c:v>
                </c:pt>
                <c:pt idx="3008">
                  <c:v>4238.7493</c:v>
                </c:pt>
                <c:pt idx="3009">
                  <c:v>4224.771</c:v>
                </c:pt>
                <c:pt idx="3010">
                  <c:v>4237.0766</c:v>
                </c:pt>
                <c:pt idx="3011">
                  <c:v>4210.6377</c:v>
                </c:pt>
                <c:pt idx="3012">
                  <c:v>4251.0864</c:v>
                </c:pt>
                <c:pt idx="3013">
                  <c:v>4315.6755</c:v>
                </c:pt>
                <c:pt idx="3014">
                  <c:v>4311.6938</c:v>
                </c:pt>
                <c:pt idx="3015">
                  <c:v>4317.646</c:v>
                </c:pt>
                <c:pt idx="3016">
                  <c:v>4311.0098</c:v>
                </c:pt>
                <c:pt idx="3017">
                  <c:v>4310.4248</c:v>
                </c:pt>
                <c:pt idx="3018">
                  <c:v>4301.9237</c:v>
                </c:pt>
                <c:pt idx="3019">
                  <c:v>4333.0041</c:v>
                </c:pt>
                <c:pt idx="3020">
                  <c:v>4392.413</c:v>
                </c:pt>
                <c:pt idx="3021">
                  <c:v>4432.0573</c:v>
                </c:pt>
                <c:pt idx="3022">
                  <c:v>4435.821</c:v>
                </c:pt>
                <c:pt idx="3023">
                  <c:v>4446.5606</c:v>
                </c:pt>
                <c:pt idx="3024">
                  <c:v>4403.6121</c:v>
                </c:pt>
                <c:pt idx="3025">
                  <c:v>4373.8256</c:v>
                </c:pt>
                <c:pt idx="3026">
                  <c:v>4356.5717</c:v>
                </c:pt>
                <c:pt idx="3027">
                  <c:v>4358.958</c:v>
                </c:pt>
                <c:pt idx="3028">
                  <c:v>4378.9604</c:v>
                </c:pt>
                <c:pt idx="3029">
                  <c:v>4379.967</c:v>
                </c:pt>
                <c:pt idx="3030">
                  <c:v>4435.66</c:v>
                </c:pt>
                <c:pt idx="3031">
                  <c:v>4405.7451</c:v>
                </c:pt>
                <c:pt idx="3032">
                  <c:v>4475.9177</c:v>
                </c:pt>
                <c:pt idx="3033">
                  <c:v>4500.5716</c:v>
                </c:pt>
                <c:pt idx="3034">
                  <c:v>4506.5392</c:v>
                </c:pt>
                <c:pt idx="3035">
                  <c:v>4501.9723</c:v>
                </c:pt>
                <c:pt idx="3036">
                  <c:v>4495.8057</c:v>
                </c:pt>
                <c:pt idx="3037">
                  <c:v>4494.6249</c:v>
                </c:pt>
                <c:pt idx="3038">
                  <c:v>4469.0261</c:v>
                </c:pt>
                <c:pt idx="3039">
                  <c:v>4461.5247</c:v>
                </c:pt>
                <c:pt idx="3040">
                  <c:v>4482.865</c:v>
                </c:pt>
                <c:pt idx="3041">
                  <c:v>4490.7365</c:v>
                </c:pt>
                <c:pt idx="3042">
                  <c:v>4491.9956</c:v>
                </c:pt>
                <c:pt idx="3043">
                  <c:v>4497.1717</c:v>
                </c:pt>
                <c:pt idx="3044">
                  <c:v>4483.0969</c:v>
                </c:pt>
                <c:pt idx="3045">
                  <c:v>4497.2669</c:v>
                </c:pt>
                <c:pt idx="3046">
                  <c:v>4503.4695</c:v>
                </c:pt>
                <c:pt idx="3047">
                  <c:v>4445.5771</c:v>
                </c:pt>
                <c:pt idx="3048">
                  <c:v>4442.4238</c:v>
                </c:pt>
                <c:pt idx="3049">
                  <c:v>4478.0185</c:v>
                </c:pt>
                <c:pt idx="3050">
                  <c:v>4544.1903</c:v>
                </c:pt>
                <c:pt idx="3051">
                  <c:v>4569.3829</c:v>
                </c:pt>
                <c:pt idx="3052">
                  <c:v>4578.3994</c:v>
                </c:pt>
                <c:pt idx="3053">
                  <c:v>4578.5757</c:v>
                </c:pt>
                <c:pt idx="3054">
                  <c:v>4538.6601</c:v>
                </c:pt>
                <c:pt idx="3055">
                  <c:v>4530.6413</c:v>
                </c:pt>
                <c:pt idx="3056">
                  <c:v>4545.4534</c:v>
                </c:pt>
                <c:pt idx="3057">
                  <c:v>4570.2494</c:v>
                </c:pt>
                <c:pt idx="3058">
                  <c:v>4602.5181</c:v>
                </c:pt>
                <c:pt idx="3059">
                  <c:v>4604.6387</c:v>
                </c:pt>
                <c:pt idx="3060">
                  <c:v>4557.3188</c:v>
                </c:pt>
                <c:pt idx="3061">
                  <c:v>4547.4258</c:v>
                </c:pt>
                <c:pt idx="3062">
                  <c:v>4519.7349</c:v>
                </c:pt>
                <c:pt idx="3063">
                  <c:v>4560.8789</c:v>
                </c:pt>
                <c:pt idx="3064">
                  <c:v>4554.848</c:v>
                </c:pt>
                <c:pt idx="3065">
                  <c:v>4533.3014</c:v>
                </c:pt>
                <c:pt idx="3066">
                  <c:v>4486.2125</c:v>
                </c:pt>
                <c:pt idx="3067">
                  <c:v>4489.65</c:v>
                </c:pt>
                <c:pt idx="3068">
                  <c:v>4531.4528</c:v>
                </c:pt>
                <c:pt idx="3069">
                  <c:v>4529.2701</c:v>
                </c:pt>
                <c:pt idx="3070">
                  <c:v>4539.1299</c:v>
                </c:pt>
                <c:pt idx="3071">
                  <c:v>4535.6609</c:v>
                </c:pt>
                <c:pt idx="3072">
                  <c:v>4570.7049</c:v>
                </c:pt>
                <c:pt idx="3073">
                  <c:v>4577.5348</c:v>
                </c:pt>
                <c:pt idx="3074">
                  <c:v>4576.4707</c:v>
                </c:pt>
                <c:pt idx="3075">
                  <c:v>4576.1484</c:v>
                </c:pt>
                <c:pt idx="3076">
                  <c:v>4584.5565</c:v>
                </c:pt>
                <c:pt idx="3077">
                  <c:v>4655.9527</c:v>
                </c:pt>
                <c:pt idx="3078">
                  <c:v>4665.5901</c:v>
                </c:pt>
                <c:pt idx="3079">
                  <c:v>4673.5319</c:v>
                </c:pt>
                <c:pt idx="3080">
                  <c:v>4628.7804</c:v>
                </c:pt>
                <c:pt idx="3081">
                  <c:v>4650.392</c:v>
                </c:pt>
                <c:pt idx="3082">
                  <c:v>4647.9436</c:v>
                </c:pt>
                <c:pt idx="3083">
                  <c:v>4663.2101</c:v>
                </c:pt>
                <c:pt idx="3084">
                  <c:v>4643.8712</c:v>
                </c:pt>
                <c:pt idx="3085">
                  <c:v>4652.3937</c:v>
                </c:pt>
                <c:pt idx="3086">
                  <c:v>4636.8715</c:v>
                </c:pt>
                <c:pt idx="3087">
                  <c:v>4644.5031</c:v>
                </c:pt>
                <c:pt idx="3088">
                  <c:v>4658.0296</c:v>
                </c:pt>
                <c:pt idx="3089">
                  <c:v>4669.6343</c:v>
                </c:pt>
                <c:pt idx="3090">
                  <c:v>4660.056</c:v>
                </c:pt>
                <c:pt idx="3091">
                  <c:v>4649.0504</c:v>
                </c:pt>
                <c:pt idx="3092">
                  <c:v>4665.0085</c:v>
                </c:pt>
                <c:pt idx="3093">
                  <c:v>4650.4777</c:v>
                </c:pt>
                <c:pt idx="3094">
                  <c:v>4659.5629</c:v>
                </c:pt>
                <c:pt idx="3095">
                  <c:v>4679.6085</c:v>
                </c:pt>
                <c:pt idx="3096">
                  <c:v>4666.803</c:v>
                </c:pt>
                <c:pt idx="3097">
                  <c:v>4658.0589</c:v>
                </c:pt>
                <c:pt idx="3098">
                  <c:v>4651.1227</c:v>
                </c:pt>
                <c:pt idx="3099">
                  <c:v>4663.418</c:v>
                </c:pt>
                <c:pt idx="3100">
                  <c:v>4657.3963</c:v>
                </c:pt>
                <c:pt idx="3101">
                  <c:v>4664.7875</c:v>
                </c:pt>
                <c:pt idx="3102">
                  <c:v>4710.3885</c:v>
                </c:pt>
                <c:pt idx="3103">
                  <c:v>4682.1956</c:v>
                </c:pt>
                <c:pt idx="3104">
                  <c:v>4717.5975</c:v>
                </c:pt>
                <c:pt idx="3105">
                  <c:v>4724.8171</c:v>
                </c:pt>
                <c:pt idx="3106">
                  <c:v>4736.3936</c:v>
                </c:pt>
                <c:pt idx="3107">
                  <c:v>4706.3547</c:v>
                </c:pt>
                <c:pt idx="3108">
                  <c:v>4692.3237</c:v>
                </c:pt>
                <c:pt idx="3109">
                  <c:v>4708.4299</c:v>
                </c:pt>
                <c:pt idx="3110">
                  <c:v>4726.4186</c:v>
                </c:pt>
                <c:pt idx="3111">
                  <c:v>4718.4501</c:v>
                </c:pt>
                <c:pt idx="3112">
                  <c:v>4731.5556</c:v>
                </c:pt>
                <c:pt idx="3113">
                  <c:v>4732.8342</c:v>
                </c:pt>
                <c:pt idx="3114">
                  <c:v>4767.2394</c:v>
                </c:pt>
                <c:pt idx="3115">
                  <c:v>4782.3095</c:v>
                </c:pt>
                <c:pt idx="3116">
                  <c:v>4783.5115</c:v>
                </c:pt>
                <c:pt idx="3117">
                  <c:v>4732.901</c:v>
                </c:pt>
                <c:pt idx="3118">
                  <c:v>4742.0784</c:v>
                </c:pt>
                <c:pt idx="3119">
                  <c:v>4738.0645</c:v>
                </c:pt>
                <c:pt idx="3120">
                  <c:v>4714.4385</c:v>
                </c:pt>
                <c:pt idx="3121">
                  <c:v>4691.1299</c:v>
                </c:pt>
                <c:pt idx="3122">
                  <c:v>4705.1238</c:v>
                </c:pt>
                <c:pt idx="3123">
                  <c:v>4753.4922</c:v>
                </c:pt>
                <c:pt idx="3124">
                  <c:v>4777.5835</c:v>
                </c:pt>
                <c:pt idx="3125">
                  <c:v>4780.6491</c:v>
                </c:pt>
                <c:pt idx="3126">
                  <c:v>4806.2022</c:v>
                </c:pt>
                <c:pt idx="3127">
                  <c:v>4849.6391</c:v>
                </c:pt>
                <c:pt idx="3128">
                  <c:v>4816.0658</c:v>
                </c:pt>
                <c:pt idx="3129">
                  <c:v>4793.9574</c:v>
                </c:pt>
                <c:pt idx="3130">
                  <c:v>4802.806</c:v>
                </c:pt>
                <c:pt idx="3131">
                  <c:v>4797.8663</c:v>
                </c:pt>
                <c:pt idx="3132">
                  <c:v>4766.6753</c:v>
                </c:pt>
                <c:pt idx="3133">
                  <c:v>4842.5184</c:v>
                </c:pt>
                <c:pt idx="3134">
                  <c:v>4890.8599</c:v>
                </c:pt>
                <c:pt idx="3135">
                  <c:v>4782.1492</c:v>
                </c:pt>
                <c:pt idx="3136">
                  <c:v>4736.828</c:v>
                </c:pt>
                <c:pt idx="3137">
                  <c:v>4736.1781</c:v>
                </c:pt>
                <c:pt idx="3138">
                  <c:v>4714.5601</c:v>
                </c:pt>
                <c:pt idx="3139">
                  <c:v>4710.7004</c:v>
                </c:pt>
                <c:pt idx="3140">
                  <c:v>4703.9534</c:v>
                </c:pt>
                <c:pt idx="3141">
                  <c:v>4698.4501</c:v>
                </c:pt>
                <c:pt idx="3142">
                  <c:v>4700.0283</c:v>
                </c:pt>
                <c:pt idx="3143">
                  <c:v>4711.2058</c:v>
                </c:pt>
                <c:pt idx="3144">
                  <c:v>4655.8842</c:v>
                </c:pt>
                <c:pt idx="3145">
                  <c:v>4645.6984</c:v>
                </c:pt>
                <c:pt idx="3146">
                  <c:v>4637.6096</c:v>
                </c:pt>
                <c:pt idx="3147">
                  <c:v>4673.8036</c:v>
                </c:pt>
                <c:pt idx="3148">
                  <c:v>4677.2843</c:v>
                </c:pt>
                <c:pt idx="3149">
                  <c:v>4667.9378</c:v>
                </c:pt>
                <c:pt idx="3150">
                  <c:v>4688.8181</c:v>
                </c:pt>
                <c:pt idx="3151">
                  <c:v>4657.5439</c:v>
                </c:pt>
                <c:pt idx="3152">
                  <c:v>4645.8985</c:v>
                </c:pt>
                <c:pt idx="3153">
                  <c:v>4662.3194</c:v>
                </c:pt>
                <c:pt idx="3154">
                  <c:v>4679.596</c:v>
                </c:pt>
                <c:pt idx="3155">
                  <c:v>4663.6309</c:v>
                </c:pt>
                <c:pt idx="3156">
                  <c:v>4711.6242</c:v>
                </c:pt>
                <c:pt idx="3157">
                  <c:v>4693.6987</c:v>
                </c:pt>
                <c:pt idx="3158">
                  <c:v>4689.6992</c:v>
                </c:pt>
                <c:pt idx="3159">
                  <c:v>4690.8799</c:v>
                </c:pt>
                <c:pt idx="3160">
                  <c:v>4684.6328</c:v>
                </c:pt>
                <c:pt idx="3161">
                  <c:v>4725.5548</c:v>
                </c:pt>
                <c:pt idx="3162">
                  <c:v>4764.3139</c:v>
                </c:pt>
                <c:pt idx="3163">
                  <c:v>4827.5479</c:v>
                </c:pt>
                <c:pt idx="3164">
                  <c:v>4855.632</c:v>
                </c:pt>
                <c:pt idx="3165">
                  <c:v>4867.1858</c:v>
                </c:pt>
                <c:pt idx="3166">
                  <c:v>4911.3623</c:v>
                </c:pt>
                <c:pt idx="3167">
                  <c:v>4938.781</c:v>
                </c:pt>
                <c:pt idx="3168">
                  <c:v>4929.4043</c:v>
                </c:pt>
                <c:pt idx="3169">
                  <c:v>4922.6199</c:v>
                </c:pt>
                <c:pt idx="3170">
                  <c:v>4948.9058</c:v>
                </c:pt>
                <c:pt idx="3171">
                  <c:v>4947.7858</c:v>
                </c:pt>
                <c:pt idx="3172">
                  <c:v>4947.3164</c:v>
                </c:pt>
                <c:pt idx="3173">
                  <c:v>4998.4609</c:v>
                </c:pt>
                <c:pt idx="3174">
                  <c:v>5020.3312</c:v>
                </c:pt>
                <c:pt idx="3175">
                  <c:v>5043.1128</c:v>
                </c:pt>
                <c:pt idx="3176">
                  <c:v>5051.2509</c:v>
                </c:pt>
                <c:pt idx="3177">
                  <c:v>5110.2842</c:v>
                </c:pt>
                <c:pt idx="3178">
                  <c:v>5136.3877</c:v>
                </c:pt>
                <c:pt idx="3179">
                  <c:v>5117.829</c:v>
                </c:pt>
                <c:pt idx="3180">
                  <c:v>5139.4528</c:v>
                </c:pt>
                <c:pt idx="3181">
                  <c:v>5115.9152</c:v>
                </c:pt>
                <c:pt idx="3182">
                  <c:v>5072.7154</c:v>
                </c:pt>
                <c:pt idx="3183">
                  <c:v>5034.0718</c:v>
                </c:pt>
                <c:pt idx="3184">
                  <c:v>4987.7717</c:v>
                </c:pt>
                <c:pt idx="3185">
                  <c:v>4936.7033</c:v>
                </c:pt>
                <c:pt idx="3186">
                  <c:v>4997.1405</c:v>
                </c:pt>
                <c:pt idx="3187">
                  <c:v>4939.2959</c:v>
                </c:pt>
                <c:pt idx="3188">
                  <c:v>4847.2534</c:v>
                </c:pt>
                <c:pt idx="3189">
                  <c:v>4757.128</c:v>
                </c:pt>
                <c:pt idx="3190">
                  <c:v>4524.7424</c:v>
                </c:pt>
                <c:pt idx="3191">
                  <c:v>4607.9062</c:v>
                </c:pt>
                <c:pt idx="3192">
                  <c:v>4701.5876</c:v>
                </c:pt>
                <c:pt idx="3193">
                  <c:v>4696.1997</c:v>
                </c:pt>
                <c:pt idx="3194">
                  <c:v>4784.5769</c:v>
                </c:pt>
                <c:pt idx="3195">
                  <c:v>4816.7914</c:v>
                </c:pt>
                <c:pt idx="3196">
                  <c:v>4825.1748</c:v>
                </c:pt>
                <c:pt idx="3197">
                  <c:v>4813.812</c:v>
                </c:pt>
                <c:pt idx="3198">
                  <c:v>4744.4234</c:v>
                </c:pt>
                <c:pt idx="3199">
                  <c:v>4749.8222</c:v>
                </c:pt>
                <c:pt idx="3200">
                  <c:v>4749.1049</c:v>
                </c:pt>
                <c:pt idx="3201">
                  <c:v>4756.3357</c:v>
                </c:pt>
                <c:pt idx="3202">
                  <c:v>4760.0459</c:v>
                </c:pt>
                <c:pt idx="3203">
                  <c:v>4815.8723</c:v>
                </c:pt>
                <c:pt idx="3204">
                  <c:v>4820.2645</c:v>
                </c:pt>
                <c:pt idx="3205">
                  <c:v>4858.864</c:v>
                </c:pt>
                <c:pt idx="3206">
                  <c:v>4874.6949</c:v>
                </c:pt>
                <c:pt idx="3207">
                  <c:v>4860.5125</c:v>
                </c:pt>
                <c:pt idx="3208">
                  <c:v>4829.9945</c:v>
                </c:pt>
                <c:pt idx="3209">
                  <c:v>4828.104</c:v>
                </c:pt>
                <c:pt idx="3210">
                  <c:v>4812.1823</c:v>
                </c:pt>
                <c:pt idx="3211">
                  <c:v>4776.2075</c:v>
                </c:pt>
                <c:pt idx="3212">
                  <c:v>4753.0662</c:v>
                </c:pt>
                <c:pt idx="3213">
                  <c:v>4766.5814</c:v>
                </c:pt>
                <c:pt idx="3214">
                  <c:v>4722.6322</c:v>
                </c:pt>
                <c:pt idx="3215">
                  <c:v>4531.6431</c:v>
                </c:pt>
                <c:pt idx="3216">
                  <c:v>4516.1276</c:v>
                </c:pt>
                <c:pt idx="3217">
                  <c:v>4558.6775</c:v>
                </c:pt>
                <c:pt idx="3218">
                  <c:v>4514.9434</c:v>
                </c:pt>
                <c:pt idx="3219">
                  <c:v>4492.2963</c:v>
                </c:pt>
                <c:pt idx="3220">
                  <c:v>4584.5637</c:v>
                </c:pt>
                <c:pt idx="3221">
                  <c:v>4575.2817</c:v>
                </c:pt>
                <c:pt idx="3222">
                  <c:v>4514.9907</c:v>
                </c:pt>
                <c:pt idx="3223">
                  <c:v>4528.1017</c:v>
                </c:pt>
                <c:pt idx="3224">
                  <c:v>4490.0065</c:v>
                </c:pt>
                <c:pt idx="3225">
                  <c:v>4522.8173</c:v>
                </c:pt>
                <c:pt idx="3226">
                  <c:v>4600.2509</c:v>
                </c:pt>
                <c:pt idx="3227">
                  <c:v>4577.3169</c:v>
                </c:pt>
                <c:pt idx="3228">
                  <c:v>4554.7613</c:v>
                </c:pt>
                <c:pt idx="3229">
                  <c:v>4468.8138</c:v>
                </c:pt>
                <c:pt idx="3230">
                  <c:v>4428.5624</c:v>
                </c:pt>
                <c:pt idx="3231">
                  <c:v>4395.8077</c:v>
                </c:pt>
                <c:pt idx="3232">
                  <c:v>4442.759</c:v>
                </c:pt>
                <c:pt idx="3233">
                  <c:v>4419.5326</c:v>
                </c:pt>
                <c:pt idx="3234">
                  <c:v>4404.1854</c:v>
                </c:pt>
                <c:pt idx="3235">
                  <c:v>4436.3009</c:v>
                </c:pt>
                <c:pt idx="3236">
                  <c:v>4496.1758</c:v>
                </c:pt>
                <c:pt idx="3237">
                  <c:v>4427.699</c:v>
                </c:pt>
                <c:pt idx="3238">
                  <c:v>4390.2534</c:v>
                </c:pt>
                <c:pt idx="3239">
                  <c:v>4436.5382</c:v>
                </c:pt>
                <c:pt idx="3240">
                  <c:v>4438.1356</c:v>
                </c:pt>
                <c:pt idx="3241">
                  <c:v>4479.9182</c:v>
                </c:pt>
                <c:pt idx="3242">
                  <c:v>4486.6246</c:v>
                </c:pt>
                <c:pt idx="3243">
                  <c:v>4543.1186</c:v>
                </c:pt>
                <c:pt idx="3244">
                  <c:v>4565.571</c:v>
                </c:pt>
                <c:pt idx="3245">
                  <c:v>4582.308</c:v>
                </c:pt>
                <c:pt idx="3246">
                  <c:v>4586.633</c:v>
                </c:pt>
                <c:pt idx="3247">
                  <c:v>4594.2526</c:v>
                </c:pt>
                <c:pt idx="3248">
                  <c:v>4592.436</c:v>
                </c:pt>
                <c:pt idx="3249">
                  <c:v>4598.3617</c:v>
                </c:pt>
                <c:pt idx="3250">
                  <c:v>4580.1153</c:v>
                </c:pt>
                <c:pt idx="3251">
                  <c:v>4564.1277</c:v>
                </c:pt>
                <c:pt idx="3252">
                  <c:v>4641.4052</c:v>
                </c:pt>
                <c:pt idx="3253">
                  <c:v>4612.7053</c:v>
                </c:pt>
                <c:pt idx="3254">
                  <c:v>4591.5073</c:v>
                </c:pt>
                <c:pt idx="3255">
                  <c:v>4558.4796</c:v>
                </c:pt>
                <c:pt idx="3256">
                  <c:v>4533.2529</c:v>
                </c:pt>
                <c:pt idx="3257">
                  <c:v>4527.0618</c:v>
                </c:pt>
                <c:pt idx="3258">
                  <c:v>4544.3683</c:v>
                </c:pt>
                <c:pt idx="3259">
                  <c:v>4458.6547</c:v>
                </c:pt>
                <c:pt idx="3260">
                  <c:v>4487.0229</c:v>
                </c:pt>
                <c:pt idx="3261">
                  <c:v>4506.1415</c:v>
                </c:pt>
                <c:pt idx="3262">
                  <c:v>4531.6231</c:v>
                </c:pt>
                <c:pt idx="3263">
                  <c:v>4537.6071</c:v>
                </c:pt>
                <c:pt idx="3264">
                  <c:v>4561.6079</c:v>
                </c:pt>
                <c:pt idx="3265">
                  <c:v>4545.3113</c:v>
                </c:pt>
                <c:pt idx="3266">
                  <c:v>4466.2043</c:v>
                </c:pt>
                <c:pt idx="3267">
                  <c:v>4461.783</c:v>
                </c:pt>
                <c:pt idx="3268">
                  <c:v>4470.2552</c:v>
                </c:pt>
                <c:pt idx="3269">
                  <c:v>4496.2639</c:v>
                </c:pt>
                <c:pt idx="3270">
                  <c:v>4466.8554</c:v>
                </c:pt>
                <c:pt idx="3271">
                  <c:v>4438.562</c:v>
                </c:pt>
                <c:pt idx="3272">
                  <c:v>4240.3093</c:v>
                </c:pt>
                <c:pt idx="3273">
                  <c:v>4258.8552</c:v>
                </c:pt>
                <c:pt idx="3274">
                  <c:v>4273.292</c:v>
                </c:pt>
                <c:pt idx="3275">
                  <c:v>4229.7597</c:v>
                </c:pt>
                <c:pt idx="3276">
                  <c:v>4250.4153</c:v>
                </c:pt>
                <c:pt idx="3277">
                  <c:v>4148.1421</c:v>
                </c:pt>
                <c:pt idx="3278">
                  <c:v>4129.0944</c:v>
                </c:pt>
                <c:pt idx="3279">
                  <c:v>4091.8841</c:v>
                </c:pt>
                <c:pt idx="3280">
                  <c:v>4097.4924</c:v>
                </c:pt>
                <c:pt idx="3281">
                  <c:v>4052.587</c:v>
                </c:pt>
                <c:pt idx="3282">
                  <c:v>3987.5865</c:v>
                </c:pt>
                <c:pt idx="3283">
                  <c:v>4036.5928</c:v>
                </c:pt>
                <c:pt idx="3284">
                  <c:v>3992.6456</c:v>
                </c:pt>
                <c:pt idx="3285">
                  <c:v>3939.6379</c:v>
                </c:pt>
                <c:pt idx="3286">
                  <c:v>4020.2174</c:v>
                </c:pt>
                <c:pt idx="3287">
                  <c:v>4088.4296</c:v>
                </c:pt>
                <c:pt idx="3288">
                  <c:v>4019.9952</c:v>
                </c:pt>
                <c:pt idx="3289">
                  <c:v>4047.499</c:v>
                </c:pt>
                <c:pt idx="3290">
                  <c:v>4107.9891</c:v>
                </c:pt>
                <c:pt idx="3291">
                  <c:v>4089.9238</c:v>
                </c:pt>
                <c:pt idx="3292">
                  <c:v>4049.0803</c:v>
                </c:pt>
                <c:pt idx="3293">
                  <c:v>4084.1163</c:v>
                </c:pt>
                <c:pt idx="3294">
                  <c:v>4071.1968</c:v>
                </c:pt>
                <c:pt idx="3295">
                  <c:v>4055.0057</c:v>
                </c:pt>
                <c:pt idx="3296">
                  <c:v>4127.3701</c:v>
                </c:pt>
                <c:pt idx="3297">
                  <c:v>4202.8104</c:v>
                </c:pt>
                <c:pt idx="3298">
                  <c:v>4228.7845</c:v>
                </c:pt>
                <c:pt idx="3299">
                  <c:v>4206.7861</c:v>
                </c:pt>
                <c:pt idx="3300">
                  <c:v>4195.8809</c:v>
                </c:pt>
                <c:pt idx="3301">
                  <c:v>4183.1522</c:v>
                </c:pt>
                <c:pt idx="3302">
                  <c:v>4179.5933</c:v>
                </c:pt>
                <c:pt idx="3303">
                  <c:v>4129.2559</c:v>
                </c:pt>
                <c:pt idx="3304">
                  <c:v>3989.0917</c:v>
                </c:pt>
                <c:pt idx="3305">
                  <c:v>3995.0611</c:v>
                </c:pt>
                <c:pt idx="3306">
                  <c:v>3928.5451</c:v>
                </c:pt>
                <c:pt idx="3307">
                  <c:v>3935.259</c:v>
                </c:pt>
                <c:pt idx="3308">
                  <c:v>3984.9923</c:v>
                </c:pt>
                <c:pt idx="3309">
                  <c:v>3966.1686</c:v>
                </c:pt>
                <c:pt idx="3310">
                  <c:v>4025.1856</c:v>
                </c:pt>
                <c:pt idx="3311">
                  <c:v>3971.6696</c:v>
                </c:pt>
                <c:pt idx="3312">
                  <c:v>4005.8703</c:v>
                </c:pt>
                <c:pt idx="3313">
                  <c:v>3939.1398</c:v>
                </c:pt>
                <c:pt idx="3314">
                  <c:v>3881.7399</c:v>
                </c:pt>
                <c:pt idx="3315">
                  <c:v>3868.9317</c:v>
                </c:pt>
                <c:pt idx="3316">
                  <c:v>3855.0909</c:v>
                </c:pt>
                <c:pt idx="3317">
                  <c:v>3906.4052</c:v>
                </c:pt>
                <c:pt idx="3318">
                  <c:v>3927.581</c:v>
                </c:pt>
                <c:pt idx="3319">
                  <c:v>3908.5725</c:v>
                </c:pt>
                <c:pt idx="3320">
                  <c:v>3919.8464</c:v>
                </c:pt>
                <c:pt idx="3321">
                  <c:v>3966.027</c:v>
                </c:pt>
                <c:pt idx="3322">
                  <c:v>4024.2547</c:v>
                </c:pt>
                <c:pt idx="3323">
                  <c:v>3999.8087</c:v>
                </c:pt>
                <c:pt idx="3324">
                  <c:v>3988.1299</c:v>
                </c:pt>
                <c:pt idx="3325">
                  <c:v>3947.4346</c:v>
                </c:pt>
                <c:pt idx="3326">
                  <c:v>3926.354</c:v>
                </c:pt>
                <c:pt idx="3327">
                  <c:v>3951.1015</c:v>
                </c:pt>
                <c:pt idx="3328">
                  <c:v>3933.5074</c:v>
                </c:pt>
                <c:pt idx="3329">
                  <c:v>3892.6006</c:v>
                </c:pt>
                <c:pt idx="3330">
                  <c:v>3886.6027</c:v>
                </c:pt>
                <c:pt idx="3331">
                  <c:v>3872.4159</c:v>
                </c:pt>
                <c:pt idx="3332">
                  <c:v>3850.0344</c:v>
                </c:pt>
                <c:pt idx="3333">
                  <c:v>3839.3011</c:v>
                </c:pt>
                <c:pt idx="3334">
                  <c:v>3856.3178</c:v>
                </c:pt>
                <c:pt idx="3335">
                  <c:v>3881.8669</c:v>
                </c:pt>
                <c:pt idx="3336">
                  <c:v>3861.1278</c:v>
                </c:pt>
                <c:pt idx="3337">
                  <c:v>3852.665</c:v>
                </c:pt>
                <c:pt idx="3338">
                  <c:v>3913.2621</c:v>
                </c:pt>
                <c:pt idx="3339">
                  <c:v>3970.7596</c:v>
                </c:pt>
                <c:pt idx="3340">
                  <c:v>3977.7244</c:v>
                </c:pt>
                <c:pt idx="3341">
                  <c:v>4035.7988</c:v>
                </c:pt>
                <c:pt idx="3342">
                  <c:v>4055.6246</c:v>
                </c:pt>
                <c:pt idx="3343">
                  <c:v>4059.359</c:v>
                </c:pt>
                <c:pt idx="3344">
                  <c:v>4068.6666</c:v>
                </c:pt>
                <c:pt idx="3345">
                  <c:v>3954.6684</c:v>
                </c:pt>
                <c:pt idx="3346">
                  <c:v>3946.2266</c:v>
                </c:pt>
                <c:pt idx="3347">
                  <c:v>3935.3621</c:v>
                </c:pt>
                <c:pt idx="3348">
                  <c:v>3745.3087</c:v>
                </c:pt>
                <c:pt idx="3349">
                  <c:v>3723.1219</c:v>
                </c:pt>
                <c:pt idx="3350">
                  <c:v>3730.3997</c:v>
                </c:pt>
                <c:pt idx="3351">
                  <c:v>3689.0775</c:v>
                </c:pt>
                <c:pt idx="3352">
                  <c:v>3673.6336</c:v>
                </c:pt>
                <c:pt idx="3353">
                  <c:v>3651.0906</c:v>
                </c:pt>
                <c:pt idx="3354">
                  <c:v>3613.0889</c:v>
                </c:pt>
                <c:pt idx="3355">
                  <c:v>3778.5504</c:v>
                </c:pt>
                <c:pt idx="3356">
                  <c:v>3795.2925</c:v>
                </c:pt>
                <c:pt idx="3357">
                  <c:v>3785.8632</c:v>
                </c:pt>
                <c:pt idx="3358">
                  <c:v>3717.1758</c:v>
                </c:pt>
                <c:pt idx="3359">
                  <c:v>3798.6652</c:v>
                </c:pt>
                <c:pt idx="3360">
                  <c:v>3712.7895</c:v>
                </c:pt>
                <c:pt idx="3361">
                  <c:v>3703.1801</c:v>
                </c:pt>
                <c:pt idx="3362">
                  <c:v>3763.9841</c:v>
                </c:pt>
                <c:pt idx="3363">
                  <c:v>3809.0071</c:v>
                </c:pt>
                <c:pt idx="3364">
                  <c:v>3843.0709</c:v>
                </c:pt>
                <c:pt idx="3365">
                  <c:v>3866.2515</c:v>
                </c:pt>
                <c:pt idx="3366">
                  <c:v>3865.258</c:v>
                </c:pt>
                <c:pt idx="3367">
                  <c:v>3873.3047</c:v>
                </c:pt>
                <c:pt idx="3368">
                  <c:v>3865.5946</c:v>
                </c:pt>
                <c:pt idx="3369">
                  <c:v>3826.3953</c:v>
                </c:pt>
                <c:pt idx="3370">
                  <c:v>3822.8434</c:v>
                </c:pt>
                <c:pt idx="3371">
                  <c:v>3846.4507</c:v>
                </c:pt>
                <c:pt idx="3372">
                  <c:v>3889.0854</c:v>
                </c:pt>
                <c:pt idx="3373">
                  <c:v>3888.886</c:v>
                </c:pt>
                <c:pt idx="3374">
                  <c:v>3925.3173</c:v>
                </c:pt>
                <c:pt idx="3375">
                  <c:v>3957.482</c:v>
                </c:pt>
                <c:pt idx="3376">
                  <c:v>3908.6832</c:v>
                </c:pt>
                <c:pt idx="3377">
                  <c:v>3873.8676</c:v>
                </c:pt>
                <c:pt idx="3378">
                  <c:v>3896.6055</c:v>
                </c:pt>
                <c:pt idx="3379">
                  <c:v>3815.8787</c:v>
                </c:pt>
                <c:pt idx="3380">
                  <c:v>3809.2868</c:v>
                </c:pt>
                <c:pt idx="3381">
                  <c:v>3804.6863</c:v>
                </c:pt>
                <c:pt idx="3382">
                  <c:v>3794.3967</c:v>
                </c:pt>
                <c:pt idx="3383">
                  <c:v>3813.6279</c:v>
                </c:pt>
                <c:pt idx="3384">
                  <c:v>3802.8605</c:v>
                </c:pt>
                <c:pt idx="3385">
                  <c:v>3906.9551</c:v>
                </c:pt>
                <c:pt idx="3386">
                  <c:v>3931.0446</c:v>
                </c:pt>
                <c:pt idx="3387">
                  <c:v>3905.2428</c:v>
                </c:pt>
                <c:pt idx="3388">
                  <c:v>3875.8565</c:v>
                </c:pt>
                <c:pt idx="3389">
                  <c:v>3883.6356</c:v>
                </c:pt>
                <c:pt idx="3390">
                  <c:v>3855.5271</c:v>
                </c:pt>
                <c:pt idx="3391">
                  <c:v>3866.1287</c:v>
                </c:pt>
                <c:pt idx="3392">
                  <c:v>3895.3335</c:v>
                </c:pt>
                <c:pt idx="3393">
                  <c:v>3906.586</c:v>
                </c:pt>
                <c:pt idx="3394">
                  <c:v>3898.8762</c:v>
                </c:pt>
                <c:pt idx="3395">
                  <c:v>3880.3501</c:v>
                </c:pt>
                <c:pt idx="3396">
                  <c:v>3871.869</c:v>
                </c:pt>
                <c:pt idx="3397">
                  <c:v>3870.4618</c:v>
                </c:pt>
                <c:pt idx="3398">
                  <c:v>3843.1796</c:v>
                </c:pt>
                <c:pt idx="3399">
                  <c:v>3824.3977</c:v>
                </c:pt>
                <c:pt idx="3400">
                  <c:v>3824.2327</c:v>
                </c:pt>
                <c:pt idx="3401">
                  <c:v>3781.3089</c:v>
                </c:pt>
                <c:pt idx="3402">
                  <c:v>3826.6587</c:v>
                </c:pt>
                <c:pt idx="3403">
                  <c:v>3823.4096</c:v>
                </c:pt>
                <c:pt idx="3404">
                  <c:v>3813.4052</c:v>
                </c:pt>
                <c:pt idx="3405">
                  <c:v>3772.0911</c:v>
                </c:pt>
                <c:pt idx="3406">
                  <c:v>3751.4014</c:v>
                </c:pt>
                <c:pt idx="3407">
                  <c:v>3727.6258</c:v>
                </c:pt>
                <c:pt idx="3408">
                  <c:v>3841.3294</c:v>
                </c:pt>
                <c:pt idx="3409">
                  <c:v>3867.0652</c:v>
                </c:pt>
                <c:pt idx="3410">
                  <c:v>3908.1296</c:v>
                </c:pt>
                <c:pt idx="3411">
                  <c:v>3901.7487</c:v>
                </c:pt>
                <c:pt idx="3412">
                  <c:v>3890.7754</c:v>
                </c:pt>
                <c:pt idx="3413">
                  <c:v>3910.5773</c:v>
                </c:pt>
                <c:pt idx="3414">
                  <c:v>3903.5494</c:v>
                </c:pt>
                <c:pt idx="3415">
                  <c:v>3949.9012</c:v>
                </c:pt>
                <c:pt idx="3416">
                  <c:v>3947.6712</c:v>
                </c:pt>
                <c:pt idx="3417">
                  <c:v>3948.6406</c:v>
                </c:pt>
                <c:pt idx="3418">
                  <c:v>3991.6031</c:v>
                </c:pt>
                <c:pt idx="3419">
                  <c:v>3953.6271</c:v>
                </c:pt>
                <c:pt idx="3420">
                  <c:v>3957.825</c:v>
                </c:pt>
                <c:pt idx="3421">
                  <c:v>3968.7444</c:v>
                </c:pt>
                <c:pt idx="3422">
                  <c:v>4001.4813</c:v>
                </c:pt>
                <c:pt idx="3423">
                  <c:v>4003.6431</c:v>
                </c:pt>
                <c:pt idx="3424">
                  <c:v>3961.9989</c:v>
                </c:pt>
                <c:pt idx="3425">
                  <c:v>3995.6485</c:v>
                </c:pt>
                <c:pt idx="3426">
                  <c:v>3992.147</c:v>
                </c:pt>
                <c:pt idx="3427">
                  <c:v>4018.6202</c:v>
                </c:pt>
                <c:pt idx="3428">
                  <c:v>4060.6492</c:v>
                </c:pt>
                <c:pt idx="3429">
                  <c:v>4121.2181</c:v>
                </c:pt>
                <c:pt idx="3430">
                  <c:v>4156.1822</c:v>
                </c:pt>
                <c:pt idx="3431">
                  <c:v>4198.1296</c:v>
                </c:pt>
                <c:pt idx="3432">
                  <c:v>4156.2111</c:v>
                </c:pt>
                <c:pt idx="3433">
                  <c:v>4185.6234</c:v>
                </c:pt>
                <c:pt idx="3434">
                  <c:v>4232.2348</c:v>
                </c:pt>
                <c:pt idx="3435">
                  <c:v>4224.0351</c:v>
                </c:pt>
                <c:pt idx="3436">
                  <c:v>4219.5043</c:v>
                </c:pt>
                <c:pt idx="3437">
                  <c:v>4210.663</c:v>
                </c:pt>
                <c:pt idx="3438">
                  <c:v>4309.8643</c:v>
                </c:pt>
                <c:pt idx="3439">
                  <c:v>4429.7003</c:v>
                </c:pt>
                <c:pt idx="3440">
                  <c:v>4400.6686</c:v>
                </c:pt>
                <c:pt idx="3441">
                  <c:v>4421.971</c:v>
                </c:pt>
                <c:pt idx="3442">
                  <c:v>4417.1114</c:v>
                </c:pt>
                <c:pt idx="3443">
                  <c:v>4518.9135</c:v>
                </c:pt>
                <c:pt idx="3444">
                  <c:v>4535.2504</c:v>
                </c:pt>
                <c:pt idx="3445">
                  <c:v>4578.6824</c:v>
                </c:pt>
                <c:pt idx="3446">
                  <c:v>4608.0597</c:v>
                </c:pt>
                <c:pt idx="3447">
                  <c:v>4465.0498</c:v>
                </c:pt>
                <c:pt idx="3448">
                  <c:v>4457.9333</c:v>
                </c:pt>
                <c:pt idx="3449">
                  <c:v>4553.8874</c:v>
                </c:pt>
                <c:pt idx="3450">
                  <c:v>4539.5126</c:v>
                </c:pt>
                <c:pt idx="3451">
                  <c:v>4468.1844</c:v>
                </c:pt>
                <c:pt idx="3452">
                  <c:v>4507.9227</c:v>
                </c:pt>
                <c:pt idx="3453">
                  <c:v>4565.6872</c:v>
                </c:pt>
                <c:pt idx="3454">
                  <c:v>4656.5007</c:v>
                </c:pt>
                <c:pt idx="3455">
                  <c:v>4617.9615</c:v>
                </c:pt>
                <c:pt idx="3456">
                  <c:v>4688.7711</c:v>
                </c:pt>
                <c:pt idx="3457">
                  <c:v>4653.7226</c:v>
                </c:pt>
                <c:pt idx="3458">
                  <c:v>4651.2497</c:v>
                </c:pt>
                <c:pt idx="3459">
                  <c:v>4576.6977</c:v>
                </c:pt>
                <c:pt idx="3460">
                  <c:v>4578.4559</c:v>
                </c:pt>
                <c:pt idx="3461">
                  <c:v>4607.3373</c:v>
                </c:pt>
                <c:pt idx="3462">
                  <c:v>4602.1801</c:v>
                </c:pt>
                <c:pt idx="3463">
                  <c:v>4765.8985</c:v>
                </c:pt>
                <c:pt idx="3464">
                  <c:v>4870.0774</c:v>
                </c:pt>
                <c:pt idx="3465">
                  <c:v>4846.3715</c:v>
                </c:pt>
                <c:pt idx="3466">
                  <c:v>4966.2669</c:v>
                </c:pt>
                <c:pt idx="3467">
                  <c:v>4986.0254</c:v>
                </c:pt>
                <c:pt idx="3468">
                  <c:v>5029.6499</c:v>
                </c:pt>
                <c:pt idx="3469">
                  <c:v>5013.3464</c:v>
                </c:pt>
                <c:pt idx="3470">
                  <c:v>5007.2554</c:v>
                </c:pt>
                <c:pt idx="3471">
                  <c:v>4973.0256</c:v>
                </c:pt>
                <c:pt idx="3472">
                  <c:v>4939.6753</c:v>
                </c:pt>
                <c:pt idx="3473">
                  <c:v>4857.992</c:v>
                </c:pt>
                <c:pt idx="3474">
                  <c:v>4978.9176</c:v>
                </c:pt>
                <c:pt idx="3475">
                  <c:v>4966.0339</c:v>
                </c:pt>
                <c:pt idx="3476">
                  <c:v>4921.7517</c:v>
                </c:pt>
                <c:pt idx="3477">
                  <c:v>4882.8443</c:v>
                </c:pt>
                <c:pt idx="3478">
                  <c:v>4840.2846</c:v>
                </c:pt>
                <c:pt idx="3479">
                  <c:v>4821.5832</c:v>
                </c:pt>
                <c:pt idx="3480">
                  <c:v>4766.0719</c:v>
                </c:pt>
                <c:pt idx="3481">
                  <c:v>4697.391</c:v>
                </c:pt>
                <c:pt idx="3482">
                  <c:v>4667.1128</c:v>
                </c:pt>
                <c:pt idx="3483">
                  <c:v>4662.9855</c:v>
                </c:pt>
                <c:pt idx="3484">
                  <c:v>4430.3629</c:v>
                </c:pt>
                <c:pt idx="3485">
                  <c:v>4474.833</c:v>
                </c:pt>
                <c:pt idx="3486">
                  <c:v>4429.8245</c:v>
                </c:pt>
                <c:pt idx="3487">
                  <c:v>4389.4988</c:v>
                </c:pt>
                <c:pt idx="3488">
                  <c:v>4365.2647</c:v>
                </c:pt>
                <c:pt idx="3489">
                  <c:v>4450.9492</c:v>
                </c:pt>
                <c:pt idx="3490">
                  <c:v>4429.616</c:v>
                </c:pt>
                <c:pt idx="3491">
                  <c:v>4482.1152</c:v>
                </c:pt>
                <c:pt idx="3492">
                  <c:v>4527.4068</c:v>
                </c:pt>
                <c:pt idx="3493">
                  <c:v>4426.2341</c:v>
                </c:pt>
                <c:pt idx="3494">
                  <c:v>4361.7046</c:v>
                </c:pt>
                <c:pt idx="3495">
                  <c:v>4403.526</c:v>
                </c:pt>
                <c:pt idx="3496">
                  <c:v>4446.4395</c:v>
                </c:pt>
                <c:pt idx="3497">
                  <c:v>4384.3128</c:v>
                </c:pt>
                <c:pt idx="3498">
                  <c:v>4373.2114</c:v>
                </c:pt>
                <c:pt idx="3499">
                  <c:v>4357.7692</c:v>
                </c:pt>
                <c:pt idx="3500">
                  <c:v>4439.3318</c:v>
                </c:pt>
                <c:pt idx="3501">
                  <c:v>4455.8407</c:v>
                </c:pt>
                <c:pt idx="3502">
                  <c:v>4421.6201</c:v>
                </c:pt>
                <c:pt idx="3503">
                  <c:v>4448.6288</c:v>
                </c:pt>
                <c:pt idx="3504">
                  <c:v>4414.8396</c:v>
                </c:pt>
                <c:pt idx="3505">
                  <c:v>4357.5328</c:v>
                </c:pt>
                <c:pt idx="3506">
                  <c:v>4355.6426</c:v>
                </c:pt>
                <c:pt idx="3507">
                  <c:v>4297.5101</c:v>
                </c:pt>
                <c:pt idx="3508">
                  <c:v>4310.2811</c:v>
                </c:pt>
                <c:pt idx="3509">
                  <c:v>4351.6708</c:v>
                </c:pt>
                <c:pt idx="3510">
                  <c:v>4409.3717</c:v>
                </c:pt>
                <c:pt idx="3511">
                  <c:v>4363.9294</c:v>
                </c:pt>
                <c:pt idx="3512">
                  <c:v>4343.1825</c:v>
                </c:pt>
                <c:pt idx="3513">
                  <c:v>4333.2155</c:v>
                </c:pt>
                <c:pt idx="3514">
                  <c:v>4331.4679</c:v>
                </c:pt>
                <c:pt idx="3515">
                  <c:v>4371.985</c:v>
                </c:pt>
                <c:pt idx="3516">
                  <c:v>4363.9224</c:v>
                </c:pt>
                <c:pt idx="3517">
                  <c:v>4434.0196</c:v>
                </c:pt>
                <c:pt idx="3518">
                  <c:v>4443.1126</c:v>
                </c:pt>
                <c:pt idx="3519">
                  <c:v>4377.6598</c:v>
                </c:pt>
                <c:pt idx="3520">
                  <c:v>4390.0337</c:v>
                </c:pt>
                <c:pt idx="3521">
                  <c:v>4421.3316</c:v>
                </c:pt>
                <c:pt idx="3522">
                  <c:v>4388.5804</c:v>
                </c:pt>
                <c:pt idx="3523">
                  <c:v>4449.9735</c:v>
                </c:pt>
                <c:pt idx="3524">
                  <c:v>4472.286</c:v>
                </c:pt>
                <c:pt idx="3525">
                  <c:v>4484.386</c:v>
                </c:pt>
                <c:pt idx="3526">
                  <c:v>4473.7355</c:v>
                </c:pt>
                <c:pt idx="3527">
                  <c:v>4470.5441</c:v>
                </c:pt>
                <c:pt idx="3528">
                  <c:v>4368.5523</c:v>
                </c:pt>
                <c:pt idx="3529">
                  <c:v>4384.1853</c:v>
                </c:pt>
                <c:pt idx="3530">
                  <c:v>4353.6821</c:v>
                </c:pt>
                <c:pt idx="3531">
                  <c:v>4348.931</c:v>
                </c:pt>
                <c:pt idx="3532">
                  <c:v>4341.9222</c:v>
                </c:pt>
                <c:pt idx="3533">
                  <c:v>4309.9403</c:v>
                </c:pt>
                <c:pt idx="3534">
                  <c:v>4387.1898</c:v>
                </c:pt>
                <c:pt idx="3535">
                  <c:v>4378.6151</c:v>
                </c:pt>
                <c:pt idx="3536">
                  <c:v>4330.6489</c:v>
                </c:pt>
                <c:pt idx="3537">
                  <c:v>4338.3648</c:v>
                </c:pt>
                <c:pt idx="3538">
                  <c:v>4288.675</c:v>
                </c:pt>
                <c:pt idx="3539">
                  <c:v>4296.005</c:v>
                </c:pt>
                <c:pt idx="3540">
                  <c:v>4332.9855</c:v>
                </c:pt>
                <c:pt idx="3541">
                  <c:v>4336.4635</c:v>
                </c:pt>
                <c:pt idx="3542">
                  <c:v>4348.7662</c:v>
                </c:pt>
                <c:pt idx="3543">
                  <c:v>4354.7779</c:v>
                </c:pt>
                <c:pt idx="3544">
                  <c:v>4374.29</c:v>
                </c:pt>
                <c:pt idx="3545">
                  <c:v>4348.6025</c:v>
                </c:pt>
                <c:pt idx="3546">
                  <c:v>4306.506</c:v>
                </c:pt>
                <c:pt idx="3547">
                  <c:v>4227.1619</c:v>
                </c:pt>
                <c:pt idx="3548">
                  <c:v>4184.1586</c:v>
                </c:pt>
                <c:pt idx="3549">
                  <c:v>4047.9445</c:v>
                </c:pt>
                <c:pt idx="3550">
                  <c:v>4098.5478</c:v>
                </c:pt>
                <c:pt idx="3551">
                  <c:v>4113.5907</c:v>
                </c:pt>
                <c:pt idx="3552">
                  <c:v>4085.6193</c:v>
                </c:pt>
                <c:pt idx="3553">
                  <c:v>4092.1506</c:v>
                </c:pt>
                <c:pt idx="3554">
                  <c:v>4107.3441</c:v>
                </c:pt>
                <c:pt idx="3555">
                  <c:v>4134.4981</c:v>
                </c:pt>
                <c:pt idx="3556">
                  <c:v>4063.9985</c:v>
                </c:pt>
                <c:pt idx="3557">
                  <c:v>4137.168</c:v>
                </c:pt>
                <c:pt idx="3558">
                  <c:v>4171.3943</c:v>
                </c:pt>
                <c:pt idx="3559">
                  <c:v>4215.4673</c:v>
                </c:pt>
                <c:pt idx="3560">
                  <c:v>4216.4605</c:v>
                </c:pt>
                <c:pt idx="3561">
                  <c:v>4197.8364</c:v>
                </c:pt>
                <c:pt idx="3562">
                  <c:v>4211.21</c:v>
                </c:pt>
                <c:pt idx="3563">
                  <c:v>4154.5736</c:v>
                </c:pt>
                <c:pt idx="3564">
                  <c:v>4197.3131</c:v>
                </c:pt>
                <c:pt idx="3565">
                  <c:v>4224.6163</c:v>
                </c:pt>
                <c:pt idx="3566">
                  <c:v>4204.3933</c:v>
                </c:pt>
                <c:pt idx="3567">
                  <c:v>4184.3912</c:v>
                </c:pt>
                <c:pt idx="3568">
                  <c:v>4195.2662</c:v>
                </c:pt>
                <c:pt idx="3569">
                  <c:v>4239.5083</c:v>
                </c:pt>
                <c:pt idx="3570">
                  <c:v>4257.7468</c:v>
                </c:pt>
                <c:pt idx="3571">
                  <c:v>4337.3007</c:v>
                </c:pt>
                <c:pt idx="3572">
                  <c:v>4351.6984</c:v>
                </c:pt>
                <c:pt idx="3573">
                  <c:v>4375.1795</c:v>
                </c:pt>
                <c:pt idx="3574">
                  <c:v>4364.4337</c:v>
                </c:pt>
                <c:pt idx="3575">
                  <c:v>4358.5815</c:v>
                </c:pt>
                <c:pt idx="3576">
                  <c:v>4365.4104</c:v>
                </c:pt>
                <c:pt idx="3577">
                  <c:v>4379.5494</c:v>
                </c:pt>
                <c:pt idx="3578">
                  <c:v>4310.3937</c:v>
                </c:pt>
                <c:pt idx="3579">
                  <c:v>4326.5693</c:v>
                </c:pt>
                <c:pt idx="3580">
                  <c:v>4326.6158</c:v>
                </c:pt>
                <c:pt idx="3581">
                  <c:v>4352.9489</c:v>
                </c:pt>
                <c:pt idx="3582">
                  <c:v>4283.5775</c:v>
                </c:pt>
                <c:pt idx="3583">
                  <c:v>4292.7035</c:v>
                </c:pt>
                <c:pt idx="3584">
                  <c:v>4255.6778</c:v>
                </c:pt>
                <c:pt idx="3585">
                  <c:v>4225.5057</c:v>
                </c:pt>
                <c:pt idx="3586">
                  <c:v>4212.1354</c:v>
                </c:pt>
                <c:pt idx="3587">
                  <c:v>4193.3075</c:v>
                </c:pt>
                <c:pt idx="3588">
                  <c:v>4199.0466</c:v>
                </c:pt>
                <c:pt idx="3589">
                  <c:v>4205.7097</c:v>
                </c:pt>
                <c:pt idx="3590">
                  <c:v>4257.5507</c:v>
                </c:pt>
                <c:pt idx="3591">
                  <c:v>4280.8501</c:v>
                </c:pt>
                <c:pt idx="3592">
                  <c:v>4335.9563</c:v>
                </c:pt>
                <c:pt idx="3593">
                  <c:v>4319.7986</c:v>
                </c:pt>
                <c:pt idx="3594">
                  <c:v>4308.0426</c:v>
                </c:pt>
                <c:pt idx="3595">
                  <c:v>4289.5135</c:v>
                </c:pt>
                <c:pt idx="3596">
                  <c:v>4230.68</c:v>
                </c:pt>
                <c:pt idx="3597">
                  <c:v>4220.2823</c:v>
                </c:pt>
                <c:pt idx="3598">
                  <c:v>4249.3841</c:v>
                </c:pt>
                <c:pt idx="3599">
                  <c:v>4246.7687</c:v>
                </c:pt>
                <c:pt idx="3600">
                  <c:v>4244.6716</c:v>
                </c:pt>
                <c:pt idx="3601">
                  <c:v>4244.6467</c:v>
                </c:pt>
                <c:pt idx="3602">
                  <c:v>4279.0457</c:v>
                </c:pt>
                <c:pt idx="3603">
                  <c:v>4281.7907</c:v>
                </c:pt>
                <c:pt idx="3604">
                  <c:v>4234.2411</c:v>
                </c:pt>
                <c:pt idx="3605">
                  <c:v>4213.3044</c:v>
                </c:pt>
                <c:pt idx="3606">
                  <c:v>4204.671</c:v>
                </c:pt>
                <c:pt idx="3607">
                  <c:v>4273.2779</c:v>
                </c:pt>
                <c:pt idx="3608">
                  <c:v>4269.7238</c:v>
                </c:pt>
                <c:pt idx="3609">
                  <c:v>4256.6492</c:v>
                </c:pt>
                <c:pt idx="3610">
                  <c:v>4268.6575</c:v>
                </c:pt>
                <c:pt idx="3611">
                  <c:v>4274.4794</c:v>
                </c:pt>
                <c:pt idx="3612">
                  <c:v>4191.579</c:v>
                </c:pt>
                <c:pt idx="3613">
                  <c:v>4178.073</c:v>
                </c:pt>
                <c:pt idx="3614">
                  <c:v>4174.2241</c:v>
                </c:pt>
                <c:pt idx="3615">
                  <c:v>4178.273</c:v>
                </c:pt>
                <c:pt idx="3616">
                  <c:v>4146.2589</c:v>
                </c:pt>
                <c:pt idx="3617">
                  <c:v>4137.88</c:v>
                </c:pt>
                <c:pt idx="3618">
                  <c:v>4184.2189</c:v>
                </c:pt>
                <c:pt idx="3619">
                  <c:v>4195.2372</c:v>
                </c:pt>
                <c:pt idx="3620">
                  <c:v>4173.4538</c:v>
                </c:pt>
                <c:pt idx="3621">
                  <c:v>4164.9755</c:v>
                </c:pt>
                <c:pt idx="3622">
                  <c:v>4182.5864</c:v>
                </c:pt>
                <c:pt idx="3623">
                  <c:v>4206.1357</c:v>
                </c:pt>
                <c:pt idx="3624">
                  <c:v>4197.8336</c:v>
                </c:pt>
                <c:pt idx="3625">
                  <c:v>4183.1164</c:v>
                </c:pt>
                <c:pt idx="3626">
                  <c:v>4165.4088</c:v>
                </c:pt>
                <c:pt idx="3627">
                  <c:v>4188.6855</c:v>
                </c:pt>
                <c:pt idx="3628">
                  <c:v>4178.2902</c:v>
                </c:pt>
                <c:pt idx="3629">
                  <c:v>4181.7727</c:v>
                </c:pt>
                <c:pt idx="3630">
                  <c:v>4196.0025</c:v>
                </c:pt>
                <c:pt idx="3631">
                  <c:v>4200.173</c:v>
                </c:pt>
                <c:pt idx="3632">
                  <c:v>4215.3972</c:v>
                </c:pt>
                <c:pt idx="3633">
                  <c:v>4220.4531</c:v>
                </c:pt>
                <c:pt idx="3634">
                  <c:v>4238.6847</c:v>
                </c:pt>
                <c:pt idx="3635">
                  <c:v>4256.1297</c:v>
                </c:pt>
                <c:pt idx="3636">
                  <c:v>4283.7991</c:v>
                </c:pt>
                <c:pt idx="3637">
                  <c:v>4303.8776</c:v>
                </c:pt>
                <c:pt idx="3638">
                  <c:v>4324.9195</c:v>
                </c:pt>
                <c:pt idx="3639">
                  <c:v>4355.7901</c:v>
                </c:pt>
                <c:pt idx="3640">
                  <c:v>4355.2875</c:v>
                </c:pt>
                <c:pt idx="3641">
                  <c:v>4344.9314</c:v>
                </c:pt>
                <c:pt idx="3642">
                  <c:v>4292.3404</c:v>
                </c:pt>
                <c:pt idx="3643">
                  <c:v>4287.8108</c:v>
                </c:pt>
                <c:pt idx="3644">
                  <c:v>4298.2004</c:v>
                </c:pt>
                <c:pt idx="3645">
                  <c:v>4316.9069</c:v>
                </c:pt>
                <c:pt idx="3646">
                  <c:v>4351.9894</c:v>
                </c:pt>
                <c:pt idx="3647">
                  <c:v>4344.1431</c:v>
                </c:pt>
                <c:pt idx="3648">
                  <c:v>4396.5443</c:v>
                </c:pt>
                <c:pt idx="3649">
                  <c:v>4473.1689</c:v>
                </c:pt>
                <c:pt idx="3650">
                  <c:v>4481.2033</c:v>
                </c:pt>
                <c:pt idx="3651">
                  <c:v>4464.7818</c:v>
                </c:pt>
                <c:pt idx="3652">
                  <c:v>4489.6749</c:v>
                </c:pt>
                <c:pt idx="3653">
                  <c:v>4457.2993</c:v>
                </c:pt>
                <c:pt idx="3654">
                  <c:v>4496.5195</c:v>
                </c:pt>
                <c:pt idx="3655">
                  <c:v>4488.5983</c:v>
                </c:pt>
                <c:pt idx="3656">
                  <c:v>4489.721</c:v>
                </c:pt>
                <c:pt idx="3657">
                  <c:v>4542.8675</c:v>
                </c:pt>
                <c:pt idx="3658">
                  <c:v>4504.8278</c:v>
                </c:pt>
                <c:pt idx="3659">
                  <c:v>4493.6305</c:v>
                </c:pt>
                <c:pt idx="3660">
                  <c:v>4491.3665</c:v>
                </c:pt>
                <c:pt idx="3661">
                  <c:v>4477.637</c:v>
                </c:pt>
                <c:pt idx="3662">
                  <c:v>4421.0532</c:v>
                </c:pt>
                <c:pt idx="3663">
                  <c:v>4355.1844</c:v>
                </c:pt>
                <c:pt idx="3664">
                  <c:v>4290.8707</c:v>
                </c:pt>
                <c:pt idx="3665">
                  <c:v>3901.66</c:v>
                </c:pt>
                <c:pt idx="3666">
                  <c:v>3841.4286</c:v>
                </c:pt>
                <c:pt idx="3667">
                  <c:v>4007.9972</c:v>
                </c:pt>
                <c:pt idx="3668">
                  <c:v>4032.7734</c:v>
                </c:pt>
                <c:pt idx="3669">
                  <c:v>4068.9157</c:v>
                </c:pt>
                <c:pt idx="3670">
                  <c:v>4094.55</c:v>
                </c:pt>
                <c:pt idx="3671">
                  <c:v>4176.9211</c:v>
                </c:pt>
                <c:pt idx="3672">
                  <c:v>4185.9076</c:v>
                </c:pt>
                <c:pt idx="3673">
                  <c:v>4203.1786</c:v>
                </c:pt>
                <c:pt idx="3674">
                  <c:v>4196.5714</c:v>
                </c:pt>
                <c:pt idx="3675">
                  <c:v>4238.1948</c:v>
                </c:pt>
                <c:pt idx="3676">
                  <c:v>4293.8134</c:v>
                </c:pt>
                <c:pt idx="3677">
                  <c:v>4312.8461</c:v>
                </c:pt>
                <c:pt idx="3678">
                  <c:v>4308.8012</c:v>
                </c:pt>
                <c:pt idx="3679">
                  <c:v>4374.0072</c:v>
                </c:pt>
                <c:pt idx="3680">
                  <c:v>4330.2874</c:v>
                </c:pt>
                <c:pt idx="3681">
                  <c:v>4223.8311</c:v>
                </c:pt>
                <c:pt idx="3682">
                  <c:v>4264.5442</c:v>
                </c:pt>
                <c:pt idx="3683">
                  <c:v>4307.5384</c:v>
                </c:pt>
                <c:pt idx="3684">
                  <c:v>4174.1392</c:v>
                </c:pt>
                <c:pt idx="3685">
                  <c:v>4214.9984</c:v>
                </c:pt>
                <c:pt idx="3686">
                  <c:v>4327.3183</c:v>
                </c:pt>
                <c:pt idx="3687">
                  <c:v>4324.7812</c:v>
                </c:pt>
                <c:pt idx="3688">
                  <c:v>4420.0646</c:v>
                </c:pt>
                <c:pt idx="3689">
                  <c:v>4396.1388</c:v>
                </c:pt>
                <c:pt idx="3690">
                  <c:v>4274.3639</c:v>
                </c:pt>
                <c:pt idx="3691">
                  <c:v>4223.0634</c:v>
                </c:pt>
                <c:pt idx="3692">
                  <c:v>4313.0862</c:v>
                </c:pt>
                <c:pt idx="3693">
                  <c:v>4212.2083</c:v>
                </c:pt>
                <c:pt idx="3694">
                  <c:v>4047.0418</c:v>
                </c:pt>
                <c:pt idx="3695">
                  <c:v>4030.1225</c:v>
                </c:pt>
                <c:pt idx="3696">
                  <c:v>3940.9537</c:v>
                </c:pt>
                <c:pt idx="3697">
                  <c:v>3966.9283</c:v>
                </c:pt>
                <c:pt idx="3698">
                  <c:v>3860.7182</c:v>
                </c:pt>
                <c:pt idx="3699">
                  <c:v>3922.6935</c:v>
                </c:pt>
                <c:pt idx="3700">
                  <c:v>3860.4473</c:v>
                </c:pt>
                <c:pt idx="3701">
                  <c:v>3888.1884</c:v>
                </c:pt>
                <c:pt idx="3702">
                  <c:v>3996.6573</c:v>
                </c:pt>
                <c:pt idx="3703">
                  <c:v>4000.5771</c:v>
                </c:pt>
                <c:pt idx="3704">
                  <c:v>4025.2461</c:v>
                </c:pt>
                <c:pt idx="3705">
                  <c:v>3953.857</c:v>
                </c:pt>
                <c:pt idx="3706">
                  <c:v>3964.2756</c:v>
                </c:pt>
                <c:pt idx="3707">
                  <c:v>3947.4815</c:v>
                </c:pt>
                <c:pt idx="3708">
                  <c:v>3923.0133</c:v>
                </c:pt>
                <c:pt idx="3709">
                  <c:v>3969.3075</c:v>
                </c:pt>
                <c:pt idx="3710">
                  <c:v>4027.2745</c:v>
                </c:pt>
                <c:pt idx="3711">
                  <c:v>4021.1224</c:v>
                </c:pt>
                <c:pt idx="3712">
                  <c:v>4056.6393</c:v>
                </c:pt>
                <c:pt idx="3713">
                  <c:v>4012.4887</c:v>
                </c:pt>
                <c:pt idx="3714">
                  <c:v>3989.0611</c:v>
                </c:pt>
                <c:pt idx="3715">
                  <c:v>4026.1235</c:v>
                </c:pt>
                <c:pt idx="3716">
                  <c:v>4035.666</c:v>
                </c:pt>
                <c:pt idx="3717">
                  <c:v>4010.0274</c:v>
                </c:pt>
                <c:pt idx="3718">
                  <c:v>4037.0416</c:v>
                </c:pt>
                <c:pt idx="3719">
                  <c:v>4033.8885</c:v>
                </c:pt>
                <c:pt idx="3720">
                  <c:v>4009.6763</c:v>
                </c:pt>
                <c:pt idx="3721">
                  <c:v>4008.1346</c:v>
                </c:pt>
                <c:pt idx="3722">
                  <c:v>4041.3545</c:v>
                </c:pt>
                <c:pt idx="3723">
                  <c:v>4010.2016</c:v>
                </c:pt>
                <c:pt idx="3724">
                  <c:v>4025.3927</c:v>
                </c:pt>
                <c:pt idx="3725">
                  <c:v>3937.5424</c:v>
                </c:pt>
                <c:pt idx="3726">
                  <c:v>4007.5929</c:v>
                </c:pt>
                <c:pt idx="3727">
                  <c:v>4049.5454</c:v>
                </c:pt>
                <c:pt idx="3728">
                  <c:v>4044.7247</c:v>
                </c:pt>
                <c:pt idx="3729">
                  <c:v>4075.2843</c:v>
                </c:pt>
                <c:pt idx="3730">
                  <c:v>4106.5118</c:v>
                </c:pt>
                <c:pt idx="3731">
                  <c:v>4121.3859</c:v>
                </c:pt>
                <c:pt idx="3732">
                  <c:v>4097.1282</c:v>
                </c:pt>
                <c:pt idx="3733">
                  <c:v>4085.8718</c:v>
                </c:pt>
                <c:pt idx="3734">
                  <c:v>4079.628</c:v>
                </c:pt>
                <c:pt idx="3735">
                  <c:v>4064.9748</c:v>
                </c:pt>
                <c:pt idx="3736">
                  <c:v>4048.3396</c:v>
                </c:pt>
                <c:pt idx="3737">
                  <c:v>4076.0697</c:v>
                </c:pt>
                <c:pt idx="3738">
                  <c:v>4050.5168</c:v>
                </c:pt>
                <c:pt idx="3739">
                  <c:v>4031.6177</c:v>
                </c:pt>
                <c:pt idx="3740">
                  <c:v>3961.1357</c:v>
                </c:pt>
                <c:pt idx="3741">
                  <c:v>3956.487</c:v>
                </c:pt>
                <c:pt idx="3742">
                  <c:v>3992.0863</c:v>
                </c:pt>
                <c:pt idx="3743">
                  <c:v>4009.2406</c:v>
                </c:pt>
                <c:pt idx="3744">
                  <c:v>3994.4876</c:v>
                </c:pt>
                <c:pt idx="3745">
                  <c:v>3999.2757</c:v>
                </c:pt>
                <c:pt idx="3746">
                  <c:v>4019.7322</c:v>
                </c:pt>
                <c:pt idx="3747">
                  <c:v>4068.9515</c:v>
                </c:pt>
                <c:pt idx="3748">
                  <c:v>4090.3625</c:v>
                </c:pt>
                <c:pt idx="3749">
                  <c:v>4085.6774</c:v>
                </c:pt>
                <c:pt idx="3750">
                  <c:v>4064.7823</c:v>
                </c:pt>
                <c:pt idx="3751">
                  <c:v>4088.0215</c:v>
                </c:pt>
                <c:pt idx="3752">
                  <c:v>4089.3891</c:v>
                </c:pt>
                <c:pt idx="3753">
                  <c:v>4071.3237</c:v>
                </c:pt>
                <c:pt idx="3754">
                  <c:v>4035.4445</c:v>
                </c:pt>
                <c:pt idx="3755">
                  <c:v>3978.7789</c:v>
                </c:pt>
                <c:pt idx="3756">
                  <c:v>4000.3754</c:v>
                </c:pt>
                <c:pt idx="3757">
                  <c:v>4020.7477</c:v>
                </c:pt>
                <c:pt idx="3758">
                  <c:v>4055.8763</c:v>
                </c:pt>
                <c:pt idx="3759">
                  <c:v>4060.8916</c:v>
                </c:pt>
                <c:pt idx="3760">
                  <c:v>4096.6457</c:v>
                </c:pt>
                <c:pt idx="3761">
                  <c:v>4080.3274</c:v>
                </c:pt>
                <c:pt idx="3762">
                  <c:v>4063.1929</c:v>
                </c:pt>
                <c:pt idx="3763">
                  <c:v>4072.9518</c:v>
                </c:pt>
                <c:pt idx="3764">
                  <c:v>4049.5729</c:v>
                </c:pt>
                <c:pt idx="3765">
                  <c:v>4067.6053</c:v>
                </c:pt>
                <c:pt idx="3766">
                  <c:v>4087.6332</c:v>
                </c:pt>
                <c:pt idx="3767">
                  <c:v>4156.6186</c:v>
                </c:pt>
                <c:pt idx="3768">
                  <c:v>4261.997</c:v>
                </c:pt>
                <c:pt idx="3769">
                  <c:v>4341.7737</c:v>
                </c:pt>
                <c:pt idx="3770">
                  <c:v>4484.9232</c:v>
                </c:pt>
                <c:pt idx="3771">
                  <c:v>4465.2175</c:v>
                </c:pt>
                <c:pt idx="3772">
                  <c:v>4506.2042</c:v>
                </c:pt>
                <c:pt idx="3773">
                  <c:v>4475.6709</c:v>
                </c:pt>
                <c:pt idx="3774">
                  <c:v>4494.4979</c:v>
                </c:pt>
                <c:pt idx="3775">
                  <c:v>4510.1858</c:v>
                </c:pt>
                <c:pt idx="3776">
                  <c:v>4473.4115</c:v>
                </c:pt>
                <c:pt idx="3777">
                  <c:v>4353.5389</c:v>
                </c:pt>
                <c:pt idx="3778">
                  <c:v>4335.7861</c:v>
                </c:pt>
                <c:pt idx="3779">
                  <c:v>4411.3262</c:v>
                </c:pt>
                <c:pt idx="3780">
                  <c:v>4535.7061</c:v>
                </c:pt>
                <c:pt idx="3781">
                  <c:v>4540.8415</c:v>
                </c:pt>
                <c:pt idx="3782">
                  <c:v>4421.7178</c:v>
                </c:pt>
                <c:pt idx="3783">
                  <c:v>4315.7161</c:v>
                </c:pt>
                <c:pt idx="3784">
                  <c:v>4284.4787</c:v>
                </c:pt>
                <c:pt idx="3785">
                  <c:v>4333.9015</c:v>
                </c:pt>
                <c:pt idx="3786">
                  <c:v>4321.0733</c:v>
                </c:pt>
                <c:pt idx="3787">
                  <c:v>4425.1383</c:v>
                </c:pt>
                <c:pt idx="3788">
                  <c:v>4411.2773</c:v>
                </c:pt>
                <c:pt idx="3789">
                  <c:v>4492.8057</c:v>
                </c:pt>
                <c:pt idx="3790">
                  <c:v>4532.6517</c:v>
                </c:pt>
                <c:pt idx="3791">
                  <c:v>4506.4239</c:v>
                </c:pt>
                <c:pt idx="3792">
                  <c:v>4507.527</c:v>
                </c:pt>
                <c:pt idx="3793">
                  <c:v>4475.6342</c:v>
                </c:pt>
                <c:pt idx="3794">
                  <c:v>4521.5128</c:v>
                </c:pt>
                <c:pt idx="3795">
                  <c:v>4537.8682</c:v>
                </c:pt>
                <c:pt idx="3796">
                  <c:v>4440.5237</c:v>
                </c:pt>
                <c:pt idx="3797">
                  <c:v>4518.786</c:v>
                </c:pt>
                <c:pt idx="3798">
                  <c:v>4499.9892</c:v>
                </c:pt>
                <c:pt idx="3799">
                  <c:v>4565.3569</c:v>
                </c:pt>
                <c:pt idx="3800">
                  <c:v>4639.0775</c:v>
                </c:pt>
                <c:pt idx="3801">
                  <c:v>4616.4003</c:v>
                </c:pt>
                <c:pt idx="3802">
                  <c:v>4570.5451</c:v>
                </c:pt>
                <c:pt idx="3803">
                  <c:v>4550.8523</c:v>
                </c:pt>
                <c:pt idx="3804">
                  <c:v>4584.667</c:v>
                </c:pt>
                <c:pt idx="3805">
                  <c:v>4591.306</c:v>
                </c:pt>
                <c:pt idx="3806">
                  <c:v>4514.7722</c:v>
                </c:pt>
                <c:pt idx="3807">
                  <c:v>4515.3734</c:v>
                </c:pt>
                <c:pt idx="3808">
                  <c:v>4539.5091</c:v>
                </c:pt>
                <c:pt idx="3809">
                  <c:v>4609.3172</c:v>
                </c:pt>
                <c:pt idx="3810">
                  <c:v>4576.0323</c:v>
                </c:pt>
                <c:pt idx="3811">
                  <c:v>4577.3672</c:v>
                </c:pt>
                <c:pt idx="3812">
                  <c:v>4596.1416</c:v>
                </c:pt>
                <c:pt idx="3813">
                  <c:v>4538.0276</c:v>
                </c:pt>
                <c:pt idx="3814">
                  <c:v>4534.6889</c:v>
                </c:pt>
                <c:pt idx="3815">
                  <c:v>4518.367</c:v>
                </c:pt>
                <c:pt idx="3816">
                  <c:v>4484.0244</c:v>
                </c:pt>
                <c:pt idx="3817">
                  <c:v>4451.1876</c:v>
                </c:pt>
                <c:pt idx="3818">
                  <c:v>4427.3611</c:v>
                </c:pt>
                <c:pt idx="3819">
                  <c:v>4467.3582</c:v>
                </c:pt>
                <c:pt idx="3820">
                  <c:v>4480.0781</c:v>
                </c:pt>
                <c:pt idx="3821">
                  <c:v>4496.709</c:v>
                </c:pt>
                <c:pt idx="3822">
                  <c:v>4495.7573</c:v>
                </c:pt>
                <c:pt idx="3823">
                  <c:v>4523.5594</c:v>
                </c:pt>
                <c:pt idx="3824">
                  <c:v>4564.0927</c:v>
                </c:pt>
                <c:pt idx="3825">
                  <c:v>4498.7464</c:v>
                </c:pt>
                <c:pt idx="3826">
                  <c:v>4503.6305</c:v>
                </c:pt>
                <c:pt idx="3827">
                  <c:v>4426.3655</c:v>
                </c:pt>
                <c:pt idx="3828">
                  <c:v>4386.7263</c:v>
                </c:pt>
                <c:pt idx="3829">
                  <c:v>4395.7005</c:v>
                </c:pt>
                <c:pt idx="3830">
                  <c:v>4403.6652</c:v>
                </c:pt>
                <c:pt idx="3831">
                  <c:v>4378.8562</c:v>
                </c:pt>
                <c:pt idx="3832">
                  <c:v>4450.4947</c:v>
                </c:pt>
                <c:pt idx="3833">
                  <c:v>4514.3905</c:v>
                </c:pt>
                <c:pt idx="3834">
                  <c:v>4584.4893</c:v>
                </c:pt>
                <c:pt idx="3835">
                  <c:v>4596.7751</c:v>
                </c:pt>
                <c:pt idx="3836">
                  <c:v>4584.4352</c:v>
                </c:pt>
                <c:pt idx="3837">
                  <c:v>4587.913</c:v>
                </c:pt>
                <c:pt idx="3838">
                  <c:v>4566.4699</c:v>
                </c:pt>
                <c:pt idx="3839">
                  <c:v>4542.4242</c:v>
                </c:pt>
                <c:pt idx="3840">
                  <c:v>4536.1861</c:v>
                </c:pt>
                <c:pt idx="3841">
                  <c:v>4512.9414</c:v>
                </c:pt>
                <c:pt idx="3842">
                  <c:v>4482.1738</c:v>
                </c:pt>
                <c:pt idx="3843">
                  <c:v>4448.4805</c:v>
                </c:pt>
                <c:pt idx="3844">
                  <c:v>4454.6941</c:v>
                </c:pt>
                <c:pt idx="3845">
                  <c:v>4432.4964</c:v>
                </c:pt>
                <c:pt idx="3846">
                  <c:v>4428.8443</c:v>
                </c:pt>
                <c:pt idx="3847">
                  <c:v>4429.2504</c:v>
                </c:pt>
                <c:pt idx="3848">
                  <c:v>4426.1054</c:v>
                </c:pt>
                <c:pt idx="3849">
                  <c:v>4495.7144</c:v>
                </c:pt>
                <c:pt idx="3850">
                  <c:v>4522.8096</c:v>
                </c:pt>
                <c:pt idx="3851">
                  <c:v>4582.5612</c:v>
                </c:pt>
                <c:pt idx="3852">
                  <c:v>4613.7685</c:v>
                </c:pt>
                <c:pt idx="3853">
                  <c:v>4670.7685</c:v>
                </c:pt>
                <c:pt idx="3854">
                  <c:v>4686.4974</c:v>
                </c:pt>
                <c:pt idx="3855">
                  <c:v>4692.99</c:v>
                </c:pt>
                <c:pt idx="3856">
                  <c:v>4716.8997</c:v>
                </c:pt>
                <c:pt idx="3857">
                  <c:v>4679.1915</c:v>
                </c:pt>
                <c:pt idx="3858">
                  <c:v>4736.5227</c:v>
                </c:pt>
                <c:pt idx="3859">
                  <c:v>4811.299</c:v>
                </c:pt>
                <c:pt idx="3860">
                  <c:v>4831.926</c:v>
                </c:pt>
                <c:pt idx="3861">
                  <c:v>4824.0282</c:v>
                </c:pt>
                <c:pt idx="3862">
                  <c:v>4823.2708</c:v>
                </c:pt>
                <c:pt idx="3863">
                  <c:v>4879.0819</c:v>
                </c:pt>
                <c:pt idx="3864">
                  <c:v>4905.6152</c:v>
                </c:pt>
                <c:pt idx="3865">
                  <c:v>4856.1272</c:v>
                </c:pt>
                <c:pt idx="3866">
                  <c:v>4801.8955</c:v>
                </c:pt>
                <c:pt idx="3867">
                  <c:v>4814.7967</c:v>
                </c:pt>
                <c:pt idx="3868">
                  <c:v>4817.8177</c:v>
                </c:pt>
                <c:pt idx="3869">
                  <c:v>4807.3255</c:v>
                </c:pt>
                <c:pt idx="3870">
                  <c:v>4869.5175</c:v>
                </c:pt>
                <c:pt idx="3871">
                  <c:v>4834.3983</c:v>
                </c:pt>
                <c:pt idx="3872">
                  <c:v>4811.5689</c:v>
                </c:pt>
                <c:pt idx="3873">
                  <c:v>4800.9369</c:v>
                </c:pt>
                <c:pt idx="3874">
                  <c:v>4770.5739</c:v>
                </c:pt>
                <c:pt idx="3875">
                  <c:v>4727.4821</c:v>
                </c:pt>
                <c:pt idx="3876">
                  <c:v>4717.2782</c:v>
                </c:pt>
                <c:pt idx="3877">
                  <c:v>4626.8342</c:v>
                </c:pt>
                <c:pt idx="3878">
                  <c:v>4654.9513</c:v>
                </c:pt>
                <c:pt idx="3879">
                  <c:v>4631.1669</c:v>
                </c:pt>
                <c:pt idx="3880">
                  <c:v>4631.8678</c:v>
                </c:pt>
                <c:pt idx="3881">
                  <c:v>4603.8753</c:v>
                </c:pt>
                <c:pt idx="3882">
                  <c:v>4698.8832</c:v>
                </c:pt>
                <c:pt idx="3883">
                  <c:v>4684.0475</c:v>
                </c:pt>
                <c:pt idx="3884">
                  <c:v>4613.8</c:v>
                </c:pt>
                <c:pt idx="3885">
                  <c:v>4608.6419</c:v>
                </c:pt>
                <c:pt idx="3886">
                  <c:v>4567.7171</c:v>
                </c:pt>
                <c:pt idx="3887">
                  <c:v>4552.8163</c:v>
                </c:pt>
                <c:pt idx="3888">
                  <c:v>4570.9253</c:v>
                </c:pt>
                <c:pt idx="3889">
                  <c:v>4540.313</c:v>
                </c:pt>
                <c:pt idx="3890">
                  <c:v>4534.0278</c:v>
                </c:pt>
                <c:pt idx="3891">
                  <c:v>4562.1471</c:v>
                </c:pt>
                <c:pt idx="3892">
                  <c:v>4571.4549</c:v>
                </c:pt>
                <c:pt idx="3893">
                  <c:v>4561.4464</c:v>
                </c:pt>
                <c:pt idx="3894">
                  <c:v>4596.9695</c:v>
                </c:pt>
                <c:pt idx="3895">
                  <c:v>4566.6354</c:v>
                </c:pt>
                <c:pt idx="3896">
                  <c:v>4560.623</c:v>
                </c:pt>
                <c:pt idx="3897">
                  <c:v>4553.5703</c:v>
                </c:pt>
                <c:pt idx="3898">
                  <c:v>4548.3095</c:v>
                </c:pt>
                <c:pt idx="3899">
                  <c:v>4567.2031</c:v>
                </c:pt>
                <c:pt idx="3900">
                  <c:v>4558.9402</c:v>
                </c:pt>
                <c:pt idx="3901">
                  <c:v>4571.7239</c:v>
                </c:pt>
                <c:pt idx="3902">
                  <c:v>4597.6846</c:v>
                </c:pt>
                <c:pt idx="3903">
                  <c:v>4620.1213</c:v>
                </c:pt>
                <c:pt idx="3904">
                  <c:v>4633.8639</c:v>
                </c:pt>
                <c:pt idx="3905">
                  <c:v>4643.4441</c:v>
                </c:pt>
                <c:pt idx="3906">
                  <c:v>4611.1962</c:v>
                </c:pt>
                <c:pt idx="3907">
                  <c:v>4553.1217</c:v>
                </c:pt>
                <c:pt idx="3908">
                  <c:v>4520.2528</c:v>
                </c:pt>
                <c:pt idx="3909">
                  <c:v>4525.7563</c:v>
                </c:pt>
                <c:pt idx="3910">
                  <c:v>4461.4724</c:v>
                </c:pt>
                <c:pt idx="3911">
                  <c:v>4398.1468</c:v>
                </c:pt>
                <c:pt idx="3912">
                  <c:v>4413.9326</c:v>
                </c:pt>
                <c:pt idx="3913">
                  <c:v>4481.6894</c:v>
                </c:pt>
                <c:pt idx="3914">
                  <c:v>4461.4909</c:v>
                </c:pt>
                <c:pt idx="3915">
                  <c:v>4391.59</c:v>
                </c:pt>
                <c:pt idx="3916">
                  <c:v>4429.5442</c:v>
                </c:pt>
                <c:pt idx="3917">
                  <c:v>4442.0058</c:v>
                </c:pt>
                <c:pt idx="3918">
                  <c:v>4484.6613</c:v>
                </c:pt>
                <c:pt idx="3919">
                  <c:v>4546.7027</c:v>
                </c:pt>
                <c:pt idx="3920">
                  <c:v>4648.8502</c:v>
                </c:pt>
                <c:pt idx="3921">
                  <c:v>4676.3196</c:v>
                </c:pt>
                <c:pt idx="3922">
                  <c:v>4788.0887</c:v>
                </c:pt>
                <c:pt idx="3923">
                  <c:v>4777.8554</c:v>
                </c:pt>
                <c:pt idx="3924">
                  <c:v>4709.7266</c:v>
                </c:pt>
                <c:pt idx="3925">
                  <c:v>4764.6232</c:v>
                </c:pt>
                <c:pt idx="3926">
                  <c:v>4698.258</c:v>
                </c:pt>
                <c:pt idx="3927">
                  <c:v>4728.8477</c:v>
                </c:pt>
                <c:pt idx="3928">
                  <c:v>4731.8128</c:v>
                </c:pt>
                <c:pt idx="3929">
                  <c:v>4759.3718</c:v>
                </c:pt>
                <c:pt idx="3930">
                  <c:v>4816.353</c:v>
                </c:pt>
                <c:pt idx="3931">
                  <c:v>4758.6038</c:v>
                </c:pt>
                <c:pt idx="3932">
                  <c:v>4758.052</c:v>
                </c:pt>
                <c:pt idx="3933">
                  <c:v>4647.0505</c:v>
                </c:pt>
                <c:pt idx="3934">
                  <c:v>4691.1885</c:v>
                </c:pt>
                <c:pt idx="3935">
                  <c:v>4697.0699</c:v>
                </c:pt>
                <c:pt idx="3936">
                  <c:v>4788.2075</c:v>
                </c:pt>
                <c:pt idx="3937">
                  <c:v>4813.7779</c:v>
                </c:pt>
                <c:pt idx="3938">
                  <c:v>4816.6708</c:v>
                </c:pt>
                <c:pt idx="3939">
                  <c:v>4826.9034</c:v>
                </c:pt>
                <c:pt idx="3940">
                  <c:v>4859.3149</c:v>
                </c:pt>
                <c:pt idx="3941">
                  <c:v>4807.8175</c:v>
                </c:pt>
                <c:pt idx="3942">
                  <c:v>4834.6137</c:v>
                </c:pt>
                <c:pt idx="3943">
                  <c:v>4807.4598</c:v>
                </c:pt>
                <c:pt idx="3944">
                  <c:v>4741.1937</c:v>
                </c:pt>
                <c:pt idx="3945">
                  <c:v>4723.7357</c:v>
                </c:pt>
                <c:pt idx="3946">
                  <c:v>4744.7358</c:v>
                </c:pt>
                <c:pt idx="3947">
                  <c:v>4795.0531</c:v>
                </c:pt>
                <c:pt idx="3948">
                  <c:v>4796.1896</c:v>
                </c:pt>
                <c:pt idx="3949">
                  <c:v>4796.7891</c:v>
                </c:pt>
                <c:pt idx="3950">
                  <c:v>4812.1405</c:v>
                </c:pt>
                <c:pt idx="3951">
                  <c:v>4826.8607</c:v>
                </c:pt>
                <c:pt idx="3952">
                  <c:v>4844.5281</c:v>
                </c:pt>
                <c:pt idx="3953">
                  <c:v>4837.2024</c:v>
                </c:pt>
                <c:pt idx="3954">
                  <c:v>4870.4068</c:v>
                </c:pt>
                <c:pt idx="3955">
                  <c:v>4865.1479</c:v>
                </c:pt>
                <c:pt idx="3956">
                  <c:v>4859.5003</c:v>
                </c:pt>
                <c:pt idx="3957">
                  <c:v>4821.6614</c:v>
                </c:pt>
                <c:pt idx="3958">
                  <c:v>4814.1516</c:v>
                </c:pt>
                <c:pt idx="3959">
                  <c:v>4839.7111</c:v>
                </c:pt>
                <c:pt idx="3960">
                  <c:v>4865.7255</c:v>
                </c:pt>
                <c:pt idx="3961">
                  <c:v>4908.7664</c:v>
                </c:pt>
                <c:pt idx="3962">
                  <c:v>4939.6427</c:v>
                </c:pt>
                <c:pt idx="3963">
                  <c:v>4915.9886</c:v>
                </c:pt>
                <c:pt idx="3964">
                  <c:v>4958.6714</c:v>
                </c:pt>
                <c:pt idx="3965">
                  <c:v>4926.2778</c:v>
                </c:pt>
                <c:pt idx="3966">
                  <c:v>4919.308</c:v>
                </c:pt>
                <c:pt idx="3967">
                  <c:v>4878.0896</c:v>
                </c:pt>
                <c:pt idx="3968">
                  <c:v>4892.4251</c:v>
                </c:pt>
                <c:pt idx="3969">
                  <c:v>4937.0334</c:v>
                </c:pt>
                <c:pt idx="3970">
                  <c:v>4932.3473</c:v>
                </c:pt>
                <c:pt idx="3971">
                  <c:v>4976.5749</c:v>
                </c:pt>
                <c:pt idx="3972">
                  <c:v>5005.4812</c:v>
                </c:pt>
                <c:pt idx="3973">
                  <c:v>5034.0832</c:v>
                </c:pt>
                <c:pt idx="3974">
                  <c:v>4950.2642</c:v>
                </c:pt>
                <c:pt idx="3975">
                  <c:v>5029.8486</c:v>
                </c:pt>
                <c:pt idx="3976">
                  <c:v>5005.4896</c:v>
                </c:pt>
                <c:pt idx="3977">
                  <c:v>5023.6989</c:v>
                </c:pt>
                <c:pt idx="3978">
                  <c:v>5023.8567</c:v>
                </c:pt>
                <c:pt idx="3979">
                  <c:v>5033.0636</c:v>
                </c:pt>
                <c:pt idx="3980">
                  <c:v>5045.725</c:v>
                </c:pt>
                <c:pt idx="3981">
                  <c:v>4979.242</c:v>
                </c:pt>
                <c:pt idx="3982">
                  <c:v>4982.0951</c:v>
                </c:pt>
                <c:pt idx="3983">
                  <c:v>5010.7279</c:v>
                </c:pt>
                <c:pt idx="3984">
                  <c:v>5033.7734</c:v>
                </c:pt>
                <c:pt idx="3985">
                  <c:v>5102.1917</c:v>
                </c:pt>
                <c:pt idx="3986">
                  <c:v>5108.0201</c:v>
                </c:pt>
                <c:pt idx="3987">
                  <c:v>5144.8172</c:v>
                </c:pt>
                <c:pt idx="3988">
                  <c:v>5131.3749</c:v>
                </c:pt>
                <c:pt idx="3989">
                  <c:v>5152.2351</c:v>
                </c:pt>
                <c:pt idx="3990">
                  <c:v>5180.7548</c:v>
                </c:pt>
                <c:pt idx="3991">
                  <c:v>5193.8846</c:v>
                </c:pt>
                <c:pt idx="3992">
                  <c:v>5145.9214</c:v>
                </c:pt>
                <c:pt idx="3993">
                  <c:v>5147.8364</c:v>
                </c:pt>
                <c:pt idx="3994">
                  <c:v>5131.8944</c:v>
                </c:pt>
                <c:pt idx="3995">
                  <c:v>5134.2448</c:v>
                </c:pt>
                <c:pt idx="3996">
                  <c:v>5142.1211</c:v>
                </c:pt>
                <c:pt idx="3997">
                  <c:v>5145.0452</c:v>
                </c:pt>
                <c:pt idx="3998">
                  <c:v>5089.101</c:v>
                </c:pt>
                <c:pt idx="3999">
                  <c:v>5032.4777</c:v>
                </c:pt>
                <c:pt idx="4000">
                  <c:v>5014.8385</c:v>
                </c:pt>
                <c:pt idx="4001">
                  <c:v>4983.0628</c:v>
                </c:pt>
                <c:pt idx="4002">
                  <c:v>4987.8612</c:v>
                </c:pt>
                <c:pt idx="4003">
                  <c:v>5040.7172</c:v>
                </c:pt>
                <c:pt idx="4004">
                  <c:v>5095.8222</c:v>
                </c:pt>
                <c:pt idx="4005">
                  <c:v>5133.8218</c:v>
                </c:pt>
                <c:pt idx="4006">
                  <c:v>5145.4552</c:v>
                </c:pt>
                <c:pt idx="4007">
                  <c:v>5131.7754</c:v>
                </c:pt>
                <c:pt idx="4008">
                  <c:v>5113.5611</c:v>
                </c:pt>
                <c:pt idx="4009">
                  <c:v>5124.9093</c:v>
                </c:pt>
                <c:pt idx="4010">
                  <c:v>5123.2474</c:v>
                </c:pt>
                <c:pt idx="4011">
                  <c:v>5087.4422</c:v>
                </c:pt>
                <c:pt idx="4012">
                  <c:v>5076.9969</c:v>
                </c:pt>
                <c:pt idx="4013">
                  <c:v>5044.6176</c:v>
                </c:pt>
                <c:pt idx="4014">
                  <c:v>5049.4611</c:v>
                </c:pt>
                <c:pt idx="4015">
                  <c:v>4995.7624</c:v>
                </c:pt>
                <c:pt idx="4016">
                  <c:v>4969.9013</c:v>
                </c:pt>
                <c:pt idx="4017">
                  <c:v>5058.0778</c:v>
                </c:pt>
                <c:pt idx="4018">
                  <c:v>5059.4048</c:v>
                </c:pt>
                <c:pt idx="4019">
                  <c:v>5075.3197</c:v>
                </c:pt>
                <c:pt idx="4020">
                  <c:v>5030.024</c:v>
                </c:pt>
                <c:pt idx="4021">
                  <c:v>5080.6691</c:v>
                </c:pt>
                <c:pt idx="4022">
                  <c:v>5083.2799</c:v>
                </c:pt>
                <c:pt idx="4023">
                  <c:v>5034.8878</c:v>
                </c:pt>
                <c:pt idx="4024">
                  <c:v>5065.7496</c:v>
                </c:pt>
                <c:pt idx="4025">
                  <c:v>5080.6512</c:v>
                </c:pt>
                <c:pt idx="4026">
                  <c:v>5046.1014</c:v>
                </c:pt>
                <c:pt idx="4027">
                  <c:v>4914.1042</c:v>
                </c:pt>
                <c:pt idx="4028">
                  <c:v>4803.4369</c:v>
                </c:pt>
                <c:pt idx="4029">
                  <c:v>4696.0353</c:v>
                </c:pt>
                <c:pt idx="4030">
                  <c:v>4766.3205</c:v>
                </c:pt>
                <c:pt idx="4031">
                  <c:v>4787.2238</c:v>
                </c:pt>
                <c:pt idx="4032">
                  <c:v>4779.3054</c:v>
                </c:pt>
                <c:pt idx="4033">
                  <c:v>4806.0868</c:v>
                </c:pt>
                <c:pt idx="4034">
                  <c:v>4819.1446</c:v>
                </c:pt>
                <c:pt idx="4035">
                  <c:v>4838.5479</c:v>
                </c:pt>
                <c:pt idx="4036">
                  <c:v>4831.7116</c:v>
                </c:pt>
                <c:pt idx="4037">
                  <c:v>4862.352</c:v>
                </c:pt>
                <c:pt idx="4038">
                  <c:v>4928.0524</c:v>
                </c:pt>
                <c:pt idx="4039">
                  <c:v>4973.7418</c:v>
                </c:pt>
                <c:pt idx="4040">
                  <c:v>5016.4848</c:v>
                </c:pt>
                <c:pt idx="4041">
                  <c:v>5088.7476</c:v>
                </c:pt>
                <c:pt idx="4042">
                  <c:v>5091.9807</c:v>
                </c:pt>
                <c:pt idx="4043">
                  <c:v>5001.1885</c:v>
                </c:pt>
                <c:pt idx="4044">
                  <c:v>5008.2129</c:v>
                </c:pt>
                <c:pt idx="4045">
                  <c:v>4975.5633</c:v>
                </c:pt>
                <c:pt idx="4046">
                  <c:v>4959.1787</c:v>
                </c:pt>
                <c:pt idx="4047">
                  <c:v>5047.8784</c:v>
                </c:pt>
                <c:pt idx="4048">
                  <c:v>5088.3677</c:v>
                </c:pt>
                <c:pt idx="4049">
                  <c:v>5110.4003</c:v>
                </c:pt>
                <c:pt idx="4050">
                  <c:v>5186.6552</c:v>
                </c:pt>
                <c:pt idx="4051">
                  <c:v>5177.7214</c:v>
                </c:pt>
                <c:pt idx="4052">
                  <c:v>5230.8198</c:v>
                </c:pt>
                <c:pt idx="4053">
                  <c:v>5256.4195</c:v>
                </c:pt>
                <c:pt idx="4054">
                  <c:v>5303.2039</c:v>
                </c:pt>
                <c:pt idx="4055">
                  <c:v>5347.1387</c:v>
                </c:pt>
                <c:pt idx="4056">
                  <c:v>5399.9517</c:v>
                </c:pt>
                <c:pt idx="4057">
                  <c:v>5415.2572</c:v>
                </c:pt>
                <c:pt idx="4058">
                  <c:v>5483.7649</c:v>
                </c:pt>
                <c:pt idx="4059">
                  <c:v>5576.2905</c:v>
                </c:pt>
                <c:pt idx="4060">
                  <c:v>5620.7701</c:v>
                </c:pt>
                <c:pt idx="4061">
                  <c:v>5667.5005</c:v>
                </c:pt>
                <c:pt idx="4062">
                  <c:v>5670.771</c:v>
                </c:pt>
                <c:pt idx="4063">
                  <c:v>5658.4828</c:v>
                </c:pt>
                <c:pt idx="4064">
                  <c:v>5645.7314</c:v>
                </c:pt>
                <c:pt idx="4065">
                  <c:v>5601.5444</c:v>
                </c:pt>
                <c:pt idx="4066">
                  <c:v>5400.9005</c:v>
                </c:pt>
                <c:pt idx="4067">
                  <c:v>5434.909</c:v>
                </c:pt>
                <c:pt idx="4068">
                  <c:v>5564.6061</c:v>
                </c:pt>
                <c:pt idx="4069">
                  <c:v>5401.7945</c:v>
                </c:pt>
                <c:pt idx="4070">
                  <c:v>5212.1705</c:v>
                </c:pt>
                <c:pt idx="4071">
                  <c:v>5244.5088</c:v>
                </c:pt>
                <c:pt idx="4072">
                  <c:v>5166.0006</c:v>
                </c:pt>
                <c:pt idx="4073">
                  <c:v>5174.2792</c:v>
                </c:pt>
                <c:pt idx="4074">
                  <c:v>5207.6821</c:v>
                </c:pt>
                <c:pt idx="4075">
                  <c:v>5216.843</c:v>
                </c:pt>
                <c:pt idx="4076">
                  <c:v>5124.7809</c:v>
                </c:pt>
                <c:pt idx="4077">
                  <c:v>5082.7442</c:v>
                </c:pt>
                <c:pt idx="4078">
                  <c:v>5091.6428</c:v>
                </c:pt>
                <c:pt idx="4079">
                  <c:v>5088.1637</c:v>
                </c:pt>
                <c:pt idx="4080">
                  <c:v>5130.1437</c:v>
                </c:pt>
                <c:pt idx="4081">
                  <c:v>5186.769</c:v>
                </c:pt>
                <c:pt idx="4082">
                  <c:v>5170.7287</c:v>
                </c:pt>
                <c:pt idx="4083">
                  <c:v>5188.7821</c:v>
                </c:pt>
                <c:pt idx="4084">
                  <c:v>5146.1208</c:v>
                </c:pt>
                <c:pt idx="4085">
                  <c:v>5102.8969</c:v>
                </c:pt>
                <c:pt idx="4086">
                  <c:v>5115.2567</c:v>
                </c:pt>
                <c:pt idx="4087">
                  <c:v>5034.6401</c:v>
                </c:pt>
                <c:pt idx="4088">
                  <c:v>4925.1668</c:v>
                </c:pt>
                <c:pt idx="4089">
                  <c:v>4915.6055</c:v>
                </c:pt>
                <c:pt idx="4090">
                  <c:v>4930.5859</c:v>
                </c:pt>
                <c:pt idx="4091">
                  <c:v>4835.2662</c:v>
                </c:pt>
                <c:pt idx="4092">
                  <c:v>4886.013</c:v>
                </c:pt>
                <c:pt idx="4093">
                  <c:v>4922.3706</c:v>
                </c:pt>
                <c:pt idx="4094">
                  <c:v>4881.9195</c:v>
                </c:pt>
                <c:pt idx="4095">
                  <c:v>4872.4337</c:v>
                </c:pt>
                <c:pt idx="4096">
                  <c:v>4906.4751</c:v>
                </c:pt>
                <c:pt idx="4097">
                  <c:v>4849.2307</c:v>
                </c:pt>
                <c:pt idx="4098">
                  <c:v>4925.4461</c:v>
                </c:pt>
                <c:pt idx="4099">
                  <c:v>4951.4084</c:v>
                </c:pt>
                <c:pt idx="4100">
                  <c:v>4940.9887</c:v>
                </c:pt>
                <c:pt idx="4101">
                  <c:v>4947.075</c:v>
                </c:pt>
                <c:pt idx="4102">
                  <c:v>4958.2214</c:v>
                </c:pt>
                <c:pt idx="4103">
                  <c:v>4986.498</c:v>
                </c:pt>
                <c:pt idx="4104">
                  <c:v>4969.205</c:v>
                </c:pt>
                <c:pt idx="4105">
                  <c:v>5050.171</c:v>
                </c:pt>
                <c:pt idx="4106">
                  <c:v>5060.5692</c:v>
                </c:pt>
                <c:pt idx="4107">
                  <c:v>5086.2588</c:v>
                </c:pt>
                <c:pt idx="4108">
                  <c:v>5082.1565</c:v>
                </c:pt>
                <c:pt idx="4109">
                  <c:v>5058.112</c:v>
                </c:pt>
                <c:pt idx="4110">
                  <c:v>4983.8002</c:v>
                </c:pt>
                <c:pt idx="4111">
                  <c:v>5023.8041</c:v>
                </c:pt>
                <c:pt idx="4112">
                  <c:v>5036.3422</c:v>
                </c:pt>
                <c:pt idx="4113">
                  <c:v>5079.4706</c:v>
                </c:pt>
                <c:pt idx="4114">
                  <c:v>5072.1731</c:v>
                </c:pt>
                <c:pt idx="4115">
                  <c:v>5091.7992</c:v>
                </c:pt>
                <c:pt idx="4116">
                  <c:v>5060.9392</c:v>
                </c:pt>
                <c:pt idx="4117">
                  <c:v>5087.5548</c:v>
                </c:pt>
                <c:pt idx="4118">
                  <c:v>5109.3443</c:v>
                </c:pt>
                <c:pt idx="4119">
                  <c:v>5090.1559</c:v>
                </c:pt>
                <c:pt idx="4120">
                  <c:v>5112.7669</c:v>
                </c:pt>
                <c:pt idx="4121">
                  <c:v>5060.8686</c:v>
                </c:pt>
                <c:pt idx="4122">
                  <c:v>5052.4489</c:v>
                </c:pt>
                <c:pt idx="4123">
                  <c:v>5103.9393</c:v>
                </c:pt>
                <c:pt idx="4124">
                  <c:v>5127.7641</c:v>
                </c:pt>
                <c:pt idx="4125">
                  <c:v>5079.0257</c:v>
                </c:pt>
                <c:pt idx="4126">
                  <c:v>5077.9302</c:v>
                </c:pt>
                <c:pt idx="4127">
                  <c:v>5150.29</c:v>
                </c:pt>
                <c:pt idx="4128">
                  <c:v>5148.3666</c:v>
                </c:pt>
                <c:pt idx="4129">
                  <c:v>5140.7098</c:v>
                </c:pt>
                <c:pt idx="4130">
                  <c:v>5159.5512</c:v>
                </c:pt>
                <c:pt idx="4131">
                  <c:v>5139.802</c:v>
                </c:pt>
                <c:pt idx="4132">
                  <c:v>5139.0359</c:v>
                </c:pt>
                <c:pt idx="4133">
                  <c:v>5143.2331</c:v>
                </c:pt>
                <c:pt idx="4134">
                  <c:v>5156.2729</c:v>
                </c:pt>
                <c:pt idx="4135">
                  <c:v>5230.3987</c:v>
                </c:pt>
                <c:pt idx="4136">
                  <c:v>5223.6084</c:v>
                </c:pt>
                <c:pt idx="4137">
                  <c:v>5237.6589</c:v>
                </c:pt>
                <c:pt idx="4138">
                  <c:v>5277.5235</c:v>
                </c:pt>
                <c:pt idx="4139">
                  <c:v>5289.3235</c:v>
                </c:pt>
                <c:pt idx="4140">
                  <c:v>5338.6183</c:v>
                </c:pt>
                <c:pt idx="4141">
                  <c:v>5306.7839</c:v>
                </c:pt>
                <c:pt idx="4142">
                  <c:v>5329.9491</c:v>
                </c:pt>
                <c:pt idx="4143">
                  <c:v>5233.3304</c:v>
                </c:pt>
                <c:pt idx="4144">
                  <c:v>5234.0559</c:v>
                </c:pt>
                <c:pt idx="4145">
                  <c:v>5237.5283</c:v>
                </c:pt>
                <c:pt idx="4146">
                  <c:v>5301.0429</c:v>
                </c:pt>
                <c:pt idx="4147">
                  <c:v>5300.3883</c:v>
                </c:pt>
                <c:pt idx="4148">
                  <c:v>5262.9882</c:v>
                </c:pt>
                <c:pt idx="4149">
                  <c:v>5209.6806</c:v>
                </c:pt>
                <c:pt idx="4150">
                  <c:v>5070.317</c:v>
                </c:pt>
                <c:pt idx="4151">
                  <c:v>5053.5176</c:v>
                </c:pt>
                <c:pt idx="4152">
                  <c:v>5033.8784</c:v>
                </c:pt>
                <c:pt idx="4153">
                  <c:v>4973.5842</c:v>
                </c:pt>
                <c:pt idx="4154">
                  <c:v>5050.9756</c:v>
                </c:pt>
                <c:pt idx="4155">
                  <c:v>5149.9947</c:v>
                </c:pt>
                <c:pt idx="4156">
                  <c:v>5237.5577</c:v>
                </c:pt>
                <c:pt idx="4157">
                  <c:v>5239.9362</c:v>
                </c:pt>
                <c:pt idx="4158">
                  <c:v>5321.111</c:v>
                </c:pt>
                <c:pt idx="4159">
                  <c:v>5227.5884</c:v>
                </c:pt>
                <c:pt idx="4160">
                  <c:v>5187.3549</c:v>
                </c:pt>
                <c:pt idx="4161">
                  <c:v>5228.1708</c:v>
                </c:pt>
                <c:pt idx="4162">
                  <c:v>5229.8109</c:v>
                </c:pt>
                <c:pt idx="4163">
                  <c:v>5220.6878</c:v>
                </c:pt>
                <c:pt idx="4164">
                  <c:v>5316.8285</c:v>
                </c:pt>
                <c:pt idx="4165">
                  <c:v>5297.4886</c:v>
                </c:pt>
                <c:pt idx="4166">
                  <c:v>5289.5797</c:v>
                </c:pt>
                <c:pt idx="4167">
                  <c:v>5171.3525</c:v>
                </c:pt>
                <c:pt idx="4168">
                  <c:v>5187.3999</c:v>
                </c:pt>
                <c:pt idx="4169">
                  <c:v>5155.8982</c:v>
                </c:pt>
                <c:pt idx="4170">
                  <c:v>5206.7513</c:v>
                </c:pt>
                <c:pt idx="4171">
                  <c:v>5253.2934</c:v>
                </c:pt>
                <c:pt idx="4172">
                  <c:v>5311.4</c:v>
                </c:pt>
                <c:pt idx="4173">
                  <c:v>5282.299</c:v>
                </c:pt>
                <c:pt idx="4174">
                  <c:v>5253.2988</c:v>
                </c:pt>
                <c:pt idx="4175">
                  <c:v>5088.2142</c:v>
                </c:pt>
                <c:pt idx="4176">
                  <c:v>4866.5369</c:v>
                </c:pt>
                <c:pt idx="4177">
                  <c:v>5024.8915</c:v>
                </c:pt>
                <c:pt idx="4178">
                  <c:v>4969.5334</c:v>
                </c:pt>
                <c:pt idx="4179">
                  <c:v>5009.3136</c:v>
                </c:pt>
                <c:pt idx="4180">
                  <c:v>4699.8654</c:v>
                </c:pt>
                <c:pt idx="4181">
                  <c:v>4606.2018</c:v>
                </c:pt>
                <c:pt idx="4182">
                  <c:v>4862.735</c:v>
                </c:pt>
                <c:pt idx="4183">
                  <c:v>4875.524</c:v>
                </c:pt>
                <c:pt idx="4184">
                  <c:v>4994.5298</c:v>
                </c:pt>
                <c:pt idx="4185">
                  <c:v>5027.2612</c:v>
                </c:pt>
                <c:pt idx="4186">
                  <c:v>5086.0847</c:v>
                </c:pt>
                <c:pt idx="4187">
                  <c:v>5108.4714</c:v>
                </c:pt>
                <c:pt idx="4188">
                  <c:v>5111.8258</c:v>
                </c:pt>
                <c:pt idx="4189">
                  <c:v>5072.9535</c:v>
                </c:pt>
                <c:pt idx="4190">
                  <c:v>5148.224</c:v>
                </c:pt>
                <c:pt idx="4191">
                  <c:v>5171.9664</c:v>
                </c:pt>
                <c:pt idx="4192">
                  <c:v>5240.246</c:v>
                </c:pt>
                <c:pt idx="4193">
                  <c:v>5262.0846</c:v>
                </c:pt>
                <c:pt idx="4194">
                  <c:v>5339.5853</c:v>
                </c:pt>
                <c:pt idx="4195">
                  <c:v>5342.3424</c:v>
                </c:pt>
                <c:pt idx="4196">
                  <c:v>5285.1459</c:v>
                </c:pt>
                <c:pt idx="4197">
                  <c:v>5262.605</c:v>
                </c:pt>
                <c:pt idx="4198">
                  <c:v>5203.9344</c:v>
                </c:pt>
                <c:pt idx="4199">
                  <c:v>5205.3733</c:v>
                </c:pt>
                <c:pt idx="4200">
                  <c:v>5259.6024</c:v>
                </c:pt>
                <c:pt idx="4201">
                  <c:v>5325.4371</c:v>
                </c:pt>
                <c:pt idx="4202">
                  <c:v>5263.416</c:v>
                </c:pt>
                <c:pt idx="4203">
                  <c:v>5238.9264</c:v>
                </c:pt>
                <c:pt idx="4204">
                  <c:v>5166.5332</c:v>
                </c:pt>
                <c:pt idx="4205">
                  <c:v>5047.2979</c:v>
                </c:pt>
                <c:pt idx="4206">
                  <c:v>5014.333</c:v>
                </c:pt>
                <c:pt idx="4207">
                  <c:v>4858.6673</c:v>
                </c:pt>
                <c:pt idx="4208">
                  <c:v>4753.8386</c:v>
                </c:pt>
                <c:pt idx="4209">
                  <c:v>4675.2166</c:v>
                </c:pt>
                <c:pt idx="4210">
                  <c:v>4796.0614</c:v>
                </c:pt>
              </c:strCache>
            </c:strRef>
          </c:xVal>
          <c:yVal>
            <c:numRef>
              <c:f>模型1多元线性回归!$B:$B</c:f>
              <c:numCache>
                <c:formatCode>General</c:formatCode>
                <c:ptCount val="1048576"/>
                <c:pt idx="0">
                  <c:v>0</c:v>
                </c:pt>
                <c:pt idx="1">
                  <c:v>0</c:v>
                </c:pt>
                <c:pt idx="2">
                  <c:v>1000</c:v>
                </c:pt>
                <c:pt idx="3">
                  <c:v>996.37699999999995</c:v>
                </c:pt>
                <c:pt idx="4">
                  <c:v>981.10500000000002</c:v>
                </c:pt>
                <c:pt idx="5">
                  <c:v>987.00800000000004</c:v>
                </c:pt>
                <c:pt idx="6">
                  <c:v>975.57799999999997</c:v>
                </c:pt>
                <c:pt idx="7">
                  <c:v>979.74900000000002</c:v>
                </c:pt>
                <c:pt idx="8">
                  <c:v>989.476</c:v>
                </c:pt>
                <c:pt idx="9">
                  <c:v>984.53800000000001</c:v>
                </c:pt>
                <c:pt idx="10">
                  <c:v>989.48</c:v>
                </c:pt>
                <c:pt idx="11">
                  <c:v>989.96500000000003</c:v>
                </c:pt>
                <c:pt idx="12">
                  <c:v>976.15599999999995</c:v>
                </c:pt>
                <c:pt idx="13">
                  <c:v>960.48400000000004</c:v>
                </c:pt>
                <c:pt idx="14">
                  <c:v>964.37300000000005</c:v>
                </c:pt>
                <c:pt idx="15">
                  <c:v>955.12400000000002</c:v>
                </c:pt>
                <c:pt idx="16">
                  <c:v>948.02599999999995</c:v>
                </c:pt>
                <c:pt idx="17">
                  <c:v>989.81799999999998</c:v>
                </c:pt>
                <c:pt idx="18">
                  <c:v>989.75</c:v>
                </c:pt>
                <c:pt idx="19">
                  <c:v>991.24699999999996</c:v>
                </c:pt>
                <c:pt idx="20">
                  <c:v>987.62900000000002</c:v>
                </c:pt>
                <c:pt idx="21">
                  <c:v>976.55499999999995</c:v>
                </c:pt>
                <c:pt idx="22">
                  <c:v>967.01300000000003</c:v>
                </c:pt>
                <c:pt idx="23">
                  <c:v>957.8</c:v>
                </c:pt>
                <c:pt idx="24">
                  <c:v>963.15700000000004</c:v>
                </c:pt>
                <c:pt idx="25">
                  <c:v>1013.1</c:v>
                </c:pt>
                <c:pt idx="26">
                  <c:v>1002.827</c:v>
                </c:pt>
                <c:pt idx="27">
                  <c:v>1033.078</c:v>
                </c:pt>
                <c:pt idx="28">
                  <c:v>1035.3820000000001</c:v>
                </c:pt>
                <c:pt idx="29">
                  <c:v>1028.2529999999999</c:v>
                </c:pt>
                <c:pt idx="30">
                  <c:v>1013.861</c:v>
                </c:pt>
                <c:pt idx="31">
                  <c:v>1033.604</c:v>
                </c:pt>
                <c:pt idx="32">
                  <c:v>1053.4949999999999</c:v>
                </c:pt>
                <c:pt idx="33">
                  <c:v>1052.492</c:v>
                </c:pt>
                <c:pt idx="34">
                  <c:v>1054.395</c:v>
                </c:pt>
                <c:pt idx="35">
                  <c:v>1053.114</c:v>
                </c:pt>
                <c:pt idx="36">
                  <c:v>1045.8810000000001</c:v>
                </c:pt>
                <c:pt idx="37">
                  <c:v>1040.961</c:v>
                </c:pt>
                <c:pt idx="38">
                  <c:v>1021.639</c:v>
                </c:pt>
                <c:pt idx="39">
                  <c:v>1031.8489999999999</c:v>
                </c:pt>
                <c:pt idx="40">
                  <c:v>1027.95</c:v>
                </c:pt>
                <c:pt idx="41">
                  <c:v>1037.0809999999999</c:v>
                </c:pt>
                <c:pt idx="42">
                  <c:v>1056.375</c:v>
                </c:pt>
                <c:pt idx="43">
                  <c:v>1053.9190000000001</c:v>
                </c:pt>
                <c:pt idx="44">
                  <c:v>1026.617</c:v>
                </c:pt>
                <c:pt idx="45">
                  <c:v>1031.7650000000001</c:v>
                </c:pt>
                <c:pt idx="46">
                  <c:v>1038.5</c:v>
                </c:pt>
                <c:pt idx="47">
                  <c:v>1017.91</c:v>
                </c:pt>
                <c:pt idx="48">
                  <c:v>1008.1180000000001</c:v>
                </c:pt>
                <c:pt idx="49">
                  <c:v>996.04399999999998</c:v>
                </c:pt>
                <c:pt idx="50">
                  <c:v>984.11300000000006</c:v>
                </c:pt>
                <c:pt idx="51">
                  <c:v>971.67600000000004</c:v>
                </c:pt>
                <c:pt idx="52">
                  <c:v>975.36900000000003</c:v>
                </c:pt>
                <c:pt idx="53">
                  <c:v>969.28800000000001</c:v>
                </c:pt>
                <c:pt idx="54">
                  <c:v>976.09400000000005</c:v>
                </c:pt>
                <c:pt idx="55">
                  <c:v>974.21199999999999</c:v>
                </c:pt>
                <c:pt idx="56">
                  <c:v>973.346</c:v>
                </c:pt>
                <c:pt idx="57">
                  <c:v>966.74199999999996</c:v>
                </c:pt>
                <c:pt idx="58">
                  <c:v>950.01900000000001</c:v>
                </c:pt>
                <c:pt idx="59">
                  <c:v>955.26499999999999</c:v>
                </c:pt>
                <c:pt idx="60">
                  <c:v>981.62</c:v>
                </c:pt>
                <c:pt idx="61">
                  <c:v>970.94500000000005</c:v>
                </c:pt>
                <c:pt idx="62">
                  <c:v>963.34900000000005</c:v>
                </c:pt>
                <c:pt idx="63">
                  <c:v>978.779</c:v>
                </c:pt>
                <c:pt idx="64">
                  <c:v>984.79399999999998</c:v>
                </c:pt>
                <c:pt idx="65">
                  <c:v>1002.877</c:v>
                </c:pt>
                <c:pt idx="66">
                  <c:v>993.24699999999996</c:v>
                </c:pt>
                <c:pt idx="67">
                  <c:v>987.87300000000005</c:v>
                </c:pt>
                <c:pt idx="68">
                  <c:v>1007.806</c:v>
                </c:pt>
                <c:pt idx="69">
                  <c:v>992.31600000000003</c:v>
                </c:pt>
                <c:pt idx="70">
                  <c:v>981.39800000000002</c:v>
                </c:pt>
                <c:pt idx="71">
                  <c:v>970.77300000000002</c:v>
                </c:pt>
                <c:pt idx="72">
                  <c:v>973.09</c:v>
                </c:pt>
                <c:pt idx="73">
                  <c:v>964.90899999999999</c:v>
                </c:pt>
                <c:pt idx="74">
                  <c:v>957.22500000000002</c:v>
                </c:pt>
                <c:pt idx="75">
                  <c:v>940.78700000000003</c:v>
                </c:pt>
                <c:pt idx="76">
                  <c:v>944.23800000000006</c:v>
                </c:pt>
                <c:pt idx="77">
                  <c:v>942.75300000000004</c:v>
                </c:pt>
                <c:pt idx="78">
                  <c:v>928.07399999999996</c:v>
                </c:pt>
                <c:pt idx="79">
                  <c:v>940.95299999999997</c:v>
                </c:pt>
                <c:pt idx="80">
                  <c:v>933.77800000000002</c:v>
                </c:pt>
                <c:pt idx="81">
                  <c:v>909.85</c:v>
                </c:pt>
                <c:pt idx="82">
                  <c:v>915.27200000000005</c:v>
                </c:pt>
                <c:pt idx="83">
                  <c:v>904.01300000000003</c:v>
                </c:pt>
                <c:pt idx="84">
                  <c:v>883.90099999999995</c:v>
                </c:pt>
                <c:pt idx="85">
                  <c:v>882.40200000000004</c:v>
                </c:pt>
                <c:pt idx="86">
                  <c:v>871.59</c:v>
                </c:pt>
                <c:pt idx="87">
                  <c:v>878.78399999999999</c:v>
                </c:pt>
                <c:pt idx="88">
                  <c:v>877.79899999999998</c:v>
                </c:pt>
                <c:pt idx="89">
                  <c:v>876.64800000000002</c:v>
                </c:pt>
                <c:pt idx="90">
                  <c:v>872.46799999999996</c:v>
                </c:pt>
                <c:pt idx="91">
                  <c:v>849.74099999999999</c:v>
                </c:pt>
                <c:pt idx="92">
                  <c:v>851.51199999999994</c:v>
                </c:pt>
                <c:pt idx="93">
                  <c:v>849.75900000000001</c:v>
                </c:pt>
                <c:pt idx="94">
                  <c:v>838.70299999999997</c:v>
                </c:pt>
                <c:pt idx="95">
                  <c:v>832.04600000000005</c:v>
                </c:pt>
                <c:pt idx="96">
                  <c:v>841.06799999999998</c:v>
                </c:pt>
                <c:pt idx="97">
                  <c:v>840.947</c:v>
                </c:pt>
                <c:pt idx="98">
                  <c:v>823.17100000000005</c:v>
                </c:pt>
                <c:pt idx="99">
                  <c:v>806.44799999999998</c:v>
                </c:pt>
                <c:pt idx="100">
                  <c:v>802.19399999999996</c:v>
                </c:pt>
                <c:pt idx="101">
                  <c:v>822.82600000000002</c:v>
                </c:pt>
                <c:pt idx="102">
                  <c:v>882.16700000000003</c:v>
                </c:pt>
                <c:pt idx="103">
                  <c:v>887.3</c:v>
                </c:pt>
                <c:pt idx="104">
                  <c:v>891.81700000000001</c:v>
                </c:pt>
                <c:pt idx="105">
                  <c:v>868.024</c:v>
                </c:pt>
                <c:pt idx="106">
                  <c:v>869.21900000000005</c:v>
                </c:pt>
                <c:pt idx="107">
                  <c:v>860.447</c:v>
                </c:pt>
                <c:pt idx="108">
                  <c:v>846.904</c:v>
                </c:pt>
                <c:pt idx="109">
                  <c:v>864.02</c:v>
                </c:pt>
                <c:pt idx="110">
                  <c:v>863.85400000000004</c:v>
                </c:pt>
                <c:pt idx="111">
                  <c:v>885.91700000000003</c:v>
                </c:pt>
                <c:pt idx="112">
                  <c:v>874.32799999999997</c:v>
                </c:pt>
                <c:pt idx="113">
                  <c:v>874.55</c:v>
                </c:pt>
                <c:pt idx="114">
                  <c:v>868.03700000000003</c:v>
                </c:pt>
                <c:pt idx="115">
                  <c:v>878.774</c:v>
                </c:pt>
                <c:pt idx="116">
                  <c:v>888.92899999999997</c:v>
                </c:pt>
                <c:pt idx="117">
                  <c:v>888.03899999999999</c:v>
                </c:pt>
                <c:pt idx="118">
                  <c:v>873.99800000000005</c:v>
                </c:pt>
                <c:pt idx="119">
                  <c:v>853.024</c:v>
                </c:pt>
                <c:pt idx="120">
                  <c:v>840.82100000000003</c:v>
                </c:pt>
                <c:pt idx="121">
                  <c:v>836.97699999999998</c:v>
                </c:pt>
                <c:pt idx="122">
                  <c:v>832.50900000000001</c:v>
                </c:pt>
                <c:pt idx="123">
                  <c:v>825.62400000000002</c:v>
                </c:pt>
                <c:pt idx="124">
                  <c:v>827.70699999999999</c:v>
                </c:pt>
                <c:pt idx="125">
                  <c:v>818.23800000000006</c:v>
                </c:pt>
                <c:pt idx="126">
                  <c:v>804.904</c:v>
                </c:pt>
                <c:pt idx="127">
                  <c:v>828.697</c:v>
                </c:pt>
                <c:pt idx="128">
                  <c:v>823.45299999999997</c:v>
                </c:pt>
                <c:pt idx="129">
                  <c:v>826.86500000000001</c:v>
                </c:pt>
                <c:pt idx="130">
                  <c:v>815.26199999999994</c:v>
                </c:pt>
                <c:pt idx="131">
                  <c:v>807.47699999999998</c:v>
                </c:pt>
                <c:pt idx="132">
                  <c:v>808.59799999999996</c:v>
                </c:pt>
                <c:pt idx="133">
                  <c:v>818.01400000000001</c:v>
                </c:pt>
                <c:pt idx="134">
                  <c:v>821.678</c:v>
                </c:pt>
                <c:pt idx="135">
                  <c:v>832.16099999999994</c:v>
                </c:pt>
                <c:pt idx="136">
                  <c:v>831.12900000000002</c:v>
                </c:pt>
                <c:pt idx="137">
                  <c:v>847.78099999999995</c:v>
                </c:pt>
                <c:pt idx="138">
                  <c:v>867.25599999999997</c:v>
                </c:pt>
                <c:pt idx="139">
                  <c:v>862.899</c:v>
                </c:pt>
                <c:pt idx="140">
                  <c:v>862.428</c:v>
                </c:pt>
                <c:pt idx="141">
                  <c:v>866.86</c:v>
                </c:pt>
                <c:pt idx="142">
                  <c:v>877.31</c:v>
                </c:pt>
                <c:pt idx="143">
                  <c:v>880.702</c:v>
                </c:pt>
                <c:pt idx="144">
                  <c:v>879.58299999999997</c:v>
                </c:pt>
                <c:pt idx="145">
                  <c:v>898.68600000000004</c:v>
                </c:pt>
                <c:pt idx="146">
                  <c:v>902.04700000000003</c:v>
                </c:pt>
                <c:pt idx="147">
                  <c:v>909.40200000000004</c:v>
                </c:pt>
                <c:pt idx="148">
                  <c:v>913.29100000000005</c:v>
                </c:pt>
                <c:pt idx="149">
                  <c:v>927.07799999999997</c:v>
                </c:pt>
                <c:pt idx="150">
                  <c:v>914.68899999999996</c:v>
                </c:pt>
                <c:pt idx="151">
                  <c:v>930.31799999999998</c:v>
                </c:pt>
                <c:pt idx="152">
                  <c:v>923.23599999999999</c:v>
                </c:pt>
                <c:pt idx="153">
                  <c:v>942.41499999999996</c:v>
                </c:pt>
                <c:pt idx="154">
                  <c:v>908.6</c:v>
                </c:pt>
                <c:pt idx="155">
                  <c:v>913.11400000000003</c:v>
                </c:pt>
                <c:pt idx="156">
                  <c:v>918.16099999999994</c:v>
                </c:pt>
                <c:pt idx="157">
                  <c:v>911.85799999999995</c:v>
                </c:pt>
                <c:pt idx="158">
                  <c:v>919.53300000000002</c:v>
                </c:pt>
                <c:pt idx="159">
                  <c:v>916.58100000000002</c:v>
                </c:pt>
                <c:pt idx="160">
                  <c:v>913.37400000000002</c:v>
                </c:pt>
                <c:pt idx="161">
                  <c:v>898.06200000000001</c:v>
                </c:pt>
                <c:pt idx="162">
                  <c:v>897.16499999999996</c:v>
                </c:pt>
                <c:pt idx="163">
                  <c:v>910.54499999999996</c:v>
                </c:pt>
                <c:pt idx="164">
                  <c:v>925.61099999999999</c:v>
                </c:pt>
                <c:pt idx="165">
                  <c:v>926.69399999999996</c:v>
                </c:pt>
                <c:pt idx="166">
                  <c:v>931.21299999999997</c:v>
                </c:pt>
                <c:pt idx="167">
                  <c:v>913.83500000000004</c:v>
                </c:pt>
                <c:pt idx="168">
                  <c:v>931.10299999999995</c:v>
                </c:pt>
                <c:pt idx="169">
                  <c:v>932.48299999999995</c:v>
                </c:pt>
                <c:pt idx="170">
                  <c:v>926.54300000000001</c:v>
                </c:pt>
                <c:pt idx="171">
                  <c:v>936.26</c:v>
                </c:pt>
                <c:pt idx="172">
                  <c:v>945.53399999999999</c:v>
                </c:pt>
                <c:pt idx="173">
                  <c:v>949.61300000000006</c:v>
                </c:pt>
                <c:pt idx="174">
                  <c:v>946.673</c:v>
                </c:pt>
                <c:pt idx="175">
                  <c:v>951.02499999999998</c:v>
                </c:pt>
                <c:pt idx="176">
                  <c:v>944.58799999999997</c:v>
                </c:pt>
                <c:pt idx="177">
                  <c:v>930.01300000000003</c:v>
                </c:pt>
                <c:pt idx="178">
                  <c:v>908.99400000000003</c:v>
                </c:pt>
                <c:pt idx="179">
                  <c:v>906.52700000000004</c:v>
                </c:pt>
                <c:pt idx="180">
                  <c:v>902.53899999999999</c:v>
                </c:pt>
                <c:pt idx="181">
                  <c:v>903.41399999999999</c:v>
                </c:pt>
                <c:pt idx="182">
                  <c:v>888.71799999999996</c:v>
                </c:pt>
                <c:pt idx="183">
                  <c:v>888.65</c:v>
                </c:pt>
                <c:pt idx="184">
                  <c:v>899.67200000000003</c:v>
                </c:pt>
                <c:pt idx="185">
                  <c:v>901.49</c:v>
                </c:pt>
                <c:pt idx="186">
                  <c:v>890.21299999999997</c:v>
                </c:pt>
                <c:pt idx="187">
                  <c:v>904.27200000000005</c:v>
                </c:pt>
                <c:pt idx="188">
                  <c:v>906.29200000000003</c:v>
                </c:pt>
                <c:pt idx="189">
                  <c:v>898.83900000000006</c:v>
                </c:pt>
                <c:pt idx="190">
                  <c:v>886.44899999999996</c:v>
                </c:pt>
                <c:pt idx="191">
                  <c:v>874.90800000000002</c:v>
                </c:pt>
                <c:pt idx="192">
                  <c:v>879.62300000000005</c:v>
                </c:pt>
                <c:pt idx="193">
                  <c:v>875.01499999999999</c:v>
                </c:pt>
                <c:pt idx="194">
                  <c:v>873.61300000000006</c:v>
                </c:pt>
                <c:pt idx="195">
                  <c:v>877.62300000000005</c:v>
                </c:pt>
                <c:pt idx="196">
                  <c:v>875.86500000000001</c:v>
                </c:pt>
                <c:pt idx="197">
                  <c:v>862.53800000000001</c:v>
                </c:pt>
                <c:pt idx="198">
                  <c:v>842.83600000000001</c:v>
                </c:pt>
                <c:pt idx="199">
                  <c:v>840.78499999999997</c:v>
                </c:pt>
                <c:pt idx="200">
                  <c:v>831.01599999999996</c:v>
                </c:pt>
                <c:pt idx="201">
                  <c:v>842.23599999999999</c:v>
                </c:pt>
                <c:pt idx="202">
                  <c:v>838.81799999999998</c:v>
                </c:pt>
                <c:pt idx="203">
                  <c:v>848.93600000000004</c:v>
                </c:pt>
                <c:pt idx="204">
                  <c:v>840.18799999999999</c:v>
                </c:pt>
                <c:pt idx="205">
                  <c:v>841.81700000000001</c:v>
                </c:pt>
                <c:pt idx="206">
                  <c:v>842.35699999999997</c:v>
                </c:pt>
                <c:pt idx="207">
                  <c:v>846.20799999999997</c:v>
                </c:pt>
                <c:pt idx="208">
                  <c:v>844.22500000000002</c:v>
                </c:pt>
                <c:pt idx="209">
                  <c:v>826.37800000000004</c:v>
                </c:pt>
                <c:pt idx="210">
                  <c:v>822.94899999999996</c:v>
                </c:pt>
                <c:pt idx="211">
                  <c:v>822.53</c:v>
                </c:pt>
                <c:pt idx="212">
                  <c:v>820.54300000000001</c:v>
                </c:pt>
                <c:pt idx="213">
                  <c:v>831.58399999999995</c:v>
                </c:pt>
                <c:pt idx="214">
                  <c:v>827.95899999999995</c:v>
                </c:pt>
                <c:pt idx="215">
                  <c:v>846.63800000000003</c:v>
                </c:pt>
                <c:pt idx="216">
                  <c:v>849.49300000000005</c:v>
                </c:pt>
                <c:pt idx="217">
                  <c:v>834.55200000000002</c:v>
                </c:pt>
                <c:pt idx="218">
                  <c:v>840.60400000000004</c:v>
                </c:pt>
                <c:pt idx="219">
                  <c:v>844.92200000000003</c:v>
                </c:pt>
                <c:pt idx="220">
                  <c:v>844.61900000000003</c:v>
                </c:pt>
                <c:pt idx="221">
                  <c:v>844.58699999999999</c:v>
                </c:pt>
                <c:pt idx="222">
                  <c:v>834.44600000000003</c:v>
                </c:pt>
                <c:pt idx="223">
                  <c:v>834</c:v>
                </c:pt>
                <c:pt idx="224">
                  <c:v>836.851</c:v>
                </c:pt>
                <c:pt idx="225">
                  <c:v>836.53499999999997</c:v>
                </c:pt>
                <c:pt idx="226">
                  <c:v>824.62199999999996</c:v>
                </c:pt>
                <c:pt idx="227">
                  <c:v>832.28399999999999</c:v>
                </c:pt>
                <c:pt idx="228">
                  <c:v>839.952</c:v>
                </c:pt>
                <c:pt idx="229">
                  <c:v>838.79</c:v>
                </c:pt>
                <c:pt idx="230">
                  <c:v>850.09100000000001</c:v>
                </c:pt>
                <c:pt idx="231">
                  <c:v>851.154</c:v>
                </c:pt>
                <c:pt idx="232">
                  <c:v>856.15599999999995</c:v>
                </c:pt>
                <c:pt idx="233">
                  <c:v>859.13599999999997</c:v>
                </c:pt>
                <c:pt idx="234">
                  <c:v>858.32600000000002</c:v>
                </c:pt>
                <c:pt idx="235">
                  <c:v>867.76099999999997</c:v>
                </c:pt>
                <c:pt idx="236">
                  <c:v>871.41700000000003</c:v>
                </c:pt>
                <c:pt idx="237">
                  <c:v>873.26099999999997</c:v>
                </c:pt>
                <c:pt idx="238">
                  <c:v>866.93299999999999</c:v>
                </c:pt>
                <c:pt idx="239">
                  <c:v>872.75699999999995</c:v>
                </c:pt>
                <c:pt idx="240">
                  <c:v>886.38</c:v>
                </c:pt>
                <c:pt idx="241">
                  <c:v>886.19600000000003</c:v>
                </c:pt>
                <c:pt idx="242">
                  <c:v>887.16899999999998</c:v>
                </c:pt>
                <c:pt idx="243">
                  <c:v>890.61300000000006</c:v>
                </c:pt>
                <c:pt idx="244">
                  <c:v>901.072</c:v>
                </c:pt>
                <c:pt idx="245">
                  <c:v>887.97799999999995</c:v>
                </c:pt>
                <c:pt idx="246">
                  <c:v>900.51700000000005</c:v>
                </c:pt>
                <c:pt idx="247">
                  <c:v>920.66399999999999</c:v>
                </c:pt>
                <c:pt idx="248">
                  <c:v>930.42200000000003</c:v>
                </c:pt>
                <c:pt idx="249">
                  <c:v>932.51800000000003</c:v>
                </c:pt>
                <c:pt idx="250">
                  <c:v>932.59199999999998</c:v>
                </c:pt>
                <c:pt idx="251">
                  <c:v>929.28899999999999</c:v>
                </c:pt>
                <c:pt idx="252">
                  <c:v>939.04399999999998</c:v>
                </c:pt>
                <c:pt idx="253">
                  <c:v>931.61699999999996</c:v>
                </c:pt>
                <c:pt idx="254">
                  <c:v>916.33100000000002</c:v>
                </c:pt>
                <c:pt idx="255">
                  <c:v>920.50199999999995</c:v>
                </c:pt>
                <c:pt idx="256">
                  <c:v>941.96699999999998</c:v>
                </c:pt>
                <c:pt idx="257">
                  <c:v>950.96799999999996</c:v>
                </c:pt>
                <c:pt idx="258">
                  <c:v>956.25400000000002</c:v>
                </c:pt>
                <c:pt idx="259">
                  <c:v>957.92200000000003</c:v>
                </c:pt>
                <c:pt idx="260">
                  <c:v>955.46900000000005</c:v>
                </c:pt>
                <c:pt idx="261">
                  <c:v>963.74300000000005</c:v>
                </c:pt>
                <c:pt idx="262">
                  <c:v>987.39400000000001</c:v>
                </c:pt>
                <c:pt idx="263">
                  <c:v>983.65300000000002</c:v>
                </c:pt>
                <c:pt idx="264">
                  <c:v>985.58799999999997</c:v>
                </c:pt>
                <c:pt idx="265">
                  <c:v>973.87099999999998</c:v>
                </c:pt>
                <c:pt idx="266">
                  <c:v>986.00800000000004</c:v>
                </c:pt>
                <c:pt idx="267">
                  <c:v>985.31799999999998</c:v>
                </c:pt>
                <c:pt idx="268">
                  <c:v>989.06200000000001</c:v>
                </c:pt>
                <c:pt idx="269">
                  <c:v>990.30100000000004</c:v>
                </c:pt>
                <c:pt idx="270">
                  <c:v>967.84299999999996</c:v>
                </c:pt>
                <c:pt idx="271">
                  <c:v>970.36699999999996</c:v>
                </c:pt>
                <c:pt idx="272">
                  <c:v>969.35699999999997</c:v>
                </c:pt>
                <c:pt idx="273">
                  <c:v>988.41800000000001</c:v>
                </c:pt>
                <c:pt idx="274">
                  <c:v>989.39700000000005</c:v>
                </c:pt>
                <c:pt idx="275">
                  <c:v>994.03499999999997</c:v>
                </c:pt>
                <c:pt idx="276">
                  <c:v>1001.929</c:v>
                </c:pt>
                <c:pt idx="277">
                  <c:v>995.34500000000003</c:v>
                </c:pt>
                <c:pt idx="278">
                  <c:v>999.63900000000001</c:v>
                </c:pt>
                <c:pt idx="279">
                  <c:v>1003.1319999999999</c:v>
                </c:pt>
                <c:pt idx="280">
                  <c:v>990.29300000000001</c:v>
                </c:pt>
                <c:pt idx="281">
                  <c:v>997.18399999999997</c:v>
                </c:pt>
                <c:pt idx="282">
                  <c:v>995.25400000000002</c:v>
                </c:pt>
                <c:pt idx="283">
                  <c:v>957.94100000000003</c:v>
                </c:pt>
                <c:pt idx="284">
                  <c:v>964.221</c:v>
                </c:pt>
                <c:pt idx="285">
                  <c:v>966.07600000000002</c:v>
                </c:pt>
                <c:pt idx="286">
                  <c:v>968.928</c:v>
                </c:pt>
                <c:pt idx="287">
                  <c:v>977.41099999999994</c:v>
                </c:pt>
                <c:pt idx="288">
                  <c:v>988.976</c:v>
                </c:pt>
                <c:pt idx="289">
                  <c:v>987.26700000000005</c:v>
                </c:pt>
                <c:pt idx="290">
                  <c:v>981.71100000000001</c:v>
                </c:pt>
                <c:pt idx="291">
                  <c:v>983.82299999999998</c:v>
                </c:pt>
                <c:pt idx="292">
                  <c:v>995.11500000000001</c:v>
                </c:pt>
                <c:pt idx="293">
                  <c:v>993.31100000000004</c:v>
                </c:pt>
                <c:pt idx="294">
                  <c:v>994.92100000000005</c:v>
                </c:pt>
                <c:pt idx="295">
                  <c:v>996.77700000000004</c:v>
                </c:pt>
                <c:pt idx="296">
                  <c:v>992.25699999999995</c:v>
                </c:pt>
                <c:pt idx="297">
                  <c:v>993.99300000000005</c:v>
                </c:pt>
                <c:pt idx="298">
                  <c:v>996.93399999999997</c:v>
                </c:pt>
                <c:pt idx="299">
                  <c:v>1005.134</c:v>
                </c:pt>
                <c:pt idx="300">
                  <c:v>996.58600000000001</c:v>
                </c:pt>
                <c:pt idx="301">
                  <c:v>1002.486</c:v>
                </c:pt>
                <c:pt idx="302">
                  <c:v>1011.203</c:v>
                </c:pt>
                <c:pt idx="303">
                  <c:v>1022.591</c:v>
                </c:pt>
                <c:pt idx="304">
                  <c:v>1032.2360000000001</c:v>
                </c:pt>
                <c:pt idx="305">
                  <c:v>1031.0350000000001</c:v>
                </c:pt>
                <c:pt idx="306">
                  <c:v>1030.864</c:v>
                </c:pt>
                <c:pt idx="307">
                  <c:v>1047.854</c:v>
                </c:pt>
                <c:pt idx="308">
                  <c:v>1054.201</c:v>
                </c:pt>
                <c:pt idx="309">
                  <c:v>1045.75</c:v>
                </c:pt>
                <c:pt idx="310">
                  <c:v>1030.9860000000001</c:v>
                </c:pt>
                <c:pt idx="311">
                  <c:v>1055.6969999999999</c:v>
                </c:pt>
                <c:pt idx="312">
                  <c:v>1064.365</c:v>
                </c:pt>
                <c:pt idx="313">
                  <c:v>1073.27</c:v>
                </c:pt>
                <c:pt idx="314">
                  <c:v>1074.6120000000001</c:v>
                </c:pt>
                <c:pt idx="315">
                  <c:v>1061.643</c:v>
                </c:pt>
                <c:pt idx="316">
                  <c:v>1076.9649999999999</c:v>
                </c:pt>
                <c:pt idx="317">
                  <c:v>1057.6659999999999</c:v>
                </c:pt>
                <c:pt idx="318">
                  <c:v>1048.9649999999999</c:v>
                </c:pt>
                <c:pt idx="319">
                  <c:v>1064.9870000000001</c:v>
                </c:pt>
                <c:pt idx="320">
                  <c:v>1055.011</c:v>
                </c:pt>
                <c:pt idx="321">
                  <c:v>1069.9100000000001</c:v>
                </c:pt>
                <c:pt idx="322">
                  <c:v>1108.636</c:v>
                </c:pt>
                <c:pt idx="323">
                  <c:v>1124.5609999999999</c:v>
                </c:pt>
                <c:pt idx="324">
                  <c:v>1136.98</c:v>
                </c:pt>
                <c:pt idx="325">
                  <c:v>1118.1079999999999</c:v>
                </c:pt>
                <c:pt idx="326">
                  <c:v>1155.771</c:v>
                </c:pt>
                <c:pt idx="327">
                  <c:v>1219.9860000000001</c:v>
                </c:pt>
                <c:pt idx="328">
                  <c:v>1196.278</c:v>
                </c:pt>
                <c:pt idx="329">
                  <c:v>1200.6289999999999</c:v>
                </c:pt>
                <c:pt idx="330">
                  <c:v>1204.2190000000001</c:v>
                </c:pt>
                <c:pt idx="331">
                  <c:v>1234.336</c:v>
                </c:pt>
                <c:pt idx="332">
                  <c:v>1243.8900000000001</c:v>
                </c:pt>
                <c:pt idx="333">
                  <c:v>1217.27</c:v>
                </c:pt>
                <c:pt idx="334">
                  <c:v>1186.404</c:v>
                </c:pt>
                <c:pt idx="335">
                  <c:v>1188.356</c:v>
                </c:pt>
                <c:pt idx="336">
                  <c:v>1209.1590000000001</c:v>
                </c:pt>
                <c:pt idx="337">
                  <c:v>1243.7460000000001</c:v>
                </c:pt>
                <c:pt idx="338">
                  <c:v>1239.415</c:v>
                </c:pt>
                <c:pt idx="339">
                  <c:v>1243.403</c:v>
                </c:pt>
                <c:pt idx="340">
                  <c:v>1272.22</c:v>
                </c:pt>
                <c:pt idx="341">
                  <c:v>1267.06</c:v>
                </c:pt>
                <c:pt idx="342">
                  <c:v>1274.3</c:v>
                </c:pt>
                <c:pt idx="343">
                  <c:v>1275.828</c:v>
                </c:pt>
                <c:pt idx="344">
                  <c:v>1196.835</c:v>
                </c:pt>
                <c:pt idx="345">
                  <c:v>1208.885</c:v>
                </c:pt>
                <c:pt idx="346">
                  <c:v>1180.029</c:v>
                </c:pt>
                <c:pt idx="347">
                  <c:v>1187.0229999999999</c:v>
                </c:pt>
                <c:pt idx="348">
                  <c:v>1178.7249999999999</c:v>
                </c:pt>
                <c:pt idx="349">
                  <c:v>1161.643</c:v>
                </c:pt>
                <c:pt idx="350">
                  <c:v>1178.6199999999999</c:v>
                </c:pt>
                <c:pt idx="351">
                  <c:v>1196.713</c:v>
                </c:pt>
                <c:pt idx="352">
                  <c:v>1195.1600000000001</c:v>
                </c:pt>
                <c:pt idx="353">
                  <c:v>1199.3900000000001</c:v>
                </c:pt>
                <c:pt idx="354">
                  <c:v>1196.873</c:v>
                </c:pt>
                <c:pt idx="355">
                  <c:v>1191.924</c:v>
                </c:pt>
                <c:pt idx="356">
                  <c:v>1197.1569999999999</c:v>
                </c:pt>
                <c:pt idx="357">
                  <c:v>1216.3800000000001</c:v>
                </c:pt>
                <c:pt idx="358">
                  <c:v>1211.865</c:v>
                </c:pt>
                <c:pt idx="359">
                  <c:v>1218.722</c:v>
                </c:pt>
                <c:pt idx="360">
                  <c:v>1253.8</c:v>
                </c:pt>
                <c:pt idx="361">
                  <c:v>1252.51</c:v>
                </c:pt>
                <c:pt idx="362">
                  <c:v>1265.0740000000001</c:v>
                </c:pt>
                <c:pt idx="363">
                  <c:v>1249.886</c:v>
                </c:pt>
                <c:pt idx="364">
                  <c:v>1234.211</c:v>
                </c:pt>
                <c:pt idx="365">
                  <c:v>1258.5709999999999</c:v>
                </c:pt>
                <c:pt idx="366">
                  <c:v>1248.5340000000001</c:v>
                </c:pt>
                <c:pt idx="367">
                  <c:v>1249.424</c:v>
                </c:pt>
                <c:pt idx="368">
                  <c:v>1247.0999999999999</c:v>
                </c:pt>
                <c:pt idx="369">
                  <c:v>1246.0650000000001</c:v>
                </c:pt>
                <c:pt idx="370">
                  <c:v>1178.952</c:v>
                </c:pt>
                <c:pt idx="371">
                  <c:v>1191.116</c:v>
                </c:pt>
                <c:pt idx="372">
                  <c:v>1208.768</c:v>
                </c:pt>
                <c:pt idx="373">
                  <c:v>1209.241</c:v>
                </c:pt>
                <c:pt idx="374">
                  <c:v>1181.3399999999999</c:v>
                </c:pt>
                <c:pt idx="375">
                  <c:v>1187.374</c:v>
                </c:pt>
                <c:pt idx="376">
                  <c:v>1182.25</c:v>
                </c:pt>
                <c:pt idx="377">
                  <c:v>1208.3800000000001</c:v>
                </c:pt>
                <c:pt idx="378">
                  <c:v>1208.0070000000001</c:v>
                </c:pt>
                <c:pt idx="379">
                  <c:v>1209.453</c:v>
                </c:pt>
                <c:pt idx="380">
                  <c:v>1196.652</c:v>
                </c:pt>
                <c:pt idx="381">
                  <c:v>1185.5999999999999</c:v>
                </c:pt>
                <c:pt idx="382">
                  <c:v>1144.557</c:v>
                </c:pt>
                <c:pt idx="383">
                  <c:v>1137.6980000000001</c:v>
                </c:pt>
                <c:pt idx="384">
                  <c:v>1139.357</c:v>
                </c:pt>
                <c:pt idx="385">
                  <c:v>1137.3720000000001</c:v>
                </c:pt>
                <c:pt idx="386">
                  <c:v>1108.1400000000001</c:v>
                </c:pt>
                <c:pt idx="387">
                  <c:v>1094.5640000000001</c:v>
                </c:pt>
                <c:pt idx="388">
                  <c:v>1121.0630000000001</c:v>
                </c:pt>
                <c:pt idx="389">
                  <c:v>1117.0630000000001</c:v>
                </c:pt>
                <c:pt idx="390">
                  <c:v>1138.364</c:v>
                </c:pt>
                <c:pt idx="391">
                  <c:v>1140.181</c:v>
                </c:pt>
                <c:pt idx="392">
                  <c:v>1113.2239999999999</c:v>
                </c:pt>
                <c:pt idx="393">
                  <c:v>1132.8230000000001</c:v>
                </c:pt>
                <c:pt idx="394">
                  <c:v>1143.742</c:v>
                </c:pt>
                <c:pt idx="395">
                  <c:v>1133.5730000000001</c:v>
                </c:pt>
                <c:pt idx="396">
                  <c:v>1103.6949999999999</c:v>
                </c:pt>
                <c:pt idx="397">
                  <c:v>1128.607</c:v>
                </c:pt>
                <c:pt idx="398">
                  <c:v>1137.68</c:v>
                </c:pt>
                <c:pt idx="399">
                  <c:v>1139.6759999999999</c:v>
                </c:pt>
                <c:pt idx="400">
                  <c:v>1145.8989999999999</c:v>
                </c:pt>
                <c:pt idx="401">
                  <c:v>1154.5170000000001</c:v>
                </c:pt>
                <c:pt idx="402">
                  <c:v>1176.6320000000001</c:v>
                </c:pt>
                <c:pt idx="403">
                  <c:v>1172.7840000000001</c:v>
                </c:pt>
                <c:pt idx="404">
                  <c:v>1175.7739999999999</c:v>
                </c:pt>
                <c:pt idx="405">
                  <c:v>1168.684</c:v>
                </c:pt>
                <c:pt idx="406">
                  <c:v>1180.653</c:v>
                </c:pt>
                <c:pt idx="407">
                  <c:v>1180.354</c:v>
                </c:pt>
                <c:pt idx="408">
                  <c:v>1179.212</c:v>
                </c:pt>
                <c:pt idx="409">
                  <c:v>1171.8040000000001</c:v>
                </c:pt>
                <c:pt idx="410">
                  <c:v>1167.229</c:v>
                </c:pt>
                <c:pt idx="411">
                  <c:v>1164.7660000000001</c:v>
                </c:pt>
                <c:pt idx="412">
                  <c:v>1173.9369999999999</c:v>
                </c:pt>
                <c:pt idx="413">
                  <c:v>1185.9259999999999</c:v>
                </c:pt>
                <c:pt idx="414">
                  <c:v>1180.0170000000001</c:v>
                </c:pt>
                <c:pt idx="415">
                  <c:v>1174.422</c:v>
                </c:pt>
                <c:pt idx="416">
                  <c:v>1206.569</c:v>
                </c:pt>
                <c:pt idx="417">
                  <c:v>1217.0429999999999</c:v>
                </c:pt>
                <c:pt idx="418">
                  <c:v>1212.175</c:v>
                </c:pt>
                <c:pt idx="419">
                  <c:v>1209.566</c:v>
                </c:pt>
                <c:pt idx="420">
                  <c:v>1211.673</c:v>
                </c:pt>
                <c:pt idx="421">
                  <c:v>1194.3910000000001</c:v>
                </c:pt>
                <c:pt idx="422">
                  <c:v>1189.0429999999999</c:v>
                </c:pt>
                <c:pt idx="423">
                  <c:v>1182.297</c:v>
                </c:pt>
                <c:pt idx="424">
                  <c:v>1190.5550000000001</c:v>
                </c:pt>
                <c:pt idx="425">
                  <c:v>1199.559</c:v>
                </c:pt>
                <c:pt idx="426">
                  <c:v>1219.4059999999999</c:v>
                </c:pt>
                <c:pt idx="427">
                  <c:v>1235.2840000000001</c:v>
                </c:pt>
                <c:pt idx="428">
                  <c:v>1236.836</c:v>
                </c:pt>
                <c:pt idx="429">
                  <c:v>1241.597</c:v>
                </c:pt>
                <c:pt idx="430">
                  <c:v>1247.3150000000001</c:v>
                </c:pt>
                <c:pt idx="431">
                  <c:v>1250.924</c:v>
                </c:pt>
                <c:pt idx="432">
                  <c:v>1237.0139999999999</c:v>
                </c:pt>
                <c:pt idx="433">
                  <c:v>1232.9390000000001</c:v>
                </c:pt>
                <c:pt idx="434">
                  <c:v>1249.8810000000001</c:v>
                </c:pt>
                <c:pt idx="435">
                  <c:v>1252.7</c:v>
                </c:pt>
                <c:pt idx="436">
                  <c:v>1246.2159999999999</c:v>
                </c:pt>
                <c:pt idx="437">
                  <c:v>1222.191</c:v>
                </c:pt>
                <c:pt idx="438">
                  <c:v>1255.825</c:v>
                </c:pt>
                <c:pt idx="439">
                  <c:v>1257.1320000000001</c:v>
                </c:pt>
                <c:pt idx="440">
                  <c:v>1261.328</c:v>
                </c:pt>
                <c:pt idx="441">
                  <c:v>1262.088</c:v>
                </c:pt>
                <c:pt idx="442">
                  <c:v>1285.6790000000001</c:v>
                </c:pt>
                <c:pt idx="443">
                  <c:v>1303.4079999999999</c:v>
                </c:pt>
                <c:pt idx="444">
                  <c:v>1324.069</c:v>
                </c:pt>
                <c:pt idx="445">
                  <c:v>1332.694</c:v>
                </c:pt>
                <c:pt idx="446">
                  <c:v>1325.5119999999999</c:v>
                </c:pt>
                <c:pt idx="447">
                  <c:v>1375.2360000000001</c:v>
                </c:pt>
                <c:pt idx="448">
                  <c:v>1363.6990000000001</c:v>
                </c:pt>
                <c:pt idx="449">
                  <c:v>1334.7339999999999</c:v>
                </c:pt>
                <c:pt idx="450">
                  <c:v>1362.9380000000001</c:v>
                </c:pt>
                <c:pt idx="451">
                  <c:v>1333.7170000000001</c:v>
                </c:pt>
                <c:pt idx="452">
                  <c:v>1299.616</c:v>
                </c:pt>
                <c:pt idx="453">
                  <c:v>1301.4169999999999</c:v>
                </c:pt>
                <c:pt idx="454">
                  <c:v>1352.528</c:v>
                </c:pt>
                <c:pt idx="455">
                  <c:v>1333.0730000000001</c:v>
                </c:pt>
                <c:pt idx="456">
                  <c:v>1386.9770000000001</c:v>
                </c:pt>
                <c:pt idx="457">
                  <c:v>1406.067</c:v>
                </c:pt>
                <c:pt idx="458">
                  <c:v>1420.422</c:v>
                </c:pt>
                <c:pt idx="459">
                  <c:v>1425.778</c:v>
                </c:pt>
                <c:pt idx="460">
                  <c:v>1438.3140000000001</c:v>
                </c:pt>
                <c:pt idx="461">
                  <c:v>1439.729</c:v>
                </c:pt>
                <c:pt idx="462">
                  <c:v>1460.77</c:v>
                </c:pt>
                <c:pt idx="463">
                  <c:v>1433.1079999999999</c:v>
                </c:pt>
                <c:pt idx="464">
                  <c:v>1477.01</c:v>
                </c:pt>
                <c:pt idx="465">
                  <c:v>1530.529</c:v>
                </c:pt>
                <c:pt idx="466">
                  <c:v>1537.595</c:v>
                </c:pt>
                <c:pt idx="467">
                  <c:v>1579.124</c:v>
                </c:pt>
                <c:pt idx="468">
                  <c:v>1585.674</c:v>
                </c:pt>
                <c:pt idx="469">
                  <c:v>1560.171</c:v>
                </c:pt>
                <c:pt idx="470">
                  <c:v>1554.1880000000001</c:v>
                </c:pt>
                <c:pt idx="471">
                  <c:v>1545.9690000000001</c:v>
                </c:pt>
                <c:pt idx="472">
                  <c:v>1580.655</c:v>
                </c:pt>
                <c:pt idx="473">
                  <c:v>1588.3630000000001</c:v>
                </c:pt>
                <c:pt idx="474">
                  <c:v>1607.1859999999999</c:v>
                </c:pt>
                <c:pt idx="475">
                  <c:v>1639.163</c:v>
                </c:pt>
                <c:pt idx="476">
                  <c:v>1675.154</c:v>
                </c:pt>
                <c:pt idx="477">
                  <c:v>1663.3530000000001</c:v>
                </c:pt>
                <c:pt idx="478">
                  <c:v>1682.4690000000001</c:v>
                </c:pt>
                <c:pt idx="479">
                  <c:v>1679.8209999999999</c:v>
                </c:pt>
                <c:pt idx="480">
                  <c:v>1640.92</c:v>
                </c:pt>
                <c:pt idx="481">
                  <c:v>1679.963</c:v>
                </c:pt>
                <c:pt idx="482">
                  <c:v>1673.55</c:v>
                </c:pt>
                <c:pt idx="483">
                  <c:v>1688.0340000000001</c:v>
                </c:pt>
                <c:pt idx="484">
                  <c:v>1720.8869999999999</c:v>
                </c:pt>
                <c:pt idx="485">
                  <c:v>1721.4090000000001</c:v>
                </c:pt>
                <c:pt idx="486">
                  <c:v>1787.3789999999999</c:v>
                </c:pt>
                <c:pt idx="487">
                  <c:v>1805.9469999999999</c:v>
                </c:pt>
                <c:pt idx="488">
                  <c:v>1878.095</c:v>
                </c:pt>
                <c:pt idx="489">
                  <c:v>1930.5719999999999</c:v>
                </c:pt>
                <c:pt idx="490">
                  <c:v>2004.75</c:v>
                </c:pt>
                <c:pt idx="491">
                  <c:v>2051.2570000000001</c:v>
                </c:pt>
                <c:pt idx="492">
                  <c:v>1993.9349999999999</c:v>
                </c:pt>
                <c:pt idx="493">
                  <c:v>1923.1089999999999</c:v>
                </c:pt>
                <c:pt idx="494">
                  <c:v>2032.98</c:v>
                </c:pt>
                <c:pt idx="495">
                  <c:v>2069.759</c:v>
                </c:pt>
                <c:pt idx="496">
                  <c:v>2056.8879999999999</c:v>
                </c:pt>
                <c:pt idx="497">
                  <c:v>2059.4899999999998</c:v>
                </c:pt>
                <c:pt idx="498">
                  <c:v>2132.0210000000002</c:v>
                </c:pt>
                <c:pt idx="499">
                  <c:v>2236.2139999999999</c:v>
                </c:pt>
                <c:pt idx="500">
                  <c:v>2251.799</c:v>
                </c:pt>
                <c:pt idx="501">
                  <c:v>2251.88</c:v>
                </c:pt>
                <c:pt idx="502">
                  <c:v>2152.4</c:v>
                </c:pt>
                <c:pt idx="503">
                  <c:v>2227.3969999999999</c:v>
                </c:pt>
                <c:pt idx="504">
                  <c:v>2298.6179999999999</c:v>
                </c:pt>
                <c:pt idx="505">
                  <c:v>2275.9090000000001</c:v>
                </c:pt>
                <c:pt idx="506">
                  <c:v>2103.3710000000001</c:v>
                </c:pt>
                <c:pt idx="507">
                  <c:v>2123.306</c:v>
                </c:pt>
                <c:pt idx="508">
                  <c:v>2023.25</c:v>
                </c:pt>
                <c:pt idx="509">
                  <c:v>2027.047</c:v>
                </c:pt>
                <c:pt idx="510">
                  <c:v>2059.48</c:v>
                </c:pt>
                <c:pt idx="511">
                  <c:v>2107.5839999999998</c:v>
                </c:pt>
                <c:pt idx="512">
                  <c:v>2166.7489999999998</c:v>
                </c:pt>
                <c:pt idx="513">
                  <c:v>2156.2370000000001</c:v>
                </c:pt>
                <c:pt idx="514">
                  <c:v>2232.6320000000001</c:v>
                </c:pt>
                <c:pt idx="515">
                  <c:v>2258.4830000000002</c:v>
                </c:pt>
                <c:pt idx="516">
                  <c:v>2332.8020000000001</c:v>
                </c:pt>
                <c:pt idx="517">
                  <c:v>2421.5680000000002</c:v>
                </c:pt>
                <c:pt idx="518">
                  <c:v>2440.0940000000001</c:v>
                </c:pt>
                <c:pt idx="519">
                  <c:v>2531.8409999999999</c:v>
                </c:pt>
                <c:pt idx="520">
                  <c:v>2235.0529999999999</c:v>
                </c:pt>
                <c:pt idx="521">
                  <c:v>2397.567</c:v>
                </c:pt>
                <c:pt idx="522">
                  <c:v>2297</c:v>
                </c:pt>
                <c:pt idx="523">
                  <c:v>2321.326</c:v>
                </c:pt>
                <c:pt idx="524">
                  <c:v>2280.7339999999999</c:v>
                </c:pt>
                <c:pt idx="525">
                  <c:v>2321.6590000000001</c:v>
                </c:pt>
                <c:pt idx="526">
                  <c:v>2379.2429999999999</c:v>
                </c:pt>
                <c:pt idx="527">
                  <c:v>2410.491</c:v>
                </c:pt>
                <c:pt idx="528">
                  <c:v>2393.9789999999998</c:v>
                </c:pt>
                <c:pt idx="529">
                  <c:v>2411.5509999999999</c:v>
                </c:pt>
                <c:pt idx="530">
                  <c:v>2412.4760000000001</c:v>
                </c:pt>
                <c:pt idx="531">
                  <c:v>2380.5129999999999</c:v>
                </c:pt>
                <c:pt idx="532">
                  <c:v>2439.6239999999998</c:v>
                </c:pt>
                <c:pt idx="533">
                  <c:v>2298.02</c:v>
                </c:pt>
                <c:pt idx="534">
                  <c:v>2415.0430000000001</c:v>
                </c:pt>
                <c:pt idx="535">
                  <c:v>2442.98</c:v>
                </c:pt>
                <c:pt idx="536">
                  <c:v>2475.451</c:v>
                </c:pt>
                <c:pt idx="537">
                  <c:v>2487.6480000000001</c:v>
                </c:pt>
                <c:pt idx="538">
                  <c:v>2531.0859999999998</c:v>
                </c:pt>
                <c:pt idx="539">
                  <c:v>2578.3719999999998</c:v>
                </c:pt>
                <c:pt idx="540">
                  <c:v>2583.1610000000001</c:v>
                </c:pt>
                <c:pt idx="541">
                  <c:v>2592.3919999999998</c:v>
                </c:pt>
                <c:pt idx="542">
                  <c:v>2537.8440000000001</c:v>
                </c:pt>
                <c:pt idx="543">
                  <c:v>2581.5830000000001</c:v>
                </c:pt>
                <c:pt idx="544">
                  <c:v>2658.828</c:v>
                </c:pt>
                <c:pt idx="545">
                  <c:v>2682.6559999999999</c:v>
                </c:pt>
                <c:pt idx="546">
                  <c:v>2690.0920000000001</c:v>
                </c:pt>
                <c:pt idx="547">
                  <c:v>2706.8539999999998</c:v>
                </c:pt>
                <c:pt idx="548">
                  <c:v>2834.982</c:v>
                </c:pt>
                <c:pt idx="549">
                  <c:v>2843.0949999999998</c:v>
                </c:pt>
                <c:pt idx="550">
                  <c:v>2890.3310000000001</c:v>
                </c:pt>
                <c:pt idx="551">
                  <c:v>2911.0070000000001</c:v>
                </c:pt>
                <c:pt idx="552">
                  <c:v>2968.7950000000001</c:v>
                </c:pt>
                <c:pt idx="553">
                  <c:v>2947.9</c:v>
                </c:pt>
                <c:pt idx="554">
                  <c:v>3034.3339999999998</c:v>
                </c:pt>
                <c:pt idx="555">
                  <c:v>3071.826</c:v>
                </c:pt>
                <c:pt idx="556">
                  <c:v>3123.6329999999998</c:v>
                </c:pt>
                <c:pt idx="557">
                  <c:v>3001.8829999999998</c:v>
                </c:pt>
                <c:pt idx="558">
                  <c:v>3170.672</c:v>
                </c:pt>
                <c:pt idx="559">
                  <c:v>3323.7809999999999</c:v>
                </c:pt>
                <c:pt idx="560">
                  <c:v>3330.931</c:v>
                </c:pt>
                <c:pt idx="561">
                  <c:v>3352.5619999999999</c:v>
                </c:pt>
                <c:pt idx="562">
                  <c:v>3389.5619999999999</c:v>
                </c:pt>
                <c:pt idx="563">
                  <c:v>3339.971</c:v>
                </c:pt>
                <c:pt idx="564">
                  <c:v>3408.759</c:v>
                </c:pt>
                <c:pt idx="565">
                  <c:v>3561.48</c:v>
                </c:pt>
                <c:pt idx="566">
                  <c:v>3549.973</c:v>
                </c:pt>
                <c:pt idx="567">
                  <c:v>3579.1280000000002</c:v>
                </c:pt>
                <c:pt idx="568">
                  <c:v>3511.4650000000001</c:v>
                </c:pt>
                <c:pt idx="569">
                  <c:v>3591.4229999999998</c:v>
                </c:pt>
                <c:pt idx="570">
                  <c:v>3447.4279999999999</c:v>
                </c:pt>
                <c:pt idx="571">
                  <c:v>3556.0610000000001</c:v>
                </c:pt>
                <c:pt idx="572">
                  <c:v>3605.721</c:v>
                </c:pt>
                <c:pt idx="573">
                  <c:v>3482.57</c:v>
                </c:pt>
                <c:pt idx="574">
                  <c:v>3701.3310000000001</c:v>
                </c:pt>
                <c:pt idx="575">
                  <c:v>3755.1640000000002</c:v>
                </c:pt>
                <c:pt idx="576">
                  <c:v>3823.7890000000002</c:v>
                </c:pt>
                <c:pt idx="577">
                  <c:v>3735.6579999999999</c:v>
                </c:pt>
                <c:pt idx="578">
                  <c:v>3836.634</c:v>
                </c:pt>
                <c:pt idx="579">
                  <c:v>3899.777</c:v>
                </c:pt>
                <c:pt idx="580">
                  <c:v>3739.8649999999998</c:v>
                </c:pt>
                <c:pt idx="581">
                  <c:v>3611.1190000000001</c:v>
                </c:pt>
                <c:pt idx="582">
                  <c:v>3711.6179999999999</c:v>
                </c:pt>
                <c:pt idx="583">
                  <c:v>3522.723</c:v>
                </c:pt>
                <c:pt idx="584">
                  <c:v>3179.4789999999998</c:v>
                </c:pt>
                <c:pt idx="585">
                  <c:v>3363.0819999999999</c:v>
                </c:pt>
                <c:pt idx="586">
                  <c:v>3383.4740000000002</c:v>
                </c:pt>
                <c:pt idx="587">
                  <c:v>3524.5529999999999</c:v>
                </c:pt>
                <c:pt idx="588">
                  <c:v>3595.5650000000001</c:v>
                </c:pt>
                <c:pt idx="589">
                  <c:v>3666.0990000000002</c:v>
                </c:pt>
                <c:pt idx="590">
                  <c:v>3858.279</c:v>
                </c:pt>
                <c:pt idx="591">
                  <c:v>3849.8510000000001</c:v>
                </c:pt>
                <c:pt idx="592">
                  <c:v>3768.2170000000001</c:v>
                </c:pt>
                <c:pt idx="593">
                  <c:v>3879.431</c:v>
                </c:pt>
                <c:pt idx="594">
                  <c:v>3925.067</c:v>
                </c:pt>
                <c:pt idx="595">
                  <c:v>3964.433</c:v>
                </c:pt>
                <c:pt idx="596">
                  <c:v>3856.549</c:v>
                </c:pt>
                <c:pt idx="597">
                  <c:v>3899.08</c:v>
                </c:pt>
                <c:pt idx="598">
                  <c:v>3755.7739999999999</c:v>
                </c:pt>
                <c:pt idx="599">
                  <c:v>3433.8780000000002</c:v>
                </c:pt>
                <c:pt idx="600">
                  <c:v>3605.893</c:v>
                </c:pt>
                <c:pt idx="601">
                  <c:v>3685.7489999999998</c:v>
                </c:pt>
                <c:pt idx="602">
                  <c:v>3462.6559999999999</c:v>
                </c:pt>
                <c:pt idx="603">
                  <c:v>3453.143</c:v>
                </c:pt>
                <c:pt idx="604">
                  <c:v>3540.5619999999999</c:v>
                </c:pt>
                <c:pt idx="605">
                  <c:v>3571.3009999999999</c:v>
                </c:pt>
                <c:pt idx="606">
                  <c:v>3432.9850000000001</c:v>
                </c:pt>
                <c:pt idx="607">
                  <c:v>3309.7759999999998</c:v>
                </c:pt>
                <c:pt idx="608">
                  <c:v>3481.8</c:v>
                </c:pt>
                <c:pt idx="609">
                  <c:v>3557.067</c:v>
                </c:pt>
                <c:pt idx="610">
                  <c:v>3436.2649999999999</c:v>
                </c:pt>
                <c:pt idx="611">
                  <c:v>3472.3629999999998</c:v>
                </c:pt>
                <c:pt idx="612">
                  <c:v>3501.6149999999998</c:v>
                </c:pt>
                <c:pt idx="613">
                  <c:v>3442.1970000000001</c:v>
                </c:pt>
                <c:pt idx="614">
                  <c:v>3413.7260000000001</c:v>
                </c:pt>
                <c:pt idx="615">
                  <c:v>3437.998</c:v>
                </c:pt>
                <c:pt idx="616">
                  <c:v>3449.3449999999998</c:v>
                </c:pt>
                <c:pt idx="617">
                  <c:v>3426.5149999999999</c:v>
                </c:pt>
                <c:pt idx="618">
                  <c:v>3552.6280000000002</c:v>
                </c:pt>
                <c:pt idx="619">
                  <c:v>3813.0709999999999</c:v>
                </c:pt>
                <c:pt idx="620">
                  <c:v>3781.7559999999999</c:v>
                </c:pt>
                <c:pt idx="621">
                  <c:v>3924.9409999999998</c:v>
                </c:pt>
                <c:pt idx="622">
                  <c:v>3906.1379999999999</c:v>
                </c:pt>
                <c:pt idx="623">
                  <c:v>3989.9650000000001</c:v>
                </c:pt>
                <c:pt idx="624">
                  <c:v>4105.5069999999996</c:v>
                </c:pt>
                <c:pt idx="625">
                  <c:v>4179.7120000000004</c:v>
                </c:pt>
                <c:pt idx="626">
                  <c:v>4014.7530000000002</c:v>
                </c:pt>
                <c:pt idx="627">
                  <c:v>4160.3450000000003</c:v>
                </c:pt>
                <c:pt idx="628">
                  <c:v>4250.1120000000001</c:v>
                </c:pt>
                <c:pt idx="629">
                  <c:v>4352.6450000000004</c:v>
                </c:pt>
                <c:pt idx="630">
                  <c:v>4326.7889999999998</c:v>
                </c:pt>
                <c:pt idx="631">
                  <c:v>4261.9290000000001</c:v>
                </c:pt>
                <c:pt idx="632">
                  <c:v>4329.33</c:v>
                </c:pt>
                <c:pt idx="633">
                  <c:v>4307.6289999999999</c:v>
                </c:pt>
                <c:pt idx="634">
                  <c:v>4316.8969999999999</c:v>
                </c:pt>
                <c:pt idx="635">
                  <c:v>4375.41</c:v>
                </c:pt>
                <c:pt idx="636">
                  <c:v>4346.4920000000002</c:v>
                </c:pt>
                <c:pt idx="637">
                  <c:v>4296.4759999999997</c:v>
                </c:pt>
                <c:pt idx="638">
                  <c:v>4333.7380000000003</c:v>
                </c:pt>
                <c:pt idx="639">
                  <c:v>4536.68</c:v>
                </c:pt>
                <c:pt idx="640">
                  <c:v>4492.0060000000003</c:v>
                </c:pt>
                <c:pt idx="641">
                  <c:v>4619.51</c:v>
                </c:pt>
                <c:pt idx="642">
                  <c:v>4729.1580000000004</c:v>
                </c:pt>
                <c:pt idx="643">
                  <c:v>4797.0469999999996</c:v>
                </c:pt>
                <c:pt idx="644">
                  <c:v>4755.9560000000001</c:v>
                </c:pt>
                <c:pt idx="645">
                  <c:v>4766.1210000000001</c:v>
                </c:pt>
                <c:pt idx="646">
                  <c:v>4736.6880000000001</c:v>
                </c:pt>
                <c:pt idx="647">
                  <c:v>4818.0619999999999</c:v>
                </c:pt>
                <c:pt idx="648">
                  <c:v>4933.2120000000004</c:v>
                </c:pt>
                <c:pt idx="649">
                  <c:v>5140.3670000000002</c:v>
                </c:pt>
                <c:pt idx="650">
                  <c:v>5064.9170000000004</c:v>
                </c:pt>
                <c:pt idx="651">
                  <c:v>5227.1059999999998</c:v>
                </c:pt>
                <c:pt idx="652">
                  <c:v>5180.37</c:v>
                </c:pt>
                <c:pt idx="653">
                  <c:v>5035.6009999999997</c:v>
                </c:pt>
                <c:pt idx="654">
                  <c:v>5199.3959999999997</c:v>
                </c:pt>
                <c:pt idx="655">
                  <c:v>4906.9859999999999</c:v>
                </c:pt>
                <c:pt idx="656">
                  <c:v>5071.4709999999995</c:v>
                </c:pt>
                <c:pt idx="657">
                  <c:v>5235.0110000000004</c:v>
                </c:pt>
                <c:pt idx="658">
                  <c:v>5319.0659999999998</c:v>
                </c:pt>
                <c:pt idx="659">
                  <c:v>5555.0450000000001</c:v>
                </c:pt>
                <c:pt idx="660">
                  <c:v>5504.125</c:v>
                </c:pt>
                <c:pt idx="661">
                  <c:v>5435.9139999999998</c:v>
                </c:pt>
                <c:pt idx="662">
                  <c:v>5494.3940000000002</c:v>
                </c:pt>
                <c:pt idx="663">
                  <c:v>5413.0330000000004</c:v>
                </c:pt>
                <c:pt idx="664">
                  <c:v>5447.1509999999998</c:v>
                </c:pt>
                <c:pt idx="665">
                  <c:v>5297.2939999999999</c:v>
                </c:pt>
                <c:pt idx="666">
                  <c:v>5186.4040000000005</c:v>
                </c:pt>
                <c:pt idx="667">
                  <c:v>5338.549</c:v>
                </c:pt>
                <c:pt idx="668">
                  <c:v>5413.2640000000001</c:v>
                </c:pt>
                <c:pt idx="669">
                  <c:v>5373.2879999999996</c:v>
                </c:pt>
                <c:pt idx="670">
                  <c:v>5369.893</c:v>
                </c:pt>
                <c:pt idx="671">
                  <c:v>5400.44</c:v>
                </c:pt>
                <c:pt idx="672">
                  <c:v>5441.2560000000003</c:v>
                </c:pt>
                <c:pt idx="673">
                  <c:v>5406.2950000000001</c:v>
                </c:pt>
                <c:pt idx="674">
                  <c:v>5668.8670000000002</c:v>
                </c:pt>
                <c:pt idx="675">
                  <c:v>5613.277</c:v>
                </c:pt>
                <c:pt idx="676">
                  <c:v>5561.8530000000001</c:v>
                </c:pt>
                <c:pt idx="677">
                  <c:v>5387.3</c:v>
                </c:pt>
                <c:pt idx="678">
                  <c:v>5266.3410000000003</c:v>
                </c:pt>
                <c:pt idx="679">
                  <c:v>5123.0280000000002</c:v>
                </c:pt>
                <c:pt idx="680">
                  <c:v>5209.2489999999998</c:v>
                </c:pt>
                <c:pt idx="681">
                  <c:v>5126.6499999999996</c:v>
                </c:pt>
                <c:pt idx="682">
                  <c:v>4780.9430000000002</c:v>
                </c:pt>
                <c:pt idx="683">
                  <c:v>4905.5889999999999</c:v>
                </c:pt>
                <c:pt idx="684">
                  <c:v>5062.7110000000002</c:v>
                </c:pt>
                <c:pt idx="685">
                  <c:v>5167.7759999999998</c:v>
                </c:pt>
                <c:pt idx="686">
                  <c:v>5185.1000000000004</c:v>
                </c:pt>
                <c:pt idx="687">
                  <c:v>4937.0990000000002</c:v>
                </c:pt>
                <c:pt idx="688">
                  <c:v>4783.6260000000002</c:v>
                </c:pt>
                <c:pt idx="689">
                  <c:v>4802.335</c:v>
                </c:pt>
                <c:pt idx="690">
                  <c:v>4812.8890000000001</c:v>
                </c:pt>
                <c:pt idx="691">
                  <c:v>4761.7910000000002</c:v>
                </c:pt>
                <c:pt idx="692">
                  <c:v>4488.2370000000001</c:v>
                </c:pt>
                <c:pt idx="693">
                  <c:v>4332.0349999999999</c:v>
                </c:pt>
                <c:pt idx="694">
                  <c:v>4366.5460000000003</c:v>
                </c:pt>
                <c:pt idx="695">
                  <c:v>4399.5240000000003</c:v>
                </c:pt>
                <c:pt idx="696">
                  <c:v>4521.0519999999997</c:v>
                </c:pt>
                <c:pt idx="697">
                  <c:v>4371.1779999999999</c:v>
                </c:pt>
                <c:pt idx="698">
                  <c:v>4403.1570000000002</c:v>
                </c:pt>
                <c:pt idx="699">
                  <c:v>4451.4780000000001</c:v>
                </c:pt>
                <c:pt idx="700">
                  <c:v>4625.9949999999999</c:v>
                </c:pt>
                <c:pt idx="701">
                  <c:v>4440.0529999999999</c:v>
                </c:pt>
                <c:pt idx="702">
                  <c:v>4309.9859999999999</c:v>
                </c:pt>
                <c:pt idx="703">
                  <c:v>4502.1289999999999</c:v>
                </c:pt>
                <c:pt idx="704">
                  <c:v>4339.7650000000003</c:v>
                </c:pt>
                <c:pt idx="705">
                  <c:v>4339.8389999999999</c:v>
                </c:pt>
                <c:pt idx="706">
                  <c:v>4309.58</c:v>
                </c:pt>
                <c:pt idx="707">
                  <c:v>4299.1000000000004</c:v>
                </c:pt>
                <c:pt idx="708">
                  <c:v>4251</c:v>
                </c:pt>
                <c:pt idx="709">
                  <c:v>4288.799</c:v>
                </c:pt>
                <c:pt idx="710">
                  <c:v>4344.6499999999996</c:v>
                </c:pt>
                <c:pt idx="711">
                  <c:v>4535.0460000000003</c:v>
                </c:pt>
                <c:pt idx="712">
                  <c:v>4532.5510000000004</c:v>
                </c:pt>
                <c:pt idx="713">
                  <c:v>4557.6779999999999</c:v>
                </c:pt>
                <c:pt idx="714">
                  <c:v>4768.1610000000001</c:v>
                </c:pt>
                <c:pt idx="715">
                  <c:v>4754.8190000000004</c:v>
                </c:pt>
                <c:pt idx="716">
                  <c:v>4756.8599999999997</c:v>
                </c:pt>
                <c:pt idx="717">
                  <c:v>4505.192</c:v>
                </c:pt>
                <c:pt idx="718">
                  <c:v>4662.5810000000001</c:v>
                </c:pt>
                <c:pt idx="719">
                  <c:v>4571.0860000000002</c:v>
                </c:pt>
                <c:pt idx="720">
                  <c:v>4621.5839999999998</c:v>
                </c:pt>
                <c:pt idx="721">
                  <c:v>4739.4260000000004</c:v>
                </c:pt>
                <c:pt idx="722">
                  <c:v>4791.2979999999998</c:v>
                </c:pt>
                <c:pt idx="723">
                  <c:v>4911.8209999999999</c:v>
                </c:pt>
                <c:pt idx="724">
                  <c:v>4970.7780000000002</c:v>
                </c:pt>
                <c:pt idx="725">
                  <c:v>5033.6509999999998</c:v>
                </c:pt>
                <c:pt idx="726">
                  <c:v>5093.5259999999998</c:v>
                </c:pt>
                <c:pt idx="727">
                  <c:v>5164.7790000000005</c:v>
                </c:pt>
                <c:pt idx="728">
                  <c:v>5113.9430000000002</c:v>
                </c:pt>
                <c:pt idx="729">
                  <c:v>5159.0839999999998</c:v>
                </c:pt>
                <c:pt idx="730">
                  <c:v>5325.1130000000003</c:v>
                </c:pt>
                <c:pt idx="731">
                  <c:v>5314.07</c:v>
                </c:pt>
                <c:pt idx="732">
                  <c:v>5417.72</c:v>
                </c:pt>
                <c:pt idx="733">
                  <c:v>5337.9009999999998</c:v>
                </c:pt>
                <c:pt idx="734">
                  <c:v>5494.3050000000003</c:v>
                </c:pt>
                <c:pt idx="735">
                  <c:v>5601.5919999999996</c:v>
                </c:pt>
                <c:pt idx="736">
                  <c:v>5549.9160000000002</c:v>
                </c:pt>
                <c:pt idx="737">
                  <c:v>5611.5259999999998</c:v>
                </c:pt>
                <c:pt idx="738">
                  <c:v>5567.2449999999999</c:v>
                </c:pt>
                <c:pt idx="739">
                  <c:v>5376.402</c:v>
                </c:pt>
                <c:pt idx="740">
                  <c:v>5252.7950000000001</c:v>
                </c:pt>
                <c:pt idx="741">
                  <c:v>5315.7129999999997</c:v>
                </c:pt>
                <c:pt idx="742">
                  <c:v>4910.76</c:v>
                </c:pt>
                <c:pt idx="743">
                  <c:v>4693.6940000000004</c:v>
                </c:pt>
                <c:pt idx="744">
                  <c:v>4968.0169999999998</c:v>
                </c:pt>
                <c:pt idx="745">
                  <c:v>4993.99</c:v>
                </c:pt>
                <c:pt idx="746">
                  <c:v>4964.8040000000001</c:v>
                </c:pt>
                <c:pt idx="747">
                  <c:v>4640.4750000000004</c:v>
                </c:pt>
                <c:pt idx="748">
                  <c:v>4724.3500000000004</c:v>
                </c:pt>
                <c:pt idx="749">
                  <c:v>4647.7340000000004</c:v>
                </c:pt>
                <c:pt idx="750">
                  <c:v>4580.7340000000004</c:v>
                </c:pt>
                <c:pt idx="751">
                  <c:v>4630.0860000000002</c:v>
                </c:pt>
                <c:pt idx="752">
                  <c:v>4902.183</c:v>
                </c:pt>
                <c:pt idx="753">
                  <c:v>4830.1850000000004</c:v>
                </c:pt>
                <c:pt idx="754">
                  <c:v>4844.5330000000004</c:v>
                </c:pt>
                <c:pt idx="755">
                  <c:v>4853.6120000000001</c:v>
                </c:pt>
                <c:pt idx="756">
                  <c:v>4888.5810000000001</c:v>
                </c:pt>
                <c:pt idx="757">
                  <c:v>4953.7089999999998</c:v>
                </c:pt>
                <c:pt idx="758">
                  <c:v>5097.9629999999997</c:v>
                </c:pt>
                <c:pt idx="759">
                  <c:v>4976.5280000000002</c:v>
                </c:pt>
                <c:pt idx="760">
                  <c:v>5037.2870000000003</c:v>
                </c:pt>
                <c:pt idx="761">
                  <c:v>4893.82</c:v>
                </c:pt>
                <c:pt idx="762">
                  <c:v>4848.4170000000004</c:v>
                </c:pt>
                <c:pt idx="763">
                  <c:v>4701.2250000000004</c:v>
                </c:pt>
                <c:pt idx="764">
                  <c:v>4785.42</c:v>
                </c:pt>
                <c:pt idx="765">
                  <c:v>4781.6859999999997</c:v>
                </c:pt>
                <c:pt idx="766">
                  <c:v>4798.3590000000004</c:v>
                </c:pt>
                <c:pt idx="767">
                  <c:v>4953.1000000000004</c:v>
                </c:pt>
                <c:pt idx="768">
                  <c:v>4801.8860000000004</c:v>
                </c:pt>
                <c:pt idx="769">
                  <c:v>4767.6040000000003</c:v>
                </c:pt>
                <c:pt idx="770">
                  <c:v>4736.6289999999999</c:v>
                </c:pt>
                <c:pt idx="771">
                  <c:v>4686.6989999999996</c:v>
                </c:pt>
                <c:pt idx="772">
                  <c:v>4478.2569999999996</c:v>
                </c:pt>
                <c:pt idx="773">
                  <c:v>4622.5709999999999</c:v>
                </c:pt>
                <c:pt idx="774">
                  <c:v>4370.1329999999998</c:v>
                </c:pt>
                <c:pt idx="775">
                  <c:v>4232.7809999999999</c:v>
                </c:pt>
                <c:pt idx="776">
                  <c:v>4194.902</c:v>
                </c:pt>
                <c:pt idx="777">
                  <c:v>3908.2820000000002</c:v>
                </c:pt>
                <c:pt idx="778">
                  <c:v>3799.5650000000001</c:v>
                </c:pt>
                <c:pt idx="779">
                  <c:v>3807.7640000000001</c:v>
                </c:pt>
                <c:pt idx="780">
                  <c:v>4008.2269999999999</c:v>
                </c:pt>
                <c:pt idx="781">
                  <c:v>4154.8280000000004</c:v>
                </c:pt>
                <c:pt idx="782">
                  <c:v>3859.0569999999998</c:v>
                </c:pt>
                <c:pt idx="783">
                  <c:v>4041.2539999999999</c:v>
                </c:pt>
                <c:pt idx="784">
                  <c:v>3980.68</c:v>
                </c:pt>
                <c:pt idx="785">
                  <c:v>3804.0630000000001</c:v>
                </c:pt>
                <c:pt idx="786">
                  <c:v>3842.5210000000002</c:v>
                </c:pt>
                <c:pt idx="787">
                  <c:v>3794.8850000000002</c:v>
                </c:pt>
                <c:pt idx="788">
                  <c:v>3559.5239999999999</c:v>
                </c:pt>
                <c:pt idx="789">
                  <c:v>3420.1680000000001</c:v>
                </c:pt>
                <c:pt idx="790">
                  <c:v>3548.7139999999999</c:v>
                </c:pt>
                <c:pt idx="791">
                  <c:v>3798.317</c:v>
                </c:pt>
                <c:pt idx="792">
                  <c:v>3828.8290000000002</c:v>
                </c:pt>
                <c:pt idx="793">
                  <c:v>3643.509</c:v>
                </c:pt>
                <c:pt idx="794">
                  <c:v>3815.2570000000001</c:v>
                </c:pt>
                <c:pt idx="795">
                  <c:v>3732.7939999999999</c:v>
                </c:pt>
                <c:pt idx="796">
                  <c:v>3557.8180000000002</c:v>
                </c:pt>
                <c:pt idx="797">
                  <c:v>3633.7280000000001</c:v>
                </c:pt>
                <c:pt idx="798">
                  <c:v>3551.192</c:v>
                </c:pt>
                <c:pt idx="799">
                  <c:v>3372.4140000000002</c:v>
                </c:pt>
                <c:pt idx="800">
                  <c:v>3478.9229999999998</c:v>
                </c:pt>
                <c:pt idx="801">
                  <c:v>3197.5839999999998</c:v>
                </c:pt>
                <c:pt idx="802">
                  <c:v>3253.0790000000002</c:v>
                </c:pt>
                <c:pt idx="803">
                  <c:v>3714.569</c:v>
                </c:pt>
                <c:pt idx="804">
                  <c:v>3760.0219999999999</c:v>
                </c:pt>
                <c:pt idx="805">
                  <c:v>3748.444</c:v>
                </c:pt>
                <c:pt idx="806">
                  <c:v>3723.3629999999998</c:v>
                </c:pt>
                <c:pt idx="807">
                  <c:v>3822.58</c:v>
                </c:pt>
                <c:pt idx="808">
                  <c:v>4027.3589999999999</c:v>
                </c:pt>
                <c:pt idx="809">
                  <c:v>4052.0810000000001</c:v>
                </c:pt>
                <c:pt idx="810">
                  <c:v>4021.93</c:v>
                </c:pt>
                <c:pt idx="811">
                  <c:v>3812.2379999999998</c:v>
                </c:pt>
                <c:pt idx="812">
                  <c:v>4015.529</c:v>
                </c:pt>
                <c:pt idx="813">
                  <c:v>3932.7669999999998</c:v>
                </c:pt>
                <c:pt idx="814">
                  <c:v>3905.6480000000001</c:v>
                </c:pt>
                <c:pt idx="815">
                  <c:v>4030.1840000000002</c:v>
                </c:pt>
                <c:pt idx="816">
                  <c:v>4159.7969999999996</c:v>
                </c:pt>
                <c:pt idx="817">
                  <c:v>4127.7830000000004</c:v>
                </c:pt>
                <c:pt idx="818">
                  <c:v>4082.127</c:v>
                </c:pt>
                <c:pt idx="819">
                  <c:v>4078.6</c:v>
                </c:pt>
                <c:pt idx="820">
                  <c:v>3800.64</c:v>
                </c:pt>
                <c:pt idx="821">
                  <c:v>3907.9349999999999</c:v>
                </c:pt>
                <c:pt idx="822">
                  <c:v>3885.0010000000002</c:v>
                </c:pt>
                <c:pt idx="823">
                  <c:v>3811.32</c:v>
                </c:pt>
                <c:pt idx="824">
                  <c:v>3693.9</c:v>
                </c:pt>
                <c:pt idx="825">
                  <c:v>3719.26</c:v>
                </c:pt>
                <c:pt idx="826">
                  <c:v>3798.56</c:v>
                </c:pt>
                <c:pt idx="827">
                  <c:v>3707.83</c:v>
                </c:pt>
                <c:pt idx="828">
                  <c:v>3723.78</c:v>
                </c:pt>
                <c:pt idx="829">
                  <c:v>3768.1149999999998</c:v>
                </c:pt>
                <c:pt idx="830">
                  <c:v>3736.1329999999998</c:v>
                </c:pt>
                <c:pt idx="831">
                  <c:v>3635.2289999999998</c:v>
                </c:pt>
                <c:pt idx="832">
                  <c:v>3630.2860000000001</c:v>
                </c:pt>
                <c:pt idx="833">
                  <c:v>3465.7930000000001</c:v>
                </c:pt>
                <c:pt idx="834">
                  <c:v>3280.1379999999999</c:v>
                </c:pt>
                <c:pt idx="835">
                  <c:v>3248.5160000000001</c:v>
                </c:pt>
                <c:pt idx="836">
                  <c:v>3199.8209999999999</c:v>
                </c:pt>
                <c:pt idx="837">
                  <c:v>3091.489</c:v>
                </c:pt>
                <c:pt idx="838">
                  <c:v>3048.942</c:v>
                </c:pt>
                <c:pt idx="839">
                  <c:v>2909.0819999999999</c:v>
                </c:pt>
                <c:pt idx="840">
                  <c:v>3073.7</c:v>
                </c:pt>
                <c:pt idx="841">
                  <c:v>2893.473</c:v>
                </c:pt>
                <c:pt idx="842">
                  <c:v>2856.1709999999998</c:v>
                </c:pt>
                <c:pt idx="843">
                  <c:v>2810.3389999999999</c:v>
                </c:pt>
                <c:pt idx="844">
                  <c:v>2856.6880000000001</c:v>
                </c:pt>
                <c:pt idx="845">
                  <c:v>2988.799</c:v>
                </c:pt>
                <c:pt idx="846">
                  <c:v>2912.43</c:v>
                </c:pt>
                <c:pt idx="847">
                  <c:v>2804.9110000000001</c:v>
                </c:pt>
                <c:pt idx="848">
                  <c:v>2801.2550000000001</c:v>
                </c:pt>
                <c:pt idx="849">
                  <c:v>2723.7420000000002</c:v>
                </c:pt>
                <c:pt idx="850">
                  <c:v>2697.7049999999999</c:v>
                </c:pt>
                <c:pt idx="851">
                  <c:v>2799.3040000000001</c:v>
                </c:pt>
                <c:pt idx="852">
                  <c:v>2779.962</c:v>
                </c:pt>
                <c:pt idx="853">
                  <c:v>2938.4789999999998</c:v>
                </c:pt>
                <c:pt idx="854">
                  <c:v>2978.5520000000001</c:v>
                </c:pt>
                <c:pt idx="855">
                  <c:v>3013.9589999999998</c:v>
                </c:pt>
                <c:pt idx="856">
                  <c:v>2986.473</c:v>
                </c:pt>
                <c:pt idx="857">
                  <c:v>2945.7669999999998</c:v>
                </c:pt>
                <c:pt idx="858">
                  <c:v>3022.634</c:v>
                </c:pt>
                <c:pt idx="859">
                  <c:v>2874.212</c:v>
                </c:pt>
                <c:pt idx="860">
                  <c:v>2826.317</c:v>
                </c:pt>
                <c:pt idx="861">
                  <c:v>2767.2240000000002</c:v>
                </c:pt>
                <c:pt idx="862">
                  <c:v>2805.1460000000002</c:v>
                </c:pt>
                <c:pt idx="863">
                  <c:v>2915.2750000000001</c:v>
                </c:pt>
                <c:pt idx="864">
                  <c:v>2934.2959999999998</c:v>
                </c:pt>
                <c:pt idx="865">
                  <c:v>2902.779</c:v>
                </c:pt>
                <c:pt idx="866">
                  <c:v>2919.6770000000001</c:v>
                </c:pt>
                <c:pt idx="867">
                  <c:v>2926.8510000000001</c:v>
                </c:pt>
                <c:pt idx="868">
                  <c:v>2906.2420000000002</c:v>
                </c:pt>
                <c:pt idx="869">
                  <c:v>2915.212</c:v>
                </c:pt>
                <c:pt idx="870">
                  <c:v>2877.42</c:v>
                </c:pt>
                <c:pt idx="871">
                  <c:v>2765.605</c:v>
                </c:pt>
                <c:pt idx="872">
                  <c:v>2759.799</c:v>
                </c:pt>
                <c:pt idx="873">
                  <c:v>2683.8449999999998</c:v>
                </c:pt>
                <c:pt idx="874">
                  <c:v>2597.7249999999999</c:v>
                </c:pt>
                <c:pt idx="875">
                  <c:v>2589.2759999999998</c:v>
                </c:pt>
                <c:pt idx="876">
                  <c:v>2591.6329999999998</c:v>
                </c:pt>
                <c:pt idx="877">
                  <c:v>2449.0309999999999</c:v>
                </c:pt>
                <c:pt idx="878">
                  <c:v>2310.7600000000002</c:v>
                </c:pt>
                <c:pt idx="879">
                  <c:v>2350.2150000000001</c:v>
                </c:pt>
                <c:pt idx="880">
                  <c:v>2360.375</c:v>
                </c:pt>
                <c:pt idx="881">
                  <c:v>2374.71</c:v>
                </c:pt>
                <c:pt idx="882">
                  <c:v>2376.096</c:v>
                </c:pt>
                <c:pt idx="883">
                  <c:v>2199.7800000000002</c:v>
                </c:pt>
                <c:pt idx="884">
                  <c:v>2251.5729999999999</c:v>
                </c:pt>
                <c:pt idx="885">
                  <c:v>2377.5309999999999</c:v>
                </c:pt>
                <c:pt idx="886">
                  <c:v>2297.7469999999998</c:v>
                </c:pt>
                <c:pt idx="887">
                  <c:v>2269.9279999999999</c:v>
                </c:pt>
                <c:pt idx="888">
                  <c:v>2232.547</c:v>
                </c:pt>
                <c:pt idx="889">
                  <c:v>2160.9070000000002</c:v>
                </c:pt>
                <c:pt idx="890">
                  <c:v>2155.2579999999998</c:v>
                </c:pt>
                <c:pt idx="891">
                  <c:v>2179.404</c:v>
                </c:pt>
                <c:pt idx="892">
                  <c:v>2217.107</c:v>
                </c:pt>
                <c:pt idx="893">
                  <c:v>2162.962</c:v>
                </c:pt>
                <c:pt idx="894">
                  <c:v>2165.1320000000001</c:v>
                </c:pt>
                <c:pt idx="895">
                  <c:v>2136.8519999999999</c:v>
                </c:pt>
                <c:pt idx="896">
                  <c:v>2099.9029999999998</c:v>
                </c:pt>
                <c:pt idx="897">
                  <c:v>2090.4870000000001</c:v>
                </c:pt>
                <c:pt idx="898">
                  <c:v>2027.5050000000001</c:v>
                </c:pt>
                <c:pt idx="899">
                  <c:v>2030.732</c:v>
                </c:pt>
                <c:pt idx="900">
                  <c:v>2051.4050000000002</c:v>
                </c:pt>
                <c:pt idx="901">
                  <c:v>2009.808</c:v>
                </c:pt>
                <c:pt idx="902">
                  <c:v>2019.575</c:v>
                </c:pt>
                <c:pt idx="903">
                  <c:v>1992.1659999999999</c:v>
                </c:pt>
                <c:pt idx="904">
                  <c:v>1924.7829999999999</c:v>
                </c:pt>
                <c:pt idx="905">
                  <c:v>2069.6109999999999</c:v>
                </c:pt>
                <c:pt idx="906">
                  <c:v>2207.6149999999998</c:v>
                </c:pt>
                <c:pt idx="907">
                  <c:v>2098.4389999999999</c:v>
                </c:pt>
                <c:pt idx="908">
                  <c:v>2038.204</c:v>
                </c:pt>
                <c:pt idx="909">
                  <c:v>2097.7510000000002</c:v>
                </c:pt>
                <c:pt idx="910">
                  <c:v>2188.114</c:v>
                </c:pt>
                <c:pt idx="911">
                  <c:v>2161.395</c:v>
                </c:pt>
                <c:pt idx="912">
                  <c:v>2010.3209999999999</c:v>
                </c:pt>
                <c:pt idx="913">
                  <c:v>2006.163</c:v>
                </c:pt>
                <c:pt idx="914">
                  <c:v>2039.5219999999999</c:v>
                </c:pt>
                <c:pt idx="915">
                  <c:v>1900.845</c:v>
                </c:pt>
                <c:pt idx="916">
                  <c:v>1852.21</c:v>
                </c:pt>
                <c:pt idx="917">
                  <c:v>1965.567</c:v>
                </c:pt>
                <c:pt idx="918">
                  <c:v>1848.9880000000001</c:v>
                </c:pt>
                <c:pt idx="919">
                  <c:v>1774.723</c:v>
                </c:pt>
                <c:pt idx="920">
                  <c:v>1760.069</c:v>
                </c:pt>
                <c:pt idx="921">
                  <c:v>1772.6469999999999</c:v>
                </c:pt>
                <c:pt idx="922">
                  <c:v>1835.0409999999999</c:v>
                </c:pt>
                <c:pt idx="923">
                  <c:v>1796.7170000000001</c:v>
                </c:pt>
                <c:pt idx="924">
                  <c:v>1740.355</c:v>
                </c:pt>
                <c:pt idx="925">
                  <c:v>1777.5650000000001</c:v>
                </c:pt>
                <c:pt idx="926">
                  <c:v>1713.9639999999999</c:v>
                </c:pt>
                <c:pt idx="927">
                  <c:v>1601.0889999999999</c:v>
                </c:pt>
                <c:pt idx="928">
                  <c:v>1686.268</c:v>
                </c:pt>
                <c:pt idx="929">
                  <c:v>1630.519</c:v>
                </c:pt>
                <c:pt idx="930">
                  <c:v>1642.444</c:v>
                </c:pt>
                <c:pt idx="931">
                  <c:v>1606.7919999999999</c:v>
                </c:pt>
                <c:pt idx="932">
                  <c:v>1589.712</c:v>
                </c:pt>
                <c:pt idx="933">
                  <c:v>1579.2729999999999</c:v>
                </c:pt>
                <c:pt idx="934">
                  <c:v>1583.7170000000001</c:v>
                </c:pt>
                <c:pt idx="935">
                  <c:v>1578.9649999999999</c:v>
                </c:pt>
                <c:pt idx="936">
                  <c:v>1640.9359999999999</c:v>
                </c:pt>
                <c:pt idx="937">
                  <c:v>1723.9169999999999</c:v>
                </c:pt>
                <c:pt idx="938">
                  <c:v>1696.1890000000001</c:v>
                </c:pt>
                <c:pt idx="939">
                  <c:v>1713.3969999999999</c:v>
                </c:pt>
                <c:pt idx="940">
                  <c:v>1827.4449999999999</c:v>
                </c:pt>
                <c:pt idx="941">
                  <c:v>1862.55</c:v>
                </c:pt>
                <c:pt idx="942">
                  <c:v>1905.34</c:v>
                </c:pt>
                <c:pt idx="943">
                  <c:v>1759.787</c:v>
                </c:pt>
                <c:pt idx="944">
                  <c:v>1838.6410000000001</c:v>
                </c:pt>
                <c:pt idx="945">
                  <c:v>1802.7270000000001</c:v>
                </c:pt>
                <c:pt idx="946">
                  <c:v>1840.8330000000001</c:v>
                </c:pt>
                <c:pt idx="947">
                  <c:v>1800.4949999999999</c:v>
                </c:pt>
                <c:pt idx="948">
                  <c:v>1764.308</c:v>
                </c:pt>
                <c:pt idx="949">
                  <c:v>1908.26</c:v>
                </c:pt>
                <c:pt idx="950">
                  <c:v>1804.5509999999999</c:v>
                </c:pt>
                <c:pt idx="951">
                  <c:v>1792.586</c:v>
                </c:pt>
                <c:pt idx="952">
                  <c:v>1793.4190000000001</c:v>
                </c:pt>
                <c:pt idx="953">
                  <c:v>1851.3389999999999</c:v>
                </c:pt>
                <c:pt idx="954">
                  <c:v>1941.877</c:v>
                </c:pt>
                <c:pt idx="955">
                  <c:v>1933.136</c:v>
                </c:pt>
                <c:pt idx="956">
                  <c:v>1992.6079999999999</c:v>
                </c:pt>
                <c:pt idx="957">
                  <c:v>2048.5459999999998</c:v>
                </c:pt>
                <c:pt idx="958">
                  <c:v>1988.9749999999999</c:v>
                </c:pt>
                <c:pt idx="959">
                  <c:v>2021.992</c:v>
                </c:pt>
                <c:pt idx="960">
                  <c:v>1967.1179999999999</c:v>
                </c:pt>
                <c:pt idx="961">
                  <c:v>1931.8689999999999</c:v>
                </c:pt>
                <c:pt idx="962">
                  <c:v>1909.931</c:v>
                </c:pt>
                <c:pt idx="963">
                  <c:v>1955.2370000000001</c:v>
                </c:pt>
                <c:pt idx="964">
                  <c:v>1959.145</c:v>
                </c:pt>
                <c:pt idx="965">
                  <c:v>1986.9690000000001</c:v>
                </c:pt>
                <c:pt idx="966">
                  <c:v>1998.953</c:v>
                </c:pt>
                <c:pt idx="967">
                  <c:v>1977.4690000000001</c:v>
                </c:pt>
                <c:pt idx="968">
                  <c:v>1848.748</c:v>
                </c:pt>
                <c:pt idx="969">
                  <c:v>1842.998</c:v>
                </c:pt>
                <c:pt idx="970">
                  <c:v>1810.4059999999999</c:v>
                </c:pt>
                <c:pt idx="971">
                  <c:v>1782.99</c:v>
                </c:pt>
                <c:pt idx="972">
                  <c:v>1778.42</c:v>
                </c:pt>
                <c:pt idx="973">
                  <c:v>1743.8240000000001</c:v>
                </c:pt>
                <c:pt idx="974">
                  <c:v>1729.7539999999999</c:v>
                </c:pt>
                <c:pt idx="975">
                  <c:v>1772.479</c:v>
                </c:pt>
                <c:pt idx="976">
                  <c:v>1827.3219999999999</c:v>
                </c:pt>
                <c:pt idx="977">
                  <c:v>1789.184</c:v>
                </c:pt>
                <c:pt idx="978">
                  <c:v>1786.1980000000001</c:v>
                </c:pt>
                <c:pt idx="979">
                  <c:v>1817.826</c:v>
                </c:pt>
                <c:pt idx="980">
                  <c:v>1817.271</c:v>
                </c:pt>
                <c:pt idx="981">
                  <c:v>1795.693</c:v>
                </c:pt>
                <c:pt idx="982">
                  <c:v>1850.4690000000001</c:v>
                </c:pt>
                <c:pt idx="983">
                  <c:v>1870.056</c:v>
                </c:pt>
                <c:pt idx="984">
                  <c:v>1902.7439999999999</c:v>
                </c:pt>
                <c:pt idx="985">
                  <c:v>1891.9749999999999</c:v>
                </c:pt>
                <c:pt idx="986">
                  <c:v>1879.723</c:v>
                </c:pt>
                <c:pt idx="987">
                  <c:v>1905.193</c:v>
                </c:pt>
                <c:pt idx="988">
                  <c:v>1920.664</c:v>
                </c:pt>
                <c:pt idx="989">
                  <c:v>1940.57</c:v>
                </c:pt>
                <c:pt idx="990">
                  <c:v>1957.797</c:v>
                </c:pt>
                <c:pt idx="991">
                  <c:v>2021.7639999999999</c:v>
                </c:pt>
                <c:pt idx="992">
                  <c:v>2062.306</c:v>
                </c:pt>
                <c:pt idx="993">
                  <c:v>2062.6619999999998</c:v>
                </c:pt>
                <c:pt idx="994">
                  <c:v>2179.308</c:v>
                </c:pt>
                <c:pt idx="995">
                  <c:v>2222.078</c:v>
                </c:pt>
                <c:pt idx="996">
                  <c:v>2238.9050000000002</c:v>
                </c:pt>
                <c:pt idx="997">
                  <c:v>2270.3440000000001</c:v>
                </c:pt>
                <c:pt idx="998">
                  <c:v>2251.127</c:v>
                </c:pt>
                <c:pt idx="999">
                  <c:v>2354.11</c:v>
                </c:pt>
                <c:pt idx="1000">
                  <c:v>2403.768</c:v>
                </c:pt>
                <c:pt idx="1001">
                  <c:v>2260.6689999999999</c:v>
                </c:pt>
                <c:pt idx="1002">
                  <c:v>2230.5940000000001</c:v>
                </c:pt>
                <c:pt idx="1003">
                  <c:v>2265.6579999999999</c:v>
                </c:pt>
                <c:pt idx="1004">
                  <c:v>2321.37</c:v>
                </c:pt>
                <c:pt idx="1005">
                  <c:v>2355.1410000000001</c:v>
                </c:pt>
                <c:pt idx="1006">
                  <c:v>2320.819</c:v>
                </c:pt>
                <c:pt idx="1007">
                  <c:v>2277.9279999999999</c:v>
                </c:pt>
                <c:pt idx="1008">
                  <c:v>2109.6799999999998</c:v>
                </c:pt>
                <c:pt idx="1009">
                  <c:v>2014.731</c:v>
                </c:pt>
                <c:pt idx="1010">
                  <c:v>2019.028</c:v>
                </c:pt>
                <c:pt idx="1011">
                  <c:v>2076.6320000000001</c:v>
                </c:pt>
                <c:pt idx="1012">
                  <c:v>2237.9630000000002</c:v>
                </c:pt>
                <c:pt idx="1013">
                  <c:v>2178.8809999999999</c:v>
                </c:pt>
                <c:pt idx="1014">
                  <c:v>2210.145</c:v>
                </c:pt>
                <c:pt idx="1015">
                  <c:v>2079.7959999999998</c:v>
                </c:pt>
                <c:pt idx="1016">
                  <c:v>2193.509</c:v>
                </c:pt>
                <c:pt idx="1017">
                  <c:v>2123.5419999999999</c:v>
                </c:pt>
                <c:pt idx="1018">
                  <c:v>2147.09</c:v>
                </c:pt>
                <c:pt idx="1019">
                  <c:v>2107.0970000000002</c:v>
                </c:pt>
                <c:pt idx="1020">
                  <c:v>2148.326</c:v>
                </c:pt>
                <c:pt idx="1021">
                  <c:v>2235.3679999999999</c:v>
                </c:pt>
                <c:pt idx="1022">
                  <c:v>2259.89</c:v>
                </c:pt>
                <c:pt idx="1023">
                  <c:v>2320.585</c:v>
                </c:pt>
                <c:pt idx="1024">
                  <c:v>2350.2350000000001</c:v>
                </c:pt>
                <c:pt idx="1025">
                  <c:v>2420.5300000000002</c:v>
                </c:pt>
                <c:pt idx="1026">
                  <c:v>2393.777</c:v>
                </c:pt>
                <c:pt idx="1027">
                  <c:v>2342.7579999999998</c:v>
                </c:pt>
                <c:pt idx="1028">
                  <c:v>2430.261</c:v>
                </c:pt>
                <c:pt idx="1029">
                  <c:v>2433.2649999999999</c:v>
                </c:pt>
                <c:pt idx="1030">
                  <c:v>2360.8420000000001</c:v>
                </c:pt>
                <c:pt idx="1031">
                  <c:v>2422.0320000000002</c:v>
                </c:pt>
                <c:pt idx="1032">
                  <c:v>2473.5030000000002</c:v>
                </c:pt>
                <c:pt idx="1033">
                  <c:v>2508.6509999999998</c:v>
                </c:pt>
                <c:pt idx="1034">
                  <c:v>2466.9760000000001</c:v>
                </c:pt>
                <c:pt idx="1035">
                  <c:v>2469.194</c:v>
                </c:pt>
                <c:pt idx="1036">
                  <c:v>2391.2249999999999</c:v>
                </c:pt>
                <c:pt idx="1037">
                  <c:v>2446.473</c:v>
                </c:pt>
                <c:pt idx="1038">
                  <c:v>2523.0189999999998</c:v>
                </c:pt>
                <c:pt idx="1039">
                  <c:v>2571.145</c:v>
                </c:pt>
                <c:pt idx="1040">
                  <c:v>2583.7330000000002</c:v>
                </c:pt>
                <c:pt idx="1041">
                  <c:v>2634.8510000000001</c:v>
                </c:pt>
                <c:pt idx="1042">
                  <c:v>2630.797</c:v>
                </c:pt>
                <c:pt idx="1043">
                  <c:v>2579.1790000000001</c:v>
                </c:pt>
                <c:pt idx="1044">
                  <c:v>2608.567</c:v>
                </c:pt>
                <c:pt idx="1045">
                  <c:v>2623.6379999999999</c:v>
                </c:pt>
                <c:pt idx="1046">
                  <c:v>2482.0450000000001</c:v>
                </c:pt>
                <c:pt idx="1047">
                  <c:v>2540.7750000000001</c:v>
                </c:pt>
                <c:pt idx="1048">
                  <c:v>2495.0949999999998</c:v>
                </c:pt>
                <c:pt idx="1049">
                  <c:v>2402.6219999999998</c:v>
                </c:pt>
                <c:pt idx="1050">
                  <c:v>2431.377</c:v>
                </c:pt>
                <c:pt idx="1051">
                  <c:v>2512.7440000000001</c:v>
                </c:pt>
                <c:pt idx="1052">
                  <c:v>2531.4989999999998</c:v>
                </c:pt>
                <c:pt idx="1053">
                  <c:v>2645.473</c:v>
                </c:pt>
                <c:pt idx="1054">
                  <c:v>2633.52</c:v>
                </c:pt>
                <c:pt idx="1055">
                  <c:v>2705.6970000000001</c:v>
                </c:pt>
                <c:pt idx="1056">
                  <c:v>2645.0859999999998</c:v>
                </c:pt>
                <c:pt idx="1057">
                  <c:v>2668.0619999999999</c:v>
                </c:pt>
                <c:pt idx="1058">
                  <c:v>2554.0970000000002</c:v>
                </c:pt>
                <c:pt idx="1059">
                  <c:v>2659.2620000000002</c:v>
                </c:pt>
                <c:pt idx="1060">
                  <c:v>2653.9389999999999</c:v>
                </c:pt>
                <c:pt idx="1061">
                  <c:v>2684.7429999999999</c:v>
                </c:pt>
                <c:pt idx="1062">
                  <c:v>2666.998</c:v>
                </c:pt>
                <c:pt idx="1063">
                  <c:v>2733.8130000000001</c:v>
                </c:pt>
                <c:pt idx="1064">
                  <c:v>2751.06</c:v>
                </c:pt>
                <c:pt idx="1065">
                  <c:v>2717.462</c:v>
                </c:pt>
                <c:pt idx="1066">
                  <c:v>2657.8040000000001</c:v>
                </c:pt>
                <c:pt idx="1067">
                  <c:v>2594.9850000000001</c:v>
                </c:pt>
                <c:pt idx="1068">
                  <c:v>2668.5740000000001</c:v>
                </c:pt>
                <c:pt idx="1069">
                  <c:v>2649.3389999999999</c:v>
                </c:pt>
                <c:pt idx="1070">
                  <c:v>2687.5079999999998</c:v>
                </c:pt>
                <c:pt idx="1071">
                  <c:v>2759.4079999999999</c:v>
                </c:pt>
                <c:pt idx="1072">
                  <c:v>2763.9639999999999</c:v>
                </c:pt>
                <c:pt idx="1073">
                  <c:v>2792.9250000000002</c:v>
                </c:pt>
                <c:pt idx="1074">
                  <c:v>2839.049</c:v>
                </c:pt>
                <c:pt idx="1075">
                  <c:v>2806.61</c:v>
                </c:pt>
                <c:pt idx="1076">
                  <c:v>2784.107</c:v>
                </c:pt>
                <c:pt idx="1077">
                  <c:v>2792.9969999999998</c:v>
                </c:pt>
                <c:pt idx="1078">
                  <c:v>2819.5390000000002</c:v>
                </c:pt>
                <c:pt idx="1079">
                  <c:v>2784.4740000000002</c:v>
                </c:pt>
                <c:pt idx="1080">
                  <c:v>2717.1439999999998</c:v>
                </c:pt>
                <c:pt idx="1081">
                  <c:v>2708.9540000000002</c:v>
                </c:pt>
                <c:pt idx="1082">
                  <c:v>2734.25</c:v>
                </c:pt>
                <c:pt idx="1083">
                  <c:v>2779.52</c:v>
                </c:pt>
                <c:pt idx="1084">
                  <c:v>2810.8809999999999</c:v>
                </c:pt>
                <c:pt idx="1085">
                  <c:v>2823.1109999999999</c:v>
                </c:pt>
                <c:pt idx="1086">
                  <c:v>2766.145</c:v>
                </c:pt>
                <c:pt idx="1087">
                  <c:v>2825.2170000000001</c:v>
                </c:pt>
                <c:pt idx="1088">
                  <c:v>2908.8009999999999</c:v>
                </c:pt>
                <c:pt idx="1089">
                  <c:v>2893.201</c:v>
                </c:pt>
                <c:pt idx="1090">
                  <c:v>2882.9209999999998</c:v>
                </c:pt>
                <c:pt idx="1091">
                  <c:v>2926.9580000000001</c:v>
                </c:pt>
                <c:pt idx="1092">
                  <c:v>2871.761</c:v>
                </c:pt>
                <c:pt idx="1093">
                  <c:v>2940.8629999999998</c:v>
                </c:pt>
                <c:pt idx="1094">
                  <c:v>2933.8139999999999</c:v>
                </c:pt>
                <c:pt idx="1095">
                  <c:v>2990.1350000000002</c:v>
                </c:pt>
                <c:pt idx="1096">
                  <c:v>3056.4949999999999</c:v>
                </c:pt>
                <c:pt idx="1097">
                  <c:v>3031.0059999999999</c:v>
                </c:pt>
                <c:pt idx="1098">
                  <c:v>3082.319</c:v>
                </c:pt>
                <c:pt idx="1099">
                  <c:v>3142.1979999999999</c:v>
                </c:pt>
                <c:pt idx="1100">
                  <c:v>3128.5590000000002</c:v>
                </c:pt>
                <c:pt idx="1101">
                  <c:v>3118.8159999999998</c:v>
                </c:pt>
                <c:pt idx="1102">
                  <c:v>3207.672</c:v>
                </c:pt>
                <c:pt idx="1103">
                  <c:v>3303.68</c:v>
                </c:pt>
                <c:pt idx="1104">
                  <c:v>3274.107</c:v>
                </c:pt>
                <c:pt idx="1105">
                  <c:v>3350.953</c:v>
                </c:pt>
                <c:pt idx="1106">
                  <c:v>3434.5160000000001</c:v>
                </c:pt>
                <c:pt idx="1107">
                  <c:v>3334.3229999999999</c:v>
                </c:pt>
                <c:pt idx="1108">
                  <c:v>3426.9560000000001</c:v>
                </c:pt>
                <c:pt idx="1109">
                  <c:v>3460.277</c:v>
                </c:pt>
                <c:pt idx="1110">
                  <c:v>3478.181</c:v>
                </c:pt>
                <c:pt idx="1111">
                  <c:v>3572.817</c:v>
                </c:pt>
                <c:pt idx="1112">
                  <c:v>3606.3130000000001</c:v>
                </c:pt>
                <c:pt idx="1113">
                  <c:v>3430.7350000000001</c:v>
                </c:pt>
                <c:pt idx="1114">
                  <c:v>3527.5549999999998</c:v>
                </c:pt>
                <c:pt idx="1115">
                  <c:v>3641.7710000000002</c:v>
                </c:pt>
                <c:pt idx="1116">
                  <c:v>3776.9279999999999</c:v>
                </c:pt>
                <c:pt idx="1117">
                  <c:v>3810.0210000000002</c:v>
                </c:pt>
                <c:pt idx="1118">
                  <c:v>3728.433</c:v>
                </c:pt>
                <c:pt idx="1119">
                  <c:v>3630.08</c:v>
                </c:pt>
                <c:pt idx="1120">
                  <c:v>3529.0410000000002</c:v>
                </c:pt>
                <c:pt idx="1121">
                  <c:v>3536.7460000000001</c:v>
                </c:pt>
                <c:pt idx="1122">
                  <c:v>3511.5839999999998</c:v>
                </c:pt>
                <c:pt idx="1123">
                  <c:v>3345.7930000000001</c:v>
                </c:pt>
                <c:pt idx="1124">
                  <c:v>3381.585</c:v>
                </c:pt>
                <c:pt idx="1125">
                  <c:v>3197.2930000000001</c:v>
                </c:pt>
                <c:pt idx="1126">
                  <c:v>3004.6309999999999</c:v>
                </c:pt>
                <c:pt idx="1127">
                  <c:v>3108.3440000000001</c:v>
                </c:pt>
                <c:pt idx="1128">
                  <c:v>2930.627</c:v>
                </c:pt>
                <c:pt idx="1129">
                  <c:v>3037.6529999999998</c:v>
                </c:pt>
                <c:pt idx="1130">
                  <c:v>3148.0309999999999</c:v>
                </c:pt>
                <c:pt idx="1131">
                  <c:v>3147.5680000000002</c:v>
                </c:pt>
                <c:pt idx="1132">
                  <c:v>3050.2139999999999</c:v>
                </c:pt>
                <c:pt idx="1133">
                  <c:v>3122.491</c:v>
                </c:pt>
                <c:pt idx="1134">
                  <c:v>3132.1570000000002</c:v>
                </c:pt>
                <c:pt idx="1135">
                  <c:v>2975.9549999999999</c:v>
                </c:pt>
                <c:pt idx="1136">
                  <c:v>2739.6219999999998</c:v>
                </c:pt>
                <c:pt idx="1137">
                  <c:v>2730.902</c:v>
                </c:pt>
                <c:pt idx="1138">
                  <c:v>2784.7640000000001</c:v>
                </c:pt>
                <c:pt idx="1139">
                  <c:v>2955.165</c:v>
                </c:pt>
                <c:pt idx="1140">
                  <c:v>3000.1930000000002</c:v>
                </c:pt>
                <c:pt idx="1141">
                  <c:v>2966.538</c:v>
                </c:pt>
                <c:pt idx="1142">
                  <c:v>3093.4859999999999</c:v>
                </c:pt>
                <c:pt idx="1143">
                  <c:v>3112.915</c:v>
                </c:pt>
                <c:pt idx="1144">
                  <c:v>3074.2510000000002</c:v>
                </c:pt>
                <c:pt idx="1145">
                  <c:v>3136.0810000000001</c:v>
                </c:pt>
                <c:pt idx="1146">
                  <c:v>3197.2370000000001</c:v>
                </c:pt>
                <c:pt idx="1147">
                  <c:v>3208.9789999999998</c:v>
                </c:pt>
                <c:pt idx="1148">
                  <c:v>3185.5839999999998</c:v>
                </c:pt>
                <c:pt idx="1149">
                  <c:v>3231.058</c:v>
                </c:pt>
                <c:pt idx="1150">
                  <c:v>3071.9409999999998</c:v>
                </c:pt>
                <c:pt idx="1151">
                  <c:v>3117.6610000000001</c:v>
                </c:pt>
                <c:pt idx="1152">
                  <c:v>3033.538</c:v>
                </c:pt>
                <c:pt idx="1153">
                  <c:v>2925.4180000000001</c:v>
                </c:pt>
                <c:pt idx="1154">
                  <c:v>2912.6480000000001</c:v>
                </c:pt>
                <c:pt idx="1155">
                  <c:v>2901.4079999999999</c:v>
                </c:pt>
                <c:pt idx="1156">
                  <c:v>2811.357</c:v>
                </c:pt>
                <c:pt idx="1157">
                  <c:v>2810.6410000000001</c:v>
                </c:pt>
                <c:pt idx="1158">
                  <c:v>2903.4859999999999</c:v>
                </c:pt>
                <c:pt idx="1159">
                  <c:v>2996.3209999999999</c:v>
                </c:pt>
                <c:pt idx="1160">
                  <c:v>2972.2449999999999</c:v>
                </c:pt>
                <c:pt idx="1161">
                  <c:v>3035.2159999999999</c:v>
                </c:pt>
                <c:pt idx="1162">
                  <c:v>3083.9780000000001</c:v>
                </c:pt>
                <c:pt idx="1163">
                  <c:v>3091.8150000000001</c:v>
                </c:pt>
                <c:pt idx="1164">
                  <c:v>3083.0889999999999</c:v>
                </c:pt>
                <c:pt idx="1165">
                  <c:v>3199.6660000000002</c:v>
                </c:pt>
                <c:pt idx="1166">
                  <c:v>3205.3310000000001</c:v>
                </c:pt>
                <c:pt idx="1167">
                  <c:v>3195.6559999999999</c:v>
                </c:pt>
                <c:pt idx="1168">
                  <c:v>3179.962</c:v>
                </c:pt>
                <c:pt idx="1169">
                  <c:v>3245.6640000000002</c:v>
                </c:pt>
                <c:pt idx="1170">
                  <c:v>3224.7539999999999</c:v>
                </c:pt>
                <c:pt idx="1171">
                  <c:v>3135.8809999999999</c:v>
                </c:pt>
                <c:pt idx="1172">
                  <c:v>3118.1770000000001</c:v>
                </c:pt>
                <c:pt idx="1173">
                  <c:v>3157.6190000000001</c:v>
                </c:pt>
                <c:pt idx="1174">
                  <c:v>3061.634</c:v>
                </c:pt>
                <c:pt idx="1175">
                  <c:v>3239.64</c:v>
                </c:pt>
                <c:pt idx="1176">
                  <c:v>3295.2860000000001</c:v>
                </c:pt>
                <c:pt idx="1177">
                  <c:v>3312.721</c:v>
                </c:pt>
                <c:pt idx="1178">
                  <c:v>3357.3939999999998</c:v>
                </c:pt>
                <c:pt idx="1179">
                  <c:v>3364.9879999999998</c:v>
                </c:pt>
                <c:pt idx="1180">
                  <c:v>3423.2629999999999</c:v>
                </c:pt>
                <c:pt idx="1181">
                  <c:v>3388.998</c:v>
                </c:pt>
                <c:pt idx="1182">
                  <c:v>3391.95</c:v>
                </c:pt>
                <c:pt idx="1183">
                  <c:v>3386.404</c:v>
                </c:pt>
                <c:pt idx="1184">
                  <c:v>3432.3820000000001</c:v>
                </c:pt>
                <c:pt idx="1185">
                  <c:v>3551.3879999999999</c:v>
                </c:pt>
                <c:pt idx="1186">
                  <c:v>3531.1149999999998</c:v>
                </c:pt>
                <c:pt idx="1187">
                  <c:v>3541.6579999999999</c:v>
                </c:pt>
                <c:pt idx="1188">
                  <c:v>3550.4119999999998</c:v>
                </c:pt>
                <c:pt idx="1189">
                  <c:v>3553.1030000000001</c:v>
                </c:pt>
                <c:pt idx="1190">
                  <c:v>3627.1080000000002</c:v>
                </c:pt>
                <c:pt idx="1191">
                  <c:v>3481.4459999999999</c:v>
                </c:pt>
                <c:pt idx="1192">
                  <c:v>3643.8359999999998</c:v>
                </c:pt>
                <c:pt idx="1193">
                  <c:v>3434.9630000000002</c:v>
                </c:pt>
                <c:pt idx="1194">
                  <c:v>3408.5329999999999</c:v>
                </c:pt>
                <c:pt idx="1195">
                  <c:v>3522.4830000000002</c:v>
                </c:pt>
                <c:pt idx="1196">
                  <c:v>3623.942</c:v>
                </c:pt>
                <c:pt idx="1197">
                  <c:v>3631.5819999999999</c:v>
                </c:pt>
                <c:pt idx="1198">
                  <c:v>3657.2220000000002</c:v>
                </c:pt>
                <c:pt idx="1199">
                  <c:v>3662.5309999999999</c:v>
                </c:pt>
                <c:pt idx="1200">
                  <c:v>3685.7930000000001</c:v>
                </c:pt>
                <c:pt idx="1201">
                  <c:v>3602.2510000000002</c:v>
                </c:pt>
                <c:pt idx="1202">
                  <c:v>3612.0720000000001</c:v>
                </c:pt>
                <c:pt idx="1203">
                  <c:v>3624.5970000000002</c:v>
                </c:pt>
                <c:pt idx="1204">
                  <c:v>3614.1950000000002</c:v>
                </c:pt>
                <c:pt idx="1205">
                  <c:v>3617.8789999999999</c:v>
                </c:pt>
                <c:pt idx="1206">
                  <c:v>3614.348</c:v>
                </c:pt>
                <c:pt idx="1207">
                  <c:v>3601.7240000000002</c:v>
                </c:pt>
                <c:pt idx="1208">
                  <c:v>3452.3209999999999</c:v>
                </c:pt>
                <c:pt idx="1209">
                  <c:v>3381.8690000000001</c:v>
                </c:pt>
                <c:pt idx="1210">
                  <c:v>3403.7530000000002</c:v>
                </c:pt>
                <c:pt idx="1211">
                  <c:v>3281.114</c:v>
                </c:pt>
                <c:pt idx="1212">
                  <c:v>3331.8760000000002</c:v>
                </c:pt>
                <c:pt idx="1213">
                  <c:v>3449.9209999999998</c:v>
                </c:pt>
                <c:pt idx="1214">
                  <c:v>3452.5070000000001</c:v>
                </c:pt>
                <c:pt idx="1215">
                  <c:v>3513.9630000000002</c:v>
                </c:pt>
                <c:pt idx="1216">
                  <c:v>3520.26</c:v>
                </c:pt>
                <c:pt idx="1217">
                  <c:v>3557.7910000000002</c:v>
                </c:pt>
                <c:pt idx="1218">
                  <c:v>3584.4270000000001</c:v>
                </c:pt>
                <c:pt idx="1219">
                  <c:v>3540.7339999999999</c:v>
                </c:pt>
                <c:pt idx="1220">
                  <c:v>3564.9</c:v>
                </c:pt>
                <c:pt idx="1221">
                  <c:v>3557.2759999999998</c:v>
                </c:pt>
                <c:pt idx="1222">
                  <c:v>3467.0039999999999</c:v>
                </c:pt>
                <c:pt idx="1223">
                  <c:v>3591.8820000000001</c:v>
                </c:pt>
                <c:pt idx="1224">
                  <c:v>3470.7730000000001</c:v>
                </c:pt>
                <c:pt idx="1225">
                  <c:v>3456.0219999999999</c:v>
                </c:pt>
                <c:pt idx="1226">
                  <c:v>3440.645</c:v>
                </c:pt>
                <c:pt idx="1227">
                  <c:v>3480.9520000000002</c:v>
                </c:pt>
                <c:pt idx="1228">
                  <c:v>3473.9560000000001</c:v>
                </c:pt>
                <c:pt idx="1229">
                  <c:v>3520.1320000000001</c:v>
                </c:pt>
                <c:pt idx="1230">
                  <c:v>3528.6480000000001</c:v>
                </c:pt>
                <c:pt idx="1231">
                  <c:v>3413.6170000000002</c:v>
                </c:pt>
                <c:pt idx="1232">
                  <c:v>3370.8609999999999</c:v>
                </c:pt>
                <c:pt idx="1233">
                  <c:v>3342.9520000000002</c:v>
                </c:pt>
                <c:pt idx="1234">
                  <c:v>3318.32</c:v>
                </c:pt>
                <c:pt idx="1235">
                  <c:v>3237.4279999999999</c:v>
                </c:pt>
                <c:pt idx="1236">
                  <c:v>3194.2669999999998</c:v>
                </c:pt>
                <c:pt idx="1237">
                  <c:v>3186.078</c:v>
                </c:pt>
                <c:pt idx="1238">
                  <c:v>3189.6</c:v>
                </c:pt>
                <c:pt idx="1239">
                  <c:v>3153.8090000000002</c:v>
                </c:pt>
                <c:pt idx="1240">
                  <c:v>3149.0569999999998</c:v>
                </c:pt>
                <c:pt idx="1241">
                  <c:v>3201.6309999999999</c:v>
                </c:pt>
                <c:pt idx="1242">
                  <c:v>3138.97</c:v>
                </c:pt>
                <c:pt idx="1243">
                  <c:v>3132.3560000000002</c:v>
                </c:pt>
                <c:pt idx="1244">
                  <c:v>3137.5810000000001</c:v>
                </c:pt>
                <c:pt idx="1245">
                  <c:v>3185.471</c:v>
                </c:pt>
                <c:pt idx="1246">
                  <c:v>3197.3760000000002</c:v>
                </c:pt>
                <c:pt idx="1247">
                  <c:v>3216.8270000000002</c:v>
                </c:pt>
                <c:pt idx="1248">
                  <c:v>3239.433</c:v>
                </c:pt>
                <c:pt idx="1249">
                  <c:v>3221.2660000000001</c:v>
                </c:pt>
                <c:pt idx="1250">
                  <c:v>3185.7240000000002</c:v>
                </c:pt>
                <c:pt idx="1251">
                  <c:v>3263.6849999999999</c:v>
                </c:pt>
                <c:pt idx="1252">
                  <c:v>3283.944</c:v>
                </c:pt>
                <c:pt idx="1253">
                  <c:v>3277.348</c:v>
                </c:pt>
                <c:pt idx="1254">
                  <c:v>3314.3009999999999</c:v>
                </c:pt>
                <c:pt idx="1255">
                  <c:v>3291.7139999999999</c:v>
                </c:pt>
                <c:pt idx="1256">
                  <c:v>3319.067</c:v>
                </c:pt>
                <c:pt idx="1257">
                  <c:v>3235.2370000000001</c:v>
                </c:pt>
                <c:pt idx="1258">
                  <c:v>3251.7040000000002</c:v>
                </c:pt>
                <c:pt idx="1259">
                  <c:v>3270.8919999999998</c:v>
                </c:pt>
                <c:pt idx="1260">
                  <c:v>3287.3270000000002</c:v>
                </c:pt>
                <c:pt idx="1261">
                  <c:v>3266.8440000000001</c:v>
                </c:pt>
                <c:pt idx="1262">
                  <c:v>3261.837</c:v>
                </c:pt>
                <c:pt idx="1263">
                  <c:v>3214.5749999999998</c:v>
                </c:pt>
                <c:pt idx="1264">
                  <c:v>3166.9859999999999</c:v>
                </c:pt>
                <c:pt idx="1265">
                  <c:v>3182.2750000000001</c:v>
                </c:pt>
                <c:pt idx="1266">
                  <c:v>3239.3229999999999</c:v>
                </c:pt>
                <c:pt idx="1267">
                  <c:v>3230.123</c:v>
                </c:pt>
                <c:pt idx="1268">
                  <c:v>3253.4180000000001</c:v>
                </c:pt>
                <c:pt idx="1269">
                  <c:v>3262.078</c:v>
                </c:pt>
                <c:pt idx="1270">
                  <c:v>3245.1869999999999</c:v>
                </c:pt>
                <c:pt idx="1271">
                  <c:v>3232.8139999999999</c:v>
                </c:pt>
                <c:pt idx="1272">
                  <c:v>3204.953</c:v>
                </c:pt>
                <c:pt idx="1273">
                  <c:v>3258.8649999999998</c:v>
                </c:pt>
                <c:pt idx="1274">
                  <c:v>3316.26</c:v>
                </c:pt>
                <c:pt idx="1275">
                  <c:v>3315.2930000000001</c:v>
                </c:pt>
                <c:pt idx="1276">
                  <c:v>3296.77</c:v>
                </c:pt>
                <c:pt idx="1277">
                  <c:v>3347.68</c:v>
                </c:pt>
                <c:pt idx="1278">
                  <c:v>3378.395</c:v>
                </c:pt>
                <c:pt idx="1279">
                  <c:v>3369.4920000000002</c:v>
                </c:pt>
                <c:pt idx="1280">
                  <c:v>3350.4459999999999</c:v>
                </c:pt>
                <c:pt idx="1281">
                  <c:v>3318.288</c:v>
                </c:pt>
                <c:pt idx="1282">
                  <c:v>3353.6439999999998</c:v>
                </c:pt>
                <c:pt idx="1283">
                  <c:v>3315.1770000000001</c:v>
                </c:pt>
                <c:pt idx="1284">
                  <c:v>3357.873</c:v>
                </c:pt>
                <c:pt idx="1285">
                  <c:v>3370.7310000000002</c:v>
                </c:pt>
                <c:pt idx="1286">
                  <c:v>3350.4580000000001</c:v>
                </c:pt>
                <c:pt idx="1287">
                  <c:v>3274.8270000000002</c:v>
                </c:pt>
                <c:pt idx="1288">
                  <c:v>3143.585</c:v>
                </c:pt>
                <c:pt idx="1289">
                  <c:v>3153.5259999999998</c:v>
                </c:pt>
                <c:pt idx="1290">
                  <c:v>3191.9050000000002</c:v>
                </c:pt>
                <c:pt idx="1291">
                  <c:v>3159.4569999999999</c:v>
                </c:pt>
                <c:pt idx="1292">
                  <c:v>3154.9160000000002</c:v>
                </c:pt>
                <c:pt idx="1293">
                  <c:v>3116.2429999999999</c:v>
                </c:pt>
                <c:pt idx="1294">
                  <c:v>3032.4180000000001</c:v>
                </c:pt>
                <c:pt idx="1295">
                  <c:v>3070.5410000000002</c:v>
                </c:pt>
                <c:pt idx="1296">
                  <c:v>3022.1880000000001</c:v>
                </c:pt>
                <c:pt idx="1297">
                  <c:v>2975.018</c:v>
                </c:pt>
                <c:pt idx="1298">
                  <c:v>2963.7370000000001</c:v>
                </c:pt>
                <c:pt idx="1299">
                  <c:v>2996.701</c:v>
                </c:pt>
                <c:pt idx="1300">
                  <c:v>2820.2159999999999</c:v>
                </c:pt>
                <c:pt idx="1301">
                  <c:v>2816.79</c:v>
                </c:pt>
                <c:pt idx="1302">
                  <c:v>2883.1640000000002</c:v>
                </c:pt>
                <c:pt idx="1303">
                  <c:v>2765.0010000000002</c:v>
                </c:pt>
                <c:pt idx="1304">
                  <c:v>2804.1179999999999</c:v>
                </c:pt>
                <c:pt idx="1305">
                  <c:v>2855.0859999999998</c:v>
                </c:pt>
                <c:pt idx="1306">
                  <c:v>2818.3130000000001</c:v>
                </c:pt>
                <c:pt idx="1307">
                  <c:v>2707.59</c:v>
                </c:pt>
                <c:pt idx="1308">
                  <c:v>2741.04</c:v>
                </c:pt>
                <c:pt idx="1309">
                  <c:v>2732.5439999999999</c:v>
                </c:pt>
                <c:pt idx="1310">
                  <c:v>2653.3139999999999</c:v>
                </c:pt>
                <c:pt idx="1311">
                  <c:v>2773.471</c:v>
                </c:pt>
                <c:pt idx="1312">
                  <c:v>2836.62</c:v>
                </c:pt>
                <c:pt idx="1313">
                  <c:v>2796.9839999999999</c:v>
                </c:pt>
                <c:pt idx="1314">
                  <c:v>2785.6320000000001</c:v>
                </c:pt>
                <c:pt idx="1315">
                  <c:v>2864.0920000000001</c:v>
                </c:pt>
                <c:pt idx="1316">
                  <c:v>2826.636</c:v>
                </c:pt>
                <c:pt idx="1317">
                  <c:v>2750.98</c:v>
                </c:pt>
                <c:pt idx="1318">
                  <c:v>2717.3560000000002</c:v>
                </c:pt>
                <c:pt idx="1319">
                  <c:v>2750.6779999999999</c:v>
                </c:pt>
                <c:pt idx="1320">
                  <c:v>2706.7170000000001</c:v>
                </c:pt>
                <c:pt idx="1321">
                  <c:v>2668.7860000000001</c:v>
                </c:pt>
                <c:pt idx="1322">
                  <c:v>2660.462</c:v>
                </c:pt>
                <c:pt idx="1323">
                  <c:v>2678.2629999999999</c:v>
                </c:pt>
                <c:pt idx="1324">
                  <c:v>2722.5990000000002</c:v>
                </c:pt>
                <c:pt idx="1325">
                  <c:v>2733.2759999999998</c:v>
                </c:pt>
                <c:pt idx="1326">
                  <c:v>2749.913</c:v>
                </c:pt>
                <c:pt idx="1327">
                  <c:v>2711.1280000000002</c:v>
                </c:pt>
                <c:pt idx="1328">
                  <c:v>2664.9189999999999</c:v>
                </c:pt>
                <c:pt idx="1329">
                  <c:v>2719.643</c:v>
                </c:pt>
                <c:pt idx="1330">
                  <c:v>2721.7820000000002</c:v>
                </c:pt>
                <c:pt idx="1331">
                  <c:v>2703.5360000000001</c:v>
                </c:pt>
                <c:pt idx="1332">
                  <c:v>2695.2249999999999</c:v>
                </c:pt>
                <c:pt idx="1333">
                  <c:v>2674.5340000000001</c:v>
                </c:pt>
                <c:pt idx="1334">
                  <c:v>2660.3240000000001</c:v>
                </c:pt>
                <c:pt idx="1335">
                  <c:v>2524.739</c:v>
                </c:pt>
                <c:pt idx="1336">
                  <c:v>2503.3870000000002</c:v>
                </c:pt>
                <c:pt idx="1337">
                  <c:v>2471.4050000000002</c:v>
                </c:pt>
                <c:pt idx="1338">
                  <c:v>2450.9580000000001</c:v>
                </c:pt>
                <c:pt idx="1339">
                  <c:v>2447.39</c:v>
                </c:pt>
                <c:pt idx="1340">
                  <c:v>2505.9630000000002</c:v>
                </c:pt>
                <c:pt idx="1341">
                  <c:v>2531.223</c:v>
                </c:pt>
                <c:pt idx="1342">
                  <c:v>2513.2939999999999</c:v>
                </c:pt>
                <c:pt idx="1343">
                  <c:v>2587.335</c:v>
                </c:pt>
                <c:pt idx="1344">
                  <c:v>2602.8330000000001</c:v>
                </c:pt>
                <c:pt idx="1345">
                  <c:v>2587.2730000000001</c:v>
                </c:pt>
                <c:pt idx="1346">
                  <c:v>2599.8690000000001</c:v>
                </c:pt>
                <c:pt idx="1347">
                  <c:v>2540.3069999999998</c:v>
                </c:pt>
                <c:pt idx="1348">
                  <c:v>2543.5039999999999</c:v>
                </c:pt>
                <c:pt idx="1349">
                  <c:v>2630.779</c:v>
                </c:pt>
                <c:pt idx="1350">
                  <c:v>2689.038</c:v>
                </c:pt>
                <c:pt idx="1351">
                  <c:v>2682.4110000000001</c:v>
                </c:pt>
                <c:pt idx="1352">
                  <c:v>2726.373</c:v>
                </c:pt>
                <c:pt idx="1353">
                  <c:v>2733.9119999999998</c:v>
                </c:pt>
                <c:pt idx="1354">
                  <c:v>2739.45</c:v>
                </c:pt>
                <c:pt idx="1355">
                  <c:v>2735.8679999999999</c:v>
                </c:pt>
                <c:pt idx="1356">
                  <c:v>2797.241</c:v>
                </c:pt>
                <c:pt idx="1357">
                  <c:v>2805.8580000000002</c:v>
                </c:pt>
                <c:pt idx="1358">
                  <c:v>2795.9769999999999</c:v>
                </c:pt>
                <c:pt idx="1359">
                  <c:v>2857.4850000000001</c:v>
                </c:pt>
                <c:pt idx="1360">
                  <c:v>2796.73</c:v>
                </c:pt>
                <c:pt idx="1361">
                  <c:v>2820.0610000000001</c:v>
                </c:pt>
                <c:pt idx="1362">
                  <c:v>2790.2249999999999</c:v>
                </c:pt>
                <c:pt idx="1363">
                  <c:v>2842.2359999999999</c:v>
                </c:pt>
                <c:pt idx="1364">
                  <c:v>2863.777</c:v>
                </c:pt>
                <c:pt idx="1365">
                  <c:v>2775.105</c:v>
                </c:pt>
                <c:pt idx="1366">
                  <c:v>2767.8339999999998</c:v>
                </c:pt>
                <c:pt idx="1367">
                  <c:v>2764.9180000000001</c:v>
                </c:pt>
                <c:pt idx="1368">
                  <c:v>2791.6950000000002</c:v>
                </c:pt>
                <c:pt idx="1369">
                  <c:v>2857.9119999999998</c:v>
                </c:pt>
                <c:pt idx="1370">
                  <c:v>2869.4609999999998</c:v>
                </c:pt>
                <c:pt idx="1371">
                  <c:v>2861.7910000000002</c:v>
                </c:pt>
                <c:pt idx="1372">
                  <c:v>2872.1089999999999</c:v>
                </c:pt>
                <c:pt idx="1373">
                  <c:v>2827.451</c:v>
                </c:pt>
                <c:pt idx="1374">
                  <c:v>2824.471</c:v>
                </c:pt>
                <c:pt idx="1375">
                  <c:v>2828.61</c:v>
                </c:pt>
                <c:pt idx="1376">
                  <c:v>2791.72</c:v>
                </c:pt>
                <c:pt idx="1377">
                  <c:v>2786.9650000000001</c:v>
                </c:pt>
                <c:pt idx="1378">
                  <c:v>2814.7759999999998</c:v>
                </c:pt>
                <c:pt idx="1379">
                  <c:v>2838.9430000000002</c:v>
                </c:pt>
                <c:pt idx="1380">
                  <c:v>2845.3310000000001</c:v>
                </c:pt>
                <c:pt idx="1381">
                  <c:v>2858.9</c:v>
                </c:pt>
                <c:pt idx="1382">
                  <c:v>2869.2779999999998</c:v>
                </c:pt>
                <c:pt idx="1383">
                  <c:v>2873.43</c:v>
                </c:pt>
                <c:pt idx="1384">
                  <c:v>2908.0520000000001</c:v>
                </c:pt>
                <c:pt idx="1385">
                  <c:v>2906.598</c:v>
                </c:pt>
                <c:pt idx="1386">
                  <c:v>2923.299</c:v>
                </c:pt>
                <c:pt idx="1387">
                  <c:v>2879.1619999999998</c:v>
                </c:pt>
                <c:pt idx="1388">
                  <c:v>2882.0590000000002</c:v>
                </c:pt>
                <c:pt idx="1389">
                  <c:v>2906.22</c:v>
                </c:pt>
                <c:pt idx="1390">
                  <c:v>2892.61</c:v>
                </c:pt>
                <c:pt idx="1391">
                  <c:v>2843.73</c:v>
                </c:pt>
                <c:pt idx="1392">
                  <c:v>2795.9360000000001</c:v>
                </c:pt>
                <c:pt idx="1393">
                  <c:v>2788.6729999999998</c:v>
                </c:pt>
                <c:pt idx="1394">
                  <c:v>2774.4470000000001</c:v>
                </c:pt>
                <c:pt idx="1395">
                  <c:v>2782.991</c:v>
                </c:pt>
                <c:pt idx="1396">
                  <c:v>2808.9209999999998</c:v>
                </c:pt>
                <c:pt idx="1397">
                  <c:v>2790.5169999999998</c:v>
                </c:pt>
                <c:pt idx="1398">
                  <c:v>2781.09</c:v>
                </c:pt>
                <c:pt idx="1399">
                  <c:v>2871.2</c:v>
                </c:pt>
                <c:pt idx="1400">
                  <c:v>2977.2809999999999</c:v>
                </c:pt>
                <c:pt idx="1401">
                  <c:v>3018.011</c:v>
                </c:pt>
                <c:pt idx="1402">
                  <c:v>3072.027</c:v>
                </c:pt>
                <c:pt idx="1403">
                  <c:v>3110.4839999999999</c:v>
                </c:pt>
                <c:pt idx="1404">
                  <c:v>3092.1010000000001</c:v>
                </c:pt>
                <c:pt idx="1405">
                  <c:v>3210.2130000000002</c:v>
                </c:pt>
                <c:pt idx="1406">
                  <c:v>3165.509</c:v>
                </c:pt>
                <c:pt idx="1407">
                  <c:v>3154.7310000000002</c:v>
                </c:pt>
                <c:pt idx="1408">
                  <c:v>3252.788</c:v>
                </c:pt>
                <c:pt idx="1409">
                  <c:v>3230.9349999999999</c:v>
                </c:pt>
                <c:pt idx="1410">
                  <c:v>3246.5729999999999</c:v>
                </c:pt>
                <c:pt idx="1411">
                  <c:v>3344.3890000000001</c:v>
                </c:pt>
                <c:pt idx="1412">
                  <c:v>3309.8310000000001</c:v>
                </c:pt>
                <c:pt idx="1413">
                  <c:v>3269.7620000000002</c:v>
                </c:pt>
                <c:pt idx="1414">
                  <c:v>3269.56</c:v>
                </c:pt>
                <c:pt idx="1415">
                  <c:v>3259.2469999999998</c:v>
                </c:pt>
                <c:pt idx="1416">
                  <c:v>3369.2829999999999</c:v>
                </c:pt>
                <c:pt idx="1417">
                  <c:v>3346.1469999999999</c:v>
                </c:pt>
                <c:pt idx="1418">
                  <c:v>3298.569</c:v>
                </c:pt>
                <c:pt idx="1419">
                  <c:v>3396.6860000000001</c:v>
                </c:pt>
                <c:pt idx="1420">
                  <c:v>3408.924</c:v>
                </c:pt>
                <c:pt idx="1421">
                  <c:v>3428.1419999999998</c:v>
                </c:pt>
                <c:pt idx="1422">
                  <c:v>3407.1460000000002</c:v>
                </c:pt>
                <c:pt idx="1423">
                  <c:v>3390.6990000000001</c:v>
                </c:pt>
                <c:pt idx="1424">
                  <c:v>3393.462</c:v>
                </c:pt>
                <c:pt idx="1425">
                  <c:v>3222.8760000000002</c:v>
                </c:pt>
                <c:pt idx="1426">
                  <c:v>3241.683</c:v>
                </c:pt>
                <c:pt idx="1427">
                  <c:v>3065.8789999999999</c:v>
                </c:pt>
                <c:pt idx="1428">
                  <c:v>3063.8519999999999</c:v>
                </c:pt>
                <c:pt idx="1429">
                  <c:v>3092.3679999999999</c:v>
                </c:pt>
                <c:pt idx="1430">
                  <c:v>3081.701</c:v>
                </c:pt>
                <c:pt idx="1431">
                  <c:v>3084.2060000000001</c:v>
                </c:pt>
                <c:pt idx="1432">
                  <c:v>3009.0920000000001</c:v>
                </c:pt>
                <c:pt idx="1433">
                  <c:v>3102.4920000000002</c:v>
                </c:pt>
                <c:pt idx="1434">
                  <c:v>3116.1210000000001</c:v>
                </c:pt>
                <c:pt idx="1435">
                  <c:v>3099.72</c:v>
                </c:pt>
                <c:pt idx="1436">
                  <c:v>3091.1089999999999</c:v>
                </c:pt>
                <c:pt idx="1437">
                  <c:v>3033.087</c:v>
                </c:pt>
                <c:pt idx="1438">
                  <c:v>3098.5279999999998</c:v>
                </c:pt>
                <c:pt idx="1439">
                  <c:v>3082.0830000000001</c:v>
                </c:pt>
                <c:pt idx="1440">
                  <c:v>3086.9549999999999</c:v>
                </c:pt>
                <c:pt idx="1441">
                  <c:v>3071.136</c:v>
                </c:pt>
                <c:pt idx="1442">
                  <c:v>3116.2689999999998</c:v>
                </c:pt>
                <c:pt idx="1443">
                  <c:v>3079.701</c:v>
                </c:pt>
                <c:pt idx="1444">
                  <c:v>3032.2910000000002</c:v>
                </c:pt>
                <c:pt idx="1445">
                  <c:v>3096.5749999999998</c:v>
                </c:pt>
                <c:pt idx="1446">
                  <c:v>3195.1750000000002</c:v>
                </c:pt>
                <c:pt idx="1447">
                  <c:v>3187.77</c:v>
                </c:pt>
                <c:pt idx="1448">
                  <c:v>3172.1350000000002</c:v>
                </c:pt>
                <c:pt idx="1449">
                  <c:v>3161.386</c:v>
                </c:pt>
                <c:pt idx="1450">
                  <c:v>3175.2069999999999</c:v>
                </c:pt>
                <c:pt idx="1451">
                  <c:v>3127.3209999999999</c:v>
                </c:pt>
                <c:pt idx="1452">
                  <c:v>3188.8139999999999</c:v>
                </c:pt>
                <c:pt idx="1453">
                  <c:v>3157.5079999999998</c:v>
                </c:pt>
                <c:pt idx="1454">
                  <c:v>3122.1930000000002</c:v>
                </c:pt>
                <c:pt idx="1455">
                  <c:v>3116.7829999999999</c:v>
                </c:pt>
                <c:pt idx="1456">
                  <c:v>3046.2750000000001</c:v>
                </c:pt>
                <c:pt idx="1457">
                  <c:v>3008.788</c:v>
                </c:pt>
                <c:pt idx="1458">
                  <c:v>3016.8090000000002</c:v>
                </c:pt>
                <c:pt idx="1459">
                  <c:v>3032.5450000000001</c:v>
                </c:pt>
                <c:pt idx="1460">
                  <c:v>3123.9780000000001</c:v>
                </c:pt>
                <c:pt idx="1461">
                  <c:v>3124.9369999999999</c:v>
                </c:pt>
                <c:pt idx="1462">
                  <c:v>3141.3270000000002</c:v>
                </c:pt>
                <c:pt idx="1463">
                  <c:v>3118.212</c:v>
                </c:pt>
                <c:pt idx="1464">
                  <c:v>3116.7269999999999</c:v>
                </c:pt>
                <c:pt idx="1465">
                  <c:v>3063.16</c:v>
                </c:pt>
                <c:pt idx="1466">
                  <c:v>3105.808</c:v>
                </c:pt>
                <c:pt idx="1467">
                  <c:v>3119.096</c:v>
                </c:pt>
                <c:pt idx="1468">
                  <c:v>3105.2170000000001</c:v>
                </c:pt>
                <c:pt idx="1469">
                  <c:v>3045.21</c:v>
                </c:pt>
                <c:pt idx="1470">
                  <c:v>2959.7089999999998</c:v>
                </c:pt>
                <c:pt idx="1471">
                  <c:v>2972.808</c:v>
                </c:pt>
                <c:pt idx="1472">
                  <c:v>3025.0540000000001</c:v>
                </c:pt>
                <c:pt idx="1473">
                  <c:v>2933.1610000000001</c:v>
                </c:pt>
                <c:pt idx="1474">
                  <c:v>2973.9110000000001</c:v>
                </c:pt>
                <c:pt idx="1475">
                  <c:v>2929.36</c:v>
                </c:pt>
                <c:pt idx="1476">
                  <c:v>2923.5259999999998</c:v>
                </c:pt>
                <c:pt idx="1477">
                  <c:v>2931.174</c:v>
                </c:pt>
                <c:pt idx="1478">
                  <c:v>3000.1439999999998</c:v>
                </c:pt>
                <c:pt idx="1479">
                  <c:v>3010.7910000000002</c:v>
                </c:pt>
                <c:pt idx="1480">
                  <c:v>3051.335</c:v>
                </c:pt>
                <c:pt idx="1481">
                  <c:v>3028.4349999999999</c:v>
                </c:pt>
                <c:pt idx="1482">
                  <c:v>3006.527</c:v>
                </c:pt>
                <c:pt idx="1483">
                  <c:v>3067.808</c:v>
                </c:pt>
                <c:pt idx="1484">
                  <c:v>3086.14</c:v>
                </c:pt>
                <c:pt idx="1485">
                  <c:v>3193.4079999999999</c:v>
                </c:pt>
                <c:pt idx="1486">
                  <c:v>3177.6439999999998</c:v>
                </c:pt>
                <c:pt idx="1487">
                  <c:v>3223.2040000000002</c:v>
                </c:pt>
                <c:pt idx="1488">
                  <c:v>3213.3090000000002</c:v>
                </c:pt>
                <c:pt idx="1489">
                  <c:v>3164.721</c:v>
                </c:pt>
                <c:pt idx="1490">
                  <c:v>3244.2330000000002</c:v>
                </c:pt>
                <c:pt idx="1491">
                  <c:v>3138.02</c:v>
                </c:pt>
                <c:pt idx="1492">
                  <c:v>3152.681</c:v>
                </c:pt>
                <c:pt idx="1493">
                  <c:v>3178.5140000000001</c:v>
                </c:pt>
                <c:pt idx="1494">
                  <c:v>3194.4209999999998</c:v>
                </c:pt>
                <c:pt idx="1495">
                  <c:v>3225.2779999999998</c:v>
                </c:pt>
                <c:pt idx="1496">
                  <c:v>3216.1559999999999</c:v>
                </c:pt>
                <c:pt idx="1497">
                  <c:v>3224.991</c:v>
                </c:pt>
                <c:pt idx="1498">
                  <c:v>3197.6260000000002</c:v>
                </c:pt>
                <c:pt idx="1499">
                  <c:v>3260.1750000000002</c:v>
                </c:pt>
                <c:pt idx="1500">
                  <c:v>3341.5079999999998</c:v>
                </c:pt>
                <c:pt idx="1501">
                  <c:v>3343.54</c:v>
                </c:pt>
                <c:pt idx="1502">
                  <c:v>3325.49</c:v>
                </c:pt>
                <c:pt idx="1503">
                  <c:v>3256.25</c:v>
                </c:pt>
                <c:pt idx="1504">
                  <c:v>3247.7840000000001</c:v>
                </c:pt>
                <c:pt idx="1505">
                  <c:v>3254.078</c:v>
                </c:pt>
                <c:pt idx="1506">
                  <c:v>3210.1219999999998</c:v>
                </c:pt>
                <c:pt idx="1507">
                  <c:v>3226.2710000000002</c:v>
                </c:pt>
                <c:pt idx="1508">
                  <c:v>3251.567</c:v>
                </c:pt>
                <c:pt idx="1509">
                  <c:v>3237.17</c:v>
                </c:pt>
                <c:pt idx="1510">
                  <c:v>3225.8470000000002</c:v>
                </c:pt>
                <c:pt idx="1511">
                  <c:v>3228.1149999999998</c:v>
                </c:pt>
                <c:pt idx="1512">
                  <c:v>3268.7550000000001</c:v>
                </c:pt>
                <c:pt idx="1513">
                  <c:v>3259.37</c:v>
                </c:pt>
                <c:pt idx="1514">
                  <c:v>3304.1149999999998</c:v>
                </c:pt>
                <c:pt idx="1515">
                  <c:v>3289.3310000000001</c:v>
                </c:pt>
                <c:pt idx="1516">
                  <c:v>3264.2469999999998</c:v>
                </c:pt>
                <c:pt idx="1517">
                  <c:v>3254.6329999999998</c:v>
                </c:pt>
                <c:pt idx="1518">
                  <c:v>3241.3069999999998</c:v>
                </c:pt>
                <c:pt idx="1519">
                  <c:v>3277.9839999999999</c:v>
                </c:pt>
                <c:pt idx="1520">
                  <c:v>3322.4290000000001</c:v>
                </c:pt>
                <c:pt idx="1521">
                  <c:v>3318.93</c:v>
                </c:pt>
                <c:pt idx="1522">
                  <c:v>3365.7750000000001</c:v>
                </c:pt>
                <c:pt idx="1523">
                  <c:v>3336.4929999999999</c:v>
                </c:pt>
                <c:pt idx="1524">
                  <c:v>3337.0619999999999</c:v>
                </c:pt>
                <c:pt idx="1525">
                  <c:v>3390.6219999999998</c:v>
                </c:pt>
                <c:pt idx="1526">
                  <c:v>3364.2860000000001</c:v>
                </c:pt>
                <c:pt idx="1527">
                  <c:v>3361.5680000000002</c:v>
                </c:pt>
                <c:pt idx="1528">
                  <c:v>3351.549</c:v>
                </c:pt>
                <c:pt idx="1529">
                  <c:v>3310.4580000000001</c:v>
                </c:pt>
                <c:pt idx="1530">
                  <c:v>3319.982</c:v>
                </c:pt>
                <c:pt idx="1531">
                  <c:v>3334.27</c:v>
                </c:pt>
                <c:pt idx="1532">
                  <c:v>3300.1170000000002</c:v>
                </c:pt>
                <c:pt idx="1533">
                  <c:v>3241.3780000000002</c:v>
                </c:pt>
                <c:pt idx="1534">
                  <c:v>3234.5129999999999</c:v>
                </c:pt>
                <c:pt idx="1535">
                  <c:v>3228.77</c:v>
                </c:pt>
                <c:pt idx="1536">
                  <c:v>3175.806</c:v>
                </c:pt>
                <c:pt idx="1537">
                  <c:v>3213.9659999999999</c:v>
                </c:pt>
                <c:pt idx="1538">
                  <c:v>3220.3209999999999</c:v>
                </c:pt>
                <c:pt idx="1539">
                  <c:v>3138.3710000000001</c:v>
                </c:pt>
                <c:pt idx="1540">
                  <c:v>3110.558</c:v>
                </c:pt>
                <c:pt idx="1541">
                  <c:v>3143.884</c:v>
                </c:pt>
                <c:pt idx="1542">
                  <c:v>3158.5680000000002</c:v>
                </c:pt>
                <c:pt idx="1543">
                  <c:v>3178.5740000000001</c:v>
                </c:pt>
                <c:pt idx="1544">
                  <c:v>3138.4549999999999</c:v>
                </c:pt>
                <c:pt idx="1545">
                  <c:v>3126.0279999999998</c:v>
                </c:pt>
                <c:pt idx="1546">
                  <c:v>3138.7779999999998</c:v>
                </c:pt>
                <c:pt idx="1547">
                  <c:v>3113.241</c:v>
                </c:pt>
                <c:pt idx="1548">
                  <c:v>3126.3240000000001</c:v>
                </c:pt>
                <c:pt idx="1549">
                  <c:v>3165.5349999999999</c:v>
                </c:pt>
                <c:pt idx="1550">
                  <c:v>3134.9490000000001</c:v>
                </c:pt>
                <c:pt idx="1551">
                  <c:v>3125.7860000000001</c:v>
                </c:pt>
                <c:pt idx="1552">
                  <c:v>3018.904</c:v>
                </c:pt>
                <c:pt idx="1553">
                  <c:v>3017.5439999999999</c:v>
                </c:pt>
                <c:pt idx="1554">
                  <c:v>3010.0659999999998</c:v>
                </c:pt>
                <c:pt idx="1555">
                  <c:v>2989.8229999999999</c:v>
                </c:pt>
                <c:pt idx="1556">
                  <c:v>2973.509</c:v>
                </c:pt>
                <c:pt idx="1557">
                  <c:v>2975.694</c:v>
                </c:pt>
                <c:pt idx="1558">
                  <c:v>3008.8969999999999</c:v>
                </c:pt>
                <c:pt idx="1559">
                  <c:v>2986.17</c:v>
                </c:pt>
                <c:pt idx="1560">
                  <c:v>2977.4470000000001</c:v>
                </c:pt>
                <c:pt idx="1561">
                  <c:v>2991.8249999999998</c:v>
                </c:pt>
                <c:pt idx="1562">
                  <c:v>3007.9009999999998</c:v>
                </c:pt>
                <c:pt idx="1563">
                  <c:v>3003.5740000000001</c:v>
                </c:pt>
                <c:pt idx="1564">
                  <c:v>2958.3240000000001</c:v>
                </c:pt>
                <c:pt idx="1565">
                  <c:v>2953.174</c:v>
                </c:pt>
                <c:pt idx="1566">
                  <c:v>2953.07</c:v>
                </c:pt>
                <c:pt idx="1567">
                  <c:v>2982.2130000000002</c:v>
                </c:pt>
                <c:pt idx="1568">
                  <c:v>2942.6010000000001</c:v>
                </c:pt>
                <c:pt idx="1569">
                  <c:v>2921.82</c:v>
                </c:pt>
                <c:pt idx="1570">
                  <c:v>2890.8049999999998</c:v>
                </c:pt>
                <c:pt idx="1571">
                  <c:v>2887.3020000000001</c:v>
                </c:pt>
                <c:pt idx="1572">
                  <c:v>2920.5390000000002</c:v>
                </c:pt>
                <c:pt idx="1573">
                  <c:v>2899.36</c:v>
                </c:pt>
                <c:pt idx="1574">
                  <c:v>2942.3609999999999</c:v>
                </c:pt>
                <c:pt idx="1575">
                  <c:v>3018.5819999999999</c:v>
                </c:pt>
                <c:pt idx="1576">
                  <c:v>3032.607</c:v>
                </c:pt>
                <c:pt idx="1577">
                  <c:v>3021.9229999999998</c:v>
                </c:pt>
                <c:pt idx="1578">
                  <c:v>2991.34</c:v>
                </c:pt>
                <c:pt idx="1579">
                  <c:v>3034.08</c:v>
                </c:pt>
                <c:pt idx="1580">
                  <c:v>3059.018</c:v>
                </c:pt>
                <c:pt idx="1581">
                  <c:v>3102.3879999999999</c:v>
                </c:pt>
                <c:pt idx="1582">
                  <c:v>3104.2089999999998</c:v>
                </c:pt>
                <c:pt idx="1583">
                  <c:v>3105.8510000000001</c:v>
                </c:pt>
                <c:pt idx="1584">
                  <c:v>3089.18</c:v>
                </c:pt>
                <c:pt idx="1585">
                  <c:v>3083.694</c:v>
                </c:pt>
                <c:pt idx="1586">
                  <c:v>3064.0540000000001</c:v>
                </c:pt>
                <c:pt idx="1587">
                  <c:v>3033.7860000000001</c:v>
                </c:pt>
                <c:pt idx="1588">
                  <c:v>3082.788</c:v>
                </c:pt>
                <c:pt idx="1589">
                  <c:v>3078.8110000000001</c:v>
                </c:pt>
                <c:pt idx="1590">
                  <c:v>3093.241</c:v>
                </c:pt>
                <c:pt idx="1591">
                  <c:v>3067.5720000000001</c:v>
                </c:pt>
                <c:pt idx="1592">
                  <c:v>3074.471</c:v>
                </c:pt>
                <c:pt idx="1593">
                  <c:v>3057.1469999999999</c:v>
                </c:pt>
                <c:pt idx="1594">
                  <c:v>3035.9580000000001</c:v>
                </c:pt>
                <c:pt idx="1595">
                  <c:v>3024.5929999999998</c:v>
                </c:pt>
                <c:pt idx="1596">
                  <c:v>2943.6860000000001</c:v>
                </c:pt>
                <c:pt idx="1597">
                  <c:v>2935.3409999999999</c:v>
                </c:pt>
                <c:pt idx="1598">
                  <c:v>2948.634</c:v>
                </c:pt>
                <c:pt idx="1599">
                  <c:v>2959.9859999999999</c:v>
                </c:pt>
                <c:pt idx="1600">
                  <c:v>2949.61</c:v>
                </c:pt>
                <c:pt idx="1601">
                  <c:v>2943.386</c:v>
                </c:pt>
                <c:pt idx="1602">
                  <c:v>2907.82</c:v>
                </c:pt>
                <c:pt idx="1603">
                  <c:v>2935.125</c:v>
                </c:pt>
                <c:pt idx="1604">
                  <c:v>2859.5569999999998</c:v>
                </c:pt>
                <c:pt idx="1605">
                  <c:v>2836.058</c:v>
                </c:pt>
                <c:pt idx="1606">
                  <c:v>2675.712</c:v>
                </c:pt>
                <c:pt idx="1607">
                  <c:v>2792.623</c:v>
                </c:pt>
                <c:pt idx="1608">
                  <c:v>2725.2779999999998</c:v>
                </c:pt>
                <c:pt idx="1609">
                  <c:v>2824.143</c:v>
                </c:pt>
                <c:pt idx="1610">
                  <c:v>2825.53</c:v>
                </c:pt>
                <c:pt idx="1611">
                  <c:v>2858.69</c:v>
                </c:pt>
                <c:pt idx="1612">
                  <c:v>2831.877</c:v>
                </c:pt>
                <c:pt idx="1613">
                  <c:v>2830.8890000000001</c:v>
                </c:pt>
                <c:pt idx="1614">
                  <c:v>2735.1280000000002</c:v>
                </c:pt>
                <c:pt idx="1615">
                  <c:v>2750.3150000000001</c:v>
                </c:pt>
                <c:pt idx="1616">
                  <c:v>2735.6</c:v>
                </c:pt>
                <c:pt idx="1617">
                  <c:v>2780.1179999999999</c:v>
                </c:pt>
                <c:pt idx="1618">
                  <c:v>2767.9430000000002</c:v>
                </c:pt>
                <c:pt idx="1619">
                  <c:v>2834.2429999999999</c:v>
                </c:pt>
                <c:pt idx="1620">
                  <c:v>2819.9070000000002</c:v>
                </c:pt>
                <c:pt idx="1621">
                  <c:v>2821.3310000000001</c:v>
                </c:pt>
                <c:pt idx="1622">
                  <c:v>2794.308</c:v>
                </c:pt>
                <c:pt idx="1623">
                  <c:v>2804.058</c:v>
                </c:pt>
                <c:pt idx="1624">
                  <c:v>2782.7020000000002</c:v>
                </c:pt>
                <c:pt idx="1625">
                  <c:v>2731.8319999999999</c:v>
                </c:pt>
                <c:pt idx="1626">
                  <c:v>2678.1570000000002</c:v>
                </c:pt>
                <c:pt idx="1627">
                  <c:v>2688.8969999999999</c:v>
                </c:pt>
                <c:pt idx="1628">
                  <c:v>2742.0149999999999</c:v>
                </c:pt>
                <c:pt idx="1629">
                  <c:v>2730.9209999999998</c:v>
                </c:pt>
                <c:pt idx="1630">
                  <c:v>2681.1</c:v>
                </c:pt>
                <c:pt idx="1631">
                  <c:v>2700.3009999999999</c:v>
                </c:pt>
                <c:pt idx="1632">
                  <c:v>2708.5360000000001</c:v>
                </c:pt>
                <c:pt idx="1633">
                  <c:v>2715.145</c:v>
                </c:pt>
                <c:pt idx="1634">
                  <c:v>2690.7190000000001</c:v>
                </c:pt>
                <c:pt idx="1635">
                  <c:v>2652.288</c:v>
                </c:pt>
                <c:pt idx="1636">
                  <c:v>2674.7150000000001</c:v>
                </c:pt>
                <c:pt idx="1637">
                  <c:v>2725.1729999999998</c:v>
                </c:pt>
                <c:pt idx="1638">
                  <c:v>2635.518</c:v>
                </c:pt>
                <c:pt idx="1639">
                  <c:v>2643.279</c:v>
                </c:pt>
                <c:pt idx="1640">
                  <c:v>2643.68</c:v>
                </c:pt>
                <c:pt idx="1641">
                  <c:v>2666.2280000000001</c:v>
                </c:pt>
                <c:pt idx="1642">
                  <c:v>2605.134</c:v>
                </c:pt>
                <c:pt idx="1643">
                  <c:v>2606.973</c:v>
                </c:pt>
                <c:pt idx="1644">
                  <c:v>2601.5010000000002</c:v>
                </c:pt>
                <c:pt idx="1645">
                  <c:v>2648.2449999999999</c:v>
                </c:pt>
                <c:pt idx="1646">
                  <c:v>2547.933</c:v>
                </c:pt>
                <c:pt idx="1647">
                  <c:v>2629.7979999999998</c:v>
                </c:pt>
                <c:pt idx="1648">
                  <c:v>2648.07</c:v>
                </c:pt>
                <c:pt idx="1649">
                  <c:v>2655.44</c:v>
                </c:pt>
                <c:pt idx="1650">
                  <c:v>2638.7040000000002</c:v>
                </c:pt>
                <c:pt idx="1651">
                  <c:v>2595.2629999999999</c:v>
                </c:pt>
                <c:pt idx="1652">
                  <c:v>2566.9989999999998</c:v>
                </c:pt>
                <c:pt idx="1653">
                  <c:v>2520.6309999999999</c:v>
                </c:pt>
                <c:pt idx="1654">
                  <c:v>2506.2339999999999</c:v>
                </c:pt>
                <c:pt idx="1655">
                  <c:v>2557.5169999999998</c:v>
                </c:pt>
                <c:pt idx="1656">
                  <c:v>2597.34</c:v>
                </c:pt>
                <c:pt idx="1657">
                  <c:v>2632.1669999999999</c:v>
                </c:pt>
                <c:pt idx="1658">
                  <c:v>2667.346</c:v>
                </c:pt>
                <c:pt idx="1659">
                  <c:v>2679.3220000000001</c:v>
                </c:pt>
                <c:pt idx="1660">
                  <c:v>2653.6329999999998</c:v>
                </c:pt>
                <c:pt idx="1661">
                  <c:v>2641.9960000000001</c:v>
                </c:pt>
                <c:pt idx="1662">
                  <c:v>2720.9079999999999</c:v>
                </c:pt>
                <c:pt idx="1663">
                  <c:v>2743.9090000000001</c:v>
                </c:pt>
                <c:pt idx="1664">
                  <c:v>2724.3580000000002</c:v>
                </c:pt>
                <c:pt idx="1665">
                  <c:v>2729.2840000000001</c:v>
                </c:pt>
                <c:pt idx="1666">
                  <c:v>2734.8710000000001</c:v>
                </c:pt>
                <c:pt idx="1667">
                  <c:v>2714.4319999999998</c:v>
                </c:pt>
                <c:pt idx="1668">
                  <c:v>2702.7220000000002</c:v>
                </c:pt>
                <c:pt idx="1669">
                  <c:v>2714.011</c:v>
                </c:pt>
                <c:pt idx="1670">
                  <c:v>2748.2089999999998</c:v>
                </c:pt>
                <c:pt idx="1671">
                  <c:v>2752.819</c:v>
                </c:pt>
                <c:pt idx="1672">
                  <c:v>2682.7660000000001</c:v>
                </c:pt>
                <c:pt idx="1673">
                  <c:v>2659.7170000000001</c:v>
                </c:pt>
                <c:pt idx="1674">
                  <c:v>2621.2939999999999</c:v>
                </c:pt>
                <c:pt idx="1675">
                  <c:v>2604.4459999999999</c:v>
                </c:pt>
                <c:pt idx="1676">
                  <c:v>2616.7139999999999</c:v>
                </c:pt>
                <c:pt idx="1677">
                  <c:v>2570.7060000000001</c:v>
                </c:pt>
                <c:pt idx="1678">
                  <c:v>2583.6060000000002</c:v>
                </c:pt>
                <c:pt idx="1679">
                  <c:v>2576.7420000000002</c:v>
                </c:pt>
                <c:pt idx="1680">
                  <c:v>2594.5169999999998</c:v>
                </c:pt>
                <c:pt idx="1681">
                  <c:v>2602.1170000000002</c:v>
                </c:pt>
                <c:pt idx="1682">
                  <c:v>2592.8739999999998</c:v>
                </c:pt>
                <c:pt idx="1683">
                  <c:v>2568.759</c:v>
                </c:pt>
                <c:pt idx="1684">
                  <c:v>2547.6039999999998</c:v>
                </c:pt>
                <c:pt idx="1685">
                  <c:v>2507.721</c:v>
                </c:pt>
                <c:pt idx="1686">
                  <c:v>2509.3539999999998</c:v>
                </c:pt>
                <c:pt idx="1687">
                  <c:v>2513.614</c:v>
                </c:pt>
                <c:pt idx="1688">
                  <c:v>2497.0459999999998</c:v>
                </c:pt>
                <c:pt idx="1689">
                  <c:v>2496.0569999999998</c:v>
                </c:pt>
                <c:pt idx="1690">
                  <c:v>2472.38</c:v>
                </c:pt>
                <c:pt idx="1691">
                  <c:v>2436.84</c:v>
                </c:pt>
                <c:pt idx="1692">
                  <c:v>2407.529</c:v>
                </c:pt>
                <c:pt idx="1693">
                  <c:v>2358.6559999999999</c:v>
                </c:pt>
                <c:pt idx="1694">
                  <c:v>2380.5169999999998</c:v>
                </c:pt>
                <c:pt idx="1695">
                  <c:v>2381.7869999999998</c:v>
                </c:pt>
                <c:pt idx="1696">
                  <c:v>2397.3760000000002</c:v>
                </c:pt>
                <c:pt idx="1697">
                  <c:v>2337.462</c:v>
                </c:pt>
                <c:pt idx="1698">
                  <c:v>2349.0659999999998</c:v>
                </c:pt>
                <c:pt idx="1699">
                  <c:v>2360.0419999999999</c:v>
                </c:pt>
                <c:pt idx="1700">
                  <c:v>2353.5709999999999</c:v>
                </c:pt>
                <c:pt idx="1701">
                  <c:v>2319.4929999999999</c:v>
                </c:pt>
                <c:pt idx="1702">
                  <c:v>2321.114</c:v>
                </c:pt>
                <c:pt idx="1703">
                  <c:v>2342.3519999999999</c:v>
                </c:pt>
                <c:pt idx="1704">
                  <c:v>2380.35</c:v>
                </c:pt>
                <c:pt idx="1705">
                  <c:v>2314.5250000000001</c:v>
                </c:pt>
                <c:pt idx="1706">
                  <c:v>2305.09</c:v>
                </c:pt>
                <c:pt idx="1707">
                  <c:v>2325.8490000000002</c:v>
                </c:pt>
                <c:pt idx="1708">
                  <c:v>2400.576</c:v>
                </c:pt>
                <c:pt idx="1709">
                  <c:v>2469.8440000000001</c:v>
                </c:pt>
                <c:pt idx="1710">
                  <c:v>2453.5819999999999</c:v>
                </c:pt>
                <c:pt idx="1711">
                  <c:v>2463.7310000000002</c:v>
                </c:pt>
                <c:pt idx="1712">
                  <c:v>2412.7919999999999</c:v>
                </c:pt>
                <c:pt idx="1713">
                  <c:v>2396.1529999999998</c:v>
                </c:pt>
                <c:pt idx="1714">
                  <c:v>2496.4</c:v>
                </c:pt>
                <c:pt idx="1715">
                  <c:v>2465.2669999999998</c:v>
                </c:pt>
                <c:pt idx="1716">
                  <c:v>2514.6570000000002</c:v>
                </c:pt>
                <c:pt idx="1717">
                  <c:v>2539.7310000000002</c:v>
                </c:pt>
                <c:pt idx="1718">
                  <c:v>2487.8119999999999</c:v>
                </c:pt>
                <c:pt idx="1719">
                  <c:v>2486.9009999999998</c:v>
                </c:pt>
                <c:pt idx="1720">
                  <c:v>2467.165</c:v>
                </c:pt>
                <c:pt idx="1721">
                  <c:v>2506.8829999999998</c:v>
                </c:pt>
                <c:pt idx="1722">
                  <c:v>2537.7310000000002</c:v>
                </c:pt>
                <c:pt idx="1723">
                  <c:v>2514.96</c:v>
                </c:pt>
                <c:pt idx="1724">
                  <c:v>2483.1709999999998</c:v>
                </c:pt>
                <c:pt idx="1725">
                  <c:v>2546.4580000000001</c:v>
                </c:pt>
                <c:pt idx="1726">
                  <c:v>2540.4569999999999</c:v>
                </c:pt>
                <c:pt idx="1727">
                  <c:v>2521.2849999999999</c:v>
                </c:pt>
                <c:pt idx="1728">
                  <c:v>2540.078</c:v>
                </c:pt>
                <c:pt idx="1729">
                  <c:v>2528.6039999999998</c:v>
                </c:pt>
                <c:pt idx="1730">
                  <c:v>2554.578</c:v>
                </c:pt>
                <c:pt idx="1731">
                  <c:v>2562.5830000000001</c:v>
                </c:pt>
                <c:pt idx="1732">
                  <c:v>2581.0830000000001</c:v>
                </c:pt>
                <c:pt idx="1733">
                  <c:v>2551.6080000000002</c:v>
                </c:pt>
                <c:pt idx="1734">
                  <c:v>2565.1120000000001</c:v>
                </c:pt>
                <c:pt idx="1735">
                  <c:v>2594.6129999999998</c:v>
                </c:pt>
                <c:pt idx="1736">
                  <c:v>2602.924</c:v>
                </c:pt>
                <c:pt idx="1737">
                  <c:v>2653.7489999999998</c:v>
                </c:pt>
                <c:pt idx="1738">
                  <c:v>2645.1019999999999</c:v>
                </c:pt>
                <c:pt idx="1739">
                  <c:v>2648.8380000000002</c:v>
                </c:pt>
                <c:pt idx="1740">
                  <c:v>2618.5</c:v>
                </c:pt>
                <c:pt idx="1741">
                  <c:v>2633.5590000000002</c:v>
                </c:pt>
                <c:pt idx="1742">
                  <c:v>2677.1480000000001</c:v>
                </c:pt>
                <c:pt idx="1743">
                  <c:v>2649.1619999999998</c:v>
                </c:pt>
                <c:pt idx="1744">
                  <c:v>2594.5630000000001</c:v>
                </c:pt>
                <c:pt idx="1745">
                  <c:v>2608.1759999999999</c:v>
                </c:pt>
                <c:pt idx="1746">
                  <c:v>2634.9639999999999</c:v>
                </c:pt>
                <c:pt idx="1747">
                  <c:v>2647.5529999999999</c:v>
                </c:pt>
                <c:pt idx="1748">
                  <c:v>2632.92</c:v>
                </c:pt>
                <c:pt idx="1749">
                  <c:v>2673.95</c:v>
                </c:pt>
                <c:pt idx="1750">
                  <c:v>2583.6210000000001</c:v>
                </c:pt>
                <c:pt idx="1751">
                  <c:v>2574.7190000000001</c:v>
                </c:pt>
                <c:pt idx="1752">
                  <c:v>2596.3470000000002</c:v>
                </c:pt>
                <c:pt idx="1753">
                  <c:v>2603.3229999999999</c:v>
                </c:pt>
                <c:pt idx="1754">
                  <c:v>2580.078</c:v>
                </c:pt>
                <c:pt idx="1755">
                  <c:v>2570.3530000000001</c:v>
                </c:pt>
                <c:pt idx="1756">
                  <c:v>2561.9059999999999</c:v>
                </c:pt>
                <c:pt idx="1757">
                  <c:v>2543.75</c:v>
                </c:pt>
                <c:pt idx="1758">
                  <c:v>2555.4879999999998</c:v>
                </c:pt>
                <c:pt idx="1759">
                  <c:v>2534.402</c:v>
                </c:pt>
                <c:pt idx="1760">
                  <c:v>2463.8919999999998</c:v>
                </c:pt>
                <c:pt idx="1761">
                  <c:v>2450.614</c:v>
                </c:pt>
                <c:pt idx="1762">
                  <c:v>2460.2730000000001</c:v>
                </c:pt>
                <c:pt idx="1763">
                  <c:v>2507.3420000000001</c:v>
                </c:pt>
                <c:pt idx="1764">
                  <c:v>2509.527</c:v>
                </c:pt>
                <c:pt idx="1765">
                  <c:v>2486.7849999999999</c:v>
                </c:pt>
                <c:pt idx="1766">
                  <c:v>2491.3789999999999</c:v>
                </c:pt>
                <c:pt idx="1767">
                  <c:v>2515.0120000000002</c:v>
                </c:pt>
                <c:pt idx="1768">
                  <c:v>2568.1880000000001</c:v>
                </c:pt>
                <c:pt idx="1769">
                  <c:v>2559.2800000000002</c:v>
                </c:pt>
                <c:pt idx="1770">
                  <c:v>2566.5129999999999</c:v>
                </c:pt>
                <c:pt idx="1771">
                  <c:v>2545.518</c:v>
                </c:pt>
                <c:pt idx="1772">
                  <c:v>2589.355</c:v>
                </c:pt>
                <c:pt idx="1773">
                  <c:v>2583.7750000000001</c:v>
                </c:pt>
                <c:pt idx="1774">
                  <c:v>2615.7489999999998</c:v>
                </c:pt>
                <c:pt idx="1775">
                  <c:v>2584.8249999999998</c:v>
                </c:pt>
                <c:pt idx="1776">
                  <c:v>2594.172</c:v>
                </c:pt>
                <c:pt idx="1777">
                  <c:v>2623.3580000000002</c:v>
                </c:pt>
                <c:pt idx="1778">
                  <c:v>2613.9479999999999</c:v>
                </c:pt>
                <c:pt idx="1779">
                  <c:v>2640.6770000000001</c:v>
                </c:pt>
                <c:pt idx="1780">
                  <c:v>2655.1529999999998</c:v>
                </c:pt>
                <c:pt idx="1781">
                  <c:v>2661.4369999999999</c:v>
                </c:pt>
                <c:pt idx="1782">
                  <c:v>2661.2109999999998</c:v>
                </c:pt>
                <c:pt idx="1783">
                  <c:v>2676.306</c:v>
                </c:pt>
                <c:pt idx="1784">
                  <c:v>2643.3980000000001</c:v>
                </c:pt>
                <c:pt idx="1785">
                  <c:v>2617.5349999999999</c:v>
                </c:pt>
                <c:pt idx="1786">
                  <c:v>2609.116</c:v>
                </c:pt>
                <c:pt idx="1787">
                  <c:v>2614.7089999999998</c:v>
                </c:pt>
                <c:pt idx="1788">
                  <c:v>2561.9520000000002</c:v>
                </c:pt>
                <c:pt idx="1789">
                  <c:v>2565.145</c:v>
                </c:pt>
                <c:pt idx="1790">
                  <c:v>2537.6999999999998</c:v>
                </c:pt>
                <c:pt idx="1791">
                  <c:v>2561.2860000000001</c:v>
                </c:pt>
                <c:pt idx="1792">
                  <c:v>2539.4059999999999</c:v>
                </c:pt>
                <c:pt idx="1793">
                  <c:v>2557.797</c:v>
                </c:pt>
                <c:pt idx="1794">
                  <c:v>2576.5410000000002</c:v>
                </c:pt>
                <c:pt idx="1795">
                  <c:v>2572.6990000000001</c:v>
                </c:pt>
                <c:pt idx="1796">
                  <c:v>2552.9470000000001</c:v>
                </c:pt>
                <c:pt idx="1797">
                  <c:v>2525.0700000000002</c:v>
                </c:pt>
                <c:pt idx="1798">
                  <c:v>2565.127</c:v>
                </c:pt>
                <c:pt idx="1799">
                  <c:v>2595.3719999999998</c:v>
                </c:pt>
                <c:pt idx="1800">
                  <c:v>2572.9879999999998</c:v>
                </c:pt>
                <c:pt idx="1801">
                  <c:v>2581.08</c:v>
                </c:pt>
                <c:pt idx="1802">
                  <c:v>2548.2820000000002</c:v>
                </c:pt>
                <c:pt idx="1803">
                  <c:v>2516.8890000000001</c:v>
                </c:pt>
                <c:pt idx="1804">
                  <c:v>2516.2130000000002</c:v>
                </c:pt>
                <c:pt idx="1805">
                  <c:v>2520.002</c:v>
                </c:pt>
                <c:pt idx="1806">
                  <c:v>2498.1149999999998</c:v>
                </c:pt>
                <c:pt idx="1807">
                  <c:v>2464.7449999999999</c:v>
                </c:pt>
                <c:pt idx="1808">
                  <c:v>2477.0720000000001</c:v>
                </c:pt>
                <c:pt idx="1809">
                  <c:v>2470.8490000000002</c:v>
                </c:pt>
                <c:pt idx="1810">
                  <c:v>2485.6149999999998</c:v>
                </c:pt>
                <c:pt idx="1811">
                  <c:v>2481.3870000000002</c:v>
                </c:pt>
                <c:pt idx="1812">
                  <c:v>2502.2399999999998</c:v>
                </c:pt>
                <c:pt idx="1813">
                  <c:v>2501.011</c:v>
                </c:pt>
                <c:pt idx="1814">
                  <c:v>2491.0050000000001</c:v>
                </c:pt>
                <c:pt idx="1815">
                  <c:v>2477.6840000000002</c:v>
                </c:pt>
                <c:pt idx="1816">
                  <c:v>2427.0459999999998</c:v>
                </c:pt>
                <c:pt idx="1817">
                  <c:v>2384.0439999999999</c:v>
                </c:pt>
                <c:pt idx="1818">
                  <c:v>2391.1610000000001</c:v>
                </c:pt>
                <c:pt idx="1819">
                  <c:v>2388.2829999999999</c:v>
                </c:pt>
                <c:pt idx="1820">
                  <c:v>2355.5819999999999</c:v>
                </c:pt>
                <c:pt idx="1821">
                  <c:v>2405.4479999999999</c:v>
                </c:pt>
                <c:pt idx="1822">
                  <c:v>2389.12</c:v>
                </c:pt>
                <c:pt idx="1823">
                  <c:v>2395.87</c:v>
                </c:pt>
                <c:pt idx="1824">
                  <c:v>2380.732</c:v>
                </c:pt>
                <c:pt idx="1825">
                  <c:v>2355.1860000000001</c:v>
                </c:pt>
                <c:pt idx="1826">
                  <c:v>2364.3850000000002</c:v>
                </c:pt>
                <c:pt idx="1827">
                  <c:v>2312.5149999999999</c:v>
                </c:pt>
                <c:pt idx="1828">
                  <c:v>2307.268</c:v>
                </c:pt>
                <c:pt idx="1829">
                  <c:v>2325.3670000000002</c:v>
                </c:pt>
                <c:pt idx="1830">
                  <c:v>2345.299</c:v>
                </c:pt>
                <c:pt idx="1831">
                  <c:v>2356.1109999999999</c:v>
                </c:pt>
                <c:pt idx="1832">
                  <c:v>2312.395</c:v>
                </c:pt>
                <c:pt idx="1833">
                  <c:v>2336.4189999999999</c:v>
                </c:pt>
                <c:pt idx="1834">
                  <c:v>2341.0230000000001</c:v>
                </c:pt>
                <c:pt idx="1835">
                  <c:v>2348.21</c:v>
                </c:pt>
                <c:pt idx="1836">
                  <c:v>2312.587</c:v>
                </c:pt>
                <c:pt idx="1837">
                  <c:v>2279.605</c:v>
                </c:pt>
                <c:pt idx="1838">
                  <c:v>2290.721</c:v>
                </c:pt>
                <c:pt idx="1839">
                  <c:v>2281.5300000000002</c:v>
                </c:pt>
                <c:pt idx="1840">
                  <c:v>2281.422</c:v>
                </c:pt>
                <c:pt idx="1841">
                  <c:v>2283.3040000000001</c:v>
                </c:pt>
                <c:pt idx="1842">
                  <c:v>2272.9679999999998</c:v>
                </c:pt>
                <c:pt idx="1843">
                  <c:v>2270.732</c:v>
                </c:pt>
                <c:pt idx="1844">
                  <c:v>2285.6689999999999</c:v>
                </c:pt>
                <c:pt idx="1845">
                  <c:v>2278.1590000000001</c:v>
                </c:pt>
                <c:pt idx="1846">
                  <c:v>2288.933</c:v>
                </c:pt>
                <c:pt idx="1847">
                  <c:v>2311.7080000000001</c:v>
                </c:pt>
                <c:pt idx="1848">
                  <c:v>2316.6309999999999</c:v>
                </c:pt>
                <c:pt idx="1849">
                  <c:v>2317.904</c:v>
                </c:pt>
                <c:pt idx="1850">
                  <c:v>2333.2750000000001</c:v>
                </c:pt>
                <c:pt idx="1851">
                  <c:v>2320.8040000000001</c:v>
                </c:pt>
                <c:pt idx="1852">
                  <c:v>2279.91</c:v>
                </c:pt>
                <c:pt idx="1853">
                  <c:v>2279.145</c:v>
                </c:pt>
                <c:pt idx="1854">
                  <c:v>2250.971</c:v>
                </c:pt>
                <c:pt idx="1855">
                  <c:v>2247.38</c:v>
                </c:pt>
                <c:pt idx="1856">
                  <c:v>2232.6799999999998</c:v>
                </c:pt>
                <c:pt idx="1857">
                  <c:v>2238.6019999999999</c:v>
                </c:pt>
                <c:pt idx="1858">
                  <c:v>2248.3510000000001</c:v>
                </c:pt>
                <c:pt idx="1859">
                  <c:v>2239.1190000000001</c:v>
                </c:pt>
                <c:pt idx="1860">
                  <c:v>2234.4749999999999</c:v>
                </c:pt>
                <c:pt idx="1861">
                  <c:v>2213.75</c:v>
                </c:pt>
                <c:pt idx="1862">
                  <c:v>2173.1660000000002</c:v>
                </c:pt>
                <c:pt idx="1863">
                  <c:v>2181.8200000000002</c:v>
                </c:pt>
                <c:pt idx="1864">
                  <c:v>2158.3339999999998</c:v>
                </c:pt>
                <c:pt idx="1865">
                  <c:v>2169.9270000000001</c:v>
                </c:pt>
                <c:pt idx="1866">
                  <c:v>2164.4459999999999</c:v>
                </c:pt>
                <c:pt idx="1867">
                  <c:v>2182.0630000000001</c:v>
                </c:pt>
                <c:pt idx="1868">
                  <c:v>2151.9290000000001</c:v>
                </c:pt>
                <c:pt idx="1869">
                  <c:v>2148.94</c:v>
                </c:pt>
                <c:pt idx="1870">
                  <c:v>2173.19</c:v>
                </c:pt>
                <c:pt idx="1871">
                  <c:v>2254.1260000000002</c:v>
                </c:pt>
                <c:pt idx="1872">
                  <c:v>2250.4609999999998</c:v>
                </c:pt>
                <c:pt idx="1873">
                  <c:v>2259.5390000000002</c:v>
                </c:pt>
                <c:pt idx="1874">
                  <c:v>2252.8209999999999</c:v>
                </c:pt>
                <c:pt idx="1875">
                  <c:v>2256.9830000000002</c:v>
                </c:pt>
                <c:pt idx="1876">
                  <c:v>2252.8980000000001</c:v>
                </c:pt>
                <c:pt idx="1877">
                  <c:v>2200.2730000000001</c:v>
                </c:pt>
                <c:pt idx="1878">
                  <c:v>2186.1410000000001</c:v>
                </c:pt>
                <c:pt idx="1879">
                  <c:v>2184.6689999999999</c:v>
                </c:pt>
                <c:pt idx="1880">
                  <c:v>2143.5680000000002</c:v>
                </c:pt>
                <c:pt idx="1881">
                  <c:v>2139.886</c:v>
                </c:pt>
                <c:pt idx="1882">
                  <c:v>2159.9679999999998</c:v>
                </c:pt>
                <c:pt idx="1883">
                  <c:v>2162.6109999999999</c:v>
                </c:pt>
                <c:pt idx="1884">
                  <c:v>2144.3620000000001</c:v>
                </c:pt>
                <c:pt idx="1885">
                  <c:v>2193.4059999999999</c:v>
                </c:pt>
                <c:pt idx="1886">
                  <c:v>2240.6019999999999</c:v>
                </c:pt>
                <c:pt idx="1887">
                  <c:v>2237.163</c:v>
                </c:pt>
                <c:pt idx="1888">
                  <c:v>2264.2800000000002</c:v>
                </c:pt>
                <c:pt idx="1889">
                  <c:v>2263.48</c:v>
                </c:pt>
                <c:pt idx="1890">
                  <c:v>2256.2220000000002</c:v>
                </c:pt>
                <c:pt idx="1891">
                  <c:v>2255.2460000000001</c:v>
                </c:pt>
                <c:pt idx="1892">
                  <c:v>2248.393</c:v>
                </c:pt>
                <c:pt idx="1893">
                  <c:v>2256.1109999999999</c:v>
                </c:pt>
                <c:pt idx="1894">
                  <c:v>2261.2440000000001</c:v>
                </c:pt>
                <c:pt idx="1895">
                  <c:v>2284.9960000000001</c:v>
                </c:pt>
                <c:pt idx="1896">
                  <c:v>2267.2280000000001</c:v>
                </c:pt>
                <c:pt idx="1897">
                  <c:v>2287.1750000000002</c:v>
                </c:pt>
                <c:pt idx="1898">
                  <c:v>2252.3229999999999</c:v>
                </c:pt>
                <c:pt idx="1899">
                  <c:v>2257.002</c:v>
                </c:pt>
                <c:pt idx="1900">
                  <c:v>2242.701</c:v>
                </c:pt>
                <c:pt idx="1901">
                  <c:v>2205.0309999999999</c:v>
                </c:pt>
                <c:pt idx="1902">
                  <c:v>2198.2779999999998</c:v>
                </c:pt>
                <c:pt idx="1903">
                  <c:v>2202.08</c:v>
                </c:pt>
                <c:pt idx="1904">
                  <c:v>2214.4140000000002</c:v>
                </c:pt>
                <c:pt idx="1905">
                  <c:v>2254.3519999999999</c:v>
                </c:pt>
                <c:pt idx="1906">
                  <c:v>2264.011</c:v>
                </c:pt>
                <c:pt idx="1907">
                  <c:v>2266.5819999999999</c:v>
                </c:pt>
                <c:pt idx="1908">
                  <c:v>2254.3110000000001</c:v>
                </c:pt>
                <c:pt idx="1909">
                  <c:v>2236.56</c:v>
                </c:pt>
                <c:pt idx="1910">
                  <c:v>2208.0630000000001</c:v>
                </c:pt>
                <c:pt idx="1911">
                  <c:v>2210.0279999999998</c:v>
                </c:pt>
                <c:pt idx="1912">
                  <c:v>2219.759</c:v>
                </c:pt>
                <c:pt idx="1913">
                  <c:v>2184.1590000000001</c:v>
                </c:pt>
                <c:pt idx="1914">
                  <c:v>2183.732</c:v>
                </c:pt>
                <c:pt idx="1915">
                  <c:v>2163.0219999999999</c:v>
                </c:pt>
                <c:pt idx="1916">
                  <c:v>2151.9789999999998</c:v>
                </c:pt>
                <c:pt idx="1917">
                  <c:v>2160.7530000000002</c:v>
                </c:pt>
                <c:pt idx="1918">
                  <c:v>2145.2829999999999</c:v>
                </c:pt>
                <c:pt idx="1919">
                  <c:v>2161.2710000000002</c:v>
                </c:pt>
                <c:pt idx="1920">
                  <c:v>2165.3330000000001</c:v>
                </c:pt>
                <c:pt idx="1921">
                  <c:v>2165.4639999999999</c:v>
                </c:pt>
                <c:pt idx="1922">
                  <c:v>2152.66</c:v>
                </c:pt>
                <c:pt idx="1923">
                  <c:v>2129.7809999999999</c:v>
                </c:pt>
                <c:pt idx="1924">
                  <c:v>2122.29</c:v>
                </c:pt>
                <c:pt idx="1925">
                  <c:v>2101.1289999999999</c:v>
                </c:pt>
                <c:pt idx="1926">
                  <c:v>2120.4070000000002</c:v>
                </c:pt>
                <c:pt idx="1927">
                  <c:v>2094.518</c:v>
                </c:pt>
                <c:pt idx="1928">
                  <c:v>2115.7199999999998</c:v>
                </c:pt>
                <c:pt idx="1929">
                  <c:v>2185.5949999999998</c:v>
                </c:pt>
                <c:pt idx="1930">
                  <c:v>2190.1309999999999</c:v>
                </c:pt>
                <c:pt idx="1931">
                  <c:v>2243.4870000000001</c:v>
                </c:pt>
                <c:pt idx="1932">
                  <c:v>2246.808</c:v>
                </c:pt>
                <c:pt idx="1933">
                  <c:v>2246.3150000000001</c:v>
                </c:pt>
                <c:pt idx="1934">
                  <c:v>2244.9609999999998</c:v>
                </c:pt>
                <c:pt idx="1935">
                  <c:v>2232.3989999999999</c:v>
                </c:pt>
                <c:pt idx="1936">
                  <c:v>2347.0329999999999</c:v>
                </c:pt>
                <c:pt idx="1937">
                  <c:v>2350.953</c:v>
                </c:pt>
                <c:pt idx="1938">
                  <c:v>2358.0140000000001</c:v>
                </c:pt>
                <c:pt idx="1939">
                  <c:v>2354.915</c:v>
                </c:pt>
                <c:pt idx="1940">
                  <c:v>2378</c:v>
                </c:pt>
                <c:pt idx="1941">
                  <c:v>2357.268</c:v>
                </c:pt>
                <c:pt idx="1942">
                  <c:v>2365.25</c:v>
                </c:pt>
                <c:pt idx="1943">
                  <c:v>2439.9340000000002</c:v>
                </c:pt>
                <c:pt idx="1944">
                  <c:v>2454.9090000000001</c:v>
                </c:pt>
                <c:pt idx="1945">
                  <c:v>2440.3110000000001</c:v>
                </c:pt>
                <c:pt idx="1946">
                  <c:v>2484.2539999999999</c:v>
                </c:pt>
                <c:pt idx="1947">
                  <c:v>2562.0259999999998</c:v>
                </c:pt>
                <c:pt idx="1948">
                  <c:v>2528.33</c:v>
                </c:pt>
                <c:pt idx="1949">
                  <c:v>2558.143</c:v>
                </c:pt>
                <c:pt idx="1950">
                  <c:v>2529.1489999999999</c:v>
                </c:pt>
                <c:pt idx="1951">
                  <c:v>2535.7849999999999</c:v>
                </c:pt>
                <c:pt idx="1952">
                  <c:v>2540.8679999999999</c:v>
                </c:pt>
                <c:pt idx="1953">
                  <c:v>2480.2170000000001</c:v>
                </c:pt>
                <c:pt idx="1954">
                  <c:v>2588.2170000000001</c:v>
                </c:pt>
                <c:pt idx="1955">
                  <c:v>2591.4699999999998</c:v>
                </c:pt>
                <c:pt idx="1956">
                  <c:v>2557.366</c:v>
                </c:pt>
                <c:pt idx="1957">
                  <c:v>2561.596</c:v>
                </c:pt>
                <c:pt idx="1958">
                  <c:v>2592.6559999999999</c:v>
                </c:pt>
                <c:pt idx="1959">
                  <c:v>2606.732</c:v>
                </c:pt>
                <c:pt idx="1960">
                  <c:v>2594.0189999999998</c:v>
                </c:pt>
                <c:pt idx="1961">
                  <c:v>2617.4749999999999</c:v>
                </c:pt>
                <c:pt idx="1962">
                  <c:v>2602.7860000000001</c:v>
                </c:pt>
                <c:pt idx="1963">
                  <c:v>2599.6909999999998</c:v>
                </c:pt>
                <c:pt idx="1964">
                  <c:v>2693.7689999999998</c:v>
                </c:pt>
                <c:pt idx="1965">
                  <c:v>2728.62</c:v>
                </c:pt>
                <c:pt idx="1966">
                  <c:v>2739.2779999999998</c:v>
                </c:pt>
                <c:pt idx="1967">
                  <c:v>2737.2370000000001</c:v>
                </c:pt>
                <c:pt idx="1968">
                  <c:v>2834.989</c:v>
                </c:pt>
                <c:pt idx="1969">
                  <c:v>2812.7109999999998</c:v>
                </c:pt>
                <c:pt idx="1970">
                  <c:v>2844.5830000000001</c:v>
                </c:pt>
                <c:pt idx="1971">
                  <c:v>2844.605</c:v>
                </c:pt>
                <c:pt idx="1972">
                  <c:v>2795.3389999999999</c:v>
                </c:pt>
                <c:pt idx="1973">
                  <c:v>2809.3719999999998</c:v>
                </c:pt>
                <c:pt idx="1974">
                  <c:v>2767.6120000000001</c:v>
                </c:pt>
                <c:pt idx="1975">
                  <c:v>2738.4259999999999</c:v>
                </c:pt>
                <c:pt idx="1976">
                  <c:v>2709.3530000000001</c:v>
                </c:pt>
                <c:pt idx="1977">
                  <c:v>2626.0729999999999</c:v>
                </c:pt>
                <c:pt idx="1978">
                  <c:v>2614.17</c:v>
                </c:pt>
                <c:pt idx="1979">
                  <c:v>2599.4090000000001</c:v>
                </c:pt>
                <c:pt idx="1980">
                  <c:v>2597.2420000000002</c:v>
                </c:pt>
                <c:pt idx="1981">
                  <c:v>2644.15</c:v>
                </c:pt>
                <c:pt idx="1982">
                  <c:v>2711.1979999999999</c:v>
                </c:pt>
                <c:pt idx="1983">
                  <c:v>2657.2669999999998</c:v>
                </c:pt>
                <c:pt idx="1984">
                  <c:v>2578.8380000000002</c:v>
                </c:pt>
                <c:pt idx="1985">
                  <c:v>2698.2809999999999</c:v>
                </c:pt>
                <c:pt idx="1986">
                  <c:v>2699.8</c:v>
                </c:pt>
                <c:pt idx="1987">
                  <c:v>2675.9769999999999</c:v>
                </c:pt>
                <c:pt idx="1988">
                  <c:v>2662.6880000000001</c:v>
                </c:pt>
                <c:pt idx="1989">
                  <c:v>2635.192</c:v>
                </c:pt>
                <c:pt idx="1990">
                  <c:v>2588.9989999999998</c:v>
                </c:pt>
                <c:pt idx="1991">
                  <c:v>2560.6660000000002</c:v>
                </c:pt>
                <c:pt idx="1992">
                  <c:v>2577.4589999999998</c:v>
                </c:pt>
                <c:pt idx="1993">
                  <c:v>2577.605</c:v>
                </c:pt>
                <c:pt idx="1994">
                  <c:v>2559.5940000000001</c:v>
                </c:pt>
                <c:pt idx="1995">
                  <c:v>2588.73</c:v>
                </c:pt>
                <c:pt idx="1996">
                  <c:v>2680.6260000000002</c:v>
                </c:pt>
                <c:pt idx="1997">
                  <c:v>2677.1309999999999</c:v>
                </c:pt>
                <c:pt idx="1998">
                  <c:v>2693.0749999999998</c:v>
                </c:pt>
                <c:pt idx="1999">
                  <c:v>2661.2440000000001</c:v>
                </c:pt>
                <c:pt idx="2000">
                  <c:v>2622.373</c:v>
                </c:pt>
                <c:pt idx="2001">
                  <c:v>2560.2950000000001</c:v>
                </c:pt>
                <c:pt idx="2002">
                  <c:v>2520.4290000000001</c:v>
                </c:pt>
                <c:pt idx="2003">
                  <c:v>2510.085</c:v>
                </c:pt>
                <c:pt idx="2004">
                  <c:v>2519.1460000000002</c:v>
                </c:pt>
                <c:pt idx="2005">
                  <c:v>2517.3229999999999</c:v>
                </c:pt>
                <c:pt idx="2006">
                  <c:v>2469.3870000000002</c:v>
                </c:pt>
                <c:pt idx="2007">
                  <c:v>2505.1129999999998</c:v>
                </c:pt>
                <c:pt idx="2008">
                  <c:v>2511.9699999999998</c:v>
                </c:pt>
                <c:pt idx="2009">
                  <c:v>2521.7139999999999</c:v>
                </c:pt>
                <c:pt idx="2010">
                  <c:v>2499.1660000000002</c:v>
                </c:pt>
                <c:pt idx="2011">
                  <c:v>2475.248</c:v>
                </c:pt>
                <c:pt idx="2012">
                  <c:v>2447.136</c:v>
                </c:pt>
                <c:pt idx="2013">
                  <c:v>2461.0369999999998</c:v>
                </c:pt>
                <c:pt idx="2014">
                  <c:v>2424.4209999999998</c:v>
                </c:pt>
                <c:pt idx="2015">
                  <c:v>2463.0749999999998</c:v>
                </c:pt>
                <c:pt idx="2016">
                  <c:v>2533.73</c:v>
                </c:pt>
                <c:pt idx="2017">
                  <c:v>2557.1550000000002</c:v>
                </c:pt>
                <c:pt idx="2018">
                  <c:v>2478.9670000000001</c:v>
                </c:pt>
                <c:pt idx="2019">
                  <c:v>2509.8809999999999</c:v>
                </c:pt>
                <c:pt idx="2020">
                  <c:v>2505.5360000000001</c:v>
                </c:pt>
                <c:pt idx="2021">
                  <c:v>2460.8879999999999</c:v>
                </c:pt>
                <c:pt idx="2022">
                  <c:v>2489.5630000000001</c:v>
                </c:pt>
                <c:pt idx="2023">
                  <c:v>2531.6030000000001</c:v>
                </c:pt>
                <c:pt idx="2024">
                  <c:v>2543.6619999999998</c:v>
                </c:pt>
                <c:pt idx="2025">
                  <c:v>2558.0140000000001</c:v>
                </c:pt>
                <c:pt idx="2026">
                  <c:v>2554.8989999999999</c:v>
                </c:pt>
                <c:pt idx="2027">
                  <c:v>2534.2710000000002</c:v>
                </c:pt>
                <c:pt idx="2028">
                  <c:v>2555.8130000000001</c:v>
                </c:pt>
                <c:pt idx="2029">
                  <c:v>2542.2530000000002</c:v>
                </c:pt>
                <c:pt idx="2030">
                  <c:v>2523.2649999999999</c:v>
                </c:pt>
                <c:pt idx="2031">
                  <c:v>2530.7080000000001</c:v>
                </c:pt>
                <c:pt idx="2032">
                  <c:v>2571.4960000000001</c:v>
                </c:pt>
                <c:pt idx="2033">
                  <c:v>2611.1480000000001</c:v>
                </c:pt>
                <c:pt idx="2034">
                  <c:v>2624.5929999999998</c:v>
                </c:pt>
                <c:pt idx="2035">
                  <c:v>2623.0419999999999</c:v>
                </c:pt>
                <c:pt idx="2036">
                  <c:v>2610.9969999999998</c:v>
                </c:pt>
                <c:pt idx="2037">
                  <c:v>2588.3589999999999</c:v>
                </c:pt>
                <c:pt idx="2038">
                  <c:v>2586.91</c:v>
                </c:pt>
                <c:pt idx="2039">
                  <c:v>2592.7440000000001</c:v>
                </c:pt>
                <c:pt idx="2040">
                  <c:v>2644.1590000000001</c:v>
                </c:pt>
                <c:pt idx="2041">
                  <c:v>2626.933</c:v>
                </c:pt>
                <c:pt idx="2042">
                  <c:v>2636.2829999999999</c:v>
                </c:pt>
                <c:pt idx="2043">
                  <c:v>2607.8589999999999</c:v>
                </c:pt>
                <c:pt idx="2044">
                  <c:v>2600.5810000000001</c:v>
                </c:pt>
                <c:pt idx="2045">
                  <c:v>2571.1320000000001</c:v>
                </c:pt>
                <c:pt idx="2046">
                  <c:v>2549.864</c:v>
                </c:pt>
                <c:pt idx="2047">
                  <c:v>2524.1759999999999</c:v>
                </c:pt>
                <c:pt idx="2048">
                  <c:v>2448.16</c:v>
                </c:pt>
                <c:pt idx="2049">
                  <c:v>2407.4810000000002</c:v>
                </c:pt>
                <c:pt idx="2050">
                  <c:v>2419.3029999999999</c:v>
                </c:pt>
                <c:pt idx="2051">
                  <c:v>2406.5259999999998</c:v>
                </c:pt>
                <c:pt idx="2052">
                  <c:v>2396.1860000000001</c:v>
                </c:pt>
                <c:pt idx="2053">
                  <c:v>2365.3609999999999</c:v>
                </c:pt>
                <c:pt idx="2054">
                  <c:v>2263.58</c:v>
                </c:pt>
                <c:pt idx="2055">
                  <c:v>2285.826</c:v>
                </c:pt>
                <c:pt idx="2056">
                  <c:v>2121.9659999999999</c:v>
                </c:pt>
                <c:pt idx="2057">
                  <c:v>2146.7359999999999</c:v>
                </c:pt>
                <c:pt idx="2058">
                  <c:v>2129.6930000000002</c:v>
                </c:pt>
                <c:pt idx="2059">
                  <c:v>2117.0749999999998</c:v>
                </c:pt>
                <c:pt idx="2060">
                  <c:v>2170.5410000000002</c:v>
                </c:pt>
                <c:pt idx="2061">
                  <c:v>2187.252</c:v>
                </c:pt>
                <c:pt idx="2062">
                  <c:v>2172.2959999999998</c:v>
                </c:pt>
                <c:pt idx="2063">
                  <c:v>2152.36</c:v>
                </c:pt>
                <c:pt idx="2064">
                  <c:v>2179.6089999999999</c:v>
                </c:pt>
                <c:pt idx="2065">
                  <c:v>2152.5970000000002</c:v>
                </c:pt>
                <c:pt idx="2066">
                  <c:v>2125.6529999999998</c:v>
                </c:pt>
                <c:pt idx="2067">
                  <c:v>2137.6149999999998</c:v>
                </c:pt>
                <c:pt idx="2068">
                  <c:v>2201.4879999999998</c:v>
                </c:pt>
                <c:pt idx="2069">
                  <c:v>2298.6909999999998</c:v>
                </c:pt>
                <c:pt idx="2070">
                  <c:v>2265.4490000000001</c:v>
                </c:pt>
                <c:pt idx="2071">
                  <c:v>2267.1109999999999</c:v>
                </c:pt>
                <c:pt idx="2072">
                  <c:v>2275.7370000000001</c:v>
                </c:pt>
                <c:pt idx="2073">
                  <c:v>2240.5030000000002</c:v>
                </c:pt>
                <c:pt idx="2074">
                  <c:v>2209.672</c:v>
                </c:pt>
                <c:pt idx="2075">
                  <c:v>2133.7069999999999</c:v>
                </c:pt>
                <c:pt idx="2076">
                  <c:v>2170.4690000000001</c:v>
                </c:pt>
                <c:pt idx="2077">
                  <c:v>2200.0680000000002</c:v>
                </c:pt>
                <c:pt idx="2078">
                  <c:v>2206.7220000000002</c:v>
                </c:pt>
                <c:pt idx="2079">
                  <c:v>2181.1869999999999</c:v>
                </c:pt>
                <c:pt idx="2080">
                  <c:v>2159.9140000000002</c:v>
                </c:pt>
                <c:pt idx="2081">
                  <c:v>2141.1619999999998</c:v>
                </c:pt>
                <c:pt idx="2082">
                  <c:v>2171.7150000000001</c:v>
                </c:pt>
                <c:pt idx="2083">
                  <c:v>2167.6480000000001</c:v>
                </c:pt>
                <c:pt idx="2084">
                  <c:v>2214.67</c:v>
                </c:pt>
                <c:pt idx="2085">
                  <c:v>2194.54</c:v>
                </c:pt>
                <c:pt idx="2086">
                  <c:v>2204.991</c:v>
                </c:pt>
                <c:pt idx="2087">
                  <c:v>2214.5529999999999</c:v>
                </c:pt>
                <c:pt idx="2088">
                  <c:v>2199.0810000000001</c:v>
                </c:pt>
                <c:pt idx="2089">
                  <c:v>2207.3330000000001</c:v>
                </c:pt>
                <c:pt idx="2090">
                  <c:v>2210.2190000000001</c:v>
                </c:pt>
                <c:pt idx="2091">
                  <c:v>2277.846</c:v>
                </c:pt>
                <c:pt idx="2092">
                  <c:v>2296.4029999999998</c:v>
                </c:pt>
                <c:pt idx="2093">
                  <c:v>2280.4699999999998</c:v>
                </c:pt>
                <c:pt idx="2094">
                  <c:v>2253.7620000000002</c:v>
                </c:pt>
                <c:pt idx="2095">
                  <c:v>2237.759</c:v>
                </c:pt>
                <c:pt idx="2096">
                  <c:v>2276.6010000000001</c:v>
                </c:pt>
                <c:pt idx="2097">
                  <c:v>2280.482</c:v>
                </c:pt>
                <c:pt idx="2098">
                  <c:v>2257.2530000000002</c:v>
                </c:pt>
                <c:pt idx="2099">
                  <c:v>2269.5219999999999</c:v>
                </c:pt>
                <c:pt idx="2100">
                  <c:v>2242.326</c:v>
                </c:pt>
                <c:pt idx="2101">
                  <c:v>2279.31</c:v>
                </c:pt>
                <c:pt idx="2102">
                  <c:v>2272.1439999999998</c:v>
                </c:pt>
                <c:pt idx="2103">
                  <c:v>2289.8870000000002</c:v>
                </c:pt>
                <c:pt idx="2104">
                  <c:v>2268.1970000000001</c:v>
                </c:pt>
                <c:pt idx="2105">
                  <c:v>2279.3440000000001</c:v>
                </c:pt>
                <c:pt idx="2106">
                  <c:v>2286.904</c:v>
                </c:pt>
                <c:pt idx="2107">
                  <c:v>2309.681</c:v>
                </c:pt>
                <c:pt idx="2108">
                  <c:v>2318.2800000000002</c:v>
                </c:pt>
                <c:pt idx="2109">
                  <c:v>2304.703</c:v>
                </c:pt>
                <c:pt idx="2110">
                  <c:v>2360.5929999999998</c:v>
                </c:pt>
                <c:pt idx="2111">
                  <c:v>2459.7550000000001</c:v>
                </c:pt>
                <c:pt idx="2112">
                  <c:v>2492.6799999999998</c:v>
                </c:pt>
                <c:pt idx="2113">
                  <c:v>2484.0859999999998</c:v>
                </c:pt>
                <c:pt idx="2114">
                  <c:v>2515.5920000000001</c:v>
                </c:pt>
                <c:pt idx="2115">
                  <c:v>2506.058</c:v>
                </c:pt>
                <c:pt idx="2116">
                  <c:v>2489.759</c:v>
                </c:pt>
                <c:pt idx="2117">
                  <c:v>2427.1610000000001</c:v>
                </c:pt>
                <c:pt idx="2118">
                  <c:v>2436.7289999999998</c:v>
                </c:pt>
                <c:pt idx="2119">
                  <c:v>2451.634</c:v>
                </c:pt>
                <c:pt idx="2120">
                  <c:v>2405.3919999999998</c:v>
                </c:pt>
                <c:pt idx="2121">
                  <c:v>2385.951</c:v>
                </c:pt>
                <c:pt idx="2122">
                  <c:v>2344.6410000000001</c:v>
                </c:pt>
                <c:pt idx="2123">
                  <c:v>2371.384</c:v>
                </c:pt>
                <c:pt idx="2124">
                  <c:v>2360.6509999999998</c:v>
                </c:pt>
                <c:pt idx="2125">
                  <c:v>2379.761</c:v>
                </c:pt>
                <c:pt idx="2126">
                  <c:v>2401.0079999999998</c:v>
                </c:pt>
                <c:pt idx="2127">
                  <c:v>2373.9029999999998</c:v>
                </c:pt>
                <c:pt idx="2128">
                  <c:v>2407.67</c:v>
                </c:pt>
                <c:pt idx="2129">
                  <c:v>2404.6109999999999</c:v>
                </c:pt>
                <c:pt idx="2130">
                  <c:v>2383.75</c:v>
                </c:pt>
                <c:pt idx="2131">
                  <c:v>2366.433</c:v>
                </c:pt>
                <c:pt idx="2132">
                  <c:v>2351.1489999999999</c:v>
                </c:pt>
                <c:pt idx="2133">
                  <c:v>2362.5479999999998</c:v>
                </c:pt>
                <c:pt idx="2134">
                  <c:v>2390.752</c:v>
                </c:pt>
                <c:pt idx="2135">
                  <c:v>2377.7379999999998</c:v>
                </c:pt>
                <c:pt idx="2136">
                  <c:v>2352.9830000000002</c:v>
                </c:pt>
                <c:pt idx="2137">
                  <c:v>2336.335</c:v>
                </c:pt>
                <c:pt idx="2138">
                  <c:v>2329.4290000000001</c:v>
                </c:pt>
                <c:pt idx="2139">
                  <c:v>2324.1979999999999</c:v>
                </c:pt>
                <c:pt idx="2140">
                  <c:v>2346.0949999999998</c:v>
                </c:pt>
                <c:pt idx="2141">
                  <c:v>2367.683</c:v>
                </c:pt>
                <c:pt idx="2142">
                  <c:v>2349.848</c:v>
                </c:pt>
                <c:pt idx="2143">
                  <c:v>2376.48</c:v>
                </c:pt>
                <c:pt idx="2144">
                  <c:v>2341.4969999999998</c:v>
                </c:pt>
                <c:pt idx="2145">
                  <c:v>2335.3440000000001</c:v>
                </c:pt>
                <c:pt idx="2146">
                  <c:v>2321.643</c:v>
                </c:pt>
                <c:pt idx="2147">
                  <c:v>2311.998</c:v>
                </c:pt>
                <c:pt idx="2148">
                  <c:v>2293.0819999999999</c:v>
                </c:pt>
                <c:pt idx="2149">
                  <c:v>2303.335</c:v>
                </c:pt>
                <c:pt idx="2150">
                  <c:v>2302.9580000000001</c:v>
                </c:pt>
                <c:pt idx="2151">
                  <c:v>2260.8380000000002</c:v>
                </c:pt>
                <c:pt idx="2152">
                  <c:v>2260.9450000000002</c:v>
                </c:pt>
                <c:pt idx="2153">
                  <c:v>2312.5929999999998</c:v>
                </c:pt>
                <c:pt idx="2154">
                  <c:v>2386.9789999999998</c:v>
                </c:pt>
                <c:pt idx="2155">
                  <c:v>2384.009</c:v>
                </c:pt>
                <c:pt idx="2156">
                  <c:v>2363.7139999999999</c:v>
                </c:pt>
                <c:pt idx="2157">
                  <c:v>2373.192</c:v>
                </c:pt>
                <c:pt idx="2158">
                  <c:v>2346.2179999999998</c:v>
                </c:pt>
                <c:pt idx="2159">
                  <c:v>2343.8339999999998</c:v>
                </c:pt>
                <c:pt idx="2160">
                  <c:v>2340.1289999999999</c:v>
                </c:pt>
                <c:pt idx="2161">
                  <c:v>2368.0059999999999</c:v>
                </c:pt>
                <c:pt idx="2162">
                  <c:v>2389.31</c:v>
                </c:pt>
                <c:pt idx="2163">
                  <c:v>2379.5680000000002</c:v>
                </c:pt>
                <c:pt idx="2164">
                  <c:v>2394.9850000000001</c:v>
                </c:pt>
                <c:pt idx="2165">
                  <c:v>2406.2420000000002</c:v>
                </c:pt>
                <c:pt idx="2166">
                  <c:v>2431.0250000000001</c:v>
                </c:pt>
                <c:pt idx="2167">
                  <c:v>2419.6619999999998</c:v>
                </c:pt>
                <c:pt idx="2168">
                  <c:v>2414.375</c:v>
                </c:pt>
                <c:pt idx="2169">
                  <c:v>2409.6590000000001</c:v>
                </c:pt>
                <c:pt idx="2170">
                  <c:v>2397.7199999999998</c:v>
                </c:pt>
                <c:pt idx="2171">
                  <c:v>2358.973</c:v>
                </c:pt>
                <c:pt idx="2172">
                  <c:v>2338.5120000000002</c:v>
                </c:pt>
                <c:pt idx="2173">
                  <c:v>2347.4690000000001</c:v>
                </c:pt>
                <c:pt idx="2174">
                  <c:v>2323.7950000000001</c:v>
                </c:pt>
                <c:pt idx="2175">
                  <c:v>2311.0140000000001</c:v>
                </c:pt>
                <c:pt idx="2176">
                  <c:v>2316.509</c:v>
                </c:pt>
                <c:pt idx="2177">
                  <c:v>2291.2629999999999</c:v>
                </c:pt>
                <c:pt idx="2178">
                  <c:v>2254.1390000000001</c:v>
                </c:pt>
                <c:pt idx="2179">
                  <c:v>2256.9470000000001</c:v>
                </c:pt>
                <c:pt idx="2180">
                  <c:v>2261.1489999999999</c:v>
                </c:pt>
                <c:pt idx="2181">
                  <c:v>2268.3980000000001</c:v>
                </c:pt>
                <c:pt idx="2182">
                  <c:v>2228.1750000000002</c:v>
                </c:pt>
                <c:pt idx="2183">
                  <c:v>2273.5590000000002</c:v>
                </c:pt>
                <c:pt idx="2184">
                  <c:v>2245.011</c:v>
                </c:pt>
                <c:pt idx="2185">
                  <c:v>2267.8539999999998</c:v>
                </c:pt>
                <c:pt idx="2186">
                  <c:v>2260.6959999999999</c:v>
                </c:pt>
                <c:pt idx="2187">
                  <c:v>2240.6660000000002</c:v>
                </c:pt>
                <c:pt idx="2188">
                  <c:v>2177.7559999999999</c:v>
                </c:pt>
                <c:pt idx="2189">
                  <c:v>2191.8820000000001</c:v>
                </c:pt>
                <c:pt idx="2190">
                  <c:v>2178.3890000000001</c:v>
                </c:pt>
                <c:pt idx="2191">
                  <c:v>2153.3409999999999</c:v>
                </c:pt>
                <c:pt idx="2192">
                  <c:v>2139.944</c:v>
                </c:pt>
                <c:pt idx="2193">
                  <c:v>2135.4279999999999</c:v>
                </c:pt>
                <c:pt idx="2194">
                  <c:v>2161.5250000000001</c:v>
                </c:pt>
                <c:pt idx="2195">
                  <c:v>2159.3719999999998</c:v>
                </c:pt>
                <c:pt idx="2196">
                  <c:v>2159.143</c:v>
                </c:pt>
                <c:pt idx="2197">
                  <c:v>2141.087</c:v>
                </c:pt>
                <c:pt idx="2198">
                  <c:v>2136.6329999999998</c:v>
                </c:pt>
                <c:pt idx="2199">
                  <c:v>2159.0079999999998</c:v>
                </c:pt>
                <c:pt idx="2200">
                  <c:v>2204.0129999999999</c:v>
                </c:pt>
                <c:pt idx="2201">
                  <c:v>2196.192</c:v>
                </c:pt>
                <c:pt idx="2202">
                  <c:v>2207.3760000000002</c:v>
                </c:pt>
                <c:pt idx="2203">
                  <c:v>2199.34</c:v>
                </c:pt>
                <c:pt idx="2204">
                  <c:v>2210.154</c:v>
                </c:pt>
                <c:pt idx="2205">
                  <c:v>2221.7559999999999</c:v>
                </c:pt>
                <c:pt idx="2206">
                  <c:v>2199.1060000000002</c:v>
                </c:pt>
                <c:pt idx="2207">
                  <c:v>2237.8820000000001</c:v>
                </c:pt>
                <c:pt idx="2208">
                  <c:v>2296.89</c:v>
                </c:pt>
                <c:pt idx="2209">
                  <c:v>2310.998</c:v>
                </c:pt>
                <c:pt idx="2210">
                  <c:v>2321.0300000000002</c:v>
                </c:pt>
                <c:pt idx="2211">
                  <c:v>2305.8249999999998</c:v>
                </c:pt>
                <c:pt idx="2212">
                  <c:v>2343.8969999999999</c:v>
                </c:pt>
                <c:pt idx="2213">
                  <c:v>2364.8119999999999</c:v>
                </c:pt>
                <c:pt idx="2214">
                  <c:v>2362.0680000000002</c:v>
                </c:pt>
                <c:pt idx="2215">
                  <c:v>2382.6979999999999</c:v>
                </c:pt>
                <c:pt idx="2216">
                  <c:v>2363.8429999999998</c:v>
                </c:pt>
                <c:pt idx="2217">
                  <c:v>2325.627</c:v>
                </c:pt>
                <c:pt idx="2218">
                  <c:v>2309.6840000000002</c:v>
                </c:pt>
                <c:pt idx="2219">
                  <c:v>2235.0529999999999</c:v>
                </c:pt>
                <c:pt idx="2220">
                  <c:v>2256.9780000000001</c:v>
                </c:pt>
                <c:pt idx="2221">
                  <c:v>2253.1790000000001</c:v>
                </c:pt>
                <c:pt idx="2222">
                  <c:v>2275.308</c:v>
                </c:pt>
                <c:pt idx="2223">
                  <c:v>2294.2049999999999</c:v>
                </c:pt>
                <c:pt idx="2224">
                  <c:v>2294.1370000000002</c:v>
                </c:pt>
                <c:pt idx="2225">
                  <c:v>2272.1350000000002</c:v>
                </c:pt>
                <c:pt idx="2226">
                  <c:v>2275.9319999999998</c:v>
                </c:pt>
                <c:pt idx="2227">
                  <c:v>2248.9250000000002</c:v>
                </c:pt>
                <c:pt idx="2228">
                  <c:v>2176.7579999999998</c:v>
                </c:pt>
                <c:pt idx="2229">
                  <c:v>2187.6840000000002</c:v>
                </c:pt>
                <c:pt idx="2230">
                  <c:v>2204.7669999999998</c:v>
                </c:pt>
                <c:pt idx="2231">
                  <c:v>2231.0149999999999</c:v>
                </c:pt>
                <c:pt idx="2232">
                  <c:v>2229.3380000000002</c:v>
                </c:pt>
                <c:pt idx="2233">
                  <c:v>2263.9459999999999</c:v>
                </c:pt>
                <c:pt idx="2234">
                  <c:v>2265.2080000000001</c:v>
                </c:pt>
                <c:pt idx="2235">
                  <c:v>2258.37</c:v>
                </c:pt>
                <c:pt idx="2236">
                  <c:v>2207.1489999999999</c:v>
                </c:pt>
                <c:pt idx="2237">
                  <c:v>2273.7939999999999</c:v>
                </c:pt>
                <c:pt idx="2238">
                  <c:v>2287.9389999999999</c:v>
                </c:pt>
                <c:pt idx="2239">
                  <c:v>2301.3470000000002</c:v>
                </c:pt>
                <c:pt idx="2240">
                  <c:v>2290.89</c:v>
                </c:pt>
                <c:pt idx="2241">
                  <c:v>2266.6750000000002</c:v>
                </c:pt>
                <c:pt idx="2242">
                  <c:v>2247.4830000000002</c:v>
                </c:pt>
                <c:pt idx="2243">
                  <c:v>2240.953</c:v>
                </c:pt>
                <c:pt idx="2244">
                  <c:v>2280.9609999999998</c:v>
                </c:pt>
                <c:pt idx="2245">
                  <c:v>2298.3290000000002</c:v>
                </c:pt>
                <c:pt idx="2246">
                  <c:v>2260.6590000000001</c:v>
                </c:pt>
                <c:pt idx="2247">
                  <c:v>2275.3780000000002</c:v>
                </c:pt>
                <c:pt idx="2248">
                  <c:v>2321.922</c:v>
                </c:pt>
                <c:pt idx="2249">
                  <c:v>2328.2049999999999</c:v>
                </c:pt>
                <c:pt idx="2250">
                  <c:v>2347.627</c:v>
                </c:pt>
                <c:pt idx="2251">
                  <c:v>2352.873</c:v>
                </c:pt>
                <c:pt idx="2252">
                  <c:v>2356.0230000000001</c:v>
                </c:pt>
                <c:pt idx="2253">
                  <c:v>2315.616</c:v>
                </c:pt>
                <c:pt idx="2254">
                  <c:v>2324.7759999999998</c:v>
                </c:pt>
                <c:pt idx="2255">
                  <c:v>2308.4540000000002</c:v>
                </c:pt>
                <c:pt idx="2256">
                  <c:v>2298.52</c:v>
                </c:pt>
                <c:pt idx="2257">
                  <c:v>2272.06</c:v>
                </c:pt>
                <c:pt idx="2258">
                  <c:v>2265.232</c:v>
                </c:pt>
                <c:pt idx="2259">
                  <c:v>2257.7840000000001</c:v>
                </c:pt>
                <c:pt idx="2260">
                  <c:v>2253.5929999999998</c:v>
                </c:pt>
                <c:pt idx="2261">
                  <c:v>2214.9540000000002</c:v>
                </c:pt>
                <c:pt idx="2262">
                  <c:v>2177.1750000000002</c:v>
                </c:pt>
                <c:pt idx="2263">
                  <c:v>2205.5340000000001</c:v>
                </c:pt>
                <c:pt idx="2264">
                  <c:v>2212.1390000000001</c:v>
                </c:pt>
                <c:pt idx="2265">
                  <c:v>2215.6280000000002</c:v>
                </c:pt>
                <c:pt idx="2266">
                  <c:v>2219.125</c:v>
                </c:pt>
                <c:pt idx="2267">
                  <c:v>2191.5320000000002</c:v>
                </c:pt>
                <c:pt idx="2268">
                  <c:v>2196.2939999999999</c:v>
                </c:pt>
                <c:pt idx="2269">
                  <c:v>2201.4369999999999</c:v>
                </c:pt>
                <c:pt idx="2270">
                  <c:v>2248.4670000000001</c:v>
                </c:pt>
                <c:pt idx="2271">
                  <c:v>2236.473</c:v>
                </c:pt>
                <c:pt idx="2272">
                  <c:v>2229.788</c:v>
                </c:pt>
                <c:pt idx="2273">
                  <c:v>2196.8890000000001</c:v>
                </c:pt>
                <c:pt idx="2274">
                  <c:v>2191.1280000000002</c:v>
                </c:pt>
                <c:pt idx="2275">
                  <c:v>2181.8270000000002</c:v>
                </c:pt>
                <c:pt idx="2276">
                  <c:v>2165.5189999999998</c:v>
                </c:pt>
                <c:pt idx="2277">
                  <c:v>2191.7020000000002</c:v>
                </c:pt>
                <c:pt idx="2278">
                  <c:v>2178.7379999999998</c:v>
                </c:pt>
                <c:pt idx="2279">
                  <c:v>2209.3159999999998</c:v>
                </c:pt>
                <c:pt idx="2280">
                  <c:v>2216.4459999999999</c:v>
                </c:pt>
                <c:pt idx="2281">
                  <c:v>2208.8980000000001</c:v>
                </c:pt>
                <c:pt idx="2282">
                  <c:v>2225.09</c:v>
                </c:pt>
                <c:pt idx="2283">
                  <c:v>2203.451</c:v>
                </c:pt>
                <c:pt idx="2284">
                  <c:v>2204.277</c:v>
                </c:pt>
                <c:pt idx="2285">
                  <c:v>2196.2020000000002</c:v>
                </c:pt>
                <c:pt idx="2286">
                  <c:v>2172.1860000000001</c:v>
                </c:pt>
                <c:pt idx="2287">
                  <c:v>2193.8890000000001</c:v>
                </c:pt>
                <c:pt idx="2288">
                  <c:v>2174.5659999999998</c:v>
                </c:pt>
                <c:pt idx="2289">
                  <c:v>2177.1950000000002</c:v>
                </c:pt>
                <c:pt idx="2290">
                  <c:v>2199.1559999999999</c:v>
                </c:pt>
                <c:pt idx="2291">
                  <c:v>2205.8159999999998</c:v>
                </c:pt>
                <c:pt idx="2292">
                  <c:v>2194.453</c:v>
                </c:pt>
                <c:pt idx="2293">
                  <c:v>2229.5810000000001</c:v>
                </c:pt>
                <c:pt idx="2294">
                  <c:v>2245.5810000000001</c:v>
                </c:pt>
                <c:pt idx="2295">
                  <c:v>2224.8620000000001</c:v>
                </c:pt>
                <c:pt idx="2296">
                  <c:v>2208.8519999999999</c:v>
                </c:pt>
                <c:pt idx="2297">
                  <c:v>2160.328</c:v>
                </c:pt>
                <c:pt idx="2298">
                  <c:v>2179.3220000000001</c:v>
                </c:pt>
                <c:pt idx="2299">
                  <c:v>2175.9229999999998</c:v>
                </c:pt>
                <c:pt idx="2300">
                  <c:v>2186.0830000000001</c:v>
                </c:pt>
                <c:pt idx="2301">
                  <c:v>2183.636</c:v>
                </c:pt>
                <c:pt idx="2302">
                  <c:v>2197.1790000000001</c:v>
                </c:pt>
                <c:pt idx="2303">
                  <c:v>2219.855</c:v>
                </c:pt>
                <c:pt idx="2304">
                  <c:v>2233.1909999999998</c:v>
                </c:pt>
                <c:pt idx="2305">
                  <c:v>2237.1860000000001</c:v>
                </c:pt>
                <c:pt idx="2306">
                  <c:v>2256.1190000000001</c:v>
                </c:pt>
                <c:pt idx="2307">
                  <c:v>2275.8960000000002</c:v>
                </c:pt>
                <c:pt idx="2308">
                  <c:v>2264.931</c:v>
                </c:pt>
                <c:pt idx="2309">
                  <c:v>2265.8760000000002</c:v>
                </c:pt>
                <c:pt idx="2310">
                  <c:v>2271.6550000000002</c:v>
                </c:pt>
                <c:pt idx="2311">
                  <c:v>2241.7800000000002</c:v>
                </c:pt>
                <c:pt idx="2312">
                  <c:v>2232.085</c:v>
                </c:pt>
                <c:pt idx="2313">
                  <c:v>2247.9050000000002</c:v>
                </c:pt>
                <c:pt idx="2314">
                  <c:v>2283.5459999999998</c:v>
                </c:pt>
                <c:pt idx="2315">
                  <c:v>2286.7919999999999</c:v>
                </c:pt>
                <c:pt idx="2316">
                  <c:v>2273.0630000000001</c:v>
                </c:pt>
                <c:pt idx="2317">
                  <c:v>2255.056</c:v>
                </c:pt>
                <c:pt idx="2318">
                  <c:v>2271.3910000000001</c:v>
                </c:pt>
                <c:pt idx="2319">
                  <c:v>2264.8409999999999</c:v>
                </c:pt>
                <c:pt idx="2320">
                  <c:v>2306.4679999999998</c:v>
                </c:pt>
                <c:pt idx="2321">
                  <c:v>2310.453</c:v>
                </c:pt>
                <c:pt idx="2322">
                  <c:v>2335.3969999999999</c:v>
                </c:pt>
                <c:pt idx="2323">
                  <c:v>2369.3780000000002</c:v>
                </c:pt>
                <c:pt idx="2324">
                  <c:v>2416.107</c:v>
                </c:pt>
                <c:pt idx="2325">
                  <c:v>2423.578</c:v>
                </c:pt>
                <c:pt idx="2326">
                  <c:v>2419.4870000000001</c:v>
                </c:pt>
                <c:pt idx="2327">
                  <c:v>2440.703</c:v>
                </c:pt>
                <c:pt idx="2328">
                  <c:v>2435.4769999999999</c:v>
                </c:pt>
                <c:pt idx="2329">
                  <c:v>2472.2489999999998</c:v>
                </c:pt>
                <c:pt idx="2330">
                  <c:v>2462.136</c:v>
                </c:pt>
                <c:pt idx="2331">
                  <c:v>2477.4189999999999</c:v>
                </c:pt>
                <c:pt idx="2332">
                  <c:v>2444.4070000000002</c:v>
                </c:pt>
                <c:pt idx="2333">
                  <c:v>2455.19</c:v>
                </c:pt>
                <c:pt idx="2334">
                  <c:v>2494.0590000000002</c:v>
                </c:pt>
                <c:pt idx="2335">
                  <c:v>2499.3200000000002</c:v>
                </c:pt>
                <c:pt idx="2336">
                  <c:v>2501.0630000000001</c:v>
                </c:pt>
                <c:pt idx="2337">
                  <c:v>2480.636</c:v>
                </c:pt>
                <c:pt idx="2338">
                  <c:v>2502.9720000000002</c:v>
                </c:pt>
                <c:pt idx="2339">
                  <c:v>2523.6909999999998</c:v>
                </c:pt>
                <c:pt idx="2340">
                  <c:v>2512.5529999999999</c:v>
                </c:pt>
                <c:pt idx="2341">
                  <c:v>2505.348</c:v>
                </c:pt>
                <c:pt idx="2342">
                  <c:v>2481.623</c:v>
                </c:pt>
                <c:pt idx="2343">
                  <c:v>2494.1660000000002</c:v>
                </c:pt>
                <c:pt idx="2344">
                  <c:v>2472.8270000000002</c:v>
                </c:pt>
                <c:pt idx="2345">
                  <c:v>2451.5819999999999</c:v>
                </c:pt>
                <c:pt idx="2346">
                  <c:v>2455.6109999999999</c:v>
                </c:pt>
                <c:pt idx="2347">
                  <c:v>2434.0030000000002</c:v>
                </c:pt>
                <c:pt idx="2348">
                  <c:v>2464.2069999999999</c:v>
                </c:pt>
                <c:pt idx="2349">
                  <c:v>2493.0030000000002</c:v>
                </c:pt>
                <c:pt idx="2350">
                  <c:v>2526.7840000000001</c:v>
                </c:pt>
                <c:pt idx="2351">
                  <c:v>2540.6410000000001</c:v>
                </c:pt>
                <c:pt idx="2352">
                  <c:v>2563.018</c:v>
                </c:pt>
                <c:pt idx="2353">
                  <c:v>2581.672</c:v>
                </c:pt>
                <c:pt idx="2354">
                  <c:v>2577.5360000000001</c:v>
                </c:pt>
                <c:pt idx="2355">
                  <c:v>2575.2049999999999</c:v>
                </c:pt>
                <c:pt idx="2356">
                  <c:v>2564.0709999999999</c:v>
                </c:pt>
                <c:pt idx="2357">
                  <c:v>2585.0569999999998</c:v>
                </c:pt>
                <c:pt idx="2358">
                  <c:v>2597.373</c:v>
                </c:pt>
                <c:pt idx="2359">
                  <c:v>2541.6689999999999</c:v>
                </c:pt>
                <c:pt idx="2360">
                  <c:v>2548.3229999999999</c:v>
                </c:pt>
                <c:pt idx="2361">
                  <c:v>2563.08</c:v>
                </c:pt>
                <c:pt idx="2362">
                  <c:v>2577.4870000000001</c:v>
                </c:pt>
                <c:pt idx="2363">
                  <c:v>2543.971</c:v>
                </c:pt>
                <c:pt idx="2364">
                  <c:v>2559.6509999999998</c:v>
                </c:pt>
                <c:pt idx="2365">
                  <c:v>2611.23</c:v>
                </c:pt>
                <c:pt idx="2366">
                  <c:v>2596.7649999999999</c:v>
                </c:pt>
                <c:pt idx="2367">
                  <c:v>2611.5990000000002</c:v>
                </c:pt>
                <c:pt idx="2368">
                  <c:v>2629.7649999999999</c:v>
                </c:pt>
                <c:pt idx="2369">
                  <c:v>2635.4690000000001</c:v>
                </c:pt>
                <c:pt idx="2370">
                  <c:v>2649.4740000000002</c:v>
                </c:pt>
                <c:pt idx="2371">
                  <c:v>2653.56</c:v>
                </c:pt>
                <c:pt idx="2372">
                  <c:v>2632.4549999999999</c:v>
                </c:pt>
                <c:pt idx="2373">
                  <c:v>2626.152</c:v>
                </c:pt>
                <c:pt idx="2374">
                  <c:v>2622.2350000000001</c:v>
                </c:pt>
                <c:pt idx="2375">
                  <c:v>2628.2939999999999</c:v>
                </c:pt>
                <c:pt idx="2376">
                  <c:v>2610.7869999999998</c:v>
                </c:pt>
                <c:pt idx="2377">
                  <c:v>2602.4</c:v>
                </c:pt>
                <c:pt idx="2378">
                  <c:v>2621.2689999999998</c:v>
                </c:pt>
                <c:pt idx="2379">
                  <c:v>2597.7910000000002</c:v>
                </c:pt>
                <c:pt idx="2380">
                  <c:v>2572.1239999999998</c:v>
                </c:pt>
                <c:pt idx="2381">
                  <c:v>2546.8919999999998</c:v>
                </c:pt>
                <c:pt idx="2382">
                  <c:v>2541.7890000000002</c:v>
                </c:pt>
                <c:pt idx="2383">
                  <c:v>2546.7950000000001</c:v>
                </c:pt>
                <c:pt idx="2384">
                  <c:v>2604.576</c:v>
                </c:pt>
                <c:pt idx="2385">
                  <c:v>2641.6770000000001</c:v>
                </c:pt>
                <c:pt idx="2386">
                  <c:v>2669.2629999999999</c:v>
                </c:pt>
                <c:pt idx="2387">
                  <c:v>2699.2280000000001</c:v>
                </c:pt>
                <c:pt idx="2388">
                  <c:v>2714.3760000000002</c:v>
                </c:pt>
                <c:pt idx="2389">
                  <c:v>2717.0309999999999</c:v>
                </c:pt>
                <c:pt idx="2390">
                  <c:v>2707.1129999999998</c:v>
                </c:pt>
                <c:pt idx="2391">
                  <c:v>2721.4650000000001</c:v>
                </c:pt>
                <c:pt idx="2392">
                  <c:v>2722.732</c:v>
                </c:pt>
                <c:pt idx="2393">
                  <c:v>2773.1950000000002</c:v>
                </c:pt>
                <c:pt idx="2394">
                  <c:v>2711.7710000000002</c:v>
                </c:pt>
                <c:pt idx="2395">
                  <c:v>2768.7829999999999</c:v>
                </c:pt>
                <c:pt idx="2396">
                  <c:v>2743.6709999999998</c:v>
                </c:pt>
                <c:pt idx="2397">
                  <c:v>2769.06</c:v>
                </c:pt>
                <c:pt idx="2398">
                  <c:v>2749.8130000000001</c:v>
                </c:pt>
                <c:pt idx="2399">
                  <c:v>2732.1039999999998</c:v>
                </c:pt>
                <c:pt idx="2400">
                  <c:v>2717.9349999999999</c:v>
                </c:pt>
                <c:pt idx="2401">
                  <c:v>2725.74</c:v>
                </c:pt>
                <c:pt idx="2402">
                  <c:v>2787.2159999999999</c:v>
                </c:pt>
                <c:pt idx="2403">
                  <c:v>2812.614</c:v>
                </c:pt>
                <c:pt idx="2404">
                  <c:v>2866.4789999999998</c:v>
                </c:pt>
                <c:pt idx="2405">
                  <c:v>2889.8409999999999</c:v>
                </c:pt>
                <c:pt idx="2406">
                  <c:v>2886.337</c:v>
                </c:pt>
                <c:pt idx="2407">
                  <c:v>2931.9989999999998</c:v>
                </c:pt>
                <c:pt idx="2408">
                  <c:v>2924.319</c:v>
                </c:pt>
                <c:pt idx="2409">
                  <c:v>3005.4740000000002</c:v>
                </c:pt>
                <c:pt idx="2410">
                  <c:v>3040.7469999999998</c:v>
                </c:pt>
                <c:pt idx="2411">
                  <c:v>3154.3049999999998</c:v>
                </c:pt>
                <c:pt idx="2412">
                  <c:v>3085.174</c:v>
                </c:pt>
                <c:pt idx="2413">
                  <c:v>3173.6970000000001</c:v>
                </c:pt>
                <c:pt idx="2414">
                  <c:v>3075.4009999999998</c:v>
                </c:pt>
                <c:pt idx="2415">
                  <c:v>3188.21</c:v>
                </c:pt>
                <c:pt idx="2416">
                  <c:v>3233.1010000000001</c:v>
                </c:pt>
                <c:pt idx="2417">
                  <c:v>3241.0129999999999</c:v>
                </c:pt>
                <c:pt idx="2418">
                  <c:v>3271.1239999999998</c:v>
                </c:pt>
                <c:pt idx="2419">
                  <c:v>3329.5210000000002</c:v>
                </c:pt>
                <c:pt idx="2420">
                  <c:v>3353.2020000000002</c:v>
                </c:pt>
                <c:pt idx="2421">
                  <c:v>3349.23</c:v>
                </c:pt>
                <c:pt idx="2422">
                  <c:v>3452.9009999999998</c:v>
                </c:pt>
                <c:pt idx="2423">
                  <c:v>3401.576</c:v>
                </c:pt>
                <c:pt idx="2424">
                  <c:v>3332.2539999999999</c:v>
                </c:pt>
                <c:pt idx="2425">
                  <c:v>3294.6410000000001</c:v>
                </c:pt>
                <c:pt idx="2426">
                  <c:v>3379.125</c:v>
                </c:pt>
                <c:pt idx="2427">
                  <c:v>3460.288</c:v>
                </c:pt>
                <c:pt idx="2428">
                  <c:v>3413.056</c:v>
                </c:pt>
                <c:pt idx="2429">
                  <c:v>3387.7719999999999</c:v>
                </c:pt>
                <c:pt idx="2430">
                  <c:v>3470.7060000000001</c:v>
                </c:pt>
                <c:pt idx="2431">
                  <c:v>3559.1680000000001</c:v>
                </c:pt>
                <c:pt idx="2432">
                  <c:v>3580.7060000000001</c:v>
                </c:pt>
                <c:pt idx="2433">
                  <c:v>3593.2289999999998</c:v>
                </c:pt>
                <c:pt idx="2434">
                  <c:v>3501.57</c:v>
                </c:pt>
                <c:pt idx="2435">
                  <c:v>3468.4189999999999</c:v>
                </c:pt>
                <c:pt idx="2436">
                  <c:v>3413.5459999999998</c:v>
                </c:pt>
                <c:pt idx="2437">
                  <c:v>3455.9520000000002</c:v>
                </c:pt>
                <c:pt idx="2438">
                  <c:v>3441.9380000000001</c:v>
                </c:pt>
                <c:pt idx="2439">
                  <c:v>3538.5239999999999</c:v>
                </c:pt>
                <c:pt idx="2440">
                  <c:v>3391.7930000000001</c:v>
                </c:pt>
                <c:pt idx="2441">
                  <c:v>3302.4769999999999</c:v>
                </c:pt>
                <c:pt idx="2442">
                  <c:v>3387.578</c:v>
                </c:pt>
                <c:pt idx="2443">
                  <c:v>3494.0949999999998</c:v>
                </c:pt>
                <c:pt idx="2444">
                  <c:v>3526.5920000000001</c:v>
                </c:pt>
                <c:pt idx="2445">
                  <c:v>3499.7759999999998</c:v>
                </c:pt>
                <c:pt idx="2446">
                  <c:v>3556.915</c:v>
                </c:pt>
                <c:pt idx="2447">
                  <c:v>3528.864</c:v>
                </c:pt>
                <c:pt idx="2448">
                  <c:v>3479.5909999999999</c:v>
                </c:pt>
                <c:pt idx="2449">
                  <c:v>3502.2539999999999</c:v>
                </c:pt>
                <c:pt idx="2450">
                  <c:v>3393.7939999999999</c:v>
                </c:pt>
                <c:pt idx="2451">
                  <c:v>3394.1129999999998</c:v>
                </c:pt>
                <c:pt idx="2452">
                  <c:v>3438.3829999999998</c:v>
                </c:pt>
                <c:pt idx="2453">
                  <c:v>3469.672</c:v>
                </c:pt>
                <c:pt idx="2454">
                  <c:v>3343.7919999999999</c:v>
                </c:pt>
                <c:pt idx="2455">
                  <c:v>3271.1320000000001</c:v>
                </c:pt>
                <c:pt idx="2456">
                  <c:v>3282.67</c:v>
                </c:pt>
                <c:pt idx="2457">
                  <c:v>3346.26</c:v>
                </c:pt>
                <c:pt idx="2458">
                  <c:v>3359.2510000000002</c:v>
                </c:pt>
                <c:pt idx="2459">
                  <c:v>3379.9989999999998</c:v>
                </c:pt>
                <c:pt idx="2460">
                  <c:v>3410.181</c:v>
                </c:pt>
                <c:pt idx="2461">
                  <c:v>3441.9780000000001</c:v>
                </c:pt>
                <c:pt idx="2462">
                  <c:v>3466.3879999999999</c:v>
                </c:pt>
                <c:pt idx="2463">
                  <c:v>3447.7350000000001</c:v>
                </c:pt>
                <c:pt idx="2464">
                  <c:v>3517.1610000000001</c:v>
                </c:pt>
                <c:pt idx="2465">
                  <c:v>3550.1109999999999</c:v>
                </c:pt>
                <c:pt idx="2466">
                  <c:v>3555.63</c:v>
                </c:pt>
                <c:pt idx="2467">
                  <c:v>3514.569</c:v>
                </c:pt>
                <c:pt idx="2468">
                  <c:v>3539.8150000000001</c:v>
                </c:pt>
                <c:pt idx="2469">
                  <c:v>3518.6350000000002</c:v>
                </c:pt>
                <c:pt idx="2470">
                  <c:v>3501.3589999999999</c:v>
                </c:pt>
                <c:pt idx="2471">
                  <c:v>3567.9789999999998</c:v>
                </c:pt>
                <c:pt idx="2472">
                  <c:v>3581.7939999999999</c:v>
                </c:pt>
                <c:pt idx="2473">
                  <c:v>3617.44</c:v>
                </c:pt>
                <c:pt idx="2474">
                  <c:v>3647.0259999999998</c:v>
                </c:pt>
                <c:pt idx="2475">
                  <c:v>3687.364</c:v>
                </c:pt>
                <c:pt idx="2476">
                  <c:v>3768.2579999999998</c:v>
                </c:pt>
                <c:pt idx="2477">
                  <c:v>3828.3119999999999</c:v>
                </c:pt>
                <c:pt idx="2478">
                  <c:v>3924.2559999999999</c:v>
                </c:pt>
                <c:pt idx="2479">
                  <c:v>3928.873</c:v>
                </c:pt>
                <c:pt idx="2480">
                  <c:v>3979.7579999999998</c:v>
                </c:pt>
                <c:pt idx="2481">
                  <c:v>4044.6419999999998</c:v>
                </c:pt>
                <c:pt idx="2482">
                  <c:v>4052.0859999999998</c:v>
                </c:pt>
                <c:pt idx="2483">
                  <c:v>4031.0729999999999</c:v>
                </c:pt>
                <c:pt idx="2484">
                  <c:v>4062.2689999999998</c:v>
                </c:pt>
                <c:pt idx="2485">
                  <c:v>4116.3010000000004</c:v>
                </c:pt>
                <c:pt idx="2486">
                  <c:v>4230.5870000000004</c:v>
                </c:pt>
                <c:pt idx="2487">
                  <c:v>4167.1229999999996</c:v>
                </c:pt>
                <c:pt idx="2488">
                  <c:v>4276.3059999999996</c:v>
                </c:pt>
                <c:pt idx="2489">
                  <c:v>4319.7269999999999</c:v>
                </c:pt>
                <c:pt idx="2490">
                  <c:v>4470.8819999999996</c:v>
                </c:pt>
                <c:pt idx="2491">
                  <c:v>4578.8440000000001</c:v>
                </c:pt>
                <c:pt idx="2492">
                  <c:v>4591.9679999999998</c:v>
                </c:pt>
                <c:pt idx="2493">
                  <c:v>4548.9040000000005</c:v>
                </c:pt>
                <c:pt idx="2494">
                  <c:v>4717.2870000000003</c:v>
                </c:pt>
                <c:pt idx="2495">
                  <c:v>4775.7979999999998</c:v>
                </c:pt>
                <c:pt idx="2496">
                  <c:v>4799.6869999999999</c:v>
                </c:pt>
                <c:pt idx="2497">
                  <c:v>4632.4799999999996</c:v>
                </c:pt>
                <c:pt idx="2498">
                  <c:v>4835.4080000000004</c:v>
                </c:pt>
                <c:pt idx="2499">
                  <c:v>4833.82</c:v>
                </c:pt>
                <c:pt idx="2500">
                  <c:v>4715.8389999999999</c:v>
                </c:pt>
                <c:pt idx="2501">
                  <c:v>4845.732</c:v>
                </c:pt>
                <c:pt idx="2502">
                  <c:v>4992.8609999999999</c:v>
                </c:pt>
                <c:pt idx="2503">
                  <c:v>4917.0990000000002</c:v>
                </c:pt>
                <c:pt idx="2504">
                  <c:v>4963.2650000000003</c:v>
                </c:pt>
                <c:pt idx="2505">
                  <c:v>5020.9920000000002</c:v>
                </c:pt>
                <c:pt idx="2506">
                  <c:v>4885.8959999999997</c:v>
                </c:pt>
                <c:pt idx="2507">
                  <c:v>4960.2470000000003</c:v>
                </c:pt>
                <c:pt idx="2508">
                  <c:v>4957.7489999999998</c:v>
                </c:pt>
                <c:pt idx="2509">
                  <c:v>5043.2610000000004</c:v>
                </c:pt>
                <c:pt idx="2510">
                  <c:v>4829.9309999999996</c:v>
                </c:pt>
                <c:pt idx="2511">
                  <c:v>4695.2979999999998</c:v>
                </c:pt>
                <c:pt idx="2512">
                  <c:v>4634.549</c:v>
                </c:pt>
                <c:pt idx="2513">
                  <c:v>4754.1949999999997</c:v>
                </c:pt>
                <c:pt idx="2514">
                  <c:v>4892.4049999999997</c:v>
                </c:pt>
                <c:pt idx="2515">
                  <c:v>4966.7139999999999</c:v>
                </c:pt>
                <c:pt idx="2516">
                  <c:v>4949.6809999999996</c:v>
                </c:pt>
                <c:pt idx="2517">
                  <c:v>4955.4129999999996</c:v>
                </c:pt>
                <c:pt idx="2518">
                  <c:v>4849.9350000000004</c:v>
                </c:pt>
                <c:pt idx="2519">
                  <c:v>4897.7120000000004</c:v>
                </c:pt>
                <c:pt idx="2520">
                  <c:v>5054.6809999999996</c:v>
                </c:pt>
                <c:pt idx="2521">
                  <c:v>5111.2020000000002</c:v>
                </c:pt>
                <c:pt idx="2522">
                  <c:v>5329.6310000000003</c:v>
                </c:pt>
                <c:pt idx="2523">
                  <c:v>5380.8549999999996</c:v>
                </c:pt>
                <c:pt idx="2524">
                  <c:v>5603.5929999999998</c:v>
                </c:pt>
                <c:pt idx="2525">
                  <c:v>5677.6930000000002</c:v>
                </c:pt>
                <c:pt idx="2526">
                  <c:v>5684.37</c:v>
                </c:pt>
                <c:pt idx="2527">
                  <c:v>5335.9750000000004</c:v>
                </c:pt>
                <c:pt idx="2528">
                  <c:v>5413.5559999999996</c:v>
                </c:pt>
                <c:pt idx="2529">
                  <c:v>5727.4129999999996</c:v>
                </c:pt>
                <c:pt idx="2530">
                  <c:v>5882.08</c:v>
                </c:pt>
                <c:pt idx="2531">
                  <c:v>5878.13</c:v>
                </c:pt>
                <c:pt idx="2532">
                  <c:v>6001.5190000000002</c:v>
                </c:pt>
                <c:pt idx="2533">
                  <c:v>6068.7550000000001</c:v>
                </c:pt>
                <c:pt idx="2534">
                  <c:v>6132.8339999999998</c:v>
                </c:pt>
                <c:pt idx="2535">
                  <c:v>6011.9479000000001</c:v>
                </c:pt>
                <c:pt idx="2536">
                  <c:v>6081.0228999999999</c:v>
                </c:pt>
                <c:pt idx="2537">
                  <c:v>6142.3635000000004</c:v>
                </c:pt>
                <c:pt idx="2538">
                  <c:v>6240.6485000000002</c:v>
                </c:pt>
                <c:pt idx="2539">
                  <c:v>6090.7641999999996</c:v>
                </c:pt>
                <c:pt idx="2540">
                  <c:v>5892.4305999999997</c:v>
                </c:pt>
                <c:pt idx="2541">
                  <c:v>6011.3819000000003</c:v>
                </c:pt>
                <c:pt idx="2542">
                  <c:v>5724.1967000000004</c:v>
                </c:pt>
                <c:pt idx="2543">
                  <c:v>5444.1621999999998</c:v>
                </c:pt>
                <c:pt idx="2544">
                  <c:v>5573.8658999999998</c:v>
                </c:pt>
                <c:pt idx="2545">
                  <c:v>5698.9080999999996</c:v>
                </c:pt>
                <c:pt idx="2546">
                  <c:v>5323.2358000000004</c:v>
                </c:pt>
                <c:pt idx="2547">
                  <c:v>5188.3708999999999</c:v>
                </c:pt>
                <c:pt idx="2548">
                  <c:v>4803.4354999999996</c:v>
                </c:pt>
                <c:pt idx="2549">
                  <c:v>5054.8418000000001</c:v>
                </c:pt>
                <c:pt idx="2550">
                  <c:v>4826.5540000000001</c:v>
                </c:pt>
                <c:pt idx="2551">
                  <c:v>4416.6328000000003</c:v>
                </c:pt>
                <c:pt idx="2552">
                  <c:v>4599.9916000000003</c:v>
                </c:pt>
                <c:pt idx="2553">
                  <c:v>4188.5716000000002</c:v>
                </c:pt>
                <c:pt idx="2554">
                  <c:v>3882.9241000000002</c:v>
                </c:pt>
                <c:pt idx="2555">
                  <c:v>3891.8771999999999</c:v>
                </c:pt>
                <c:pt idx="2556">
                  <c:v>4307.2172</c:v>
                </c:pt>
                <c:pt idx="2557">
                  <c:v>4583.5727999999999</c:v>
                </c:pt>
                <c:pt idx="2558">
                  <c:v>4677.5445</c:v>
                </c:pt>
                <c:pt idx="2559">
                  <c:v>4567.4706999999999</c:v>
                </c:pt>
                <c:pt idx="2560">
                  <c:v>4364.7655999999997</c:v>
                </c:pt>
                <c:pt idx="2561">
                  <c:v>4457.1289999999999</c:v>
                </c:pt>
                <c:pt idx="2562">
                  <c:v>4621.4867999999997</c:v>
                </c:pt>
                <c:pt idx="2563">
                  <c:v>4587.0261</c:v>
                </c:pt>
                <c:pt idx="2564">
                  <c:v>4670.3031000000001</c:v>
                </c:pt>
                <c:pt idx="2565">
                  <c:v>4703.3629000000001</c:v>
                </c:pt>
                <c:pt idx="2566">
                  <c:v>4817.8401000000003</c:v>
                </c:pt>
                <c:pt idx="2567">
                  <c:v>4617.2493000000004</c:v>
                </c:pt>
                <c:pt idx="2568">
                  <c:v>4173.3361999999997</c:v>
                </c:pt>
                <c:pt idx="2569">
                  <c:v>4314.2862999999998</c:v>
                </c:pt>
                <c:pt idx="2570">
                  <c:v>4452.0226000000002</c:v>
                </c:pt>
                <c:pt idx="2571">
                  <c:v>4287.2527</c:v>
                </c:pt>
                <c:pt idx="2572">
                  <c:v>4292.8572000000004</c:v>
                </c:pt>
                <c:pt idx="2573">
                  <c:v>4368.2516999999998</c:v>
                </c:pt>
                <c:pt idx="2574">
                  <c:v>4518.6202999999996</c:v>
                </c:pt>
                <c:pt idx="2575">
                  <c:v>4410.9085999999998</c:v>
                </c:pt>
                <c:pt idx="2576">
                  <c:v>4485.8316999999997</c:v>
                </c:pt>
                <c:pt idx="2577">
                  <c:v>4588.67</c:v>
                </c:pt>
                <c:pt idx="2578">
                  <c:v>4760.0325000000003</c:v>
                </c:pt>
                <c:pt idx="2579">
                  <c:v>4717.4930999999997</c:v>
                </c:pt>
                <c:pt idx="2580">
                  <c:v>4688.1275999999998</c:v>
                </c:pt>
                <c:pt idx="2581">
                  <c:v>4842.1850999999997</c:v>
                </c:pt>
                <c:pt idx="2582">
                  <c:v>4799.7561999999998</c:v>
                </c:pt>
                <c:pt idx="2583">
                  <c:v>4887.7853999999998</c:v>
                </c:pt>
                <c:pt idx="2584">
                  <c:v>4400.3126000000002</c:v>
                </c:pt>
                <c:pt idx="2585">
                  <c:v>4547.3608000000004</c:v>
                </c:pt>
                <c:pt idx="2586">
                  <c:v>4369.1781000000001</c:v>
                </c:pt>
                <c:pt idx="2587">
                  <c:v>4029.0219999999999</c:v>
                </c:pt>
                <c:pt idx="2588">
                  <c:v>3558.5907999999999</c:v>
                </c:pt>
                <c:pt idx="2589">
                  <c:v>3538.654</c:v>
                </c:pt>
                <c:pt idx="2590">
                  <c:v>3529.1255999999998</c:v>
                </c:pt>
                <c:pt idx="2591">
                  <c:v>3711.6304</c:v>
                </c:pt>
                <c:pt idx="2592">
                  <c:v>3809.7892999999999</c:v>
                </c:pt>
                <c:pt idx="2593">
                  <c:v>3713.0101</c:v>
                </c:pt>
                <c:pt idx="2594">
                  <c:v>3506.4045000000001</c:v>
                </c:pt>
                <c:pt idx="2595">
                  <c:v>3684.6451999999999</c:v>
                </c:pt>
                <c:pt idx="2596">
                  <c:v>3581.9014000000002</c:v>
                </c:pt>
                <c:pt idx="2597">
                  <c:v>3743.9540000000002</c:v>
                </c:pt>
                <c:pt idx="2598">
                  <c:v>3760.7004000000002</c:v>
                </c:pt>
                <c:pt idx="2599">
                  <c:v>3753.5882000000001</c:v>
                </c:pt>
                <c:pt idx="2600">
                  <c:v>3795.9168</c:v>
                </c:pt>
                <c:pt idx="2601">
                  <c:v>3511.6255000000001</c:v>
                </c:pt>
                <c:pt idx="2602">
                  <c:v>3436.1853000000001</c:v>
                </c:pt>
                <c:pt idx="2603">
                  <c:v>3623.2310000000002</c:v>
                </c:pt>
                <c:pt idx="2604">
                  <c:v>3583.9558000000002</c:v>
                </c:pt>
                <c:pt idx="2605">
                  <c:v>3554.0198</c:v>
                </c:pt>
                <c:pt idx="2606">
                  <c:v>3678.0475999999999</c:v>
                </c:pt>
                <c:pt idx="2607">
                  <c:v>3637.2015999999999</c:v>
                </c:pt>
                <c:pt idx="2608">
                  <c:v>3639.8733999999999</c:v>
                </c:pt>
                <c:pt idx="2609">
                  <c:v>3651.9684000000002</c:v>
                </c:pt>
                <c:pt idx="2610">
                  <c:v>3597.5873000000001</c:v>
                </c:pt>
                <c:pt idx="2611">
                  <c:v>3587.3029000000001</c:v>
                </c:pt>
                <c:pt idx="2612">
                  <c:v>3605.4456</c:v>
                </c:pt>
                <c:pt idx="2613">
                  <c:v>3705.7932000000001</c:v>
                </c:pt>
                <c:pt idx="2614">
                  <c:v>3707.0227</c:v>
                </c:pt>
                <c:pt idx="2615">
                  <c:v>3758.5587999999998</c:v>
                </c:pt>
                <c:pt idx="2616">
                  <c:v>3848.9065000000001</c:v>
                </c:pt>
                <c:pt idx="2617">
                  <c:v>3870.7244999999998</c:v>
                </c:pt>
                <c:pt idx="2618">
                  <c:v>3816.3213000000001</c:v>
                </c:pt>
                <c:pt idx="2619">
                  <c:v>3972.7503000000002</c:v>
                </c:pt>
                <c:pt idx="2620">
                  <c:v>4031.2622999999999</c:v>
                </c:pt>
                <c:pt idx="2621">
                  <c:v>4035.9773</c:v>
                </c:pt>
                <c:pt idx="2622">
                  <c:v>4084.9940999999999</c:v>
                </c:pt>
                <c:pt idx="2623">
                  <c:v>3868.2003</c:v>
                </c:pt>
                <c:pt idx="2624">
                  <c:v>3985.9573999999998</c:v>
                </c:pt>
                <c:pt idx="2625">
                  <c:v>4099.6975000000002</c:v>
                </c:pt>
                <c:pt idx="2626">
                  <c:v>4066.2305000000001</c:v>
                </c:pt>
                <c:pt idx="2627">
                  <c:v>4070.8155999999999</c:v>
                </c:pt>
                <c:pt idx="2628">
                  <c:v>4035.1262999999999</c:v>
                </c:pt>
                <c:pt idx="2629">
                  <c:v>4026.0972000000002</c:v>
                </c:pt>
                <c:pt idx="2630">
                  <c:v>3945.8517999999999</c:v>
                </c:pt>
                <c:pt idx="2631">
                  <c:v>3942.625</c:v>
                </c:pt>
                <c:pt idx="2632">
                  <c:v>3938.248</c:v>
                </c:pt>
                <c:pt idx="2633">
                  <c:v>4105.2543999999998</c:v>
                </c:pt>
                <c:pt idx="2634">
                  <c:v>4154.0230000000001</c:v>
                </c:pt>
                <c:pt idx="2635">
                  <c:v>4241.2637999999997</c:v>
                </c:pt>
                <c:pt idx="2636">
                  <c:v>4275.3543</c:v>
                </c:pt>
                <c:pt idx="2637">
                  <c:v>4313.7671</c:v>
                </c:pt>
                <c:pt idx="2638">
                  <c:v>4331.9929000000002</c:v>
                </c:pt>
                <c:pt idx="2639">
                  <c:v>4261.5743000000002</c:v>
                </c:pt>
                <c:pt idx="2640">
                  <c:v>4186.8028000000004</c:v>
                </c:pt>
                <c:pt idx="2641">
                  <c:v>4348.5427</c:v>
                </c:pt>
                <c:pt idx="2642">
                  <c:v>4305.5888000000004</c:v>
                </c:pt>
                <c:pt idx="2643">
                  <c:v>4267.9210000000003</c:v>
                </c:pt>
                <c:pt idx="2644">
                  <c:v>4338.9151000000002</c:v>
                </c:pt>
                <c:pt idx="2645">
                  <c:v>4371.6773000000003</c:v>
                </c:pt>
                <c:pt idx="2646">
                  <c:v>4353.4087</c:v>
                </c:pt>
                <c:pt idx="2647">
                  <c:v>4364.6466</c:v>
                </c:pt>
                <c:pt idx="2648">
                  <c:v>4454.7011000000002</c:v>
                </c:pt>
                <c:pt idx="2649">
                  <c:v>4383.6548000000003</c:v>
                </c:pt>
                <c:pt idx="2650">
                  <c:v>4182.1369000000004</c:v>
                </c:pt>
                <c:pt idx="2651">
                  <c:v>4229.6319000000003</c:v>
                </c:pt>
                <c:pt idx="2652">
                  <c:v>4214.7403999999997</c:v>
                </c:pt>
                <c:pt idx="2653">
                  <c:v>4308.3751000000002</c:v>
                </c:pt>
                <c:pt idx="2654">
                  <c:v>4345.3155999999999</c:v>
                </c:pt>
                <c:pt idx="2655">
                  <c:v>4308.2754999999997</c:v>
                </c:pt>
                <c:pt idx="2656">
                  <c:v>4300.5568999999996</c:v>
                </c:pt>
                <c:pt idx="2657">
                  <c:v>4213.5798000000004</c:v>
                </c:pt>
                <c:pt idx="2658">
                  <c:v>4261.0203000000001</c:v>
                </c:pt>
                <c:pt idx="2659">
                  <c:v>4232.8212999999996</c:v>
                </c:pt>
                <c:pt idx="2660">
                  <c:v>4172.5014000000001</c:v>
                </c:pt>
                <c:pt idx="2661">
                  <c:v>4296.4155000000001</c:v>
                </c:pt>
                <c:pt idx="2662">
                  <c:v>4304.7568000000001</c:v>
                </c:pt>
                <c:pt idx="2663">
                  <c:v>4306.9540999999999</c:v>
                </c:pt>
                <c:pt idx="2664">
                  <c:v>4374.7444999999998</c:v>
                </c:pt>
                <c:pt idx="2665">
                  <c:v>4366.5060000000003</c:v>
                </c:pt>
                <c:pt idx="2666">
                  <c:v>4509.8724000000002</c:v>
                </c:pt>
                <c:pt idx="2667">
                  <c:v>4520.9214000000002</c:v>
                </c:pt>
                <c:pt idx="2668">
                  <c:v>4502.9184999999998</c:v>
                </c:pt>
                <c:pt idx="2669">
                  <c:v>4462.5338000000002</c:v>
                </c:pt>
                <c:pt idx="2670">
                  <c:v>4489.2816000000003</c:v>
                </c:pt>
                <c:pt idx="2671">
                  <c:v>4364.5532000000003</c:v>
                </c:pt>
                <c:pt idx="2672">
                  <c:v>4413.7777999999998</c:v>
                </c:pt>
                <c:pt idx="2673">
                  <c:v>4416.6418000000003</c:v>
                </c:pt>
                <c:pt idx="2674">
                  <c:v>4368.2975999999999</c:v>
                </c:pt>
                <c:pt idx="2675">
                  <c:v>3966.6041</c:v>
                </c:pt>
                <c:pt idx="2676">
                  <c:v>4084.1644999999999</c:v>
                </c:pt>
                <c:pt idx="2677">
                  <c:v>4119.5033000000003</c:v>
                </c:pt>
                <c:pt idx="2678">
                  <c:v>3992.2860000000001</c:v>
                </c:pt>
                <c:pt idx="2679">
                  <c:v>3918.7278000000001</c:v>
                </c:pt>
                <c:pt idx="2680">
                  <c:v>3769.8000999999999</c:v>
                </c:pt>
                <c:pt idx="2681">
                  <c:v>3779.8595</c:v>
                </c:pt>
                <c:pt idx="2682">
                  <c:v>3607.3132000000001</c:v>
                </c:pt>
                <c:pt idx="2683">
                  <c:v>3739.7323999999999</c:v>
                </c:pt>
                <c:pt idx="2684">
                  <c:v>3569.0817999999999</c:v>
                </c:pt>
                <c:pt idx="2685">
                  <c:v>3637.3627999999999</c:v>
                </c:pt>
                <c:pt idx="2686">
                  <c:v>3735.895</c:v>
                </c:pt>
                <c:pt idx="2687">
                  <c:v>3656.1511</c:v>
                </c:pt>
                <c:pt idx="2688">
                  <c:v>3636.7882</c:v>
                </c:pt>
                <c:pt idx="2689">
                  <c:v>3659.9535000000001</c:v>
                </c:pt>
                <c:pt idx="2690">
                  <c:v>3636.0862000000002</c:v>
                </c:pt>
                <c:pt idx="2691">
                  <c:v>3455.5178000000001</c:v>
                </c:pt>
                <c:pt idx="2692">
                  <c:v>3390.4281999999998</c:v>
                </c:pt>
                <c:pt idx="2693">
                  <c:v>3328.2638999999999</c:v>
                </c:pt>
                <c:pt idx="2694">
                  <c:v>3423.9427999999998</c:v>
                </c:pt>
                <c:pt idx="2695">
                  <c:v>3390.3287999999998</c:v>
                </c:pt>
                <c:pt idx="2696">
                  <c:v>3426.3712999999998</c:v>
                </c:pt>
                <c:pt idx="2697">
                  <c:v>3456.0936999999999</c:v>
                </c:pt>
                <c:pt idx="2698">
                  <c:v>3490.9223000000002</c:v>
                </c:pt>
                <c:pt idx="2699">
                  <c:v>3381.9875999999999</c:v>
                </c:pt>
                <c:pt idx="2700">
                  <c:v>3467.4740000000002</c:v>
                </c:pt>
                <c:pt idx="2701">
                  <c:v>3550.2341999999999</c:v>
                </c:pt>
                <c:pt idx="2702">
                  <c:v>3610.0464000000002</c:v>
                </c:pt>
                <c:pt idx="2703">
                  <c:v>3585.6133</c:v>
                </c:pt>
                <c:pt idx="2704">
                  <c:v>3631.8099000000002</c:v>
                </c:pt>
                <c:pt idx="2705">
                  <c:v>3678.9200999999998</c:v>
                </c:pt>
                <c:pt idx="2706">
                  <c:v>3629.8415</c:v>
                </c:pt>
                <c:pt idx="2707">
                  <c:v>3668.3</c:v>
                </c:pt>
                <c:pt idx="2708">
                  <c:v>3478.1716999999999</c:v>
                </c:pt>
                <c:pt idx="2709">
                  <c:v>3475.5077999999999</c:v>
                </c:pt>
                <c:pt idx="2710">
                  <c:v>3400.8344000000002</c:v>
                </c:pt>
                <c:pt idx="2711">
                  <c:v>3466.0830000000001</c:v>
                </c:pt>
                <c:pt idx="2712">
                  <c:v>3615.0146</c:v>
                </c:pt>
                <c:pt idx="2713">
                  <c:v>3609.1619999999998</c:v>
                </c:pt>
                <c:pt idx="2714">
                  <c:v>3649.6428000000001</c:v>
                </c:pt>
                <c:pt idx="2715">
                  <c:v>3669.6107000000002</c:v>
                </c:pt>
                <c:pt idx="2716">
                  <c:v>3596.6696999999999</c:v>
                </c:pt>
                <c:pt idx="2717">
                  <c:v>3598.3564999999999</c:v>
                </c:pt>
                <c:pt idx="2718">
                  <c:v>3532.4164000000001</c:v>
                </c:pt>
                <c:pt idx="2719">
                  <c:v>3583.6698999999999</c:v>
                </c:pt>
                <c:pt idx="2720">
                  <c:v>3614.9760999999999</c:v>
                </c:pt>
                <c:pt idx="2721">
                  <c:v>3620.6518000000001</c:v>
                </c:pt>
                <c:pt idx="2722">
                  <c:v>3641.5446999999999</c:v>
                </c:pt>
                <c:pt idx="2723">
                  <c:v>3689.2420000000002</c:v>
                </c:pt>
                <c:pt idx="2724">
                  <c:v>3760.8157999999999</c:v>
                </c:pt>
                <c:pt idx="2725">
                  <c:v>3778.0807</c:v>
                </c:pt>
                <c:pt idx="2726">
                  <c:v>3773.4998999999998</c:v>
                </c:pt>
                <c:pt idx="2727">
                  <c:v>3759.6887999999999</c:v>
                </c:pt>
                <c:pt idx="2728">
                  <c:v>3724.9949000000001</c:v>
                </c:pt>
                <c:pt idx="2729">
                  <c:v>3766.4049</c:v>
                </c:pt>
                <c:pt idx="2730">
                  <c:v>3740.5108</c:v>
                </c:pt>
                <c:pt idx="2731">
                  <c:v>3729.0093000000002</c:v>
                </c:pt>
                <c:pt idx="2732">
                  <c:v>3801.8807999999999</c:v>
                </c:pt>
                <c:pt idx="2733">
                  <c:v>3784.5239999999999</c:v>
                </c:pt>
                <c:pt idx="2734">
                  <c:v>3788.4742999999999</c:v>
                </c:pt>
                <c:pt idx="2735">
                  <c:v>3848.6408000000001</c:v>
                </c:pt>
                <c:pt idx="2736">
                  <c:v>3865.0124000000001</c:v>
                </c:pt>
                <c:pt idx="2737">
                  <c:v>3778.4429</c:v>
                </c:pt>
                <c:pt idx="2738">
                  <c:v>3797.1995999999999</c:v>
                </c:pt>
                <c:pt idx="2739">
                  <c:v>3829.0164</c:v>
                </c:pt>
                <c:pt idx="2740">
                  <c:v>3836.2478999999998</c:v>
                </c:pt>
                <c:pt idx="2741">
                  <c:v>3884.6968000000002</c:v>
                </c:pt>
                <c:pt idx="2742">
                  <c:v>3885.3103000000001</c:v>
                </c:pt>
                <c:pt idx="2743">
                  <c:v>3856.2939000000001</c:v>
                </c:pt>
                <c:pt idx="2744">
                  <c:v>3846.6957000000002</c:v>
                </c:pt>
                <c:pt idx="2745">
                  <c:v>3850.4638</c:v>
                </c:pt>
                <c:pt idx="2746">
                  <c:v>3735.8811999999998</c:v>
                </c:pt>
                <c:pt idx="2747">
                  <c:v>3716.2118</c:v>
                </c:pt>
                <c:pt idx="2748">
                  <c:v>3742.8296999999998</c:v>
                </c:pt>
                <c:pt idx="2749">
                  <c:v>3756.0891000000001</c:v>
                </c:pt>
                <c:pt idx="2750">
                  <c:v>3780.6871999999998</c:v>
                </c:pt>
                <c:pt idx="2751">
                  <c:v>3765.1583000000001</c:v>
                </c:pt>
                <c:pt idx="2752">
                  <c:v>3744.9295999999999</c:v>
                </c:pt>
                <c:pt idx="2753">
                  <c:v>3753.6392999999998</c:v>
                </c:pt>
                <c:pt idx="2754">
                  <c:v>3806.4241999999999</c:v>
                </c:pt>
                <c:pt idx="2755">
                  <c:v>3800.7878000000001</c:v>
                </c:pt>
                <c:pt idx="2756">
                  <c:v>3805.0153</c:v>
                </c:pt>
                <c:pt idx="2757">
                  <c:v>3690.3175000000001</c:v>
                </c:pt>
                <c:pt idx="2758">
                  <c:v>3605.1583999999998</c:v>
                </c:pt>
                <c:pt idx="2759">
                  <c:v>3638.2957999999999</c:v>
                </c:pt>
                <c:pt idx="2760">
                  <c:v>3616.4213</c:v>
                </c:pt>
                <c:pt idx="2761">
                  <c:v>3641.7069000000001</c:v>
                </c:pt>
                <c:pt idx="2762">
                  <c:v>3629.2550999999999</c:v>
                </c:pt>
                <c:pt idx="2763">
                  <c:v>3669.5061000000001</c:v>
                </c:pt>
                <c:pt idx="2764">
                  <c:v>3631.24</c:v>
                </c:pt>
                <c:pt idx="2765">
                  <c:v>3590.3316</c:v>
                </c:pt>
                <c:pt idx="2766">
                  <c:v>3579.3173000000002</c:v>
                </c:pt>
                <c:pt idx="2767">
                  <c:v>3609.0727000000002</c:v>
                </c:pt>
                <c:pt idx="2768">
                  <c:v>3624.7318</c:v>
                </c:pt>
                <c:pt idx="2769">
                  <c:v>3612.2046</c:v>
                </c:pt>
                <c:pt idx="2770">
                  <c:v>3599.4652999999998</c:v>
                </c:pt>
                <c:pt idx="2771">
                  <c:v>3603.3571999999999</c:v>
                </c:pt>
                <c:pt idx="2772">
                  <c:v>3611.3497000000002</c:v>
                </c:pt>
                <c:pt idx="2773">
                  <c:v>3621.1876000000002</c:v>
                </c:pt>
                <c:pt idx="2774">
                  <c:v>3721.4041000000002</c:v>
                </c:pt>
                <c:pt idx="2775">
                  <c:v>3716.4459000000002</c:v>
                </c:pt>
                <c:pt idx="2776">
                  <c:v>3727.4088999999999</c:v>
                </c:pt>
                <c:pt idx="2777">
                  <c:v>3746.0047</c:v>
                </c:pt>
                <c:pt idx="2778">
                  <c:v>3742.0852</c:v>
                </c:pt>
                <c:pt idx="2779">
                  <c:v>3726.9429</c:v>
                </c:pt>
                <c:pt idx="2780">
                  <c:v>3680.4677999999999</c:v>
                </c:pt>
                <c:pt idx="2781">
                  <c:v>3598.1525000000001</c:v>
                </c:pt>
                <c:pt idx="2782">
                  <c:v>3586.9409999999998</c:v>
                </c:pt>
                <c:pt idx="2783">
                  <c:v>3655.7343000000001</c:v>
                </c:pt>
                <c:pt idx="2784">
                  <c:v>3653.1862999999998</c:v>
                </c:pt>
                <c:pt idx="2785">
                  <c:v>3676.4672999999998</c:v>
                </c:pt>
                <c:pt idx="2786">
                  <c:v>3686.7377000000001</c:v>
                </c:pt>
                <c:pt idx="2787">
                  <c:v>3660.7894999999999</c:v>
                </c:pt>
                <c:pt idx="2788">
                  <c:v>3687.3071</c:v>
                </c:pt>
                <c:pt idx="2789">
                  <c:v>3662.7853</c:v>
                </c:pt>
                <c:pt idx="2790">
                  <c:v>3606.8130999999998</c:v>
                </c:pt>
                <c:pt idx="2791">
                  <c:v>3656.4245999999998</c:v>
                </c:pt>
                <c:pt idx="2792">
                  <c:v>3697.8022999999998</c:v>
                </c:pt>
                <c:pt idx="2793">
                  <c:v>3702.4866999999999</c:v>
                </c:pt>
                <c:pt idx="2794">
                  <c:v>3706.8762000000002</c:v>
                </c:pt>
                <c:pt idx="2795">
                  <c:v>3689.0173</c:v>
                </c:pt>
                <c:pt idx="2796">
                  <c:v>3758.5830999999998</c:v>
                </c:pt>
                <c:pt idx="2797">
                  <c:v>3756.0605999999998</c:v>
                </c:pt>
                <c:pt idx="2798">
                  <c:v>3763.8728000000001</c:v>
                </c:pt>
                <c:pt idx="2799">
                  <c:v>3742.4785000000002</c:v>
                </c:pt>
                <c:pt idx="2800">
                  <c:v>3740.2334000000001</c:v>
                </c:pt>
                <c:pt idx="2801">
                  <c:v>3742.3892000000001</c:v>
                </c:pt>
                <c:pt idx="2802">
                  <c:v>3825.9421000000002</c:v>
                </c:pt>
                <c:pt idx="2803">
                  <c:v>3835.7237</c:v>
                </c:pt>
                <c:pt idx="2804">
                  <c:v>3827.8166000000001</c:v>
                </c:pt>
                <c:pt idx="2805">
                  <c:v>3826.2853</c:v>
                </c:pt>
                <c:pt idx="2806">
                  <c:v>3831.9946</c:v>
                </c:pt>
                <c:pt idx="2807">
                  <c:v>3814.6006000000002</c:v>
                </c:pt>
                <c:pt idx="2808">
                  <c:v>3805.1253000000002</c:v>
                </c:pt>
                <c:pt idx="2809">
                  <c:v>3822.5839000000001</c:v>
                </c:pt>
                <c:pt idx="2810">
                  <c:v>3780.6444000000001</c:v>
                </c:pt>
                <c:pt idx="2811">
                  <c:v>3794.8595999999998</c:v>
                </c:pt>
                <c:pt idx="2812">
                  <c:v>3850.3921999999998</c:v>
                </c:pt>
                <c:pt idx="2813">
                  <c:v>3781.5585000000001</c:v>
                </c:pt>
                <c:pt idx="2814">
                  <c:v>3835.7159999999999</c:v>
                </c:pt>
                <c:pt idx="2815">
                  <c:v>3832.0574000000001</c:v>
                </c:pt>
                <c:pt idx="2816">
                  <c:v>3797.4488999999999</c:v>
                </c:pt>
                <c:pt idx="2817">
                  <c:v>3808.5372000000002</c:v>
                </c:pt>
                <c:pt idx="2818">
                  <c:v>3827.5668000000001</c:v>
                </c:pt>
                <c:pt idx="2819">
                  <c:v>3838.9409999999998</c:v>
                </c:pt>
                <c:pt idx="2820">
                  <c:v>3835.5435000000002</c:v>
                </c:pt>
                <c:pt idx="2821">
                  <c:v>3879.3148000000001</c:v>
                </c:pt>
                <c:pt idx="2822">
                  <c:v>3905.3557000000001</c:v>
                </c:pt>
                <c:pt idx="2823">
                  <c:v>3883.1866</c:v>
                </c:pt>
                <c:pt idx="2824">
                  <c:v>3871.4128999999998</c:v>
                </c:pt>
                <c:pt idx="2825">
                  <c:v>3958.0558000000001</c:v>
                </c:pt>
                <c:pt idx="2826">
                  <c:v>4057.8766000000001</c:v>
                </c:pt>
                <c:pt idx="2827">
                  <c:v>4022.5882999999999</c:v>
                </c:pt>
                <c:pt idx="2828">
                  <c:v>4020.1752999999999</c:v>
                </c:pt>
                <c:pt idx="2829">
                  <c:v>4012.8602999999998</c:v>
                </c:pt>
                <c:pt idx="2830">
                  <c:v>4018.6961999999999</c:v>
                </c:pt>
                <c:pt idx="2831">
                  <c:v>3990.1228000000001</c:v>
                </c:pt>
                <c:pt idx="2832">
                  <c:v>4001.3768</c:v>
                </c:pt>
                <c:pt idx="2833">
                  <c:v>3974.4582</c:v>
                </c:pt>
                <c:pt idx="2834">
                  <c:v>3970.0354000000002</c:v>
                </c:pt>
                <c:pt idx="2835">
                  <c:v>3957.4843000000001</c:v>
                </c:pt>
                <c:pt idx="2836">
                  <c:v>3962.0086999999999</c:v>
                </c:pt>
                <c:pt idx="2837">
                  <c:v>3965.5416</c:v>
                </c:pt>
                <c:pt idx="2838">
                  <c:v>3985.7579999999998</c:v>
                </c:pt>
                <c:pt idx="2839">
                  <c:v>3954.3179</c:v>
                </c:pt>
                <c:pt idx="2840">
                  <c:v>3969.4996000000001</c:v>
                </c:pt>
                <c:pt idx="2841">
                  <c:v>3983.1061</c:v>
                </c:pt>
                <c:pt idx="2842">
                  <c:v>4008.9265999999998</c:v>
                </c:pt>
                <c:pt idx="2843">
                  <c:v>4009.6322</c:v>
                </c:pt>
                <c:pt idx="2844">
                  <c:v>4016.3458999999998</c:v>
                </c:pt>
                <c:pt idx="2845">
                  <c:v>3936.0985000000001</c:v>
                </c:pt>
                <c:pt idx="2846">
                  <c:v>3916.8501000000001</c:v>
                </c:pt>
                <c:pt idx="2847">
                  <c:v>3900.4227000000001</c:v>
                </c:pt>
                <c:pt idx="2848">
                  <c:v>3884.6911</c:v>
                </c:pt>
                <c:pt idx="2849">
                  <c:v>3919.3467999999998</c:v>
                </c:pt>
                <c:pt idx="2850">
                  <c:v>3919.7543999999998</c:v>
                </c:pt>
                <c:pt idx="2851">
                  <c:v>3941.6612</c:v>
                </c:pt>
                <c:pt idx="2852">
                  <c:v>3966.5418</c:v>
                </c:pt>
                <c:pt idx="2853">
                  <c:v>3934.2782999999999</c:v>
                </c:pt>
                <c:pt idx="2854">
                  <c:v>3878.9036999999998</c:v>
                </c:pt>
                <c:pt idx="2855">
                  <c:v>3914.1064000000001</c:v>
                </c:pt>
                <c:pt idx="2856">
                  <c:v>3903.9454999999998</c:v>
                </c:pt>
                <c:pt idx="2857">
                  <c:v>3909.8148999999999</c:v>
                </c:pt>
                <c:pt idx="2858">
                  <c:v>3940.9857999999999</c:v>
                </c:pt>
                <c:pt idx="2859">
                  <c:v>3977.0198</c:v>
                </c:pt>
                <c:pt idx="2860">
                  <c:v>3977.7085999999999</c:v>
                </c:pt>
                <c:pt idx="2861">
                  <c:v>3978.2557000000002</c:v>
                </c:pt>
                <c:pt idx="2862">
                  <c:v>3984.5302999999999</c:v>
                </c:pt>
                <c:pt idx="2863">
                  <c:v>3992.2166999999999</c:v>
                </c:pt>
                <c:pt idx="2864">
                  <c:v>3960.4326000000001</c:v>
                </c:pt>
                <c:pt idx="2865">
                  <c:v>4017.0383999999999</c:v>
                </c:pt>
                <c:pt idx="2866">
                  <c:v>4007.9848999999999</c:v>
                </c:pt>
                <c:pt idx="2867">
                  <c:v>4012.1974</c:v>
                </c:pt>
                <c:pt idx="2868">
                  <c:v>4034.3058000000001</c:v>
                </c:pt>
                <c:pt idx="2869">
                  <c:v>4071.8402000000001</c:v>
                </c:pt>
                <c:pt idx="2870">
                  <c:v>4080.9007999999999</c:v>
                </c:pt>
                <c:pt idx="2871">
                  <c:v>4053.1666</c:v>
                </c:pt>
                <c:pt idx="2872">
                  <c:v>4048.4996000000001</c:v>
                </c:pt>
                <c:pt idx="2873">
                  <c:v>4023.4524999999999</c:v>
                </c:pt>
                <c:pt idx="2874">
                  <c:v>4033.7212</c:v>
                </c:pt>
                <c:pt idx="2875">
                  <c:v>4048.8514</c:v>
                </c:pt>
                <c:pt idx="2876">
                  <c:v>4012.1963999999998</c:v>
                </c:pt>
                <c:pt idx="2877">
                  <c:v>4048.0551999999998</c:v>
                </c:pt>
                <c:pt idx="2878">
                  <c:v>4033.93</c:v>
                </c:pt>
                <c:pt idx="2879">
                  <c:v>4051.5965999999999</c:v>
                </c:pt>
                <c:pt idx="2880">
                  <c:v>4061.9092000000001</c:v>
                </c:pt>
                <c:pt idx="2881">
                  <c:v>4060.7530999999999</c:v>
                </c:pt>
                <c:pt idx="2882">
                  <c:v>4088.7094000000002</c:v>
                </c:pt>
                <c:pt idx="2883">
                  <c:v>4104.0096000000003</c:v>
                </c:pt>
                <c:pt idx="2884">
                  <c:v>4114.1413000000002</c:v>
                </c:pt>
                <c:pt idx="2885">
                  <c:v>4115.6926999999996</c:v>
                </c:pt>
                <c:pt idx="2886">
                  <c:v>4107.8824000000004</c:v>
                </c:pt>
                <c:pt idx="2887">
                  <c:v>4138.8882999999996</c:v>
                </c:pt>
                <c:pt idx="2888">
                  <c:v>4117.0923000000003</c:v>
                </c:pt>
                <c:pt idx="2889">
                  <c:v>4151.3347999999996</c:v>
                </c:pt>
                <c:pt idx="2890">
                  <c:v>4184.259</c:v>
                </c:pt>
                <c:pt idx="2891">
                  <c:v>4188.6692000000003</c:v>
                </c:pt>
                <c:pt idx="2892">
                  <c:v>4216.97</c:v>
                </c:pt>
                <c:pt idx="2893">
                  <c:v>4266.2137000000002</c:v>
                </c:pt>
                <c:pt idx="2894">
                  <c:v>4271.2736999999997</c:v>
                </c:pt>
                <c:pt idx="2895">
                  <c:v>4288.6328999999996</c:v>
                </c:pt>
                <c:pt idx="2896">
                  <c:v>4261.1219000000001</c:v>
                </c:pt>
                <c:pt idx="2897">
                  <c:v>4290.0012999999999</c:v>
                </c:pt>
                <c:pt idx="2898">
                  <c:v>4189.7132000000001</c:v>
                </c:pt>
                <c:pt idx="2899">
                  <c:v>4178.9803000000002</c:v>
                </c:pt>
                <c:pt idx="2900">
                  <c:v>4173.8963000000003</c:v>
                </c:pt>
                <c:pt idx="2901">
                  <c:v>4201.5527000000002</c:v>
                </c:pt>
                <c:pt idx="2902">
                  <c:v>4189.0415999999996</c:v>
                </c:pt>
                <c:pt idx="2903">
                  <c:v>4229.6665999999996</c:v>
                </c:pt>
                <c:pt idx="2904">
                  <c:v>4113.2464</c:v>
                </c:pt>
                <c:pt idx="2905">
                  <c:v>4115.4768000000004</c:v>
                </c:pt>
                <c:pt idx="2906">
                  <c:v>4074.2939999999999</c:v>
                </c:pt>
                <c:pt idx="2907">
                  <c:v>4041.4639999999999</c:v>
                </c:pt>
                <c:pt idx="2908">
                  <c:v>4052.4119999999998</c:v>
                </c:pt>
                <c:pt idx="2909">
                  <c:v>4046.4767999999999</c:v>
                </c:pt>
                <c:pt idx="2910">
                  <c:v>4029.1898999999999</c:v>
                </c:pt>
                <c:pt idx="2911">
                  <c:v>4062.8935000000001</c:v>
                </c:pt>
                <c:pt idx="2912">
                  <c:v>4068.4081000000001</c:v>
                </c:pt>
                <c:pt idx="2913">
                  <c:v>4015.8831</c:v>
                </c:pt>
                <c:pt idx="2914">
                  <c:v>4037.2103999999999</c:v>
                </c:pt>
                <c:pt idx="2915">
                  <c:v>4042.3546999999999</c:v>
                </c:pt>
                <c:pt idx="2916">
                  <c:v>4022.3681000000001</c:v>
                </c:pt>
                <c:pt idx="2917">
                  <c:v>4025.6505000000002</c:v>
                </c:pt>
                <c:pt idx="2918">
                  <c:v>4045.25</c:v>
                </c:pt>
                <c:pt idx="2919">
                  <c:v>4080.0147000000002</c:v>
                </c:pt>
                <c:pt idx="2920">
                  <c:v>4116.2074000000002</c:v>
                </c:pt>
                <c:pt idx="2921">
                  <c:v>4117.5779000000002</c:v>
                </c:pt>
                <c:pt idx="2922">
                  <c:v>4101.79</c:v>
                </c:pt>
                <c:pt idx="2923">
                  <c:v>4123.4044999999996</c:v>
                </c:pt>
                <c:pt idx="2924">
                  <c:v>4110.2393000000002</c:v>
                </c:pt>
                <c:pt idx="2925">
                  <c:v>4079.7624000000001</c:v>
                </c:pt>
                <c:pt idx="2926">
                  <c:v>4055.2519000000002</c:v>
                </c:pt>
                <c:pt idx="2927">
                  <c:v>4053.8552</c:v>
                </c:pt>
                <c:pt idx="2928">
                  <c:v>4045.5167999999999</c:v>
                </c:pt>
                <c:pt idx="2929">
                  <c:v>4068.8474000000001</c:v>
                </c:pt>
                <c:pt idx="2930">
                  <c:v>4088.9774000000002</c:v>
                </c:pt>
                <c:pt idx="2931">
                  <c:v>4084.2538</c:v>
                </c:pt>
                <c:pt idx="2932">
                  <c:v>4127.1683999999996</c:v>
                </c:pt>
                <c:pt idx="2933">
                  <c:v>4125.1139000000003</c:v>
                </c:pt>
                <c:pt idx="2934">
                  <c:v>4139.8509999999997</c:v>
                </c:pt>
                <c:pt idx="2935">
                  <c:v>4152.0573000000004</c:v>
                </c:pt>
                <c:pt idx="2936">
                  <c:v>4158.8552</c:v>
                </c:pt>
                <c:pt idx="2937">
                  <c:v>4135.8697000000002</c:v>
                </c:pt>
                <c:pt idx="2938">
                  <c:v>4140.9669000000004</c:v>
                </c:pt>
                <c:pt idx="2939">
                  <c:v>4141.1526999999996</c:v>
                </c:pt>
                <c:pt idx="2940">
                  <c:v>4161.0360000000001</c:v>
                </c:pt>
                <c:pt idx="2941">
                  <c:v>4181.6373999999996</c:v>
                </c:pt>
                <c:pt idx="2942">
                  <c:v>4209.9694</c:v>
                </c:pt>
                <c:pt idx="2943">
                  <c:v>4238.7419</c:v>
                </c:pt>
                <c:pt idx="2944">
                  <c:v>4229.1385</c:v>
                </c:pt>
                <c:pt idx="2945">
                  <c:v>4224.7437</c:v>
                </c:pt>
                <c:pt idx="2946">
                  <c:v>4250.9488000000001</c:v>
                </c:pt>
                <c:pt idx="2947">
                  <c:v>4219.1583000000001</c:v>
                </c:pt>
                <c:pt idx="2948">
                  <c:v>4295.9645</c:v>
                </c:pt>
                <c:pt idx="2949">
                  <c:v>4298.5739999999996</c:v>
                </c:pt>
                <c:pt idx="2950">
                  <c:v>4322.0142999999998</c:v>
                </c:pt>
                <c:pt idx="2951">
                  <c:v>4296.9929000000002</c:v>
                </c:pt>
                <c:pt idx="2952">
                  <c:v>4295.5712000000003</c:v>
                </c:pt>
                <c:pt idx="2953">
                  <c:v>4256.9018999999998</c:v>
                </c:pt>
                <c:pt idx="2954">
                  <c:v>4275.6484</c:v>
                </c:pt>
                <c:pt idx="2955">
                  <c:v>4281.7593999999999</c:v>
                </c:pt>
                <c:pt idx="2956">
                  <c:v>4247.9435000000003</c:v>
                </c:pt>
                <c:pt idx="2957">
                  <c:v>4257.4557999999997</c:v>
                </c:pt>
                <c:pt idx="2958">
                  <c:v>4277.2737999999999</c:v>
                </c:pt>
                <c:pt idx="2959">
                  <c:v>4282.9314000000004</c:v>
                </c:pt>
                <c:pt idx="2960">
                  <c:v>4267.5348000000004</c:v>
                </c:pt>
                <c:pt idx="2961">
                  <c:v>4236.5594000000001</c:v>
                </c:pt>
                <c:pt idx="2962">
                  <c:v>4240.3446000000004</c:v>
                </c:pt>
                <c:pt idx="2963">
                  <c:v>4283.3311999999996</c:v>
                </c:pt>
                <c:pt idx="2964">
                  <c:v>4278.9853999999996</c:v>
                </c:pt>
                <c:pt idx="2965">
                  <c:v>4304.0793999999996</c:v>
                </c:pt>
                <c:pt idx="2966">
                  <c:v>4316.6283000000003</c:v>
                </c:pt>
                <c:pt idx="2967">
                  <c:v>4279.3446000000004</c:v>
                </c:pt>
                <c:pt idx="2968">
                  <c:v>4290.7740000000003</c:v>
                </c:pt>
                <c:pt idx="2969">
                  <c:v>4308.7870000000003</c:v>
                </c:pt>
                <c:pt idx="2970">
                  <c:v>4309.8752000000004</c:v>
                </c:pt>
                <c:pt idx="2971">
                  <c:v>4315.5733</c:v>
                </c:pt>
                <c:pt idx="2972">
                  <c:v>4357.9867000000004</c:v>
                </c:pt>
                <c:pt idx="2973">
                  <c:v>4340.9849000000004</c:v>
                </c:pt>
                <c:pt idx="2974">
                  <c:v>4328.5583999999999</c:v>
                </c:pt>
                <c:pt idx="2975">
                  <c:v>4315.8459999999995</c:v>
                </c:pt>
                <c:pt idx="2976">
                  <c:v>4287.7629999999999</c:v>
                </c:pt>
                <c:pt idx="2977">
                  <c:v>4352.9916999999996</c:v>
                </c:pt>
                <c:pt idx="2978">
                  <c:v>4387.2259000000004</c:v>
                </c:pt>
                <c:pt idx="2979">
                  <c:v>4394.8869000000004</c:v>
                </c:pt>
                <c:pt idx="2980">
                  <c:v>4412.7340000000004</c:v>
                </c:pt>
                <c:pt idx="2981">
                  <c:v>4410.5086000000001</c:v>
                </c:pt>
                <c:pt idx="2982">
                  <c:v>4419.5374000000002</c:v>
                </c:pt>
                <c:pt idx="2983">
                  <c:v>4410.4251000000004</c:v>
                </c:pt>
                <c:pt idx="2984">
                  <c:v>4450.5213999999996</c:v>
                </c:pt>
                <c:pt idx="2985">
                  <c:v>4379.3284999999996</c:v>
                </c:pt>
                <c:pt idx="2986">
                  <c:v>4367.91</c:v>
                </c:pt>
                <c:pt idx="2987">
                  <c:v>4349.9436999999998</c:v>
                </c:pt>
                <c:pt idx="2988">
                  <c:v>4344.8134</c:v>
                </c:pt>
                <c:pt idx="2989">
                  <c:v>4361.4893000000002</c:v>
                </c:pt>
                <c:pt idx="2990">
                  <c:v>4356.8334000000004</c:v>
                </c:pt>
                <c:pt idx="2991">
                  <c:v>4313.3581000000004</c:v>
                </c:pt>
                <c:pt idx="2992">
                  <c:v>4331.9103999999998</c:v>
                </c:pt>
                <c:pt idx="2993">
                  <c:v>4325.192</c:v>
                </c:pt>
                <c:pt idx="2994">
                  <c:v>4311.8963999999996</c:v>
                </c:pt>
                <c:pt idx="2995">
                  <c:v>4284.9557000000004</c:v>
                </c:pt>
                <c:pt idx="2996">
                  <c:v>4270.1733000000004</c:v>
                </c:pt>
                <c:pt idx="2997">
                  <c:v>4245.6277</c:v>
                </c:pt>
                <c:pt idx="2998">
                  <c:v>4233.9134999999997</c:v>
                </c:pt>
                <c:pt idx="2999">
                  <c:v>4213.7051000000001</c:v>
                </c:pt>
                <c:pt idx="3000">
                  <c:v>4178.2619999999997</c:v>
                </c:pt>
                <c:pt idx="3001">
                  <c:v>4189.6746000000003</c:v>
                </c:pt>
                <c:pt idx="3002">
                  <c:v>4126.4768000000004</c:v>
                </c:pt>
                <c:pt idx="3003">
                  <c:v>4162.3968999999997</c:v>
                </c:pt>
                <c:pt idx="3004">
                  <c:v>4203.7604000000001</c:v>
                </c:pt>
                <c:pt idx="3005">
                  <c:v>4218.2750999999998</c:v>
                </c:pt>
                <c:pt idx="3006">
                  <c:v>4273.7614000000003</c:v>
                </c:pt>
                <c:pt idx="3007">
                  <c:v>4235.2614000000003</c:v>
                </c:pt>
                <c:pt idx="3008">
                  <c:v>4238.8383000000003</c:v>
                </c:pt>
                <c:pt idx="3009">
                  <c:v>4255.0378000000001</c:v>
                </c:pt>
                <c:pt idx="3010">
                  <c:v>4240.4344000000001</c:v>
                </c:pt>
                <c:pt idx="3011">
                  <c:v>4242.6661999999997</c:v>
                </c:pt>
                <c:pt idx="3012">
                  <c:v>4254.4870000000001</c:v>
                </c:pt>
                <c:pt idx="3013">
                  <c:v>4315.6822000000002</c:v>
                </c:pt>
                <c:pt idx="3014">
                  <c:v>4350.1950999999999</c:v>
                </c:pt>
                <c:pt idx="3015">
                  <c:v>4325.1819999999998</c:v>
                </c:pt>
                <c:pt idx="3016">
                  <c:v>4324.0384999999997</c:v>
                </c:pt>
                <c:pt idx="3017">
                  <c:v>4333.0429000000004</c:v>
                </c:pt>
                <c:pt idx="3018">
                  <c:v>4308.9494999999997</c:v>
                </c:pt>
                <c:pt idx="3019">
                  <c:v>4336.4931999999999</c:v>
                </c:pt>
                <c:pt idx="3020">
                  <c:v>4395.2682999999997</c:v>
                </c:pt>
                <c:pt idx="3021">
                  <c:v>4433.5814</c:v>
                </c:pt>
                <c:pt idx="3022">
                  <c:v>4442.5774000000001</c:v>
                </c:pt>
                <c:pt idx="3023">
                  <c:v>4458.9360999999999</c:v>
                </c:pt>
                <c:pt idx="3024">
                  <c:v>4458.4791999999998</c:v>
                </c:pt>
                <c:pt idx="3025">
                  <c:v>4402.8211000000001</c:v>
                </c:pt>
                <c:pt idx="3026">
                  <c:v>4377.1913999999997</c:v>
                </c:pt>
                <c:pt idx="3027">
                  <c:v>4361.8462</c:v>
                </c:pt>
                <c:pt idx="3028">
                  <c:v>4399.4470000000001</c:v>
                </c:pt>
                <c:pt idx="3029">
                  <c:v>4404.6513999999997</c:v>
                </c:pt>
                <c:pt idx="3030">
                  <c:v>4439.1917000000003</c:v>
                </c:pt>
                <c:pt idx="3031">
                  <c:v>4427.1904000000004</c:v>
                </c:pt>
                <c:pt idx="3032">
                  <c:v>4476.9214000000002</c:v>
                </c:pt>
                <c:pt idx="3033">
                  <c:v>4522.3761999999997</c:v>
                </c:pt>
                <c:pt idx="3034">
                  <c:v>4523.7981</c:v>
                </c:pt>
                <c:pt idx="3035">
                  <c:v>4509.6265999999996</c:v>
                </c:pt>
                <c:pt idx="3036">
                  <c:v>4505.1558000000005</c:v>
                </c:pt>
                <c:pt idx="3037">
                  <c:v>4529.3787000000002</c:v>
                </c:pt>
                <c:pt idx="3038">
                  <c:v>4514.1469999999999</c:v>
                </c:pt>
                <c:pt idx="3039">
                  <c:v>4469.2667000000001</c:v>
                </c:pt>
                <c:pt idx="3040">
                  <c:v>4511.6786000000002</c:v>
                </c:pt>
                <c:pt idx="3041">
                  <c:v>4504.7662</c:v>
                </c:pt>
                <c:pt idx="3042">
                  <c:v>4500.9786000000004</c:v>
                </c:pt>
                <c:pt idx="3043">
                  <c:v>4497.6140999999998</c:v>
                </c:pt>
                <c:pt idx="3044">
                  <c:v>4526.9321</c:v>
                </c:pt>
                <c:pt idx="3045">
                  <c:v>4502.0056000000004</c:v>
                </c:pt>
                <c:pt idx="3046">
                  <c:v>4511.6877000000004</c:v>
                </c:pt>
                <c:pt idx="3047">
                  <c:v>4542.7330000000002</c:v>
                </c:pt>
                <c:pt idx="3048">
                  <c:v>4472.8161</c:v>
                </c:pt>
                <c:pt idx="3049">
                  <c:v>4480.7134999999998</c:v>
                </c:pt>
                <c:pt idx="3050">
                  <c:v>4547.7452999999996</c:v>
                </c:pt>
                <c:pt idx="3051">
                  <c:v>4577.5120999999999</c:v>
                </c:pt>
                <c:pt idx="3052">
                  <c:v>4579.6535999999996</c:v>
                </c:pt>
                <c:pt idx="3053">
                  <c:v>4611.884</c:v>
                </c:pt>
                <c:pt idx="3054">
                  <c:v>4589.2709999999997</c:v>
                </c:pt>
                <c:pt idx="3055">
                  <c:v>4561.0156999999999</c:v>
                </c:pt>
                <c:pt idx="3056">
                  <c:v>4554.0816999999997</c:v>
                </c:pt>
                <c:pt idx="3057">
                  <c:v>4577.4683999999997</c:v>
                </c:pt>
                <c:pt idx="3058">
                  <c:v>4604.2587000000003</c:v>
                </c:pt>
                <c:pt idx="3059">
                  <c:v>4625.3118000000004</c:v>
                </c:pt>
                <c:pt idx="3060">
                  <c:v>4601.4023999999999</c:v>
                </c:pt>
                <c:pt idx="3061">
                  <c:v>4566.9566000000004</c:v>
                </c:pt>
                <c:pt idx="3062">
                  <c:v>4540.5735000000004</c:v>
                </c:pt>
                <c:pt idx="3063">
                  <c:v>4579.7079999999996</c:v>
                </c:pt>
                <c:pt idx="3064">
                  <c:v>4570.1702999999998</c:v>
                </c:pt>
                <c:pt idx="3065">
                  <c:v>4579.616</c:v>
                </c:pt>
                <c:pt idx="3066">
                  <c:v>4539.3413</c:v>
                </c:pt>
                <c:pt idx="3067">
                  <c:v>4489.6499999999996</c:v>
                </c:pt>
                <c:pt idx="3068">
                  <c:v>4531.4528</c:v>
                </c:pt>
                <c:pt idx="3069">
                  <c:v>4550.6617999999999</c:v>
                </c:pt>
                <c:pt idx="3070">
                  <c:v>4541.5340999999999</c:v>
                </c:pt>
                <c:pt idx="3071">
                  <c:v>4542.3262000000004</c:v>
                </c:pt>
                <c:pt idx="3072">
                  <c:v>4579.3125</c:v>
                </c:pt>
                <c:pt idx="3073">
                  <c:v>4593.9748</c:v>
                </c:pt>
                <c:pt idx="3074">
                  <c:v>4587.9247999999998</c:v>
                </c:pt>
                <c:pt idx="3075">
                  <c:v>4589.4452000000001</c:v>
                </c:pt>
                <c:pt idx="3076">
                  <c:v>4584.9825000000001</c:v>
                </c:pt>
                <c:pt idx="3077">
                  <c:v>4655.9526999999998</c:v>
                </c:pt>
                <c:pt idx="3078">
                  <c:v>4675.2709999999997</c:v>
                </c:pt>
                <c:pt idx="3079">
                  <c:v>4679.8127000000004</c:v>
                </c:pt>
                <c:pt idx="3080">
                  <c:v>4681.8770000000004</c:v>
                </c:pt>
                <c:pt idx="3081">
                  <c:v>4662.3242</c:v>
                </c:pt>
                <c:pt idx="3082">
                  <c:v>4665.5861999999997</c:v>
                </c:pt>
                <c:pt idx="3083">
                  <c:v>4667.7905000000001</c:v>
                </c:pt>
                <c:pt idx="3084">
                  <c:v>4662.6008000000002</c:v>
                </c:pt>
                <c:pt idx="3085">
                  <c:v>4665.7061000000003</c:v>
                </c:pt>
                <c:pt idx="3086">
                  <c:v>4653.0838999999996</c:v>
                </c:pt>
                <c:pt idx="3087">
                  <c:v>4653.6602999999996</c:v>
                </c:pt>
                <c:pt idx="3088">
                  <c:v>4661.6580000000004</c:v>
                </c:pt>
                <c:pt idx="3089">
                  <c:v>4676.2295999999997</c:v>
                </c:pt>
                <c:pt idx="3090">
                  <c:v>4689.7610000000004</c:v>
                </c:pt>
                <c:pt idx="3091">
                  <c:v>4668.6437999999998</c:v>
                </c:pt>
                <c:pt idx="3092">
                  <c:v>4665.0084999999999</c:v>
                </c:pt>
                <c:pt idx="3093">
                  <c:v>4679.7933000000003</c:v>
                </c:pt>
                <c:pt idx="3094">
                  <c:v>4661.1782999999996</c:v>
                </c:pt>
                <c:pt idx="3095">
                  <c:v>4684.9742999999999</c:v>
                </c:pt>
                <c:pt idx="3096">
                  <c:v>4675.4722000000002</c:v>
                </c:pt>
                <c:pt idx="3097">
                  <c:v>4680.2694000000001</c:v>
                </c:pt>
                <c:pt idx="3098">
                  <c:v>4660.3434999999999</c:v>
                </c:pt>
                <c:pt idx="3099">
                  <c:v>4664.1679999999997</c:v>
                </c:pt>
                <c:pt idx="3100">
                  <c:v>4672.2767000000003</c:v>
                </c:pt>
                <c:pt idx="3101">
                  <c:v>4665.1801999999998</c:v>
                </c:pt>
                <c:pt idx="3102">
                  <c:v>4743.7358000000004</c:v>
                </c:pt>
                <c:pt idx="3103">
                  <c:v>4723.0622000000003</c:v>
                </c:pt>
                <c:pt idx="3104">
                  <c:v>4719.7084000000004</c:v>
                </c:pt>
                <c:pt idx="3105">
                  <c:v>4739.2259000000004</c:v>
                </c:pt>
                <c:pt idx="3106">
                  <c:v>4742.5183999999999</c:v>
                </c:pt>
                <c:pt idx="3107">
                  <c:v>4741.2705999999998</c:v>
                </c:pt>
                <c:pt idx="3108">
                  <c:v>4706.1765999999998</c:v>
                </c:pt>
                <c:pt idx="3109">
                  <c:v>4710.6774999999998</c:v>
                </c:pt>
                <c:pt idx="3110">
                  <c:v>4736.9376000000002</c:v>
                </c:pt>
                <c:pt idx="3111">
                  <c:v>4731.6175999999996</c:v>
                </c:pt>
                <c:pt idx="3112">
                  <c:v>4745.4841999999999</c:v>
                </c:pt>
                <c:pt idx="3113">
                  <c:v>4738.3019000000004</c:v>
                </c:pt>
                <c:pt idx="3114">
                  <c:v>4771.8172999999997</c:v>
                </c:pt>
                <c:pt idx="3115">
                  <c:v>4787.1679999999997</c:v>
                </c:pt>
                <c:pt idx="3116">
                  <c:v>4788.9754999999996</c:v>
                </c:pt>
                <c:pt idx="3117">
                  <c:v>4806.0294999999996</c:v>
                </c:pt>
                <c:pt idx="3118">
                  <c:v>4771.5084999999999</c:v>
                </c:pt>
                <c:pt idx="3119">
                  <c:v>4766.1256000000003</c:v>
                </c:pt>
                <c:pt idx="3120">
                  <c:v>4741.5214999999998</c:v>
                </c:pt>
                <c:pt idx="3121">
                  <c:v>4737.9296999999997</c:v>
                </c:pt>
                <c:pt idx="3122">
                  <c:v>4720.5699000000004</c:v>
                </c:pt>
                <c:pt idx="3123">
                  <c:v>4757.2106000000003</c:v>
                </c:pt>
                <c:pt idx="3124">
                  <c:v>4786.1598999999997</c:v>
                </c:pt>
                <c:pt idx="3125">
                  <c:v>4785.7640000000001</c:v>
                </c:pt>
                <c:pt idx="3126">
                  <c:v>4810.2776999999996</c:v>
                </c:pt>
                <c:pt idx="3127">
                  <c:v>4849.6391000000003</c:v>
                </c:pt>
                <c:pt idx="3128">
                  <c:v>4866.558</c:v>
                </c:pt>
                <c:pt idx="3129">
                  <c:v>4824.2129000000004</c:v>
                </c:pt>
                <c:pt idx="3130">
                  <c:v>4809.4373999999998</c:v>
                </c:pt>
                <c:pt idx="3131">
                  <c:v>4820.9682000000003</c:v>
                </c:pt>
                <c:pt idx="3132">
                  <c:v>4809.6639999999998</c:v>
                </c:pt>
                <c:pt idx="3133">
                  <c:v>4847.7255999999998</c:v>
                </c:pt>
                <c:pt idx="3134">
                  <c:v>4933.2664999999997</c:v>
                </c:pt>
                <c:pt idx="3135">
                  <c:v>4919.4813000000004</c:v>
                </c:pt>
                <c:pt idx="3136">
                  <c:v>4781.4362000000001</c:v>
                </c:pt>
                <c:pt idx="3137">
                  <c:v>4780.8023999999996</c:v>
                </c:pt>
                <c:pt idx="3138">
                  <c:v>4737.9005999999999</c:v>
                </c:pt>
                <c:pt idx="3139">
                  <c:v>4764.4942000000001</c:v>
                </c:pt>
                <c:pt idx="3140">
                  <c:v>4744.2025000000003</c:v>
                </c:pt>
                <c:pt idx="3141">
                  <c:v>4721.07</c:v>
                </c:pt>
                <c:pt idx="3142">
                  <c:v>4710.9616999999998</c:v>
                </c:pt>
                <c:pt idx="3143">
                  <c:v>4713.4290000000001</c:v>
                </c:pt>
                <c:pt idx="3144">
                  <c:v>4721.5347000000002</c:v>
                </c:pt>
                <c:pt idx="3145">
                  <c:v>4697.1378000000004</c:v>
                </c:pt>
                <c:pt idx="3146">
                  <c:v>4650.2860000000001</c:v>
                </c:pt>
                <c:pt idx="3147">
                  <c:v>4678.9101000000001</c:v>
                </c:pt>
                <c:pt idx="3148">
                  <c:v>4723.9637000000002</c:v>
                </c:pt>
                <c:pt idx="3149">
                  <c:v>4674.3827000000001</c:v>
                </c:pt>
                <c:pt idx="3150">
                  <c:v>4714.3816999999999</c:v>
                </c:pt>
                <c:pt idx="3151">
                  <c:v>4697.1401999999998</c:v>
                </c:pt>
                <c:pt idx="3152">
                  <c:v>4664.9105</c:v>
                </c:pt>
                <c:pt idx="3153">
                  <c:v>4662.8868000000002</c:v>
                </c:pt>
                <c:pt idx="3154">
                  <c:v>4701.8802999999998</c:v>
                </c:pt>
                <c:pt idx="3155">
                  <c:v>4683.7996000000003</c:v>
                </c:pt>
                <c:pt idx="3156">
                  <c:v>4713.9035000000003</c:v>
                </c:pt>
                <c:pt idx="3157">
                  <c:v>4718.2649000000001</c:v>
                </c:pt>
                <c:pt idx="3158">
                  <c:v>4709.0087999999996</c:v>
                </c:pt>
                <c:pt idx="3159">
                  <c:v>4723.6112000000003</c:v>
                </c:pt>
                <c:pt idx="3160">
                  <c:v>4695.5060999999996</c:v>
                </c:pt>
                <c:pt idx="3161">
                  <c:v>4726.1381000000001</c:v>
                </c:pt>
                <c:pt idx="3162">
                  <c:v>4764.3139000000001</c:v>
                </c:pt>
                <c:pt idx="3163">
                  <c:v>4831.8155999999999</c:v>
                </c:pt>
                <c:pt idx="3164">
                  <c:v>4866.0081</c:v>
                </c:pt>
                <c:pt idx="3165">
                  <c:v>4878.5384999999997</c:v>
                </c:pt>
                <c:pt idx="3166">
                  <c:v>4918.9871000000003</c:v>
                </c:pt>
                <c:pt idx="3167">
                  <c:v>4945.268</c:v>
                </c:pt>
                <c:pt idx="3168">
                  <c:v>4950.5676000000003</c:v>
                </c:pt>
                <c:pt idx="3169">
                  <c:v>4957.9836999999998</c:v>
                </c:pt>
                <c:pt idx="3170">
                  <c:v>4948.9058000000005</c:v>
                </c:pt>
                <c:pt idx="3171">
                  <c:v>4976.5901999999996</c:v>
                </c:pt>
                <c:pt idx="3172">
                  <c:v>4948.2791999999999</c:v>
                </c:pt>
                <c:pt idx="3173">
                  <c:v>5033.7343000000001</c:v>
                </c:pt>
                <c:pt idx="3174">
                  <c:v>5024.3113000000003</c:v>
                </c:pt>
                <c:pt idx="3175">
                  <c:v>5066.4867000000004</c:v>
                </c:pt>
                <c:pt idx="3176">
                  <c:v>5052.4034000000001</c:v>
                </c:pt>
                <c:pt idx="3177">
                  <c:v>5110.2842000000001</c:v>
                </c:pt>
                <c:pt idx="3178">
                  <c:v>5174.9345999999996</c:v>
                </c:pt>
                <c:pt idx="3179">
                  <c:v>5169.0703999999996</c:v>
                </c:pt>
                <c:pt idx="3180">
                  <c:v>5143.0414000000001</c:v>
                </c:pt>
                <c:pt idx="3181">
                  <c:v>5198.3024999999998</c:v>
                </c:pt>
                <c:pt idx="3182">
                  <c:v>5121.1741000000002</c:v>
                </c:pt>
                <c:pt idx="3183">
                  <c:v>5055.3616000000002</c:v>
                </c:pt>
                <c:pt idx="3184">
                  <c:v>5071.6021000000001</c:v>
                </c:pt>
                <c:pt idx="3185">
                  <c:v>4987.1152000000002</c:v>
                </c:pt>
                <c:pt idx="3186">
                  <c:v>5004.0753999999997</c:v>
                </c:pt>
                <c:pt idx="3187">
                  <c:v>5001.2070000000003</c:v>
                </c:pt>
                <c:pt idx="3188">
                  <c:v>5013.7165000000005</c:v>
                </c:pt>
                <c:pt idx="3189">
                  <c:v>4821.3002999999999</c:v>
                </c:pt>
                <c:pt idx="3190">
                  <c:v>4685.3792999999996</c:v>
                </c:pt>
                <c:pt idx="3191">
                  <c:v>4623.6286</c:v>
                </c:pt>
                <c:pt idx="3192">
                  <c:v>4701.5875999999998</c:v>
                </c:pt>
                <c:pt idx="3193">
                  <c:v>4729.2496000000001</c:v>
                </c:pt>
                <c:pt idx="3194">
                  <c:v>4792.3146999999999</c:v>
                </c:pt>
                <c:pt idx="3195">
                  <c:v>4844.3739999999998</c:v>
                </c:pt>
                <c:pt idx="3196">
                  <c:v>4875.4679999999998</c:v>
                </c:pt>
                <c:pt idx="3197">
                  <c:v>4898.9209000000001</c:v>
                </c:pt>
                <c:pt idx="3198">
                  <c:v>4780.2851000000001</c:v>
                </c:pt>
                <c:pt idx="3199">
                  <c:v>4759.1382999999996</c:v>
                </c:pt>
                <c:pt idx="3200">
                  <c:v>4763.2740000000003</c:v>
                </c:pt>
                <c:pt idx="3201">
                  <c:v>4786.8319000000001</c:v>
                </c:pt>
                <c:pt idx="3202">
                  <c:v>4791.8362999999999</c:v>
                </c:pt>
                <c:pt idx="3203">
                  <c:v>4840.1067999999996</c:v>
                </c:pt>
                <c:pt idx="3204">
                  <c:v>4820.2645000000002</c:v>
                </c:pt>
                <c:pt idx="3205">
                  <c:v>4877.1315999999997</c:v>
                </c:pt>
                <c:pt idx="3206">
                  <c:v>4898.1039000000001</c:v>
                </c:pt>
                <c:pt idx="3207">
                  <c:v>4889.7685000000001</c:v>
                </c:pt>
                <c:pt idx="3208">
                  <c:v>4847.6310999999996</c:v>
                </c:pt>
                <c:pt idx="3209">
                  <c:v>4830.0433000000003</c:v>
                </c:pt>
                <c:pt idx="3210">
                  <c:v>4851.6562999999996</c:v>
                </c:pt>
                <c:pt idx="3211">
                  <c:v>4807.8155999999999</c:v>
                </c:pt>
                <c:pt idx="3212">
                  <c:v>4765.4129000000003</c:v>
                </c:pt>
                <c:pt idx="3213">
                  <c:v>4797.7509</c:v>
                </c:pt>
                <c:pt idx="3214">
                  <c:v>4780.7920000000004</c:v>
                </c:pt>
                <c:pt idx="3215">
                  <c:v>4623.4858000000004</c:v>
                </c:pt>
                <c:pt idx="3216">
                  <c:v>4556.0057999999999</c:v>
                </c:pt>
                <c:pt idx="3217">
                  <c:v>4603.5645000000004</c:v>
                </c:pt>
                <c:pt idx="3218">
                  <c:v>4541.2291999999998</c:v>
                </c:pt>
                <c:pt idx="3219">
                  <c:v>4532.5070999999998</c:v>
                </c:pt>
                <c:pt idx="3220">
                  <c:v>4602.2646000000004</c:v>
                </c:pt>
                <c:pt idx="3221">
                  <c:v>4601.0537000000004</c:v>
                </c:pt>
                <c:pt idx="3222">
                  <c:v>4529.2941000000001</c:v>
                </c:pt>
                <c:pt idx="3223">
                  <c:v>4543.3747999999996</c:v>
                </c:pt>
                <c:pt idx="3224">
                  <c:v>4520.7222000000002</c:v>
                </c:pt>
                <c:pt idx="3225">
                  <c:v>4529.7987999999996</c:v>
                </c:pt>
                <c:pt idx="3226">
                  <c:v>4606.2921999999999</c:v>
                </c:pt>
                <c:pt idx="3227">
                  <c:v>4620.6629000000003</c:v>
                </c:pt>
                <c:pt idx="3228">
                  <c:v>4598.5209999999997</c:v>
                </c:pt>
                <c:pt idx="3229">
                  <c:v>4554.1727000000001</c:v>
                </c:pt>
                <c:pt idx="3230">
                  <c:v>4488.4409999999998</c:v>
                </c:pt>
                <c:pt idx="3231">
                  <c:v>4468.2887000000001</c:v>
                </c:pt>
                <c:pt idx="3232">
                  <c:v>4450.9301999999998</c:v>
                </c:pt>
                <c:pt idx="3233">
                  <c:v>4483.1786000000002</c:v>
                </c:pt>
                <c:pt idx="3234">
                  <c:v>4425.7973000000002</c:v>
                </c:pt>
                <c:pt idx="3235">
                  <c:v>4436.3009000000002</c:v>
                </c:pt>
                <c:pt idx="3236">
                  <c:v>4504.6419999999998</c:v>
                </c:pt>
                <c:pt idx="3237">
                  <c:v>4499.6553000000004</c:v>
                </c:pt>
                <c:pt idx="3238">
                  <c:v>4442.3050000000003</c:v>
                </c:pt>
                <c:pt idx="3239">
                  <c:v>4442.2489999999998</c:v>
                </c:pt>
                <c:pt idx="3240">
                  <c:v>4456.0679</c:v>
                </c:pt>
                <c:pt idx="3241">
                  <c:v>4486.3225000000002</c:v>
                </c:pt>
                <c:pt idx="3242">
                  <c:v>4491.8437000000004</c:v>
                </c:pt>
                <c:pt idx="3243">
                  <c:v>4546.0087999999996</c:v>
                </c:pt>
                <c:pt idx="3244">
                  <c:v>4585.5546999999997</c:v>
                </c:pt>
                <c:pt idx="3245">
                  <c:v>4590.4268000000002</c:v>
                </c:pt>
                <c:pt idx="3246">
                  <c:v>4615.8906999999999</c:v>
                </c:pt>
                <c:pt idx="3247">
                  <c:v>4595.0294000000004</c:v>
                </c:pt>
                <c:pt idx="3248">
                  <c:v>4617.2718999999997</c:v>
                </c:pt>
                <c:pt idx="3249">
                  <c:v>4615.6031999999996</c:v>
                </c:pt>
                <c:pt idx="3250">
                  <c:v>4602.2785999999996</c:v>
                </c:pt>
                <c:pt idx="3251">
                  <c:v>4581.8976000000002</c:v>
                </c:pt>
                <c:pt idx="3252">
                  <c:v>4648.8374000000003</c:v>
                </c:pt>
                <c:pt idx="3253">
                  <c:v>4651.9287999999997</c:v>
                </c:pt>
                <c:pt idx="3254">
                  <c:v>4624.6134000000002</c:v>
                </c:pt>
                <c:pt idx="3255">
                  <c:v>4590.2169000000004</c:v>
                </c:pt>
                <c:pt idx="3256">
                  <c:v>4557.3321999999998</c:v>
                </c:pt>
                <c:pt idx="3257">
                  <c:v>4545.4425000000001</c:v>
                </c:pt>
                <c:pt idx="3258">
                  <c:v>4556.0949000000001</c:v>
                </c:pt>
                <c:pt idx="3259">
                  <c:v>4501.4237000000003</c:v>
                </c:pt>
                <c:pt idx="3260">
                  <c:v>4487.0228999999999</c:v>
                </c:pt>
                <c:pt idx="3261">
                  <c:v>4542.0681000000004</c:v>
                </c:pt>
                <c:pt idx="3262">
                  <c:v>4535.2728999999999</c:v>
                </c:pt>
                <c:pt idx="3263">
                  <c:v>4554.0922</c:v>
                </c:pt>
                <c:pt idx="3264">
                  <c:v>4572.5829000000003</c:v>
                </c:pt>
                <c:pt idx="3265">
                  <c:v>4578.8218999999999</c:v>
                </c:pt>
                <c:pt idx="3266">
                  <c:v>4532.4551000000001</c:v>
                </c:pt>
                <c:pt idx="3267">
                  <c:v>4476.2272999999996</c:v>
                </c:pt>
                <c:pt idx="3268">
                  <c:v>4482.7411000000002</c:v>
                </c:pt>
                <c:pt idx="3269">
                  <c:v>4526.4432999999999</c:v>
                </c:pt>
                <c:pt idx="3270">
                  <c:v>4484.8296</c:v>
                </c:pt>
                <c:pt idx="3271">
                  <c:v>4474.8253000000004</c:v>
                </c:pt>
                <c:pt idx="3272">
                  <c:v>4407.5209999999997</c:v>
                </c:pt>
                <c:pt idx="3273">
                  <c:v>4272.6629000000003</c:v>
                </c:pt>
                <c:pt idx="3274">
                  <c:v>4312.1684999999998</c:v>
                </c:pt>
                <c:pt idx="3275">
                  <c:v>4251.1878999999999</c:v>
                </c:pt>
                <c:pt idx="3276">
                  <c:v>4313.4394000000002</c:v>
                </c:pt>
                <c:pt idx="3277">
                  <c:v>4213.8834999999999</c:v>
                </c:pt>
                <c:pt idx="3278">
                  <c:v>4199.0679</c:v>
                </c:pt>
                <c:pt idx="3279">
                  <c:v>4126.7250000000004</c:v>
                </c:pt>
                <c:pt idx="3280">
                  <c:v>4105.6116000000002</c:v>
                </c:pt>
                <c:pt idx="3281">
                  <c:v>4180.7671</c:v>
                </c:pt>
                <c:pt idx="3282">
                  <c:v>4074.7910999999999</c:v>
                </c:pt>
                <c:pt idx="3283">
                  <c:v>4067.4376999999999</c:v>
                </c:pt>
                <c:pt idx="3284">
                  <c:v>4044.3820000000001</c:v>
                </c:pt>
                <c:pt idx="3285">
                  <c:v>4000.3090999999999</c:v>
                </c:pt>
                <c:pt idx="3286">
                  <c:v>4022.5506999999998</c:v>
                </c:pt>
                <c:pt idx="3287">
                  <c:v>4116.1361999999999</c:v>
                </c:pt>
                <c:pt idx="3288">
                  <c:v>4056.3384000000001</c:v>
                </c:pt>
                <c:pt idx="3289">
                  <c:v>4047.4989999999998</c:v>
                </c:pt>
                <c:pt idx="3290">
                  <c:v>4127.4463999999998</c:v>
                </c:pt>
                <c:pt idx="3291">
                  <c:v>4126.6359000000002</c:v>
                </c:pt>
                <c:pt idx="3292">
                  <c:v>4092.4493000000002</c:v>
                </c:pt>
                <c:pt idx="3293">
                  <c:v>4084.1509000000001</c:v>
                </c:pt>
                <c:pt idx="3294">
                  <c:v>4093.9187999999999</c:v>
                </c:pt>
                <c:pt idx="3295">
                  <c:v>4081.1289999999999</c:v>
                </c:pt>
                <c:pt idx="3296">
                  <c:v>4139.107</c:v>
                </c:pt>
                <c:pt idx="3297">
                  <c:v>4202.8227999999999</c:v>
                </c:pt>
                <c:pt idx="3298">
                  <c:v>4254.7601000000004</c:v>
                </c:pt>
                <c:pt idx="3299">
                  <c:v>4247.1382000000003</c:v>
                </c:pt>
                <c:pt idx="3300">
                  <c:v>4208.8513000000003</c:v>
                </c:pt>
                <c:pt idx="3301">
                  <c:v>4197.7107999999998</c:v>
                </c:pt>
                <c:pt idx="3302">
                  <c:v>4202.777</c:v>
                </c:pt>
                <c:pt idx="3303">
                  <c:v>4214.7016999999996</c:v>
                </c:pt>
                <c:pt idx="3304">
                  <c:v>4119.8976000000002</c:v>
                </c:pt>
                <c:pt idx="3305">
                  <c:v>4042.5756000000001</c:v>
                </c:pt>
                <c:pt idx="3306">
                  <c:v>3994.2339999999999</c:v>
                </c:pt>
                <c:pt idx="3307">
                  <c:v>3953.6331</c:v>
                </c:pt>
                <c:pt idx="3308">
                  <c:v>4035.2184999999999</c:v>
                </c:pt>
                <c:pt idx="3309">
                  <c:v>3972.8815</c:v>
                </c:pt>
                <c:pt idx="3310">
                  <c:v>4057.8733000000002</c:v>
                </c:pt>
                <c:pt idx="3311">
                  <c:v>4012.6188999999999</c:v>
                </c:pt>
                <c:pt idx="3312">
                  <c:v>4021.7604000000001</c:v>
                </c:pt>
                <c:pt idx="3313">
                  <c:v>4022.2203</c:v>
                </c:pt>
                <c:pt idx="3314">
                  <c:v>3909.4982</c:v>
                </c:pt>
                <c:pt idx="3315">
                  <c:v>3943.0967000000001</c:v>
                </c:pt>
                <c:pt idx="3316">
                  <c:v>3881.3692999999998</c:v>
                </c:pt>
                <c:pt idx="3317">
                  <c:v>3914.4915000000001</c:v>
                </c:pt>
                <c:pt idx="3318">
                  <c:v>3958.4364</c:v>
                </c:pt>
                <c:pt idx="3319">
                  <c:v>3933.7627000000002</c:v>
                </c:pt>
                <c:pt idx="3320">
                  <c:v>3937.1032</c:v>
                </c:pt>
                <c:pt idx="3321">
                  <c:v>3966.027</c:v>
                </c:pt>
                <c:pt idx="3322">
                  <c:v>4040.0700999999999</c:v>
                </c:pt>
                <c:pt idx="3323">
                  <c:v>4026.9502000000002</c:v>
                </c:pt>
                <c:pt idx="3324">
                  <c:v>4009.645</c:v>
                </c:pt>
                <c:pt idx="3325">
                  <c:v>3980.8359</c:v>
                </c:pt>
                <c:pt idx="3326">
                  <c:v>3959.2910000000002</c:v>
                </c:pt>
                <c:pt idx="3327">
                  <c:v>3964.8534</c:v>
                </c:pt>
                <c:pt idx="3328">
                  <c:v>3984.9481999999998</c:v>
                </c:pt>
                <c:pt idx="3329">
                  <c:v>3924.2932999999998</c:v>
                </c:pt>
                <c:pt idx="3330">
                  <c:v>3906.6401999999998</c:v>
                </c:pt>
                <c:pt idx="3331">
                  <c:v>3907.1552999999999</c:v>
                </c:pt>
                <c:pt idx="3332">
                  <c:v>3873.7237</c:v>
                </c:pt>
                <c:pt idx="3333">
                  <c:v>3859.4537</c:v>
                </c:pt>
                <c:pt idx="3334">
                  <c:v>3886.8715000000002</c:v>
                </c:pt>
                <c:pt idx="3335">
                  <c:v>3899.2953000000002</c:v>
                </c:pt>
                <c:pt idx="3336">
                  <c:v>3892.2174</c:v>
                </c:pt>
                <c:pt idx="3337">
                  <c:v>3852.665</c:v>
                </c:pt>
                <c:pt idx="3338">
                  <c:v>3920.2530000000002</c:v>
                </c:pt>
                <c:pt idx="3339">
                  <c:v>3979.1777000000002</c:v>
                </c:pt>
                <c:pt idx="3340">
                  <c:v>3986.6295</c:v>
                </c:pt>
                <c:pt idx="3341">
                  <c:v>4047.1293999999998</c:v>
                </c:pt>
                <c:pt idx="3342">
                  <c:v>4055.6246000000001</c:v>
                </c:pt>
                <c:pt idx="3343">
                  <c:v>4077.4890999999998</c:v>
                </c:pt>
                <c:pt idx="3344">
                  <c:v>4071.5120999999999</c:v>
                </c:pt>
                <c:pt idx="3345">
                  <c:v>4030.7701000000002</c:v>
                </c:pt>
                <c:pt idx="3346">
                  <c:v>3963.0356999999999</c:v>
                </c:pt>
                <c:pt idx="3347">
                  <c:v>3959.6221999999998</c:v>
                </c:pt>
                <c:pt idx="3348">
                  <c:v>3865.5347999999999</c:v>
                </c:pt>
                <c:pt idx="3349">
                  <c:v>3767.3879999999999</c:v>
                </c:pt>
                <c:pt idx="3350">
                  <c:v>3815.7837</c:v>
                </c:pt>
                <c:pt idx="3351">
                  <c:v>3736.3890000000001</c:v>
                </c:pt>
                <c:pt idx="3352">
                  <c:v>3739.4987000000001</c:v>
                </c:pt>
                <c:pt idx="3353">
                  <c:v>3709.3960000000002</c:v>
                </c:pt>
                <c:pt idx="3354">
                  <c:v>3629.8027999999999</c:v>
                </c:pt>
                <c:pt idx="3355">
                  <c:v>3778.5504000000001</c:v>
                </c:pt>
                <c:pt idx="3356">
                  <c:v>3900.8168000000001</c:v>
                </c:pt>
                <c:pt idx="3357">
                  <c:v>3793.1417000000001</c:v>
                </c:pt>
                <c:pt idx="3358">
                  <c:v>3734.1502999999998</c:v>
                </c:pt>
                <c:pt idx="3359">
                  <c:v>3835.9448000000002</c:v>
                </c:pt>
                <c:pt idx="3360">
                  <c:v>3812.1579999999999</c:v>
                </c:pt>
                <c:pt idx="3361">
                  <c:v>3732.2354</c:v>
                </c:pt>
                <c:pt idx="3362">
                  <c:v>3772.4086000000002</c:v>
                </c:pt>
                <c:pt idx="3363">
                  <c:v>3827.7440000000001</c:v>
                </c:pt>
                <c:pt idx="3364">
                  <c:v>3875.9690000000001</c:v>
                </c:pt>
                <c:pt idx="3365">
                  <c:v>3899.5072</c:v>
                </c:pt>
                <c:pt idx="3366">
                  <c:v>3898.0140000000001</c:v>
                </c:pt>
                <c:pt idx="3367">
                  <c:v>3897.7766999999999</c:v>
                </c:pt>
                <c:pt idx="3368">
                  <c:v>3901.1592999999998</c:v>
                </c:pt>
                <c:pt idx="3369">
                  <c:v>3855.7739999999999</c:v>
                </c:pt>
                <c:pt idx="3370">
                  <c:v>3824.2673</c:v>
                </c:pt>
                <c:pt idx="3371">
                  <c:v>3849.7581</c:v>
                </c:pt>
                <c:pt idx="3372">
                  <c:v>3917.0342999999998</c:v>
                </c:pt>
                <c:pt idx="3373">
                  <c:v>3888.9232000000002</c:v>
                </c:pt>
                <c:pt idx="3374">
                  <c:v>3931.8775000000001</c:v>
                </c:pt>
                <c:pt idx="3375">
                  <c:v>3964.4803000000002</c:v>
                </c:pt>
                <c:pt idx="3376">
                  <c:v>3974.4214999999999</c:v>
                </c:pt>
                <c:pt idx="3377">
                  <c:v>3878.4074999999998</c:v>
                </c:pt>
                <c:pt idx="3378">
                  <c:v>3932.2098000000001</c:v>
                </c:pt>
                <c:pt idx="3379">
                  <c:v>3906.0891999999999</c:v>
                </c:pt>
                <c:pt idx="3380">
                  <c:v>3825.9058</c:v>
                </c:pt>
                <c:pt idx="3381">
                  <c:v>3832.4486000000002</c:v>
                </c:pt>
                <c:pt idx="3382">
                  <c:v>3815.0576999999998</c:v>
                </c:pt>
                <c:pt idx="3383">
                  <c:v>3871.3697000000002</c:v>
                </c:pt>
                <c:pt idx="3384">
                  <c:v>3814.4753999999998</c:v>
                </c:pt>
                <c:pt idx="3385">
                  <c:v>3923.2934</c:v>
                </c:pt>
                <c:pt idx="3386">
                  <c:v>3940.0500999999999</c:v>
                </c:pt>
                <c:pt idx="3387">
                  <c:v>3910.8636999999999</c:v>
                </c:pt>
                <c:pt idx="3388">
                  <c:v>3916.1261</c:v>
                </c:pt>
                <c:pt idx="3389">
                  <c:v>3883.6356000000001</c:v>
                </c:pt>
                <c:pt idx="3390">
                  <c:v>3882.3951000000002</c:v>
                </c:pt>
                <c:pt idx="3391">
                  <c:v>3874.3218000000002</c:v>
                </c:pt>
                <c:pt idx="3392">
                  <c:v>3901.2582000000002</c:v>
                </c:pt>
                <c:pt idx="3393">
                  <c:v>3916.2574</c:v>
                </c:pt>
                <c:pt idx="3394">
                  <c:v>3948.7253999999998</c:v>
                </c:pt>
                <c:pt idx="3395">
                  <c:v>3890.6352000000002</c:v>
                </c:pt>
                <c:pt idx="3396">
                  <c:v>3901.7112999999999</c:v>
                </c:pt>
                <c:pt idx="3397">
                  <c:v>3901.3692000000001</c:v>
                </c:pt>
                <c:pt idx="3398">
                  <c:v>3873.7401</c:v>
                </c:pt>
                <c:pt idx="3399">
                  <c:v>3856.8235</c:v>
                </c:pt>
                <c:pt idx="3400">
                  <c:v>3831.7226000000001</c:v>
                </c:pt>
                <c:pt idx="3401">
                  <c:v>3841.2208999999998</c:v>
                </c:pt>
                <c:pt idx="3402">
                  <c:v>3839.9270999999999</c:v>
                </c:pt>
                <c:pt idx="3403">
                  <c:v>3882.6286</c:v>
                </c:pt>
                <c:pt idx="3404">
                  <c:v>3821.5770000000002</c:v>
                </c:pt>
                <c:pt idx="3405">
                  <c:v>3839.1064999999999</c:v>
                </c:pt>
                <c:pt idx="3406">
                  <c:v>3774.3494000000001</c:v>
                </c:pt>
                <c:pt idx="3407">
                  <c:v>3736.3382000000001</c:v>
                </c:pt>
                <c:pt idx="3408">
                  <c:v>3853.0043000000001</c:v>
                </c:pt>
                <c:pt idx="3409">
                  <c:v>3878.8604999999998</c:v>
                </c:pt>
                <c:pt idx="3410">
                  <c:v>3908.1403</c:v>
                </c:pt>
                <c:pt idx="3411">
                  <c:v>3915.4322000000002</c:v>
                </c:pt>
                <c:pt idx="3412">
                  <c:v>3915.9225999999999</c:v>
                </c:pt>
                <c:pt idx="3413">
                  <c:v>3923.1120999999998</c:v>
                </c:pt>
                <c:pt idx="3414">
                  <c:v>3914.9623000000001</c:v>
                </c:pt>
                <c:pt idx="3415">
                  <c:v>3953.39</c:v>
                </c:pt>
                <c:pt idx="3416">
                  <c:v>3965.1941000000002</c:v>
                </c:pt>
                <c:pt idx="3417">
                  <c:v>3955.1205</c:v>
                </c:pt>
                <c:pt idx="3418">
                  <c:v>3998.1437999999998</c:v>
                </c:pt>
                <c:pt idx="3419">
                  <c:v>4002.9697999999999</c:v>
                </c:pt>
                <c:pt idx="3420">
                  <c:v>3958.7649000000001</c:v>
                </c:pt>
                <c:pt idx="3421">
                  <c:v>3989.5086000000001</c:v>
                </c:pt>
                <c:pt idx="3422">
                  <c:v>4001.4812999999999</c:v>
                </c:pt>
                <c:pt idx="3423">
                  <c:v>4031.1642000000002</c:v>
                </c:pt>
                <c:pt idx="3424">
                  <c:v>4010.5527000000002</c:v>
                </c:pt>
                <c:pt idx="3425">
                  <c:v>4010.8701000000001</c:v>
                </c:pt>
                <c:pt idx="3426">
                  <c:v>4011.1026000000002</c:v>
                </c:pt>
                <c:pt idx="3427">
                  <c:v>4026.7656999999999</c:v>
                </c:pt>
                <c:pt idx="3428">
                  <c:v>4060.7240999999999</c:v>
                </c:pt>
                <c:pt idx="3429">
                  <c:v>4124.6661999999997</c:v>
                </c:pt>
                <c:pt idx="3430">
                  <c:v>4166.5015000000003</c:v>
                </c:pt>
                <c:pt idx="3431">
                  <c:v>4208.0787</c:v>
                </c:pt>
                <c:pt idx="3432">
                  <c:v>4205.7187999999996</c:v>
                </c:pt>
                <c:pt idx="3433">
                  <c:v>4185.6234000000004</c:v>
                </c:pt>
                <c:pt idx="3434">
                  <c:v>4276.8076000000001</c:v>
                </c:pt>
                <c:pt idx="3435">
                  <c:v>4256.3217000000004</c:v>
                </c:pt>
                <c:pt idx="3436">
                  <c:v>4257.9561000000003</c:v>
                </c:pt>
                <c:pt idx="3437">
                  <c:v>4228.8801999999996</c:v>
                </c:pt>
                <c:pt idx="3438">
                  <c:v>4313.7776000000003</c:v>
                </c:pt>
                <c:pt idx="3439">
                  <c:v>4464.085</c:v>
                </c:pt>
                <c:pt idx="3440">
                  <c:v>4455.8804</c:v>
                </c:pt>
                <c:pt idx="3441">
                  <c:v>4444.1134000000002</c:v>
                </c:pt>
                <c:pt idx="3442">
                  <c:v>4459.7079000000003</c:v>
                </c:pt>
                <c:pt idx="3443">
                  <c:v>4524.5905000000002</c:v>
                </c:pt>
                <c:pt idx="3444">
                  <c:v>4549.7938000000004</c:v>
                </c:pt>
                <c:pt idx="3445">
                  <c:v>4612.7541000000001</c:v>
                </c:pt>
                <c:pt idx="3446">
                  <c:v>4656.7653</c:v>
                </c:pt>
                <c:pt idx="3447">
                  <c:v>4584.9537</c:v>
                </c:pt>
                <c:pt idx="3448">
                  <c:v>4471.0384999999997</c:v>
                </c:pt>
                <c:pt idx="3449">
                  <c:v>4584.8986000000004</c:v>
                </c:pt>
                <c:pt idx="3450">
                  <c:v>4595.6446999999998</c:v>
                </c:pt>
                <c:pt idx="3451">
                  <c:v>4545.5189</c:v>
                </c:pt>
                <c:pt idx="3452">
                  <c:v>4508.2726000000002</c:v>
                </c:pt>
                <c:pt idx="3453">
                  <c:v>4589.6572999999999</c:v>
                </c:pt>
                <c:pt idx="3454">
                  <c:v>4704.174</c:v>
                </c:pt>
                <c:pt idx="3455">
                  <c:v>4662.7637000000004</c:v>
                </c:pt>
                <c:pt idx="3456">
                  <c:v>4689.7125999999998</c:v>
                </c:pt>
                <c:pt idx="3457">
                  <c:v>4698.4326000000001</c:v>
                </c:pt>
                <c:pt idx="3458">
                  <c:v>4663.6737999999996</c:v>
                </c:pt>
                <c:pt idx="3459">
                  <c:v>4682.0532000000003</c:v>
                </c:pt>
                <c:pt idx="3460">
                  <c:v>4613.7221</c:v>
                </c:pt>
                <c:pt idx="3461">
                  <c:v>4654.3127999999997</c:v>
                </c:pt>
                <c:pt idx="3462">
                  <c:v>4608.2145</c:v>
                </c:pt>
                <c:pt idx="3463">
                  <c:v>4765.8985000000002</c:v>
                </c:pt>
                <c:pt idx="3464">
                  <c:v>4905.1345000000001</c:v>
                </c:pt>
                <c:pt idx="3465">
                  <c:v>4858.1124</c:v>
                </c:pt>
                <c:pt idx="3466">
                  <c:v>4977.4876000000004</c:v>
                </c:pt>
                <c:pt idx="3467">
                  <c:v>5055.8562000000002</c:v>
                </c:pt>
                <c:pt idx="3468">
                  <c:v>5067.4092000000001</c:v>
                </c:pt>
                <c:pt idx="3469">
                  <c:v>5040.5219999999999</c:v>
                </c:pt>
                <c:pt idx="3470">
                  <c:v>5080.8406000000004</c:v>
                </c:pt>
                <c:pt idx="3471">
                  <c:v>5015.5291999999999</c:v>
                </c:pt>
                <c:pt idx="3472">
                  <c:v>5036.0832</c:v>
                </c:pt>
                <c:pt idx="3473">
                  <c:v>4911.0960999999998</c:v>
                </c:pt>
                <c:pt idx="3474">
                  <c:v>4999.9080999999996</c:v>
                </c:pt>
                <c:pt idx="3475">
                  <c:v>5030.4057000000003</c:v>
                </c:pt>
                <c:pt idx="3476">
                  <c:v>4966.7775000000001</c:v>
                </c:pt>
                <c:pt idx="3477">
                  <c:v>4993.1611000000003</c:v>
                </c:pt>
                <c:pt idx="3478">
                  <c:v>4884.2493000000004</c:v>
                </c:pt>
                <c:pt idx="3479">
                  <c:v>4863.5025999999998</c:v>
                </c:pt>
                <c:pt idx="3480">
                  <c:v>4868.9879000000001</c:v>
                </c:pt>
                <c:pt idx="3481">
                  <c:v>4758.3002999999999</c:v>
                </c:pt>
                <c:pt idx="3482">
                  <c:v>4712.6433999999999</c:v>
                </c:pt>
                <c:pt idx="3483">
                  <c:v>4663.0875999999998</c:v>
                </c:pt>
                <c:pt idx="3484">
                  <c:v>4614.6851999999999</c:v>
                </c:pt>
                <c:pt idx="3485">
                  <c:v>4494.4566999999997</c:v>
                </c:pt>
                <c:pt idx="3486">
                  <c:v>4443.5967000000001</c:v>
                </c:pt>
                <c:pt idx="3487">
                  <c:v>4437.0352999999996</c:v>
                </c:pt>
                <c:pt idx="3488">
                  <c:v>4436.4187000000002</c:v>
                </c:pt>
                <c:pt idx="3489">
                  <c:v>4469.4408000000003</c:v>
                </c:pt>
                <c:pt idx="3490">
                  <c:v>4438.0446000000002</c:v>
                </c:pt>
                <c:pt idx="3491">
                  <c:v>4482.1152000000002</c:v>
                </c:pt>
                <c:pt idx="3492">
                  <c:v>4535.1507000000001</c:v>
                </c:pt>
                <c:pt idx="3493">
                  <c:v>4557.1620999999996</c:v>
                </c:pt>
                <c:pt idx="3494">
                  <c:v>4430.0231000000003</c:v>
                </c:pt>
                <c:pt idx="3495">
                  <c:v>4405.8161</c:v>
                </c:pt>
                <c:pt idx="3496">
                  <c:v>4479.7395999999999</c:v>
                </c:pt>
                <c:pt idx="3497">
                  <c:v>4443.0231000000003</c:v>
                </c:pt>
                <c:pt idx="3498">
                  <c:v>4390.2442000000001</c:v>
                </c:pt>
                <c:pt idx="3499">
                  <c:v>4394.7173000000003</c:v>
                </c:pt>
                <c:pt idx="3500">
                  <c:v>4448.4027999999998</c:v>
                </c:pt>
                <c:pt idx="3501">
                  <c:v>4464.3158000000003</c:v>
                </c:pt>
                <c:pt idx="3502">
                  <c:v>4460.9427999999998</c:v>
                </c:pt>
                <c:pt idx="3503">
                  <c:v>4466.2114000000001</c:v>
                </c:pt>
                <c:pt idx="3504">
                  <c:v>4472.8995000000004</c:v>
                </c:pt>
                <c:pt idx="3505">
                  <c:v>4415.924</c:v>
                </c:pt>
                <c:pt idx="3506">
                  <c:v>4398.7552999999998</c:v>
                </c:pt>
                <c:pt idx="3507">
                  <c:v>4351.7344999999996</c:v>
                </c:pt>
                <c:pt idx="3508">
                  <c:v>4316.0636999999997</c:v>
                </c:pt>
                <c:pt idx="3509">
                  <c:v>4353.6909999999998</c:v>
                </c:pt>
                <c:pt idx="3510">
                  <c:v>4445.2910000000002</c:v>
                </c:pt>
                <c:pt idx="3511">
                  <c:v>4404.5212000000001</c:v>
                </c:pt>
                <c:pt idx="3512">
                  <c:v>4404.1679000000004</c:v>
                </c:pt>
                <c:pt idx="3513">
                  <c:v>4351.7740999999996</c:v>
                </c:pt>
                <c:pt idx="3514">
                  <c:v>4355.1313</c:v>
                </c:pt>
                <c:pt idx="3515">
                  <c:v>4416.9795999999997</c:v>
                </c:pt>
                <c:pt idx="3516">
                  <c:v>4374.4597999999996</c:v>
                </c:pt>
                <c:pt idx="3517">
                  <c:v>4441.4218000000001</c:v>
                </c:pt>
                <c:pt idx="3518">
                  <c:v>4449.7286000000004</c:v>
                </c:pt>
                <c:pt idx="3519">
                  <c:v>4459.2098999999998</c:v>
                </c:pt>
                <c:pt idx="3520">
                  <c:v>4401.3536000000004</c:v>
                </c:pt>
                <c:pt idx="3521">
                  <c:v>4422.7128000000002</c:v>
                </c:pt>
                <c:pt idx="3522">
                  <c:v>4425.8235000000004</c:v>
                </c:pt>
                <c:pt idx="3523">
                  <c:v>4465.3741</c:v>
                </c:pt>
                <c:pt idx="3524">
                  <c:v>4485.1489000000001</c:v>
                </c:pt>
                <c:pt idx="3525">
                  <c:v>4501.7775000000001</c:v>
                </c:pt>
                <c:pt idx="3526">
                  <c:v>4506.9870000000001</c:v>
                </c:pt>
                <c:pt idx="3527">
                  <c:v>4488.5446000000002</c:v>
                </c:pt>
                <c:pt idx="3528">
                  <c:v>4492.0864000000001</c:v>
                </c:pt>
                <c:pt idx="3529">
                  <c:v>4389.1903000000002</c:v>
                </c:pt>
                <c:pt idx="3530">
                  <c:v>4416.6153999999997</c:v>
                </c:pt>
                <c:pt idx="3531">
                  <c:v>4384.3431</c:v>
                </c:pt>
                <c:pt idx="3532">
                  <c:v>4356.9161000000004</c:v>
                </c:pt>
                <c:pt idx="3533">
                  <c:v>4369.3193000000001</c:v>
                </c:pt>
                <c:pt idx="3534">
                  <c:v>4397.3858</c:v>
                </c:pt>
                <c:pt idx="3535">
                  <c:v>4391.7485999999999</c:v>
                </c:pt>
                <c:pt idx="3536">
                  <c:v>4376.4621999999999</c:v>
                </c:pt>
                <c:pt idx="3537">
                  <c:v>4338.3648000000003</c:v>
                </c:pt>
                <c:pt idx="3538">
                  <c:v>4357.6749</c:v>
                </c:pt>
                <c:pt idx="3539">
                  <c:v>4307.0565999999999</c:v>
                </c:pt>
                <c:pt idx="3540">
                  <c:v>4333.8782000000001</c:v>
                </c:pt>
                <c:pt idx="3541">
                  <c:v>4351.3756000000003</c:v>
                </c:pt>
                <c:pt idx="3542">
                  <c:v>4355.5553</c:v>
                </c:pt>
                <c:pt idx="3543">
                  <c:v>4375.9840999999997</c:v>
                </c:pt>
                <c:pt idx="3544">
                  <c:v>4374.2968000000001</c:v>
                </c:pt>
                <c:pt idx="3545">
                  <c:v>4384.6653999999999</c:v>
                </c:pt>
                <c:pt idx="3546">
                  <c:v>4339.5861999999997</c:v>
                </c:pt>
                <c:pt idx="3547">
                  <c:v>4250.7058999999999</c:v>
                </c:pt>
                <c:pt idx="3548">
                  <c:v>4240.3828000000003</c:v>
                </c:pt>
                <c:pt idx="3549">
                  <c:v>4122.4269000000004</c:v>
                </c:pt>
                <c:pt idx="3550">
                  <c:v>4126.9579999999996</c:v>
                </c:pt>
                <c:pt idx="3551">
                  <c:v>4113.6535000000003</c:v>
                </c:pt>
                <c:pt idx="3552">
                  <c:v>4139.9606000000003</c:v>
                </c:pt>
                <c:pt idx="3553">
                  <c:v>4094.7511</c:v>
                </c:pt>
                <c:pt idx="3554">
                  <c:v>4123.5352000000003</c:v>
                </c:pt>
                <c:pt idx="3555">
                  <c:v>4159.2401</c:v>
                </c:pt>
                <c:pt idx="3556">
                  <c:v>4074.8955999999998</c:v>
                </c:pt>
                <c:pt idx="3557">
                  <c:v>4145.2233999999999</c:v>
                </c:pt>
                <c:pt idx="3558">
                  <c:v>4184.1004999999996</c:v>
                </c:pt>
                <c:pt idx="3559">
                  <c:v>4232.8810999999996</c:v>
                </c:pt>
                <c:pt idx="3560">
                  <c:v>4222.9701999999997</c:v>
                </c:pt>
                <c:pt idx="3561">
                  <c:v>4228.6530000000002</c:v>
                </c:pt>
                <c:pt idx="3562">
                  <c:v>4218.8834999999999</c:v>
                </c:pt>
                <c:pt idx="3563">
                  <c:v>4161.6031000000003</c:v>
                </c:pt>
                <c:pt idx="3564">
                  <c:v>4197.3131000000003</c:v>
                </c:pt>
                <c:pt idx="3565">
                  <c:v>4241.4179999999997</c:v>
                </c:pt>
                <c:pt idx="3566">
                  <c:v>4246.0915000000005</c:v>
                </c:pt>
                <c:pt idx="3567">
                  <c:v>4239.9791999999998</c:v>
                </c:pt>
                <c:pt idx="3568">
                  <c:v>4199.8846999999996</c:v>
                </c:pt>
                <c:pt idx="3569">
                  <c:v>4261.3774000000003</c:v>
                </c:pt>
                <c:pt idx="3570">
                  <c:v>4262.7523000000001</c:v>
                </c:pt>
                <c:pt idx="3571">
                  <c:v>4337.3006999999998</c:v>
                </c:pt>
                <c:pt idx="3572">
                  <c:v>4358.3323</c:v>
                </c:pt>
                <c:pt idx="3573">
                  <c:v>4412.5128000000004</c:v>
                </c:pt>
                <c:pt idx="3574">
                  <c:v>4400.6142</c:v>
                </c:pt>
                <c:pt idx="3575">
                  <c:v>4389.9059999999999</c:v>
                </c:pt>
                <c:pt idx="3576">
                  <c:v>4378.2883000000002</c:v>
                </c:pt>
                <c:pt idx="3577">
                  <c:v>4409.7169000000004</c:v>
                </c:pt>
                <c:pt idx="3578">
                  <c:v>4385.8337000000001</c:v>
                </c:pt>
                <c:pt idx="3579">
                  <c:v>4329.2870999999996</c:v>
                </c:pt>
                <c:pt idx="3580">
                  <c:v>4355.6947</c:v>
                </c:pt>
                <c:pt idx="3581">
                  <c:v>4362.0338000000002</c:v>
                </c:pt>
                <c:pt idx="3582">
                  <c:v>4351.5276000000003</c:v>
                </c:pt>
                <c:pt idx="3583">
                  <c:v>4309.1966000000002</c:v>
                </c:pt>
                <c:pt idx="3584">
                  <c:v>4299.2977000000001</c:v>
                </c:pt>
                <c:pt idx="3585">
                  <c:v>4264.5204999999996</c:v>
                </c:pt>
                <c:pt idx="3586">
                  <c:v>4233.0316000000003</c:v>
                </c:pt>
                <c:pt idx="3587">
                  <c:v>4213.0682999999999</c:v>
                </c:pt>
                <c:pt idx="3588">
                  <c:v>4202.1255000000001</c:v>
                </c:pt>
                <c:pt idx="3589">
                  <c:v>4214.5388999999996</c:v>
                </c:pt>
                <c:pt idx="3590">
                  <c:v>4264.0568000000003</c:v>
                </c:pt>
                <c:pt idx="3591">
                  <c:v>4299.549</c:v>
                </c:pt>
                <c:pt idx="3592">
                  <c:v>4335.9562999999998</c:v>
                </c:pt>
                <c:pt idx="3593">
                  <c:v>4356.7164000000002</c:v>
                </c:pt>
                <c:pt idx="3594">
                  <c:v>4336.1391000000003</c:v>
                </c:pt>
                <c:pt idx="3595">
                  <c:v>4315.8095000000003</c:v>
                </c:pt>
                <c:pt idx="3596">
                  <c:v>4306.8406000000004</c:v>
                </c:pt>
                <c:pt idx="3597">
                  <c:v>4236.7043000000003</c:v>
                </c:pt>
                <c:pt idx="3598">
                  <c:v>4269.2782999999999</c:v>
                </c:pt>
                <c:pt idx="3599">
                  <c:v>4276.7013999999999</c:v>
                </c:pt>
                <c:pt idx="3600">
                  <c:v>4256.7363999999998</c:v>
                </c:pt>
                <c:pt idx="3601">
                  <c:v>4271.5235000000002</c:v>
                </c:pt>
                <c:pt idx="3602">
                  <c:v>4279.0456999999997</c:v>
                </c:pt>
                <c:pt idx="3603">
                  <c:v>4312.5088999999998</c:v>
                </c:pt>
                <c:pt idx="3604">
                  <c:v>4264.8936999999996</c:v>
                </c:pt>
                <c:pt idx="3605">
                  <c:v>4250.3314</c:v>
                </c:pt>
                <c:pt idx="3606">
                  <c:v>4217.8948</c:v>
                </c:pt>
                <c:pt idx="3607">
                  <c:v>4279.5641999999998</c:v>
                </c:pt>
                <c:pt idx="3608">
                  <c:v>4286.1763000000001</c:v>
                </c:pt>
                <c:pt idx="3609">
                  <c:v>4303.9759000000004</c:v>
                </c:pt>
                <c:pt idx="3610">
                  <c:v>4272.6709000000001</c:v>
                </c:pt>
                <c:pt idx="3611">
                  <c:v>4304.5151999999998</c:v>
                </c:pt>
                <c:pt idx="3612">
                  <c:v>4252.3869999999997</c:v>
                </c:pt>
                <c:pt idx="3613">
                  <c:v>4200.0027</c:v>
                </c:pt>
                <c:pt idx="3614">
                  <c:v>4210.9606000000003</c:v>
                </c:pt>
                <c:pt idx="3615">
                  <c:v>4194.1934000000001</c:v>
                </c:pt>
                <c:pt idx="3616">
                  <c:v>4194.2952999999998</c:v>
                </c:pt>
                <c:pt idx="3617">
                  <c:v>4142.0204000000003</c:v>
                </c:pt>
                <c:pt idx="3618">
                  <c:v>4187.3730999999998</c:v>
                </c:pt>
                <c:pt idx="3619">
                  <c:v>4229.5685999999996</c:v>
                </c:pt>
                <c:pt idx="3620">
                  <c:v>4189.1131999999998</c:v>
                </c:pt>
                <c:pt idx="3621">
                  <c:v>4202.2302</c:v>
                </c:pt>
                <c:pt idx="3622">
                  <c:v>4182.5864000000001</c:v>
                </c:pt>
                <c:pt idx="3623">
                  <c:v>4240.2493000000004</c:v>
                </c:pt>
                <c:pt idx="3624">
                  <c:v>4218.5586999999996</c:v>
                </c:pt>
                <c:pt idx="3625">
                  <c:v>4203.2960999999996</c:v>
                </c:pt>
                <c:pt idx="3626">
                  <c:v>4193.2574999999997</c:v>
                </c:pt>
                <c:pt idx="3627">
                  <c:v>4188.6854999999996</c:v>
                </c:pt>
                <c:pt idx="3628">
                  <c:v>4189.1629000000003</c:v>
                </c:pt>
                <c:pt idx="3629">
                  <c:v>4203.1781000000001</c:v>
                </c:pt>
                <c:pt idx="3630">
                  <c:v>4202.8379999999997</c:v>
                </c:pt>
                <c:pt idx="3631">
                  <c:v>4218.6093000000001</c:v>
                </c:pt>
                <c:pt idx="3632">
                  <c:v>4224.8208000000004</c:v>
                </c:pt>
                <c:pt idx="3633">
                  <c:v>4229.5600000000004</c:v>
                </c:pt>
                <c:pt idx="3634">
                  <c:v>4240.8047999999999</c:v>
                </c:pt>
                <c:pt idx="3635">
                  <c:v>4264.3652000000002</c:v>
                </c:pt>
                <c:pt idx="3636">
                  <c:v>4290.3015999999998</c:v>
                </c:pt>
                <c:pt idx="3637">
                  <c:v>4316.6647000000003</c:v>
                </c:pt>
                <c:pt idx="3638">
                  <c:v>4343.2695000000003</c:v>
                </c:pt>
                <c:pt idx="3639">
                  <c:v>4372.1761999999999</c:v>
                </c:pt>
                <c:pt idx="3640">
                  <c:v>4360.7007999999996</c:v>
                </c:pt>
                <c:pt idx="3641">
                  <c:v>4374.4310999999998</c:v>
                </c:pt>
                <c:pt idx="3642">
                  <c:v>4342.1778999999997</c:v>
                </c:pt>
                <c:pt idx="3643">
                  <c:v>4297.8692000000001</c:v>
                </c:pt>
                <c:pt idx="3644">
                  <c:v>4317.5619999999999</c:v>
                </c:pt>
                <c:pt idx="3645">
                  <c:v>4317.8567000000003</c:v>
                </c:pt>
                <c:pt idx="3646">
                  <c:v>4361.3843999999999</c:v>
                </c:pt>
                <c:pt idx="3647">
                  <c:v>4352.2767000000003</c:v>
                </c:pt>
                <c:pt idx="3648">
                  <c:v>4408.3428999999996</c:v>
                </c:pt>
                <c:pt idx="3649">
                  <c:v>4473.1688999999997</c:v>
                </c:pt>
                <c:pt idx="3650">
                  <c:v>4509.4822000000004</c:v>
                </c:pt>
                <c:pt idx="3651">
                  <c:v>4483.5920999999998</c:v>
                </c:pt>
                <c:pt idx="3652">
                  <c:v>4491.8894</c:v>
                </c:pt>
                <c:pt idx="3653">
                  <c:v>4506.2885999999999</c:v>
                </c:pt>
                <c:pt idx="3654">
                  <c:v>4505.2918</c:v>
                </c:pt>
                <c:pt idx="3655">
                  <c:v>4534.6154999999999</c:v>
                </c:pt>
                <c:pt idx="3656">
                  <c:v>4508.1075000000001</c:v>
                </c:pt>
                <c:pt idx="3657">
                  <c:v>4544.0257000000001</c:v>
                </c:pt>
                <c:pt idx="3658">
                  <c:v>4545.8438999999998</c:v>
                </c:pt>
                <c:pt idx="3659">
                  <c:v>4537.1796999999997</c:v>
                </c:pt>
                <c:pt idx="3660">
                  <c:v>4519.2767000000003</c:v>
                </c:pt>
                <c:pt idx="3661">
                  <c:v>4501.1481000000003</c:v>
                </c:pt>
                <c:pt idx="3662">
                  <c:v>4493.9609</c:v>
                </c:pt>
                <c:pt idx="3663">
                  <c:v>4406.4502000000002</c:v>
                </c:pt>
                <c:pt idx="3664">
                  <c:v>4409.1719999999996</c:v>
                </c:pt>
                <c:pt idx="3665">
                  <c:v>3901.66</c:v>
                </c:pt>
                <c:pt idx="3666">
                  <c:v>3841.4286000000002</c:v>
                </c:pt>
                <c:pt idx="3667">
                  <c:v>4023.7806999999998</c:v>
                </c:pt>
                <c:pt idx="3668">
                  <c:v>4065.5852</c:v>
                </c:pt>
                <c:pt idx="3669">
                  <c:v>4099.2911999999997</c:v>
                </c:pt>
                <c:pt idx="3670">
                  <c:v>4109.8393999999998</c:v>
                </c:pt>
                <c:pt idx="3671">
                  <c:v>4192.3977000000004</c:v>
                </c:pt>
                <c:pt idx="3672">
                  <c:v>4194.0832</c:v>
                </c:pt>
                <c:pt idx="3673">
                  <c:v>4231.0681000000004</c:v>
                </c:pt>
                <c:pt idx="3674">
                  <c:v>4197.1103999999996</c:v>
                </c:pt>
                <c:pt idx="3675">
                  <c:v>4238.1948000000002</c:v>
                </c:pt>
                <c:pt idx="3676">
                  <c:v>4324.3942999999999</c:v>
                </c:pt>
                <c:pt idx="3677">
                  <c:v>4326.8085000000001</c:v>
                </c:pt>
                <c:pt idx="3678">
                  <c:v>4325.3846999999996</c:v>
                </c:pt>
                <c:pt idx="3679">
                  <c:v>4379.5060999999996</c:v>
                </c:pt>
                <c:pt idx="3680">
                  <c:v>4379.5366000000004</c:v>
                </c:pt>
                <c:pt idx="3681">
                  <c:v>4292.0738000000001</c:v>
                </c:pt>
                <c:pt idx="3682">
                  <c:v>4271.6854000000003</c:v>
                </c:pt>
                <c:pt idx="3683">
                  <c:v>4330.1121000000003</c:v>
                </c:pt>
                <c:pt idx="3684">
                  <c:v>4233.4890999999998</c:v>
                </c:pt>
                <c:pt idx="3685">
                  <c:v>4214.9984000000004</c:v>
                </c:pt>
                <c:pt idx="3686">
                  <c:v>4405.5459000000001</c:v>
                </c:pt>
                <c:pt idx="3687">
                  <c:v>4331.8293000000003</c:v>
                </c:pt>
                <c:pt idx="3688">
                  <c:v>4436.9184999999998</c:v>
                </c:pt>
                <c:pt idx="3689">
                  <c:v>4419.0208000000002</c:v>
                </c:pt>
                <c:pt idx="3690">
                  <c:v>4354.6450000000004</c:v>
                </c:pt>
                <c:pt idx="3691">
                  <c:v>4234.6985000000004</c:v>
                </c:pt>
                <c:pt idx="3692">
                  <c:v>4360.6662999999999</c:v>
                </c:pt>
                <c:pt idx="3693">
                  <c:v>4261.9287999999997</c:v>
                </c:pt>
                <c:pt idx="3694">
                  <c:v>4059.8964999999998</c:v>
                </c:pt>
                <c:pt idx="3695">
                  <c:v>4191.9762000000001</c:v>
                </c:pt>
                <c:pt idx="3696">
                  <c:v>4042.7494000000002</c:v>
                </c:pt>
                <c:pt idx="3697">
                  <c:v>4052.5762</c:v>
                </c:pt>
                <c:pt idx="3698">
                  <c:v>3961.2970999999998</c:v>
                </c:pt>
                <c:pt idx="3699">
                  <c:v>3965.1936000000001</c:v>
                </c:pt>
                <c:pt idx="3700">
                  <c:v>3892.0727000000002</c:v>
                </c:pt>
                <c:pt idx="3701">
                  <c:v>3925.4249</c:v>
                </c:pt>
                <c:pt idx="3702">
                  <c:v>4030.0174999999999</c:v>
                </c:pt>
                <c:pt idx="3703">
                  <c:v>4019.7384000000002</c:v>
                </c:pt>
                <c:pt idx="3704">
                  <c:v>4041.5969</c:v>
                </c:pt>
                <c:pt idx="3705">
                  <c:v>3991.4670999999998</c:v>
                </c:pt>
                <c:pt idx="3706">
                  <c:v>4010.1559000000002</c:v>
                </c:pt>
                <c:pt idx="3707">
                  <c:v>3970.8065000000001</c:v>
                </c:pt>
                <c:pt idx="3708">
                  <c:v>3931.6507999999999</c:v>
                </c:pt>
                <c:pt idx="3709">
                  <c:v>3997.6673999999998</c:v>
                </c:pt>
                <c:pt idx="3710">
                  <c:v>4033.8166999999999</c:v>
                </c:pt>
                <c:pt idx="3711">
                  <c:v>4040.3733999999999</c:v>
                </c:pt>
                <c:pt idx="3712">
                  <c:v>4064.9856</c:v>
                </c:pt>
                <c:pt idx="3713">
                  <c:v>4070.1352999999999</c:v>
                </c:pt>
                <c:pt idx="3714">
                  <c:v>4010.3984</c:v>
                </c:pt>
                <c:pt idx="3715">
                  <c:v>4026.1235000000001</c:v>
                </c:pt>
                <c:pt idx="3716">
                  <c:v>4066.8946000000001</c:v>
                </c:pt>
                <c:pt idx="3717">
                  <c:v>4020.0695000000001</c:v>
                </c:pt>
                <c:pt idx="3718">
                  <c:v>4044.6615000000002</c:v>
                </c:pt>
                <c:pt idx="3719">
                  <c:v>4051.4349999999999</c:v>
                </c:pt>
                <c:pt idx="3720">
                  <c:v>4047.6073999999999</c:v>
                </c:pt>
                <c:pt idx="3721">
                  <c:v>4019.4955</c:v>
                </c:pt>
                <c:pt idx="3722">
                  <c:v>4065.5983999999999</c:v>
                </c:pt>
                <c:pt idx="3723">
                  <c:v>4049.4049</c:v>
                </c:pt>
                <c:pt idx="3724">
                  <c:v>4025.4940000000001</c:v>
                </c:pt>
                <c:pt idx="3725">
                  <c:v>4047.0036</c:v>
                </c:pt>
                <c:pt idx="3726">
                  <c:v>4008.527</c:v>
                </c:pt>
                <c:pt idx="3727">
                  <c:v>4050.1968000000002</c:v>
                </c:pt>
                <c:pt idx="3728">
                  <c:v>4052.7593000000002</c:v>
                </c:pt>
                <c:pt idx="3729">
                  <c:v>4088.7348999999999</c:v>
                </c:pt>
                <c:pt idx="3730">
                  <c:v>4111.0897000000004</c:v>
                </c:pt>
                <c:pt idx="3731">
                  <c:v>4138.0767999999998</c:v>
                </c:pt>
                <c:pt idx="3732">
                  <c:v>4138.7650999999996</c:v>
                </c:pt>
                <c:pt idx="3733">
                  <c:v>4106.357</c:v>
                </c:pt>
                <c:pt idx="3734">
                  <c:v>4112.9120000000003</c:v>
                </c:pt>
                <c:pt idx="3735">
                  <c:v>4096.9354999999996</c:v>
                </c:pt>
                <c:pt idx="3736">
                  <c:v>4069.1821</c:v>
                </c:pt>
                <c:pt idx="3737">
                  <c:v>4094.2451999999998</c:v>
                </c:pt>
                <c:pt idx="3738">
                  <c:v>4085.4106999999999</c:v>
                </c:pt>
                <c:pt idx="3739">
                  <c:v>4069.7435</c:v>
                </c:pt>
                <c:pt idx="3740">
                  <c:v>4029.5713000000001</c:v>
                </c:pt>
                <c:pt idx="3741">
                  <c:v>3972.9054999999998</c:v>
                </c:pt>
                <c:pt idx="3742">
                  <c:v>3992.0862999999999</c:v>
                </c:pt>
                <c:pt idx="3743">
                  <c:v>4019.1145000000001</c:v>
                </c:pt>
                <c:pt idx="3744">
                  <c:v>4022.0671000000002</c:v>
                </c:pt>
                <c:pt idx="3745">
                  <c:v>4014.1736999999998</c:v>
                </c:pt>
                <c:pt idx="3746">
                  <c:v>4020.1251000000002</c:v>
                </c:pt>
                <c:pt idx="3747">
                  <c:v>4078.9310999999998</c:v>
                </c:pt>
                <c:pt idx="3748">
                  <c:v>4103.9164000000001</c:v>
                </c:pt>
                <c:pt idx="3749">
                  <c:v>4112.4921000000004</c:v>
                </c:pt>
                <c:pt idx="3750">
                  <c:v>4108.2246999999998</c:v>
                </c:pt>
                <c:pt idx="3751">
                  <c:v>4099.5846000000001</c:v>
                </c:pt>
                <c:pt idx="3752">
                  <c:v>4098.3185999999996</c:v>
                </c:pt>
                <c:pt idx="3753">
                  <c:v>4094.4798000000001</c:v>
                </c:pt>
                <c:pt idx="3754">
                  <c:v>4076.0594999999998</c:v>
                </c:pt>
                <c:pt idx="3755">
                  <c:v>3987.0313000000001</c:v>
                </c:pt>
                <c:pt idx="3756">
                  <c:v>4009.7116000000001</c:v>
                </c:pt>
                <c:pt idx="3757">
                  <c:v>4025.5495000000001</c:v>
                </c:pt>
                <c:pt idx="3758">
                  <c:v>4069.8494999999998</c:v>
                </c:pt>
                <c:pt idx="3759">
                  <c:v>4068.3114</c:v>
                </c:pt>
                <c:pt idx="3760">
                  <c:v>4104.2350999999999</c:v>
                </c:pt>
                <c:pt idx="3761">
                  <c:v>4110.9031000000004</c:v>
                </c:pt>
                <c:pt idx="3762">
                  <c:v>4085.1698999999999</c:v>
                </c:pt>
                <c:pt idx="3763">
                  <c:v>4078.1412</c:v>
                </c:pt>
                <c:pt idx="3764">
                  <c:v>4071.2267999999999</c:v>
                </c:pt>
                <c:pt idx="3765">
                  <c:v>4067.7002000000002</c:v>
                </c:pt>
                <c:pt idx="3766">
                  <c:v>4096.4670999999998</c:v>
                </c:pt>
                <c:pt idx="3767">
                  <c:v>4159.7564000000002</c:v>
                </c:pt>
                <c:pt idx="3768">
                  <c:v>4261.9970000000003</c:v>
                </c:pt>
                <c:pt idx="3769">
                  <c:v>4341.7736999999997</c:v>
                </c:pt>
                <c:pt idx="3770">
                  <c:v>4567.5697</c:v>
                </c:pt>
                <c:pt idx="3771">
                  <c:v>4494.2390999999998</c:v>
                </c:pt>
                <c:pt idx="3772">
                  <c:v>4545.5977999999996</c:v>
                </c:pt>
                <c:pt idx="3773">
                  <c:v>4550.6580000000004</c:v>
                </c:pt>
                <c:pt idx="3774">
                  <c:v>4494.4979000000003</c:v>
                </c:pt>
                <c:pt idx="3775">
                  <c:v>4613.8172999999997</c:v>
                </c:pt>
                <c:pt idx="3776">
                  <c:v>4598.1034</c:v>
                </c:pt>
                <c:pt idx="3777">
                  <c:v>4496.5379000000003</c:v>
                </c:pt>
                <c:pt idx="3778">
                  <c:v>4362.5739999999996</c:v>
                </c:pt>
                <c:pt idx="3779">
                  <c:v>4411.3262000000004</c:v>
                </c:pt>
                <c:pt idx="3780">
                  <c:v>4574.4772999999996</c:v>
                </c:pt>
                <c:pt idx="3781">
                  <c:v>4561.9260999999997</c:v>
                </c:pt>
                <c:pt idx="3782">
                  <c:v>4515.9696999999996</c:v>
                </c:pt>
                <c:pt idx="3783">
                  <c:v>4479.7618000000002</c:v>
                </c:pt>
                <c:pt idx="3784">
                  <c:v>4348.9303</c:v>
                </c:pt>
                <c:pt idx="3785">
                  <c:v>4342.5905000000002</c:v>
                </c:pt>
                <c:pt idx="3786">
                  <c:v>4354.9652999999998</c:v>
                </c:pt>
                <c:pt idx="3787">
                  <c:v>4440.4128000000001</c:v>
                </c:pt>
                <c:pt idx="3788">
                  <c:v>4428.0048999999999</c:v>
                </c:pt>
                <c:pt idx="3789">
                  <c:v>4494.8383000000003</c:v>
                </c:pt>
                <c:pt idx="3790">
                  <c:v>4570.2389000000003</c:v>
                </c:pt>
                <c:pt idx="3791">
                  <c:v>4557.6243999999997</c:v>
                </c:pt>
                <c:pt idx="3792">
                  <c:v>4570.2417999999998</c:v>
                </c:pt>
                <c:pt idx="3793">
                  <c:v>4555.8418000000001</c:v>
                </c:pt>
                <c:pt idx="3794">
                  <c:v>4526.8810000000003</c:v>
                </c:pt>
                <c:pt idx="3795">
                  <c:v>4601.1904999999997</c:v>
                </c:pt>
                <c:pt idx="3796">
                  <c:v>4530.1566000000003</c:v>
                </c:pt>
                <c:pt idx="3797">
                  <c:v>4529.1494000000002</c:v>
                </c:pt>
                <c:pt idx="3798">
                  <c:v>4526.5802999999996</c:v>
                </c:pt>
                <c:pt idx="3799">
                  <c:v>4577.1926000000003</c:v>
                </c:pt>
                <c:pt idx="3800">
                  <c:v>4663.4354000000003</c:v>
                </c:pt>
                <c:pt idx="3801">
                  <c:v>4660.3067000000001</c:v>
                </c:pt>
                <c:pt idx="3802">
                  <c:v>4606.5192999999999</c:v>
                </c:pt>
                <c:pt idx="3803">
                  <c:v>4597.0328</c:v>
                </c:pt>
                <c:pt idx="3804">
                  <c:v>4593.8369000000002</c:v>
                </c:pt>
                <c:pt idx="3805">
                  <c:v>4618.8771999999999</c:v>
                </c:pt>
                <c:pt idx="3806">
                  <c:v>4602.8216000000002</c:v>
                </c:pt>
                <c:pt idx="3807">
                  <c:v>4534.9148999999998</c:v>
                </c:pt>
                <c:pt idx="3808">
                  <c:v>4554.7655000000004</c:v>
                </c:pt>
                <c:pt idx="3809">
                  <c:v>4651.4107999999997</c:v>
                </c:pt>
                <c:pt idx="3810">
                  <c:v>4605.6454999999996</c:v>
                </c:pt>
                <c:pt idx="3811">
                  <c:v>4629.7138000000004</c:v>
                </c:pt>
                <c:pt idx="3812">
                  <c:v>4625.8558999999996</c:v>
                </c:pt>
                <c:pt idx="3813">
                  <c:v>4552.9324999999999</c:v>
                </c:pt>
                <c:pt idx="3814">
                  <c:v>4592.2398999999996</c:v>
                </c:pt>
                <c:pt idx="3815">
                  <c:v>4548.4940999999999</c:v>
                </c:pt>
                <c:pt idx="3816">
                  <c:v>4536.9552999999996</c:v>
                </c:pt>
                <c:pt idx="3817">
                  <c:v>4532.1959999999999</c:v>
                </c:pt>
                <c:pt idx="3818">
                  <c:v>4442.3554000000004</c:v>
                </c:pt>
                <c:pt idx="3819">
                  <c:v>4491.0555000000004</c:v>
                </c:pt>
                <c:pt idx="3820">
                  <c:v>4494.8729000000003</c:v>
                </c:pt>
                <c:pt idx="3821">
                  <c:v>4514.2064</c:v>
                </c:pt>
                <c:pt idx="3822">
                  <c:v>4512.6918999999998</c:v>
                </c:pt>
                <c:pt idx="3823">
                  <c:v>4534.6482999999998</c:v>
                </c:pt>
                <c:pt idx="3824">
                  <c:v>4612.0481</c:v>
                </c:pt>
                <c:pt idx="3825">
                  <c:v>4535.7669999999998</c:v>
                </c:pt>
                <c:pt idx="3826">
                  <c:v>4523.4877999999999</c:v>
                </c:pt>
                <c:pt idx="3827">
                  <c:v>4494.3338999999996</c:v>
                </c:pt>
                <c:pt idx="3828">
                  <c:v>4437.6412</c:v>
                </c:pt>
                <c:pt idx="3829">
                  <c:v>4413.5056999999997</c:v>
                </c:pt>
                <c:pt idx="3830">
                  <c:v>4414.2745000000004</c:v>
                </c:pt>
                <c:pt idx="3831">
                  <c:v>4428.5793999999996</c:v>
                </c:pt>
                <c:pt idx="3832">
                  <c:v>4451.6541999999999</c:v>
                </c:pt>
                <c:pt idx="3833">
                  <c:v>4514.7335999999996</c:v>
                </c:pt>
                <c:pt idx="3834">
                  <c:v>4599.0203000000001</c:v>
                </c:pt>
                <c:pt idx="3835">
                  <c:v>4615.6835000000001</c:v>
                </c:pt>
                <c:pt idx="3836">
                  <c:v>4606.3108000000002</c:v>
                </c:pt>
                <c:pt idx="3837">
                  <c:v>4590.0050000000001</c:v>
                </c:pt>
                <c:pt idx="3838">
                  <c:v>4625.3527000000004</c:v>
                </c:pt>
                <c:pt idx="3839">
                  <c:v>4561.4466000000002</c:v>
                </c:pt>
                <c:pt idx="3840">
                  <c:v>4577.7376999999997</c:v>
                </c:pt>
                <c:pt idx="3841">
                  <c:v>4547.2638999999999</c:v>
                </c:pt>
                <c:pt idx="3842">
                  <c:v>4526.9380000000001</c:v>
                </c:pt>
                <c:pt idx="3843">
                  <c:v>4487.6513000000004</c:v>
                </c:pt>
                <c:pt idx="3844">
                  <c:v>4479.3622999999998</c:v>
                </c:pt>
                <c:pt idx="3845">
                  <c:v>4479.6004000000003</c:v>
                </c:pt>
                <c:pt idx="3846">
                  <c:v>4435.5860000000002</c:v>
                </c:pt>
                <c:pt idx="3847">
                  <c:v>4508.8874999999998</c:v>
                </c:pt>
                <c:pt idx="3848">
                  <c:v>4433.9195</c:v>
                </c:pt>
                <c:pt idx="3849">
                  <c:v>4500.1359000000002</c:v>
                </c:pt>
                <c:pt idx="3850">
                  <c:v>4543.6660000000002</c:v>
                </c:pt>
                <c:pt idx="3851">
                  <c:v>4584.9727999999996</c:v>
                </c:pt>
                <c:pt idx="3852">
                  <c:v>4638.5796</c:v>
                </c:pt>
                <c:pt idx="3853">
                  <c:v>4670.7685000000001</c:v>
                </c:pt>
                <c:pt idx="3854">
                  <c:v>4734.6641</c:v>
                </c:pt>
                <c:pt idx="3855">
                  <c:v>4693.9364999999998</c:v>
                </c:pt>
                <c:pt idx="3856">
                  <c:v>4728.3226999999997</c:v>
                </c:pt>
                <c:pt idx="3857">
                  <c:v>4742.0780000000004</c:v>
                </c:pt>
                <c:pt idx="3858">
                  <c:v>4736.5227000000004</c:v>
                </c:pt>
                <c:pt idx="3859">
                  <c:v>4823.8756000000003</c:v>
                </c:pt>
                <c:pt idx="3860">
                  <c:v>4843.8433000000005</c:v>
                </c:pt>
                <c:pt idx="3861">
                  <c:v>4861.7941000000001</c:v>
                </c:pt>
                <c:pt idx="3862">
                  <c:v>4845.7260999999999</c:v>
                </c:pt>
                <c:pt idx="3863">
                  <c:v>4882.2377999999999</c:v>
                </c:pt>
                <c:pt idx="3864">
                  <c:v>4935.5869000000002</c:v>
                </c:pt>
                <c:pt idx="3865">
                  <c:v>4940.9740000000002</c:v>
                </c:pt>
                <c:pt idx="3866">
                  <c:v>4853.2196999999996</c:v>
                </c:pt>
                <c:pt idx="3867">
                  <c:v>4852.1022999999996</c:v>
                </c:pt>
                <c:pt idx="3868">
                  <c:v>4879.0994000000001</c:v>
                </c:pt>
                <c:pt idx="3869">
                  <c:v>4823.2388000000001</c:v>
                </c:pt>
                <c:pt idx="3870">
                  <c:v>4889.7051000000001</c:v>
                </c:pt>
                <c:pt idx="3871">
                  <c:v>4889.2788</c:v>
                </c:pt>
                <c:pt idx="3872">
                  <c:v>4855.2385000000004</c:v>
                </c:pt>
                <c:pt idx="3873">
                  <c:v>4858.9214000000002</c:v>
                </c:pt>
                <c:pt idx="3874">
                  <c:v>4807.4912999999997</c:v>
                </c:pt>
                <c:pt idx="3875">
                  <c:v>4796.2248</c:v>
                </c:pt>
                <c:pt idx="3876">
                  <c:v>4727.9036999999998</c:v>
                </c:pt>
                <c:pt idx="3877">
                  <c:v>4751.4868999999999</c:v>
                </c:pt>
                <c:pt idx="3878">
                  <c:v>4693.6898000000001</c:v>
                </c:pt>
                <c:pt idx="3879">
                  <c:v>4674.8711999999996</c:v>
                </c:pt>
                <c:pt idx="3880">
                  <c:v>4660.9152999999997</c:v>
                </c:pt>
                <c:pt idx="3881">
                  <c:v>4641.71</c:v>
                </c:pt>
                <c:pt idx="3882">
                  <c:v>4702.0628999999999</c:v>
                </c:pt>
                <c:pt idx="3883">
                  <c:v>4722.3045000000002</c:v>
                </c:pt>
                <c:pt idx="3884">
                  <c:v>4709.2087000000001</c:v>
                </c:pt>
                <c:pt idx="3885">
                  <c:v>4620.3266000000003</c:v>
                </c:pt>
                <c:pt idx="3886">
                  <c:v>4624.0033999999996</c:v>
                </c:pt>
                <c:pt idx="3887">
                  <c:v>4570.4894000000004</c:v>
                </c:pt>
                <c:pt idx="3888">
                  <c:v>4617.3598000000002</c:v>
                </c:pt>
                <c:pt idx="3889">
                  <c:v>4583.3824000000004</c:v>
                </c:pt>
                <c:pt idx="3890">
                  <c:v>4542.7646000000004</c:v>
                </c:pt>
                <c:pt idx="3891">
                  <c:v>4562.3269</c:v>
                </c:pt>
                <c:pt idx="3892">
                  <c:v>4595.0693000000001</c:v>
                </c:pt>
                <c:pt idx="3893">
                  <c:v>4602.0117</c:v>
                </c:pt>
                <c:pt idx="3894">
                  <c:v>4631.6493</c:v>
                </c:pt>
                <c:pt idx="3895">
                  <c:v>4639.7937000000002</c:v>
                </c:pt>
                <c:pt idx="3896">
                  <c:v>4598.9728999999998</c:v>
                </c:pt>
                <c:pt idx="3897">
                  <c:v>4610.1733000000004</c:v>
                </c:pt>
                <c:pt idx="3898">
                  <c:v>4551.1433999999999</c:v>
                </c:pt>
                <c:pt idx="3899">
                  <c:v>4600.1332000000002</c:v>
                </c:pt>
                <c:pt idx="3900">
                  <c:v>4575.9490999999998</c:v>
                </c:pt>
                <c:pt idx="3901">
                  <c:v>4582.5658999999996</c:v>
                </c:pt>
                <c:pt idx="3902">
                  <c:v>4602.6010999999999</c:v>
                </c:pt>
                <c:pt idx="3903">
                  <c:v>4633.3441999999995</c:v>
                </c:pt>
                <c:pt idx="3904">
                  <c:v>4656.4880999999996</c:v>
                </c:pt>
                <c:pt idx="3905">
                  <c:v>4655.0971</c:v>
                </c:pt>
                <c:pt idx="3906">
                  <c:v>4669.1207999999997</c:v>
                </c:pt>
                <c:pt idx="3907">
                  <c:v>4611.3388000000004</c:v>
                </c:pt>
                <c:pt idx="3908">
                  <c:v>4549.5114999999996</c:v>
                </c:pt>
                <c:pt idx="3909">
                  <c:v>4528.1540999999997</c:v>
                </c:pt>
                <c:pt idx="3910">
                  <c:v>4503.5393000000004</c:v>
                </c:pt>
                <c:pt idx="3911">
                  <c:v>4483.4134999999997</c:v>
                </c:pt>
                <c:pt idx="3912">
                  <c:v>4425.1868999999997</c:v>
                </c:pt>
                <c:pt idx="3913">
                  <c:v>4485.9647999999997</c:v>
                </c:pt>
                <c:pt idx="3914">
                  <c:v>4510.3738000000003</c:v>
                </c:pt>
                <c:pt idx="3915">
                  <c:v>4463.4552000000003</c:v>
                </c:pt>
                <c:pt idx="3916">
                  <c:v>4432.598</c:v>
                </c:pt>
                <c:pt idx="3917">
                  <c:v>4454.1728999999996</c:v>
                </c:pt>
                <c:pt idx="3918">
                  <c:v>4493.9070000000002</c:v>
                </c:pt>
                <c:pt idx="3919">
                  <c:v>4559.3867</c:v>
                </c:pt>
                <c:pt idx="3920">
                  <c:v>4648.8501999999999</c:v>
                </c:pt>
                <c:pt idx="3921">
                  <c:v>4685.9210000000003</c:v>
                </c:pt>
                <c:pt idx="3922">
                  <c:v>4788.0887000000002</c:v>
                </c:pt>
                <c:pt idx="3923">
                  <c:v>4815.1774999999998</c:v>
                </c:pt>
                <c:pt idx="3924">
                  <c:v>4789.7232000000004</c:v>
                </c:pt>
                <c:pt idx="3925">
                  <c:v>4777.5330000000004</c:v>
                </c:pt>
                <c:pt idx="3926">
                  <c:v>4725.4134000000004</c:v>
                </c:pt>
                <c:pt idx="3927">
                  <c:v>4728.8477000000003</c:v>
                </c:pt>
                <c:pt idx="3928">
                  <c:v>4826.5483999999997</c:v>
                </c:pt>
                <c:pt idx="3929">
                  <c:v>4759.3717999999999</c:v>
                </c:pt>
                <c:pt idx="3930">
                  <c:v>4843.0488999999998</c:v>
                </c:pt>
                <c:pt idx="3931">
                  <c:v>4785.8275999999996</c:v>
                </c:pt>
                <c:pt idx="3932">
                  <c:v>4829.8077000000003</c:v>
                </c:pt>
                <c:pt idx="3933">
                  <c:v>4754.9264000000003</c:v>
                </c:pt>
                <c:pt idx="3934">
                  <c:v>4742.4859999999999</c:v>
                </c:pt>
                <c:pt idx="3935">
                  <c:v>4700.5061999999998</c:v>
                </c:pt>
                <c:pt idx="3936">
                  <c:v>4813.3258999999998</c:v>
                </c:pt>
                <c:pt idx="3937">
                  <c:v>4833.6719999999996</c:v>
                </c:pt>
                <c:pt idx="3938">
                  <c:v>4851.2452999999996</c:v>
                </c:pt>
                <c:pt idx="3939">
                  <c:v>4873.8546999999999</c:v>
                </c:pt>
                <c:pt idx="3940">
                  <c:v>4860.4768999999997</c:v>
                </c:pt>
                <c:pt idx="3941">
                  <c:v>4836.3670000000002</c:v>
                </c:pt>
                <c:pt idx="3942">
                  <c:v>4834.6136999999999</c:v>
                </c:pt>
                <c:pt idx="3943">
                  <c:v>4896.6796999999997</c:v>
                </c:pt>
                <c:pt idx="3944">
                  <c:v>4805.3998000000001</c:v>
                </c:pt>
                <c:pt idx="3945">
                  <c:v>4745.1063000000004</c:v>
                </c:pt>
                <c:pt idx="3946">
                  <c:v>4746.8584000000001</c:v>
                </c:pt>
                <c:pt idx="3947">
                  <c:v>4817.0243</c:v>
                </c:pt>
                <c:pt idx="3948">
                  <c:v>4833.4187000000002</c:v>
                </c:pt>
                <c:pt idx="3949">
                  <c:v>4836.7847000000002</c:v>
                </c:pt>
                <c:pt idx="3950">
                  <c:v>4823.3383999999996</c:v>
                </c:pt>
                <c:pt idx="3951">
                  <c:v>4864.8153000000002</c:v>
                </c:pt>
                <c:pt idx="3952">
                  <c:v>4844.9660999999996</c:v>
                </c:pt>
                <c:pt idx="3953">
                  <c:v>4855.7106000000003</c:v>
                </c:pt>
                <c:pt idx="3954">
                  <c:v>4894.7191999999995</c:v>
                </c:pt>
                <c:pt idx="3955">
                  <c:v>4885.8104000000003</c:v>
                </c:pt>
                <c:pt idx="3956">
                  <c:v>4892.3815000000004</c:v>
                </c:pt>
                <c:pt idx="3957">
                  <c:v>4859.8248999999996</c:v>
                </c:pt>
                <c:pt idx="3958">
                  <c:v>4816.7731000000003</c:v>
                </c:pt>
                <c:pt idx="3959">
                  <c:v>4860.0056000000004</c:v>
                </c:pt>
                <c:pt idx="3960">
                  <c:v>4875.1589000000004</c:v>
                </c:pt>
                <c:pt idx="3961">
                  <c:v>4918.4962999999998</c:v>
                </c:pt>
                <c:pt idx="3962">
                  <c:v>4949.9047</c:v>
                </c:pt>
                <c:pt idx="3963">
                  <c:v>4938.9044999999996</c:v>
                </c:pt>
                <c:pt idx="3964">
                  <c:v>4964.8635999999997</c:v>
                </c:pt>
                <c:pt idx="3965">
                  <c:v>4960.9516999999996</c:v>
                </c:pt>
                <c:pt idx="3966">
                  <c:v>4964.8456999999999</c:v>
                </c:pt>
                <c:pt idx="3967">
                  <c:v>4918.96</c:v>
                </c:pt>
                <c:pt idx="3968">
                  <c:v>4912.1691000000001</c:v>
                </c:pt>
                <c:pt idx="3969">
                  <c:v>4956.9328999999998</c:v>
                </c:pt>
                <c:pt idx="3970">
                  <c:v>4962.3954000000003</c:v>
                </c:pt>
                <c:pt idx="3971">
                  <c:v>4976.5748999999996</c:v>
                </c:pt>
                <c:pt idx="3972">
                  <c:v>5042.5279</c:v>
                </c:pt>
                <c:pt idx="3973">
                  <c:v>5054.1752999999999</c:v>
                </c:pt>
                <c:pt idx="3974">
                  <c:v>5042.1243000000004</c:v>
                </c:pt>
                <c:pt idx="3975">
                  <c:v>5030.5828000000001</c:v>
                </c:pt>
                <c:pt idx="3976">
                  <c:v>5045.1629999999996</c:v>
                </c:pt>
                <c:pt idx="3977">
                  <c:v>5034.6782000000003</c:v>
                </c:pt>
                <c:pt idx="3978">
                  <c:v>5048.8959000000004</c:v>
                </c:pt>
                <c:pt idx="3979">
                  <c:v>5040.2357000000002</c:v>
                </c:pt>
                <c:pt idx="3980">
                  <c:v>5056.0135</c:v>
                </c:pt>
                <c:pt idx="3981">
                  <c:v>5015.7750999999998</c:v>
                </c:pt>
                <c:pt idx="3982">
                  <c:v>5000.7560999999996</c:v>
                </c:pt>
                <c:pt idx="3983">
                  <c:v>5016.5156999999999</c:v>
                </c:pt>
                <c:pt idx="3984">
                  <c:v>5051.7160000000003</c:v>
                </c:pt>
                <c:pt idx="3985">
                  <c:v>5115.7582000000002</c:v>
                </c:pt>
                <c:pt idx="3986">
                  <c:v>5121.5124999999998</c:v>
                </c:pt>
                <c:pt idx="3987">
                  <c:v>5157.4921999999997</c:v>
                </c:pt>
                <c:pt idx="3988">
                  <c:v>5180.3795</c:v>
                </c:pt>
                <c:pt idx="3989">
                  <c:v>5199.2331000000004</c:v>
                </c:pt>
                <c:pt idx="3990">
                  <c:v>5240.3096999999998</c:v>
                </c:pt>
                <c:pt idx="3991">
                  <c:v>5202.4256999999998</c:v>
                </c:pt>
                <c:pt idx="3992">
                  <c:v>5171.5532000000003</c:v>
                </c:pt>
                <c:pt idx="3993">
                  <c:v>5178.2565000000004</c:v>
                </c:pt>
                <c:pt idx="3994">
                  <c:v>5177.2914000000001</c:v>
                </c:pt>
                <c:pt idx="3995">
                  <c:v>5145.4816000000001</c:v>
                </c:pt>
                <c:pt idx="3996">
                  <c:v>5154.8903</c:v>
                </c:pt>
                <c:pt idx="3997">
                  <c:v>5174.7163</c:v>
                </c:pt>
                <c:pt idx="3998">
                  <c:v>5167.9390999999996</c:v>
                </c:pt>
                <c:pt idx="3999">
                  <c:v>5100.4982</c:v>
                </c:pt>
                <c:pt idx="4000">
                  <c:v>5032.2973000000002</c:v>
                </c:pt>
                <c:pt idx="4001">
                  <c:v>5031.3108000000002</c:v>
                </c:pt>
                <c:pt idx="4002">
                  <c:v>5006.2829000000002</c:v>
                </c:pt>
                <c:pt idx="4003">
                  <c:v>5045.8023000000003</c:v>
                </c:pt>
                <c:pt idx="4004">
                  <c:v>5116.7307000000001</c:v>
                </c:pt>
                <c:pt idx="4005">
                  <c:v>5178.4642999999996</c:v>
                </c:pt>
                <c:pt idx="4006">
                  <c:v>5163.2383</c:v>
                </c:pt>
                <c:pt idx="4007">
                  <c:v>5154.7484999999997</c:v>
                </c:pt>
                <c:pt idx="4008">
                  <c:v>5142.3545000000004</c:v>
                </c:pt>
                <c:pt idx="4009">
                  <c:v>5137.5842000000002</c:v>
                </c:pt>
                <c:pt idx="4010">
                  <c:v>5151.2758000000003</c:v>
                </c:pt>
                <c:pt idx="4011">
                  <c:v>5112.1873999999998</c:v>
                </c:pt>
                <c:pt idx="4012">
                  <c:v>5105.8617999999997</c:v>
                </c:pt>
                <c:pt idx="4013">
                  <c:v>5102.5050000000001</c:v>
                </c:pt>
                <c:pt idx="4014">
                  <c:v>5068.0598</c:v>
                </c:pt>
                <c:pt idx="4015">
                  <c:v>5087.5635000000002</c:v>
                </c:pt>
                <c:pt idx="4016">
                  <c:v>4984.7201999999997</c:v>
                </c:pt>
                <c:pt idx="4017">
                  <c:v>5066.6868000000004</c:v>
                </c:pt>
                <c:pt idx="4018">
                  <c:v>5079.1655000000001</c:v>
                </c:pt>
                <c:pt idx="4019">
                  <c:v>5106.5195999999996</c:v>
                </c:pt>
                <c:pt idx="4020">
                  <c:v>5065.3949000000002</c:v>
                </c:pt>
                <c:pt idx="4021">
                  <c:v>5089.8786</c:v>
                </c:pt>
                <c:pt idx="4022">
                  <c:v>5118.1661999999997</c:v>
                </c:pt>
                <c:pt idx="4023">
                  <c:v>5059.1392999999998</c:v>
                </c:pt>
                <c:pt idx="4024">
                  <c:v>5099.7340000000004</c:v>
                </c:pt>
                <c:pt idx="4025">
                  <c:v>5092.9786000000004</c:v>
                </c:pt>
                <c:pt idx="4026">
                  <c:v>5126.6966000000002</c:v>
                </c:pt>
                <c:pt idx="4027">
                  <c:v>5059.0033999999996</c:v>
                </c:pt>
                <c:pt idx="4028">
                  <c:v>4949.2304000000004</c:v>
                </c:pt>
                <c:pt idx="4029">
                  <c:v>4778.3489</c:v>
                </c:pt>
                <c:pt idx="4030">
                  <c:v>4796.3566000000001</c:v>
                </c:pt>
                <c:pt idx="4031">
                  <c:v>4817.9040999999997</c:v>
                </c:pt>
                <c:pt idx="4032">
                  <c:v>4835.4348</c:v>
                </c:pt>
                <c:pt idx="4033">
                  <c:v>4847.7344999999996</c:v>
                </c:pt>
                <c:pt idx="4034">
                  <c:v>4823.7763999999997</c:v>
                </c:pt>
                <c:pt idx="4035">
                  <c:v>4880.8797999999997</c:v>
                </c:pt>
                <c:pt idx="4036">
                  <c:v>4859.1112000000003</c:v>
                </c:pt>
                <c:pt idx="4037">
                  <c:v>4875.6453000000001</c:v>
                </c:pt>
                <c:pt idx="4038">
                  <c:v>4940.2875999999997</c:v>
                </c:pt>
                <c:pt idx="4039">
                  <c:v>4973.7417999999998</c:v>
                </c:pt>
                <c:pt idx="4040">
                  <c:v>5032.0879000000004</c:v>
                </c:pt>
                <c:pt idx="4041">
                  <c:v>5097.6995999999999</c:v>
                </c:pt>
                <c:pt idx="4042">
                  <c:v>5118.7408999999998</c:v>
                </c:pt>
                <c:pt idx="4043">
                  <c:v>5101.5869000000002</c:v>
                </c:pt>
                <c:pt idx="4044">
                  <c:v>5018.2170999999998</c:v>
                </c:pt>
                <c:pt idx="4045">
                  <c:v>5021.0003999999999</c:v>
                </c:pt>
                <c:pt idx="4046">
                  <c:v>5012.1724000000004</c:v>
                </c:pt>
                <c:pt idx="4047">
                  <c:v>5047.8783999999996</c:v>
                </c:pt>
                <c:pt idx="4048">
                  <c:v>5099.3188</c:v>
                </c:pt>
                <c:pt idx="4049">
                  <c:v>5130.6349</c:v>
                </c:pt>
                <c:pt idx="4050">
                  <c:v>5191.9804000000004</c:v>
                </c:pt>
                <c:pt idx="4051">
                  <c:v>5189.2968000000001</c:v>
                </c:pt>
                <c:pt idx="4052">
                  <c:v>5241.3900999999996</c:v>
                </c:pt>
                <c:pt idx="4053">
                  <c:v>5261.2605999999996</c:v>
                </c:pt>
                <c:pt idx="4054">
                  <c:v>5408.2040999999999</c:v>
                </c:pt>
                <c:pt idx="4055">
                  <c:v>5350.5537999999997</c:v>
                </c:pt>
                <c:pt idx="4056">
                  <c:v>5428.3347000000003</c:v>
                </c:pt>
                <c:pt idx="4057">
                  <c:v>5457.3896000000004</c:v>
                </c:pt>
                <c:pt idx="4058">
                  <c:v>5499.4547000000002</c:v>
                </c:pt>
                <c:pt idx="4059">
                  <c:v>5583.2156000000004</c:v>
                </c:pt>
                <c:pt idx="4060">
                  <c:v>5650.1253999999999</c:v>
                </c:pt>
                <c:pt idx="4061">
                  <c:v>5733.2669999999998</c:v>
                </c:pt>
                <c:pt idx="4062">
                  <c:v>5675.1270999999997</c:v>
                </c:pt>
                <c:pt idx="4063">
                  <c:v>5764.6408000000001</c:v>
                </c:pt>
                <c:pt idx="4064">
                  <c:v>5659.7999</c:v>
                </c:pt>
                <c:pt idx="4065">
                  <c:v>5730.5541000000003</c:v>
                </c:pt>
                <c:pt idx="4066">
                  <c:v>5577.7466999999997</c:v>
                </c:pt>
                <c:pt idx="4067">
                  <c:v>5439.0245999999997</c:v>
                </c:pt>
                <c:pt idx="4068">
                  <c:v>5649.9997000000003</c:v>
                </c:pt>
                <c:pt idx="4069">
                  <c:v>5576.6396999999997</c:v>
                </c:pt>
                <c:pt idx="4070">
                  <c:v>5418.3630999999996</c:v>
                </c:pt>
                <c:pt idx="4071">
                  <c:v>5256.0668999999998</c:v>
                </c:pt>
                <c:pt idx="4072">
                  <c:v>5301.3077000000003</c:v>
                </c:pt>
                <c:pt idx="4073">
                  <c:v>5180.2897999999996</c:v>
                </c:pt>
                <c:pt idx="4074">
                  <c:v>5316.7183000000005</c:v>
                </c:pt>
                <c:pt idx="4075">
                  <c:v>5250.3878999999997</c:v>
                </c:pt>
                <c:pt idx="4076">
                  <c:v>5271.0240000000003</c:v>
                </c:pt>
                <c:pt idx="4077">
                  <c:v>5192.4664000000002</c:v>
                </c:pt>
                <c:pt idx="4078">
                  <c:v>5138.2464</c:v>
                </c:pt>
                <c:pt idx="4079">
                  <c:v>5127.1094000000003</c:v>
                </c:pt>
                <c:pt idx="4080">
                  <c:v>5144.2906999999996</c:v>
                </c:pt>
                <c:pt idx="4081">
                  <c:v>5209.8519999999999</c:v>
                </c:pt>
                <c:pt idx="4082">
                  <c:v>5178.1668</c:v>
                </c:pt>
                <c:pt idx="4083">
                  <c:v>5190.8886000000002</c:v>
                </c:pt>
                <c:pt idx="4084">
                  <c:v>5234.5337</c:v>
                </c:pt>
                <c:pt idx="4085">
                  <c:v>5144.4906000000001</c:v>
                </c:pt>
                <c:pt idx="4086">
                  <c:v>5163.8747000000003</c:v>
                </c:pt>
                <c:pt idx="4087">
                  <c:v>5110.0792000000001</c:v>
                </c:pt>
                <c:pt idx="4088">
                  <c:v>5023.8143</c:v>
                </c:pt>
                <c:pt idx="4089">
                  <c:v>4945.4156000000003</c:v>
                </c:pt>
                <c:pt idx="4090">
                  <c:v>4945.2034999999996</c:v>
                </c:pt>
                <c:pt idx="4091">
                  <c:v>4988.1578</c:v>
                </c:pt>
                <c:pt idx="4092">
                  <c:v>4892.4354000000003</c:v>
                </c:pt>
                <c:pt idx="4093">
                  <c:v>4953.8643000000002</c:v>
                </c:pt>
                <c:pt idx="4094">
                  <c:v>4946.63</c:v>
                </c:pt>
                <c:pt idx="4095">
                  <c:v>4890.5958000000001</c:v>
                </c:pt>
                <c:pt idx="4096">
                  <c:v>4926.0284000000001</c:v>
                </c:pt>
                <c:pt idx="4097">
                  <c:v>4932.3022000000001</c:v>
                </c:pt>
                <c:pt idx="4098">
                  <c:v>4930.7623000000003</c:v>
                </c:pt>
                <c:pt idx="4099">
                  <c:v>4990.5437000000002</c:v>
                </c:pt>
                <c:pt idx="4100">
                  <c:v>4963.6012000000001</c:v>
                </c:pt>
                <c:pt idx="4101">
                  <c:v>4982.0398999999998</c:v>
                </c:pt>
                <c:pt idx="4102">
                  <c:v>4961.9283999999998</c:v>
                </c:pt>
                <c:pt idx="4103">
                  <c:v>5002.2203</c:v>
                </c:pt>
                <c:pt idx="4104">
                  <c:v>4985.6749</c:v>
                </c:pt>
                <c:pt idx="4105">
                  <c:v>5068.3792999999996</c:v>
                </c:pt>
                <c:pt idx="4106">
                  <c:v>5072.5792000000001</c:v>
                </c:pt>
                <c:pt idx="4107">
                  <c:v>5108.2</c:v>
                </c:pt>
                <c:pt idx="4108">
                  <c:v>5132.8872000000001</c:v>
                </c:pt>
                <c:pt idx="4109">
                  <c:v>5079.6472999999996</c:v>
                </c:pt>
                <c:pt idx="4110">
                  <c:v>5000.9683999999997</c:v>
                </c:pt>
                <c:pt idx="4111">
                  <c:v>5040.8900000000003</c:v>
                </c:pt>
                <c:pt idx="4112">
                  <c:v>5049.3942999999999</c:v>
                </c:pt>
                <c:pt idx="4113">
                  <c:v>5097.7025000000003</c:v>
                </c:pt>
                <c:pt idx="4114">
                  <c:v>5118.2052999999996</c:v>
                </c:pt>
                <c:pt idx="4115">
                  <c:v>5147.6962000000003</c:v>
                </c:pt>
                <c:pt idx="4116">
                  <c:v>5137.9928</c:v>
                </c:pt>
                <c:pt idx="4117">
                  <c:v>5128.8188</c:v>
                </c:pt>
                <c:pt idx="4118">
                  <c:v>5121.8593000000001</c:v>
                </c:pt>
                <c:pt idx="4119">
                  <c:v>5115.9326000000001</c:v>
                </c:pt>
                <c:pt idx="4120">
                  <c:v>5141.2263999999996</c:v>
                </c:pt>
                <c:pt idx="4121">
                  <c:v>5101.7936</c:v>
                </c:pt>
                <c:pt idx="4122">
                  <c:v>5063.8157000000001</c:v>
                </c:pt>
                <c:pt idx="4123">
                  <c:v>5104.8288000000002</c:v>
                </c:pt>
                <c:pt idx="4124">
                  <c:v>5162.0559999999996</c:v>
                </c:pt>
                <c:pt idx="4125">
                  <c:v>5123.6066000000001</c:v>
                </c:pt>
                <c:pt idx="4126">
                  <c:v>5078.0565999999999</c:v>
                </c:pt>
                <c:pt idx="4127">
                  <c:v>5191.7948999999999</c:v>
                </c:pt>
                <c:pt idx="4128">
                  <c:v>5162.4443000000001</c:v>
                </c:pt>
                <c:pt idx="4129">
                  <c:v>5189.2173000000003</c:v>
                </c:pt>
                <c:pt idx="4130">
                  <c:v>5159.5511999999999</c:v>
                </c:pt>
                <c:pt idx="4131">
                  <c:v>5187.8864000000003</c:v>
                </c:pt>
                <c:pt idx="4132">
                  <c:v>5157.2478000000001</c:v>
                </c:pt>
                <c:pt idx="4133">
                  <c:v>5144.3967000000002</c:v>
                </c:pt>
                <c:pt idx="4134">
                  <c:v>5160.5720000000001</c:v>
                </c:pt>
                <c:pt idx="4135">
                  <c:v>5235.9327999999996</c:v>
                </c:pt>
                <c:pt idx="4136">
                  <c:v>5257.4125999999997</c:v>
                </c:pt>
                <c:pt idx="4137">
                  <c:v>5242.0675000000001</c:v>
                </c:pt>
                <c:pt idx="4138">
                  <c:v>5277.5235000000002</c:v>
                </c:pt>
                <c:pt idx="4139">
                  <c:v>5293.7861000000003</c:v>
                </c:pt>
                <c:pt idx="4140">
                  <c:v>5340.9912000000004</c:v>
                </c:pt>
                <c:pt idx="4141">
                  <c:v>5365.8796000000002</c:v>
                </c:pt>
                <c:pt idx="4142">
                  <c:v>5346.2272999999996</c:v>
                </c:pt>
                <c:pt idx="4143">
                  <c:v>5309.7882</c:v>
                </c:pt>
                <c:pt idx="4144">
                  <c:v>5238.6126000000004</c:v>
                </c:pt>
                <c:pt idx="4145">
                  <c:v>5257.6671999999999</c:v>
                </c:pt>
                <c:pt idx="4146">
                  <c:v>5305.4758000000002</c:v>
                </c:pt>
                <c:pt idx="4147">
                  <c:v>5340.9052000000001</c:v>
                </c:pt>
                <c:pt idx="4148">
                  <c:v>5314.4053000000004</c:v>
                </c:pt>
                <c:pt idx="4149">
                  <c:v>5258.0784000000003</c:v>
                </c:pt>
                <c:pt idx="4150">
                  <c:v>5224.2794000000004</c:v>
                </c:pt>
                <c:pt idx="4151">
                  <c:v>5078.8549000000003</c:v>
                </c:pt>
                <c:pt idx="4152">
                  <c:v>5104.7932000000001</c:v>
                </c:pt>
                <c:pt idx="4153">
                  <c:v>5056.4053000000004</c:v>
                </c:pt>
                <c:pt idx="4154">
                  <c:v>5050.9755999999998</c:v>
                </c:pt>
                <c:pt idx="4155">
                  <c:v>5154.0240000000003</c:v>
                </c:pt>
                <c:pt idx="4156">
                  <c:v>5252.3887000000004</c:v>
                </c:pt>
                <c:pt idx="4157">
                  <c:v>5264.9083000000001</c:v>
                </c:pt>
                <c:pt idx="4158">
                  <c:v>5332.5888000000004</c:v>
                </c:pt>
                <c:pt idx="4159">
                  <c:v>5310.1813000000002</c:v>
                </c:pt>
                <c:pt idx="4160">
                  <c:v>5241.2749000000003</c:v>
                </c:pt>
                <c:pt idx="4161">
                  <c:v>5232.2654000000002</c:v>
                </c:pt>
                <c:pt idx="4162">
                  <c:v>5263.5658999999996</c:v>
                </c:pt>
                <c:pt idx="4163">
                  <c:v>5228.9013999999997</c:v>
                </c:pt>
                <c:pt idx="4164">
                  <c:v>5347.6333000000004</c:v>
                </c:pt>
                <c:pt idx="4165">
                  <c:v>5347.0077000000001</c:v>
                </c:pt>
                <c:pt idx="4166">
                  <c:v>5332.8964999999998</c:v>
                </c:pt>
                <c:pt idx="4167">
                  <c:v>5302.8696</c:v>
                </c:pt>
                <c:pt idx="4168">
                  <c:v>5230.7986000000001</c:v>
                </c:pt>
                <c:pt idx="4169">
                  <c:v>5214.2298000000001</c:v>
                </c:pt>
                <c:pt idx="4170">
                  <c:v>5230.2903999999999</c:v>
                </c:pt>
                <c:pt idx="4171">
                  <c:v>5260.5652</c:v>
                </c:pt>
                <c:pt idx="4172">
                  <c:v>5311.6507000000001</c:v>
                </c:pt>
                <c:pt idx="4173">
                  <c:v>5336.9492</c:v>
                </c:pt>
                <c:pt idx="4174">
                  <c:v>5344.1629999999996</c:v>
                </c:pt>
                <c:pt idx="4175">
                  <c:v>5253.7505000000001</c:v>
                </c:pt>
                <c:pt idx="4176">
                  <c:v>5107.3567000000003</c:v>
                </c:pt>
                <c:pt idx="4177">
                  <c:v>5078.0950000000003</c:v>
                </c:pt>
                <c:pt idx="4178">
                  <c:v>5048.5401000000002</c:v>
                </c:pt>
                <c:pt idx="4179">
                  <c:v>5078.2452000000003</c:v>
                </c:pt>
                <c:pt idx="4180">
                  <c:v>4974.1202000000003</c:v>
                </c:pt>
                <c:pt idx="4181">
                  <c:v>4759.5622999999996</c:v>
                </c:pt>
                <c:pt idx="4182">
                  <c:v>4876.7179999999998</c:v>
                </c:pt>
                <c:pt idx="4183">
                  <c:v>4887.5244000000002</c:v>
                </c:pt>
                <c:pt idx="4184">
                  <c:v>5028.1661000000004</c:v>
                </c:pt>
                <c:pt idx="4185">
                  <c:v>5035.2120999999997</c:v>
                </c:pt>
                <c:pt idx="4186">
                  <c:v>5123.4571999999998</c:v>
                </c:pt>
                <c:pt idx="4187">
                  <c:v>5123.4924000000001</c:v>
                </c:pt>
                <c:pt idx="4188">
                  <c:v>5119.3995000000004</c:v>
                </c:pt>
                <c:pt idx="4189">
                  <c:v>5105.0607</c:v>
                </c:pt>
                <c:pt idx="4190">
                  <c:v>5178.6779999999999</c:v>
                </c:pt>
                <c:pt idx="4191">
                  <c:v>5175.7204000000002</c:v>
                </c:pt>
                <c:pt idx="4192">
                  <c:v>5242.1621999999998</c:v>
                </c:pt>
                <c:pt idx="4193">
                  <c:v>5270.6931999999997</c:v>
                </c:pt>
                <c:pt idx="4194">
                  <c:v>5365.1234999999997</c:v>
                </c:pt>
                <c:pt idx="4195">
                  <c:v>5408.2743</c:v>
                </c:pt>
                <c:pt idx="4196">
                  <c:v>5349.5556999999999</c:v>
                </c:pt>
                <c:pt idx="4197">
                  <c:v>5371.4048000000003</c:v>
                </c:pt>
                <c:pt idx="4198">
                  <c:v>5269.9605000000001</c:v>
                </c:pt>
                <c:pt idx="4199">
                  <c:v>5245.9713000000002</c:v>
                </c:pt>
                <c:pt idx="4200">
                  <c:v>5274.7246999999998</c:v>
                </c:pt>
                <c:pt idx="4201">
                  <c:v>5368.9812000000002</c:v>
                </c:pt>
                <c:pt idx="4202">
                  <c:v>5297.7920000000004</c:v>
                </c:pt>
                <c:pt idx="4203">
                  <c:v>5278.1850999999997</c:v>
                </c:pt>
                <c:pt idx="4204">
                  <c:v>5321.4683000000005</c:v>
                </c:pt>
                <c:pt idx="4205">
                  <c:v>5176.6512000000002</c:v>
                </c:pt>
                <c:pt idx="4206">
                  <c:v>5039.0126</c:v>
                </c:pt>
                <c:pt idx="4207">
                  <c:v>5057.9998999999998</c:v>
                </c:pt>
                <c:pt idx="4208">
                  <c:v>4857.6133</c:v>
                </c:pt>
                <c:pt idx="4209">
                  <c:v>4720.6683999999996</c:v>
                </c:pt>
                <c:pt idx="4210">
                  <c:v>4806.5295999999998</c:v>
                </c:pt>
              </c:numCache>
            </c:numRef>
          </c:yVal>
          <c:smooth val="0"/>
          <c:extLst>
            <c:ext xmlns:c16="http://schemas.microsoft.com/office/drawing/2014/chart" uri="{C3380CC4-5D6E-409C-BE32-E72D297353CC}">
              <c16:uniqueId val="{00000000-50DC-4DE4-ADF5-CCFD91783D36}"/>
            </c:ext>
          </c:extLst>
        </c:ser>
        <c:dLbls>
          <c:showLegendKey val="0"/>
          <c:showVal val="0"/>
          <c:showCatName val="0"/>
          <c:showSerName val="0"/>
          <c:showPercent val="0"/>
          <c:showBubbleSize val="0"/>
        </c:dLbls>
        <c:axId val="1196196384"/>
        <c:axId val="1196196800"/>
      </c:scatterChart>
      <c:valAx>
        <c:axId val="119619638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96196800"/>
        <c:crosses val="autoZero"/>
        <c:crossBetween val="midCat"/>
      </c:valAx>
      <c:valAx>
        <c:axId val="119619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961963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模型1多元线性回归!$E$1</c:f>
              <c:strCache>
                <c:ptCount val="1"/>
                <c:pt idx="0">
                  <c:v>收盘价x3</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5.4507874015748033E-3"/>
                  <c:y val="-0.1390864683581219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strRef>
              <c:f>模型1多元线性回归!$E:$E</c:f>
              <c:strCache>
                <c:ptCount val="4211"/>
                <c:pt idx="0">
                  <c:v>收盘价x3</c:v>
                </c:pt>
                <c:pt idx="1">
                  <c:v>中证红利000922.CSI</c:v>
                </c:pt>
                <c:pt idx="2">
                  <c:v>1000</c:v>
                </c:pt>
                <c:pt idx="3">
                  <c:v>981.555</c:v>
                </c:pt>
                <c:pt idx="4">
                  <c:v>986.535</c:v>
                </c:pt>
                <c:pt idx="5">
                  <c:v>975.526</c:v>
                </c:pt>
                <c:pt idx="6">
                  <c:v>980.717</c:v>
                </c:pt>
                <c:pt idx="7">
                  <c:v>989.529</c:v>
                </c:pt>
                <c:pt idx="8">
                  <c:v>990.284</c:v>
                </c:pt>
                <c:pt idx="9">
                  <c:v>989.82</c:v>
                </c:pt>
                <c:pt idx="10">
                  <c:v>989.733</c:v>
                </c:pt>
                <c:pt idx="11">
                  <c:v>984.756</c:v>
                </c:pt>
                <c:pt idx="12">
                  <c:v>961.33</c:v>
                </c:pt>
                <c:pt idx="13">
                  <c:v>965.385</c:v>
                </c:pt>
                <c:pt idx="14">
                  <c:v>959.25</c:v>
                </c:pt>
                <c:pt idx="15">
                  <c:v>949.45</c:v>
                </c:pt>
                <c:pt idx="16">
                  <c:v>976.921</c:v>
                </c:pt>
                <c:pt idx="17">
                  <c:v>992.222</c:v>
                </c:pt>
                <c:pt idx="18">
                  <c:v>994.673</c:v>
                </c:pt>
                <c:pt idx="19">
                  <c:v>988.217</c:v>
                </c:pt>
                <c:pt idx="20">
                  <c:v>976.555</c:v>
                </c:pt>
                <c:pt idx="21">
                  <c:v>969.622</c:v>
                </c:pt>
                <c:pt idx="22">
                  <c:v>959.102</c:v>
                </c:pt>
                <c:pt idx="23">
                  <c:v>962.419</c:v>
                </c:pt>
                <c:pt idx="24">
                  <c:v>1012.532</c:v>
                </c:pt>
                <c:pt idx="25">
                  <c:v>1004.114</c:v>
                </c:pt>
                <c:pt idx="26">
                  <c:v>1027.263</c:v>
                </c:pt>
                <c:pt idx="27">
                  <c:v>1034.993</c:v>
                </c:pt>
                <c:pt idx="28">
                  <c:v>1028.542</c:v>
                </c:pt>
                <c:pt idx="29">
                  <c:v>1013.775</c:v>
                </c:pt>
                <c:pt idx="30">
                  <c:v>1032.686</c:v>
                </c:pt>
                <c:pt idx="31">
                  <c:v>1054.207</c:v>
                </c:pt>
                <c:pt idx="32">
                  <c:v>1054.109</c:v>
                </c:pt>
                <c:pt idx="33">
                  <c:v>1053.407</c:v>
                </c:pt>
                <c:pt idx="34">
                  <c:v>1053.837</c:v>
                </c:pt>
                <c:pt idx="35">
                  <c:v>1047.244</c:v>
                </c:pt>
                <c:pt idx="36">
                  <c:v>1040.558</c:v>
                </c:pt>
                <c:pt idx="37">
                  <c:v>1023.222</c:v>
                </c:pt>
                <c:pt idx="38">
                  <c:v>1031.409</c:v>
                </c:pt>
                <c:pt idx="39">
                  <c:v>1027.517</c:v>
                </c:pt>
                <c:pt idx="40">
                  <c:v>1033.627</c:v>
                </c:pt>
                <c:pt idx="41">
                  <c:v>1054.096</c:v>
                </c:pt>
                <c:pt idx="42">
                  <c:v>1054.37</c:v>
                </c:pt>
                <c:pt idx="43">
                  <c:v>1027.817</c:v>
                </c:pt>
                <c:pt idx="44">
                  <c:v>1031.731</c:v>
                </c:pt>
                <c:pt idx="45">
                  <c:v>1038.416</c:v>
                </c:pt>
                <c:pt idx="46">
                  <c:v>1018.743</c:v>
                </c:pt>
                <c:pt idx="47">
                  <c:v>1008.532</c:v>
                </c:pt>
                <c:pt idx="48">
                  <c:v>996.597</c:v>
                </c:pt>
                <c:pt idx="49">
                  <c:v>984.555</c:v>
                </c:pt>
                <c:pt idx="50">
                  <c:v>990.67</c:v>
                </c:pt>
                <c:pt idx="51">
                  <c:v>976.078</c:v>
                </c:pt>
                <c:pt idx="52">
                  <c:v>970.318</c:v>
                </c:pt>
                <c:pt idx="53">
                  <c:v>976.583</c:v>
                </c:pt>
                <c:pt idx="54">
                  <c:v>975.01</c:v>
                </c:pt>
                <c:pt idx="55">
                  <c:v>973.506</c:v>
                </c:pt>
                <c:pt idx="56">
                  <c:v>968.578</c:v>
                </c:pt>
                <c:pt idx="57">
                  <c:v>952.301</c:v>
                </c:pt>
                <c:pt idx="58">
                  <c:v>956.039</c:v>
                </c:pt>
                <c:pt idx="59">
                  <c:v>990.51</c:v>
                </c:pt>
                <c:pt idx="60">
                  <c:v>972.74</c:v>
                </c:pt>
                <c:pt idx="61">
                  <c:v>963.348</c:v>
                </c:pt>
                <c:pt idx="62">
                  <c:v>978.03</c:v>
                </c:pt>
                <c:pt idx="63">
                  <c:v>985.123</c:v>
                </c:pt>
                <c:pt idx="64">
                  <c:v>1002.468</c:v>
                </c:pt>
                <c:pt idx="65">
                  <c:v>995.76</c:v>
                </c:pt>
                <c:pt idx="66">
                  <c:v>981.095</c:v>
                </c:pt>
                <c:pt idx="67">
                  <c:v>1003.32</c:v>
                </c:pt>
                <c:pt idx="68">
                  <c:v>995.383</c:v>
                </c:pt>
                <c:pt idx="69">
                  <c:v>983.889</c:v>
                </c:pt>
                <c:pt idx="70">
                  <c:v>971.471</c:v>
                </c:pt>
                <c:pt idx="71">
                  <c:v>973.611</c:v>
                </c:pt>
                <c:pt idx="72">
                  <c:v>966.069</c:v>
                </c:pt>
                <c:pt idx="73">
                  <c:v>958.314</c:v>
                </c:pt>
                <c:pt idx="74">
                  <c:v>956.405</c:v>
                </c:pt>
                <c:pt idx="75">
                  <c:v>944.958</c:v>
                </c:pt>
                <c:pt idx="76">
                  <c:v>947.895</c:v>
                </c:pt>
                <c:pt idx="77">
                  <c:v>932.015</c:v>
                </c:pt>
                <c:pt idx="78">
                  <c:v>941.697</c:v>
                </c:pt>
                <c:pt idx="79">
                  <c:v>932.53</c:v>
                </c:pt>
                <c:pt idx="80">
                  <c:v>911.563</c:v>
                </c:pt>
                <c:pt idx="81">
                  <c:v>916.113</c:v>
                </c:pt>
                <c:pt idx="82">
                  <c:v>905.316</c:v>
                </c:pt>
                <c:pt idx="83">
                  <c:v>885.865</c:v>
                </c:pt>
                <c:pt idx="84">
                  <c:v>883.512</c:v>
                </c:pt>
                <c:pt idx="85">
                  <c:v>873.692</c:v>
                </c:pt>
                <c:pt idx="86">
                  <c:v>880.577</c:v>
                </c:pt>
                <c:pt idx="87">
                  <c:v>878.797</c:v>
                </c:pt>
                <c:pt idx="88">
                  <c:v>878.11</c:v>
                </c:pt>
                <c:pt idx="89">
                  <c:v>876.412</c:v>
                </c:pt>
                <c:pt idx="90">
                  <c:v>852.183</c:v>
                </c:pt>
                <c:pt idx="91">
                  <c:v>852.246</c:v>
                </c:pt>
                <c:pt idx="92">
                  <c:v>850.875</c:v>
                </c:pt>
                <c:pt idx="93">
                  <c:v>840.499</c:v>
                </c:pt>
                <c:pt idx="94">
                  <c:v>833.564</c:v>
                </c:pt>
                <c:pt idx="95">
                  <c:v>839.137</c:v>
                </c:pt>
                <c:pt idx="96">
                  <c:v>841.306</c:v>
                </c:pt>
                <c:pt idx="97">
                  <c:v>824.388</c:v>
                </c:pt>
                <c:pt idx="98">
                  <c:v>808.13</c:v>
                </c:pt>
                <c:pt idx="99">
                  <c:v>803.473</c:v>
                </c:pt>
                <c:pt idx="100">
                  <c:v>819.897</c:v>
                </c:pt>
                <c:pt idx="101">
                  <c:v>818.315</c:v>
                </c:pt>
                <c:pt idx="102">
                  <c:v>886.625</c:v>
                </c:pt>
                <c:pt idx="103">
                  <c:v>891.894</c:v>
                </c:pt>
                <c:pt idx="104">
                  <c:v>875.379</c:v>
                </c:pt>
                <c:pt idx="105">
                  <c:v>867.301</c:v>
                </c:pt>
                <c:pt idx="106">
                  <c:v>862.259</c:v>
                </c:pt>
                <c:pt idx="107">
                  <c:v>849.043</c:v>
                </c:pt>
                <c:pt idx="108">
                  <c:v>857.331</c:v>
                </c:pt>
                <c:pt idx="109">
                  <c:v>863.759</c:v>
                </c:pt>
                <c:pt idx="110">
                  <c:v>885.11</c:v>
                </c:pt>
                <c:pt idx="111">
                  <c:v>875.99</c:v>
                </c:pt>
                <c:pt idx="112">
                  <c:v>875.622</c:v>
                </c:pt>
                <c:pt idx="113">
                  <c:v>868.773</c:v>
                </c:pt>
                <c:pt idx="114">
                  <c:v>874.573</c:v>
                </c:pt>
                <c:pt idx="115">
                  <c:v>888.223</c:v>
                </c:pt>
                <c:pt idx="116">
                  <c:v>878.104</c:v>
                </c:pt>
                <c:pt idx="117">
                  <c:v>875.304</c:v>
                </c:pt>
                <c:pt idx="118">
                  <c:v>855.456</c:v>
                </c:pt>
                <c:pt idx="119">
                  <c:v>844.23</c:v>
                </c:pt>
                <c:pt idx="120">
                  <c:v>840.773</c:v>
                </c:pt>
                <c:pt idx="121">
                  <c:v>831.069</c:v>
                </c:pt>
                <c:pt idx="122">
                  <c:v>826.753</c:v>
                </c:pt>
                <c:pt idx="123">
                  <c:v>829.512</c:v>
                </c:pt>
                <c:pt idx="124">
                  <c:v>815.583</c:v>
                </c:pt>
                <c:pt idx="125">
                  <c:v>808.766</c:v>
                </c:pt>
                <c:pt idx="126">
                  <c:v>830.477</c:v>
                </c:pt>
                <c:pt idx="127">
                  <c:v>825.705</c:v>
                </c:pt>
                <c:pt idx="128">
                  <c:v>827.39</c:v>
                </c:pt>
                <c:pt idx="129">
                  <c:v>818.397</c:v>
                </c:pt>
                <c:pt idx="130">
                  <c:v>808.579</c:v>
                </c:pt>
                <c:pt idx="131">
                  <c:v>808.629</c:v>
                </c:pt>
                <c:pt idx="132">
                  <c:v>818.134</c:v>
                </c:pt>
                <c:pt idx="133">
                  <c:v>821.678</c:v>
                </c:pt>
                <c:pt idx="134">
                  <c:v>833.382</c:v>
                </c:pt>
                <c:pt idx="135">
                  <c:v>830.651</c:v>
                </c:pt>
                <c:pt idx="136">
                  <c:v>848.277</c:v>
                </c:pt>
                <c:pt idx="137">
                  <c:v>866.037</c:v>
                </c:pt>
                <c:pt idx="138">
                  <c:v>864.489</c:v>
                </c:pt>
                <c:pt idx="139">
                  <c:v>862.553</c:v>
                </c:pt>
                <c:pt idx="140">
                  <c:v>865.682</c:v>
                </c:pt>
                <c:pt idx="141">
                  <c:v>876.174</c:v>
                </c:pt>
                <c:pt idx="142">
                  <c:v>882.115</c:v>
                </c:pt>
                <c:pt idx="143">
                  <c:v>879.671</c:v>
                </c:pt>
                <c:pt idx="144">
                  <c:v>895.89</c:v>
                </c:pt>
                <c:pt idx="145">
                  <c:v>902.916</c:v>
                </c:pt>
                <c:pt idx="146">
                  <c:v>909.236</c:v>
                </c:pt>
                <c:pt idx="147">
                  <c:v>913.27</c:v>
                </c:pt>
                <c:pt idx="148">
                  <c:v>924.4</c:v>
                </c:pt>
                <c:pt idx="149">
                  <c:v>915.702</c:v>
                </c:pt>
                <c:pt idx="150">
                  <c:v>929.626</c:v>
                </c:pt>
                <c:pt idx="151">
                  <c:v>922.601</c:v>
                </c:pt>
                <c:pt idx="152">
                  <c:v>929.272</c:v>
                </c:pt>
                <c:pt idx="153">
                  <c:v>911.761</c:v>
                </c:pt>
                <c:pt idx="154">
                  <c:v>912.627</c:v>
                </c:pt>
                <c:pt idx="155">
                  <c:v>917.653</c:v>
                </c:pt>
                <c:pt idx="156">
                  <c:v>910.619</c:v>
                </c:pt>
                <c:pt idx="157">
                  <c:v>918.976</c:v>
                </c:pt>
                <c:pt idx="158">
                  <c:v>916.989</c:v>
                </c:pt>
                <c:pt idx="159">
                  <c:v>913.295</c:v>
                </c:pt>
                <c:pt idx="160">
                  <c:v>900.069</c:v>
                </c:pt>
                <c:pt idx="161">
                  <c:v>897.891</c:v>
                </c:pt>
                <c:pt idx="162">
                  <c:v>910.624</c:v>
                </c:pt>
                <c:pt idx="163">
                  <c:v>924.785</c:v>
                </c:pt>
                <c:pt idx="164">
                  <c:v>926.824</c:v>
                </c:pt>
                <c:pt idx="165">
                  <c:v>930.53</c:v>
                </c:pt>
                <c:pt idx="166">
                  <c:v>915.421</c:v>
                </c:pt>
                <c:pt idx="167">
                  <c:v>929.645</c:v>
                </c:pt>
                <c:pt idx="168">
                  <c:v>932.033</c:v>
                </c:pt>
                <c:pt idx="169">
                  <c:v>929.698</c:v>
                </c:pt>
                <c:pt idx="170">
                  <c:v>928.819</c:v>
                </c:pt>
                <c:pt idx="171">
                  <c:v>941.824</c:v>
                </c:pt>
                <c:pt idx="172">
                  <c:v>948.071</c:v>
                </c:pt>
                <c:pt idx="173">
                  <c:v>951.174</c:v>
                </c:pt>
                <c:pt idx="174">
                  <c:v>948.703</c:v>
                </c:pt>
                <c:pt idx="175">
                  <c:v>953.983</c:v>
                </c:pt>
                <c:pt idx="176">
                  <c:v>946.156</c:v>
                </c:pt>
                <c:pt idx="177">
                  <c:v>929.262</c:v>
                </c:pt>
                <c:pt idx="178">
                  <c:v>906.983</c:v>
                </c:pt>
                <c:pt idx="179">
                  <c:v>903.396</c:v>
                </c:pt>
                <c:pt idx="180">
                  <c:v>903.088</c:v>
                </c:pt>
                <c:pt idx="181">
                  <c:v>890.25</c:v>
                </c:pt>
                <c:pt idx="182">
                  <c:v>886.863</c:v>
                </c:pt>
                <c:pt idx="183">
                  <c:v>899.227</c:v>
                </c:pt>
                <c:pt idx="184">
                  <c:v>903.055</c:v>
                </c:pt>
                <c:pt idx="185">
                  <c:v>890.681</c:v>
                </c:pt>
                <c:pt idx="186">
                  <c:v>901.625</c:v>
                </c:pt>
                <c:pt idx="187">
                  <c:v>905.317</c:v>
                </c:pt>
                <c:pt idx="188">
                  <c:v>899.285</c:v>
                </c:pt>
                <c:pt idx="189">
                  <c:v>887.561</c:v>
                </c:pt>
                <c:pt idx="190">
                  <c:v>875.455</c:v>
                </c:pt>
                <c:pt idx="191">
                  <c:v>879.84</c:v>
                </c:pt>
                <c:pt idx="192">
                  <c:v>875.428</c:v>
                </c:pt>
                <c:pt idx="193">
                  <c:v>873.699</c:v>
                </c:pt>
                <c:pt idx="194">
                  <c:v>877.16</c:v>
                </c:pt>
                <c:pt idx="195">
                  <c:v>875.931</c:v>
                </c:pt>
                <c:pt idx="196">
                  <c:v>864.124</c:v>
                </c:pt>
                <c:pt idx="197">
                  <c:v>845.454</c:v>
                </c:pt>
                <c:pt idx="198">
                  <c:v>841.546</c:v>
                </c:pt>
                <c:pt idx="199">
                  <c:v>833.957</c:v>
                </c:pt>
                <c:pt idx="200">
                  <c:v>842.278</c:v>
                </c:pt>
                <c:pt idx="201">
                  <c:v>838.278</c:v>
                </c:pt>
                <c:pt idx="202">
                  <c:v>848.897</c:v>
                </c:pt>
                <c:pt idx="203">
                  <c:v>840.039</c:v>
                </c:pt>
                <c:pt idx="204">
                  <c:v>844.36</c:v>
                </c:pt>
                <c:pt idx="205">
                  <c:v>843.225</c:v>
                </c:pt>
                <c:pt idx="206">
                  <c:v>846.296</c:v>
                </c:pt>
                <c:pt idx="207">
                  <c:v>844.465</c:v>
                </c:pt>
                <c:pt idx="208">
                  <c:v>827.903</c:v>
                </c:pt>
                <c:pt idx="209">
                  <c:v>826.538</c:v>
                </c:pt>
                <c:pt idx="210">
                  <c:v>822.907</c:v>
                </c:pt>
                <c:pt idx="211">
                  <c:v>820.349</c:v>
                </c:pt>
                <c:pt idx="212">
                  <c:v>831.397</c:v>
                </c:pt>
                <c:pt idx="213">
                  <c:v>827.901</c:v>
                </c:pt>
                <c:pt idx="214">
                  <c:v>846.313</c:v>
                </c:pt>
                <c:pt idx="215">
                  <c:v>849.341</c:v>
                </c:pt>
                <c:pt idx="216">
                  <c:v>835.277</c:v>
                </c:pt>
                <c:pt idx="217">
                  <c:v>840.817</c:v>
                </c:pt>
                <c:pt idx="218">
                  <c:v>845.483</c:v>
                </c:pt>
                <c:pt idx="219">
                  <c:v>846.415</c:v>
                </c:pt>
                <c:pt idx="220">
                  <c:v>844.82</c:v>
                </c:pt>
                <c:pt idx="221">
                  <c:v>835.291</c:v>
                </c:pt>
                <c:pt idx="222">
                  <c:v>834.359</c:v>
                </c:pt>
                <c:pt idx="223">
                  <c:v>835.493</c:v>
                </c:pt>
                <c:pt idx="224">
                  <c:v>835.91</c:v>
                </c:pt>
                <c:pt idx="225">
                  <c:v>825.916</c:v>
                </c:pt>
                <c:pt idx="226">
                  <c:v>832.284</c:v>
                </c:pt>
                <c:pt idx="227">
                  <c:v>839.328</c:v>
                </c:pt>
                <c:pt idx="228">
                  <c:v>839.038</c:v>
                </c:pt>
                <c:pt idx="229">
                  <c:v>850.356</c:v>
                </c:pt>
                <c:pt idx="230">
                  <c:v>851.401</c:v>
                </c:pt>
                <c:pt idx="231">
                  <c:v>852.49</c:v>
                </c:pt>
                <c:pt idx="232">
                  <c:v>858.274</c:v>
                </c:pt>
                <c:pt idx="233">
                  <c:v>858.976</c:v>
                </c:pt>
                <c:pt idx="234">
                  <c:v>866.224</c:v>
                </c:pt>
                <c:pt idx="235">
                  <c:v>871.468</c:v>
                </c:pt>
                <c:pt idx="236">
                  <c:v>873.167</c:v>
                </c:pt>
                <c:pt idx="237">
                  <c:v>867.737</c:v>
                </c:pt>
                <c:pt idx="238">
                  <c:v>872.328</c:v>
                </c:pt>
                <c:pt idx="239">
                  <c:v>879.128</c:v>
                </c:pt>
                <c:pt idx="240">
                  <c:v>887.174</c:v>
                </c:pt>
                <c:pt idx="241">
                  <c:v>887.308</c:v>
                </c:pt>
                <c:pt idx="242">
                  <c:v>891.092</c:v>
                </c:pt>
                <c:pt idx="243">
                  <c:v>895.856</c:v>
                </c:pt>
                <c:pt idx="244">
                  <c:v>890.492</c:v>
                </c:pt>
                <c:pt idx="245">
                  <c:v>900.517</c:v>
                </c:pt>
                <c:pt idx="246">
                  <c:v>919.629</c:v>
                </c:pt>
                <c:pt idx="247">
                  <c:v>929.277</c:v>
                </c:pt>
                <c:pt idx="248">
                  <c:v>931.267</c:v>
                </c:pt>
                <c:pt idx="249">
                  <c:v>933.495</c:v>
                </c:pt>
                <c:pt idx="250">
                  <c:v>930.277</c:v>
                </c:pt>
                <c:pt idx="251">
                  <c:v>938.584</c:v>
                </c:pt>
                <c:pt idx="252">
                  <c:v>932.329</c:v>
                </c:pt>
                <c:pt idx="253">
                  <c:v>917.838</c:v>
                </c:pt>
                <c:pt idx="254">
                  <c:v>920.998</c:v>
                </c:pt>
                <c:pt idx="255">
                  <c:v>939.223</c:v>
                </c:pt>
                <c:pt idx="256">
                  <c:v>952.041</c:v>
                </c:pt>
                <c:pt idx="257">
                  <c:v>956.254</c:v>
                </c:pt>
                <c:pt idx="258">
                  <c:v>957.949</c:v>
                </c:pt>
                <c:pt idx="259">
                  <c:v>955.07</c:v>
                </c:pt>
                <c:pt idx="260">
                  <c:v>961.832</c:v>
                </c:pt>
                <c:pt idx="261">
                  <c:v>985.957</c:v>
                </c:pt>
                <c:pt idx="262">
                  <c:v>983.484</c:v>
                </c:pt>
                <c:pt idx="263">
                  <c:v>985.765</c:v>
                </c:pt>
                <c:pt idx="264">
                  <c:v>974.165</c:v>
                </c:pt>
                <c:pt idx="265">
                  <c:v>985.283</c:v>
                </c:pt>
                <c:pt idx="266">
                  <c:v>985.072</c:v>
                </c:pt>
                <c:pt idx="267">
                  <c:v>988</c:v>
                </c:pt>
                <c:pt idx="268">
                  <c:v>990.598</c:v>
                </c:pt>
                <c:pt idx="269">
                  <c:v>966.814</c:v>
                </c:pt>
                <c:pt idx="270">
                  <c:v>968.809</c:v>
                </c:pt>
                <c:pt idx="271">
                  <c:v>969.785</c:v>
                </c:pt>
                <c:pt idx="272">
                  <c:v>987.744</c:v>
                </c:pt>
                <c:pt idx="273">
                  <c:v>989.116</c:v>
                </c:pt>
                <c:pt idx="274">
                  <c:v>992.063</c:v>
                </c:pt>
                <c:pt idx="275">
                  <c:v>1000.755</c:v>
                </c:pt>
                <c:pt idx="276">
                  <c:v>996.838</c:v>
                </c:pt>
                <c:pt idx="277">
                  <c:v>997.969</c:v>
                </c:pt>
                <c:pt idx="278">
                  <c:v>1002.583</c:v>
                </c:pt>
                <c:pt idx="279">
                  <c:v>990.101</c:v>
                </c:pt>
                <c:pt idx="280">
                  <c:v>997.103</c:v>
                </c:pt>
                <c:pt idx="281">
                  <c:v>994.67</c:v>
                </c:pt>
                <c:pt idx="282">
                  <c:v>974.41</c:v>
                </c:pt>
                <c:pt idx="283">
                  <c:v>965.011</c:v>
                </c:pt>
                <c:pt idx="284">
                  <c:v>965.513</c:v>
                </c:pt>
                <c:pt idx="285">
                  <c:v>969.334</c:v>
                </c:pt>
                <c:pt idx="286">
                  <c:v>979.082</c:v>
                </c:pt>
                <c:pt idx="287">
                  <c:v>980.889</c:v>
                </c:pt>
                <c:pt idx="288">
                  <c:v>990.672</c:v>
                </c:pt>
                <c:pt idx="289">
                  <c:v>986.609</c:v>
                </c:pt>
                <c:pt idx="290">
                  <c:v>983.796</c:v>
                </c:pt>
                <c:pt idx="291">
                  <c:v>995.259</c:v>
                </c:pt>
                <c:pt idx="292">
                  <c:v>993.734</c:v>
                </c:pt>
                <c:pt idx="293">
                  <c:v>995.73</c:v>
                </c:pt>
                <c:pt idx="294">
                  <c:v>996.35</c:v>
                </c:pt>
                <c:pt idx="295">
                  <c:v>992.443</c:v>
                </c:pt>
                <c:pt idx="296">
                  <c:v>994.354</c:v>
                </c:pt>
                <c:pt idx="297">
                  <c:v>996.755</c:v>
                </c:pt>
                <c:pt idx="298">
                  <c:v>1004.989</c:v>
                </c:pt>
                <c:pt idx="299">
                  <c:v>998.482</c:v>
                </c:pt>
                <c:pt idx="300">
                  <c:v>999.829</c:v>
                </c:pt>
                <c:pt idx="301">
                  <c:v>1009.953</c:v>
                </c:pt>
                <c:pt idx="302">
                  <c:v>1019.998</c:v>
                </c:pt>
                <c:pt idx="303">
                  <c:v>1029.274</c:v>
                </c:pt>
                <c:pt idx="304">
                  <c:v>1029.436</c:v>
                </c:pt>
                <c:pt idx="305">
                  <c:v>1029.409</c:v>
                </c:pt>
                <c:pt idx="306">
                  <c:v>1044.848</c:v>
                </c:pt>
                <c:pt idx="307">
                  <c:v>1054.374</c:v>
                </c:pt>
                <c:pt idx="308">
                  <c:v>1046.232</c:v>
                </c:pt>
                <c:pt idx="309">
                  <c:v>1032.119</c:v>
                </c:pt>
                <c:pt idx="310">
                  <c:v>1056.892</c:v>
                </c:pt>
                <c:pt idx="311">
                  <c:v>1064.554</c:v>
                </c:pt>
                <c:pt idx="312">
                  <c:v>1070.211</c:v>
                </c:pt>
                <c:pt idx="313">
                  <c:v>1072.728</c:v>
                </c:pt>
                <c:pt idx="314">
                  <c:v>1061.492</c:v>
                </c:pt>
                <c:pt idx="315">
                  <c:v>1072.528</c:v>
                </c:pt>
                <c:pt idx="316">
                  <c:v>1059.595</c:v>
                </c:pt>
                <c:pt idx="317">
                  <c:v>1049.792</c:v>
                </c:pt>
                <c:pt idx="318">
                  <c:v>1065.175</c:v>
                </c:pt>
                <c:pt idx="319">
                  <c:v>1061.931</c:v>
                </c:pt>
                <c:pt idx="320">
                  <c:v>1066.88</c:v>
                </c:pt>
                <c:pt idx="321">
                  <c:v>1103.736</c:v>
                </c:pt>
                <c:pt idx="322">
                  <c:v>1122.552</c:v>
                </c:pt>
                <c:pt idx="323">
                  <c:v>1132.291</c:v>
                </c:pt>
                <c:pt idx="324">
                  <c:v>1122.479</c:v>
                </c:pt>
                <c:pt idx="325">
                  <c:v>1150.352</c:v>
                </c:pt>
                <c:pt idx="326">
                  <c:v>1198.186</c:v>
                </c:pt>
                <c:pt idx="327">
                  <c:v>1190.345</c:v>
                </c:pt>
                <c:pt idx="328">
                  <c:v>1211.978</c:v>
                </c:pt>
                <c:pt idx="329">
                  <c:v>1201.324</c:v>
                </c:pt>
                <c:pt idx="330">
                  <c:v>1227.818</c:v>
                </c:pt>
                <c:pt idx="331">
                  <c:v>1245.504</c:v>
                </c:pt>
                <c:pt idx="332">
                  <c:v>1207.18</c:v>
                </c:pt>
                <c:pt idx="333">
                  <c:v>1193.778</c:v>
                </c:pt>
                <c:pt idx="334">
                  <c:v>1183.801</c:v>
                </c:pt>
                <c:pt idx="335">
                  <c:v>1203.069</c:v>
                </c:pt>
                <c:pt idx="336">
                  <c:v>1234.033</c:v>
                </c:pt>
                <c:pt idx="337">
                  <c:v>1241.295</c:v>
                </c:pt>
                <c:pt idx="338">
                  <c:v>1240.446</c:v>
                </c:pt>
                <c:pt idx="339">
                  <c:v>1270.666</c:v>
                </c:pt>
                <c:pt idx="340">
                  <c:v>1262.299</c:v>
                </c:pt>
                <c:pt idx="341">
                  <c:v>1272.585</c:v>
                </c:pt>
                <c:pt idx="342">
                  <c:v>1276.654</c:v>
                </c:pt>
                <c:pt idx="343">
                  <c:v>1206.642</c:v>
                </c:pt>
                <c:pt idx="344">
                  <c:v>1214.935</c:v>
                </c:pt>
                <c:pt idx="345">
                  <c:v>1186.51</c:v>
                </c:pt>
                <c:pt idx="346">
                  <c:v>1186.92</c:v>
                </c:pt>
                <c:pt idx="347">
                  <c:v>1182.457</c:v>
                </c:pt>
                <c:pt idx="348">
                  <c:v>1162.021</c:v>
                </c:pt>
                <c:pt idx="349">
                  <c:v>1161.391</c:v>
                </c:pt>
                <c:pt idx="350">
                  <c:v>1189.328</c:v>
                </c:pt>
                <c:pt idx="351">
                  <c:v>1195.342</c:v>
                </c:pt>
                <c:pt idx="352">
                  <c:v>1200.316</c:v>
                </c:pt>
                <c:pt idx="353">
                  <c:v>1199.271</c:v>
                </c:pt>
                <c:pt idx="354">
                  <c:v>1194.799</c:v>
                </c:pt>
                <c:pt idx="355">
                  <c:v>1197.237</c:v>
                </c:pt>
                <c:pt idx="356">
                  <c:v>1215.738</c:v>
                </c:pt>
                <c:pt idx="357">
                  <c:v>1213.185</c:v>
                </c:pt>
                <c:pt idx="358">
                  <c:v>1217.175</c:v>
                </c:pt>
                <c:pt idx="359">
                  <c:v>1247.413</c:v>
                </c:pt>
                <c:pt idx="360">
                  <c:v>1247.727</c:v>
                </c:pt>
                <c:pt idx="361">
                  <c:v>1263.329</c:v>
                </c:pt>
                <c:pt idx="362">
                  <c:v>1250.752</c:v>
                </c:pt>
                <c:pt idx="363">
                  <c:v>1235.049</c:v>
                </c:pt>
                <c:pt idx="364">
                  <c:v>1255.654</c:v>
                </c:pt>
                <c:pt idx="365">
                  <c:v>1247.539</c:v>
                </c:pt>
                <c:pt idx="366">
                  <c:v>1247.439</c:v>
                </c:pt>
                <c:pt idx="367">
                  <c:v>1247.526</c:v>
                </c:pt>
                <c:pt idx="368">
                  <c:v>1248.793</c:v>
                </c:pt>
                <c:pt idx="369">
                  <c:v>1188.87</c:v>
                </c:pt>
                <c:pt idx="370">
                  <c:v>1194.721</c:v>
                </c:pt>
                <c:pt idx="371">
                  <c:v>1209.873</c:v>
                </c:pt>
                <c:pt idx="372">
                  <c:v>1211.179</c:v>
                </c:pt>
                <c:pt idx="373">
                  <c:v>1183.169</c:v>
                </c:pt>
                <c:pt idx="374">
                  <c:v>1187.422</c:v>
                </c:pt>
                <c:pt idx="375">
                  <c:v>1193.664</c:v>
                </c:pt>
                <c:pt idx="376">
                  <c:v>1191.875</c:v>
                </c:pt>
                <c:pt idx="377">
                  <c:v>1208.444</c:v>
                </c:pt>
                <c:pt idx="378">
                  <c:v>1209.519</c:v>
                </c:pt>
                <c:pt idx="379">
                  <c:v>1197.064</c:v>
                </c:pt>
                <c:pt idx="380">
                  <c:v>1188.21</c:v>
                </c:pt>
                <c:pt idx="381">
                  <c:v>1145.257</c:v>
                </c:pt>
                <c:pt idx="382">
                  <c:v>1138.162</c:v>
                </c:pt>
                <c:pt idx="383">
                  <c:v>1134.841</c:v>
                </c:pt>
                <c:pt idx="384">
                  <c:v>1136.599</c:v>
                </c:pt>
                <c:pt idx="385">
                  <c:v>1111.831</c:v>
                </c:pt>
                <c:pt idx="386">
                  <c:v>1094.569</c:v>
                </c:pt>
                <c:pt idx="387">
                  <c:v>1119.201</c:v>
                </c:pt>
                <c:pt idx="388">
                  <c:v>1116.808</c:v>
                </c:pt>
                <c:pt idx="389">
                  <c:v>1138.075</c:v>
                </c:pt>
                <c:pt idx="390">
                  <c:v>1140.166</c:v>
                </c:pt>
                <c:pt idx="391">
                  <c:v>1113.467</c:v>
                </c:pt>
                <c:pt idx="392">
                  <c:v>1131.991</c:v>
                </c:pt>
                <c:pt idx="393">
                  <c:v>1144.743</c:v>
                </c:pt>
                <c:pt idx="394">
                  <c:v>1135.083</c:v>
                </c:pt>
                <c:pt idx="395">
                  <c:v>1131.805</c:v>
                </c:pt>
                <c:pt idx="396">
                  <c:v>1129.446</c:v>
                </c:pt>
                <c:pt idx="397">
                  <c:v>1138.118</c:v>
                </c:pt>
                <c:pt idx="398">
                  <c:v>1138.592</c:v>
                </c:pt>
                <c:pt idx="399">
                  <c:v>1144.738</c:v>
                </c:pt>
                <c:pt idx="400">
                  <c:v>1152.079</c:v>
                </c:pt>
                <c:pt idx="401">
                  <c:v>1173.062</c:v>
                </c:pt>
                <c:pt idx="402">
                  <c:v>1174.204</c:v>
                </c:pt>
                <c:pt idx="403">
                  <c:v>1175.716</c:v>
                </c:pt>
                <c:pt idx="404">
                  <c:v>1179.853</c:v>
                </c:pt>
                <c:pt idx="405">
                  <c:v>1169.278</c:v>
                </c:pt>
                <c:pt idx="406">
                  <c:v>1182.625</c:v>
                </c:pt>
                <c:pt idx="407">
                  <c:v>1179.513</c:v>
                </c:pt>
                <c:pt idx="408">
                  <c:v>1184.534</c:v>
                </c:pt>
                <c:pt idx="409">
                  <c:v>1168.437</c:v>
                </c:pt>
                <c:pt idx="410">
                  <c:v>1171.309</c:v>
                </c:pt>
                <c:pt idx="411">
                  <c:v>1173.792</c:v>
                </c:pt>
                <c:pt idx="412">
                  <c:v>1184.497</c:v>
                </c:pt>
                <c:pt idx="413">
                  <c:v>1180.849</c:v>
                </c:pt>
                <c:pt idx="414">
                  <c:v>1174.411</c:v>
                </c:pt>
                <c:pt idx="415">
                  <c:v>1201.043</c:v>
                </c:pt>
                <c:pt idx="416">
                  <c:v>1214.628</c:v>
                </c:pt>
                <c:pt idx="417">
                  <c:v>1214.264</c:v>
                </c:pt>
                <c:pt idx="418">
                  <c:v>1209.01</c:v>
                </c:pt>
                <c:pt idx="419">
                  <c:v>1211.184</c:v>
                </c:pt>
                <c:pt idx="420">
                  <c:v>1196.795</c:v>
                </c:pt>
                <c:pt idx="421">
                  <c:v>1189.922</c:v>
                </c:pt>
                <c:pt idx="422">
                  <c:v>1182.407</c:v>
                </c:pt>
                <c:pt idx="423">
                  <c:v>1189.673</c:v>
                </c:pt>
                <c:pt idx="424">
                  <c:v>1198.263</c:v>
                </c:pt>
                <c:pt idx="425">
                  <c:v>1208.226</c:v>
                </c:pt>
                <c:pt idx="426">
                  <c:v>1231.715</c:v>
                </c:pt>
                <c:pt idx="427">
                  <c:v>1237.391</c:v>
                </c:pt>
                <c:pt idx="428">
                  <c:v>1240.383</c:v>
                </c:pt>
                <c:pt idx="429">
                  <c:v>1248.168</c:v>
                </c:pt>
                <c:pt idx="430">
                  <c:v>1248.447</c:v>
                </c:pt>
                <c:pt idx="431">
                  <c:v>1238.47</c:v>
                </c:pt>
                <c:pt idx="432">
                  <c:v>1233.429</c:v>
                </c:pt>
                <c:pt idx="433">
                  <c:v>1248.463</c:v>
                </c:pt>
                <c:pt idx="434">
                  <c:v>1251.33</c:v>
                </c:pt>
                <c:pt idx="435">
                  <c:v>1246.242</c:v>
                </c:pt>
                <c:pt idx="436">
                  <c:v>1224.379</c:v>
                </c:pt>
                <c:pt idx="437">
                  <c:v>1253.508</c:v>
                </c:pt>
                <c:pt idx="438">
                  <c:v>1257.132</c:v>
                </c:pt>
                <c:pt idx="439">
                  <c:v>1261.836</c:v>
                </c:pt>
                <c:pt idx="440">
                  <c:v>1260.024</c:v>
                </c:pt>
                <c:pt idx="441">
                  <c:v>1282.192</c:v>
                </c:pt>
                <c:pt idx="442">
                  <c:v>1302.215</c:v>
                </c:pt>
                <c:pt idx="443">
                  <c:v>1321.406</c:v>
                </c:pt>
                <c:pt idx="444">
                  <c:v>1329.999</c:v>
                </c:pt>
                <c:pt idx="445">
                  <c:v>1333.867</c:v>
                </c:pt>
                <c:pt idx="446">
                  <c:v>1370.944</c:v>
                </c:pt>
                <c:pt idx="447">
                  <c:v>1364.273</c:v>
                </c:pt>
                <c:pt idx="448">
                  <c:v>1340.113</c:v>
                </c:pt>
                <c:pt idx="449">
                  <c:v>1360.596</c:v>
                </c:pt>
                <c:pt idx="450">
                  <c:v>1335.431</c:v>
                </c:pt>
                <c:pt idx="451">
                  <c:v>1302.687</c:v>
                </c:pt>
                <c:pt idx="452">
                  <c:v>1304.106</c:v>
                </c:pt>
                <c:pt idx="453">
                  <c:v>1349.145</c:v>
                </c:pt>
                <c:pt idx="454">
                  <c:v>1340.694</c:v>
                </c:pt>
                <c:pt idx="455">
                  <c:v>1378.995</c:v>
                </c:pt>
                <c:pt idx="456">
                  <c:v>1408.716</c:v>
                </c:pt>
                <c:pt idx="457">
                  <c:v>1425.161</c:v>
                </c:pt>
                <c:pt idx="458">
                  <c:v>1426.548</c:v>
                </c:pt>
                <c:pt idx="459">
                  <c:v>1440.098</c:v>
                </c:pt>
                <c:pt idx="460">
                  <c:v>1443.365</c:v>
                </c:pt>
                <c:pt idx="461">
                  <c:v>1461.648</c:v>
                </c:pt>
                <c:pt idx="462">
                  <c:v>1455.439</c:v>
                </c:pt>
                <c:pt idx="463">
                  <c:v>1472.412</c:v>
                </c:pt>
                <c:pt idx="464">
                  <c:v>1524.846</c:v>
                </c:pt>
                <c:pt idx="465">
                  <c:v>1533.013</c:v>
                </c:pt>
                <c:pt idx="466">
                  <c:v>1574.256</c:v>
                </c:pt>
                <c:pt idx="467">
                  <c:v>1585.13</c:v>
                </c:pt>
                <c:pt idx="468">
                  <c:v>1563.425</c:v>
                </c:pt>
                <c:pt idx="469">
                  <c:v>1570.254</c:v>
                </c:pt>
                <c:pt idx="470">
                  <c:v>1508.222</c:v>
                </c:pt>
                <c:pt idx="471">
                  <c:v>1573.869</c:v>
                </c:pt>
                <c:pt idx="472">
                  <c:v>1586.934</c:v>
                </c:pt>
                <c:pt idx="473">
                  <c:v>1603.872</c:v>
                </c:pt>
                <c:pt idx="474">
                  <c:v>1627.307</c:v>
                </c:pt>
                <c:pt idx="475">
                  <c:v>1644.067</c:v>
                </c:pt>
                <c:pt idx="476">
                  <c:v>1667.323</c:v>
                </c:pt>
                <c:pt idx="477">
                  <c:v>1678.488</c:v>
                </c:pt>
                <c:pt idx="478">
                  <c:v>1685.172</c:v>
                </c:pt>
                <c:pt idx="479">
                  <c:v>1648.959</c:v>
                </c:pt>
                <c:pt idx="480">
                  <c:v>1637.68</c:v>
                </c:pt>
                <c:pt idx="481">
                  <c:v>1668.705</c:v>
                </c:pt>
                <c:pt idx="482">
                  <c:v>1688.033</c:v>
                </c:pt>
                <c:pt idx="483">
                  <c:v>1718.087</c:v>
                </c:pt>
                <c:pt idx="484">
                  <c:v>1715.757</c:v>
                </c:pt>
                <c:pt idx="485">
                  <c:v>1763.694</c:v>
                </c:pt>
                <c:pt idx="486">
                  <c:v>1815.702</c:v>
                </c:pt>
                <c:pt idx="487">
                  <c:v>1871.982</c:v>
                </c:pt>
                <c:pt idx="488">
                  <c:v>1927.414</c:v>
                </c:pt>
                <c:pt idx="489">
                  <c:v>1998.773</c:v>
                </c:pt>
                <c:pt idx="490">
                  <c:v>2047.992</c:v>
                </c:pt>
                <c:pt idx="491">
                  <c:v>2012.326</c:v>
                </c:pt>
                <c:pt idx="492">
                  <c:v>1929.255</c:v>
                </c:pt>
                <c:pt idx="493">
                  <c:v>2029.725</c:v>
                </c:pt>
                <c:pt idx="494">
                  <c:v>2062.202</c:v>
                </c:pt>
                <c:pt idx="495">
                  <c:v>2064.538</c:v>
                </c:pt>
                <c:pt idx="496">
                  <c:v>2055.725</c:v>
                </c:pt>
                <c:pt idx="497">
                  <c:v>2122.334</c:v>
                </c:pt>
                <c:pt idx="498">
                  <c:v>2217.927</c:v>
                </c:pt>
                <c:pt idx="499">
                  <c:v>2250.648</c:v>
                </c:pt>
                <c:pt idx="500">
                  <c:v>2276.44</c:v>
                </c:pt>
                <c:pt idx="501">
                  <c:v>2176.367</c:v>
                </c:pt>
                <c:pt idx="502">
                  <c:v>2212.56</c:v>
                </c:pt>
                <c:pt idx="503">
                  <c:v>2286.361</c:v>
                </c:pt>
                <c:pt idx="504">
                  <c:v>2285.353</c:v>
                </c:pt>
                <c:pt idx="505">
                  <c:v>2136.562</c:v>
                </c:pt>
                <c:pt idx="506">
                  <c:v>2122.234</c:v>
                </c:pt>
                <c:pt idx="507">
                  <c:v>2039.908</c:v>
                </c:pt>
                <c:pt idx="508">
                  <c:v>2020.813</c:v>
                </c:pt>
                <c:pt idx="509">
                  <c:v>2046.094</c:v>
                </c:pt>
                <c:pt idx="510">
                  <c:v>2101.023</c:v>
                </c:pt>
                <c:pt idx="511">
                  <c:v>2160.549</c:v>
                </c:pt>
                <c:pt idx="512">
                  <c:v>2155.528</c:v>
                </c:pt>
                <c:pt idx="513">
                  <c:v>2225.775</c:v>
                </c:pt>
                <c:pt idx="514">
                  <c:v>2258.483</c:v>
                </c:pt>
                <c:pt idx="515">
                  <c:v>2320.008</c:v>
                </c:pt>
                <c:pt idx="516">
                  <c:v>2398.415</c:v>
                </c:pt>
                <c:pt idx="517">
                  <c:v>2424.031</c:v>
                </c:pt>
                <c:pt idx="518">
                  <c:v>2519.99</c:v>
                </c:pt>
                <c:pt idx="519">
                  <c:v>2282.767</c:v>
                </c:pt>
                <c:pt idx="520">
                  <c:v>2385.034</c:v>
                </c:pt>
                <c:pt idx="521">
                  <c:v>2305.376</c:v>
                </c:pt>
                <c:pt idx="522">
                  <c:v>2326.791</c:v>
                </c:pt>
                <c:pt idx="523">
                  <c:v>2291.593</c:v>
                </c:pt>
                <c:pt idx="524">
                  <c:v>2306.492</c:v>
                </c:pt>
                <c:pt idx="525">
                  <c:v>2371.768</c:v>
                </c:pt>
                <c:pt idx="526">
                  <c:v>2404.301</c:v>
                </c:pt>
                <c:pt idx="527">
                  <c:v>2392.891</c:v>
                </c:pt>
                <c:pt idx="528">
                  <c:v>2409.31</c:v>
                </c:pt>
                <c:pt idx="529">
                  <c:v>2441.489</c:v>
                </c:pt>
                <c:pt idx="530">
                  <c:v>2383.617</c:v>
                </c:pt>
                <c:pt idx="531">
                  <c:v>2432.695</c:v>
                </c:pt>
                <c:pt idx="532">
                  <c:v>2376.004</c:v>
                </c:pt>
                <c:pt idx="533">
                  <c:v>2409.513</c:v>
                </c:pt>
                <c:pt idx="534">
                  <c:v>2435.438</c:v>
                </c:pt>
                <c:pt idx="535">
                  <c:v>2461.002</c:v>
                </c:pt>
                <c:pt idx="536">
                  <c:v>2480.972</c:v>
                </c:pt>
                <c:pt idx="537">
                  <c:v>2514.822</c:v>
                </c:pt>
                <c:pt idx="538">
                  <c:v>2564.33</c:v>
                </c:pt>
                <c:pt idx="539">
                  <c:v>2579.064</c:v>
                </c:pt>
                <c:pt idx="540">
                  <c:v>2587.856</c:v>
                </c:pt>
                <c:pt idx="541">
                  <c:v>2545.054</c:v>
                </c:pt>
                <c:pt idx="542">
                  <c:v>2564.179</c:v>
                </c:pt>
                <c:pt idx="543">
                  <c:v>2644.095</c:v>
                </c:pt>
                <c:pt idx="544">
                  <c:v>2677.905</c:v>
                </c:pt>
                <c:pt idx="545">
                  <c:v>2691.27</c:v>
                </c:pt>
                <c:pt idx="546">
                  <c:v>2724.579</c:v>
                </c:pt>
                <c:pt idx="547">
                  <c:v>2759.175</c:v>
                </c:pt>
                <c:pt idx="548">
                  <c:v>2829.741</c:v>
                </c:pt>
                <c:pt idx="549">
                  <c:v>2880.189</c:v>
                </c:pt>
                <c:pt idx="550">
                  <c:v>2907.089</c:v>
                </c:pt>
                <c:pt idx="551">
                  <c:v>2960.704</c:v>
                </c:pt>
                <c:pt idx="552">
                  <c:v>2937.524</c:v>
                </c:pt>
                <c:pt idx="553">
                  <c:v>3011.265</c:v>
                </c:pt>
                <c:pt idx="554">
                  <c:v>3059.841</c:v>
                </c:pt>
                <c:pt idx="555">
                  <c:v>3127.197</c:v>
                </c:pt>
                <c:pt idx="556">
                  <c:v>2984.663</c:v>
                </c:pt>
                <c:pt idx="557">
                  <c:v>3124.323</c:v>
                </c:pt>
                <c:pt idx="558">
                  <c:v>3294.24</c:v>
                </c:pt>
                <c:pt idx="559">
                  <c:v>3344.324</c:v>
                </c:pt>
                <c:pt idx="560">
                  <c:v>3340.159</c:v>
                </c:pt>
                <c:pt idx="561">
                  <c:v>3374.651</c:v>
                </c:pt>
                <c:pt idx="562">
                  <c:v>3340.297</c:v>
                </c:pt>
                <c:pt idx="563">
                  <c:v>3386.359</c:v>
                </c:pt>
                <c:pt idx="564">
                  <c:v>3544.621</c:v>
                </c:pt>
                <c:pt idx="565">
                  <c:v>3546.498</c:v>
                </c:pt>
                <c:pt idx="566">
                  <c:v>3600.53</c:v>
                </c:pt>
                <c:pt idx="567">
                  <c:v>3568.693</c:v>
                </c:pt>
                <c:pt idx="568">
                  <c:v>3591.423</c:v>
                </c:pt>
                <c:pt idx="569">
                  <c:v>3459.841</c:v>
                </c:pt>
                <c:pt idx="570">
                  <c:v>3540.31</c:v>
                </c:pt>
                <c:pt idx="571">
                  <c:v>3609.167</c:v>
                </c:pt>
                <c:pt idx="572">
                  <c:v>3610.164</c:v>
                </c:pt>
                <c:pt idx="573">
                  <c:v>3684.377</c:v>
                </c:pt>
                <c:pt idx="574">
                  <c:v>3738.134</c:v>
                </c:pt>
                <c:pt idx="575">
                  <c:v>3812.723</c:v>
                </c:pt>
                <c:pt idx="576">
                  <c:v>3753.87</c:v>
                </c:pt>
                <c:pt idx="577">
                  <c:v>3791.173</c:v>
                </c:pt>
                <c:pt idx="578">
                  <c:v>3877.616</c:v>
                </c:pt>
                <c:pt idx="579">
                  <c:v>3991.31</c:v>
                </c:pt>
                <c:pt idx="580">
                  <c:v>3688.227</c:v>
                </c:pt>
                <c:pt idx="581">
                  <c:v>3689.331</c:v>
                </c:pt>
                <c:pt idx="582">
                  <c:v>3526.335</c:v>
                </c:pt>
                <c:pt idx="583">
                  <c:v>3220.387</c:v>
                </c:pt>
                <c:pt idx="584">
                  <c:v>3336.879</c:v>
                </c:pt>
                <c:pt idx="585">
                  <c:v>3383.474</c:v>
                </c:pt>
                <c:pt idx="586">
                  <c:v>3515.878</c:v>
                </c:pt>
                <c:pt idx="587">
                  <c:v>3564.757</c:v>
                </c:pt>
                <c:pt idx="588">
                  <c:v>3639.529</c:v>
                </c:pt>
                <c:pt idx="589">
                  <c:v>3808.509</c:v>
                </c:pt>
                <c:pt idx="590">
                  <c:v>3863.993</c:v>
                </c:pt>
                <c:pt idx="591">
                  <c:v>3807.91</c:v>
                </c:pt>
                <c:pt idx="592">
                  <c:v>3802.836</c:v>
                </c:pt>
                <c:pt idx="593">
                  <c:v>3914.487</c:v>
                </c:pt>
                <c:pt idx="594">
                  <c:v>3948.888</c:v>
                </c:pt>
                <c:pt idx="595">
                  <c:v>3871.648</c:v>
                </c:pt>
                <c:pt idx="596">
                  <c:v>3893.461</c:v>
                </c:pt>
                <c:pt idx="597">
                  <c:v>3733.069</c:v>
                </c:pt>
                <c:pt idx="598">
                  <c:v>3520.559</c:v>
                </c:pt>
                <c:pt idx="599">
                  <c:v>3584.939</c:v>
                </c:pt>
                <c:pt idx="600">
                  <c:v>3689.447</c:v>
                </c:pt>
                <c:pt idx="601">
                  <c:v>3520.954</c:v>
                </c:pt>
                <c:pt idx="602">
                  <c:v>3464.774</c:v>
                </c:pt>
                <c:pt idx="603">
                  <c:v>3507.614</c:v>
                </c:pt>
                <c:pt idx="604">
                  <c:v>3562.609</c:v>
                </c:pt>
                <c:pt idx="605">
                  <c:v>3493.309</c:v>
                </c:pt>
                <c:pt idx="606">
                  <c:v>3282.703</c:v>
                </c:pt>
                <c:pt idx="607">
                  <c:v>3441.753</c:v>
                </c:pt>
                <c:pt idx="608">
                  <c:v>3556.275</c:v>
                </c:pt>
                <c:pt idx="609">
                  <c:v>3459.465</c:v>
                </c:pt>
                <c:pt idx="610">
                  <c:v>3481.432</c:v>
                </c:pt>
                <c:pt idx="611">
                  <c:v>3490.212</c:v>
                </c:pt>
                <c:pt idx="612">
                  <c:v>3512.585</c:v>
                </c:pt>
                <c:pt idx="613">
                  <c:v>3393.221</c:v>
                </c:pt>
                <c:pt idx="614">
                  <c:v>3439.316</c:v>
                </c:pt>
                <c:pt idx="615">
                  <c:v>3455.171</c:v>
                </c:pt>
                <c:pt idx="616">
                  <c:v>3427.623</c:v>
                </c:pt>
                <c:pt idx="617">
                  <c:v>3540.013</c:v>
                </c:pt>
                <c:pt idx="618">
                  <c:v>3773.104</c:v>
                </c:pt>
                <c:pt idx="619">
                  <c:v>3779.896</c:v>
                </c:pt>
                <c:pt idx="620">
                  <c:v>3892.083</c:v>
                </c:pt>
                <c:pt idx="621">
                  <c:v>3932.663</c:v>
                </c:pt>
                <c:pt idx="622">
                  <c:v>3986.812</c:v>
                </c:pt>
                <c:pt idx="623">
                  <c:v>4103.804</c:v>
                </c:pt>
                <c:pt idx="624">
                  <c:v>4164.313</c:v>
                </c:pt>
                <c:pt idx="625">
                  <c:v>3995.39</c:v>
                </c:pt>
                <c:pt idx="626">
                  <c:v>4128.084</c:v>
                </c:pt>
                <c:pt idx="627">
                  <c:v>4199.184</c:v>
                </c:pt>
                <c:pt idx="628">
                  <c:v>4344.697</c:v>
                </c:pt>
                <c:pt idx="629">
                  <c:v>4363.098</c:v>
                </c:pt>
                <c:pt idx="630">
                  <c:v>4274.456</c:v>
                </c:pt>
                <c:pt idx="631">
                  <c:v>4339.993</c:v>
                </c:pt>
                <c:pt idx="632">
                  <c:v>4303.016</c:v>
                </c:pt>
                <c:pt idx="633">
                  <c:v>4309.879</c:v>
                </c:pt>
                <c:pt idx="634">
                  <c:v>4364.188</c:v>
                </c:pt>
                <c:pt idx="635">
                  <c:v>4364.596</c:v>
                </c:pt>
                <c:pt idx="636">
                  <c:v>4296.476</c:v>
                </c:pt>
                <c:pt idx="637">
                  <c:v>4217.177</c:v>
                </c:pt>
                <c:pt idx="638">
                  <c:v>4489.147</c:v>
                </c:pt>
                <c:pt idx="639">
                  <c:v>4563.694</c:v>
                </c:pt>
                <c:pt idx="640">
                  <c:v>4596.338</c:v>
                </c:pt>
                <c:pt idx="641">
                  <c:v>4658.624</c:v>
                </c:pt>
                <c:pt idx="642">
                  <c:v>4751.487</c:v>
                </c:pt>
                <c:pt idx="643">
                  <c:v>4782.9</c:v>
                </c:pt>
                <c:pt idx="644">
                  <c:v>4794.055</c:v>
                </c:pt>
                <c:pt idx="645">
                  <c:v>4712.664</c:v>
                </c:pt>
                <c:pt idx="646">
                  <c:v>4796.764</c:v>
                </c:pt>
                <c:pt idx="647">
                  <c:v>4894.487</c:v>
                </c:pt>
                <c:pt idx="648">
                  <c:v>5118.684</c:v>
                </c:pt>
                <c:pt idx="649">
                  <c:v>5091.302</c:v>
                </c:pt>
                <c:pt idx="650">
                  <c:v>5137.758</c:v>
                </c:pt>
                <c:pt idx="651">
                  <c:v>5201.401</c:v>
                </c:pt>
                <c:pt idx="652">
                  <c:v>5108.775</c:v>
                </c:pt>
                <c:pt idx="653">
                  <c:v>5202.21</c:v>
                </c:pt>
                <c:pt idx="654">
                  <c:v>4935.77</c:v>
                </c:pt>
                <c:pt idx="655">
                  <c:v>5038.363</c:v>
                </c:pt>
                <c:pt idx="656">
                  <c:v>5209.683</c:v>
                </c:pt>
                <c:pt idx="657">
                  <c:v>5331.345</c:v>
                </c:pt>
                <c:pt idx="658">
                  <c:v>5514.923</c:v>
                </c:pt>
                <c:pt idx="659">
                  <c:v>5500.99</c:v>
                </c:pt>
                <c:pt idx="660">
                  <c:v>5414.062</c:v>
                </c:pt>
                <c:pt idx="661">
                  <c:v>5481.642</c:v>
                </c:pt>
                <c:pt idx="662">
                  <c:v>5404.172</c:v>
                </c:pt>
                <c:pt idx="663">
                  <c:v>5445.435</c:v>
                </c:pt>
                <c:pt idx="664">
                  <c:v>5313.858</c:v>
                </c:pt>
                <c:pt idx="665">
                  <c:v>5188.436</c:v>
                </c:pt>
                <c:pt idx="666">
                  <c:v>5280.091</c:v>
                </c:pt>
                <c:pt idx="667">
                  <c:v>5426.17</c:v>
                </c:pt>
                <c:pt idx="668">
                  <c:v>5386.067</c:v>
                </c:pt>
                <c:pt idx="669">
                  <c:v>5350.082</c:v>
                </c:pt>
                <c:pt idx="670">
                  <c:v>5395.835</c:v>
                </c:pt>
                <c:pt idx="671">
                  <c:v>5411.673</c:v>
                </c:pt>
                <c:pt idx="672">
                  <c:v>5388.618</c:v>
                </c:pt>
                <c:pt idx="673">
                  <c:v>5619.737</c:v>
                </c:pt>
                <c:pt idx="674">
                  <c:v>5629.017</c:v>
                </c:pt>
                <c:pt idx="675">
                  <c:v>5577.78</c:v>
                </c:pt>
                <c:pt idx="676">
                  <c:v>5358.985</c:v>
                </c:pt>
                <c:pt idx="677">
                  <c:v>5338.261</c:v>
                </c:pt>
                <c:pt idx="678">
                  <c:v>5132.211</c:v>
                </c:pt>
                <c:pt idx="679">
                  <c:v>5194.462</c:v>
                </c:pt>
                <c:pt idx="680">
                  <c:v>5175.197</c:v>
                </c:pt>
                <c:pt idx="681">
                  <c:v>4829.807</c:v>
                </c:pt>
                <c:pt idx="682">
                  <c:v>4867.175</c:v>
                </c:pt>
                <c:pt idx="683">
                  <c:v>5049.463</c:v>
                </c:pt>
                <c:pt idx="684">
                  <c:v>5132.299</c:v>
                </c:pt>
                <c:pt idx="685">
                  <c:v>5185.225</c:v>
                </c:pt>
                <c:pt idx="686">
                  <c:v>5021.786</c:v>
                </c:pt>
                <c:pt idx="687">
                  <c:v>4813.297</c:v>
                </c:pt>
                <c:pt idx="688">
                  <c:v>4806.348</c:v>
                </c:pt>
                <c:pt idx="689">
                  <c:v>4784.266</c:v>
                </c:pt>
                <c:pt idx="690">
                  <c:v>4780.481</c:v>
                </c:pt>
                <c:pt idx="691">
                  <c:v>4542.173</c:v>
                </c:pt>
                <c:pt idx="692">
                  <c:v>4434.894</c:v>
                </c:pt>
                <c:pt idx="693">
                  <c:v>4331.75</c:v>
                </c:pt>
                <c:pt idx="694">
                  <c:v>4331.633</c:v>
                </c:pt>
                <c:pt idx="695">
                  <c:v>4536.096</c:v>
                </c:pt>
                <c:pt idx="696">
                  <c:v>4435.91</c:v>
                </c:pt>
                <c:pt idx="697">
                  <c:v>4387.125</c:v>
                </c:pt>
                <c:pt idx="698">
                  <c:v>4470.186</c:v>
                </c:pt>
                <c:pt idx="699">
                  <c:v>4595.409</c:v>
                </c:pt>
                <c:pt idx="700">
                  <c:v>4531.093</c:v>
                </c:pt>
                <c:pt idx="701">
                  <c:v>4343.957</c:v>
                </c:pt>
                <c:pt idx="702">
                  <c:v>4427.226</c:v>
                </c:pt>
                <c:pt idx="703">
                  <c:v>4378.851</c:v>
                </c:pt>
                <c:pt idx="704">
                  <c:v>4321.994</c:v>
                </c:pt>
                <c:pt idx="705">
                  <c:v>4257.565</c:v>
                </c:pt>
                <c:pt idx="706">
                  <c:v>4378.284</c:v>
                </c:pt>
                <c:pt idx="707">
                  <c:v>4265.157</c:v>
                </c:pt>
                <c:pt idx="708">
                  <c:v>4270.631</c:v>
                </c:pt>
                <c:pt idx="709">
                  <c:v>4339.327</c:v>
                </c:pt>
                <c:pt idx="710">
                  <c:v>4515.989</c:v>
                </c:pt>
                <c:pt idx="711">
                  <c:v>4518.322</c:v>
                </c:pt>
                <c:pt idx="712">
                  <c:v>4622.134</c:v>
                </c:pt>
                <c:pt idx="713">
                  <c:v>4749.925</c:v>
                </c:pt>
                <c:pt idx="714">
                  <c:v>4768.656</c:v>
                </c:pt>
                <c:pt idx="715">
                  <c:v>4771.062</c:v>
                </c:pt>
                <c:pt idx="716">
                  <c:v>4564.327</c:v>
                </c:pt>
                <c:pt idx="717">
                  <c:v>4657.581</c:v>
                </c:pt>
                <c:pt idx="718">
                  <c:v>4589.598</c:v>
                </c:pt>
                <c:pt idx="719">
                  <c:v>4596.635</c:v>
                </c:pt>
                <c:pt idx="720">
                  <c:v>4729.811</c:v>
                </c:pt>
                <c:pt idx="721">
                  <c:v>4805.598</c:v>
                </c:pt>
                <c:pt idx="722">
                  <c:v>4885.972</c:v>
                </c:pt>
                <c:pt idx="723">
                  <c:v>4964.279</c:v>
                </c:pt>
                <c:pt idx="724">
                  <c:v>5023.209</c:v>
                </c:pt>
                <c:pt idx="725">
                  <c:v>5075.668</c:v>
                </c:pt>
                <c:pt idx="726">
                  <c:v>5143.15</c:v>
                </c:pt>
                <c:pt idx="727">
                  <c:v>5102.799</c:v>
                </c:pt>
                <c:pt idx="728">
                  <c:v>5163.139</c:v>
                </c:pt>
                <c:pt idx="729">
                  <c:v>5315.444</c:v>
                </c:pt>
                <c:pt idx="730">
                  <c:v>5327.535</c:v>
                </c:pt>
                <c:pt idx="731">
                  <c:v>5414.612</c:v>
                </c:pt>
                <c:pt idx="732">
                  <c:v>5359.415</c:v>
                </c:pt>
                <c:pt idx="733">
                  <c:v>5494.304</c:v>
                </c:pt>
                <c:pt idx="734">
                  <c:v>5583.323</c:v>
                </c:pt>
                <c:pt idx="735">
                  <c:v>5550.696</c:v>
                </c:pt>
                <c:pt idx="736">
                  <c:v>5604.009</c:v>
                </c:pt>
                <c:pt idx="737">
                  <c:v>5614.496</c:v>
                </c:pt>
                <c:pt idx="738">
                  <c:v>5423.982</c:v>
                </c:pt>
                <c:pt idx="739">
                  <c:v>5261.186</c:v>
                </c:pt>
                <c:pt idx="740">
                  <c:v>5305.459</c:v>
                </c:pt>
                <c:pt idx="741">
                  <c:v>5038.246</c:v>
                </c:pt>
                <c:pt idx="742">
                  <c:v>4662.672</c:v>
                </c:pt>
                <c:pt idx="743">
                  <c:v>4919.94</c:v>
                </c:pt>
                <c:pt idx="744">
                  <c:v>4991.084</c:v>
                </c:pt>
                <c:pt idx="745">
                  <c:v>4996.421</c:v>
                </c:pt>
                <c:pt idx="746">
                  <c:v>4638.117</c:v>
                </c:pt>
                <c:pt idx="747">
                  <c:v>4668.194</c:v>
                </c:pt>
                <c:pt idx="748">
                  <c:v>4663.369</c:v>
                </c:pt>
                <c:pt idx="749">
                  <c:v>4589.109</c:v>
                </c:pt>
                <c:pt idx="750">
                  <c:v>4509.176</c:v>
                </c:pt>
                <c:pt idx="751">
                  <c:v>4888.848</c:v>
                </c:pt>
                <c:pt idx="752">
                  <c:v>4880.217</c:v>
                </c:pt>
                <c:pt idx="753">
                  <c:v>4801.106</c:v>
                </c:pt>
                <c:pt idx="754">
                  <c:v>4885.467</c:v>
                </c:pt>
                <c:pt idx="755">
                  <c:v>4845.424</c:v>
                </c:pt>
                <c:pt idx="756">
                  <c:v>4939.295</c:v>
                </c:pt>
                <c:pt idx="757">
                  <c:v>5072.255</c:v>
                </c:pt>
                <c:pt idx="758">
                  <c:v>5004.573</c:v>
                </c:pt>
                <c:pt idx="759">
                  <c:v>5052.931</c:v>
                </c:pt>
                <c:pt idx="760">
                  <c:v>4894.179</c:v>
                </c:pt>
                <c:pt idx="761">
                  <c:v>4728.783</c:v>
                </c:pt>
                <c:pt idx="762">
                  <c:v>4669.042</c:v>
                </c:pt>
                <c:pt idx="763">
                  <c:v>4776.339</c:v>
                </c:pt>
                <c:pt idx="764">
                  <c:v>4799.755</c:v>
                </c:pt>
                <c:pt idx="765">
                  <c:v>4819.839</c:v>
                </c:pt>
                <c:pt idx="766">
                  <c:v>4944.532</c:v>
                </c:pt>
                <c:pt idx="767">
                  <c:v>4831.593</c:v>
                </c:pt>
                <c:pt idx="768">
                  <c:v>4752.52</c:v>
                </c:pt>
                <c:pt idx="769">
                  <c:v>4780.679</c:v>
                </c:pt>
                <c:pt idx="770">
                  <c:v>4714.465</c:v>
                </c:pt>
                <c:pt idx="771">
                  <c:v>4522.268</c:v>
                </c:pt>
                <c:pt idx="772">
                  <c:v>4526.579</c:v>
                </c:pt>
                <c:pt idx="773">
                  <c:v>4409.696</c:v>
                </c:pt>
                <c:pt idx="774">
                  <c:v>4253.066</c:v>
                </c:pt>
                <c:pt idx="775">
                  <c:v>4212.745</c:v>
                </c:pt>
                <c:pt idx="776">
                  <c:v>3949.561</c:v>
                </c:pt>
                <c:pt idx="777">
                  <c:v>3719.852</c:v>
                </c:pt>
                <c:pt idx="778">
                  <c:v>3864.782</c:v>
                </c:pt>
                <c:pt idx="779">
                  <c:v>4007.175</c:v>
                </c:pt>
                <c:pt idx="780">
                  <c:v>4105.316</c:v>
                </c:pt>
                <c:pt idx="781">
                  <c:v>3935.131</c:v>
                </c:pt>
                <c:pt idx="782">
                  <c:v>4025.125</c:v>
                </c:pt>
                <c:pt idx="783">
                  <c:v>4034.864</c:v>
                </c:pt>
                <c:pt idx="784">
                  <c:v>3843.314</c:v>
                </c:pt>
                <c:pt idx="785">
                  <c:v>3960.473</c:v>
                </c:pt>
                <c:pt idx="786">
                  <c:v>3808.966</c:v>
                </c:pt>
                <c:pt idx="787">
                  <c:v>3529.261</c:v>
                </c:pt>
                <c:pt idx="788">
                  <c:v>3440.752</c:v>
                </c:pt>
                <c:pt idx="789">
                  <c:v>3590.046</c:v>
                </c:pt>
                <c:pt idx="790">
                  <c:v>3793.427</c:v>
                </c:pt>
                <c:pt idx="791">
                  <c:v>3847.746</c:v>
                </c:pt>
                <c:pt idx="792">
                  <c:v>3702.481</c:v>
                </c:pt>
                <c:pt idx="793">
                  <c:v>3788.454</c:v>
                </c:pt>
                <c:pt idx="794">
                  <c:v>3811.912</c:v>
                </c:pt>
                <c:pt idx="795">
                  <c:v>3577.145</c:v>
                </c:pt>
                <c:pt idx="796">
                  <c:v>3638.46</c:v>
                </c:pt>
                <c:pt idx="797">
                  <c:v>3544.538</c:v>
                </c:pt>
                <c:pt idx="798">
                  <c:v>3405.803</c:v>
                </c:pt>
                <c:pt idx="799">
                  <c:v>3259.405</c:v>
                </c:pt>
                <c:pt idx="800">
                  <c:v>3255.691</c:v>
                </c:pt>
                <c:pt idx="801">
                  <c:v>3276.698</c:v>
                </c:pt>
                <c:pt idx="802">
                  <c:v>3434.47</c:v>
                </c:pt>
                <c:pt idx="803">
                  <c:v>3751.293</c:v>
                </c:pt>
                <c:pt idx="804">
                  <c:v>3803.786</c:v>
                </c:pt>
                <c:pt idx="805">
                  <c:v>3748.055</c:v>
                </c:pt>
                <c:pt idx="806">
                  <c:v>3812.125</c:v>
                </c:pt>
                <c:pt idx="807">
                  <c:v>3966.07</c:v>
                </c:pt>
                <c:pt idx="808">
                  <c:v>4079.206</c:v>
                </c:pt>
                <c:pt idx="809">
                  <c:v>4043.812</c:v>
                </c:pt>
                <c:pt idx="810">
                  <c:v>3856.901</c:v>
                </c:pt>
                <c:pt idx="811">
                  <c:v>3980.876</c:v>
                </c:pt>
                <c:pt idx="812">
                  <c:v>3989.826</c:v>
                </c:pt>
                <c:pt idx="813">
                  <c:v>4024.948</c:v>
                </c:pt>
                <c:pt idx="814">
                  <c:v>4030.565</c:v>
                </c:pt>
                <c:pt idx="815">
                  <c:v>4131.888</c:v>
                </c:pt>
                <c:pt idx="816">
                  <c:v>4126.883</c:v>
                </c:pt>
                <c:pt idx="817">
                  <c:v>4087.448</c:v>
                </c:pt>
                <c:pt idx="818">
                  <c:v>4073.593</c:v>
                </c:pt>
                <c:pt idx="819">
                  <c:v>3849.908</c:v>
                </c:pt>
                <c:pt idx="820">
                  <c:v>3955.914</c:v>
                </c:pt>
                <c:pt idx="821">
                  <c:v>3901.806</c:v>
                </c:pt>
                <c:pt idx="822">
                  <c:v>3843.867</c:v>
                </c:pt>
                <c:pt idx="823">
                  <c:v>3708.14</c:v>
                </c:pt>
                <c:pt idx="824">
                  <c:v>3718.91</c:v>
                </c:pt>
                <c:pt idx="825">
                  <c:v>3806.97</c:v>
                </c:pt>
                <c:pt idx="826">
                  <c:v>3708.52</c:v>
                </c:pt>
                <c:pt idx="827">
                  <c:v>3734</c:v>
                </c:pt>
                <c:pt idx="828">
                  <c:v>3755.85</c:v>
                </c:pt>
                <c:pt idx="829">
                  <c:v>3757.302</c:v>
                </c:pt>
                <c:pt idx="830">
                  <c:v>3675.057</c:v>
                </c:pt>
                <c:pt idx="831">
                  <c:v>3613.753</c:v>
                </c:pt>
                <c:pt idx="832">
                  <c:v>3603.408</c:v>
                </c:pt>
                <c:pt idx="833">
                  <c:v>3326.566</c:v>
                </c:pt>
                <c:pt idx="834">
                  <c:v>3256.88</c:v>
                </c:pt>
                <c:pt idx="835">
                  <c:v>3199.279</c:v>
                </c:pt>
                <c:pt idx="836">
                  <c:v>3096.494</c:v>
                </c:pt>
                <c:pt idx="837">
                  <c:v>3048.637</c:v>
                </c:pt>
                <c:pt idx="838">
                  <c:v>2925.238</c:v>
                </c:pt>
                <c:pt idx="839">
                  <c:v>3093.869</c:v>
                </c:pt>
                <c:pt idx="840">
                  <c:v>2854.873</c:v>
                </c:pt>
                <c:pt idx="841">
                  <c:v>2903.519</c:v>
                </c:pt>
                <c:pt idx="842">
                  <c:v>2826.267</c:v>
                </c:pt>
                <c:pt idx="843">
                  <c:v>2860.466</c:v>
                </c:pt>
                <c:pt idx="844">
                  <c:v>2999.829</c:v>
                </c:pt>
                <c:pt idx="845">
                  <c:v>3010.76</c:v>
                </c:pt>
                <c:pt idx="846">
                  <c:v>2825.065</c:v>
                </c:pt>
                <c:pt idx="847">
                  <c:v>2795.79</c:v>
                </c:pt>
                <c:pt idx="848">
                  <c:v>2715.851</c:v>
                </c:pt>
                <c:pt idx="849">
                  <c:v>2736.005</c:v>
                </c:pt>
                <c:pt idx="850">
                  <c:v>2816.709</c:v>
                </c:pt>
                <c:pt idx="851">
                  <c:v>2772.396</c:v>
                </c:pt>
                <c:pt idx="852">
                  <c:v>2920.743</c:v>
                </c:pt>
                <c:pt idx="853">
                  <c:v>2958.409</c:v>
                </c:pt>
                <c:pt idx="854">
                  <c:v>3058.914</c:v>
                </c:pt>
                <c:pt idx="855">
                  <c:v>2998.954</c:v>
                </c:pt>
                <c:pt idx="856">
                  <c:v>2971.002</c:v>
                </c:pt>
                <c:pt idx="857">
                  <c:v>3007.535</c:v>
                </c:pt>
                <c:pt idx="858">
                  <c:v>2908.613</c:v>
                </c:pt>
                <c:pt idx="859">
                  <c:v>2786.243</c:v>
                </c:pt>
                <c:pt idx="860">
                  <c:v>2740.441</c:v>
                </c:pt>
                <c:pt idx="861">
                  <c:v>2821.33</c:v>
                </c:pt>
                <c:pt idx="862">
                  <c:v>2918.468</c:v>
                </c:pt>
                <c:pt idx="863">
                  <c:v>2921.414</c:v>
                </c:pt>
                <c:pt idx="864">
                  <c:v>2885.971</c:v>
                </c:pt>
                <c:pt idx="865">
                  <c:v>2952.943</c:v>
                </c:pt>
                <c:pt idx="866">
                  <c:v>2909.385</c:v>
                </c:pt>
                <c:pt idx="867">
                  <c:v>2939.05</c:v>
                </c:pt>
                <c:pt idx="868">
                  <c:v>2887.269</c:v>
                </c:pt>
                <c:pt idx="869">
                  <c:v>2865.883</c:v>
                </c:pt>
                <c:pt idx="870">
                  <c:v>2783.507</c:v>
                </c:pt>
                <c:pt idx="871">
                  <c:v>2777.875</c:v>
                </c:pt>
                <c:pt idx="872">
                  <c:v>2687.548</c:v>
                </c:pt>
                <c:pt idx="873">
                  <c:v>2582.161</c:v>
                </c:pt>
                <c:pt idx="874">
                  <c:v>2590.758</c:v>
                </c:pt>
                <c:pt idx="875">
                  <c:v>2592.371</c:v>
                </c:pt>
                <c:pt idx="876">
                  <c:v>2455.946</c:v>
                </c:pt>
                <c:pt idx="877">
                  <c:v>2326.844</c:v>
                </c:pt>
                <c:pt idx="878">
                  <c:v>2360.443</c:v>
                </c:pt>
                <c:pt idx="879">
                  <c:v>2376.105</c:v>
                </c:pt>
                <c:pt idx="880">
                  <c:v>2375.973</c:v>
                </c:pt>
                <c:pt idx="881">
                  <c:v>2368.548</c:v>
                </c:pt>
                <c:pt idx="882">
                  <c:v>2228.151</c:v>
                </c:pt>
                <c:pt idx="883">
                  <c:v>2262.465</c:v>
                </c:pt>
                <c:pt idx="884">
                  <c:v>2418.71</c:v>
                </c:pt>
                <c:pt idx="885">
                  <c:v>2318.934</c:v>
                </c:pt>
                <c:pt idx="886">
                  <c:v>2273.845</c:v>
                </c:pt>
                <c:pt idx="887">
                  <c:v>2254.339</c:v>
                </c:pt>
                <c:pt idx="888">
                  <c:v>2167.117</c:v>
                </c:pt>
                <c:pt idx="889">
                  <c:v>2157.396</c:v>
                </c:pt>
                <c:pt idx="890">
                  <c:v>2173.047</c:v>
                </c:pt>
                <c:pt idx="891">
                  <c:v>2233.283</c:v>
                </c:pt>
                <c:pt idx="892">
                  <c:v>2177.143</c:v>
                </c:pt>
                <c:pt idx="893">
                  <c:v>2172.64</c:v>
                </c:pt>
                <c:pt idx="894">
                  <c:v>2142.429</c:v>
                </c:pt>
                <c:pt idx="895">
                  <c:v>2152.818</c:v>
                </c:pt>
                <c:pt idx="896">
                  <c:v>2088.462</c:v>
                </c:pt>
                <c:pt idx="897">
                  <c:v>2018.231</c:v>
                </c:pt>
                <c:pt idx="898">
                  <c:v>2042.635</c:v>
                </c:pt>
                <c:pt idx="899">
                  <c:v>2051.695</c:v>
                </c:pt>
                <c:pt idx="900">
                  <c:v>2011.461</c:v>
                </c:pt>
                <c:pt idx="901">
                  <c:v>2024.085</c:v>
                </c:pt>
                <c:pt idx="902">
                  <c:v>1997.322</c:v>
                </c:pt>
                <c:pt idx="903">
                  <c:v>1959.529</c:v>
                </c:pt>
                <c:pt idx="904">
                  <c:v>1914.638</c:v>
                </c:pt>
                <c:pt idx="905">
                  <c:v>2079.878</c:v>
                </c:pt>
                <c:pt idx="906">
                  <c:v>2163.626</c:v>
                </c:pt>
                <c:pt idx="907">
                  <c:v>2072.687</c:v>
                </c:pt>
                <c:pt idx="908">
                  <c:v>2094.092</c:v>
                </c:pt>
                <c:pt idx="909">
                  <c:v>2175.202</c:v>
                </c:pt>
                <c:pt idx="910">
                  <c:v>2203.04</c:v>
                </c:pt>
                <c:pt idx="911">
                  <c:v>2080.208</c:v>
                </c:pt>
                <c:pt idx="912">
                  <c:v>2053.109</c:v>
                </c:pt>
                <c:pt idx="913">
                  <c:v>2005.102</c:v>
                </c:pt>
                <c:pt idx="914">
                  <c:v>1969.52</c:v>
                </c:pt>
                <c:pt idx="915">
                  <c:v>1875.446</c:v>
                </c:pt>
                <c:pt idx="916">
                  <c:v>1911.661</c:v>
                </c:pt>
                <c:pt idx="917">
                  <c:v>1867.382</c:v>
                </c:pt>
                <c:pt idx="918">
                  <c:v>1839.044</c:v>
                </c:pt>
                <c:pt idx="919">
                  <c:v>1750.458</c:v>
                </c:pt>
                <c:pt idx="920">
                  <c:v>1774.743</c:v>
                </c:pt>
                <c:pt idx="921">
                  <c:v>1828.091</c:v>
                </c:pt>
                <c:pt idx="922">
                  <c:v>1817.945</c:v>
                </c:pt>
                <c:pt idx="923">
                  <c:v>1775.588</c:v>
                </c:pt>
                <c:pt idx="924">
                  <c:v>1783.388</c:v>
                </c:pt>
                <c:pt idx="925">
                  <c:v>1748.094</c:v>
                </c:pt>
                <c:pt idx="926">
                  <c:v>1629.954</c:v>
                </c:pt>
                <c:pt idx="927">
                  <c:v>1665.351</c:v>
                </c:pt>
                <c:pt idx="928">
                  <c:v>1621.552</c:v>
                </c:pt>
                <c:pt idx="929">
                  <c:v>1651.192</c:v>
                </c:pt>
                <c:pt idx="930">
                  <c:v>1615.563</c:v>
                </c:pt>
                <c:pt idx="931">
                  <c:v>1596.101</c:v>
                </c:pt>
                <c:pt idx="932">
                  <c:v>1568.82</c:v>
                </c:pt>
                <c:pt idx="933">
                  <c:v>1618.691</c:v>
                </c:pt>
                <c:pt idx="934">
                  <c:v>1603.55</c:v>
                </c:pt>
                <c:pt idx="935">
                  <c:v>1617.392</c:v>
                </c:pt>
                <c:pt idx="936">
                  <c:v>1722.396</c:v>
                </c:pt>
                <c:pt idx="937">
                  <c:v>1717.479</c:v>
                </c:pt>
                <c:pt idx="938">
                  <c:v>1730.101</c:v>
                </c:pt>
                <c:pt idx="939">
                  <c:v>1810.393</c:v>
                </c:pt>
                <c:pt idx="940">
                  <c:v>1872.426</c:v>
                </c:pt>
                <c:pt idx="941">
                  <c:v>1922.537</c:v>
                </c:pt>
                <c:pt idx="942">
                  <c:v>1776.575</c:v>
                </c:pt>
                <c:pt idx="943">
                  <c:v>1875.002</c:v>
                </c:pt>
                <c:pt idx="944">
                  <c:v>1851.81</c:v>
                </c:pt>
                <c:pt idx="945">
                  <c:v>1839.845</c:v>
                </c:pt>
                <c:pt idx="946">
                  <c:v>1775.121</c:v>
                </c:pt>
                <c:pt idx="947">
                  <c:v>1766.741</c:v>
                </c:pt>
                <c:pt idx="948">
                  <c:v>1791.664</c:v>
                </c:pt>
                <c:pt idx="949">
                  <c:v>1821.411</c:v>
                </c:pt>
                <c:pt idx="950">
                  <c:v>1798.437</c:v>
                </c:pt>
                <c:pt idx="951">
                  <c:v>1827.94</c:v>
                </c:pt>
                <c:pt idx="952">
                  <c:v>1837.744</c:v>
                </c:pt>
                <c:pt idx="953">
                  <c:v>1919.003</c:v>
                </c:pt>
                <c:pt idx="954">
                  <c:v>1943.794</c:v>
                </c:pt>
                <c:pt idx="955">
                  <c:v>1969.903</c:v>
                </c:pt>
                <c:pt idx="956">
                  <c:v>2039.213</c:v>
                </c:pt>
                <c:pt idx="957">
                  <c:v>2004.639</c:v>
                </c:pt>
                <c:pt idx="958">
                  <c:v>2028.435</c:v>
                </c:pt>
                <c:pt idx="959">
                  <c:v>1981.509</c:v>
                </c:pt>
                <c:pt idx="960">
                  <c:v>1902.682</c:v>
                </c:pt>
                <c:pt idx="961">
                  <c:v>1924.409</c:v>
                </c:pt>
                <c:pt idx="962">
                  <c:v>1947.665</c:v>
                </c:pt>
                <c:pt idx="963">
                  <c:v>1961.406</c:v>
                </c:pt>
                <c:pt idx="964">
                  <c:v>1988.215</c:v>
                </c:pt>
                <c:pt idx="965">
                  <c:v>2001.143</c:v>
                </c:pt>
                <c:pt idx="966">
                  <c:v>1973.235</c:v>
                </c:pt>
                <c:pt idx="967">
                  <c:v>1876.421</c:v>
                </c:pt>
                <c:pt idx="968">
                  <c:v>1838.645</c:v>
                </c:pt>
                <c:pt idx="969">
                  <c:v>1823.206</c:v>
                </c:pt>
                <c:pt idx="970">
                  <c:v>1804.806</c:v>
                </c:pt>
                <c:pt idx="971">
                  <c:v>1783.933</c:v>
                </c:pt>
                <c:pt idx="972">
                  <c:v>1746.514</c:v>
                </c:pt>
                <c:pt idx="973">
                  <c:v>1711.015</c:v>
                </c:pt>
                <c:pt idx="974">
                  <c:v>1776.048</c:v>
                </c:pt>
                <c:pt idx="975">
                  <c:v>1833.282</c:v>
                </c:pt>
                <c:pt idx="976">
                  <c:v>1821.679</c:v>
                </c:pt>
                <c:pt idx="977">
                  <c:v>1784.417</c:v>
                </c:pt>
                <c:pt idx="978">
                  <c:v>1822.575</c:v>
                </c:pt>
                <c:pt idx="979">
                  <c:v>1838.329</c:v>
                </c:pt>
                <c:pt idx="980">
                  <c:v>1797.297</c:v>
                </c:pt>
                <c:pt idx="981">
                  <c:v>1867.075</c:v>
                </c:pt>
                <c:pt idx="982">
                  <c:v>1861.708</c:v>
                </c:pt>
                <c:pt idx="983">
                  <c:v>1885.966</c:v>
                </c:pt>
                <c:pt idx="984">
                  <c:v>1895.265</c:v>
                </c:pt>
                <c:pt idx="985">
                  <c:v>1908.309</c:v>
                </c:pt>
                <c:pt idx="986">
                  <c:v>1896.282</c:v>
                </c:pt>
                <c:pt idx="987">
                  <c:v>1924.441</c:v>
                </c:pt>
                <c:pt idx="988">
                  <c:v>1918.788</c:v>
                </c:pt>
                <c:pt idx="989">
                  <c:v>1957.424</c:v>
                </c:pt>
                <c:pt idx="990">
                  <c:v>2012.174</c:v>
                </c:pt>
                <c:pt idx="991">
                  <c:v>2061.961</c:v>
                </c:pt>
                <c:pt idx="992">
                  <c:v>2055.039</c:v>
                </c:pt>
                <c:pt idx="993">
                  <c:v>2143.168</c:v>
                </c:pt>
                <c:pt idx="994">
                  <c:v>2227.32</c:v>
                </c:pt>
                <c:pt idx="995">
                  <c:v>2279.728</c:v>
                </c:pt>
                <c:pt idx="996">
                  <c:v>2269.865</c:v>
                </c:pt>
                <c:pt idx="997">
                  <c:v>2250.849</c:v>
                </c:pt>
                <c:pt idx="998">
                  <c:v>2328.574</c:v>
                </c:pt>
                <c:pt idx="999">
                  <c:v>2404.273</c:v>
                </c:pt>
                <c:pt idx="1000">
                  <c:v>2320.758</c:v>
                </c:pt>
                <c:pt idx="1001">
                  <c:v>2206.941</c:v>
                </c:pt>
                <c:pt idx="1002">
                  <c:v>2255.838</c:v>
                </c:pt>
                <c:pt idx="1003">
                  <c:v>2330.672</c:v>
                </c:pt>
                <c:pt idx="1004">
                  <c:v>2386.709</c:v>
                </c:pt>
                <c:pt idx="1005">
                  <c:v>2291.958</c:v>
                </c:pt>
                <c:pt idx="1006">
                  <c:v>2277.208</c:v>
                </c:pt>
                <c:pt idx="1007">
                  <c:v>2137.425</c:v>
                </c:pt>
                <c:pt idx="1008">
                  <c:v>2038.242</c:v>
                </c:pt>
                <c:pt idx="1009">
                  <c:v>2068.412</c:v>
                </c:pt>
                <c:pt idx="1010">
                  <c:v>2069.971</c:v>
                </c:pt>
                <c:pt idx="1011">
                  <c:v>2205.125</c:v>
                </c:pt>
                <c:pt idx="1012">
                  <c:v>2220.916</c:v>
                </c:pt>
                <c:pt idx="1013">
                  <c:v>2196.221</c:v>
                </c:pt>
                <c:pt idx="1014">
                  <c:v>2107.405</c:v>
                </c:pt>
                <c:pt idx="1015">
                  <c:v>2147.546</c:v>
                </c:pt>
                <c:pt idx="1016">
                  <c:v>2135.674</c:v>
                </c:pt>
                <c:pt idx="1017">
                  <c:v>2133.843</c:v>
                </c:pt>
                <c:pt idx="1018">
                  <c:v>2111.697</c:v>
                </c:pt>
                <c:pt idx="1019">
                  <c:v>2140.613</c:v>
                </c:pt>
                <c:pt idx="1020">
                  <c:v>2222.98</c:v>
                </c:pt>
                <c:pt idx="1021">
                  <c:v>2255.127</c:v>
                </c:pt>
                <c:pt idx="1022">
                  <c:v>2309.848</c:v>
                </c:pt>
                <c:pt idx="1023">
                  <c:v>2337.32</c:v>
                </c:pt>
                <c:pt idx="1024">
                  <c:v>2392.713</c:v>
                </c:pt>
                <c:pt idx="1025">
                  <c:v>2410.784</c:v>
                </c:pt>
                <c:pt idx="1026">
                  <c:v>2339.571</c:v>
                </c:pt>
                <c:pt idx="1027">
                  <c:v>2408.631</c:v>
                </c:pt>
                <c:pt idx="1028">
                  <c:v>2437.811</c:v>
                </c:pt>
                <c:pt idx="1029">
                  <c:v>2409.32</c:v>
                </c:pt>
                <c:pt idx="1030">
                  <c:v>2407.298</c:v>
                </c:pt>
                <c:pt idx="1031">
                  <c:v>2466.307</c:v>
                </c:pt>
                <c:pt idx="1032">
                  <c:v>2489.709</c:v>
                </c:pt>
                <c:pt idx="1033">
                  <c:v>2464.078</c:v>
                </c:pt>
                <c:pt idx="1034">
                  <c:v>2480.836</c:v>
                </c:pt>
                <c:pt idx="1035">
                  <c:v>2395.229</c:v>
                </c:pt>
                <c:pt idx="1036">
                  <c:v>2430.237</c:v>
                </c:pt>
                <c:pt idx="1037">
                  <c:v>2500.339</c:v>
                </c:pt>
                <c:pt idx="1038">
                  <c:v>2575.463</c:v>
                </c:pt>
                <c:pt idx="1039">
                  <c:v>2598.09</c:v>
                </c:pt>
                <c:pt idx="1040">
                  <c:v>2626.858</c:v>
                </c:pt>
                <c:pt idx="1041">
                  <c:v>2641.091</c:v>
                </c:pt>
                <c:pt idx="1042">
                  <c:v>2587.038</c:v>
                </c:pt>
                <c:pt idx="1043">
                  <c:v>2641.186</c:v>
                </c:pt>
                <c:pt idx="1044">
                  <c:v>2614.959</c:v>
                </c:pt>
                <c:pt idx="1045">
                  <c:v>2506.664</c:v>
                </c:pt>
                <c:pt idx="1046">
                  <c:v>2533.951</c:v>
                </c:pt>
                <c:pt idx="1047">
                  <c:v>2501.478</c:v>
                </c:pt>
                <c:pt idx="1048">
                  <c:v>2420.096</c:v>
                </c:pt>
                <c:pt idx="1049">
                  <c:v>2433.678</c:v>
                </c:pt>
                <c:pt idx="1050">
                  <c:v>2493.769</c:v>
                </c:pt>
                <c:pt idx="1051">
                  <c:v>2513.343</c:v>
                </c:pt>
                <c:pt idx="1052">
                  <c:v>2624.543</c:v>
                </c:pt>
                <c:pt idx="1053">
                  <c:v>2636.42</c:v>
                </c:pt>
                <c:pt idx="1054">
                  <c:v>2681.292</c:v>
                </c:pt>
                <c:pt idx="1055">
                  <c:v>2668.451</c:v>
                </c:pt>
                <c:pt idx="1056">
                  <c:v>2657.407</c:v>
                </c:pt>
                <c:pt idx="1057">
                  <c:v>2578.074</c:v>
                </c:pt>
                <c:pt idx="1058">
                  <c:v>2656.311</c:v>
                </c:pt>
                <c:pt idx="1059">
                  <c:v>2682.984</c:v>
                </c:pt>
                <c:pt idx="1060">
                  <c:v>2680.601</c:v>
                </c:pt>
                <c:pt idx="1061">
                  <c:v>2680.078</c:v>
                </c:pt>
                <c:pt idx="1062">
                  <c:v>2715.47</c:v>
                </c:pt>
                <c:pt idx="1063">
                  <c:v>2745.817</c:v>
                </c:pt>
                <c:pt idx="1064">
                  <c:v>2732.098</c:v>
                </c:pt>
                <c:pt idx="1065">
                  <c:v>2675.001</c:v>
                </c:pt>
                <c:pt idx="1066">
                  <c:v>2659.975</c:v>
                </c:pt>
                <c:pt idx="1067">
                  <c:v>2669.271</c:v>
                </c:pt>
                <c:pt idx="1068">
                  <c:v>2637.592</c:v>
                </c:pt>
                <c:pt idx="1069">
                  <c:v>2656.946</c:v>
                </c:pt>
                <c:pt idx="1070">
                  <c:v>2738.317</c:v>
                </c:pt>
                <c:pt idx="1071">
                  <c:v>2764.97</c:v>
                </c:pt>
                <c:pt idx="1072">
                  <c:v>2809.497</c:v>
                </c:pt>
                <c:pt idx="1073">
                  <c:v>2827.823</c:v>
                </c:pt>
                <c:pt idx="1074">
                  <c:v>2812.591</c:v>
                </c:pt>
                <c:pt idx="1075">
                  <c:v>2786.863</c:v>
                </c:pt>
                <c:pt idx="1076">
                  <c:v>2779.93</c:v>
                </c:pt>
                <c:pt idx="1077">
                  <c:v>2823.897</c:v>
                </c:pt>
                <c:pt idx="1078">
                  <c:v>2789.35</c:v>
                </c:pt>
                <c:pt idx="1079">
                  <c:v>2730.473</c:v>
                </c:pt>
                <c:pt idx="1080">
                  <c:v>2735.214</c:v>
                </c:pt>
                <c:pt idx="1081">
                  <c:v>2737.194</c:v>
                </c:pt>
                <c:pt idx="1082">
                  <c:v>2774.594</c:v>
                </c:pt>
                <c:pt idx="1083">
                  <c:v>2799.827</c:v>
                </c:pt>
                <c:pt idx="1084">
                  <c:v>2807.646</c:v>
                </c:pt>
                <c:pt idx="1085">
                  <c:v>2805.283</c:v>
                </c:pt>
                <c:pt idx="1086">
                  <c:v>2821.13</c:v>
                </c:pt>
                <c:pt idx="1087">
                  <c:v>2901.452</c:v>
                </c:pt>
                <c:pt idx="1088">
                  <c:v>2889.414</c:v>
                </c:pt>
                <c:pt idx="1089">
                  <c:v>2883.282</c:v>
                </c:pt>
                <c:pt idx="1090">
                  <c:v>2920.316</c:v>
                </c:pt>
                <c:pt idx="1091">
                  <c:v>2887.43</c:v>
                </c:pt>
                <c:pt idx="1092">
                  <c:v>2928.779</c:v>
                </c:pt>
                <c:pt idx="1093">
                  <c:v>2955.365</c:v>
                </c:pt>
                <c:pt idx="1094">
                  <c:v>2981.114</c:v>
                </c:pt>
                <c:pt idx="1095">
                  <c:v>3059.132</c:v>
                </c:pt>
                <c:pt idx="1096">
                  <c:v>3051.876</c:v>
                </c:pt>
                <c:pt idx="1097">
                  <c:v>3081.03</c:v>
                </c:pt>
                <c:pt idx="1098">
                  <c:v>3140.061</c:v>
                </c:pt>
                <c:pt idx="1099">
                  <c:v>3139.724</c:v>
                </c:pt>
                <c:pt idx="1100">
                  <c:v>3109.826</c:v>
                </c:pt>
                <c:pt idx="1101">
                  <c:v>3192.247</c:v>
                </c:pt>
                <c:pt idx="1102">
                  <c:v>3283.584</c:v>
                </c:pt>
                <c:pt idx="1103">
                  <c:v>3278.038</c:v>
                </c:pt>
                <c:pt idx="1104">
                  <c:v>3330.006</c:v>
                </c:pt>
                <c:pt idx="1105">
                  <c:v>3424.188</c:v>
                </c:pt>
                <c:pt idx="1106">
                  <c:v>3346.052</c:v>
                </c:pt>
                <c:pt idx="1107">
                  <c:v>3417.051</c:v>
                </c:pt>
                <c:pt idx="1108">
                  <c:v>3442.409</c:v>
                </c:pt>
                <c:pt idx="1109">
                  <c:v>3463.413</c:v>
                </c:pt>
                <c:pt idx="1110">
                  <c:v>3562.636</c:v>
                </c:pt>
                <c:pt idx="1111">
                  <c:v>3617.764</c:v>
                </c:pt>
                <c:pt idx="1112">
                  <c:v>3419.169</c:v>
                </c:pt>
                <c:pt idx="1113">
                  <c:v>3484.7</c:v>
                </c:pt>
                <c:pt idx="1114">
                  <c:v>3618.043</c:v>
                </c:pt>
                <c:pt idx="1115">
                  <c:v>3758.837</c:v>
                </c:pt>
                <c:pt idx="1116">
                  <c:v>3817.93</c:v>
                </c:pt>
                <c:pt idx="1117">
                  <c:v>3771.133</c:v>
                </c:pt>
                <c:pt idx="1118">
                  <c:v>3642.41</c:v>
                </c:pt>
                <c:pt idx="1119">
                  <c:v>3489.274</c:v>
                </c:pt>
                <c:pt idx="1120">
                  <c:v>3523.357</c:v>
                </c:pt>
                <c:pt idx="1121">
                  <c:v>3527.788</c:v>
                </c:pt>
                <c:pt idx="1122">
                  <c:v>3338.379</c:v>
                </c:pt>
                <c:pt idx="1123">
                  <c:v>3376.006</c:v>
                </c:pt>
                <c:pt idx="1124">
                  <c:v>3274.826</c:v>
                </c:pt>
                <c:pt idx="1125">
                  <c:v>3039.822</c:v>
                </c:pt>
                <c:pt idx="1126">
                  <c:v>3110.454</c:v>
                </c:pt>
                <c:pt idx="1127">
                  <c:v>2930.219</c:v>
                </c:pt>
                <c:pt idx="1128">
                  <c:v>3048.182</c:v>
                </c:pt>
                <c:pt idx="1129">
                  <c:v>3128.587</c:v>
                </c:pt>
                <c:pt idx="1130">
                  <c:v>3175.453</c:v>
                </c:pt>
                <c:pt idx="1131">
                  <c:v>3080.723</c:v>
                </c:pt>
                <c:pt idx="1132">
                  <c:v>3149.574</c:v>
                </c:pt>
                <c:pt idx="1133">
                  <c:v>3135.691</c:v>
                </c:pt>
                <c:pt idx="1134">
                  <c:v>3019.75</c:v>
                </c:pt>
                <c:pt idx="1135">
                  <c:v>2777.808</c:v>
                </c:pt>
                <c:pt idx="1136">
                  <c:v>2750.694</c:v>
                </c:pt>
                <c:pt idx="1137">
                  <c:v>2777.467</c:v>
                </c:pt>
                <c:pt idx="1138">
                  <c:v>2956.066</c:v>
                </c:pt>
                <c:pt idx="1139">
                  <c:v>2985.741</c:v>
                </c:pt>
                <c:pt idx="1140">
                  <c:v>2993.938</c:v>
                </c:pt>
                <c:pt idx="1141">
                  <c:v>3071.921</c:v>
                </c:pt>
                <c:pt idx="1142">
                  <c:v>3132.998</c:v>
                </c:pt>
                <c:pt idx="1143">
                  <c:v>3093.757</c:v>
                </c:pt>
                <c:pt idx="1144">
                  <c:v>3130.252</c:v>
                </c:pt>
                <c:pt idx="1145">
                  <c:v>3190.23</c:v>
                </c:pt>
                <c:pt idx="1146">
                  <c:v>3218.458</c:v>
                </c:pt>
                <c:pt idx="1147">
                  <c:v>3173.866</c:v>
                </c:pt>
                <c:pt idx="1148">
                  <c:v>3232.686</c:v>
                </c:pt>
                <c:pt idx="1149">
                  <c:v>3115.919</c:v>
                </c:pt>
                <c:pt idx="1150">
                  <c:v>3125.982</c:v>
                </c:pt>
                <c:pt idx="1151">
                  <c:v>3038.582</c:v>
                </c:pt>
                <c:pt idx="1152">
                  <c:v>2949.847</c:v>
                </c:pt>
                <c:pt idx="1153">
                  <c:v>2930.878</c:v>
                </c:pt>
                <c:pt idx="1154">
                  <c:v>2894.141</c:v>
                </c:pt>
                <c:pt idx="1155">
                  <c:v>2807.809</c:v>
                </c:pt>
                <c:pt idx="1156">
                  <c:v>2788.801</c:v>
                </c:pt>
                <c:pt idx="1157">
                  <c:v>2826.988</c:v>
                </c:pt>
                <c:pt idx="1158">
                  <c:v>2987.205</c:v>
                </c:pt>
                <c:pt idx="1159">
                  <c:v>2973.692</c:v>
                </c:pt>
                <c:pt idx="1160">
                  <c:v>3027.451</c:v>
                </c:pt>
                <c:pt idx="1161">
                  <c:v>3054.793</c:v>
                </c:pt>
                <c:pt idx="1162">
                  <c:v>3078.349</c:v>
                </c:pt>
                <c:pt idx="1163">
                  <c:v>3084.117</c:v>
                </c:pt>
                <c:pt idx="1164">
                  <c:v>3178.539</c:v>
                </c:pt>
                <c:pt idx="1165">
                  <c:v>3210.065</c:v>
                </c:pt>
                <c:pt idx="1166">
                  <c:v>3195.684</c:v>
                </c:pt>
                <c:pt idx="1167">
                  <c:v>3173.627</c:v>
                </c:pt>
                <c:pt idx="1168">
                  <c:v>3238.48</c:v>
                </c:pt>
                <c:pt idx="1169">
                  <c:v>3256.789</c:v>
                </c:pt>
                <c:pt idx="1170">
                  <c:v>3151.274</c:v>
                </c:pt>
                <c:pt idx="1171">
                  <c:v>3182.431</c:v>
                </c:pt>
                <c:pt idx="1172">
                  <c:v>3102.95</c:v>
                </c:pt>
                <c:pt idx="1173">
                  <c:v>3131.569</c:v>
                </c:pt>
                <c:pt idx="1174">
                  <c:v>3227.95</c:v>
                </c:pt>
                <c:pt idx="1175">
                  <c:v>3282.495</c:v>
                </c:pt>
                <c:pt idx="1176">
                  <c:v>3307.982</c:v>
                </c:pt>
                <c:pt idx="1177">
                  <c:v>3336.092</c:v>
                </c:pt>
                <c:pt idx="1178">
                  <c:v>3362.898</c:v>
                </c:pt>
                <c:pt idx="1179">
                  <c:v>3397.143</c:v>
                </c:pt>
                <c:pt idx="1180">
                  <c:v>3393.023</c:v>
                </c:pt>
                <c:pt idx="1181">
                  <c:v>3381.177</c:v>
                </c:pt>
                <c:pt idx="1182">
                  <c:v>3397.56</c:v>
                </c:pt>
                <c:pt idx="1183">
                  <c:v>3407.42</c:v>
                </c:pt>
                <c:pt idx="1184">
                  <c:v>3524.51</c:v>
                </c:pt>
                <c:pt idx="1185">
                  <c:v>3525.333</c:v>
                </c:pt>
                <c:pt idx="1186">
                  <c:v>3533.481</c:v>
                </c:pt>
                <c:pt idx="1187">
                  <c:v>3561.46</c:v>
                </c:pt>
                <c:pt idx="1188">
                  <c:v>3547.109</c:v>
                </c:pt>
                <c:pt idx="1189">
                  <c:v>3608.122</c:v>
                </c:pt>
                <c:pt idx="1190">
                  <c:v>3495.152</c:v>
                </c:pt>
                <c:pt idx="1191">
                  <c:v>3629.853</c:v>
                </c:pt>
                <c:pt idx="1192">
                  <c:v>3492.796</c:v>
                </c:pt>
                <c:pt idx="1193">
                  <c:v>3371.143</c:v>
                </c:pt>
                <c:pt idx="1194">
                  <c:v>3520.223</c:v>
                </c:pt>
                <c:pt idx="1195">
                  <c:v>3606.646</c:v>
                </c:pt>
                <c:pt idx="1196">
                  <c:v>3633.562</c:v>
                </c:pt>
                <c:pt idx="1197">
                  <c:v>3666.503</c:v>
                </c:pt>
                <c:pt idx="1198">
                  <c:v>3652.574</c:v>
                </c:pt>
                <c:pt idx="1199">
                  <c:v>3684.179</c:v>
                </c:pt>
                <c:pt idx="1200">
                  <c:v>3649.201</c:v>
                </c:pt>
                <c:pt idx="1201">
                  <c:v>3591.617</c:v>
                </c:pt>
                <c:pt idx="1202">
                  <c:v>3604.618</c:v>
                </c:pt>
                <c:pt idx="1203">
                  <c:v>3608.575</c:v>
                </c:pt>
                <c:pt idx="1204">
                  <c:v>3625.094</c:v>
                </c:pt>
                <c:pt idx="1205">
                  <c:v>3625.373</c:v>
                </c:pt>
                <c:pt idx="1206">
                  <c:v>3591.379</c:v>
                </c:pt>
                <c:pt idx="1207">
                  <c:v>3482.575</c:v>
                </c:pt>
                <c:pt idx="1208">
                  <c:v>3384.582</c:v>
                </c:pt>
                <c:pt idx="1209">
                  <c:v>3395.592</c:v>
                </c:pt>
                <c:pt idx="1210">
                  <c:v>3284.61</c:v>
                </c:pt>
                <c:pt idx="1211">
                  <c:v>3318.336</c:v>
                </c:pt>
                <c:pt idx="1212">
                  <c:v>3452.86</c:v>
                </c:pt>
                <c:pt idx="1213">
                  <c:v>3444.688</c:v>
                </c:pt>
                <c:pt idx="1214">
                  <c:v>3504.747</c:v>
                </c:pt>
                <c:pt idx="1215">
                  <c:v>3518.876</c:v>
                </c:pt>
                <c:pt idx="1216">
                  <c:v>3555.845</c:v>
                </c:pt>
                <c:pt idx="1217">
                  <c:v>3566.118</c:v>
                </c:pt>
                <c:pt idx="1218">
                  <c:v>3532.205</c:v>
                </c:pt>
                <c:pt idx="1219">
                  <c:v>3569.853</c:v>
                </c:pt>
                <c:pt idx="1220">
                  <c:v>3559.64</c:v>
                </c:pt>
                <c:pt idx="1221">
                  <c:v>3480.283</c:v>
                </c:pt>
                <c:pt idx="1222">
                  <c:v>3478.916</c:v>
                </c:pt>
                <c:pt idx="1223">
                  <c:v>3476.133</c:v>
                </c:pt>
                <c:pt idx="1224">
                  <c:v>3541.391</c:v>
                </c:pt>
                <c:pt idx="1225">
                  <c:v>3427.69</c:v>
                </c:pt>
                <c:pt idx="1226">
                  <c:v>3478.36</c:v>
                </c:pt>
                <c:pt idx="1227">
                  <c:v>3483.317</c:v>
                </c:pt>
                <c:pt idx="1228">
                  <c:v>3515.623</c:v>
                </c:pt>
                <c:pt idx="1229">
                  <c:v>3520.878</c:v>
                </c:pt>
                <c:pt idx="1230">
                  <c:v>3407.733</c:v>
                </c:pt>
                <c:pt idx="1231">
                  <c:v>3412.384</c:v>
                </c:pt>
                <c:pt idx="1232">
                  <c:v>3370.2</c:v>
                </c:pt>
                <c:pt idx="1233">
                  <c:v>3321.609</c:v>
                </c:pt>
                <c:pt idx="1234">
                  <c:v>3238.798</c:v>
                </c:pt>
                <c:pt idx="1235">
                  <c:v>3196.601</c:v>
                </c:pt>
                <c:pt idx="1236">
                  <c:v>3197.591</c:v>
                </c:pt>
                <c:pt idx="1237">
                  <c:v>3197.697</c:v>
                </c:pt>
                <c:pt idx="1238">
                  <c:v>3139.104</c:v>
                </c:pt>
                <c:pt idx="1239">
                  <c:v>3132.729</c:v>
                </c:pt>
                <c:pt idx="1240">
                  <c:v>3222.636</c:v>
                </c:pt>
                <c:pt idx="1241">
                  <c:v>3205.026</c:v>
                </c:pt>
                <c:pt idx="1242">
                  <c:v>3135.65</c:v>
                </c:pt>
                <c:pt idx="1243">
                  <c:v>3139.114</c:v>
                </c:pt>
                <c:pt idx="1244">
                  <c:v>3162.011</c:v>
                </c:pt>
                <c:pt idx="1245">
                  <c:v>3195.416</c:v>
                </c:pt>
                <c:pt idx="1246">
                  <c:v>3205.462</c:v>
                </c:pt>
                <c:pt idx="1247">
                  <c:v>3242.185</c:v>
                </c:pt>
                <c:pt idx="1248">
                  <c:v>3225.162</c:v>
                </c:pt>
                <c:pt idx="1249">
                  <c:v>3207.471</c:v>
                </c:pt>
                <c:pt idx="1250">
                  <c:v>3256.449</c:v>
                </c:pt>
                <c:pt idx="1251">
                  <c:v>3289.596</c:v>
                </c:pt>
                <c:pt idx="1252">
                  <c:v>3270.348</c:v>
                </c:pt>
                <c:pt idx="1253">
                  <c:v>3311.506</c:v>
                </c:pt>
                <c:pt idx="1254">
                  <c:v>3291.089</c:v>
                </c:pt>
                <c:pt idx="1255">
                  <c:v>3316.442</c:v>
                </c:pt>
                <c:pt idx="1256">
                  <c:v>3234.442</c:v>
                </c:pt>
                <c:pt idx="1257">
                  <c:v>3240.109</c:v>
                </c:pt>
                <c:pt idx="1258">
                  <c:v>3272.288</c:v>
                </c:pt>
                <c:pt idx="1259">
                  <c:v>3290.518</c:v>
                </c:pt>
                <c:pt idx="1260">
                  <c:v>3264.735</c:v>
                </c:pt>
                <c:pt idx="1261">
                  <c:v>3260.343</c:v>
                </c:pt>
                <c:pt idx="1262">
                  <c:v>3216.46</c:v>
                </c:pt>
                <c:pt idx="1263">
                  <c:v>3167.839</c:v>
                </c:pt>
                <c:pt idx="1264">
                  <c:v>3170.747</c:v>
                </c:pt>
                <c:pt idx="1265">
                  <c:v>3235.27</c:v>
                </c:pt>
                <c:pt idx="1266">
                  <c:v>3227.63</c:v>
                </c:pt>
                <c:pt idx="1267">
                  <c:v>3252.421</c:v>
                </c:pt>
                <c:pt idx="1268">
                  <c:v>3259.211</c:v>
                </c:pt>
                <c:pt idx="1269">
                  <c:v>3239.65</c:v>
                </c:pt>
                <c:pt idx="1270">
                  <c:v>3239.42</c:v>
                </c:pt>
                <c:pt idx="1271">
                  <c:v>3206.937</c:v>
                </c:pt>
                <c:pt idx="1272">
                  <c:v>3242.888</c:v>
                </c:pt>
                <c:pt idx="1273">
                  <c:v>3312.585</c:v>
                </c:pt>
                <c:pt idx="1274">
                  <c:v>3314.984</c:v>
                </c:pt>
                <c:pt idx="1275">
                  <c:v>3291.28</c:v>
                </c:pt>
                <c:pt idx="1276">
                  <c:v>3337</c:v>
                </c:pt>
                <c:pt idx="1277">
                  <c:v>3359.072</c:v>
                </c:pt>
                <c:pt idx="1278">
                  <c:v>3369.905</c:v>
                </c:pt>
                <c:pt idx="1279">
                  <c:v>3356.129</c:v>
                </c:pt>
                <c:pt idx="1280">
                  <c:v>3318.016</c:v>
                </c:pt>
                <c:pt idx="1281">
                  <c:v>3344.601</c:v>
                </c:pt>
                <c:pt idx="1282">
                  <c:v>3317.907</c:v>
                </c:pt>
                <c:pt idx="1283">
                  <c:v>3354.006</c:v>
                </c:pt>
                <c:pt idx="1284">
                  <c:v>3364.329</c:v>
                </c:pt>
                <c:pt idx="1285">
                  <c:v>3353.279</c:v>
                </c:pt>
                <c:pt idx="1286">
                  <c:v>3317.018</c:v>
                </c:pt>
                <c:pt idx="1287">
                  <c:v>3143.721</c:v>
                </c:pt>
                <c:pt idx="1288">
                  <c:v>3147.308</c:v>
                </c:pt>
                <c:pt idx="1289">
                  <c:v>3205.629</c:v>
                </c:pt>
                <c:pt idx="1290">
                  <c:v>3163.851</c:v>
                </c:pt>
                <c:pt idx="1291">
                  <c:v>3147.013</c:v>
                </c:pt>
                <c:pt idx="1292">
                  <c:v>3126.164</c:v>
                </c:pt>
                <c:pt idx="1293">
                  <c:v>3060.534</c:v>
                </c:pt>
                <c:pt idx="1294">
                  <c:v>3054.76</c:v>
                </c:pt>
                <c:pt idx="1295">
                  <c:v>3020.634</c:v>
                </c:pt>
                <c:pt idx="1296">
                  <c:v>3027.912</c:v>
                </c:pt>
                <c:pt idx="1297">
                  <c:v>2993.491</c:v>
                </c:pt>
                <c:pt idx="1298">
                  <c:v>3016.192</c:v>
                </c:pt>
                <c:pt idx="1299">
                  <c:v>2884.159</c:v>
                </c:pt>
                <c:pt idx="1300">
                  <c:v>2814.398</c:v>
                </c:pt>
                <c:pt idx="1301">
                  <c:v>2829.743</c:v>
                </c:pt>
                <c:pt idx="1302">
                  <c:v>2786.484</c:v>
                </c:pt>
                <c:pt idx="1303">
                  <c:v>2807.71</c:v>
                </c:pt>
                <c:pt idx="1304">
                  <c:v>2872.369</c:v>
                </c:pt>
                <c:pt idx="1305">
                  <c:v>2857.077</c:v>
                </c:pt>
                <c:pt idx="1306">
                  <c:v>2709.947</c:v>
                </c:pt>
                <c:pt idx="1307">
                  <c:v>2758.276</c:v>
                </c:pt>
                <c:pt idx="1308">
                  <c:v>2749.248</c:v>
                </c:pt>
                <c:pt idx="1309">
                  <c:v>2723.606</c:v>
                </c:pt>
                <c:pt idx="1310">
                  <c:v>2760.475</c:v>
                </c:pt>
                <c:pt idx="1311">
                  <c:v>2854.714</c:v>
                </c:pt>
                <c:pt idx="1312">
                  <c:v>2795.504</c:v>
                </c:pt>
                <c:pt idx="1313">
                  <c:v>2792.135</c:v>
                </c:pt>
                <c:pt idx="1314">
                  <c:v>2836.703</c:v>
                </c:pt>
                <c:pt idx="1315">
                  <c:v>2839.178</c:v>
                </c:pt>
                <c:pt idx="1316">
                  <c:v>2768.06</c:v>
                </c:pt>
                <c:pt idx="1317">
                  <c:v>2729.066</c:v>
                </c:pt>
                <c:pt idx="1318">
                  <c:v>2738.656</c:v>
                </c:pt>
                <c:pt idx="1319">
                  <c:v>2719.057</c:v>
                </c:pt>
                <c:pt idx="1320">
                  <c:v>2716.926</c:v>
                </c:pt>
                <c:pt idx="1321">
                  <c:v>2665.252</c:v>
                </c:pt>
                <c:pt idx="1322">
                  <c:v>2669.737</c:v>
                </c:pt>
                <c:pt idx="1323">
                  <c:v>2741.269</c:v>
                </c:pt>
                <c:pt idx="1324">
                  <c:v>2721.796</c:v>
                </c:pt>
                <c:pt idx="1325">
                  <c:v>2732.152</c:v>
                </c:pt>
                <c:pt idx="1326">
                  <c:v>2712.536</c:v>
                </c:pt>
                <c:pt idx="1327">
                  <c:v>2664.329</c:v>
                </c:pt>
                <c:pt idx="1328">
                  <c:v>2727.321</c:v>
                </c:pt>
                <c:pt idx="1329">
                  <c:v>2735.716</c:v>
                </c:pt>
                <c:pt idx="1330">
                  <c:v>2710.577</c:v>
                </c:pt>
                <c:pt idx="1331">
                  <c:v>2706.849</c:v>
                </c:pt>
                <c:pt idx="1332">
                  <c:v>2678.083</c:v>
                </c:pt>
                <c:pt idx="1333">
                  <c:v>2659.308</c:v>
                </c:pt>
                <c:pt idx="1334">
                  <c:v>2544.542</c:v>
                </c:pt>
                <c:pt idx="1335">
                  <c:v>2508.115</c:v>
                </c:pt>
                <c:pt idx="1336">
                  <c:v>2471.833</c:v>
                </c:pt>
                <c:pt idx="1337">
                  <c:v>2477.458</c:v>
                </c:pt>
                <c:pt idx="1338">
                  <c:v>2456.857</c:v>
                </c:pt>
                <c:pt idx="1339">
                  <c:v>2508.859</c:v>
                </c:pt>
                <c:pt idx="1340">
                  <c:v>2524.369</c:v>
                </c:pt>
                <c:pt idx="1341">
                  <c:v>2511.81</c:v>
                </c:pt>
                <c:pt idx="1342">
                  <c:v>2589.267</c:v>
                </c:pt>
                <c:pt idx="1343">
                  <c:v>2624.101</c:v>
                </c:pt>
                <c:pt idx="1344">
                  <c:v>2581.401</c:v>
                </c:pt>
                <c:pt idx="1345">
                  <c:v>2601.818</c:v>
                </c:pt>
                <c:pt idx="1346">
                  <c:v>2549.285</c:v>
                </c:pt>
                <c:pt idx="1347">
                  <c:v>2565.283</c:v>
                </c:pt>
                <c:pt idx="1348">
                  <c:v>2629.503</c:v>
                </c:pt>
                <c:pt idx="1349">
                  <c:v>2687.561</c:v>
                </c:pt>
                <c:pt idx="1350">
                  <c:v>2691.444</c:v>
                </c:pt>
                <c:pt idx="1351">
                  <c:v>2722.027</c:v>
                </c:pt>
                <c:pt idx="1352">
                  <c:v>2729.958</c:v>
                </c:pt>
                <c:pt idx="1353">
                  <c:v>2748.928</c:v>
                </c:pt>
                <c:pt idx="1354">
                  <c:v>2735.355</c:v>
                </c:pt>
                <c:pt idx="1355">
                  <c:v>2796.912</c:v>
                </c:pt>
                <c:pt idx="1356">
                  <c:v>2814.005</c:v>
                </c:pt>
                <c:pt idx="1357">
                  <c:v>2797.416</c:v>
                </c:pt>
                <c:pt idx="1358">
                  <c:v>2850.128</c:v>
                </c:pt>
                <c:pt idx="1359">
                  <c:v>2804.779</c:v>
                </c:pt>
                <c:pt idx="1360">
                  <c:v>2819.538</c:v>
                </c:pt>
                <c:pt idx="1361">
                  <c:v>2792.482</c:v>
                </c:pt>
                <c:pt idx="1362">
                  <c:v>2844.06</c:v>
                </c:pt>
                <c:pt idx="1363">
                  <c:v>2862.36</c:v>
                </c:pt>
                <c:pt idx="1364">
                  <c:v>2784.16</c:v>
                </c:pt>
                <c:pt idx="1365">
                  <c:v>2795.641</c:v>
                </c:pt>
                <c:pt idx="1366">
                  <c:v>2762.229</c:v>
                </c:pt>
                <c:pt idx="1367">
                  <c:v>2794.507</c:v>
                </c:pt>
                <c:pt idx="1368">
                  <c:v>2855.919</c:v>
                </c:pt>
                <c:pt idx="1369">
                  <c:v>2863.67</c:v>
                </c:pt>
                <c:pt idx="1370">
                  <c:v>2859.729</c:v>
                </c:pt>
                <c:pt idx="1371">
                  <c:v>2877.188</c:v>
                </c:pt>
                <c:pt idx="1372">
                  <c:v>2829.285</c:v>
                </c:pt>
                <c:pt idx="1373">
                  <c:v>2827.727</c:v>
                </c:pt>
                <c:pt idx="1374">
                  <c:v>2845.736</c:v>
                </c:pt>
                <c:pt idx="1375">
                  <c:v>2776.739</c:v>
                </c:pt>
                <c:pt idx="1376">
                  <c:v>2789.492</c:v>
                </c:pt>
                <c:pt idx="1377">
                  <c:v>2799.104</c:v>
                </c:pt>
                <c:pt idx="1378">
                  <c:v>2848.475</c:v>
                </c:pt>
                <c:pt idx="1379">
                  <c:v>2840.616</c:v>
                </c:pt>
                <c:pt idx="1380">
                  <c:v>2831.916</c:v>
                </c:pt>
                <c:pt idx="1381">
                  <c:v>2862.423</c:v>
                </c:pt>
                <c:pt idx="1382">
                  <c:v>2856.763</c:v>
                </c:pt>
                <c:pt idx="1383">
                  <c:v>2903.182</c:v>
                </c:pt>
                <c:pt idx="1384">
                  <c:v>2917.274</c:v>
                </c:pt>
                <c:pt idx="1385">
                  <c:v>2919.393</c:v>
                </c:pt>
                <c:pt idx="1386">
                  <c:v>2875.055</c:v>
                </c:pt>
                <c:pt idx="1387">
                  <c:v>2883.877</c:v>
                </c:pt>
                <c:pt idx="1388">
                  <c:v>2901.064</c:v>
                </c:pt>
                <c:pt idx="1389">
                  <c:v>2893.783</c:v>
                </c:pt>
                <c:pt idx="1390">
                  <c:v>2845.574</c:v>
                </c:pt>
                <c:pt idx="1391">
                  <c:v>2788.767</c:v>
                </c:pt>
                <c:pt idx="1392">
                  <c:v>2785.074</c:v>
                </c:pt>
                <c:pt idx="1393">
                  <c:v>2764.838</c:v>
                </c:pt>
                <c:pt idx="1394">
                  <c:v>2771.342</c:v>
                </c:pt>
                <c:pt idx="1395">
                  <c:v>2814.171</c:v>
                </c:pt>
                <c:pt idx="1396">
                  <c:v>2791.569</c:v>
                </c:pt>
                <c:pt idx="1397">
                  <c:v>2793.862</c:v>
                </c:pt>
                <c:pt idx="1398">
                  <c:v>2842.846</c:v>
                </c:pt>
                <c:pt idx="1399">
                  <c:v>2942.422</c:v>
                </c:pt>
                <c:pt idx="1400">
                  <c:v>3028.517</c:v>
                </c:pt>
                <c:pt idx="1401">
                  <c:v>3067.466</c:v>
                </c:pt>
                <c:pt idx="1402">
                  <c:v>3095.412</c:v>
                </c:pt>
                <c:pt idx="1403">
                  <c:v>3107.136</c:v>
                </c:pt>
                <c:pt idx="1404">
                  <c:v>3199.776</c:v>
                </c:pt>
                <c:pt idx="1405">
                  <c:v>3164.601</c:v>
                </c:pt>
                <c:pt idx="1406">
                  <c:v>3226.323</c:v>
                </c:pt>
                <c:pt idx="1407">
                  <c:v>3240.866</c:v>
                </c:pt>
                <c:pt idx="1408">
                  <c:v>3234.965</c:v>
                </c:pt>
                <c:pt idx="1409">
                  <c:v>3240.655</c:v>
                </c:pt>
                <c:pt idx="1410">
                  <c:v>3332.546</c:v>
                </c:pt>
                <c:pt idx="1411">
                  <c:v>3322.14</c:v>
                </c:pt>
                <c:pt idx="1412">
                  <c:v>3279.79</c:v>
                </c:pt>
                <c:pt idx="1413">
                  <c:v>3268.08</c:v>
                </c:pt>
                <c:pt idx="1414">
                  <c:v>3250.079</c:v>
                </c:pt>
                <c:pt idx="1415">
                  <c:v>3356.234</c:v>
                </c:pt>
                <c:pt idx="1416">
                  <c:v>3347.103</c:v>
                </c:pt>
                <c:pt idx="1417">
                  <c:v>3291.641</c:v>
                </c:pt>
                <c:pt idx="1418">
                  <c:v>3353.123</c:v>
                </c:pt>
                <c:pt idx="1419">
                  <c:v>3398.016</c:v>
                </c:pt>
                <c:pt idx="1420">
                  <c:v>3431.215</c:v>
                </c:pt>
                <c:pt idx="1421">
                  <c:v>3419.135</c:v>
                </c:pt>
                <c:pt idx="1422">
                  <c:v>3401.233</c:v>
                </c:pt>
                <c:pt idx="1423">
                  <c:v>3416.33</c:v>
                </c:pt>
                <c:pt idx="1424">
                  <c:v>3220.107</c:v>
                </c:pt>
                <c:pt idx="1425">
                  <c:v>3247.149</c:v>
                </c:pt>
                <c:pt idx="1426">
                  <c:v>3110.595</c:v>
                </c:pt>
                <c:pt idx="1427">
                  <c:v>3034.465</c:v>
                </c:pt>
                <c:pt idx="1428">
                  <c:v>3074.661</c:v>
                </c:pt>
                <c:pt idx="1429">
                  <c:v>3108.645</c:v>
                </c:pt>
                <c:pt idx="1430">
                  <c:v>3099.427</c:v>
                </c:pt>
                <c:pt idx="1431">
                  <c:v>3050.584</c:v>
                </c:pt>
                <c:pt idx="1432">
                  <c:v>3085.959</c:v>
                </c:pt>
                <c:pt idx="1433">
                  <c:v>3119.441</c:v>
                </c:pt>
                <c:pt idx="1434">
                  <c:v>3106.029</c:v>
                </c:pt>
                <c:pt idx="1435">
                  <c:v>3093.386</c:v>
                </c:pt>
                <c:pt idx="1436">
                  <c:v>3040.729</c:v>
                </c:pt>
                <c:pt idx="1437">
                  <c:v>3049.239</c:v>
                </c:pt>
                <c:pt idx="1438">
                  <c:v>3074.927</c:v>
                </c:pt>
                <c:pt idx="1439">
                  <c:v>3075.64</c:v>
                </c:pt>
                <c:pt idx="1440">
                  <c:v>3081.402</c:v>
                </c:pt>
                <c:pt idx="1441">
                  <c:v>3116.318</c:v>
                </c:pt>
                <c:pt idx="1442">
                  <c:v>3091.848</c:v>
                </c:pt>
                <c:pt idx="1443">
                  <c:v>3047.542</c:v>
                </c:pt>
                <c:pt idx="1444">
                  <c:v>3081.719</c:v>
                </c:pt>
                <c:pt idx="1445">
                  <c:v>3182.285</c:v>
                </c:pt>
                <c:pt idx="1446">
                  <c:v>3185.703</c:v>
                </c:pt>
                <c:pt idx="1447">
                  <c:v>3174.132</c:v>
                </c:pt>
                <c:pt idx="1448">
                  <c:v>3163.437</c:v>
                </c:pt>
                <c:pt idx="1449">
                  <c:v>3162.037</c:v>
                </c:pt>
                <c:pt idx="1450">
                  <c:v>3121.119</c:v>
                </c:pt>
                <c:pt idx="1451">
                  <c:v>3182.318</c:v>
                </c:pt>
                <c:pt idx="1452">
                  <c:v>3159.343</c:v>
                </c:pt>
                <c:pt idx="1453">
                  <c:v>3136.341</c:v>
                </c:pt>
                <c:pt idx="1454">
                  <c:v>3110.879</c:v>
                </c:pt>
                <c:pt idx="1455">
                  <c:v>3061.573</c:v>
                </c:pt>
                <c:pt idx="1456">
                  <c:v>3005.527</c:v>
                </c:pt>
                <c:pt idx="1457">
                  <c:v>3018.102</c:v>
                </c:pt>
                <c:pt idx="1458">
                  <c:v>3028.513</c:v>
                </c:pt>
                <c:pt idx="1459">
                  <c:v>3092.597</c:v>
                </c:pt>
                <c:pt idx="1460">
                  <c:v>3146.59</c:v>
                </c:pt>
                <c:pt idx="1461">
                  <c:v>3142.044</c:v>
                </c:pt>
                <c:pt idx="1462">
                  <c:v>3121.485</c:v>
                </c:pt>
                <c:pt idx="1463">
                  <c:v>3123.606</c:v>
                </c:pt>
                <c:pt idx="1464">
                  <c:v>3071.844</c:v>
                </c:pt>
                <c:pt idx="1465">
                  <c:v>3096.296</c:v>
                </c:pt>
                <c:pt idx="1466">
                  <c:v>3106.441</c:v>
                </c:pt>
                <c:pt idx="1467">
                  <c:v>3113.754</c:v>
                </c:pt>
                <c:pt idx="1468">
                  <c:v>3065.763</c:v>
                </c:pt>
                <c:pt idx="1469">
                  <c:v>2969.294</c:v>
                </c:pt>
                <c:pt idx="1470">
                  <c:v>2970.488</c:v>
                </c:pt>
                <c:pt idx="1471">
                  <c:v>3032.853</c:v>
                </c:pt>
                <c:pt idx="1472">
                  <c:v>2939.79</c:v>
                </c:pt>
                <c:pt idx="1473">
                  <c:v>2972.076</c:v>
                </c:pt>
                <c:pt idx="1474">
                  <c:v>2931.854</c:v>
                </c:pt>
                <c:pt idx="1475">
                  <c:v>2921.17</c:v>
                </c:pt>
                <c:pt idx="1476">
                  <c:v>2948.591</c:v>
                </c:pt>
                <c:pt idx="1477">
                  <c:v>3005.359</c:v>
                </c:pt>
                <c:pt idx="1478">
                  <c:v>3010.689</c:v>
                </c:pt>
                <c:pt idx="1479">
                  <c:v>3043.73</c:v>
                </c:pt>
                <c:pt idx="1480">
                  <c:v>3050.239</c:v>
                </c:pt>
                <c:pt idx="1481">
                  <c:v>3010.939</c:v>
                </c:pt>
                <c:pt idx="1482">
                  <c:v>3070.761</c:v>
                </c:pt>
                <c:pt idx="1483">
                  <c:v>3081.107</c:v>
                </c:pt>
                <c:pt idx="1484">
                  <c:v>3189.709</c:v>
                </c:pt>
                <c:pt idx="1485">
                  <c:v>3180.445</c:v>
                </c:pt>
                <c:pt idx="1486">
                  <c:v>3218.932</c:v>
                </c:pt>
                <c:pt idx="1487">
                  <c:v>3219.116</c:v>
                </c:pt>
                <c:pt idx="1488">
                  <c:v>3181.392</c:v>
                </c:pt>
                <c:pt idx="1489">
                  <c:v>3229.137</c:v>
                </c:pt>
                <c:pt idx="1490">
                  <c:v>3148.132</c:v>
                </c:pt>
                <c:pt idx="1491">
                  <c:v>3155.915</c:v>
                </c:pt>
                <c:pt idx="1492">
                  <c:v>3177.443</c:v>
                </c:pt>
                <c:pt idx="1493">
                  <c:v>3189.082</c:v>
                </c:pt>
                <c:pt idx="1494">
                  <c:v>3226.029</c:v>
                </c:pt>
                <c:pt idx="1495">
                  <c:v>3234.712</c:v>
                </c:pt>
                <c:pt idx="1496">
                  <c:v>3218.097</c:v>
                </c:pt>
                <c:pt idx="1497">
                  <c:v>3195.847</c:v>
                </c:pt>
                <c:pt idx="1498">
                  <c:v>3244.78</c:v>
                </c:pt>
                <c:pt idx="1499">
                  <c:v>3332.314</c:v>
                </c:pt>
                <c:pt idx="1500">
                  <c:v>3339.786</c:v>
                </c:pt>
                <c:pt idx="1501">
                  <c:v>3331.703</c:v>
                </c:pt>
                <c:pt idx="1502">
                  <c:v>3273.941</c:v>
                </c:pt>
                <c:pt idx="1503">
                  <c:v>3245.988</c:v>
                </c:pt>
                <c:pt idx="1504">
                  <c:v>3267.281</c:v>
                </c:pt>
                <c:pt idx="1505">
                  <c:v>3208.24</c:v>
                </c:pt>
                <c:pt idx="1506">
                  <c:v>3256.083</c:v>
                </c:pt>
                <c:pt idx="1507">
                  <c:v>3216.4</c:v>
                </c:pt>
                <c:pt idx="1508">
                  <c:v>3228.815</c:v>
                </c:pt>
                <c:pt idx="1509">
                  <c:v>3214.358</c:v>
                </c:pt>
                <c:pt idx="1510">
                  <c:v>3226.934</c:v>
                </c:pt>
                <c:pt idx="1511">
                  <c:v>3264.17</c:v>
                </c:pt>
                <c:pt idx="1512">
                  <c:v>3254.459</c:v>
                </c:pt>
                <c:pt idx="1513">
                  <c:v>3290.881</c:v>
                </c:pt>
                <c:pt idx="1514">
                  <c:v>3289.86</c:v>
                </c:pt>
                <c:pt idx="1515">
                  <c:v>3262.825</c:v>
                </c:pt>
                <c:pt idx="1516">
                  <c:v>3253.769</c:v>
                </c:pt>
                <c:pt idx="1517">
                  <c:v>3234.105</c:v>
                </c:pt>
                <c:pt idx="1518">
                  <c:v>3284.052</c:v>
                </c:pt>
                <c:pt idx="1519">
                  <c:v>3318.966</c:v>
                </c:pt>
                <c:pt idx="1520">
                  <c:v>3323.145</c:v>
                </c:pt>
                <c:pt idx="1521">
                  <c:v>3354.884</c:v>
                </c:pt>
                <c:pt idx="1522">
                  <c:v>3349.291</c:v>
                </c:pt>
                <c:pt idx="1523">
                  <c:v>3354.872</c:v>
                </c:pt>
                <c:pt idx="1524">
                  <c:v>3384.347</c:v>
                </c:pt>
                <c:pt idx="1525">
                  <c:v>3373.716</c:v>
                </c:pt>
                <c:pt idx="1526">
                  <c:v>3374.3</c:v>
                </c:pt>
                <c:pt idx="1527">
                  <c:v>3381.894</c:v>
                </c:pt>
                <c:pt idx="1528">
                  <c:v>3302.782</c:v>
                </c:pt>
                <c:pt idx="1529">
                  <c:v>3302.15</c:v>
                </c:pt>
                <c:pt idx="1530">
                  <c:v>3334.369</c:v>
                </c:pt>
                <c:pt idx="1531">
                  <c:v>3312.343</c:v>
                </c:pt>
                <c:pt idx="1532">
                  <c:v>3246.792</c:v>
                </c:pt>
                <c:pt idx="1533">
                  <c:v>3221.611</c:v>
                </c:pt>
                <c:pt idx="1534">
                  <c:v>3212.627</c:v>
                </c:pt>
                <c:pt idx="1535">
                  <c:v>3171.228</c:v>
                </c:pt>
                <c:pt idx="1536">
                  <c:v>3211.36</c:v>
                </c:pt>
                <c:pt idx="1537">
                  <c:v>3238.868</c:v>
                </c:pt>
                <c:pt idx="1538">
                  <c:v>3150.833</c:v>
                </c:pt>
                <c:pt idx="1539">
                  <c:v>3149.977</c:v>
                </c:pt>
                <c:pt idx="1540">
                  <c:v>3139.582</c:v>
                </c:pt>
                <c:pt idx="1541">
                  <c:v>3149.756</c:v>
                </c:pt>
                <c:pt idx="1542">
                  <c:v>3175.498</c:v>
                </c:pt>
                <c:pt idx="1543">
                  <c:v>3162.882</c:v>
                </c:pt>
                <c:pt idx="1544">
                  <c:v>3119.91</c:v>
                </c:pt>
                <c:pt idx="1545">
                  <c:v>3147.315</c:v>
                </c:pt>
                <c:pt idx="1546">
                  <c:v>3117.003</c:v>
                </c:pt>
                <c:pt idx="1547">
                  <c:v>3133.571</c:v>
                </c:pt>
                <c:pt idx="1548">
                  <c:v>3155.831</c:v>
                </c:pt>
                <c:pt idx="1549">
                  <c:v>3136.968</c:v>
                </c:pt>
                <c:pt idx="1550">
                  <c:v>3131.782</c:v>
                </c:pt>
                <c:pt idx="1551">
                  <c:v>3024.919</c:v>
                </c:pt>
                <c:pt idx="1552">
                  <c:v>3020.201</c:v>
                </c:pt>
                <c:pt idx="1553">
                  <c:v>2990.188</c:v>
                </c:pt>
                <c:pt idx="1554">
                  <c:v>2986.453</c:v>
                </c:pt>
                <c:pt idx="1555">
                  <c:v>2975.505</c:v>
                </c:pt>
                <c:pt idx="1556">
                  <c:v>2972.079</c:v>
                </c:pt>
                <c:pt idx="1557">
                  <c:v>3016.729</c:v>
                </c:pt>
                <c:pt idx="1558">
                  <c:v>3019.598</c:v>
                </c:pt>
                <c:pt idx="1559">
                  <c:v>2983.692</c:v>
                </c:pt>
                <c:pt idx="1560">
                  <c:v>3004.333</c:v>
                </c:pt>
                <c:pt idx="1561">
                  <c:v>3013.262</c:v>
                </c:pt>
                <c:pt idx="1562">
                  <c:v>3012.634</c:v>
                </c:pt>
                <c:pt idx="1563">
                  <c:v>2962.1</c:v>
                </c:pt>
                <c:pt idx="1564">
                  <c:v>2976.089</c:v>
                </c:pt>
                <c:pt idx="1565">
                  <c:v>2957.099</c:v>
                </c:pt>
                <c:pt idx="1566">
                  <c:v>2991.676</c:v>
                </c:pt>
                <c:pt idx="1567">
                  <c:v>2972.591</c:v>
                </c:pt>
                <c:pt idx="1568">
                  <c:v>2917.304</c:v>
                </c:pt>
                <c:pt idx="1569">
                  <c:v>2897.141</c:v>
                </c:pt>
                <c:pt idx="1570">
                  <c:v>2879.402</c:v>
                </c:pt>
                <c:pt idx="1571">
                  <c:v>2917.443</c:v>
                </c:pt>
                <c:pt idx="1572">
                  <c:v>2910.709</c:v>
                </c:pt>
                <c:pt idx="1573">
                  <c:v>2957.599</c:v>
                </c:pt>
                <c:pt idx="1574">
                  <c:v>3023.329</c:v>
                </c:pt>
                <c:pt idx="1575">
                  <c:v>3029.922</c:v>
                </c:pt>
                <c:pt idx="1576">
                  <c:v>3028.385</c:v>
                </c:pt>
                <c:pt idx="1577">
                  <c:v>2988.481</c:v>
                </c:pt>
                <c:pt idx="1578">
                  <c:v>3027.747</c:v>
                </c:pt>
                <c:pt idx="1579">
                  <c:v>3040.566</c:v>
                </c:pt>
                <c:pt idx="1580">
                  <c:v>3105.163</c:v>
                </c:pt>
                <c:pt idx="1581">
                  <c:v>3106.895</c:v>
                </c:pt>
                <c:pt idx="1582">
                  <c:v>3100.139</c:v>
                </c:pt>
                <c:pt idx="1583">
                  <c:v>3088.252</c:v>
                </c:pt>
                <c:pt idx="1584">
                  <c:v>3091.478</c:v>
                </c:pt>
                <c:pt idx="1585">
                  <c:v>3090.612</c:v>
                </c:pt>
                <c:pt idx="1586">
                  <c:v>3031.067</c:v>
                </c:pt>
                <c:pt idx="1587">
                  <c:v>3077.216</c:v>
                </c:pt>
                <c:pt idx="1588">
                  <c:v>3087.312</c:v>
                </c:pt>
                <c:pt idx="1589">
                  <c:v>3095.395</c:v>
                </c:pt>
                <c:pt idx="1590">
                  <c:v>3082.143</c:v>
                </c:pt>
                <c:pt idx="1591">
                  <c:v>3055.526</c:v>
                </c:pt>
                <c:pt idx="1592">
                  <c:v>3053.627</c:v>
                </c:pt>
                <c:pt idx="1593">
                  <c:v>3028.752</c:v>
                </c:pt>
                <c:pt idx="1594">
                  <c:v>3038.886</c:v>
                </c:pt>
                <c:pt idx="1595">
                  <c:v>2946.378</c:v>
                </c:pt>
                <c:pt idx="1596">
                  <c:v>2950.707</c:v>
                </c:pt>
                <c:pt idx="1597">
                  <c:v>2973.334</c:v>
                </c:pt>
                <c:pt idx="1598">
                  <c:v>2960.748</c:v>
                </c:pt>
                <c:pt idx="1599">
                  <c:v>2951.428</c:v>
                </c:pt>
                <c:pt idx="1600">
                  <c:v>2959.937</c:v>
                </c:pt>
                <c:pt idx="1601">
                  <c:v>2934.924</c:v>
                </c:pt>
                <c:pt idx="1602">
                  <c:v>2929.498</c:v>
                </c:pt>
                <c:pt idx="1603">
                  <c:v>2933.075</c:v>
                </c:pt>
                <c:pt idx="1604">
                  <c:v>2865.935</c:v>
                </c:pt>
                <c:pt idx="1605">
                  <c:v>2746.912</c:v>
                </c:pt>
                <c:pt idx="1606">
                  <c:v>2744.392</c:v>
                </c:pt>
                <c:pt idx="1607">
                  <c:v>2768.425</c:v>
                </c:pt>
                <c:pt idx="1608">
                  <c:v>2807.847</c:v>
                </c:pt>
                <c:pt idx="1609">
                  <c:v>2818.149</c:v>
                </c:pt>
                <c:pt idx="1610">
                  <c:v>2854.622</c:v>
                </c:pt>
                <c:pt idx="1611">
                  <c:v>2836.865</c:v>
                </c:pt>
                <c:pt idx="1612">
                  <c:v>2830.64</c:v>
                </c:pt>
                <c:pt idx="1613">
                  <c:v>2783.316</c:v>
                </c:pt>
                <c:pt idx="1614">
                  <c:v>2749.611</c:v>
                </c:pt>
                <c:pt idx="1615">
                  <c:v>2724.363</c:v>
                </c:pt>
                <c:pt idx="1616">
                  <c:v>2766.476</c:v>
                </c:pt>
                <c:pt idx="1617">
                  <c:v>2758.434</c:v>
                </c:pt>
                <c:pt idx="1618">
                  <c:v>2848.054</c:v>
                </c:pt>
                <c:pt idx="1619">
                  <c:v>2841.147</c:v>
                </c:pt>
                <c:pt idx="1620">
                  <c:v>2800.212</c:v>
                </c:pt>
                <c:pt idx="1621">
                  <c:v>2793.629</c:v>
                </c:pt>
                <c:pt idx="1622">
                  <c:v>2800.044</c:v>
                </c:pt>
                <c:pt idx="1623">
                  <c:v>2786.223</c:v>
                </c:pt>
                <c:pt idx="1624">
                  <c:v>2755.317</c:v>
                </c:pt>
                <c:pt idx="1625">
                  <c:v>2693.57</c:v>
                </c:pt>
                <c:pt idx="1626">
                  <c:v>2675.203</c:v>
                </c:pt>
                <c:pt idx="1627">
                  <c:v>2731.767</c:v>
                </c:pt>
                <c:pt idx="1628">
                  <c:v>2716.222</c:v>
                </c:pt>
                <c:pt idx="1629">
                  <c:v>2715.186</c:v>
                </c:pt>
                <c:pt idx="1630">
                  <c:v>2691.593</c:v>
                </c:pt>
                <c:pt idx="1631">
                  <c:v>2709.302</c:v>
                </c:pt>
                <c:pt idx="1632">
                  <c:v>2699.376</c:v>
                </c:pt>
                <c:pt idx="1633">
                  <c:v>2704.852</c:v>
                </c:pt>
                <c:pt idx="1634">
                  <c:v>2656.135</c:v>
                </c:pt>
                <c:pt idx="1635">
                  <c:v>2672.123</c:v>
                </c:pt>
                <c:pt idx="1636">
                  <c:v>2749.629</c:v>
                </c:pt>
                <c:pt idx="1637">
                  <c:v>2674.248</c:v>
                </c:pt>
                <c:pt idx="1638">
                  <c:v>2665.012</c:v>
                </c:pt>
                <c:pt idx="1639">
                  <c:v>2623.655</c:v>
                </c:pt>
                <c:pt idx="1640">
                  <c:v>2649.114</c:v>
                </c:pt>
                <c:pt idx="1641">
                  <c:v>2620.315</c:v>
                </c:pt>
                <c:pt idx="1642">
                  <c:v>2600.161</c:v>
                </c:pt>
                <c:pt idx="1643">
                  <c:v>2594.997</c:v>
                </c:pt>
                <c:pt idx="1644">
                  <c:v>2583.162</c:v>
                </c:pt>
                <c:pt idx="1645">
                  <c:v>2564.082</c:v>
                </c:pt>
                <c:pt idx="1646">
                  <c:v>2641.663</c:v>
                </c:pt>
                <c:pt idx="1647">
                  <c:v>2654.475</c:v>
                </c:pt>
                <c:pt idx="1648">
                  <c:v>2651.248</c:v>
                </c:pt>
                <c:pt idx="1649">
                  <c:v>2656.82</c:v>
                </c:pt>
                <c:pt idx="1650">
                  <c:v>2586.787</c:v>
                </c:pt>
                <c:pt idx="1651">
                  <c:v>2580.768</c:v>
                </c:pt>
                <c:pt idx="1652">
                  <c:v>2517.915</c:v>
                </c:pt>
                <c:pt idx="1653">
                  <c:v>2499.055</c:v>
                </c:pt>
                <c:pt idx="1654">
                  <c:v>2561.239</c:v>
                </c:pt>
                <c:pt idx="1655">
                  <c:v>2610.322</c:v>
                </c:pt>
                <c:pt idx="1656">
                  <c:v>2627.94</c:v>
                </c:pt>
                <c:pt idx="1657">
                  <c:v>2635.585</c:v>
                </c:pt>
                <c:pt idx="1658">
                  <c:v>2683.705</c:v>
                </c:pt>
                <c:pt idx="1659">
                  <c:v>2673.532</c:v>
                </c:pt>
                <c:pt idx="1660">
                  <c:v>2678.399</c:v>
                </c:pt>
                <c:pt idx="1661">
                  <c:v>2713.339</c:v>
                </c:pt>
                <c:pt idx="1662">
                  <c:v>2719.561</c:v>
                </c:pt>
                <c:pt idx="1663">
                  <c:v>2735.905</c:v>
                </c:pt>
                <c:pt idx="1664">
                  <c:v>2723.134</c:v>
                </c:pt>
                <c:pt idx="1665">
                  <c:v>2721.661</c:v>
                </c:pt>
                <c:pt idx="1666">
                  <c:v>2742.7</c:v>
                </c:pt>
                <c:pt idx="1667">
                  <c:v>2694.965</c:v>
                </c:pt>
                <c:pt idx="1668">
                  <c:v>2692.008</c:v>
                </c:pt>
                <c:pt idx="1669">
                  <c:v>2752.09</c:v>
                </c:pt>
                <c:pt idx="1670">
                  <c:v>2751.116</c:v>
                </c:pt>
                <c:pt idx="1671">
                  <c:v>2680.037</c:v>
                </c:pt>
                <c:pt idx="1672">
                  <c:v>2676.325</c:v>
                </c:pt>
                <c:pt idx="1673">
                  <c:v>2619.951</c:v>
                </c:pt>
                <c:pt idx="1674">
                  <c:v>2619.686</c:v>
                </c:pt>
                <c:pt idx="1675">
                  <c:v>2611.857</c:v>
                </c:pt>
                <c:pt idx="1676">
                  <c:v>2587.489</c:v>
                </c:pt>
                <c:pt idx="1677">
                  <c:v>2588.302</c:v>
                </c:pt>
                <c:pt idx="1678">
                  <c:v>2568.596</c:v>
                </c:pt>
                <c:pt idx="1679">
                  <c:v>2575.374</c:v>
                </c:pt>
                <c:pt idx="1680">
                  <c:v>2609.281</c:v>
                </c:pt>
                <c:pt idx="1681">
                  <c:v>2526.561</c:v>
                </c:pt>
                <c:pt idx="1682">
                  <c:v>2578.674</c:v>
                </c:pt>
                <c:pt idx="1683">
                  <c:v>2543.992</c:v>
                </c:pt>
                <c:pt idx="1684">
                  <c:v>2512.21</c:v>
                </c:pt>
                <c:pt idx="1685">
                  <c:v>2509.033</c:v>
                </c:pt>
                <c:pt idx="1686">
                  <c:v>2513.497</c:v>
                </c:pt>
                <c:pt idx="1687">
                  <c:v>2510.784</c:v>
                </c:pt>
                <c:pt idx="1688">
                  <c:v>2498.055</c:v>
                </c:pt>
                <c:pt idx="1689">
                  <c:v>2479.999</c:v>
                </c:pt>
                <c:pt idx="1690">
                  <c:v>2441.798</c:v>
                </c:pt>
                <c:pt idx="1691">
                  <c:v>2420.205</c:v>
                </c:pt>
                <c:pt idx="1692">
                  <c:v>2361.291</c:v>
                </c:pt>
                <c:pt idx="1693">
                  <c:v>2401.103</c:v>
                </c:pt>
                <c:pt idx="1694">
                  <c:v>2390.877</c:v>
                </c:pt>
                <c:pt idx="1695">
                  <c:v>2377.081</c:v>
                </c:pt>
                <c:pt idx="1696">
                  <c:v>2349.594</c:v>
                </c:pt>
                <c:pt idx="1697">
                  <c:v>2352.024</c:v>
                </c:pt>
                <c:pt idx="1698">
                  <c:v>2372.515</c:v>
                </c:pt>
                <c:pt idx="1699">
                  <c:v>2357.666</c:v>
                </c:pt>
                <c:pt idx="1700">
                  <c:v>2327.015</c:v>
                </c:pt>
                <c:pt idx="1701">
                  <c:v>2332.737</c:v>
                </c:pt>
                <c:pt idx="1702">
                  <c:v>2336.476</c:v>
                </c:pt>
                <c:pt idx="1703">
                  <c:v>2363.779</c:v>
                </c:pt>
                <c:pt idx="1704">
                  <c:v>2321.955</c:v>
                </c:pt>
                <c:pt idx="1705">
                  <c:v>2306.653</c:v>
                </c:pt>
                <c:pt idx="1706">
                  <c:v>2325.18</c:v>
                </c:pt>
                <c:pt idx="1707">
                  <c:v>2402.595</c:v>
                </c:pt>
                <c:pt idx="1708">
                  <c:v>2471.191</c:v>
                </c:pt>
                <c:pt idx="1709">
                  <c:v>2458.86</c:v>
                </c:pt>
                <c:pt idx="1710">
                  <c:v>2460.444</c:v>
                </c:pt>
                <c:pt idx="1711">
                  <c:v>2424.644</c:v>
                </c:pt>
                <c:pt idx="1712">
                  <c:v>2393.766</c:v>
                </c:pt>
                <c:pt idx="1713">
                  <c:v>2498.609</c:v>
                </c:pt>
                <c:pt idx="1714">
                  <c:v>2461.433</c:v>
                </c:pt>
                <c:pt idx="1715">
                  <c:v>2506.632</c:v>
                </c:pt>
                <c:pt idx="1716">
                  <c:v>2537.116</c:v>
                </c:pt>
                <c:pt idx="1717">
                  <c:v>2485.843</c:v>
                </c:pt>
                <c:pt idx="1718">
                  <c:v>2490.308</c:v>
                </c:pt>
                <c:pt idx="1719">
                  <c:v>2458.769</c:v>
                </c:pt>
                <c:pt idx="1720">
                  <c:v>2514.976</c:v>
                </c:pt>
                <c:pt idx="1721">
                  <c:v>2532.523</c:v>
                </c:pt>
                <c:pt idx="1722">
                  <c:v>2530.728</c:v>
                </c:pt>
                <c:pt idx="1723">
                  <c:v>2484.624</c:v>
                </c:pt>
                <c:pt idx="1724">
                  <c:v>2549.035</c:v>
                </c:pt>
                <c:pt idx="1725">
                  <c:v>2549.198</c:v>
                </c:pt>
                <c:pt idx="1726">
                  <c:v>2546.27</c:v>
                </c:pt>
                <c:pt idx="1727">
                  <c:v>2543.172</c:v>
                </c:pt>
                <c:pt idx="1728">
                  <c:v>2535.418</c:v>
                </c:pt>
                <c:pt idx="1729">
                  <c:v>2558.803</c:v>
                </c:pt>
                <c:pt idx="1730">
                  <c:v>2547.815</c:v>
                </c:pt>
                <c:pt idx="1731">
                  <c:v>2548.544</c:v>
                </c:pt>
                <c:pt idx="1732">
                  <c:v>2547.051</c:v>
                </c:pt>
                <c:pt idx="1733">
                  <c:v>2565.02</c:v>
                </c:pt>
                <c:pt idx="1734">
                  <c:v>2597.123</c:v>
                </c:pt>
                <c:pt idx="1735">
                  <c:v>2601.798</c:v>
                </c:pt>
                <c:pt idx="1736">
                  <c:v>2642.963</c:v>
                </c:pt>
                <c:pt idx="1737">
                  <c:v>2649.987</c:v>
                </c:pt>
                <c:pt idx="1738">
                  <c:v>2654.778</c:v>
                </c:pt>
                <c:pt idx="1739">
                  <c:v>2625.788</c:v>
                </c:pt>
                <c:pt idx="1740">
                  <c:v>2628.857</c:v>
                </c:pt>
                <c:pt idx="1741">
                  <c:v>2671.601</c:v>
                </c:pt>
                <c:pt idx="1742">
                  <c:v>2657.203</c:v>
                </c:pt>
                <c:pt idx="1743">
                  <c:v>2616.561</c:v>
                </c:pt>
                <c:pt idx="1744">
                  <c:v>2599.228</c:v>
                </c:pt>
                <c:pt idx="1745">
                  <c:v>2626.786</c:v>
                </c:pt>
                <c:pt idx="1746">
                  <c:v>2649.614</c:v>
                </c:pt>
                <c:pt idx="1747">
                  <c:v>2635.598</c:v>
                </c:pt>
                <c:pt idx="1748">
                  <c:v>2660.882</c:v>
                </c:pt>
                <c:pt idx="1749">
                  <c:v>2584.819</c:v>
                </c:pt>
                <c:pt idx="1750">
                  <c:v>2569.299</c:v>
                </c:pt>
                <c:pt idx="1751">
                  <c:v>2603.492</c:v>
                </c:pt>
                <c:pt idx="1752">
                  <c:v>2607.306</c:v>
                </c:pt>
                <c:pt idx="1753">
                  <c:v>2567.052</c:v>
                </c:pt>
                <c:pt idx="1754">
                  <c:v>2569.756</c:v>
                </c:pt>
                <c:pt idx="1755">
                  <c:v>2569.402</c:v>
                </c:pt>
                <c:pt idx="1756">
                  <c:v>2543.334</c:v>
                </c:pt>
                <c:pt idx="1757">
                  <c:v>2545.498</c:v>
                </c:pt>
                <c:pt idx="1758">
                  <c:v>2539.48</c:v>
                </c:pt>
                <c:pt idx="1759">
                  <c:v>2472.659</c:v>
                </c:pt>
                <c:pt idx="1760">
                  <c:v>2445.047</c:v>
                </c:pt>
                <c:pt idx="1761">
                  <c:v>2463.928</c:v>
                </c:pt>
                <c:pt idx="1762">
                  <c:v>2510.98</c:v>
                </c:pt>
                <c:pt idx="1763">
                  <c:v>2517.627</c:v>
                </c:pt>
                <c:pt idx="1764">
                  <c:v>2493.413</c:v>
                </c:pt>
                <c:pt idx="1765">
                  <c:v>2515.168</c:v>
                </c:pt>
                <c:pt idx="1766">
                  <c:v>2512.143</c:v>
                </c:pt>
                <c:pt idx="1767">
                  <c:v>2564.356</c:v>
                </c:pt>
                <c:pt idx="1768">
                  <c:v>2574.552</c:v>
                </c:pt>
                <c:pt idx="1769">
                  <c:v>2568.833</c:v>
                </c:pt>
                <c:pt idx="1770">
                  <c:v>2536.745</c:v>
                </c:pt>
                <c:pt idx="1771">
                  <c:v>2592.213</c:v>
                </c:pt>
                <c:pt idx="1772">
                  <c:v>2586.156</c:v>
                </c:pt>
                <c:pt idx="1773">
                  <c:v>2618.956</c:v>
                </c:pt>
                <c:pt idx="1774">
                  <c:v>2596.465</c:v>
                </c:pt>
                <c:pt idx="1775">
                  <c:v>2600.88</c:v>
                </c:pt>
                <c:pt idx="1776">
                  <c:v>2616.998</c:v>
                </c:pt>
                <c:pt idx="1777">
                  <c:v>2615.11</c:v>
                </c:pt>
                <c:pt idx="1778">
                  <c:v>2604.706</c:v>
                </c:pt>
                <c:pt idx="1779">
                  <c:v>2658.564</c:v>
                </c:pt>
                <c:pt idx="1780">
                  <c:v>2664.436</c:v>
                </c:pt>
                <c:pt idx="1781">
                  <c:v>2678.973</c:v>
                </c:pt>
                <c:pt idx="1782">
                  <c:v>2677.454</c:v>
                </c:pt>
                <c:pt idx="1783">
                  <c:v>2664.14</c:v>
                </c:pt>
                <c:pt idx="1784">
                  <c:v>2614.857</c:v>
                </c:pt>
                <c:pt idx="1785">
                  <c:v>2615.847</c:v>
                </c:pt>
                <c:pt idx="1786">
                  <c:v>2596.556</c:v>
                </c:pt>
                <c:pt idx="1787">
                  <c:v>2578.03</c:v>
                </c:pt>
                <c:pt idx="1788">
                  <c:v>2572.067</c:v>
                </c:pt>
                <c:pt idx="1789">
                  <c:v>2534.97</c:v>
                </c:pt>
                <c:pt idx="1790">
                  <c:v>2579.289</c:v>
                </c:pt>
                <c:pt idx="1791">
                  <c:v>2541.662</c:v>
                </c:pt>
                <c:pt idx="1792">
                  <c:v>2547.595</c:v>
                </c:pt>
                <c:pt idx="1793">
                  <c:v>2582.709</c:v>
                </c:pt>
                <c:pt idx="1794">
                  <c:v>2575.872</c:v>
                </c:pt>
                <c:pt idx="1795">
                  <c:v>2554.494</c:v>
                </c:pt>
                <c:pt idx="1796">
                  <c:v>2536.899</c:v>
                </c:pt>
                <c:pt idx="1797">
                  <c:v>2567.316</c:v>
                </c:pt>
                <c:pt idx="1798">
                  <c:v>2599.089</c:v>
                </c:pt>
                <c:pt idx="1799">
                  <c:v>2592.052</c:v>
                </c:pt>
                <c:pt idx="1800">
                  <c:v>2580.99</c:v>
                </c:pt>
                <c:pt idx="1801">
                  <c:v>2581.398</c:v>
                </c:pt>
                <c:pt idx="1802">
                  <c:v>2509.972</c:v>
                </c:pt>
                <c:pt idx="1803">
                  <c:v>2513.039</c:v>
                </c:pt>
                <c:pt idx="1804">
                  <c:v>2506.671</c:v>
                </c:pt>
                <c:pt idx="1805">
                  <c:v>2484.364</c:v>
                </c:pt>
                <c:pt idx="1806">
                  <c:v>2466.244</c:v>
                </c:pt>
                <c:pt idx="1807">
                  <c:v>2489.797</c:v>
                </c:pt>
                <c:pt idx="1808">
                  <c:v>2465.273</c:v>
                </c:pt>
                <c:pt idx="1809">
                  <c:v>2498.487</c:v>
                </c:pt>
                <c:pt idx="1810">
                  <c:v>2474.978</c:v>
                </c:pt>
                <c:pt idx="1811">
                  <c:v>2492.958</c:v>
                </c:pt>
                <c:pt idx="1812">
                  <c:v>2503.991</c:v>
                </c:pt>
                <c:pt idx="1813">
                  <c:v>2485.795</c:v>
                </c:pt>
                <c:pt idx="1814">
                  <c:v>2483.43</c:v>
                </c:pt>
                <c:pt idx="1815">
                  <c:v>2437.788</c:v>
                </c:pt>
                <c:pt idx="1816">
                  <c:v>2393.649</c:v>
                </c:pt>
                <c:pt idx="1817">
                  <c:v>2393.148</c:v>
                </c:pt>
                <c:pt idx="1818">
                  <c:v>2383.361</c:v>
                </c:pt>
                <c:pt idx="1819">
                  <c:v>2361.881</c:v>
                </c:pt>
                <c:pt idx="1820">
                  <c:v>2394.097</c:v>
                </c:pt>
                <c:pt idx="1821">
                  <c:v>2388.617</c:v>
                </c:pt>
                <c:pt idx="1822">
                  <c:v>2389.582</c:v>
                </c:pt>
                <c:pt idx="1823">
                  <c:v>2391.793</c:v>
                </c:pt>
                <c:pt idx="1824">
                  <c:v>2356.069</c:v>
                </c:pt>
                <c:pt idx="1825">
                  <c:v>2380.699</c:v>
                </c:pt>
                <c:pt idx="1826">
                  <c:v>2316.022</c:v>
                </c:pt>
                <c:pt idx="1827">
                  <c:v>2310.771</c:v>
                </c:pt>
                <c:pt idx="1828">
                  <c:v>2330.64</c:v>
                </c:pt>
                <c:pt idx="1829">
                  <c:v>2353.33</c:v>
                </c:pt>
                <c:pt idx="1830">
                  <c:v>2352.192</c:v>
                </c:pt>
                <c:pt idx="1831">
                  <c:v>2317.424</c:v>
                </c:pt>
                <c:pt idx="1832">
                  <c:v>2339.048</c:v>
                </c:pt>
                <c:pt idx="1833">
                  <c:v>2348.462</c:v>
                </c:pt>
                <c:pt idx="1834">
                  <c:v>2354.588</c:v>
                </c:pt>
                <c:pt idx="1835">
                  <c:v>2328.55</c:v>
                </c:pt>
                <c:pt idx="1836">
                  <c:v>2291.452</c:v>
                </c:pt>
                <c:pt idx="1837">
                  <c:v>2297.45</c:v>
                </c:pt>
                <c:pt idx="1838">
                  <c:v>2282.379</c:v>
                </c:pt>
                <c:pt idx="1839">
                  <c:v>2273.676</c:v>
                </c:pt>
                <c:pt idx="1840">
                  <c:v>2280.953</c:v>
                </c:pt>
                <c:pt idx="1841">
                  <c:v>2270.862</c:v>
                </c:pt>
                <c:pt idx="1842">
                  <c:v>2271.364</c:v>
                </c:pt>
                <c:pt idx="1843">
                  <c:v>2293.204</c:v>
                </c:pt>
                <c:pt idx="1844">
                  <c:v>2273.244</c:v>
                </c:pt>
                <c:pt idx="1845">
                  <c:v>2290.907</c:v>
                </c:pt>
                <c:pt idx="1846">
                  <c:v>2314.635</c:v>
                </c:pt>
                <c:pt idx="1847">
                  <c:v>2313.215</c:v>
                </c:pt>
                <c:pt idx="1848">
                  <c:v>2317.827</c:v>
                </c:pt>
                <c:pt idx="1849">
                  <c:v>2330.753</c:v>
                </c:pt>
                <c:pt idx="1850">
                  <c:v>2324.635</c:v>
                </c:pt>
                <c:pt idx="1851">
                  <c:v>2279.048</c:v>
                </c:pt>
                <c:pt idx="1852">
                  <c:v>2283.712</c:v>
                </c:pt>
                <c:pt idx="1853">
                  <c:v>2254.08</c:v>
                </c:pt>
                <c:pt idx="1854">
                  <c:v>2248.07</c:v>
                </c:pt>
                <c:pt idx="1855">
                  <c:v>2249.495</c:v>
                </c:pt>
                <c:pt idx="1856">
                  <c:v>2239.026</c:v>
                </c:pt>
                <c:pt idx="1857">
                  <c:v>2247.255</c:v>
                </c:pt>
                <c:pt idx="1858">
                  <c:v>2238.304</c:v>
                </c:pt>
                <c:pt idx="1859">
                  <c:v>2242.05</c:v>
                </c:pt>
                <c:pt idx="1860">
                  <c:v>2218.826</c:v>
                </c:pt>
                <c:pt idx="1861">
                  <c:v>2172.266</c:v>
                </c:pt>
                <c:pt idx="1862">
                  <c:v>2190.389</c:v>
                </c:pt>
                <c:pt idx="1863">
                  <c:v>2169.636</c:v>
                </c:pt>
                <c:pt idx="1864">
                  <c:v>2175.378</c:v>
                </c:pt>
                <c:pt idx="1865">
                  <c:v>2168.274</c:v>
                </c:pt>
                <c:pt idx="1866">
                  <c:v>2180.966</c:v>
                </c:pt>
                <c:pt idx="1867">
                  <c:v>2156.702</c:v>
                </c:pt>
                <c:pt idx="1868">
                  <c:v>2145.612</c:v>
                </c:pt>
                <c:pt idx="1869">
                  <c:v>2159.027</c:v>
                </c:pt>
                <c:pt idx="1870">
                  <c:v>2253.372</c:v>
                </c:pt>
                <c:pt idx="1871">
                  <c:v>2260.052</c:v>
                </c:pt>
                <c:pt idx="1872">
                  <c:v>2248.611</c:v>
                </c:pt>
                <c:pt idx="1873">
                  <c:v>2254.182</c:v>
                </c:pt>
                <c:pt idx="1874">
                  <c:v>2238.318</c:v>
                </c:pt>
                <c:pt idx="1875">
                  <c:v>2257.251</c:v>
                </c:pt>
                <c:pt idx="1876">
                  <c:v>2207.477</c:v>
                </c:pt>
                <c:pt idx="1877">
                  <c:v>2185.799</c:v>
                </c:pt>
                <c:pt idx="1878">
                  <c:v>2191.776</c:v>
                </c:pt>
                <c:pt idx="1879">
                  <c:v>2147.603</c:v>
                </c:pt>
                <c:pt idx="1880">
                  <c:v>2153.71</c:v>
                </c:pt>
                <c:pt idx="1881">
                  <c:v>2164.305</c:v>
                </c:pt>
                <c:pt idx="1882">
                  <c:v>2163.769</c:v>
                </c:pt>
                <c:pt idx="1883">
                  <c:v>2143.016</c:v>
                </c:pt>
                <c:pt idx="1884">
                  <c:v>2209.712</c:v>
                </c:pt>
                <c:pt idx="1885">
                  <c:v>2242.933</c:v>
                </c:pt>
                <c:pt idx="1886">
                  <c:v>2224.8</c:v>
                </c:pt>
                <c:pt idx="1887">
                  <c:v>2268.591</c:v>
                </c:pt>
                <c:pt idx="1888">
                  <c:v>2269.546</c:v>
                </c:pt>
                <c:pt idx="1889">
                  <c:v>2247.982</c:v>
                </c:pt>
                <c:pt idx="1890">
                  <c:v>2254.35</c:v>
                </c:pt>
                <c:pt idx="1891">
                  <c:v>2249.712</c:v>
                </c:pt>
                <c:pt idx="1892">
                  <c:v>2248.541</c:v>
                </c:pt>
                <c:pt idx="1893">
                  <c:v>2255.416</c:v>
                </c:pt>
                <c:pt idx="1894">
                  <c:v>2285.284</c:v>
                </c:pt>
                <c:pt idx="1895">
                  <c:v>2276.184</c:v>
                </c:pt>
                <c:pt idx="1896">
                  <c:v>2287.457</c:v>
                </c:pt>
                <c:pt idx="1897">
                  <c:v>2260.238</c:v>
                </c:pt>
                <c:pt idx="1898">
                  <c:v>2258.601</c:v>
                </c:pt>
                <c:pt idx="1899">
                  <c:v>2241.499</c:v>
                </c:pt>
                <c:pt idx="1900">
                  <c:v>2209.896</c:v>
                </c:pt>
                <c:pt idx="1901">
                  <c:v>2197.639</c:v>
                </c:pt>
                <c:pt idx="1902">
                  <c:v>2201.966</c:v>
                </c:pt>
                <c:pt idx="1903">
                  <c:v>2213.338</c:v>
                </c:pt>
                <c:pt idx="1904">
                  <c:v>2253.334</c:v>
                </c:pt>
                <c:pt idx="1905">
                  <c:v>2266.616</c:v>
                </c:pt>
                <c:pt idx="1906">
                  <c:v>2265.328</c:v>
                </c:pt>
                <c:pt idx="1907">
                  <c:v>2257.553</c:v>
                </c:pt>
                <c:pt idx="1908">
                  <c:v>2252.915</c:v>
                </c:pt>
                <c:pt idx="1909">
                  <c:v>2211.83</c:v>
                </c:pt>
                <c:pt idx="1910">
                  <c:v>2206.79</c:v>
                </c:pt>
                <c:pt idx="1911">
                  <c:v>2219.914</c:v>
                </c:pt>
                <c:pt idx="1912">
                  <c:v>2184.225</c:v>
                </c:pt>
                <c:pt idx="1913">
                  <c:v>2195.235</c:v>
                </c:pt>
                <c:pt idx="1914">
                  <c:v>2166.314</c:v>
                </c:pt>
                <c:pt idx="1915">
                  <c:v>2152.695</c:v>
                </c:pt>
                <c:pt idx="1916">
                  <c:v>2156.483</c:v>
                </c:pt>
                <c:pt idx="1917">
                  <c:v>2144.27</c:v>
                </c:pt>
                <c:pt idx="1918">
                  <c:v>2171.962</c:v>
                </c:pt>
                <c:pt idx="1919">
                  <c:v>2156.538</c:v>
                </c:pt>
                <c:pt idx="1920">
                  <c:v>2172.451</c:v>
                </c:pt>
                <c:pt idx="1921">
                  <c:v>2158.84</c:v>
                </c:pt>
                <c:pt idx="1922">
                  <c:v>2135.117</c:v>
                </c:pt>
                <c:pt idx="1923">
                  <c:v>2121.601</c:v>
                </c:pt>
                <c:pt idx="1924">
                  <c:v>2101.963</c:v>
                </c:pt>
                <c:pt idx="1925">
                  <c:v>2122.615</c:v>
                </c:pt>
                <c:pt idx="1926">
                  <c:v>2095.633</c:v>
                </c:pt>
                <c:pt idx="1927">
                  <c:v>2116.31</c:v>
                </c:pt>
                <c:pt idx="1928">
                  <c:v>2188.238</c:v>
                </c:pt>
                <c:pt idx="1929">
                  <c:v>2188.368</c:v>
                </c:pt>
                <c:pt idx="1930">
                  <c:v>2233.744</c:v>
                </c:pt>
                <c:pt idx="1931">
                  <c:v>2254.457</c:v>
                </c:pt>
                <c:pt idx="1932">
                  <c:v>2245.709</c:v>
                </c:pt>
                <c:pt idx="1933">
                  <c:v>2252.039</c:v>
                </c:pt>
                <c:pt idx="1934">
                  <c:v>2227.787</c:v>
                </c:pt>
                <c:pt idx="1935">
                  <c:v>2341.72</c:v>
                </c:pt>
                <c:pt idx="1936">
                  <c:v>2356.291</c:v>
                </c:pt>
                <c:pt idx="1937">
                  <c:v>2359.989</c:v>
                </c:pt>
                <c:pt idx="1938">
                  <c:v>2364.719</c:v>
                </c:pt>
                <c:pt idx="1939">
                  <c:v>2375.138</c:v>
                </c:pt>
                <c:pt idx="1940">
                  <c:v>2356.816</c:v>
                </c:pt>
                <c:pt idx="1941">
                  <c:v>2371.53</c:v>
                </c:pt>
                <c:pt idx="1942">
                  <c:v>2444.262</c:v>
                </c:pt>
                <c:pt idx="1943">
                  <c:v>2448.067</c:v>
                </c:pt>
                <c:pt idx="1944">
                  <c:v>2434.654</c:v>
                </c:pt>
                <c:pt idx="1945">
                  <c:v>2480.315</c:v>
                </c:pt>
                <c:pt idx="1946">
                  <c:v>2530.559</c:v>
                </c:pt>
                <c:pt idx="1947">
                  <c:v>2533.882</c:v>
                </c:pt>
                <c:pt idx="1948">
                  <c:v>2557.825</c:v>
                </c:pt>
                <c:pt idx="1949">
                  <c:v>2539.622</c:v>
                </c:pt>
                <c:pt idx="1950">
                  <c:v>2536.052</c:v>
                </c:pt>
                <c:pt idx="1951">
                  <c:v>2539.103</c:v>
                </c:pt>
                <c:pt idx="1952">
                  <c:v>2488.882</c:v>
                </c:pt>
                <c:pt idx="1953">
                  <c:v>2589.423</c:v>
                </c:pt>
                <c:pt idx="1954">
                  <c:v>2595.637</c:v>
                </c:pt>
                <c:pt idx="1955">
                  <c:v>2563.553</c:v>
                </c:pt>
                <c:pt idx="1956">
                  <c:v>2545.128</c:v>
                </c:pt>
                <c:pt idx="1957">
                  <c:v>2585.712</c:v>
                </c:pt>
                <c:pt idx="1958">
                  <c:v>2610.977</c:v>
                </c:pt>
                <c:pt idx="1959">
                  <c:v>2604.441</c:v>
                </c:pt>
                <c:pt idx="1960">
                  <c:v>2617.532</c:v>
                </c:pt>
                <c:pt idx="1961">
                  <c:v>2602.12</c:v>
                </c:pt>
                <c:pt idx="1962">
                  <c:v>2590.988</c:v>
                </c:pt>
                <c:pt idx="1963">
                  <c:v>2691.189</c:v>
                </c:pt>
                <c:pt idx="1964">
                  <c:v>2725.57</c:v>
                </c:pt>
                <c:pt idx="1965">
                  <c:v>2737.058</c:v>
                </c:pt>
                <c:pt idx="1966">
                  <c:v>2747.543</c:v>
                </c:pt>
                <c:pt idx="1967">
                  <c:v>2827.135</c:v>
                </c:pt>
                <c:pt idx="1968">
                  <c:v>2838.89</c:v>
                </c:pt>
                <c:pt idx="1969">
                  <c:v>2846.054</c:v>
                </c:pt>
                <c:pt idx="1970">
                  <c:v>2849.304</c:v>
                </c:pt>
                <c:pt idx="1971">
                  <c:v>2802.762</c:v>
                </c:pt>
                <c:pt idx="1972">
                  <c:v>2792.694</c:v>
                </c:pt>
                <c:pt idx="1973">
                  <c:v>2770.001</c:v>
                </c:pt>
                <c:pt idx="1974">
                  <c:v>2736.572</c:v>
                </c:pt>
                <c:pt idx="1975">
                  <c:v>2736.205</c:v>
                </c:pt>
                <c:pt idx="1976">
                  <c:v>2628.509</c:v>
                </c:pt>
                <c:pt idx="1977">
                  <c:v>2600.307</c:v>
                </c:pt>
                <c:pt idx="1978">
                  <c:v>2620.091</c:v>
                </c:pt>
                <c:pt idx="1979">
                  <c:v>2588.941</c:v>
                </c:pt>
                <c:pt idx="1980">
                  <c:v>2624.575</c:v>
                </c:pt>
                <c:pt idx="1981">
                  <c:v>2712.248</c:v>
                </c:pt>
                <c:pt idx="1982">
                  <c:v>2704.466</c:v>
                </c:pt>
                <c:pt idx="1983">
                  <c:v>2575.145</c:v>
                </c:pt>
                <c:pt idx="1984">
                  <c:v>2685.241</c:v>
                </c:pt>
                <c:pt idx="1985">
                  <c:v>2712.165</c:v>
                </c:pt>
                <c:pt idx="1986">
                  <c:v>2673.226</c:v>
                </c:pt>
                <c:pt idx="1987">
                  <c:v>2667.832</c:v>
                </c:pt>
                <c:pt idx="1988">
                  <c:v>2638.263</c:v>
                </c:pt>
                <c:pt idx="1989">
                  <c:v>2592.094</c:v>
                </c:pt>
                <c:pt idx="1990">
                  <c:v>2567.676</c:v>
                </c:pt>
                <c:pt idx="1991">
                  <c:v>2577.333</c:v>
                </c:pt>
                <c:pt idx="1992">
                  <c:v>2589.293</c:v>
                </c:pt>
                <c:pt idx="1993">
                  <c:v>2555.556</c:v>
                </c:pt>
                <c:pt idx="1994">
                  <c:v>2586.034</c:v>
                </c:pt>
                <c:pt idx="1995">
                  <c:v>2680.098</c:v>
                </c:pt>
                <c:pt idx="1996">
                  <c:v>2679.444</c:v>
                </c:pt>
                <c:pt idx="1997">
                  <c:v>2680.529</c:v>
                </c:pt>
                <c:pt idx="1998">
                  <c:v>2672.025</c:v>
                </c:pt>
                <c:pt idx="1999">
                  <c:v>2620.309</c:v>
                </c:pt>
                <c:pt idx="2000">
                  <c:v>2629.942</c:v>
                </c:pt>
                <c:pt idx="2001">
                  <c:v>2519.016</c:v>
                </c:pt>
                <c:pt idx="2002">
                  <c:v>2522.285</c:v>
                </c:pt>
                <c:pt idx="2003">
                  <c:v>2515.214</c:v>
                </c:pt>
                <c:pt idx="2004">
                  <c:v>2509.638</c:v>
                </c:pt>
                <c:pt idx="2005">
                  <c:v>2515.17</c:v>
                </c:pt>
                <c:pt idx="2006">
                  <c:v>2497.337</c:v>
                </c:pt>
                <c:pt idx="2007">
                  <c:v>2512.941</c:v>
                </c:pt>
                <c:pt idx="2008">
                  <c:v>2503.299</c:v>
                </c:pt>
                <c:pt idx="2009">
                  <c:v>2500.001</c:v>
                </c:pt>
                <c:pt idx="2010">
                  <c:v>2483.286</c:v>
                </c:pt>
                <c:pt idx="2011">
                  <c:v>2461.53</c:v>
                </c:pt>
                <c:pt idx="2012">
                  <c:v>2466.086</c:v>
                </c:pt>
                <c:pt idx="2013">
                  <c:v>2446.399</c:v>
                </c:pt>
                <c:pt idx="2014">
                  <c:v>2458.149</c:v>
                </c:pt>
                <c:pt idx="2015">
                  <c:v>2546.202</c:v>
                </c:pt>
                <c:pt idx="2016">
                  <c:v>2551.28</c:v>
                </c:pt>
                <c:pt idx="2017">
                  <c:v>2474.715</c:v>
                </c:pt>
                <c:pt idx="2018">
                  <c:v>2520.552</c:v>
                </c:pt>
                <c:pt idx="2019">
                  <c:v>2496.104</c:v>
                </c:pt>
                <c:pt idx="2020">
                  <c:v>2474.5</c:v>
                </c:pt>
                <c:pt idx="2021">
                  <c:v>2481.071</c:v>
                </c:pt>
                <c:pt idx="2022">
                  <c:v>2523.522</c:v>
                </c:pt>
                <c:pt idx="2023">
                  <c:v>2549.819</c:v>
                </c:pt>
                <c:pt idx="2024">
                  <c:v>2547.792</c:v>
                </c:pt>
                <c:pt idx="2025">
                  <c:v>2553.751</c:v>
                </c:pt>
                <c:pt idx="2026">
                  <c:v>2539.818</c:v>
                </c:pt>
                <c:pt idx="2027">
                  <c:v>2554.392</c:v>
                </c:pt>
                <c:pt idx="2028">
                  <c:v>2547.477</c:v>
                </c:pt>
                <c:pt idx="2029">
                  <c:v>2522.442</c:v>
                </c:pt>
                <c:pt idx="2030">
                  <c:v>2536.504</c:v>
                </c:pt>
                <c:pt idx="2031">
                  <c:v>2574.46</c:v>
                </c:pt>
                <c:pt idx="2032">
                  <c:v>2606.193</c:v>
                </c:pt>
                <c:pt idx="2033">
                  <c:v>2629.804</c:v>
                </c:pt>
                <c:pt idx="2034">
                  <c:v>2623.323</c:v>
                </c:pt>
                <c:pt idx="2035">
                  <c:v>2625.846</c:v>
                </c:pt>
                <c:pt idx="2036">
                  <c:v>2579.435</c:v>
                </c:pt>
                <c:pt idx="2037">
                  <c:v>2589.423</c:v>
                </c:pt>
                <c:pt idx="2038">
                  <c:v>2591.84</c:v>
                </c:pt>
                <c:pt idx="2039">
                  <c:v>2639.607</c:v>
                </c:pt>
                <c:pt idx="2040">
                  <c:v>2632.814</c:v>
                </c:pt>
                <c:pt idx="2041">
                  <c:v>2632.26</c:v>
                </c:pt>
                <c:pt idx="2042">
                  <c:v>2613.037</c:v>
                </c:pt>
                <c:pt idx="2043">
                  <c:v>2603.853</c:v>
                </c:pt>
                <c:pt idx="2044">
                  <c:v>2573.512</c:v>
                </c:pt>
                <c:pt idx="2045">
                  <c:v>2557.732</c:v>
                </c:pt>
                <c:pt idx="2046">
                  <c:v>2522.91</c:v>
                </c:pt>
                <c:pt idx="2047">
                  <c:v>2489.33</c:v>
                </c:pt>
                <c:pt idx="2048">
                  <c:v>2405.334</c:v>
                </c:pt>
                <c:pt idx="2049">
                  <c:v>2413.09</c:v>
                </c:pt>
                <c:pt idx="2050">
                  <c:v>2399.703</c:v>
                </c:pt>
                <c:pt idx="2051">
                  <c:v>2406.49</c:v>
                </c:pt>
                <c:pt idx="2052">
                  <c:v>2378.691</c:v>
                </c:pt>
                <c:pt idx="2053">
                  <c:v>2300.602</c:v>
                </c:pt>
                <c:pt idx="2054">
                  <c:v>2294.817</c:v>
                </c:pt>
                <c:pt idx="2055">
                  <c:v>2147.479</c:v>
                </c:pt>
                <c:pt idx="2056">
                  <c:v>2143.501</c:v>
                </c:pt>
                <c:pt idx="2057">
                  <c:v>2126.246</c:v>
                </c:pt>
                <c:pt idx="2058">
                  <c:v>2129.996</c:v>
                </c:pt>
                <c:pt idx="2059">
                  <c:v>2182.977</c:v>
                </c:pt>
                <c:pt idx="2060">
                  <c:v>2187.501</c:v>
                </c:pt>
                <c:pt idx="2061">
                  <c:v>2188.531</c:v>
                </c:pt>
                <c:pt idx="2062">
                  <c:v>2166.894</c:v>
                </c:pt>
                <c:pt idx="2063">
                  <c:v>2178.009</c:v>
                </c:pt>
                <c:pt idx="2064">
                  <c:v>2182.857</c:v>
                </c:pt>
                <c:pt idx="2065">
                  <c:v>2127.632</c:v>
                </c:pt>
                <c:pt idx="2066">
                  <c:v>2137.565</c:v>
                </c:pt>
                <c:pt idx="2067">
                  <c:v>2186.992</c:v>
                </c:pt>
                <c:pt idx="2068">
                  <c:v>2309.521</c:v>
                </c:pt>
                <c:pt idx="2069">
                  <c:v>2250.824</c:v>
                </c:pt>
                <c:pt idx="2070">
                  <c:v>2276.716</c:v>
                </c:pt>
                <c:pt idx="2071">
                  <c:v>2282.256</c:v>
                </c:pt>
                <c:pt idx="2072">
                  <c:v>2249.85</c:v>
                </c:pt>
                <c:pt idx="2073">
                  <c:v>2206.849</c:v>
                </c:pt>
                <c:pt idx="2074">
                  <c:v>2158.992</c:v>
                </c:pt>
                <c:pt idx="2075">
                  <c:v>2163.491</c:v>
                </c:pt>
                <c:pt idx="2076">
                  <c:v>2215.465</c:v>
                </c:pt>
                <c:pt idx="2077">
                  <c:v>2196.635</c:v>
                </c:pt>
                <c:pt idx="2078">
                  <c:v>2189.697</c:v>
                </c:pt>
                <c:pt idx="2079">
                  <c:v>2179.257</c:v>
                </c:pt>
                <c:pt idx="2080">
                  <c:v>2130.956</c:v>
                </c:pt>
                <c:pt idx="2081">
                  <c:v>2154.577</c:v>
                </c:pt>
                <c:pt idx="2082">
                  <c:v>2153.896</c:v>
                </c:pt>
                <c:pt idx="2083">
                  <c:v>2198.352</c:v>
                </c:pt>
                <c:pt idx="2084">
                  <c:v>2193.627</c:v>
                </c:pt>
                <c:pt idx="2085">
                  <c:v>2215.024</c:v>
                </c:pt>
                <c:pt idx="2086">
                  <c:v>2219.651</c:v>
                </c:pt>
                <c:pt idx="2087">
                  <c:v>2205.555</c:v>
                </c:pt>
                <c:pt idx="2088">
                  <c:v>2195.759</c:v>
                </c:pt>
                <c:pt idx="2089">
                  <c:v>2200.098</c:v>
                </c:pt>
                <c:pt idx="2090">
                  <c:v>2277.054</c:v>
                </c:pt>
                <c:pt idx="2091">
                  <c:v>2291.72</c:v>
                </c:pt>
                <c:pt idx="2092">
                  <c:v>2281.626</c:v>
                </c:pt>
                <c:pt idx="2093">
                  <c:v>2261.879</c:v>
                </c:pt>
                <c:pt idx="2094">
                  <c:v>2258.742</c:v>
                </c:pt>
                <c:pt idx="2095">
                  <c:v>2282.075</c:v>
                </c:pt>
                <c:pt idx="2096">
                  <c:v>2271.931</c:v>
                </c:pt>
                <c:pt idx="2097">
                  <c:v>2264.841</c:v>
                </c:pt>
                <c:pt idx="2098">
                  <c:v>2258.253</c:v>
                </c:pt>
                <c:pt idx="2099">
                  <c:v>2235.38</c:v>
                </c:pt>
                <c:pt idx="2100">
                  <c:v>2283.494</c:v>
                </c:pt>
                <c:pt idx="2101">
                  <c:v>2287.422</c:v>
                </c:pt>
                <c:pt idx="2102">
                  <c:v>2276.859</c:v>
                </c:pt>
                <c:pt idx="2103">
                  <c:v>2270.207</c:v>
                </c:pt>
                <c:pt idx="2104">
                  <c:v>2271.285</c:v>
                </c:pt>
                <c:pt idx="2105">
                  <c:v>2278.916</c:v>
                </c:pt>
                <c:pt idx="2106">
                  <c:v>2312.026</c:v>
                </c:pt>
                <c:pt idx="2107">
                  <c:v>2313.874</c:v>
                </c:pt>
                <c:pt idx="2108">
                  <c:v>2309.524</c:v>
                </c:pt>
                <c:pt idx="2109">
                  <c:v>2334.439</c:v>
                </c:pt>
                <c:pt idx="2110">
                  <c:v>2452.795</c:v>
                </c:pt>
                <c:pt idx="2111">
                  <c:v>2486.61</c:v>
                </c:pt>
                <c:pt idx="2112">
                  <c:v>2488.303</c:v>
                </c:pt>
                <c:pt idx="2113">
                  <c:v>2529.421</c:v>
                </c:pt>
                <c:pt idx="2114">
                  <c:v>2491.181</c:v>
                </c:pt>
                <c:pt idx="2115">
                  <c:v>2479.948</c:v>
                </c:pt>
                <c:pt idx="2116">
                  <c:v>2425.654</c:v>
                </c:pt>
                <c:pt idx="2117">
                  <c:v>2428.381</c:v>
                </c:pt>
                <c:pt idx="2118">
                  <c:v>2452.333</c:v>
                </c:pt>
                <c:pt idx="2119">
                  <c:v>2406.801</c:v>
                </c:pt>
                <c:pt idx="2120">
                  <c:v>2390.45</c:v>
                </c:pt>
                <c:pt idx="2121">
                  <c:v>2347.964</c:v>
                </c:pt>
                <c:pt idx="2122">
                  <c:v>2360.041</c:v>
                </c:pt>
                <c:pt idx="2123">
                  <c:v>2368.538</c:v>
                </c:pt>
                <c:pt idx="2124">
                  <c:v>2386.911</c:v>
                </c:pt>
                <c:pt idx="2125">
                  <c:v>2398.346</c:v>
                </c:pt>
                <c:pt idx="2126">
                  <c:v>2357.408</c:v>
                </c:pt>
                <c:pt idx="2127">
                  <c:v>2405.467</c:v>
                </c:pt>
                <c:pt idx="2128">
                  <c:v>2401.931</c:v>
                </c:pt>
                <c:pt idx="2129">
                  <c:v>2389.817</c:v>
                </c:pt>
                <c:pt idx="2130">
                  <c:v>2353.481</c:v>
                </c:pt>
                <c:pt idx="2131">
                  <c:v>2349.474</c:v>
                </c:pt>
                <c:pt idx="2132">
                  <c:v>2357.616</c:v>
                </c:pt>
                <c:pt idx="2133">
                  <c:v>2393.2</c:v>
                </c:pt>
                <c:pt idx="2134">
                  <c:v>2371.287</c:v>
                </c:pt>
                <c:pt idx="2135">
                  <c:v>2358.857</c:v>
                </c:pt>
                <c:pt idx="2136">
                  <c:v>2336.712</c:v>
                </c:pt>
                <c:pt idx="2137">
                  <c:v>2322.347</c:v>
                </c:pt>
                <c:pt idx="2138">
                  <c:v>2320.844</c:v>
                </c:pt>
                <c:pt idx="2139">
                  <c:v>2346.504</c:v>
                </c:pt>
                <c:pt idx="2140">
                  <c:v>2375.87</c:v>
                </c:pt>
                <c:pt idx="2141">
                  <c:v>2343.251</c:v>
                </c:pt>
                <c:pt idx="2142">
                  <c:v>2362.659</c:v>
                </c:pt>
                <c:pt idx="2143">
                  <c:v>2354.873</c:v>
                </c:pt>
                <c:pt idx="2144">
                  <c:v>2349.796</c:v>
                </c:pt>
                <c:pt idx="2145">
                  <c:v>2321.497</c:v>
                </c:pt>
                <c:pt idx="2146">
                  <c:v>2321.377</c:v>
                </c:pt>
                <c:pt idx="2147">
                  <c:v>2293.031</c:v>
                </c:pt>
                <c:pt idx="2148">
                  <c:v>2298.477</c:v>
                </c:pt>
                <c:pt idx="2149">
                  <c:v>2321.29</c:v>
                </c:pt>
                <c:pt idx="2150">
                  <c:v>2259.538</c:v>
                </c:pt>
                <c:pt idx="2151">
                  <c:v>2257.902</c:v>
                </c:pt>
                <c:pt idx="2152">
                  <c:v>2297.48</c:v>
                </c:pt>
                <c:pt idx="2153">
                  <c:v>2387.371</c:v>
                </c:pt>
                <c:pt idx="2154">
                  <c:v>2368.061</c:v>
                </c:pt>
                <c:pt idx="2155">
                  <c:v>2376.083</c:v>
                </c:pt>
                <c:pt idx="2156">
                  <c:v>2367.185</c:v>
                </c:pt>
                <c:pt idx="2157">
                  <c:v>2359.396</c:v>
                </c:pt>
                <c:pt idx="2158">
                  <c:v>2343.851</c:v>
                </c:pt>
                <c:pt idx="2159">
                  <c:v>2340.898</c:v>
                </c:pt>
                <c:pt idx="2160">
                  <c:v>2363.175</c:v>
                </c:pt>
                <c:pt idx="2161">
                  <c:v>2381.878</c:v>
                </c:pt>
                <c:pt idx="2162">
                  <c:v>2379.225</c:v>
                </c:pt>
                <c:pt idx="2163">
                  <c:v>2403.245</c:v>
                </c:pt>
                <c:pt idx="2164">
                  <c:v>2409.972</c:v>
                </c:pt>
                <c:pt idx="2165">
                  <c:v>2431.09</c:v>
                </c:pt>
                <c:pt idx="2166">
                  <c:v>2423.704</c:v>
                </c:pt>
                <c:pt idx="2167">
                  <c:v>2409.666</c:v>
                </c:pt>
                <c:pt idx="2168">
                  <c:v>2403.982</c:v>
                </c:pt>
                <c:pt idx="2169">
                  <c:v>2408.324</c:v>
                </c:pt>
                <c:pt idx="2170">
                  <c:v>2364.866</c:v>
                </c:pt>
                <c:pt idx="2171">
                  <c:v>2356.75</c:v>
                </c:pt>
                <c:pt idx="2172">
                  <c:v>2345.688</c:v>
                </c:pt>
                <c:pt idx="2173">
                  <c:v>2324.413</c:v>
                </c:pt>
                <c:pt idx="2174">
                  <c:v>2311.245</c:v>
                </c:pt>
                <c:pt idx="2175">
                  <c:v>2309.801</c:v>
                </c:pt>
                <c:pt idx="2176">
                  <c:v>2290.559</c:v>
                </c:pt>
                <c:pt idx="2177">
                  <c:v>2249.011</c:v>
                </c:pt>
                <c:pt idx="2178">
                  <c:v>2250.554</c:v>
                </c:pt>
                <c:pt idx="2179">
                  <c:v>2259.251</c:v>
                </c:pt>
                <c:pt idx="2180">
                  <c:v>2273.159</c:v>
                </c:pt>
                <c:pt idx="2181">
                  <c:v>2227.46</c:v>
                </c:pt>
                <c:pt idx="2182">
                  <c:v>2263.491</c:v>
                </c:pt>
                <c:pt idx="2183">
                  <c:v>2254.5</c:v>
                </c:pt>
                <c:pt idx="2184">
                  <c:v>2273.679</c:v>
                </c:pt>
                <c:pt idx="2185">
                  <c:v>2270.203</c:v>
                </c:pt>
                <c:pt idx="2186">
                  <c:v>2241.645</c:v>
                </c:pt>
                <c:pt idx="2187">
                  <c:v>2189.621</c:v>
                </c:pt>
                <c:pt idx="2188">
                  <c:v>2190.438</c:v>
                </c:pt>
                <c:pt idx="2189">
                  <c:v>2183.662</c:v>
                </c:pt>
                <c:pt idx="2190">
                  <c:v>2159.867</c:v>
                </c:pt>
                <c:pt idx="2191">
                  <c:v>2139.323</c:v>
                </c:pt>
                <c:pt idx="2192">
                  <c:v>2135.31</c:v>
                </c:pt>
                <c:pt idx="2193">
                  <c:v>2163.462</c:v>
                </c:pt>
                <c:pt idx="2194">
                  <c:v>2159.004</c:v>
                </c:pt>
                <c:pt idx="2195">
                  <c:v>2166.068</c:v>
                </c:pt>
                <c:pt idx="2196">
                  <c:v>2144.964</c:v>
                </c:pt>
                <c:pt idx="2197">
                  <c:v>2134.881</c:v>
                </c:pt>
                <c:pt idx="2198">
                  <c:v>2155.966</c:v>
                </c:pt>
                <c:pt idx="2199">
                  <c:v>2205.193</c:v>
                </c:pt>
                <c:pt idx="2200">
                  <c:v>2197.732</c:v>
                </c:pt>
                <c:pt idx="2201">
                  <c:v>2215.619</c:v>
                </c:pt>
                <c:pt idx="2202">
                  <c:v>2196.815</c:v>
                </c:pt>
                <c:pt idx="2203">
                  <c:v>2205.045</c:v>
                </c:pt>
                <c:pt idx="2204">
                  <c:v>2226.97</c:v>
                </c:pt>
                <c:pt idx="2205">
                  <c:v>2208.278</c:v>
                </c:pt>
                <c:pt idx="2206">
                  <c:v>2231.441</c:v>
                </c:pt>
                <c:pt idx="2207">
                  <c:v>2293.499</c:v>
                </c:pt>
                <c:pt idx="2208">
                  <c:v>2309.501</c:v>
                </c:pt>
                <c:pt idx="2209">
                  <c:v>2322.895</c:v>
                </c:pt>
                <c:pt idx="2210">
                  <c:v>2306.389</c:v>
                </c:pt>
                <c:pt idx="2211">
                  <c:v>2331.385</c:v>
                </c:pt>
                <c:pt idx="2212">
                  <c:v>2363.46</c:v>
                </c:pt>
                <c:pt idx="2213">
                  <c:v>2359.613</c:v>
                </c:pt>
                <c:pt idx="2214">
                  <c:v>2375.026</c:v>
                </c:pt>
                <c:pt idx="2215">
                  <c:v>2367.487</c:v>
                </c:pt>
                <c:pt idx="2216">
                  <c:v>2338.198</c:v>
                </c:pt>
                <c:pt idx="2217">
                  <c:v>2308.623</c:v>
                </c:pt>
                <c:pt idx="2218">
                  <c:v>2244.059</c:v>
                </c:pt>
                <c:pt idx="2219">
                  <c:v>2255.976</c:v>
                </c:pt>
                <c:pt idx="2220">
                  <c:v>2259.419</c:v>
                </c:pt>
                <c:pt idx="2221">
                  <c:v>2276.905</c:v>
                </c:pt>
                <c:pt idx="2222">
                  <c:v>2306.769</c:v>
                </c:pt>
                <c:pt idx="2223">
                  <c:v>2293.364</c:v>
                </c:pt>
                <c:pt idx="2224">
                  <c:v>2277.638</c:v>
                </c:pt>
                <c:pt idx="2225">
                  <c:v>2276.158</c:v>
                </c:pt>
                <c:pt idx="2226">
                  <c:v>2266.782</c:v>
                </c:pt>
                <c:pt idx="2227">
                  <c:v>2183.049</c:v>
                </c:pt>
                <c:pt idx="2228">
                  <c:v>2186.901</c:v>
                </c:pt>
                <c:pt idx="2229">
                  <c:v>2199.33</c:v>
                </c:pt>
                <c:pt idx="2230">
                  <c:v>2236.443</c:v>
                </c:pt>
                <c:pt idx="2231">
                  <c:v>2227.848</c:v>
                </c:pt>
                <c:pt idx="2232">
                  <c:v>2260.829</c:v>
                </c:pt>
                <c:pt idx="2233">
                  <c:v>2272.467</c:v>
                </c:pt>
                <c:pt idx="2234">
                  <c:v>2262.611</c:v>
                </c:pt>
                <c:pt idx="2235">
                  <c:v>2216.311</c:v>
                </c:pt>
                <c:pt idx="2236">
                  <c:v>2269.929</c:v>
                </c:pt>
                <c:pt idx="2237">
                  <c:v>2289.062</c:v>
                </c:pt>
                <c:pt idx="2238">
                  <c:v>2293.288</c:v>
                </c:pt>
                <c:pt idx="2239">
                  <c:v>2297.357</c:v>
                </c:pt>
                <c:pt idx="2240">
                  <c:v>2267.341</c:v>
                </c:pt>
                <c:pt idx="2241">
                  <c:v>2245.66</c:v>
                </c:pt>
                <c:pt idx="2242">
                  <c:v>2244.316</c:v>
                </c:pt>
                <c:pt idx="2243">
                  <c:v>2276.691</c:v>
                </c:pt>
                <c:pt idx="2244">
                  <c:v>2295.762</c:v>
                </c:pt>
                <c:pt idx="2245">
                  <c:v>2267.889</c:v>
                </c:pt>
                <c:pt idx="2246">
                  <c:v>2282.756</c:v>
                </c:pt>
                <c:pt idx="2247">
                  <c:v>2317.361</c:v>
                </c:pt>
                <c:pt idx="2248">
                  <c:v>2327.568</c:v>
                </c:pt>
                <c:pt idx="2249">
                  <c:v>2356.328</c:v>
                </c:pt>
                <c:pt idx="2250">
                  <c:v>2355.586</c:v>
                </c:pt>
                <c:pt idx="2251">
                  <c:v>2363.55</c:v>
                </c:pt>
                <c:pt idx="2252">
                  <c:v>2321.47</c:v>
                </c:pt>
                <c:pt idx="2253">
                  <c:v>2321.45</c:v>
                </c:pt>
                <c:pt idx="2254">
                  <c:v>2315.487</c:v>
                </c:pt>
                <c:pt idx="2255">
                  <c:v>2315.232</c:v>
                </c:pt>
                <c:pt idx="2256">
                  <c:v>2274.789</c:v>
                </c:pt>
                <c:pt idx="2257">
                  <c:v>2272.016</c:v>
                </c:pt>
                <c:pt idx="2258">
                  <c:v>2259.769</c:v>
                </c:pt>
                <c:pt idx="2259">
                  <c:v>2253.867</c:v>
                </c:pt>
                <c:pt idx="2260">
                  <c:v>2220.516</c:v>
                </c:pt>
                <c:pt idx="2261">
                  <c:v>2179.485</c:v>
                </c:pt>
                <c:pt idx="2262">
                  <c:v>2204.475</c:v>
                </c:pt>
                <c:pt idx="2263">
                  <c:v>2215.102</c:v>
                </c:pt>
                <c:pt idx="2264">
                  <c:v>2219.356</c:v>
                </c:pt>
                <c:pt idx="2265">
                  <c:v>2223.852</c:v>
                </c:pt>
                <c:pt idx="2266">
                  <c:v>2196.705</c:v>
                </c:pt>
                <c:pt idx="2267">
                  <c:v>2195.756</c:v>
                </c:pt>
                <c:pt idx="2268">
                  <c:v>2185.543</c:v>
                </c:pt>
                <c:pt idx="2269">
                  <c:v>2243.144</c:v>
                </c:pt>
                <c:pt idx="2270">
                  <c:v>2239.207</c:v>
                </c:pt>
                <c:pt idx="2271">
                  <c:v>2235.184</c:v>
                </c:pt>
                <c:pt idx="2272">
                  <c:v>2201.861</c:v>
                </c:pt>
                <c:pt idx="2273">
                  <c:v>2196.808</c:v>
                </c:pt>
                <c:pt idx="2274">
                  <c:v>2174.459</c:v>
                </c:pt>
                <c:pt idx="2275">
                  <c:v>2174.073</c:v>
                </c:pt>
                <c:pt idx="2276">
                  <c:v>2193.585</c:v>
                </c:pt>
                <c:pt idx="2277">
                  <c:v>2185.121</c:v>
                </c:pt>
                <c:pt idx="2278">
                  <c:v>2198.746</c:v>
                </c:pt>
                <c:pt idx="2279">
                  <c:v>2218.112</c:v>
                </c:pt>
                <c:pt idx="2280">
                  <c:v>2210.854</c:v>
                </c:pt>
                <c:pt idx="2281">
                  <c:v>2225.098</c:v>
                </c:pt>
                <c:pt idx="2282">
                  <c:v>2205.06</c:v>
                </c:pt>
                <c:pt idx="2283">
                  <c:v>2204.886</c:v>
                </c:pt>
                <c:pt idx="2284">
                  <c:v>2198.355</c:v>
                </c:pt>
                <c:pt idx="2285">
                  <c:v>2175.238</c:v>
                </c:pt>
                <c:pt idx="2286">
                  <c:v>2194.348</c:v>
                </c:pt>
                <c:pt idx="2287">
                  <c:v>2181.368</c:v>
                </c:pt>
                <c:pt idx="2288">
                  <c:v>2174.475</c:v>
                </c:pt>
                <c:pt idx="2289">
                  <c:v>2201.625</c:v>
                </c:pt>
                <c:pt idx="2290">
                  <c:v>2209.183</c:v>
                </c:pt>
                <c:pt idx="2291">
                  <c:v>2198.449</c:v>
                </c:pt>
                <c:pt idx="2292">
                  <c:v>2226.232</c:v>
                </c:pt>
                <c:pt idx="2293">
                  <c:v>2248.837</c:v>
                </c:pt>
                <c:pt idx="2294">
                  <c:v>2230.038</c:v>
                </c:pt>
                <c:pt idx="2295">
                  <c:v>2208.656</c:v>
                </c:pt>
                <c:pt idx="2296">
                  <c:v>2163.068</c:v>
                </c:pt>
                <c:pt idx="2297">
                  <c:v>2180.247</c:v>
                </c:pt>
                <c:pt idx="2298">
                  <c:v>2179.51</c:v>
                </c:pt>
                <c:pt idx="2299">
                  <c:v>2189.654</c:v>
                </c:pt>
                <c:pt idx="2300">
                  <c:v>2182.068</c:v>
                </c:pt>
                <c:pt idx="2301">
                  <c:v>2202.674</c:v>
                </c:pt>
                <c:pt idx="2302">
                  <c:v>2212.916</c:v>
                </c:pt>
                <c:pt idx="2303">
                  <c:v>2232.077</c:v>
                </c:pt>
                <c:pt idx="2304">
                  <c:v>2238.463</c:v>
                </c:pt>
                <c:pt idx="2305">
                  <c:v>2258.169</c:v>
                </c:pt>
                <c:pt idx="2306">
                  <c:v>2275.202</c:v>
                </c:pt>
                <c:pt idx="2307">
                  <c:v>2267.22</c:v>
                </c:pt>
                <c:pt idx="2308">
                  <c:v>2266.724</c:v>
                </c:pt>
                <c:pt idx="2309">
                  <c:v>2277.43</c:v>
                </c:pt>
                <c:pt idx="2310">
                  <c:v>2243.19</c:v>
                </c:pt>
                <c:pt idx="2311">
                  <c:v>2238.559</c:v>
                </c:pt>
                <c:pt idx="2312">
                  <c:v>2247.163</c:v>
                </c:pt>
                <c:pt idx="2313">
                  <c:v>2284.319</c:v>
                </c:pt>
                <c:pt idx="2314">
                  <c:v>2288.454</c:v>
                </c:pt>
                <c:pt idx="2315">
                  <c:v>2278.058</c:v>
                </c:pt>
                <c:pt idx="2316">
                  <c:v>2264.924</c:v>
                </c:pt>
                <c:pt idx="2317">
                  <c:v>2272.447</c:v>
                </c:pt>
                <c:pt idx="2318">
                  <c:v>2265.662</c:v>
                </c:pt>
                <c:pt idx="2319">
                  <c:v>2305.307</c:v>
                </c:pt>
                <c:pt idx="2320">
                  <c:v>2304.73</c:v>
                </c:pt>
                <c:pt idx="2321">
                  <c:v>2331.59</c:v>
                </c:pt>
                <c:pt idx="2322">
                  <c:v>2358.1</c:v>
                </c:pt>
                <c:pt idx="2323">
                  <c:v>2409.371</c:v>
                </c:pt>
                <c:pt idx="2324">
                  <c:v>2433.99</c:v>
                </c:pt>
                <c:pt idx="2325">
                  <c:v>2423.9</c:v>
                </c:pt>
                <c:pt idx="2326">
                  <c:v>2450.504</c:v>
                </c:pt>
                <c:pt idx="2327">
                  <c:v>2432.271</c:v>
                </c:pt>
                <c:pt idx="2328">
                  <c:v>2471.797</c:v>
                </c:pt>
                <c:pt idx="2329">
                  <c:v>2471.395</c:v>
                </c:pt>
                <c:pt idx="2330">
                  <c:v>2478.583</c:v>
                </c:pt>
                <c:pt idx="2331">
                  <c:v>2447.287</c:v>
                </c:pt>
                <c:pt idx="2332">
                  <c:v>2452.53</c:v>
                </c:pt>
                <c:pt idx="2333">
                  <c:v>2495.585</c:v>
                </c:pt>
                <c:pt idx="2334">
                  <c:v>2498.136</c:v>
                </c:pt>
                <c:pt idx="2335">
                  <c:v>2503.209</c:v>
                </c:pt>
                <c:pt idx="2336">
                  <c:v>2483.613</c:v>
                </c:pt>
                <c:pt idx="2337">
                  <c:v>2501.629</c:v>
                </c:pt>
                <c:pt idx="2338">
                  <c:v>2520.741</c:v>
                </c:pt>
                <c:pt idx="2339">
                  <c:v>2520.106</c:v>
                </c:pt>
                <c:pt idx="2340">
                  <c:v>2505.371</c:v>
                </c:pt>
                <c:pt idx="2341">
                  <c:v>2484.306</c:v>
                </c:pt>
                <c:pt idx="2342">
                  <c:v>2494.776</c:v>
                </c:pt>
                <c:pt idx="2343">
                  <c:v>2477.726</c:v>
                </c:pt>
                <c:pt idx="2344">
                  <c:v>2453.83</c:v>
                </c:pt>
                <c:pt idx="2345">
                  <c:v>2455.415</c:v>
                </c:pt>
                <c:pt idx="2346">
                  <c:v>2431.74</c:v>
                </c:pt>
                <c:pt idx="2347">
                  <c:v>2462.89</c:v>
                </c:pt>
                <c:pt idx="2348">
                  <c:v>2489.368</c:v>
                </c:pt>
                <c:pt idx="2349">
                  <c:v>2522.322</c:v>
                </c:pt>
                <c:pt idx="2350">
                  <c:v>2541.32</c:v>
                </c:pt>
                <c:pt idx="2351">
                  <c:v>2557.466</c:v>
                </c:pt>
                <c:pt idx="2352">
                  <c:v>2576.948</c:v>
                </c:pt>
                <c:pt idx="2353">
                  <c:v>2584.559</c:v>
                </c:pt>
                <c:pt idx="2354">
                  <c:v>2576.875</c:v>
                </c:pt>
                <c:pt idx="2355">
                  <c:v>2568.824</c:v>
                </c:pt>
                <c:pt idx="2356">
                  <c:v>2585.525</c:v>
                </c:pt>
                <c:pt idx="2357">
                  <c:v>2598.566</c:v>
                </c:pt>
                <c:pt idx="2358">
                  <c:v>2542.442</c:v>
                </c:pt>
                <c:pt idx="2359">
                  <c:v>2550.392</c:v>
                </c:pt>
                <c:pt idx="2360">
                  <c:v>2563.515</c:v>
                </c:pt>
                <c:pt idx="2361">
                  <c:v>2583.847</c:v>
                </c:pt>
                <c:pt idx="2362">
                  <c:v>2544.382</c:v>
                </c:pt>
                <c:pt idx="2363">
                  <c:v>2565.646</c:v>
                </c:pt>
                <c:pt idx="2364">
                  <c:v>2603.934</c:v>
                </c:pt>
                <c:pt idx="2365">
                  <c:v>2602.482</c:v>
                </c:pt>
                <c:pt idx="2366">
                  <c:v>2605.587</c:v>
                </c:pt>
                <c:pt idx="2367">
                  <c:v>2626.362</c:v>
                </c:pt>
                <c:pt idx="2368">
                  <c:v>2629.076</c:v>
                </c:pt>
                <c:pt idx="2369">
                  <c:v>2648.56</c:v>
                </c:pt>
                <c:pt idx="2370">
                  <c:v>2660.51</c:v>
                </c:pt>
                <c:pt idx="2371">
                  <c:v>2644.903</c:v>
                </c:pt>
                <c:pt idx="2372">
                  <c:v>2631.657</c:v>
                </c:pt>
                <c:pt idx="2373">
                  <c:v>2623.58</c:v>
                </c:pt>
                <c:pt idx="2374">
                  <c:v>2641.369</c:v>
                </c:pt>
                <c:pt idx="2375">
                  <c:v>2616.311</c:v>
                </c:pt>
                <c:pt idx="2376">
                  <c:v>2597.965</c:v>
                </c:pt>
                <c:pt idx="2377">
                  <c:v>2620.934</c:v>
                </c:pt>
                <c:pt idx="2378">
                  <c:v>2598.18</c:v>
                </c:pt>
                <c:pt idx="2379">
                  <c:v>2576.214</c:v>
                </c:pt>
                <c:pt idx="2380">
                  <c:v>2546.072</c:v>
                </c:pt>
                <c:pt idx="2381">
                  <c:v>2547.772</c:v>
                </c:pt>
                <c:pt idx="2382">
                  <c:v>2541.561</c:v>
                </c:pt>
                <c:pt idx="2383">
                  <c:v>2599.268</c:v>
                </c:pt>
                <c:pt idx="2384">
                  <c:v>2645.347</c:v>
                </c:pt>
                <c:pt idx="2385">
                  <c:v>2668.807</c:v>
                </c:pt>
                <c:pt idx="2386">
                  <c:v>2691.591</c:v>
                </c:pt>
                <c:pt idx="2387">
                  <c:v>2714.204</c:v>
                </c:pt>
                <c:pt idx="2388">
                  <c:v>2712.735</c:v>
                </c:pt>
                <c:pt idx="2389">
                  <c:v>2705.874</c:v>
                </c:pt>
                <c:pt idx="2390">
                  <c:v>2720.474</c:v>
                </c:pt>
                <c:pt idx="2391">
                  <c:v>2707.88</c:v>
                </c:pt>
                <c:pt idx="2392">
                  <c:v>2768.249</c:v>
                </c:pt>
                <c:pt idx="2393">
                  <c:v>2725.344</c:v>
                </c:pt>
                <c:pt idx="2394">
                  <c:v>2768.277</c:v>
                </c:pt>
                <c:pt idx="2395">
                  <c:v>2753.058</c:v>
                </c:pt>
                <c:pt idx="2396">
                  <c:v>2741.094</c:v>
                </c:pt>
                <c:pt idx="2397">
                  <c:v>2748.558</c:v>
                </c:pt>
                <c:pt idx="2398">
                  <c:v>2736.908</c:v>
                </c:pt>
                <c:pt idx="2399">
                  <c:v>2725.609</c:v>
                </c:pt>
                <c:pt idx="2400">
                  <c:v>2726.814</c:v>
                </c:pt>
                <c:pt idx="2401">
                  <c:v>2763.069</c:v>
                </c:pt>
                <c:pt idx="2402">
                  <c:v>2810.727</c:v>
                </c:pt>
                <c:pt idx="2403">
                  <c:v>2860.049</c:v>
                </c:pt>
                <c:pt idx="2404">
                  <c:v>2879.971</c:v>
                </c:pt>
                <c:pt idx="2405">
                  <c:v>2889.639</c:v>
                </c:pt>
                <c:pt idx="2406">
                  <c:v>2923.64</c:v>
                </c:pt>
                <c:pt idx="2407">
                  <c:v>2935.196</c:v>
                </c:pt>
                <c:pt idx="2408">
                  <c:v>2999.535</c:v>
                </c:pt>
                <c:pt idx="2409">
                  <c:v>3032.116</c:v>
                </c:pt>
                <c:pt idx="2410">
                  <c:v>3133.915</c:v>
                </c:pt>
                <c:pt idx="2411">
                  <c:v>3109.272</c:v>
                </c:pt>
                <c:pt idx="2412">
                  <c:v>3188.328</c:v>
                </c:pt>
                <c:pt idx="2413">
                  <c:v>3069.593</c:v>
                </c:pt>
                <c:pt idx="2414">
                  <c:v>3199.791</c:v>
                </c:pt>
                <c:pt idx="2415">
                  <c:v>3225.456</c:v>
                </c:pt>
                <c:pt idx="2416">
                  <c:v>3241.767</c:v>
                </c:pt>
                <c:pt idx="2417">
                  <c:v>3268.462</c:v>
                </c:pt>
                <c:pt idx="2418">
                  <c:v>3318.859</c:v>
                </c:pt>
                <c:pt idx="2419">
                  <c:v>3346.578</c:v>
                </c:pt>
                <c:pt idx="2420">
                  <c:v>3348.444</c:v>
                </c:pt>
                <c:pt idx="2421">
                  <c:v>3423.909</c:v>
                </c:pt>
                <c:pt idx="2422">
                  <c:v>3439.213</c:v>
                </c:pt>
                <c:pt idx="2423">
                  <c:v>3330.992</c:v>
                </c:pt>
                <c:pt idx="2424">
                  <c:v>3275.203</c:v>
                </c:pt>
                <c:pt idx="2425">
                  <c:v>3373.73</c:v>
                </c:pt>
                <c:pt idx="2426">
                  <c:v>3433.282</c:v>
                </c:pt>
                <c:pt idx="2427">
                  <c:v>3419.233</c:v>
                </c:pt>
                <c:pt idx="2428">
                  <c:v>3383.051</c:v>
                </c:pt>
                <c:pt idx="2429">
                  <c:v>3448.805</c:v>
                </c:pt>
                <c:pt idx="2430">
                  <c:v>3582.306</c:v>
                </c:pt>
                <c:pt idx="2431">
                  <c:v>3605.596</c:v>
                </c:pt>
                <c:pt idx="2432">
                  <c:v>3596.046</c:v>
                </c:pt>
                <c:pt idx="2433">
                  <c:v>3517.596</c:v>
                </c:pt>
                <c:pt idx="2434">
                  <c:v>3499.416</c:v>
                </c:pt>
                <c:pt idx="2435">
                  <c:v>3423.422</c:v>
                </c:pt>
                <c:pt idx="2436">
                  <c:v>3451.444</c:v>
                </c:pt>
                <c:pt idx="2437">
                  <c:v>3442.533</c:v>
                </c:pt>
                <c:pt idx="2438">
                  <c:v>3532.47</c:v>
                </c:pt>
                <c:pt idx="2439">
                  <c:v>3559.573</c:v>
                </c:pt>
                <c:pt idx="2440">
                  <c:v>3294.75</c:v>
                </c:pt>
                <c:pt idx="2441">
                  <c:v>3372.581</c:v>
                </c:pt>
                <c:pt idx="2442">
                  <c:v>3493.485</c:v>
                </c:pt>
                <c:pt idx="2443">
                  <c:v>3517.125</c:v>
                </c:pt>
                <c:pt idx="2444">
                  <c:v>3502.09</c:v>
                </c:pt>
                <c:pt idx="2445">
                  <c:v>3555.092</c:v>
                </c:pt>
                <c:pt idx="2446">
                  <c:v>3550.807</c:v>
                </c:pt>
                <c:pt idx="2447">
                  <c:v>3519.709</c:v>
                </c:pt>
                <c:pt idx="2448">
                  <c:v>3497.688</c:v>
                </c:pt>
                <c:pt idx="2449">
                  <c:v>3452.854</c:v>
                </c:pt>
                <c:pt idx="2450">
                  <c:v>3373.148</c:v>
                </c:pt>
                <c:pt idx="2451">
                  <c:v>3430.602</c:v>
                </c:pt>
                <c:pt idx="2452">
                  <c:v>3406.78</c:v>
                </c:pt>
                <c:pt idx="2453">
                  <c:v>3358.178</c:v>
                </c:pt>
                <c:pt idx="2454">
                  <c:v>3280.883</c:v>
                </c:pt>
                <c:pt idx="2455">
                  <c:v>3281.781</c:v>
                </c:pt>
                <c:pt idx="2456">
                  <c:v>3342.439</c:v>
                </c:pt>
                <c:pt idx="2457">
                  <c:v>3357.999</c:v>
                </c:pt>
                <c:pt idx="2458">
                  <c:v>3365.303</c:v>
                </c:pt>
                <c:pt idx="2459">
                  <c:v>3408.902</c:v>
                </c:pt>
                <c:pt idx="2460">
                  <c:v>3435.294</c:v>
                </c:pt>
                <c:pt idx="2461">
                  <c:v>3459.155</c:v>
                </c:pt>
                <c:pt idx="2462">
                  <c:v>3449.994</c:v>
                </c:pt>
                <c:pt idx="2463">
                  <c:v>3518.721</c:v>
                </c:pt>
                <c:pt idx="2464">
                  <c:v>3522.465</c:v>
                </c:pt>
                <c:pt idx="2465">
                  <c:v>3567.614</c:v>
                </c:pt>
                <c:pt idx="2466">
                  <c:v>3514.876</c:v>
                </c:pt>
                <c:pt idx="2467">
                  <c:v>3544.691</c:v>
                </c:pt>
                <c:pt idx="2468">
                  <c:v>3520.051</c:v>
                </c:pt>
                <c:pt idx="2469">
                  <c:v>3513.854</c:v>
                </c:pt>
                <c:pt idx="2470">
                  <c:v>3581.555</c:v>
                </c:pt>
                <c:pt idx="2471">
                  <c:v>3582.017</c:v>
                </c:pt>
                <c:pt idx="2472">
                  <c:v>3593.485</c:v>
                </c:pt>
                <c:pt idx="2473">
                  <c:v>3640.545</c:v>
                </c:pt>
                <c:pt idx="2474">
                  <c:v>3669.452</c:v>
                </c:pt>
                <c:pt idx="2475">
                  <c:v>3746.276</c:v>
                </c:pt>
                <c:pt idx="2476">
                  <c:v>3804.431</c:v>
                </c:pt>
                <c:pt idx="2477">
                  <c:v>3904.784</c:v>
                </c:pt>
                <c:pt idx="2478">
                  <c:v>3926.79</c:v>
                </c:pt>
                <c:pt idx="2479">
                  <c:v>3958.916</c:v>
                </c:pt>
                <c:pt idx="2480">
                  <c:v>4040.16</c:v>
                </c:pt>
                <c:pt idx="2481">
                  <c:v>4060.453</c:v>
                </c:pt>
                <c:pt idx="2482">
                  <c:v>4050.846</c:v>
                </c:pt>
                <c:pt idx="2483">
                  <c:v>4057.969</c:v>
                </c:pt>
                <c:pt idx="2484">
                  <c:v>4095.962</c:v>
                </c:pt>
                <c:pt idx="2485">
                  <c:v>4198.233</c:v>
                </c:pt>
                <c:pt idx="2486">
                  <c:v>4167.372</c:v>
                </c:pt>
                <c:pt idx="2487">
                  <c:v>4249.998</c:v>
                </c:pt>
                <c:pt idx="2488">
                  <c:v>4326.28</c:v>
                </c:pt>
                <c:pt idx="2489">
                  <c:v>4419.574</c:v>
                </c:pt>
                <c:pt idx="2490">
                  <c:v>4556.684</c:v>
                </c:pt>
                <c:pt idx="2491">
                  <c:v>4589.571</c:v>
                </c:pt>
                <c:pt idx="2492">
                  <c:v>4553.795</c:v>
                </c:pt>
                <c:pt idx="2493">
                  <c:v>4676.602</c:v>
                </c:pt>
                <c:pt idx="2494">
                  <c:v>4779.299</c:v>
                </c:pt>
                <c:pt idx="2495">
                  <c:v>4805.145</c:v>
                </c:pt>
                <c:pt idx="2496">
                  <c:v>4687.281</c:v>
                </c:pt>
                <c:pt idx="2497">
                  <c:v>4793.88</c:v>
                </c:pt>
                <c:pt idx="2498">
                  <c:v>4842.848</c:v>
                </c:pt>
                <c:pt idx="2499">
                  <c:v>4738.438</c:v>
                </c:pt>
                <c:pt idx="2500">
                  <c:v>4832.083</c:v>
                </c:pt>
                <c:pt idx="2501">
                  <c:v>4971.092</c:v>
                </c:pt>
                <c:pt idx="2502">
                  <c:v>4990.335</c:v>
                </c:pt>
                <c:pt idx="2503">
                  <c:v>4935.638</c:v>
                </c:pt>
                <c:pt idx="2504">
                  <c:v>5014.772</c:v>
                </c:pt>
                <c:pt idx="2505">
                  <c:v>4910.566</c:v>
                </c:pt>
                <c:pt idx="2506">
                  <c:v>4948.894</c:v>
                </c:pt>
                <c:pt idx="2507">
                  <c:v>4955.857</c:v>
                </c:pt>
                <c:pt idx="2508">
                  <c:v>5038.727</c:v>
                </c:pt>
                <c:pt idx="2509">
                  <c:v>4824.972</c:v>
                </c:pt>
                <c:pt idx="2510">
                  <c:v>4723.29</c:v>
                </c:pt>
                <c:pt idx="2511">
                  <c:v>4591.621</c:v>
                </c:pt>
                <c:pt idx="2512">
                  <c:v>4712.642</c:v>
                </c:pt>
                <c:pt idx="2513">
                  <c:v>4885.748</c:v>
                </c:pt>
                <c:pt idx="2514">
                  <c:v>4963.807</c:v>
                </c:pt>
                <c:pt idx="2515">
                  <c:v>4945.74</c:v>
                </c:pt>
                <c:pt idx="2516">
                  <c:v>4958.943</c:v>
                </c:pt>
                <c:pt idx="2517">
                  <c:v>4880.275</c:v>
                </c:pt>
                <c:pt idx="2518">
                  <c:v>4881.529</c:v>
                </c:pt>
                <c:pt idx="2519">
                  <c:v>5030.69</c:v>
                </c:pt>
                <c:pt idx="2520">
                  <c:v>5099.421</c:v>
                </c:pt>
                <c:pt idx="2521">
                  <c:v>5260.283</c:v>
                </c:pt>
                <c:pt idx="2522">
                  <c:v>5385.92</c:v>
                </c:pt>
                <c:pt idx="2523">
                  <c:v>5556.777</c:v>
                </c:pt>
                <c:pt idx="2524">
                  <c:v>5680.533</c:v>
                </c:pt>
                <c:pt idx="2525">
                  <c:v>5696.358</c:v>
                </c:pt>
                <c:pt idx="2526">
                  <c:v>5355.662</c:v>
                </c:pt>
                <c:pt idx="2527">
                  <c:v>5369.283</c:v>
                </c:pt>
                <c:pt idx="2528">
                  <c:v>5674.199</c:v>
                </c:pt>
                <c:pt idx="2529">
                  <c:v>5846.393</c:v>
                </c:pt>
                <c:pt idx="2530">
                  <c:v>5863.527</c:v>
                </c:pt>
                <c:pt idx="2531">
                  <c:v>5906.891</c:v>
                </c:pt>
                <c:pt idx="2532">
                  <c:v>6018.419</c:v>
                </c:pt>
                <c:pt idx="2533">
                  <c:v>6124.155</c:v>
                </c:pt>
                <c:pt idx="2534">
                  <c:v>6085.037</c:v>
                </c:pt>
                <c:pt idx="2535">
                  <c:v>6089.1295</c:v>
                </c:pt>
                <c:pt idx="2536">
                  <c:v>6113.0913</c:v>
                </c:pt>
                <c:pt idx="2537">
                  <c:v>6226.6159</c:v>
                </c:pt>
                <c:pt idx="2538">
                  <c:v>6149.7335</c:v>
                </c:pt>
                <c:pt idx="2539">
                  <c:v>5880.9475</c:v>
                </c:pt>
                <c:pt idx="2540">
                  <c:v>6030.0649</c:v>
                </c:pt>
                <c:pt idx="2541">
                  <c:v>5884.3229</c:v>
                </c:pt>
                <c:pt idx="2542">
                  <c:v>5478.305</c:v>
                </c:pt>
                <c:pt idx="2543">
                  <c:v>5524.2887</c:v>
                </c:pt>
                <c:pt idx="2544">
                  <c:v>5674.4656</c:v>
                </c:pt>
                <c:pt idx="2545">
                  <c:v>5482.0151</c:v>
                </c:pt>
                <c:pt idx="2546">
                  <c:v>5056.8312</c:v>
                </c:pt>
                <c:pt idx="2547">
                  <c:v>4864.3372</c:v>
                </c:pt>
                <c:pt idx="2548">
                  <c:v>5118.2031</c:v>
                </c:pt>
                <c:pt idx="2549">
                  <c:v>4829.2597</c:v>
                </c:pt>
                <c:pt idx="2550">
                  <c:v>4579.4857</c:v>
                </c:pt>
                <c:pt idx="2551">
                  <c:v>4274.7384</c:v>
                </c:pt>
                <c:pt idx="2552">
                  <c:v>4330.5886</c:v>
                </c:pt>
                <c:pt idx="2553">
                  <c:v>4179.8547</c:v>
                </c:pt>
                <c:pt idx="2554">
                  <c:v>3971.3057</c:v>
                </c:pt>
                <c:pt idx="2555">
                  <c:v>4232.975</c:v>
                </c:pt>
                <c:pt idx="2556">
                  <c:v>4482.9142</c:v>
                </c:pt>
                <c:pt idx="2557">
                  <c:v>4679.8138</c:v>
                </c:pt>
                <c:pt idx="2558">
                  <c:v>4631.6334</c:v>
                </c:pt>
                <c:pt idx="2559">
                  <c:v>4408.947</c:v>
                </c:pt>
                <c:pt idx="2560">
                  <c:v>4441.6831</c:v>
                </c:pt>
                <c:pt idx="2561">
                  <c:v>4623.906</c:v>
                </c:pt>
                <c:pt idx="2562">
                  <c:v>4646.2237</c:v>
                </c:pt>
                <c:pt idx="2563">
                  <c:v>4692.0051</c:v>
                </c:pt>
                <c:pt idx="2564">
                  <c:v>4710.5736</c:v>
                </c:pt>
                <c:pt idx="2565">
                  <c:v>4817.9105</c:v>
                </c:pt>
                <c:pt idx="2566">
                  <c:v>4725.4508</c:v>
                </c:pt>
                <c:pt idx="2567">
                  <c:v>4331.5092</c:v>
                </c:pt>
                <c:pt idx="2568">
                  <c:v>4281.7504</c:v>
                </c:pt>
                <c:pt idx="2569">
                  <c:v>4466.3851</c:v>
                </c:pt>
                <c:pt idx="2570">
                  <c:v>4346.5165</c:v>
                </c:pt>
                <c:pt idx="2571">
                  <c:v>4346.6303</c:v>
                </c:pt>
                <c:pt idx="2572">
                  <c:v>4374.0421</c:v>
                </c:pt>
                <c:pt idx="2573">
                  <c:v>4534.8199</c:v>
                </c:pt>
                <c:pt idx="2574">
                  <c:v>4485.8266</c:v>
                </c:pt>
                <c:pt idx="2575">
                  <c:v>4456.464</c:v>
                </c:pt>
                <c:pt idx="2576">
                  <c:v>4556.8313</c:v>
                </c:pt>
                <c:pt idx="2577">
                  <c:v>4767.9768</c:v>
                </c:pt>
                <c:pt idx="2578">
                  <c:v>4781.9742</c:v>
                </c:pt>
                <c:pt idx="2579">
                  <c:v>4710.5948</c:v>
                </c:pt>
                <c:pt idx="2580">
                  <c:v>4826.2806</c:v>
                </c:pt>
                <c:pt idx="2581">
                  <c:v>4811.5246</c:v>
                </c:pt>
                <c:pt idx="2582">
                  <c:v>4882.9023</c:v>
                </c:pt>
                <c:pt idx="2583">
                  <c:v>4527.8544</c:v>
                </c:pt>
                <c:pt idx="2584">
                  <c:v>4601.6353</c:v>
                </c:pt>
                <c:pt idx="2585">
                  <c:v>4438.6548</c:v>
                </c:pt>
                <c:pt idx="2586">
                  <c:v>4199.1541</c:v>
                </c:pt>
                <c:pt idx="2587">
                  <c:v>3836.1112</c:v>
                </c:pt>
                <c:pt idx="2588">
                  <c:v>3520.7509</c:v>
                </c:pt>
                <c:pt idx="2589">
                  <c:v>3476.7088</c:v>
                </c:pt>
                <c:pt idx="2590">
                  <c:v>3649.974</c:v>
                </c:pt>
                <c:pt idx="2591">
                  <c:v>3851.7739</c:v>
                </c:pt>
                <c:pt idx="2592">
                  <c:v>3784.07</c:v>
                </c:pt>
                <c:pt idx="2593">
                  <c:v>3680.8177</c:v>
                </c:pt>
                <c:pt idx="2594">
                  <c:v>3685.1469</c:v>
                </c:pt>
                <c:pt idx="2595">
                  <c:v>3608.9193</c:v>
                </c:pt>
                <c:pt idx="2596">
                  <c:v>3731.1493</c:v>
                </c:pt>
                <c:pt idx="2597">
                  <c:v>3818.8343</c:v>
                </c:pt>
                <c:pt idx="2598">
                  <c:v>3758.2169</c:v>
                </c:pt>
                <c:pt idx="2599">
                  <c:v>3767.508</c:v>
                </c:pt>
                <c:pt idx="2600">
                  <c:v>3603.1884</c:v>
                </c:pt>
                <c:pt idx="2601">
                  <c:v>3432.0722</c:v>
                </c:pt>
                <c:pt idx="2602">
                  <c:v>3641.6793</c:v>
                </c:pt>
                <c:pt idx="2603">
                  <c:v>3556.7365</c:v>
                </c:pt>
                <c:pt idx="2604">
                  <c:v>3588.5575</c:v>
                </c:pt>
                <c:pt idx="2605">
                  <c:v>3668.0854</c:v>
                </c:pt>
                <c:pt idx="2606">
                  <c:v>3695.3891</c:v>
                </c:pt>
                <c:pt idx="2607">
                  <c:v>3625.7167</c:v>
                </c:pt>
                <c:pt idx="2608">
                  <c:v>3663.5736</c:v>
                </c:pt>
                <c:pt idx="2609">
                  <c:v>3595.0436</c:v>
                </c:pt>
                <c:pt idx="2610">
                  <c:v>3638.0519</c:v>
                </c:pt>
                <c:pt idx="2611">
                  <c:v>3575.9972</c:v>
                </c:pt>
                <c:pt idx="2612">
                  <c:v>3591.5272</c:v>
                </c:pt>
                <c:pt idx="2613">
                  <c:v>3708.4928</c:v>
                </c:pt>
                <c:pt idx="2614">
                  <c:v>3742.8922</c:v>
                </c:pt>
                <c:pt idx="2615">
                  <c:v>3882.2092</c:v>
                </c:pt>
                <c:pt idx="2616">
                  <c:v>3896.9126</c:v>
                </c:pt>
                <c:pt idx="2617">
                  <c:v>3830.1425</c:v>
                </c:pt>
                <c:pt idx="2618">
                  <c:v>3939.1841</c:v>
                </c:pt>
                <c:pt idx="2619">
                  <c:v>4008.5262</c:v>
                </c:pt>
                <c:pt idx="2620">
                  <c:v>4042.3811</c:v>
                </c:pt>
                <c:pt idx="2621">
                  <c:v>4086.9801</c:v>
                </c:pt>
                <c:pt idx="2622">
                  <c:v>3891.0417</c:v>
                </c:pt>
                <c:pt idx="2623">
                  <c:v>3969.1292</c:v>
                </c:pt>
                <c:pt idx="2624">
                  <c:v>4047.3096</c:v>
                </c:pt>
                <c:pt idx="2625">
                  <c:v>4074.1618</c:v>
                </c:pt>
                <c:pt idx="2626">
                  <c:v>4088.0562</c:v>
                </c:pt>
                <c:pt idx="2627">
                  <c:v>4020.2221</c:v>
                </c:pt>
                <c:pt idx="2628">
                  <c:v>4035.4675</c:v>
                </c:pt>
                <c:pt idx="2629">
                  <c:v>4016.3341</c:v>
                </c:pt>
                <c:pt idx="2630">
                  <c:v>3942.0183</c:v>
                </c:pt>
                <c:pt idx="2631">
                  <c:v>3923.9387</c:v>
                </c:pt>
                <c:pt idx="2632">
                  <c:v>4101.7807</c:v>
                </c:pt>
                <c:pt idx="2633">
                  <c:v>4165.0388</c:v>
                </c:pt>
                <c:pt idx="2634">
                  <c:v>4244.1449</c:v>
                </c:pt>
                <c:pt idx="2635">
                  <c:v>4303.9654</c:v>
                </c:pt>
                <c:pt idx="2636">
                  <c:v>4309.279</c:v>
                </c:pt>
                <c:pt idx="2637">
                  <c:v>4331.5646</c:v>
                </c:pt>
                <c:pt idx="2638">
                  <c:v>4297.3956</c:v>
                </c:pt>
                <c:pt idx="2639">
                  <c:v>4256.1757</c:v>
                </c:pt>
                <c:pt idx="2640">
                  <c:v>4311.1164</c:v>
                </c:pt>
                <c:pt idx="2641">
                  <c:v>4308.7457</c:v>
                </c:pt>
                <c:pt idx="2642">
                  <c:v>4259.6047</c:v>
                </c:pt>
                <c:pt idx="2643">
                  <c:v>4332.19</c:v>
                </c:pt>
                <c:pt idx="2644">
                  <c:v>4360.7775</c:v>
                </c:pt>
                <c:pt idx="2645">
                  <c:v>4356.6781</c:v>
                </c:pt>
                <c:pt idx="2646">
                  <c:v>4371.3503</c:v>
                </c:pt>
                <c:pt idx="2647">
                  <c:v>4432.5673</c:v>
                </c:pt>
                <c:pt idx="2648">
                  <c:v>4409.698</c:v>
                </c:pt>
                <c:pt idx="2649">
                  <c:v>4183.0354</c:v>
                </c:pt>
                <c:pt idx="2650">
                  <c:v>4232.3512</c:v>
                </c:pt>
                <c:pt idx="2651">
                  <c:v>4237.5097</c:v>
                </c:pt>
                <c:pt idx="2652">
                  <c:v>4312.5275</c:v>
                </c:pt>
                <c:pt idx="2653">
                  <c:v>4369.7351</c:v>
                </c:pt>
                <c:pt idx="2654">
                  <c:v>4305.0629</c:v>
                </c:pt>
                <c:pt idx="2655">
                  <c:v>4323.6666</c:v>
                </c:pt>
                <c:pt idx="2656">
                  <c:v>4232.0564</c:v>
                </c:pt>
                <c:pt idx="2657">
                  <c:v>4253.7468</c:v>
                </c:pt>
                <c:pt idx="2658">
                  <c:v>4245.6958</c:v>
                </c:pt>
                <c:pt idx="2659">
                  <c:v>4205.2266</c:v>
                </c:pt>
                <c:pt idx="2660">
                  <c:v>4299.7119</c:v>
                </c:pt>
                <c:pt idx="2661">
                  <c:v>4295.2202</c:v>
                </c:pt>
                <c:pt idx="2662">
                  <c:v>4287.3034</c:v>
                </c:pt>
                <c:pt idx="2663">
                  <c:v>4380.8098</c:v>
                </c:pt>
                <c:pt idx="2664">
                  <c:v>4377.7421</c:v>
                </c:pt>
                <c:pt idx="2665">
                  <c:v>4497</c:v>
                </c:pt>
                <c:pt idx="2666">
                  <c:v>4520.0124</c:v>
                </c:pt>
                <c:pt idx="2667">
                  <c:v>4513.8393</c:v>
                </c:pt>
                <c:pt idx="2668">
                  <c:v>4457.3083</c:v>
                </c:pt>
                <c:pt idx="2669">
                  <c:v>4478.3448</c:v>
                </c:pt>
                <c:pt idx="2670">
                  <c:v>4367.5345</c:v>
                </c:pt>
                <c:pt idx="2671">
                  <c:v>4410.3291</c:v>
                </c:pt>
                <c:pt idx="2672">
                  <c:v>4417.8662</c:v>
                </c:pt>
                <c:pt idx="2673">
                  <c:v>4375.1691</c:v>
                </c:pt>
                <c:pt idx="2674">
                  <c:v>4065.4846</c:v>
                </c:pt>
                <c:pt idx="2675">
                  <c:v>4079.8507</c:v>
                </c:pt>
                <c:pt idx="2676">
                  <c:v>4181.0933</c:v>
                </c:pt>
                <c:pt idx="2677">
                  <c:v>3889.6146</c:v>
                </c:pt>
                <c:pt idx="2678">
                  <c:v>3984.1564</c:v>
                </c:pt>
                <c:pt idx="2679">
                  <c:v>3758.7958</c:v>
                </c:pt>
                <c:pt idx="2680">
                  <c:v>3757.7889</c:v>
                </c:pt>
                <c:pt idx="2681">
                  <c:v>3686.2394</c:v>
                </c:pt>
                <c:pt idx="2682">
                  <c:v>3763.7076</c:v>
                </c:pt>
                <c:pt idx="2683">
                  <c:v>3627.1096</c:v>
                </c:pt>
                <c:pt idx="2684">
                  <c:v>3637.35</c:v>
                </c:pt>
                <c:pt idx="2685">
                  <c:v>3752.6443</c:v>
                </c:pt>
                <c:pt idx="2686">
                  <c:v>3707.2123</c:v>
                </c:pt>
                <c:pt idx="2687">
                  <c:v>3600.0651</c:v>
                </c:pt>
                <c:pt idx="2688">
                  <c:v>3640.385</c:v>
                </c:pt>
                <c:pt idx="2689">
                  <c:v>3665.4449</c:v>
                </c:pt>
                <c:pt idx="2690">
                  <c:v>3437.7715</c:v>
                </c:pt>
                <c:pt idx="2691">
                  <c:v>3419.9264</c:v>
                </c:pt>
                <c:pt idx="2692">
                  <c:v>3330.7106</c:v>
                </c:pt>
                <c:pt idx="2693">
                  <c:v>3430.8689</c:v>
                </c:pt>
                <c:pt idx="2694">
                  <c:v>3388.8768</c:v>
                </c:pt>
                <c:pt idx="2695">
                  <c:v>3461.0203</c:v>
                </c:pt>
                <c:pt idx="2696">
                  <c:v>3447.9394</c:v>
                </c:pt>
                <c:pt idx="2697">
                  <c:v>3487.7715</c:v>
                </c:pt>
                <c:pt idx="2698">
                  <c:v>3476.3165</c:v>
                </c:pt>
                <c:pt idx="2699">
                  <c:v>3453.8921</c:v>
                </c:pt>
                <c:pt idx="2700">
                  <c:v>3556.8727</c:v>
                </c:pt>
                <c:pt idx="2701">
                  <c:v>3592.9242</c:v>
                </c:pt>
                <c:pt idx="2702">
                  <c:v>3593.3513</c:v>
                </c:pt>
                <c:pt idx="2703">
                  <c:v>3594.1985</c:v>
                </c:pt>
                <c:pt idx="2704">
                  <c:v>3675.1659</c:v>
                </c:pt>
                <c:pt idx="2705">
                  <c:v>3649.6998</c:v>
                </c:pt>
                <c:pt idx="2706">
                  <c:v>3675.6678</c:v>
                </c:pt>
                <c:pt idx="2707">
                  <c:v>3447.1833</c:v>
                </c:pt>
                <c:pt idx="2708">
                  <c:v>3483.4628</c:v>
                </c:pt>
                <c:pt idx="2709">
                  <c:v>3395.0201</c:v>
                </c:pt>
                <c:pt idx="2710">
                  <c:v>3462.3027</c:v>
                </c:pt>
                <c:pt idx="2711">
                  <c:v>3618.9296</c:v>
                </c:pt>
                <c:pt idx="2712">
                  <c:v>3622.6747</c:v>
                </c:pt>
                <c:pt idx="2713">
                  <c:v>3629.4775</c:v>
                </c:pt>
                <c:pt idx="2714">
                  <c:v>3667.6009</c:v>
                </c:pt>
                <c:pt idx="2715">
                  <c:v>3664.4867</c:v>
                </c:pt>
                <c:pt idx="2716">
                  <c:v>3610.1428</c:v>
                </c:pt>
                <c:pt idx="2717">
                  <c:v>3559.5883</c:v>
                </c:pt>
                <c:pt idx="2718">
                  <c:v>3558.5359</c:v>
                </c:pt>
                <c:pt idx="2719">
                  <c:v>3621.3684</c:v>
                </c:pt>
                <c:pt idx="2720">
                  <c:v>3626.7275</c:v>
                </c:pt>
                <c:pt idx="2721">
                  <c:v>3636.6122</c:v>
                </c:pt>
                <c:pt idx="2722">
                  <c:v>3681.2301</c:v>
                </c:pt>
                <c:pt idx="2723">
                  <c:v>3738.711</c:v>
                </c:pt>
                <c:pt idx="2724">
                  <c:v>3797.9787</c:v>
                </c:pt>
                <c:pt idx="2725">
                  <c:v>3782.1387</c:v>
                </c:pt>
                <c:pt idx="2726">
                  <c:v>3780.2305</c:v>
                </c:pt>
                <c:pt idx="2727">
                  <c:v>3727.639</c:v>
                </c:pt>
                <c:pt idx="2728">
                  <c:v>3755.7085</c:v>
                </c:pt>
                <c:pt idx="2729">
                  <c:v>3742.0392</c:v>
                </c:pt>
                <c:pt idx="2730">
                  <c:v>3702.018</c:v>
                </c:pt>
                <c:pt idx="2731">
                  <c:v>3789.7106</c:v>
                </c:pt>
                <c:pt idx="2732">
                  <c:v>3793.3082</c:v>
                </c:pt>
                <c:pt idx="2733">
                  <c:v>3796.7986</c:v>
                </c:pt>
                <c:pt idx="2734">
                  <c:v>3857.5427</c:v>
                </c:pt>
                <c:pt idx="2735">
                  <c:v>3856.4928</c:v>
                </c:pt>
                <c:pt idx="2736">
                  <c:v>3800.1148</c:v>
                </c:pt>
                <c:pt idx="2737">
                  <c:v>3774.2975</c:v>
                </c:pt>
                <c:pt idx="2738">
                  <c:v>3831.9801</c:v>
                </c:pt>
                <c:pt idx="2739">
                  <c:v>3816.3921</c:v>
                </c:pt>
                <c:pt idx="2740">
                  <c:v>3868.9852</c:v>
                </c:pt>
                <c:pt idx="2741">
                  <c:v>3882.5511</c:v>
                </c:pt>
                <c:pt idx="2742">
                  <c:v>3872.146</c:v>
                </c:pt>
                <c:pt idx="2743">
                  <c:v>3831.4808</c:v>
                </c:pt>
                <c:pt idx="2744">
                  <c:v>3840.9505</c:v>
                </c:pt>
                <c:pt idx="2745">
                  <c:v>3754.1269</c:v>
                </c:pt>
                <c:pt idx="2746">
                  <c:v>3736.3605</c:v>
                </c:pt>
                <c:pt idx="2747">
                  <c:v>3755.8697</c:v>
                </c:pt>
                <c:pt idx="2748">
                  <c:v>3758.9738</c:v>
                </c:pt>
                <c:pt idx="2749">
                  <c:v>3778.8327</c:v>
                </c:pt>
                <c:pt idx="2750">
                  <c:v>3764.9831</c:v>
                </c:pt>
                <c:pt idx="2751">
                  <c:v>3757.6162</c:v>
                </c:pt>
                <c:pt idx="2752">
                  <c:v>3751.2585</c:v>
                </c:pt>
                <c:pt idx="2753">
                  <c:v>3817.7557</c:v>
                </c:pt>
                <c:pt idx="2754">
                  <c:v>3805.6864</c:v>
                </c:pt>
                <c:pt idx="2755">
                  <c:v>3807.2523</c:v>
                </c:pt>
                <c:pt idx="2756">
                  <c:v>3702.3033</c:v>
                </c:pt>
                <c:pt idx="2757">
                  <c:v>3613.3114</c:v>
                </c:pt>
                <c:pt idx="2758">
                  <c:v>3624.8385</c:v>
                </c:pt>
                <c:pt idx="2759">
                  <c:v>3645.7555</c:v>
                </c:pt>
                <c:pt idx="2760">
                  <c:v>3650.1178</c:v>
                </c:pt>
                <c:pt idx="2761">
                  <c:v>3642.2254</c:v>
                </c:pt>
                <c:pt idx="2762">
                  <c:v>3665.2953</c:v>
                </c:pt>
                <c:pt idx="2763">
                  <c:v>3648.9042</c:v>
                </c:pt>
                <c:pt idx="2764">
                  <c:v>3599.6152</c:v>
                </c:pt>
                <c:pt idx="2765">
                  <c:v>3596.5367</c:v>
                </c:pt>
                <c:pt idx="2766">
                  <c:v>3610.3127</c:v>
                </c:pt>
                <c:pt idx="2767">
                  <c:v>3628.1149</c:v>
                </c:pt>
                <c:pt idx="2768">
                  <c:v>3598.5488</c:v>
                </c:pt>
                <c:pt idx="2769">
                  <c:v>3600.1127</c:v>
                </c:pt>
                <c:pt idx="2770">
                  <c:v>3607.8124</c:v>
                </c:pt>
                <c:pt idx="2771">
                  <c:v>3617.1513</c:v>
                </c:pt>
                <c:pt idx="2772">
                  <c:v>3617.9716</c:v>
                </c:pt>
                <c:pt idx="2773">
                  <c:v>3720.2649</c:v>
                </c:pt>
                <c:pt idx="2774">
                  <c:v>3718.3687</c:v>
                </c:pt>
                <c:pt idx="2775">
                  <c:v>3726.4859</c:v>
                </c:pt>
                <c:pt idx="2776">
                  <c:v>3744.3918</c:v>
                </c:pt>
                <c:pt idx="2777">
                  <c:v>3744.2337</c:v>
                </c:pt>
                <c:pt idx="2778">
                  <c:v>3736.477</c:v>
                </c:pt>
                <c:pt idx="2779">
                  <c:v>3711.1116</c:v>
                </c:pt>
                <c:pt idx="2780">
                  <c:v>3606.9087</c:v>
                </c:pt>
                <c:pt idx="2781">
                  <c:v>3616.0858</c:v>
                </c:pt>
                <c:pt idx="2782">
                  <c:v>3667.3811</c:v>
                </c:pt>
                <c:pt idx="2783">
                  <c:v>3647.1408</c:v>
                </c:pt>
                <c:pt idx="2784">
                  <c:v>3675.9419</c:v>
                </c:pt>
                <c:pt idx="2785">
                  <c:v>3676.9253</c:v>
                </c:pt>
                <c:pt idx="2786">
                  <c:v>3666.4462</c:v>
                </c:pt>
                <c:pt idx="2787">
                  <c:v>3697.8157</c:v>
                </c:pt>
                <c:pt idx="2788">
                  <c:v>3673.0118</c:v>
                </c:pt>
                <c:pt idx="2789">
                  <c:v>3622.3013</c:v>
                </c:pt>
                <c:pt idx="2790">
                  <c:v>3671.1185</c:v>
                </c:pt>
                <c:pt idx="2791">
                  <c:v>3691.7404</c:v>
                </c:pt>
                <c:pt idx="2792">
                  <c:v>3703.2042</c:v>
                </c:pt>
                <c:pt idx="2793">
                  <c:v>3703.5019</c:v>
                </c:pt>
                <c:pt idx="2794">
                  <c:v>3706.9083</c:v>
                </c:pt>
                <c:pt idx="2795">
                  <c:v>3761.7822</c:v>
                </c:pt>
                <c:pt idx="2796">
                  <c:v>3767.1491</c:v>
                </c:pt>
                <c:pt idx="2797">
                  <c:v>3779.894</c:v>
                </c:pt>
                <c:pt idx="2798">
                  <c:v>3761.1734</c:v>
                </c:pt>
                <c:pt idx="2799">
                  <c:v>3732.6213</c:v>
                </c:pt>
                <c:pt idx="2800">
                  <c:v>3743.6706</c:v>
                </c:pt>
                <c:pt idx="2801">
                  <c:v>3829.6474</c:v>
                </c:pt>
                <c:pt idx="2802">
                  <c:v>3841.2449</c:v>
                </c:pt>
                <c:pt idx="2803">
                  <c:v>3824.8452</c:v>
                </c:pt>
                <c:pt idx="2804">
                  <c:v>3831.7276</c:v>
                </c:pt>
                <c:pt idx="2805">
                  <c:v>3837.3838</c:v>
                </c:pt>
                <c:pt idx="2806">
                  <c:v>3816.8791</c:v>
                </c:pt>
                <c:pt idx="2807">
                  <c:v>3805.1877</c:v>
                </c:pt>
                <c:pt idx="2808">
                  <c:v>3826.6351</c:v>
                </c:pt>
                <c:pt idx="2809">
                  <c:v>3784.7277</c:v>
                </c:pt>
                <c:pt idx="2810">
                  <c:v>3799.6308</c:v>
                </c:pt>
                <c:pt idx="2811">
                  <c:v>3850.929</c:v>
                </c:pt>
                <c:pt idx="2812">
                  <c:v>3795.1755</c:v>
                </c:pt>
                <c:pt idx="2813">
                  <c:v>3844.0562</c:v>
                </c:pt>
                <c:pt idx="2814">
                  <c:v>3840.535</c:v>
                </c:pt>
                <c:pt idx="2815">
                  <c:v>3806.0713</c:v>
                </c:pt>
                <c:pt idx="2816">
                  <c:v>3820.7736</c:v>
                </c:pt>
                <c:pt idx="2817">
                  <c:v>3830.0183</c:v>
                </c:pt>
                <c:pt idx="2818">
                  <c:v>3837.9638</c:v>
                </c:pt>
                <c:pt idx="2819">
                  <c:v>3840.735</c:v>
                </c:pt>
                <c:pt idx="2820">
                  <c:v>3880.9612</c:v>
                </c:pt>
                <c:pt idx="2821">
                  <c:v>3905.8547</c:v>
                </c:pt>
                <c:pt idx="2822">
                  <c:v>3888.1352</c:v>
                </c:pt>
                <c:pt idx="2823">
                  <c:v>3872.5298</c:v>
                </c:pt>
                <c:pt idx="2824">
                  <c:v>3946.1978</c:v>
                </c:pt>
                <c:pt idx="2825">
                  <c:v>4043.6289</c:v>
                </c:pt>
                <c:pt idx="2826">
                  <c:v>4026.5851</c:v>
                </c:pt>
                <c:pt idx="2827">
                  <c:v>4026.4469</c:v>
                </c:pt>
                <c:pt idx="2828">
                  <c:v>4017.6474</c:v>
                </c:pt>
                <c:pt idx="2829">
                  <c:v>4022.5167</c:v>
                </c:pt>
                <c:pt idx="2830">
                  <c:v>3997.9282</c:v>
                </c:pt>
                <c:pt idx="2831">
                  <c:v>4000.9042</c:v>
                </c:pt>
                <c:pt idx="2832">
                  <c:v>3989.0438</c:v>
                </c:pt>
                <c:pt idx="2833">
                  <c:v>3969.4687</c:v>
                </c:pt>
                <c:pt idx="2834">
                  <c:v>3962.1443</c:v>
                </c:pt>
                <c:pt idx="2835">
                  <c:v>3961.3754</c:v>
                </c:pt>
                <c:pt idx="2836">
                  <c:v>3969.1194</c:v>
                </c:pt>
                <c:pt idx="2837">
                  <c:v>3986.4948</c:v>
                </c:pt>
                <c:pt idx="2838">
                  <c:v>3951.59</c:v>
                </c:pt>
                <c:pt idx="2839">
                  <c:v>3960.5704</c:v>
                </c:pt>
                <c:pt idx="2840">
                  <c:v>3976.5221</c:v>
                </c:pt>
                <c:pt idx="2841">
                  <c:v>4009.4813</c:v>
                </c:pt>
                <c:pt idx="2842">
                  <c:v>4012.7495</c:v>
                </c:pt>
                <c:pt idx="2843">
                  <c:v>4018.2937</c:v>
                </c:pt>
                <c:pt idx="2844">
                  <c:v>3984.9625</c:v>
                </c:pt>
                <c:pt idx="2845">
                  <c:v>3912.0344</c:v>
                </c:pt>
                <c:pt idx="2846">
                  <c:v>3918.3932</c:v>
                </c:pt>
                <c:pt idx="2847">
                  <c:v>3880.1541</c:v>
                </c:pt>
                <c:pt idx="2848">
                  <c:v>3919.3039</c:v>
                </c:pt>
                <c:pt idx="2849">
                  <c:v>3923.1562</c:v>
                </c:pt>
                <c:pt idx="2850">
                  <c:v>3926.5279</c:v>
                </c:pt>
                <c:pt idx="2851">
                  <c:v>3962.7855</c:v>
                </c:pt>
                <c:pt idx="2852">
                  <c:v>3944.3394</c:v>
                </c:pt>
                <c:pt idx="2853">
                  <c:v>3883.8108</c:v>
                </c:pt>
                <c:pt idx="2854">
                  <c:v>3907.886</c:v>
                </c:pt>
                <c:pt idx="2855">
                  <c:v>3901.6137</c:v>
                </c:pt>
                <c:pt idx="2856">
                  <c:v>3914.9862</c:v>
                </c:pt>
                <c:pt idx="2857">
                  <c:v>3925.1954</c:v>
                </c:pt>
                <c:pt idx="2858">
                  <c:v>3977.0276</c:v>
                </c:pt>
                <c:pt idx="2859">
                  <c:v>3987.3013</c:v>
                </c:pt>
                <c:pt idx="2860">
                  <c:v>3978.8467</c:v>
                </c:pt>
                <c:pt idx="2861">
                  <c:v>3989.81</c:v>
                </c:pt>
                <c:pt idx="2862">
                  <c:v>3990.1826</c:v>
                </c:pt>
                <c:pt idx="2863">
                  <c:v>3961.7534</c:v>
                </c:pt>
                <c:pt idx="2864">
                  <c:v>4014.9711</c:v>
                </c:pt>
                <c:pt idx="2865">
                  <c:v>4007.9361</c:v>
                </c:pt>
                <c:pt idx="2866">
                  <c:v>4012.6771</c:v>
                </c:pt>
                <c:pt idx="2867">
                  <c:v>4031.2541</c:v>
                </c:pt>
                <c:pt idx="2868">
                  <c:v>4070.3149</c:v>
                </c:pt>
                <c:pt idx="2869">
                  <c:v>4086.0087</c:v>
                </c:pt>
                <c:pt idx="2870">
                  <c:v>4058.0871</c:v>
                </c:pt>
                <c:pt idx="2871">
                  <c:v>4052.5528</c:v>
                </c:pt>
                <c:pt idx="2872">
                  <c:v>4028.7945</c:v>
                </c:pt>
                <c:pt idx="2873">
                  <c:v>4031.4858</c:v>
                </c:pt>
                <c:pt idx="2874">
                  <c:v>4058.2152</c:v>
                </c:pt>
                <c:pt idx="2875">
                  <c:v>4020.3957</c:v>
                </c:pt>
                <c:pt idx="2876">
                  <c:v>4048.2456</c:v>
                </c:pt>
                <c:pt idx="2877">
                  <c:v>4034.3098</c:v>
                </c:pt>
                <c:pt idx="2878">
                  <c:v>4041.9967</c:v>
                </c:pt>
                <c:pt idx="2879">
                  <c:v>4062.1924</c:v>
                </c:pt>
                <c:pt idx="2880">
                  <c:v>4040.1822</c:v>
                </c:pt>
                <c:pt idx="2881">
                  <c:v>4092.1043</c:v>
                </c:pt>
                <c:pt idx="2882">
                  <c:v>4111.7016</c:v>
                </c:pt>
                <c:pt idx="2883">
                  <c:v>4113.848</c:v>
                </c:pt>
                <c:pt idx="2884">
                  <c:v>4116.4737</c:v>
                </c:pt>
                <c:pt idx="2885">
                  <c:v>4113.777</c:v>
                </c:pt>
                <c:pt idx="2886">
                  <c:v>4132.837</c:v>
                </c:pt>
                <c:pt idx="2887">
                  <c:v>4121.2817</c:v>
                </c:pt>
                <c:pt idx="2888">
                  <c:v>4153.4367</c:v>
                </c:pt>
                <c:pt idx="2889">
                  <c:v>4178.8573</c:v>
                </c:pt>
                <c:pt idx="2890">
                  <c:v>4193.837</c:v>
                </c:pt>
                <c:pt idx="2891">
                  <c:v>4217.7811</c:v>
                </c:pt>
                <c:pt idx="2892">
                  <c:v>4254.8226</c:v>
                </c:pt>
                <c:pt idx="2893">
                  <c:v>4279.067</c:v>
                </c:pt>
                <c:pt idx="2894">
                  <c:v>4297.0859</c:v>
                </c:pt>
                <c:pt idx="2895">
                  <c:v>4250.2477</c:v>
                </c:pt>
                <c:pt idx="2896">
                  <c:v>4292.4868</c:v>
                </c:pt>
                <c:pt idx="2897">
                  <c:v>4247.6108</c:v>
                </c:pt>
                <c:pt idx="2898">
                  <c:v>4181.4263</c:v>
                </c:pt>
                <c:pt idx="2899">
                  <c:v>4175.4283</c:v>
                </c:pt>
                <c:pt idx="2900">
                  <c:v>4196.0349</c:v>
                </c:pt>
                <c:pt idx="2901">
                  <c:v>4193.6769</c:v>
                </c:pt>
                <c:pt idx="2902">
                  <c:v>4230.0974</c:v>
                </c:pt>
                <c:pt idx="2903">
                  <c:v>4126.7797</c:v>
                </c:pt>
                <c:pt idx="2904">
                  <c:v>4120.1409</c:v>
                </c:pt>
                <c:pt idx="2905">
                  <c:v>4089.3898</c:v>
                </c:pt>
                <c:pt idx="2906">
                  <c:v>4044.9107</c:v>
                </c:pt>
                <c:pt idx="2907">
                  <c:v>4055.2759</c:v>
                </c:pt>
                <c:pt idx="2908">
                  <c:v>4051.5787</c:v>
                </c:pt>
                <c:pt idx="2909">
                  <c:v>4025.6663</c:v>
                </c:pt>
                <c:pt idx="2910">
                  <c:v>4065.0855</c:v>
                </c:pt>
                <c:pt idx="2911">
                  <c:v>4072.1624</c:v>
                </c:pt>
                <c:pt idx="2912">
                  <c:v>4028.8502</c:v>
                </c:pt>
                <c:pt idx="2913">
                  <c:v>4040.773</c:v>
                </c:pt>
                <c:pt idx="2914">
                  <c:v>4043.0847</c:v>
                </c:pt>
                <c:pt idx="2915">
                  <c:v>4026.9083</c:v>
                </c:pt>
                <c:pt idx="2916">
                  <c:v>4021.2325</c:v>
                </c:pt>
                <c:pt idx="2917">
                  <c:v>4040.7306</c:v>
                </c:pt>
                <c:pt idx="2918">
                  <c:v>4081.7992</c:v>
                </c:pt>
                <c:pt idx="2919">
                  <c:v>4115.5259</c:v>
                </c:pt>
                <c:pt idx="2920">
                  <c:v>4120.0508</c:v>
                </c:pt>
                <c:pt idx="2921">
                  <c:v>4102.3282</c:v>
                </c:pt>
                <c:pt idx="2922">
                  <c:v>4125.8226</c:v>
                </c:pt>
                <c:pt idx="2923">
                  <c:v>4114.3785</c:v>
                </c:pt>
                <c:pt idx="2924">
                  <c:v>4082.0615</c:v>
                </c:pt>
                <c:pt idx="2925">
                  <c:v>4057.2122</c:v>
                </c:pt>
                <c:pt idx="2926">
                  <c:v>4059.9863</c:v>
                </c:pt>
                <c:pt idx="2927">
                  <c:v>4063.0068</c:v>
                </c:pt>
                <c:pt idx="2928">
                  <c:v>4071.5777</c:v>
                </c:pt>
                <c:pt idx="2929">
                  <c:v>4096.8782</c:v>
                </c:pt>
                <c:pt idx="2930">
                  <c:v>4087.6736</c:v>
                </c:pt>
                <c:pt idx="2931">
                  <c:v>4123.6916</c:v>
                </c:pt>
                <c:pt idx="2932">
                  <c:v>4128.5239</c:v>
                </c:pt>
                <c:pt idx="2933">
                  <c:v>4144.1997</c:v>
                </c:pt>
                <c:pt idx="2934">
                  <c:v>4150.0653</c:v>
                </c:pt>
                <c:pt idx="2935">
                  <c:v>4157.8747</c:v>
                </c:pt>
                <c:pt idx="2936">
                  <c:v>4131.7711</c:v>
                </c:pt>
                <c:pt idx="2937">
                  <c:v>4144.0546</c:v>
                </c:pt>
                <c:pt idx="2938">
                  <c:v>4146.86</c:v>
                </c:pt>
                <c:pt idx="2939">
                  <c:v>4161.7524</c:v>
                </c:pt>
                <c:pt idx="2940">
                  <c:v>4179.7731</c:v>
                </c:pt>
                <c:pt idx="2941">
                  <c:v>4206.2858</c:v>
                </c:pt>
                <c:pt idx="2942">
                  <c:v>4237.6554</c:v>
                </c:pt>
                <c:pt idx="2943">
                  <c:v>4228.7527</c:v>
                </c:pt>
                <c:pt idx="2944">
                  <c:v>4225.6727</c:v>
                </c:pt>
                <c:pt idx="2945">
                  <c:v>4248.3362</c:v>
                </c:pt>
                <c:pt idx="2946">
                  <c:v>4218.5584</c:v>
                </c:pt>
                <c:pt idx="2947">
                  <c:v>4293.0927</c:v>
                </c:pt>
                <c:pt idx="2948">
                  <c:v>4300.006</c:v>
                </c:pt>
                <c:pt idx="2949">
                  <c:v>4324.5401</c:v>
                </c:pt>
                <c:pt idx="2950">
                  <c:v>4302.672</c:v>
                </c:pt>
                <c:pt idx="2951">
                  <c:v>4296.5138</c:v>
                </c:pt>
                <c:pt idx="2952">
                  <c:v>4256.8622</c:v>
                </c:pt>
                <c:pt idx="2953">
                  <c:v>4275.4307</c:v>
                </c:pt>
                <c:pt idx="2954">
                  <c:v>4278.9462</c:v>
                </c:pt>
                <c:pt idx="2955">
                  <c:v>4257.5457</c:v>
                </c:pt>
                <c:pt idx="2956">
                  <c:v>4259.2019</c:v>
                </c:pt>
                <c:pt idx="2957">
                  <c:v>4280.9724</c:v>
                </c:pt>
                <c:pt idx="2958">
                  <c:v>4285.91</c:v>
                </c:pt>
                <c:pt idx="2959">
                  <c:v>4274.5476</c:v>
                </c:pt>
                <c:pt idx="2960">
                  <c:v>4240.955</c:v>
                </c:pt>
                <c:pt idx="2961">
                  <c:v>4244.6924</c:v>
                </c:pt>
                <c:pt idx="2962">
                  <c:v>4285.4747</c:v>
                </c:pt>
                <c:pt idx="2963">
                  <c:v>4283.6686</c:v>
                </c:pt>
                <c:pt idx="2964">
                  <c:v>4298.0825</c:v>
                </c:pt>
                <c:pt idx="2965">
                  <c:v>4314.323</c:v>
                </c:pt>
                <c:pt idx="2966">
                  <c:v>4268.7757</c:v>
                </c:pt>
                <c:pt idx="2967">
                  <c:v>4289.302</c:v>
                </c:pt>
                <c:pt idx="2968">
                  <c:v>4331.3252</c:v>
                </c:pt>
                <c:pt idx="2969">
                  <c:v>4307.3765</c:v>
                </c:pt>
                <c:pt idx="2970">
                  <c:v>4316.1215</c:v>
                </c:pt>
                <c:pt idx="2971">
                  <c:v>4354.3102</c:v>
                </c:pt>
                <c:pt idx="2972">
                  <c:v>4341.2856</c:v>
                </c:pt>
                <c:pt idx="2973">
                  <c:v>4326.3616</c:v>
                </c:pt>
                <c:pt idx="2974">
                  <c:v>4319.6202</c:v>
                </c:pt>
                <c:pt idx="2975">
                  <c:v>4290.8164</c:v>
                </c:pt>
                <c:pt idx="2976">
                  <c:v>4323.9609</c:v>
                </c:pt>
                <c:pt idx="2977">
                  <c:v>4382.4218</c:v>
                </c:pt>
                <c:pt idx="2978">
                  <c:v>4400.0482</c:v>
                </c:pt>
                <c:pt idx="2979">
                  <c:v>4407.7461</c:v>
                </c:pt>
                <c:pt idx="2980">
                  <c:v>4405.8489</c:v>
                </c:pt>
                <c:pt idx="2981">
                  <c:v>4421.5674</c:v>
                </c:pt>
                <c:pt idx="2982">
                  <c:v>4423.273</c:v>
                </c:pt>
                <c:pt idx="2983">
                  <c:v>4450.6224</c:v>
                </c:pt>
                <c:pt idx="2984">
                  <c:v>4397.7294</c:v>
                </c:pt>
                <c:pt idx="2985">
                  <c:v>4375.8763</c:v>
                </c:pt>
                <c:pt idx="2986">
                  <c:v>4365.363</c:v>
                </c:pt>
                <c:pt idx="2987">
                  <c:v>4347.3065</c:v>
                </c:pt>
                <c:pt idx="2988">
                  <c:v>4366.1882</c:v>
                </c:pt>
                <c:pt idx="2989">
                  <c:v>4369.3495</c:v>
                </c:pt>
                <c:pt idx="2990">
                  <c:v>4315.195</c:v>
                </c:pt>
                <c:pt idx="2991">
                  <c:v>4335.3748</c:v>
                </c:pt>
                <c:pt idx="2992">
                  <c:v>4339.4801</c:v>
                </c:pt>
                <c:pt idx="2993">
                  <c:v>4329.6307</c:v>
                </c:pt>
                <c:pt idx="2994">
                  <c:v>4302.8443</c:v>
                </c:pt>
                <c:pt idx="2995">
                  <c:v>4281.1334</c:v>
                </c:pt>
                <c:pt idx="2996">
                  <c:v>4254.3241</c:v>
                </c:pt>
                <c:pt idx="2997">
                  <c:v>4251.87</c:v>
                </c:pt>
                <c:pt idx="2998">
                  <c:v>4229.099</c:v>
                </c:pt>
                <c:pt idx="2999">
                  <c:v>4194.2355</c:v>
                </c:pt>
                <c:pt idx="3000">
                  <c:v>4192.6161</c:v>
                </c:pt>
                <c:pt idx="3001">
                  <c:v>4147.8216</c:v>
                </c:pt>
                <c:pt idx="3002">
                  <c:v>4170.4773</c:v>
                </c:pt>
                <c:pt idx="3003">
                  <c:v>4202.116</c:v>
                </c:pt>
                <c:pt idx="3004">
                  <c:v>4228.9447</c:v>
                </c:pt>
                <c:pt idx="3005">
                  <c:v>4278.0779</c:v>
                </c:pt>
                <c:pt idx="3006">
                  <c:v>4265.5256</c:v>
                </c:pt>
                <c:pt idx="3007">
                  <c:v>4245.369</c:v>
                </c:pt>
                <c:pt idx="3008">
                  <c:v>4261.365</c:v>
                </c:pt>
                <c:pt idx="3009">
                  <c:v>4248.4414</c:v>
                </c:pt>
                <c:pt idx="3010">
                  <c:v>4259.5387</c:v>
                </c:pt>
                <c:pt idx="3011">
                  <c:v>4266.9756</c:v>
                </c:pt>
                <c:pt idx="3012">
                  <c:v>4325.1642</c:v>
                </c:pt>
                <c:pt idx="3013">
                  <c:v>4331.2771</c:v>
                </c:pt>
                <c:pt idx="3014">
                  <c:v>4338.3074</c:v>
                </c:pt>
                <c:pt idx="3015">
                  <c:v>4330.8926</c:v>
                </c:pt>
                <c:pt idx="3016">
                  <c:v>4338.4682</c:v>
                </c:pt>
                <c:pt idx="3017">
                  <c:v>4316.4988</c:v>
                </c:pt>
                <c:pt idx="3018">
                  <c:v>4338.8753</c:v>
                </c:pt>
                <c:pt idx="3019">
                  <c:v>4397.4418</c:v>
                </c:pt>
                <c:pt idx="3020">
                  <c:v>4437.7686</c:v>
                </c:pt>
                <c:pt idx="3021">
                  <c:v>4450.9515</c:v>
                </c:pt>
                <c:pt idx="3022">
                  <c:v>4462.2744</c:v>
                </c:pt>
                <c:pt idx="3023">
                  <c:v>4477.0165</c:v>
                </c:pt>
                <c:pt idx="3024">
                  <c:v>4413.1828</c:v>
                </c:pt>
                <c:pt idx="3025">
                  <c:v>4391.9864</c:v>
                </c:pt>
                <c:pt idx="3026">
                  <c:v>4362.8578</c:v>
                </c:pt>
                <c:pt idx="3027">
                  <c:v>4393.3781</c:v>
                </c:pt>
                <c:pt idx="3028">
                  <c:v>4387.9023</c:v>
                </c:pt>
                <c:pt idx="3029">
                  <c:v>4439.0621</c:v>
                </c:pt>
                <c:pt idx="3030">
                  <c:v>4438.0413</c:v>
                </c:pt>
                <c:pt idx="3031">
                  <c:v>4475.0282</c:v>
                </c:pt>
                <c:pt idx="3032">
                  <c:v>4525.7314</c:v>
                </c:pt>
                <c:pt idx="3033">
                  <c:v>4534.924</c:v>
                </c:pt>
                <c:pt idx="3034">
                  <c:v>4509.997</c:v>
                </c:pt>
                <c:pt idx="3035">
                  <c:v>4525.3729</c:v>
                </c:pt>
                <c:pt idx="3036">
                  <c:v>4527.2442</c:v>
                </c:pt>
                <c:pt idx="3037">
                  <c:v>4518.9225</c:v>
                </c:pt>
                <c:pt idx="3038">
                  <c:v>4483.8044</c:v>
                </c:pt>
                <c:pt idx="3039">
                  <c:v>4514.0952</c:v>
                </c:pt>
                <c:pt idx="3040">
                  <c:v>4515.5788</c:v>
                </c:pt>
                <c:pt idx="3041">
                  <c:v>4517.368</c:v>
                </c:pt>
                <c:pt idx="3042">
                  <c:v>4506.2167</c:v>
                </c:pt>
                <c:pt idx="3043">
                  <c:v>4526.76</c:v>
                </c:pt>
                <c:pt idx="3044">
                  <c:v>4505.9103</c:v>
                </c:pt>
                <c:pt idx="3045">
                  <c:v>4517.2001</c:v>
                </c:pt>
                <c:pt idx="3046">
                  <c:v>4544.4579</c:v>
                </c:pt>
                <c:pt idx="3047">
                  <c:v>4489.0145</c:v>
                </c:pt>
                <c:pt idx="3048">
                  <c:v>4489.5263</c:v>
                </c:pt>
                <c:pt idx="3049">
                  <c:v>4549.8094</c:v>
                </c:pt>
                <c:pt idx="3050">
                  <c:v>4588.1138</c:v>
                </c:pt>
                <c:pt idx="3051">
                  <c:v>4585.4932</c:v>
                </c:pt>
                <c:pt idx="3052">
                  <c:v>4615.1739</c:v>
                </c:pt>
                <c:pt idx="3053">
                  <c:v>4592.2879</c:v>
                </c:pt>
                <c:pt idx="3054">
                  <c:v>4568.7753</c:v>
                </c:pt>
                <c:pt idx="3055">
                  <c:v>4564.1852</c:v>
                </c:pt>
                <c:pt idx="3056">
                  <c:v>4581.2797</c:v>
                </c:pt>
                <c:pt idx="3057">
                  <c:v>4599.8862</c:v>
                </c:pt>
                <c:pt idx="3058">
                  <c:v>4627.9797</c:v>
                </c:pt>
                <c:pt idx="3059">
                  <c:v>4606.6739</c:v>
                </c:pt>
                <c:pt idx="3060">
                  <c:v>4569.5417</c:v>
                </c:pt>
                <c:pt idx="3061">
                  <c:v>4548.567</c:v>
                </c:pt>
                <c:pt idx="3062">
                  <c:v>4577.6379</c:v>
                </c:pt>
                <c:pt idx="3063">
                  <c:v>4572.1976</c:v>
                </c:pt>
                <c:pt idx="3064">
                  <c:v>4584.5542</c:v>
                </c:pt>
                <c:pt idx="3065">
                  <c:v>4572.0537</c:v>
                </c:pt>
                <c:pt idx="3066">
                  <c:v>4492.2127</c:v>
                </c:pt>
                <c:pt idx="3067">
                  <c:v>4528.7969</c:v>
                </c:pt>
                <c:pt idx="3068">
                  <c:v>4556.8969</c:v>
                </c:pt>
                <c:pt idx="3069">
                  <c:v>4541.2494</c:v>
                </c:pt>
                <c:pt idx="3070">
                  <c:v>4563.4608</c:v>
                </c:pt>
                <c:pt idx="3071">
                  <c:v>4574.2653</c:v>
                </c:pt>
                <c:pt idx="3072">
                  <c:v>4592.5755</c:v>
                </c:pt>
                <c:pt idx="3073">
                  <c:v>4593.6098</c:v>
                </c:pt>
                <c:pt idx="3074">
                  <c:v>4591.5746</c:v>
                </c:pt>
                <c:pt idx="3075">
                  <c:v>4588.2694</c:v>
                </c:pt>
                <c:pt idx="3076">
                  <c:v>4646.5415</c:v>
                </c:pt>
                <c:pt idx="3077">
                  <c:v>4679.7912</c:v>
                </c:pt>
                <c:pt idx="3078">
                  <c:v>4676.5404</c:v>
                </c:pt>
                <c:pt idx="3079">
                  <c:v>4681.0835</c:v>
                </c:pt>
                <c:pt idx="3080">
                  <c:v>4653.353</c:v>
                </c:pt>
                <c:pt idx="3081">
                  <c:v>4663.4789</c:v>
                </c:pt>
                <c:pt idx="3082">
                  <c:v>4669.584</c:v>
                </c:pt>
                <c:pt idx="3083">
                  <c:v>4672.39</c:v>
                </c:pt>
                <c:pt idx="3084">
                  <c:v>4664.5029</c:v>
                </c:pt>
                <c:pt idx="3085">
                  <c:v>4654.1555</c:v>
                </c:pt>
                <c:pt idx="3086">
                  <c:v>4649.4264</c:v>
                </c:pt>
                <c:pt idx="3087">
                  <c:v>4657.8476</c:v>
                </c:pt>
                <c:pt idx="3088">
                  <c:v>4677.3236</c:v>
                </c:pt>
                <c:pt idx="3089">
                  <c:v>4686.9195</c:v>
                </c:pt>
                <c:pt idx="3090">
                  <c:v>4675.2538</c:v>
                </c:pt>
                <c:pt idx="3091">
                  <c:v>4666.9108</c:v>
                </c:pt>
                <c:pt idx="3092">
                  <c:v>4676.9236</c:v>
                </c:pt>
                <c:pt idx="3093">
                  <c:v>4663.1889</c:v>
                </c:pt>
                <c:pt idx="3094">
                  <c:v>4685.9117</c:v>
                </c:pt>
                <c:pt idx="3095">
                  <c:v>4683.8211</c:v>
                </c:pt>
                <c:pt idx="3096">
                  <c:v>4690.0497</c:v>
                </c:pt>
                <c:pt idx="3097">
                  <c:v>4668.8034</c:v>
                </c:pt>
                <c:pt idx="3098">
                  <c:v>4666.4094</c:v>
                </c:pt>
                <c:pt idx="3099">
                  <c:v>4673.3026</c:v>
                </c:pt>
                <c:pt idx="3100">
                  <c:v>4663.2627</c:v>
                </c:pt>
                <c:pt idx="3101">
                  <c:v>4672.2503</c:v>
                </c:pt>
                <c:pt idx="3102">
                  <c:v>4719.9659</c:v>
                </c:pt>
                <c:pt idx="3103">
                  <c:v>4726.0938</c:v>
                </c:pt>
                <c:pt idx="3104">
                  <c:v>4739.6127</c:v>
                </c:pt>
                <c:pt idx="3105">
                  <c:v>4740.2991</c:v>
                </c:pt>
                <c:pt idx="3106">
                  <c:v>4741.5165</c:v>
                </c:pt>
                <c:pt idx="3107">
                  <c:v>4708.8836</c:v>
                </c:pt>
                <c:pt idx="3108">
                  <c:v>4708.7946</c:v>
                </c:pt>
                <c:pt idx="3109">
                  <c:v>4740.8298</c:v>
                </c:pt>
                <c:pt idx="3110">
                  <c:v>4740.432</c:v>
                </c:pt>
                <c:pt idx="3111">
                  <c:v>4742.3059</c:v>
                </c:pt>
                <c:pt idx="3112">
                  <c:v>4746.4996</c:v>
                </c:pt>
                <c:pt idx="3113">
                  <c:v>4775.1342</c:v>
                </c:pt>
                <c:pt idx="3114">
                  <c:v>4787.0083</c:v>
                </c:pt>
                <c:pt idx="3115">
                  <c:v>4791.8467</c:v>
                </c:pt>
                <c:pt idx="3116">
                  <c:v>4806.6272</c:v>
                </c:pt>
                <c:pt idx="3117">
                  <c:v>4786.0426</c:v>
                </c:pt>
                <c:pt idx="3118">
                  <c:v>4767.5522</c:v>
                </c:pt>
                <c:pt idx="3119">
                  <c:v>4744.3643</c:v>
                </c:pt>
                <c:pt idx="3120">
                  <c:v>4744.3823</c:v>
                </c:pt>
                <c:pt idx="3121">
                  <c:v>4724.2806</c:v>
                </c:pt>
                <c:pt idx="3122">
                  <c:v>4757.0768</c:v>
                </c:pt>
                <c:pt idx="3123">
                  <c:v>4786.6007</c:v>
                </c:pt>
                <c:pt idx="3124">
                  <c:v>4788.8483</c:v>
                </c:pt>
                <c:pt idx="3125">
                  <c:v>4814.4146</c:v>
                </c:pt>
                <c:pt idx="3126">
                  <c:v>4841.3765</c:v>
                </c:pt>
                <c:pt idx="3127">
                  <c:v>4867.814</c:v>
                </c:pt>
                <c:pt idx="3128">
                  <c:v>4836.0492</c:v>
                </c:pt>
                <c:pt idx="3129">
                  <c:v>4814.7822</c:v>
                </c:pt>
                <c:pt idx="3130">
                  <c:v>4827.4683</c:v>
                </c:pt>
                <c:pt idx="3131">
                  <c:v>4835.3683</c:v>
                </c:pt>
                <c:pt idx="3132">
                  <c:v>4857.3329</c:v>
                </c:pt>
                <c:pt idx="3133">
                  <c:v>4921.2673</c:v>
                </c:pt>
                <c:pt idx="3134">
                  <c:v>4928.323</c:v>
                </c:pt>
                <c:pt idx="3135">
                  <c:v>4798.5507</c:v>
                </c:pt>
                <c:pt idx="3136">
                  <c:v>4798.5167</c:v>
                </c:pt>
                <c:pt idx="3137">
                  <c:v>4756.4894</c:v>
                </c:pt>
                <c:pt idx="3138">
                  <c:v>4760.7887</c:v>
                </c:pt>
                <c:pt idx="3139">
                  <c:v>4755.9597</c:v>
                </c:pt>
                <c:pt idx="3140">
                  <c:v>4725.7812</c:v>
                </c:pt>
                <c:pt idx="3141">
                  <c:v>4718.1346</c:v>
                </c:pt>
                <c:pt idx="3142">
                  <c:v>4724.0248</c:v>
                </c:pt>
                <c:pt idx="3143">
                  <c:v>4735.6026</c:v>
                </c:pt>
                <c:pt idx="3144">
                  <c:v>4708.7012</c:v>
                </c:pt>
                <c:pt idx="3145">
                  <c:v>4660.8384</c:v>
                </c:pt>
                <c:pt idx="3146">
                  <c:v>4675.8399</c:v>
                </c:pt>
                <c:pt idx="3147">
                  <c:v>4725.1771</c:v>
                </c:pt>
                <c:pt idx="3148">
                  <c:v>4677.6117</c:v>
                </c:pt>
                <c:pt idx="3149">
                  <c:v>4713.3193</c:v>
                </c:pt>
                <c:pt idx="3150">
                  <c:v>4702.3981</c:v>
                </c:pt>
                <c:pt idx="3151">
                  <c:v>4664.8582</c:v>
                </c:pt>
                <c:pt idx="3152">
                  <c:v>4664.1441</c:v>
                </c:pt>
                <c:pt idx="3153">
                  <c:v>4703.6238</c:v>
                </c:pt>
                <c:pt idx="3154">
                  <c:v>4690.5537</c:v>
                </c:pt>
                <c:pt idx="3155">
                  <c:v>4716.3107</c:v>
                </c:pt>
                <c:pt idx="3156">
                  <c:v>4716.9027</c:v>
                </c:pt>
                <c:pt idx="3157">
                  <c:v>4710.8021</c:v>
                </c:pt>
                <c:pt idx="3158">
                  <c:v>4730.7611</c:v>
                </c:pt>
                <c:pt idx="3159">
                  <c:v>4696.6756</c:v>
                </c:pt>
                <c:pt idx="3160">
                  <c:v>4718.5551</c:v>
                </c:pt>
                <c:pt idx="3161">
                  <c:v>4750.7874</c:v>
                </c:pt>
                <c:pt idx="3162">
                  <c:v>4836.0789</c:v>
                </c:pt>
                <c:pt idx="3163">
                  <c:v>4859.7024</c:v>
                </c:pt>
                <c:pt idx="3164">
                  <c:v>4877.6333</c:v>
                </c:pt>
                <c:pt idx="3165">
                  <c:v>4912.4328</c:v>
                </c:pt>
                <c:pt idx="3166">
                  <c:v>4952.7185</c:v>
                </c:pt>
                <c:pt idx="3167">
                  <c:v>4949.1642</c:v>
                </c:pt>
                <c:pt idx="3168">
                  <c:v>4963.9949</c:v>
                </c:pt>
                <c:pt idx="3169">
                  <c:v>4950.7494</c:v>
                </c:pt>
                <c:pt idx="3170">
                  <c:v>4974.829</c:v>
                </c:pt>
                <c:pt idx="3171">
                  <c:v>4956.6748</c:v>
                </c:pt>
                <c:pt idx="3172">
                  <c:v>5027.2277</c:v>
                </c:pt>
                <c:pt idx="3173">
                  <c:v>5020.7802</c:v>
                </c:pt>
                <c:pt idx="3174">
                  <c:v>5061.0466</c:v>
                </c:pt>
                <c:pt idx="3175">
                  <c:v>5058.976</c:v>
                </c:pt>
                <c:pt idx="3176">
                  <c:v>5108.8981</c:v>
                </c:pt>
                <c:pt idx="3177">
                  <c:v>5169.5701</c:v>
                </c:pt>
                <c:pt idx="3178">
                  <c:v>5177.3544</c:v>
                </c:pt>
                <c:pt idx="3179">
                  <c:v>5156.2794</c:v>
                </c:pt>
                <c:pt idx="3180">
                  <c:v>5190.2866</c:v>
                </c:pt>
                <c:pt idx="3181">
                  <c:v>5139.4613</c:v>
                </c:pt>
                <c:pt idx="3182">
                  <c:v>5077.6357</c:v>
                </c:pt>
                <c:pt idx="3183">
                  <c:v>5071.8098</c:v>
                </c:pt>
                <c:pt idx="3184">
                  <c:v>5020.1774</c:v>
                </c:pt>
                <c:pt idx="3185">
                  <c:v>5061.5215</c:v>
                </c:pt>
                <c:pt idx="3186">
                  <c:v>5098.9372</c:v>
                </c:pt>
                <c:pt idx="3187">
                  <c:v>4952.9174</c:v>
                </c:pt>
                <c:pt idx="3188">
                  <c:v>4852.4933</c:v>
                </c:pt>
                <c:pt idx="3189">
                  <c:v>4807.1596</c:v>
                </c:pt>
                <c:pt idx="3190">
                  <c:v>4620.225</c:v>
                </c:pt>
                <c:pt idx="3191">
                  <c:v>4672.7103</c:v>
                </c:pt>
                <c:pt idx="3192">
                  <c:v>4724.1045</c:v>
                </c:pt>
                <c:pt idx="3193">
                  <c:v>4736.5591</c:v>
                </c:pt>
                <c:pt idx="3194">
                  <c:v>4839.2449</c:v>
                </c:pt>
                <c:pt idx="3195">
                  <c:v>4853.3542</c:v>
                </c:pt>
                <c:pt idx="3196">
                  <c:v>4899.0698</c:v>
                </c:pt>
                <c:pt idx="3197">
                  <c:v>4822.355</c:v>
                </c:pt>
                <c:pt idx="3198">
                  <c:v>4789.7758</c:v>
                </c:pt>
                <c:pt idx="3199">
                  <c:v>4796.3818</c:v>
                </c:pt>
                <c:pt idx="3200">
                  <c:v>4783.9146</c:v>
                </c:pt>
                <c:pt idx="3201">
                  <c:v>4777.4004</c:v>
                </c:pt>
                <c:pt idx="3202">
                  <c:v>4841.2609</c:v>
                </c:pt>
                <c:pt idx="3203">
                  <c:v>4822.2031</c:v>
                </c:pt>
                <c:pt idx="3204">
                  <c:v>4867.4048</c:v>
                </c:pt>
                <c:pt idx="3205">
                  <c:v>4884.4115</c:v>
                </c:pt>
                <c:pt idx="3206">
                  <c:v>4894.363</c:v>
                </c:pt>
                <c:pt idx="3207">
                  <c:v>4864.3836</c:v>
                </c:pt>
                <c:pt idx="3208">
                  <c:v>4845.202</c:v>
                </c:pt>
                <c:pt idx="3209">
                  <c:v>4851.2768</c:v>
                </c:pt>
                <c:pt idx="3210">
                  <c:v>4813.0802</c:v>
                </c:pt>
                <c:pt idx="3211">
                  <c:v>4791.6057</c:v>
                </c:pt>
                <c:pt idx="3212">
                  <c:v>4790.3361</c:v>
                </c:pt>
                <c:pt idx="3213">
                  <c:v>4781.544</c:v>
                </c:pt>
                <c:pt idx="3214">
                  <c:v>4743.8208</c:v>
                </c:pt>
                <c:pt idx="3215">
                  <c:v>4607.2898</c:v>
                </c:pt>
                <c:pt idx="3216">
                  <c:v>4568.444</c:v>
                </c:pt>
                <c:pt idx="3217">
                  <c:v>4586.7743</c:v>
                </c:pt>
                <c:pt idx="3218">
                  <c:v>4521.3011</c:v>
                </c:pt>
                <c:pt idx="3219">
                  <c:v>4599.4342</c:v>
                </c:pt>
                <c:pt idx="3220">
                  <c:v>4601.8686</c:v>
                </c:pt>
                <c:pt idx="3221">
                  <c:v>4578.5139</c:v>
                </c:pt>
                <c:pt idx="3222">
                  <c:v>4533.2156</c:v>
                </c:pt>
                <c:pt idx="3223">
                  <c:v>4529.7562</c:v>
                </c:pt>
                <c:pt idx="3224">
                  <c:v>4520.9159</c:v>
                </c:pt>
                <c:pt idx="3225">
                  <c:v>4597.2046</c:v>
                </c:pt>
                <c:pt idx="3226">
                  <c:v>4622.6088</c:v>
                </c:pt>
                <c:pt idx="3227">
                  <c:v>4580.8123</c:v>
                </c:pt>
                <c:pt idx="3228">
                  <c:v>4559.8496</c:v>
                </c:pt>
                <c:pt idx="3229">
                  <c:v>4483.7867</c:v>
                </c:pt>
                <c:pt idx="3230">
                  <c:v>4432.0503</c:v>
                </c:pt>
                <c:pt idx="3231">
                  <c:v>4450.4956</c:v>
                </c:pt>
                <c:pt idx="3232">
                  <c:v>4492.1984</c:v>
                </c:pt>
                <c:pt idx="3233">
                  <c:v>4429.9219</c:v>
                </c:pt>
                <c:pt idx="3234">
                  <c:v>4431.9247</c:v>
                </c:pt>
                <c:pt idx="3235">
                  <c:v>4521.8823</c:v>
                </c:pt>
                <c:pt idx="3236">
                  <c:v>4508.5838</c:v>
                </c:pt>
                <c:pt idx="3237">
                  <c:v>4440.7429</c:v>
                </c:pt>
                <c:pt idx="3238">
                  <c:v>4440.9043</c:v>
                </c:pt>
                <c:pt idx="3239">
                  <c:v>4461.7128</c:v>
                </c:pt>
                <c:pt idx="3240">
                  <c:v>4494.8965</c:v>
                </c:pt>
                <c:pt idx="3241">
                  <c:v>4482.6043</c:v>
                </c:pt>
                <c:pt idx="3242">
                  <c:v>4549.2201</c:v>
                </c:pt>
                <c:pt idx="3243">
                  <c:v>4586.6751</c:v>
                </c:pt>
                <c:pt idx="3244">
                  <c:v>4581.5762</c:v>
                </c:pt>
                <c:pt idx="3245">
                  <c:v>4608.9421</c:v>
                </c:pt>
                <c:pt idx="3246">
                  <c:v>4588.7785</c:v>
                </c:pt>
                <c:pt idx="3247">
                  <c:v>4608.9631</c:v>
                </c:pt>
                <c:pt idx="3248">
                  <c:v>4628.1632</c:v>
                </c:pt>
                <c:pt idx="3249">
                  <c:v>4601.8813</c:v>
                </c:pt>
                <c:pt idx="3250">
                  <c:v>4585.0769</c:v>
                </c:pt>
                <c:pt idx="3251">
                  <c:v>4628.8163</c:v>
                </c:pt>
                <c:pt idx="3252">
                  <c:v>4650.2242</c:v>
                </c:pt>
                <c:pt idx="3253">
                  <c:v>4637.4246</c:v>
                </c:pt>
                <c:pt idx="3254">
                  <c:v>4591.5073</c:v>
                </c:pt>
                <c:pt idx="3255">
                  <c:v>4561.8194</c:v>
                </c:pt>
                <c:pt idx="3256">
                  <c:v>4551.3759</c:v>
                </c:pt>
                <c:pt idx="3257">
                  <c:v>4564.4349</c:v>
                </c:pt>
                <c:pt idx="3258">
                  <c:v>4551.2635</c:v>
                </c:pt>
                <c:pt idx="3259">
                  <c:v>4466.2814</c:v>
                </c:pt>
                <c:pt idx="3260">
                  <c:v>4559.6164</c:v>
                </c:pt>
                <c:pt idx="3261">
                  <c:v>4527.0924</c:v>
                </c:pt>
                <c:pt idx="3262">
                  <c:v>4559.6793</c:v>
                </c:pt>
                <c:pt idx="3263">
                  <c:v>4579.5284</c:v>
                </c:pt>
                <c:pt idx="3264">
                  <c:v>4578.864</c:v>
                </c:pt>
                <c:pt idx="3265">
                  <c:v>4549.3562</c:v>
                </c:pt>
                <c:pt idx="3266">
                  <c:v>4486.994</c:v>
                </c:pt>
                <c:pt idx="3267">
                  <c:v>4480.9762</c:v>
                </c:pt>
                <c:pt idx="3268">
                  <c:v>4535.4677</c:v>
                </c:pt>
                <c:pt idx="3269">
                  <c:v>4501.3921</c:v>
                </c:pt>
                <c:pt idx="3270">
                  <c:v>4481.2387</c:v>
                </c:pt>
                <c:pt idx="3271">
                  <c:v>4460.9917</c:v>
                </c:pt>
                <c:pt idx="3272">
                  <c:v>4291.9818</c:v>
                </c:pt>
                <c:pt idx="3273">
                  <c:v>4315.1399</c:v>
                </c:pt>
                <c:pt idx="3274">
                  <c:v>4276.1777</c:v>
                </c:pt>
                <c:pt idx="3275">
                  <c:v>4291.5</c:v>
                </c:pt>
                <c:pt idx="3276">
                  <c:v>4252.127</c:v>
                </c:pt>
                <c:pt idx="3277">
                  <c:v>4202.3565</c:v>
                </c:pt>
                <c:pt idx="3278">
                  <c:v>4151.267</c:v>
                </c:pt>
                <c:pt idx="3279">
                  <c:v>4096.8811</c:v>
                </c:pt>
                <c:pt idx="3280">
                  <c:v>4187.0214</c:v>
                </c:pt>
                <c:pt idx="3281">
                  <c:v>4076.2311</c:v>
                </c:pt>
                <c:pt idx="3282">
                  <c:v>4082.4669</c:v>
                </c:pt>
                <c:pt idx="3283">
                  <c:v>4042.2912</c:v>
                </c:pt>
                <c:pt idx="3284">
                  <c:v>4003.2056</c:v>
                </c:pt>
                <c:pt idx="3285">
                  <c:v>4014.8838</c:v>
                </c:pt>
                <c:pt idx="3286">
                  <c:v>4108.5541</c:v>
                </c:pt>
                <c:pt idx="3287">
                  <c:v>4121.3817</c:v>
                </c:pt>
                <c:pt idx="3288">
                  <c:v>4052.9546</c:v>
                </c:pt>
                <c:pt idx="3289">
                  <c:v>4128.1795</c:v>
                </c:pt>
                <c:pt idx="3290">
                  <c:v>4133.1423</c:v>
                </c:pt>
                <c:pt idx="3291">
                  <c:v>4107.222</c:v>
                </c:pt>
                <c:pt idx="3292">
                  <c:v>4079.3265</c:v>
                </c:pt>
                <c:pt idx="3293">
                  <c:v>4087.3551</c:v>
                </c:pt>
                <c:pt idx="3294">
                  <c:v>4081.9136</c:v>
                </c:pt>
                <c:pt idx="3295">
                  <c:v>4154.6853</c:v>
                </c:pt>
                <c:pt idx="3296">
                  <c:v>4195.7148</c:v>
                </c:pt>
                <c:pt idx="3297">
                  <c:v>4250.7613</c:v>
                </c:pt>
                <c:pt idx="3298">
                  <c:v>4244.1339</c:v>
                </c:pt>
                <c:pt idx="3299">
                  <c:v>4216.1812</c:v>
                </c:pt>
                <c:pt idx="3300">
                  <c:v>4201.0621</c:v>
                </c:pt>
                <c:pt idx="3301">
                  <c:v>4204.8687</c:v>
                </c:pt>
                <c:pt idx="3302">
                  <c:v>4207.7815</c:v>
                </c:pt>
                <c:pt idx="3303">
                  <c:v>4129.2559</c:v>
                </c:pt>
                <c:pt idx="3304">
                  <c:v>4046.94</c:v>
                </c:pt>
                <c:pt idx="3305">
                  <c:v>3995.2183</c:v>
                </c:pt>
                <c:pt idx="3306">
                  <c:v>3943.2896</c:v>
                </c:pt>
                <c:pt idx="3307">
                  <c:v>4043.7615</c:v>
                </c:pt>
                <c:pt idx="3308">
                  <c:v>3988.7085</c:v>
                </c:pt>
                <c:pt idx="3309">
                  <c:v>4059.2482</c:v>
                </c:pt>
                <c:pt idx="3310">
                  <c:v>4049.1519</c:v>
                </c:pt>
                <c:pt idx="3311">
                  <c:v>4025.8968</c:v>
                </c:pt>
                <c:pt idx="3312">
                  <c:v>4023.0395</c:v>
                </c:pt>
                <c:pt idx="3313">
                  <c:v>3942.0715</c:v>
                </c:pt>
                <c:pt idx="3314">
                  <c:v>3919.1037</c:v>
                </c:pt>
                <c:pt idx="3315">
                  <c:v>3875.7509</c:v>
                </c:pt>
                <c:pt idx="3316">
                  <c:v>3912.0039</c:v>
                </c:pt>
                <c:pt idx="3317">
                  <c:v>3961.2622</c:v>
                </c:pt>
                <c:pt idx="3318">
                  <c:v>3935.273</c:v>
                </c:pt>
                <c:pt idx="3319">
                  <c:v>3945.7335</c:v>
                </c:pt>
                <c:pt idx="3320">
                  <c:v>3956.0101</c:v>
                </c:pt>
                <c:pt idx="3321">
                  <c:v>4039.0327</c:v>
                </c:pt>
                <c:pt idx="3322">
                  <c:v>4034.7187</c:v>
                </c:pt>
                <c:pt idx="3323">
                  <c:v>4010.281</c:v>
                </c:pt>
                <c:pt idx="3324">
                  <c:v>3990.2266</c:v>
                </c:pt>
                <c:pt idx="3325">
                  <c:v>3970.5239</c:v>
                </c:pt>
                <c:pt idx="3326">
                  <c:v>3960.5335</c:v>
                </c:pt>
                <c:pt idx="3327">
                  <c:v>3999.4185</c:v>
                </c:pt>
                <c:pt idx="3328">
                  <c:v>3934.8711</c:v>
                </c:pt>
                <c:pt idx="3329">
                  <c:v>3897.0319</c:v>
                </c:pt>
                <c:pt idx="3330">
                  <c:v>3910.1316</c:v>
                </c:pt>
                <c:pt idx="3331">
                  <c:v>3874.4183</c:v>
                </c:pt>
                <c:pt idx="3332">
                  <c:v>3865.6747</c:v>
                </c:pt>
                <c:pt idx="3333">
                  <c:v>3858.468</c:v>
                </c:pt>
                <c:pt idx="3334">
                  <c:v>3893.639</c:v>
                </c:pt>
                <c:pt idx="3335">
                  <c:v>3902.8405</c:v>
                </c:pt>
                <c:pt idx="3336">
                  <c:v>3866.8479</c:v>
                </c:pt>
                <c:pt idx="3337">
                  <c:v>3925.443</c:v>
                </c:pt>
                <c:pt idx="3338">
                  <c:v>3980.147</c:v>
                </c:pt>
                <c:pt idx="3339">
                  <c:v>3977.7148</c:v>
                </c:pt>
                <c:pt idx="3340">
                  <c:v>4082.4489</c:v>
                </c:pt>
                <c:pt idx="3341">
                  <c:v>4049.1204</c:v>
                </c:pt>
                <c:pt idx="3342">
                  <c:v>4076.5325</c:v>
                </c:pt>
                <c:pt idx="3343">
                  <c:v>4065.0344</c:v>
                </c:pt>
                <c:pt idx="3344">
                  <c:v>4108.7303</c:v>
                </c:pt>
                <c:pt idx="3345">
                  <c:v>3963.2507</c:v>
                </c:pt>
                <c:pt idx="3346">
                  <c:v>3954.8607</c:v>
                </c:pt>
                <c:pt idx="3347">
                  <c:v>3960.9608</c:v>
                </c:pt>
                <c:pt idx="3348">
                  <c:v>3770.5396</c:v>
                </c:pt>
                <c:pt idx="3349">
                  <c:v>3812.2711</c:v>
                </c:pt>
                <c:pt idx="3350">
                  <c:v>3737.9712</c:v>
                </c:pt>
                <c:pt idx="3351">
                  <c:v>3700.2303</c:v>
                </c:pt>
                <c:pt idx="3352">
                  <c:v>3728.1697</c:v>
                </c:pt>
                <c:pt idx="3353">
                  <c:v>3651.0906</c:v>
                </c:pt>
                <c:pt idx="3354">
                  <c:v>3752.4192</c:v>
                </c:pt>
                <c:pt idx="3355">
                  <c:v>3904.4123</c:v>
                </c:pt>
                <c:pt idx="3356">
                  <c:v>3812.2202</c:v>
                </c:pt>
                <c:pt idx="3357">
                  <c:v>3811.7329</c:v>
                </c:pt>
                <c:pt idx="3358">
                  <c:v>3821.6018</c:v>
                </c:pt>
                <c:pt idx="3359">
                  <c:v>3823.6392</c:v>
                </c:pt>
                <c:pt idx="3360">
                  <c:v>3729.1335</c:v>
                </c:pt>
                <c:pt idx="3361">
                  <c:v>3765.1615</c:v>
                </c:pt>
                <c:pt idx="3362">
                  <c:v>3808.4147</c:v>
                </c:pt>
                <c:pt idx="3363">
                  <c:v>3815.7336</c:v>
                </c:pt>
                <c:pt idx="3364">
                  <c:v>3916.0266</c:v>
                </c:pt>
                <c:pt idx="3365">
                  <c:v>3903.1469</c:v>
                </c:pt>
                <c:pt idx="3366">
                  <c:v>3894.7942</c:v>
                </c:pt>
                <c:pt idx="3367">
                  <c:v>3876.5488</c:v>
                </c:pt>
                <c:pt idx="3368">
                  <c:v>3871.1788</c:v>
                </c:pt>
                <c:pt idx="3369">
                  <c:v>3830.2306</c:v>
                </c:pt>
                <c:pt idx="3370">
                  <c:v>3891.6365</c:v>
                </c:pt>
                <c:pt idx="3371">
                  <c:v>3925.0682</c:v>
                </c:pt>
                <c:pt idx="3372">
                  <c:v>3893.8333</c:v>
                </c:pt>
                <c:pt idx="3373">
                  <c:v>3929.0841</c:v>
                </c:pt>
                <c:pt idx="3374">
                  <c:v>3957.7398</c:v>
                </c:pt>
                <c:pt idx="3375">
                  <c:v>3999.46</c:v>
                </c:pt>
                <c:pt idx="3376">
                  <c:v>3911.2148</c:v>
                </c:pt>
                <c:pt idx="3377">
                  <c:v>3924.0408</c:v>
                </c:pt>
                <c:pt idx="3378">
                  <c:v>3911.1234</c:v>
                </c:pt>
                <c:pt idx="3379">
                  <c:v>3822.9826</c:v>
                </c:pt>
                <c:pt idx="3380">
                  <c:v>3822.0758</c:v>
                </c:pt>
                <c:pt idx="3381">
                  <c:v>3813.2116</c:v>
                </c:pt>
                <c:pt idx="3382">
                  <c:v>3855.168</c:v>
                </c:pt>
                <c:pt idx="3383">
                  <c:v>3813.6279</c:v>
                </c:pt>
                <c:pt idx="3384">
                  <c:v>3846.9489</c:v>
                </c:pt>
                <c:pt idx="3385">
                  <c:v>3945.492</c:v>
                </c:pt>
                <c:pt idx="3386">
                  <c:v>3957.1168</c:v>
                </c:pt>
                <c:pt idx="3387">
                  <c:v>3943.3657</c:v>
                </c:pt>
                <c:pt idx="3388">
                  <c:v>3879.0123</c:v>
                </c:pt>
                <c:pt idx="3389">
                  <c:v>3901.0377</c:v>
                </c:pt>
                <c:pt idx="3390">
                  <c:v>3864.7407</c:v>
                </c:pt>
                <c:pt idx="3391">
                  <c:v>3880.9981</c:v>
                </c:pt>
                <c:pt idx="3392">
                  <c:v>3907.6491</c:v>
                </c:pt>
                <c:pt idx="3393">
                  <c:v>3956.9631</c:v>
                </c:pt>
                <c:pt idx="3394">
                  <c:v>3898.8762</c:v>
                </c:pt>
                <c:pt idx="3395">
                  <c:v>3924.7503</c:v>
                </c:pt>
                <c:pt idx="3396">
                  <c:v>3896.4885</c:v>
                </c:pt>
                <c:pt idx="3397">
                  <c:v>3870.4618</c:v>
                </c:pt>
                <c:pt idx="3398">
                  <c:v>3867.2801</c:v>
                </c:pt>
                <c:pt idx="3399">
                  <c:v>3839.9327</c:v>
                </c:pt>
                <c:pt idx="3400">
                  <c:v>3867.2356</c:v>
                </c:pt>
                <c:pt idx="3401">
                  <c:v>3843.1058</c:v>
                </c:pt>
                <c:pt idx="3402">
                  <c:v>3841.5328</c:v>
                </c:pt>
                <c:pt idx="3403">
                  <c:v>3823.9246</c:v>
                </c:pt>
                <c:pt idx="3404">
                  <c:v>3836.87</c:v>
                </c:pt>
                <c:pt idx="3405">
                  <c:v>3779.2468</c:v>
                </c:pt>
                <c:pt idx="3406">
                  <c:v>3756.7586</c:v>
                </c:pt>
                <c:pt idx="3407">
                  <c:v>3830.9277</c:v>
                </c:pt>
                <c:pt idx="3408">
                  <c:v>3883.3566</c:v>
                </c:pt>
                <c:pt idx="3409">
                  <c:v>3890.5271</c:v>
                </c:pt>
                <c:pt idx="3410">
                  <c:v>3923.412</c:v>
                </c:pt>
                <c:pt idx="3411">
                  <c:v>3907.759</c:v>
                </c:pt>
                <c:pt idx="3412">
                  <c:v>3923.1416</c:v>
                </c:pt>
                <c:pt idx="3413">
                  <c:v>3917.0738</c:v>
                </c:pt>
                <c:pt idx="3414">
                  <c:v>3954.3081</c:v>
                </c:pt>
                <c:pt idx="3415">
                  <c:v>3959.031</c:v>
                </c:pt>
                <c:pt idx="3416">
                  <c:v>3950.5375</c:v>
                </c:pt>
                <c:pt idx="3417">
                  <c:v>3994.5564</c:v>
                </c:pt>
                <c:pt idx="3418">
                  <c:v>4000.7156</c:v>
                </c:pt>
                <c:pt idx="3419">
                  <c:v>3962.7089</c:v>
                </c:pt>
                <c:pt idx="3420">
                  <c:v>3979.6255</c:v>
                </c:pt>
                <c:pt idx="3421">
                  <c:v>3994.1647</c:v>
                </c:pt>
                <c:pt idx="3422">
                  <c:v>4013.5691</c:v>
                </c:pt>
                <c:pt idx="3423">
                  <c:v>4014.5273</c:v>
                </c:pt>
                <c:pt idx="3424">
                  <c:v>4025.0184</c:v>
                </c:pt>
                <c:pt idx="3425">
                  <c:v>4000.7395</c:v>
                </c:pt>
                <c:pt idx="3426">
                  <c:v>4012.0687</c:v>
                </c:pt>
                <c:pt idx="3427">
                  <c:v>4065.2377</c:v>
                </c:pt>
                <c:pt idx="3428">
                  <c:v>4126.9981</c:v>
                </c:pt>
                <c:pt idx="3429">
                  <c:v>4163.6749</c:v>
                </c:pt>
                <c:pt idx="3430">
                  <c:v>4216.6085</c:v>
                </c:pt>
                <c:pt idx="3431">
                  <c:v>4216.8263</c:v>
                </c:pt>
                <c:pt idx="3432">
                  <c:v>4159.9385</c:v>
                </c:pt>
                <c:pt idx="3433">
                  <c:v>4260.3113</c:v>
                </c:pt>
                <c:pt idx="3434">
                  <c:v>4255.2193</c:v>
                </c:pt>
                <c:pt idx="3435">
                  <c:v>4258.2487</c:v>
                </c:pt>
                <c:pt idx="3436">
                  <c:v>4230.3796</c:v>
                </c:pt>
                <c:pt idx="3437">
                  <c:v>4287.4095</c:v>
                </c:pt>
                <c:pt idx="3438">
                  <c:v>4470.2635</c:v>
                </c:pt>
                <c:pt idx="3439">
                  <c:v>4453.7772</c:v>
                </c:pt>
                <c:pt idx="3440">
                  <c:v>4444.2202</c:v>
                </c:pt>
                <c:pt idx="3441">
                  <c:v>4440.8664</c:v>
                </c:pt>
                <c:pt idx="3442">
                  <c:v>4502.0344</c:v>
                </c:pt>
                <c:pt idx="3443">
                  <c:v>4555.7983</c:v>
                </c:pt>
                <c:pt idx="3444">
                  <c:v>4608.0176</c:v>
                </c:pt>
                <c:pt idx="3445">
                  <c:v>4664.2342</c:v>
                </c:pt>
                <c:pt idx="3446">
                  <c:v>4658.764</c:v>
                </c:pt>
                <c:pt idx="3447">
                  <c:v>4469.6472</c:v>
                </c:pt>
                <c:pt idx="3448">
                  <c:v>4562.2607</c:v>
                </c:pt>
                <c:pt idx="3449">
                  <c:v>4598.8543</c:v>
                </c:pt>
                <c:pt idx="3450">
                  <c:v>4557.1027</c:v>
                </c:pt>
                <c:pt idx="3451">
                  <c:v>4493.9759</c:v>
                </c:pt>
                <c:pt idx="3452">
                  <c:v>4574.0335</c:v>
                </c:pt>
                <c:pt idx="3453">
                  <c:v>4703.4712</c:v>
                </c:pt>
                <c:pt idx="3454">
                  <c:v>4679.0672</c:v>
                </c:pt>
                <c:pt idx="3455">
                  <c:v>4685.0497</c:v>
                </c:pt>
                <c:pt idx="3456">
                  <c:v>4705.451</c:v>
                </c:pt>
                <c:pt idx="3457">
                  <c:v>4734.3988</c:v>
                </c:pt>
                <c:pt idx="3458">
                  <c:v>4662.4456</c:v>
                </c:pt>
                <c:pt idx="3459">
                  <c:v>4592.3513</c:v>
                </c:pt>
                <c:pt idx="3460">
                  <c:v>4659.7669</c:v>
                </c:pt>
                <c:pt idx="3461">
                  <c:v>4612.9753</c:v>
                </c:pt>
                <c:pt idx="3462">
                  <c:v>4742.9552</c:v>
                </c:pt>
                <c:pt idx="3463">
                  <c:v>4881.1092</c:v>
                </c:pt>
                <c:pt idx="3464">
                  <c:v>4885.6086</c:v>
                </c:pt>
                <c:pt idx="3465">
                  <c:v>4954.0193</c:v>
                </c:pt>
                <c:pt idx="3466">
                  <c:v>5021.842</c:v>
                </c:pt>
                <c:pt idx="3467">
                  <c:v>5071.9967</c:v>
                </c:pt>
                <c:pt idx="3468">
                  <c:v>5066.9395</c:v>
                </c:pt>
                <c:pt idx="3469">
                  <c:v>5080.5407</c:v>
                </c:pt>
                <c:pt idx="3470">
                  <c:v>5018.3902</c:v>
                </c:pt>
                <c:pt idx="3471">
                  <c:v>4993.3498</c:v>
                </c:pt>
                <c:pt idx="3472">
                  <c:v>4940.2172</c:v>
                </c:pt>
                <c:pt idx="3473">
                  <c:v>5011.6597</c:v>
                </c:pt>
                <c:pt idx="3474">
                  <c:v>5032.0236</c:v>
                </c:pt>
                <c:pt idx="3475">
                  <c:v>4968.6238</c:v>
                </c:pt>
                <c:pt idx="3476">
                  <c:v>4993.6784</c:v>
                </c:pt>
                <c:pt idx="3477">
                  <c:v>4891.7212</c:v>
                </c:pt>
                <c:pt idx="3478">
                  <c:v>4854.2647</c:v>
                </c:pt>
                <c:pt idx="3479">
                  <c:v>4897.1929</c:v>
                </c:pt>
                <c:pt idx="3480">
                  <c:v>4769.5611</c:v>
                </c:pt>
                <c:pt idx="3481">
                  <c:v>4705.7223</c:v>
                </c:pt>
                <c:pt idx="3482">
                  <c:v>4672.4299</c:v>
                </c:pt>
                <c:pt idx="3483">
                  <c:v>4735.7371</c:v>
                </c:pt>
                <c:pt idx="3484">
                  <c:v>4475.7656</c:v>
                </c:pt>
                <c:pt idx="3485">
                  <c:v>4534.7066</c:v>
                </c:pt>
                <c:pt idx="3486">
                  <c:v>4471.7038</c:v>
                </c:pt>
                <c:pt idx="3487">
                  <c:v>4400.1224</c:v>
                </c:pt>
                <c:pt idx="3488">
                  <c:v>4521.1071</c:v>
                </c:pt>
                <c:pt idx="3489">
                  <c:v>4480.7915</c:v>
                </c:pt>
                <c:pt idx="3490">
                  <c:v>4455.7918</c:v>
                </c:pt>
                <c:pt idx="3491">
                  <c:v>4535.7319</c:v>
                </c:pt>
                <c:pt idx="3492">
                  <c:v>4556.4264</c:v>
                </c:pt>
                <c:pt idx="3493">
                  <c:v>4441.8247</c:v>
                </c:pt>
                <c:pt idx="3494">
                  <c:v>4406.0276</c:v>
                </c:pt>
                <c:pt idx="3495">
                  <c:v>4490.1695</c:v>
                </c:pt>
                <c:pt idx="3496">
                  <c:v>4460.095</c:v>
                </c:pt>
                <c:pt idx="3497">
                  <c:v>4403.7754</c:v>
                </c:pt>
                <c:pt idx="3498">
                  <c:v>4399.022</c:v>
                </c:pt>
                <c:pt idx="3499">
                  <c:v>4449.3151</c:v>
                </c:pt>
                <c:pt idx="3500">
                  <c:v>4489.7334</c:v>
                </c:pt>
                <c:pt idx="3501">
                  <c:v>4477.0117</c:v>
                </c:pt>
                <c:pt idx="3502">
                  <c:v>4468.9045</c:v>
                </c:pt>
                <c:pt idx="3503">
                  <c:v>4469.5125</c:v>
                </c:pt>
                <c:pt idx="3504">
                  <c:v>4425.7077</c:v>
                </c:pt>
                <c:pt idx="3505">
                  <c:v>4377.4695</c:v>
                </c:pt>
                <c:pt idx="3506">
                  <c:v>4358.3891</c:v>
                </c:pt>
                <c:pt idx="3507">
                  <c:v>4303.8016</c:v>
                </c:pt>
                <c:pt idx="3508">
                  <c:v>4341.986</c:v>
                </c:pt>
                <c:pt idx="3509">
                  <c:v>4460.8018</c:v>
                </c:pt>
                <c:pt idx="3510">
                  <c:v>4416.9965</c:v>
                </c:pt>
                <c:pt idx="3511">
                  <c:v>4402.203</c:v>
                </c:pt>
                <c:pt idx="3512">
                  <c:v>4357.2443</c:v>
                </c:pt>
                <c:pt idx="3513">
                  <c:v>4355.131</c:v>
                </c:pt>
                <c:pt idx="3514">
                  <c:v>4350.5059</c:v>
                </c:pt>
                <c:pt idx="3515">
                  <c:v>4373.7491</c:v>
                </c:pt>
                <c:pt idx="3516">
                  <c:v>4446.1375</c:v>
                </c:pt>
                <c:pt idx="3517">
                  <c:v>4449.9508</c:v>
                </c:pt>
                <c:pt idx="3518">
                  <c:v>4465.8858</c:v>
                </c:pt>
                <c:pt idx="3519">
                  <c:v>4413.8151</c:v>
                </c:pt>
                <c:pt idx="3520">
                  <c:v>4416.4573</c:v>
                </c:pt>
                <c:pt idx="3521">
                  <c:v>4438.9167</c:v>
                </c:pt>
                <c:pt idx="3522">
                  <c:v>4406.9071</c:v>
                </c:pt>
                <c:pt idx="3523">
                  <c:v>4486.7653</c:v>
                </c:pt>
                <c:pt idx="3524">
                  <c:v>4511.8725</c:v>
                </c:pt>
                <c:pt idx="3525">
                  <c:v>4501.2198</c:v>
                </c:pt>
                <c:pt idx="3526">
                  <c:v>4491.0135</c:v>
                </c:pt>
                <c:pt idx="3527">
                  <c:v>4508.1218</c:v>
                </c:pt>
                <c:pt idx="3528">
                  <c:v>4391.9857</c:v>
                </c:pt>
                <c:pt idx="3529">
                  <c:v>4404.0334</c:v>
                </c:pt>
                <c:pt idx="3530">
                  <c:v>4367.0151</c:v>
                </c:pt>
                <c:pt idx="3531">
                  <c:v>4360.9748</c:v>
                </c:pt>
                <c:pt idx="3532">
                  <c:v>4374.9531</c:v>
                </c:pt>
                <c:pt idx="3533">
                  <c:v>4400.4132</c:v>
                </c:pt>
                <c:pt idx="3534">
                  <c:v>4399.2023</c:v>
                </c:pt>
                <c:pt idx="3535">
                  <c:v>4394.8238</c:v>
                </c:pt>
                <c:pt idx="3536">
                  <c:v>4330.7755</c:v>
                </c:pt>
                <c:pt idx="3537">
                  <c:v>4356.663</c:v>
                </c:pt>
                <c:pt idx="3538">
                  <c:v>4303.8912</c:v>
                </c:pt>
                <c:pt idx="3539">
                  <c:v>4324.948</c:v>
                </c:pt>
                <c:pt idx="3540">
                  <c:v>4348.9616</c:v>
                </c:pt>
                <c:pt idx="3541">
                  <c:v>4361.7969</c:v>
                </c:pt>
                <c:pt idx="3542">
                  <c:v>4372.9903</c:v>
                </c:pt>
                <c:pt idx="3543">
                  <c:v>4368.1196</c:v>
                </c:pt>
                <c:pt idx="3544">
                  <c:v>4393.8581</c:v>
                </c:pt>
                <c:pt idx="3545">
                  <c:v>4350.9547</c:v>
                </c:pt>
                <c:pt idx="3546">
                  <c:v>4320.2128</c:v>
                </c:pt>
                <c:pt idx="3547">
                  <c:v>4253.1394</c:v>
                </c:pt>
                <c:pt idx="3548">
                  <c:v>4184.1586</c:v>
                </c:pt>
                <c:pt idx="3549">
                  <c:v>4109.8134</c:v>
                </c:pt>
                <c:pt idx="3550">
                  <c:v>4099.1431</c:v>
                </c:pt>
                <c:pt idx="3551">
                  <c:v>4129.1967</c:v>
                </c:pt>
                <c:pt idx="3552">
                  <c:v>4091.6853</c:v>
                </c:pt>
                <c:pt idx="3553">
                  <c:v>4151.9734</c:v>
                </c:pt>
                <c:pt idx="3554">
                  <c:v>4117.793</c:v>
                </c:pt>
                <c:pt idx="3555">
                  <c:v>4138.5042</c:v>
                </c:pt>
                <c:pt idx="3556">
                  <c:v>4146.7767</c:v>
                </c:pt>
                <c:pt idx="3557">
                  <c:v>4151.9481</c:v>
                </c:pt>
                <c:pt idx="3558">
                  <c:v>4232.7618</c:v>
                </c:pt>
                <c:pt idx="3559">
                  <c:v>4230.3766</c:v>
                </c:pt>
                <c:pt idx="3560">
                  <c:v>4222.6847</c:v>
                </c:pt>
                <c:pt idx="3561">
                  <c:v>4220.3955</c:v>
                </c:pt>
                <c:pt idx="3562">
                  <c:v>4229.0487</c:v>
                </c:pt>
                <c:pt idx="3563">
                  <c:v>4181.7443</c:v>
                </c:pt>
                <c:pt idx="3564">
                  <c:v>4236.4421</c:v>
                </c:pt>
                <c:pt idx="3565">
                  <c:v>4240.3692</c:v>
                </c:pt>
                <c:pt idx="3566">
                  <c:v>4219.5649</c:v>
                </c:pt>
                <c:pt idx="3567">
                  <c:v>4196.7733</c:v>
                </c:pt>
                <c:pt idx="3568">
                  <c:v>4257.8691</c:v>
                </c:pt>
                <c:pt idx="3569">
                  <c:v>4265.1451</c:v>
                </c:pt>
                <c:pt idx="3570">
                  <c:v>4319.3989</c:v>
                </c:pt>
                <c:pt idx="3571">
                  <c:v>4343.921</c:v>
                </c:pt>
                <c:pt idx="3572">
                  <c:v>4373.7625</c:v>
                </c:pt>
                <c:pt idx="3573">
                  <c:v>4401.274</c:v>
                </c:pt>
                <c:pt idx="3574">
                  <c:v>4381.2487</c:v>
                </c:pt>
                <c:pt idx="3575">
                  <c:v>4365.5175</c:v>
                </c:pt>
                <c:pt idx="3576">
                  <c:v>4393.2915</c:v>
                </c:pt>
                <c:pt idx="3577">
                  <c:v>4393.7295</c:v>
                </c:pt>
                <c:pt idx="3578">
                  <c:v>4320.9414</c:v>
                </c:pt>
                <c:pt idx="3579">
                  <c:v>4346.5862</c:v>
                </c:pt>
                <c:pt idx="3580">
                  <c:v>4355.5272</c:v>
                </c:pt>
                <c:pt idx="3581">
                  <c:v>4367.6231</c:v>
                </c:pt>
                <c:pt idx="3582">
                  <c:v>4309.9999</c:v>
                </c:pt>
                <c:pt idx="3583">
                  <c:v>4312.8502</c:v>
                </c:pt>
                <c:pt idx="3584">
                  <c:v>4255.694</c:v>
                </c:pt>
                <c:pt idx="3585">
                  <c:v>4227.6949</c:v>
                </c:pt>
                <c:pt idx="3586">
                  <c:v>4216.9991</c:v>
                </c:pt>
                <c:pt idx="3587">
                  <c:v>4193.8942</c:v>
                </c:pt>
                <c:pt idx="3588">
                  <c:v>4225.8166</c:v>
                </c:pt>
                <c:pt idx="3589">
                  <c:v>4262.8558</c:v>
                </c:pt>
                <c:pt idx="3590">
                  <c:v>4287.3174</c:v>
                </c:pt>
                <c:pt idx="3591">
                  <c:v>4312.5793</c:v>
                </c:pt>
                <c:pt idx="3592">
                  <c:v>4360.7759</c:v>
                </c:pt>
                <c:pt idx="3593">
                  <c:v>4330.1878</c:v>
                </c:pt>
                <c:pt idx="3594">
                  <c:v>4312.4909</c:v>
                </c:pt>
                <c:pt idx="3595">
                  <c:v>4298.5442</c:v>
                </c:pt>
                <c:pt idx="3596">
                  <c:v>4241.1916</c:v>
                </c:pt>
                <c:pt idx="3597">
                  <c:v>4257.1807</c:v>
                </c:pt>
                <c:pt idx="3598">
                  <c:v>4276.5637</c:v>
                </c:pt>
                <c:pt idx="3599">
                  <c:v>4258.8274</c:v>
                </c:pt>
                <c:pt idx="3600">
                  <c:v>4265.6799</c:v>
                </c:pt>
                <c:pt idx="3601">
                  <c:v>4289.3986</c:v>
                </c:pt>
                <c:pt idx="3602">
                  <c:v>4311.2341</c:v>
                </c:pt>
                <c:pt idx="3603">
                  <c:v>4282.0576</c:v>
                </c:pt>
                <c:pt idx="3604">
                  <c:v>4246.2945</c:v>
                </c:pt>
                <c:pt idx="3605">
                  <c:v>4220.2214</c:v>
                </c:pt>
                <c:pt idx="3606">
                  <c:v>4273.9833</c:v>
                </c:pt>
                <c:pt idx="3607">
                  <c:v>4283.2711</c:v>
                </c:pt>
                <c:pt idx="3608">
                  <c:v>4301.9492</c:v>
                </c:pt>
                <c:pt idx="3609">
                  <c:v>4270.6687</c:v>
                </c:pt>
                <c:pt idx="3610">
                  <c:v>4283.1935</c:v>
                </c:pt>
                <c:pt idx="3611">
                  <c:v>4274.701</c:v>
                </c:pt>
                <c:pt idx="3612">
                  <c:v>4197.0067</c:v>
                </c:pt>
                <c:pt idx="3613">
                  <c:v>4208.5153</c:v>
                </c:pt>
                <c:pt idx="3614">
                  <c:v>4188.0214</c:v>
                </c:pt>
                <c:pt idx="3615">
                  <c:v>4189.982</c:v>
                </c:pt>
                <c:pt idx="3616">
                  <c:v>4146.2589</c:v>
                </c:pt>
                <c:pt idx="3617">
                  <c:v>4188.182</c:v>
                </c:pt>
                <c:pt idx="3618">
                  <c:v>4232.6081</c:v>
                </c:pt>
                <c:pt idx="3619">
                  <c:v>4198.8019</c:v>
                </c:pt>
                <c:pt idx="3620">
                  <c:v>4195.5942</c:v>
                </c:pt>
                <c:pt idx="3621">
                  <c:v>4180.0869</c:v>
                </c:pt>
                <c:pt idx="3622">
                  <c:v>4235.1345</c:v>
                </c:pt>
                <c:pt idx="3623">
                  <c:v>4226.1661</c:v>
                </c:pt>
                <c:pt idx="3624">
                  <c:v>4204.7601</c:v>
                </c:pt>
                <c:pt idx="3625">
                  <c:v>4191.528</c:v>
                </c:pt>
                <c:pt idx="3626">
                  <c:v>4183.4148</c:v>
                </c:pt>
                <c:pt idx="3627">
                  <c:v>4197.9521</c:v>
                </c:pt>
                <c:pt idx="3628">
                  <c:v>4214.6489</c:v>
                </c:pt>
                <c:pt idx="3629">
                  <c:v>4193.2539</c:v>
                </c:pt>
                <c:pt idx="3630">
                  <c:v>4212.4806</c:v>
                </c:pt>
                <c:pt idx="3631">
                  <c:v>4219.0519</c:v>
                </c:pt>
                <c:pt idx="3632">
                  <c:v>4237.0992</c:v>
                </c:pt>
                <c:pt idx="3633">
                  <c:v>4234.7072</c:v>
                </c:pt>
                <c:pt idx="3634">
                  <c:v>4261.1683</c:v>
                </c:pt>
                <c:pt idx="3635">
                  <c:v>4266.6722</c:v>
                </c:pt>
                <c:pt idx="3636">
                  <c:v>4306.3384</c:v>
                </c:pt>
                <c:pt idx="3637">
                  <c:v>4338.6284</c:v>
                </c:pt>
                <c:pt idx="3638">
                  <c:v>4372.2936</c:v>
                </c:pt>
                <c:pt idx="3639">
                  <c:v>4363.925</c:v>
                </c:pt>
                <c:pt idx="3640">
                  <c:v>4369.5944</c:v>
                </c:pt>
                <c:pt idx="3641">
                  <c:v>4349.8548</c:v>
                </c:pt>
                <c:pt idx="3642">
                  <c:v>4295.5499</c:v>
                </c:pt>
                <c:pt idx="3643">
                  <c:v>4319.6452</c:v>
                </c:pt>
                <c:pt idx="3644">
                  <c:v>4313.7281</c:v>
                </c:pt>
                <c:pt idx="3645">
                  <c:v>4362.7269</c:v>
                </c:pt>
                <c:pt idx="3646">
                  <c:v>4354.5524</c:v>
                </c:pt>
                <c:pt idx="3647">
                  <c:v>4412.5709</c:v>
                </c:pt>
                <c:pt idx="3648">
                  <c:v>4440.5917</c:v>
                </c:pt>
                <c:pt idx="3649">
                  <c:v>4503.087</c:v>
                </c:pt>
                <c:pt idx="3650">
                  <c:v>4501.6374</c:v>
                </c:pt>
                <c:pt idx="3651">
                  <c:v>4485.7783</c:v>
                </c:pt>
                <c:pt idx="3652">
                  <c:v>4522.2214</c:v>
                </c:pt>
                <c:pt idx="3653">
                  <c:v>4469.4776</c:v>
                </c:pt>
                <c:pt idx="3654">
                  <c:v>4525.8725</c:v>
                </c:pt>
                <c:pt idx="3655">
                  <c:v>4508.7979</c:v>
                </c:pt>
                <c:pt idx="3656">
                  <c:v>4540.4434</c:v>
                </c:pt>
                <c:pt idx="3657">
                  <c:v>4545.1634</c:v>
                </c:pt>
                <c:pt idx="3658">
                  <c:v>4521.7278</c:v>
                </c:pt>
                <c:pt idx="3659">
                  <c:v>4498.1032</c:v>
                </c:pt>
                <c:pt idx="3660">
                  <c:v>4499.9952</c:v>
                </c:pt>
                <c:pt idx="3661">
                  <c:v>4505.3943</c:v>
                </c:pt>
                <c:pt idx="3662">
                  <c:v>4422.5625</c:v>
                </c:pt>
                <c:pt idx="3663">
                  <c:v>4438.0485</c:v>
                </c:pt>
                <c:pt idx="3664">
                  <c:v>4318.0388</c:v>
                </c:pt>
                <c:pt idx="3665">
                  <c:v>3933.3853</c:v>
                </c:pt>
                <c:pt idx="3666">
                  <c:v>4015.7101</c:v>
                </c:pt>
                <c:pt idx="3667">
                  <c:v>4062.176</c:v>
                </c:pt>
                <c:pt idx="3668">
                  <c:v>4113.1138</c:v>
                </c:pt>
                <c:pt idx="3669">
                  <c:v>4127.115</c:v>
                </c:pt>
                <c:pt idx="3670">
                  <c:v>4189.8881</c:v>
                </c:pt>
                <c:pt idx="3671">
                  <c:v>4204.2317</c:v>
                </c:pt>
                <c:pt idx="3672">
                  <c:v>4231.0031</c:v>
                </c:pt>
                <c:pt idx="3673">
                  <c:v>4205.112</c:v>
                </c:pt>
                <c:pt idx="3674">
                  <c:v>4236.9137</c:v>
                </c:pt>
                <c:pt idx="3675">
                  <c:v>4324.7986</c:v>
                </c:pt>
                <c:pt idx="3676">
                  <c:v>4333.7472</c:v>
                </c:pt>
                <c:pt idx="3677">
                  <c:v>4316.4548</c:v>
                </c:pt>
                <c:pt idx="3678">
                  <c:v>4377.5907</c:v>
                </c:pt>
                <c:pt idx="3679">
                  <c:v>4394.1839</c:v>
                </c:pt>
                <c:pt idx="3680">
                  <c:v>4363.5993</c:v>
                </c:pt>
                <c:pt idx="3681">
                  <c:v>4320.0839</c:v>
                </c:pt>
                <c:pt idx="3682">
                  <c:v>4318.0416</c:v>
                </c:pt>
                <c:pt idx="3683">
                  <c:v>4323.5345</c:v>
                </c:pt>
                <c:pt idx="3684">
                  <c:v>4189.4146</c:v>
                </c:pt>
                <c:pt idx="3685">
                  <c:v>4354.6481</c:v>
                </c:pt>
                <c:pt idx="3686">
                  <c:v>4353.8437</c:v>
                </c:pt>
                <c:pt idx="3687">
                  <c:v>4409.942</c:v>
                </c:pt>
                <c:pt idx="3688">
                  <c:v>4464.6084</c:v>
                </c:pt>
                <c:pt idx="3689">
                  <c:v>4411.6368</c:v>
                </c:pt>
                <c:pt idx="3690">
                  <c:v>4274.9411</c:v>
                </c:pt>
                <c:pt idx="3691">
                  <c:v>4351.1167</c:v>
                </c:pt>
                <c:pt idx="3692">
                  <c:v>4313.0862</c:v>
                </c:pt>
                <c:pt idx="3693">
                  <c:v>4235.8481</c:v>
                </c:pt>
                <c:pt idx="3694">
                  <c:v>4169.3959</c:v>
                </c:pt>
                <c:pt idx="3695">
                  <c:v>4040.0484</c:v>
                </c:pt>
                <c:pt idx="3696">
                  <c:v>4025.3744</c:v>
                </c:pt>
                <c:pt idx="3697">
                  <c:v>3967.0998</c:v>
                </c:pt>
                <c:pt idx="3698">
                  <c:v>3927.0576</c:v>
                </c:pt>
                <c:pt idx="3699">
                  <c:v>3981.6434</c:v>
                </c:pt>
                <c:pt idx="3700">
                  <c:v>3866.5652</c:v>
                </c:pt>
                <c:pt idx="3701">
                  <c:v>3962.0932</c:v>
                </c:pt>
                <c:pt idx="3702">
                  <c:v>4044.2634</c:v>
                </c:pt>
                <c:pt idx="3703">
                  <c:v>4004.6053</c:v>
                </c:pt>
                <c:pt idx="3704">
                  <c:v>4033.9435</c:v>
                </c:pt>
                <c:pt idx="3705">
                  <c:v>3982.0273</c:v>
                </c:pt>
                <c:pt idx="3706">
                  <c:v>3975.1352</c:v>
                </c:pt>
                <c:pt idx="3707">
                  <c:v>3950.9549</c:v>
                </c:pt>
                <c:pt idx="3708">
                  <c:v>4005.2169</c:v>
                </c:pt>
                <c:pt idx="3709">
                  <c:v>3984.0784</c:v>
                </c:pt>
                <c:pt idx="3710">
                  <c:v>4057.7078</c:v>
                </c:pt>
                <c:pt idx="3711">
                  <c:v>4054.2861</c:v>
                </c:pt>
                <c:pt idx="3712">
                  <c:v>4065.4533</c:v>
                </c:pt>
                <c:pt idx="3713">
                  <c:v>4023.0803</c:v>
                </c:pt>
                <c:pt idx="3714">
                  <c:v>4012.5881</c:v>
                </c:pt>
                <c:pt idx="3715">
                  <c:v>4063.7087</c:v>
                </c:pt>
                <c:pt idx="3716">
                  <c:v>4041.3918</c:v>
                </c:pt>
                <c:pt idx="3717">
                  <c:v>4029.002</c:v>
                </c:pt>
                <c:pt idx="3718">
                  <c:v>4040.9176</c:v>
                </c:pt>
                <c:pt idx="3719">
                  <c:v>4064.3126</c:v>
                </c:pt>
                <c:pt idx="3720">
                  <c:v>4039.7047</c:v>
                </c:pt>
                <c:pt idx="3721">
                  <c:v>4056.4417</c:v>
                </c:pt>
                <c:pt idx="3722">
                  <c:v>4043.8565</c:v>
                </c:pt>
                <c:pt idx="3723">
                  <c:v>4019.4197</c:v>
                </c:pt>
                <c:pt idx="3724">
                  <c:v>4042.9854</c:v>
                </c:pt>
                <c:pt idx="3725">
                  <c:v>4018.5063</c:v>
                </c:pt>
                <c:pt idx="3726">
                  <c:v>4053.9494</c:v>
                </c:pt>
                <c:pt idx="3727">
                  <c:v>4090.1243</c:v>
                </c:pt>
                <c:pt idx="3728">
                  <c:v>4094.1991</c:v>
                </c:pt>
                <c:pt idx="3729">
                  <c:v>4100.4833</c:v>
                </c:pt>
                <c:pt idx="3730">
                  <c:v>4132.8085</c:v>
                </c:pt>
                <c:pt idx="3731">
                  <c:v>4134.9394</c:v>
                </c:pt>
                <c:pt idx="3732">
                  <c:v>4121.5079</c:v>
                </c:pt>
                <c:pt idx="3733">
                  <c:v>4125.9122</c:v>
                </c:pt>
                <c:pt idx="3734">
                  <c:v>4082.3725</c:v>
                </c:pt>
                <c:pt idx="3735">
                  <c:v>4067.6979</c:v>
                </c:pt>
                <c:pt idx="3736">
                  <c:v>4064.5841</c:v>
                </c:pt>
                <c:pt idx="3737">
                  <c:v>4089.5434</c:v>
                </c:pt>
                <c:pt idx="3738">
                  <c:v>4057.0651</c:v>
                </c:pt>
                <c:pt idx="3739">
                  <c:v>4034.8766</c:v>
                </c:pt>
                <c:pt idx="3740">
                  <c:v>3965.2171</c:v>
                </c:pt>
                <c:pt idx="3741">
                  <c:v>3985.3853</c:v>
                </c:pt>
                <c:pt idx="3742">
                  <c:v>4016.3524</c:v>
                </c:pt>
                <c:pt idx="3743">
                  <c:v>4033.7463</c:v>
                </c:pt>
                <c:pt idx="3744">
                  <c:v>4026.004</c:v>
                </c:pt>
                <c:pt idx="3745">
                  <c:v>4002.1808</c:v>
                </c:pt>
                <c:pt idx="3746">
                  <c:v>4082.1947</c:v>
                </c:pt>
                <c:pt idx="3747">
                  <c:v>4091.5298</c:v>
                </c:pt>
                <c:pt idx="3748">
                  <c:v>4091.7063</c:v>
                </c:pt>
                <c:pt idx="3749">
                  <c:v>4104.4761</c:v>
                </c:pt>
                <c:pt idx="3750">
                  <c:v>4088.8884</c:v>
                </c:pt>
                <c:pt idx="3751">
                  <c:v>4092.0723</c:v>
                </c:pt>
                <c:pt idx="3752">
                  <c:v>4107.684</c:v>
                </c:pt>
                <c:pt idx="3753">
                  <c:v>4080.9793</c:v>
                </c:pt>
                <c:pt idx="3754">
                  <c:v>4043.1587</c:v>
                </c:pt>
                <c:pt idx="3755">
                  <c:v>4035.6883</c:v>
                </c:pt>
                <c:pt idx="3756">
                  <c:v>4001.99</c:v>
                </c:pt>
                <c:pt idx="3757">
                  <c:v>4070.1585</c:v>
                </c:pt>
                <c:pt idx="3758">
                  <c:v>4076.7745</c:v>
                </c:pt>
                <c:pt idx="3759">
                  <c:v>4108.186</c:v>
                </c:pt>
                <c:pt idx="3760">
                  <c:v>4115.0278</c:v>
                </c:pt>
                <c:pt idx="3761">
                  <c:v>4083.9572</c:v>
                </c:pt>
                <c:pt idx="3762">
                  <c:v>4083.4126</c:v>
                </c:pt>
                <c:pt idx="3763">
                  <c:v>4082.3144</c:v>
                </c:pt>
                <c:pt idx="3764">
                  <c:v>4060.7957</c:v>
                </c:pt>
                <c:pt idx="3765">
                  <c:v>4089.5372</c:v>
                </c:pt>
                <c:pt idx="3766">
                  <c:v>4162.9478</c:v>
                </c:pt>
                <c:pt idx="3767">
                  <c:v>4256.9824</c:v>
                </c:pt>
                <c:pt idx="3768">
                  <c:v>4298.9479</c:v>
                </c:pt>
                <c:pt idx="3769">
                  <c:v>4526.0218</c:v>
                </c:pt>
                <c:pt idx="3770">
                  <c:v>4503.7753</c:v>
                </c:pt>
                <c:pt idx="3771">
                  <c:v>4556.2766</c:v>
                </c:pt>
                <c:pt idx="3772">
                  <c:v>4592.6054</c:v>
                </c:pt>
                <c:pt idx="3773">
                  <c:v>4487.6148</c:v>
                </c:pt>
                <c:pt idx="3774">
                  <c:v>4608.9599</c:v>
                </c:pt>
                <c:pt idx="3775">
                  <c:v>4584.5846</c:v>
                </c:pt>
                <c:pt idx="3776">
                  <c:v>4498.9915</c:v>
                </c:pt>
                <c:pt idx="3777">
                  <c:v>4355.2638</c:v>
                </c:pt>
                <c:pt idx="3778">
                  <c:v>4378.3546</c:v>
                </c:pt>
                <c:pt idx="3779">
                  <c:v>4568.2735</c:v>
                </c:pt>
                <c:pt idx="3780">
                  <c:v>4558.6545</c:v>
                </c:pt>
                <c:pt idx="3781">
                  <c:v>4553.9856</c:v>
                </c:pt>
                <c:pt idx="3782">
                  <c:v>4499.9809</c:v>
                </c:pt>
                <c:pt idx="3783">
                  <c:v>4331.9042</c:v>
                </c:pt>
                <c:pt idx="3784">
                  <c:v>4320.2699</c:v>
                </c:pt>
                <c:pt idx="3785">
                  <c:v>4361.5218</c:v>
                </c:pt>
                <c:pt idx="3786">
                  <c:v>4433.8222</c:v>
                </c:pt>
                <c:pt idx="3787">
                  <c:v>4431.1343</c:v>
                </c:pt>
                <c:pt idx="3788">
                  <c:v>4468.8955</c:v>
                </c:pt>
                <c:pt idx="3789">
                  <c:v>4555.7665</c:v>
                </c:pt>
                <c:pt idx="3790">
                  <c:v>4568.5499</c:v>
                </c:pt>
                <c:pt idx="3791">
                  <c:v>4565.9072</c:v>
                </c:pt>
                <c:pt idx="3792">
                  <c:v>4564.0939</c:v>
                </c:pt>
                <c:pt idx="3793">
                  <c:v>4529.1729</c:v>
                </c:pt>
                <c:pt idx="3794">
                  <c:v>4587.9794</c:v>
                </c:pt>
                <c:pt idx="3795">
                  <c:v>4541.7668</c:v>
                </c:pt>
                <c:pt idx="3796">
                  <c:v>4513.0017</c:v>
                </c:pt>
                <c:pt idx="3797">
                  <c:v>4529.9908</c:v>
                </c:pt>
                <c:pt idx="3798">
                  <c:v>4563.8757</c:v>
                </c:pt>
                <c:pt idx="3799">
                  <c:v>4658.8365</c:v>
                </c:pt>
                <c:pt idx="3800">
                  <c:v>4666.2255</c:v>
                </c:pt>
                <c:pt idx="3801">
                  <c:v>4621.7577</c:v>
                </c:pt>
                <c:pt idx="3802">
                  <c:v>4586.651</c:v>
                </c:pt>
                <c:pt idx="3803">
                  <c:v>4582.3947</c:v>
                </c:pt>
                <c:pt idx="3804">
                  <c:v>4608.7511</c:v>
                </c:pt>
                <c:pt idx="3805">
                  <c:v>4605.1796</c:v>
                </c:pt>
                <c:pt idx="3806">
                  <c:v>4528.4295</c:v>
                </c:pt>
                <c:pt idx="3807">
                  <c:v>4555.3381</c:v>
                </c:pt>
                <c:pt idx="3808">
                  <c:v>4635.4796</c:v>
                </c:pt>
                <c:pt idx="3809">
                  <c:v>4610.9184</c:v>
                </c:pt>
                <c:pt idx="3810">
                  <c:v>4619.7309</c:v>
                </c:pt>
                <c:pt idx="3811">
                  <c:v>4615.7821</c:v>
                </c:pt>
                <c:pt idx="3812">
                  <c:v>4608.6977</c:v>
                </c:pt>
                <c:pt idx="3813">
                  <c:v>4595.5079</c:v>
                </c:pt>
                <c:pt idx="3814">
                  <c:v>4542.9461</c:v>
                </c:pt>
                <c:pt idx="3815">
                  <c:v>4569.3497</c:v>
                </c:pt>
                <c:pt idx="3816">
                  <c:v>4500.0898</c:v>
                </c:pt>
                <c:pt idx="3817">
                  <c:v>4458.3036</c:v>
                </c:pt>
                <c:pt idx="3818">
                  <c:v>4476.8604</c:v>
                </c:pt>
                <c:pt idx="3819">
                  <c:v>4496.2244</c:v>
                </c:pt>
                <c:pt idx="3820">
                  <c:v>4516.8913</c:v>
                </c:pt>
                <c:pt idx="3821">
                  <c:v>4515.3066</c:v>
                </c:pt>
                <c:pt idx="3822">
                  <c:v>4532.6955</c:v>
                </c:pt>
                <c:pt idx="3823">
                  <c:v>4602.2442</c:v>
                </c:pt>
                <c:pt idx="3824">
                  <c:v>4574.1727</c:v>
                </c:pt>
                <c:pt idx="3825">
                  <c:v>4508.2597</c:v>
                </c:pt>
                <c:pt idx="3826">
                  <c:v>4514.7264</c:v>
                </c:pt>
                <c:pt idx="3827">
                  <c:v>4429.3824</c:v>
                </c:pt>
                <c:pt idx="3828">
                  <c:v>4403.5915</c:v>
                </c:pt>
                <c:pt idx="3829">
                  <c:v>4399.771</c:v>
                </c:pt>
                <c:pt idx="3830">
                  <c:v>4417.6347</c:v>
                </c:pt>
                <c:pt idx="3831">
                  <c:v>4395.7497</c:v>
                </c:pt>
                <c:pt idx="3832">
                  <c:v>4492.4739</c:v>
                </c:pt>
                <c:pt idx="3833">
                  <c:v>4603.8462</c:v>
                </c:pt>
                <c:pt idx="3834">
                  <c:v>4612.9617</c:v>
                </c:pt>
                <c:pt idx="3835">
                  <c:v>4612.2124</c:v>
                </c:pt>
                <c:pt idx="3836">
                  <c:v>4593.67</c:v>
                </c:pt>
                <c:pt idx="3837">
                  <c:v>4605.4378</c:v>
                </c:pt>
                <c:pt idx="3838">
                  <c:v>4572.3537</c:v>
                </c:pt>
                <c:pt idx="3839">
                  <c:v>4576.6986</c:v>
                </c:pt>
                <c:pt idx="3840">
                  <c:v>4561.5778</c:v>
                </c:pt>
                <c:pt idx="3841">
                  <c:v>4524.9512</c:v>
                </c:pt>
                <c:pt idx="3842">
                  <c:v>4488.6403</c:v>
                </c:pt>
                <c:pt idx="3843">
                  <c:v>4495.5415</c:v>
                </c:pt>
                <c:pt idx="3844">
                  <c:v>4479.0469</c:v>
                </c:pt>
                <c:pt idx="3845">
                  <c:v>4478.5753</c:v>
                </c:pt>
                <c:pt idx="3846">
                  <c:v>4502.0625</c:v>
                </c:pt>
                <c:pt idx="3847">
                  <c:v>4433.7703</c:v>
                </c:pt>
                <c:pt idx="3848">
                  <c:v>4476.9854</c:v>
                </c:pt>
                <c:pt idx="3849">
                  <c:v>4532.8826</c:v>
                </c:pt>
                <c:pt idx="3850">
                  <c:v>4558.1244</c:v>
                </c:pt>
                <c:pt idx="3851">
                  <c:v>4636.8434</c:v>
                </c:pt>
                <c:pt idx="3852">
                  <c:v>4644.214</c:v>
                </c:pt>
                <c:pt idx="3853">
                  <c:v>4720.2692</c:v>
                </c:pt>
                <c:pt idx="3854">
                  <c:v>4705.1057</c:v>
                </c:pt>
                <c:pt idx="3855">
                  <c:v>4726.2945</c:v>
                </c:pt>
                <c:pt idx="3856">
                  <c:v>4752.8383</c:v>
                </c:pt>
                <c:pt idx="3857">
                  <c:v>4721.1943</c:v>
                </c:pt>
                <c:pt idx="3858">
                  <c:v>4819.8287</c:v>
                </c:pt>
                <c:pt idx="3859">
                  <c:v>4852.2649</c:v>
                </c:pt>
                <c:pt idx="3860">
                  <c:v>4870.8953</c:v>
                </c:pt>
                <c:pt idx="3861">
                  <c:v>4850.4348</c:v>
                </c:pt>
                <c:pt idx="3862">
                  <c:v>4875.3424</c:v>
                </c:pt>
                <c:pt idx="3863">
                  <c:v>4943.5634</c:v>
                </c:pt>
                <c:pt idx="3864">
                  <c:v>4924.3242</c:v>
                </c:pt>
                <c:pt idx="3865">
                  <c:v>4856.1272</c:v>
                </c:pt>
                <c:pt idx="3866">
                  <c:v>4837.0044</c:v>
                </c:pt>
                <c:pt idx="3867">
                  <c:v>4871.0568</c:v>
                </c:pt>
                <c:pt idx="3868">
                  <c:v>4817.8177</c:v>
                </c:pt>
                <c:pt idx="3869">
                  <c:v>4883.2179</c:v>
                </c:pt>
                <c:pt idx="3870">
                  <c:v>4891.2809</c:v>
                </c:pt>
                <c:pt idx="3871">
                  <c:v>4856.698</c:v>
                </c:pt>
                <c:pt idx="3872">
                  <c:v>4849.947</c:v>
                </c:pt>
                <c:pt idx="3873">
                  <c:v>4800.9369</c:v>
                </c:pt>
                <c:pt idx="3874">
                  <c:v>4786.7612</c:v>
                </c:pt>
                <c:pt idx="3875">
                  <c:v>4727.4821</c:v>
                </c:pt>
                <c:pt idx="3876">
                  <c:v>4735.4139</c:v>
                </c:pt>
                <c:pt idx="3877">
                  <c:v>4706.9426</c:v>
                </c:pt>
                <c:pt idx="3878">
                  <c:v>4674.2224</c:v>
                </c:pt>
                <c:pt idx="3879">
                  <c:v>4664.899</c:v>
                </c:pt>
                <c:pt idx="3880">
                  <c:v>4645.7717</c:v>
                </c:pt>
                <c:pt idx="3881">
                  <c:v>4692.568</c:v>
                </c:pt>
                <c:pt idx="3882">
                  <c:v>4713.2918</c:v>
                </c:pt>
                <c:pt idx="3883">
                  <c:v>4728.4945</c:v>
                </c:pt>
                <c:pt idx="3884">
                  <c:v>4620.2651</c:v>
                </c:pt>
                <c:pt idx="3885">
                  <c:v>4622.761</c:v>
                </c:pt>
                <c:pt idx="3886">
                  <c:v>4580.1054</c:v>
                </c:pt>
                <c:pt idx="3887">
                  <c:v>4612.8617</c:v>
                </c:pt>
                <c:pt idx="3888">
                  <c:v>4582.1406</c:v>
                </c:pt>
                <c:pt idx="3889">
                  <c:v>4543.6309</c:v>
                </c:pt>
                <c:pt idx="3890">
                  <c:v>4562.0025</c:v>
                </c:pt>
                <c:pt idx="3891">
                  <c:v>4595.5919</c:v>
                </c:pt>
                <c:pt idx="3892">
                  <c:v>4611.3054</c:v>
                </c:pt>
                <c:pt idx="3893">
                  <c:v>4621.5191</c:v>
                </c:pt>
                <c:pt idx="3894">
                  <c:v>4632.2019</c:v>
                </c:pt>
                <c:pt idx="3895">
                  <c:v>4600.7744</c:v>
                </c:pt>
                <c:pt idx="3896">
                  <c:v>4614.1771</c:v>
                </c:pt>
                <c:pt idx="3897">
                  <c:v>4562.9926</c:v>
                </c:pt>
                <c:pt idx="3898">
                  <c:v>4600.2092</c:v>
                </c:pt>
                <c:pt idx="3899">
                  <c:v>4593.3933</c:v>
                </c:pt>
                <c:pt idx="3900">
                  <c:v>4576.9088</c:v>
                </c:pt>
                <c:pt idx="3901">
                  <c:v>4603.7158</c:v>
                </c:pt>
                <c:pt idx="3902">
                  <c:v>4638.6807</c:v>
                </c:pt>
                <c:pt idx="3903">
                  <c:v>4663.3179</c:v>
                </c:pt>
                <c:pt idx="3904">
                  <c:v>4656.5359</c:v>
                </c:pt>
                <c:pt idx="3905">
                  <c:v>4676.9502</c:v>
                </c:pt>
                <c:pt idx="3906">
                  <c:v>4626.2076</c:v>
                </c:pt>
                <c:pt idx="3907">
                  <c:v>4559.4781</c:v>
                </c:pt>
                <c:pt idx="3908">
                  <c:v>4530.2734</c:v>
                </c:pt>
                <c:pt idx="3909">
                  <c:v>4533.9075</c:v>
                </c:pt>
                <c:pt idx="3910">
                  <c:v>4469.6817</c:v>
                </c:pt>
                <c:pt idx="3911">
                  <c:v>4431.6174</c:v>
                </c:pt>
                <c:pt idx="3912">
                  <c:v>4482.1023</c:v>
                </c:pt>
                <c:pt idx="3913">
                  <c:v>4512.3273</c:v>
                </c:pt>
                <c:pt idx="3914">
                  <c:v>4475.7413</c:v>
                </c:pt>
                <c:pt idx="3915">
                  <c:v>4431.3025</c:v>
                </c:pt>
                <c:pt idx="3916">
                  <c:v>4447.2495</c:v>
                </c:pt>
                <c:pt idx="3917">
                  <c:v>4492.1841</c:v>
                </c:pt>
                <c:pt idx="3918">
                  <c:v>4548.4678</c:v>
                </c:pt>
                <c:pt idx="3919">
                  <c:v>4581.2664</c:v>
                </c:pt>
                <c:pt idx="3920">
                  <c:v>4692.4479</c:v>
                </c:pt>
                <c:pt idx="3921">
                  <c:v>4774.448</c:v>
                </c:pt>
                <c:pt idx="3922">
                  <c:v>4826.0832</c:v>
                </c:pt>
                <c:pt idx="3923">
                  <c:v>4789.9579</c:v>
                </c:pt>
                <c:pt idx="3924">
                  <c:v>4737.7627</c:v>
                </c:pt>
                <c:pt idx="3925">
                  <c:v>4805.2054</c:v>
                </c:pt>
                <c:pt idx="3926">
                  <c:v>4705.6248</c:v>
                </c:pt>
                <c:pt idx="3927">
                  <c:v>4801.196</c:v>
                </c:pt>
                <c:pt idx="3928">
                  <c:v>4759.4813</c:v>
                </c:pt>
                <c:pt idx="3929">
                  <c:v>4870.2766</c:v>
                </c:pt>
                <c:pt idx="3930">
                  <c:v>4832.9155</c:v>
                </c:pt>
                <c:pt idx="3931">
                  <c:v>4802.386</c:v>
                </c:pt>
                <c:pt idx="3932">
                  <c:v>4760.4053</c:v>
                </c:pt>
                <c:pt idx="3933">
                  <c:v>4721.3376</c:v>
                </c:pt>
                <c:pt idx="3934">
                  <c:v>4696.0511</c:v>
                </c:pt>
                <c:pt idx="3935">
                  <c:v>4803.3034</c:v>
                </c:pt>
                <c:pt idx="3936">
                  <c:v>4843.1182</c:v>
                </c:pt>
                <c:pt idx="3937">
                  <c:v>4854.5476</c:v>
                </c:pt>
                <c:pt idx="3938">
                  <c:v>4886.4327</c:v>
                </c:pt>
                <c:pt idx="3939">
                  <c:v>4863.2756</c:v>
                </c:pt>
                <c:pt idx="3940">
                  <c:v>4880.9697</c:v>
                </c:pt>
                <c:pt idx="3941">
                  <c:v>4832.374</c:v>
                </c:pt>
                <c:pt idx="3942">
                  <c:v>4898.5712</c:v>
                </c:pt>
                <c:pt idx="3943">
                  <c:v>4828.3428</c:v>
                </c:pt>
                <c:pt idx="3944">
                  <c:v>4753.1943</c:v>
                </c:pt>
                <c:pt idx="3945">
                  <c:v>4735.6196</c:v>
                </c:pt>
                <c:pt idx="3946">
                  <c:v>4794.539</c:v>
                </c:pt>
                <c:pt idx="3947">
                  <c:v>4848.197</c:v>
                </c:pt>
                <c:pt idx="3948">
                  <c:v>4841.7385</c:v>
                </c:pt>
                <c:pt idx="3949">
                  <c:v>4827.1964</c:v>
                </c:pt>
                <c:pt idx="3950">
                  <c:v>4865.1097</c:v>
                </c:pt>
                <c:pt idx="3951">
                  <c:v>4836.8336</c:v>
                </c:pt>
                <c:pt idx="3952">
                  <c:v>4857.8954</c:v>
                </c:pt>
                <c:pt idx="3953">
                  <c:v>4899.5453</c:v>
                </c:pt>
                <c:pt idx="3954">
                  <c:v>4888.8475</c:v>
                </c:pt>
                <c:pt idx="3955">
                  <c:v>4893.5398</c:v>
                </c:pt>
                <c:pt idx="3956">
                  <c:v>4871.1468</c:v>
                </c:pt>
                <c:pt idx="3957">
                  <c:v>4828.8053</c:v>
                </c:pt>
                <c:pt idx="3958">
                  <c:v>4864.066</c:v>
                </c:pt>
                <c:pt idx="3959">
                  <c:v>4869.2945</c:v>
                </c:pt>
                <c:pt idx="3960">
                  <c:v>4928.3477</c:v>
                </c:pt>
                <c:pt idx="3961">
                  <c:v>4958.2629</c:v>
                </c:pt>
                <c:pt idx="3962">
                  <c:v>4955.3885</c:v>
                </c:pt>
                <c:pt idx="3963">
                  <c:v>4950.1738</c:v>
                </c:pt>
                <c:pt idx="3964">
                  <c:v>4971.0541</c:v>
                </c:pt>
                <c:pt idx="3965">
                  <c:v>4956.2111</c:v>
                </c:pt>
                <c:pt idx="3966">
                  <c:v>4921.2913</c:v>
                </c:pt>
                <c:pt idx="3967">
                  <c:v>4922.7051</c:v>
                </c:pt>
                <c:pt idx="3968">
                  <c:v>4952.5541</c:v>
                </c:pt>
                <c:pt idx="3969">
                  <c:v>4981.2588</c:v>
                </c:pt>
                <c:pt idx="3970">
                  <c:v>4956.5014</c:v>
                </c:pt>
                <c:pt idx="3971">
                  <c:v>5029.4069</c:v>
                </c:pt>
                <c:pt idx="3972">
                  <c:v>5037.8662</c:v>
                </c:pt>
                <c:pt idx="3973">
                  <c:v>5080.8989</c:v>
                </c:pt>
                <c:pt idx="3974">
                  <c:v>5033.7481</c:v>
                </c:pt>
                <c:pt idx="3975">
                  <c:v>5080.3761</c:v>
                </c:pt>
                <c:pt idx="3976">
                  <c:v>5016.7159</c:v>
                </c:pt>
                <c:pt idx="3977">
                  <c:v>5051.4249</c:v>
                </c:pt>
                <c:pt idx="3978">
                  <c:v>5043.012</c:v>
                </c:pt>
                <c:pt idx="3979">
                  <c:v>5070.8467</c:v>
                </c:pt>
                <c:pt idx="3980">
                  <c:v>5068.8477</c:v>
                </c:pt>
                <c:pt idx="3981">
                  <c:v>4994.9079</c:v>
                </c:pt>
                <c:pt idx="3982">
                  <c:v>5009.7341</c:v>
                </c:pt>
                <c:pt idx="3983">
                  <c:v>5042.4622</c:v>
                </c:pt>
                <c:pt idx="3984">
                  <c:v>5105.8706</c:v>
                </c:pt>
                <c:pt idx="3985">
                  <c:v>5136.1392</c:v>
                </c:pt>
                <c:pt idx="3986">
                  <c:v>5152.8065</c:v>
                </c:pt>
                <c:pt idx="3987">
                  <c:v>5160.2055</c:v>
                </c:pt>
                <c:pt idx="3988">
                  <c:v>5204.7303</c:v>
                </c:pt>
                <c:pt idx="3989">
                  <c:v>5236.0795</c:v>
                </c:pt>
                <c:pt idx="3990">
                  <c:v>5209.298</c:v>
                </c:pt>
                <c:pt idx="3991">
                  <c:v>5205.2785</c:v>
                </c:pt>
                <c:pt idx="3992">
                  <c:v>5179.9914</c:v>
                </c:pt>
                <c:pt idx="3993">
                  <c:v>5170.731</c:v>
                </c:pt>
                <c:pt idx="3994">
                  <c:v>5142.3618</c:v>
                </c:pt>
                <c:pt idx="3995">
                  <c:v>5157.3776</c:v>
                </c:pt>
                <c:pt idx="3996">
                  <c:v>5169.6907</c:v>
                </c:pt>
                <c:pt idx="3997">
                  <c:v>5147.6327</c:v>
                </c:pt>
                <c:pt idx="3998">
                  <c:v>5105.4489</c:v>
                </c:pt>
                <c:pt idx="3999">
                  <c:v>5038.7454</c:v>
                </c:pt>
                <c:pt idx="4000">
                  <c:v>5029.8193</c:v>
                </c:pt>
                <c:pt idx="4001">
                  <c:v>5009.934</c:v>
                </c:pt>
                <c:pt idx="4002">
                  <c:v>5036.6107</c:v>
                </c:pt>
                <c:pt idx="4003">
                  <c:v>5096.1971</c:v>
                </c:pt>
                <c:pt idx="4004">
                  <c:v>5168.7381</c:v>
                </c:pt>
                <c:pt idx="4005">
                  <c:v>5163.1286</c:v>
                </c:pt>
                <c:pt idx="4006">
                  <c:v>5185.6348</c:v>
                </c:pt>
                <c:pt idx="4007">
                  <c:v>5143.8309</c:v>
                </c:pt>
                <c:pt idx="4008">
                  <c:v>5136.9878</c:v>
                </c:pt>
                <c:pt idx="4009">
                  <c:v>5153.3965</c:v>
                </c:pt>
                <c:pt idx="4010">
                  <c:v>5129.8208</c:v>
                </c:pt>
                <c:pt idx="4011">
                  <c:v>5095.1268</c:v>
                </c:pt>
                <c:pt idx="4012">
                  <c:v>5102.9435</c:v>
                </c:pt>
                <c:pt idx="4013">
                  <c:v>5093.2563</c:v>
                </c:pt>
                <c:pt idx="4014">
                  <c:v>5097.0188</c:v>
                </c:pt>
                <c:pt idx="4015">
                  <c:v>4999.3961</c:v>
                </c:pt>
                <c:pt idx="4016">
                  <c:v>5041.7975</c:v>
                </c:pt>
                <c:pt idx="4017">
                  <c:v>5077.1501</c:v>
                </c:pt>
                <c:pt idx="4018">
                  <c:v>5110.6191</c:v>
                </c:pt>
                <c:pt idx="4019">
                  <c:v>5076.1542</c:v>
                </c:pt>
                <c:pt idx="4020">
                  <c:v>5102.5826</c:v>
                </c:pt>
                <c:pt idx="4021">
                  <c:v>5107.8824</c:v>
                </c:pt>
                <c:pt idx="4022">
                  <c:v>5096.5915</c:v>
                </c:pt>
                <c:pt idx="4023">
                  <c:v>5079.3166</c:v>
                </c:pt>
                <c:pt idx="4024">
                  <c:v>5078.7577</c:v>
                </c:pt>
                <c:pt idx="4025">
                  <c:v>5134.3525</c:v>
                </c:pt>
                <c:pt idx="4026">
                  <c:v>5054.1009</c:v>
                </c:pt>
                <c:pt idx="4027">
                  <c:v>4951.1313</c:v>
                </c:pt>
                <c:pt idx="4028">
                  <c:v>4803.4369</c:v>
                </c:pt>
                <c:pt idx="4029">
                  <c:v>4750.0305</c:v>
                </c:pt>
                <c:pt idx="4030">
                  <c:v>4799.0508</c:v>
                </c:pt>
                <c:pt idx="4031">
                  <c:v>4858.4323</c:v>
                </c:pt>
                <c:pt idx="4032">
                  <c:v>4870.7121</c:v>
                </c:pt>
                <c:pt idx="4033">
                  <c:v>4812.4302</c:v>
                </c:pt>
                <c:pt idx="4034">
                  <c:v>4886.6957</c:v>
                </c:pt>
                <c:pt idx="4035">
                  <c:v>4856.8873</c:v>
                </c:pt>
                <c:pt idx="4036">
                  <c:v>4882.5564</c:v>
                </c:pt>
                <c:pt idx="4037">
                  <c:v>4950.7131</c:v>
                </c:pt>
                <c:pt idx="4038">
                  <c:v>4959.3887</c:v>
                </c:pt>
                <c:pt idx="4039">
                  <c:v>5036.9275</c:v>
                </c:pt>
                <c:pt idx="4040">
                  <c:v>5101.5779</c:v>
                </c:pt>
                <c:pt idx="4041">
                  <c:v>5108.1028</c:v>
                </c:pt>
                <c:pt idx="4042">
                  <c:v>5108.3711</c:v>
                </c:pt>
                <c:pt idx="4043">
                  <c:v>5011.6733</c:v>
                </c:pt>
                <c:pt idx="4044">
                  <c:v>5043.6715</c:v>
                </c:pt>
                <c:pt idx="4045">
                  <c:v>5014.928</c:v>
                </c:pt>
                <c:pt idx="4046">
                  <c:v>5022.0882</c:v>
                </c:pt>
                <c:pt idx="4047">
                  <c:v>5080.2207</c:v>
                </c:pt>
                <c:pt idx="4048">
                  <c:v>5122.6226</c:v>
                </c:pt>
                <c:pt idx="4049">
                  <c:v>5184.7879</c:v>
                </c:pt>
                <c:pt idx="4050">
                  <c:v>5205.1769</c:v>
                </c:pt>
                <c:pt idx="4051">
                  <c:v>5240.6388</c:v>
                </c:pt>
                <c:pt idx="4052">
                  <c:v>5271.5155</c:v>
                </c:pt>
                <c:pt idx="4053">
                  <c:v>5385.9776</c:v>
                </c:pt>
                <c:pt idx="4054">
                  <c:v>5361.02</c:v>
                </c:pt>
                <c:pt idx="4055">
                  <c:v>5448.119</c:v>
                </c:pt>
                <c:pt idx="4056">
                  <c:v>5431.9273</c:v>
                </c:pt>
                <c:pt idx="4057">
                  <c:v>5482.7048</c:v>
                </c:pt>
                <c:pt idx="4058">
                  <c:v>5592.5496</c:v>
                </c:pt>
                <c:pt idx="4059">
                  <c:v>5639.6195</c:v>
                </c:pt>
                <c:pt idx="4060">
                  <c:v>5746.5065</c:v>
                </c:pt>
                <c:pt idx="4061">
                  <c:v>5668.778</c:v>
                </c:pt>
                <c:pt idx="4062">
                  <c:v>5772.5134</c:v>
                </c:pt>
                <c:pt idx="4063">
                  <c:v>5670.9439</c:v>
                </c:pt>
                <c:pt idx="4064">
                  <c:v>5687.3106</c:v>
                </c:pt>
                <c:pt idx="4065">
                  <c:v>5601.5444</c:v>
                </c:pt>
                <c:pt idx="4066">
                  <c:v>5496.1389</c:v>
                </c:pt>
                <c:pt idx="4067">
                  <c:v>5574.2948</c:v>
                </c:pt>
                <c:pt idx="4068">
                  <c:v>5581.6786</c:v>
                </c:pt>
                <c:pt idx="4069">
                  <c:v>5404.9915</c:v>
                </c:pt>
                <c:pt idx="4070">
                  <c:v>5251.9312</c:v>
                </c:pt>
                <c:pt idx="4071">
                  <c:v>5335.0436</c:v>
                </c:pt>
                <c:pt idx="4072">
                  <c:v>5166.0006</c:v>
                </c:pt>
                <c:pt idx="4073">
                  <c:v>5245.3479</c:v>
                </c:pt>
                <c:pt idx="4074">
                  <c:v>5244.4434</c:v>
                </c:pt>
                <c:pt idx="4075">
                  <c:v>5275.2232</c:v>
                </c:pt>
                <c:pt idx="4076">
                  <c:v>5187.6337</c:v>
                </c:pt>
                <c:pt idx="4077">
                  <c:v>5151.1249</c:v>
                </c:pt>
                <c:pt idx="4078">
                  <c:v>5130.9031</c:v>
                </c:pt>
                <c:pt idx="4079">
                  <c:v>5143.6428</c:v>
                </c:pt>
                <c:pt idx="4080">
                  <c:v>5220.437</c:v>
                </c:pt>
                <c:pt idx="4081">
                  <c:v>5257.3297</c:v>
                </c:pt>
                <c:pt idx="4082">
                  <c:v>5205.6618</c:v>
                </c:pt>
                <c:pt idx="4083">
                  <c:v>5243.4528</c:v>
                </c:pt>
                <c:pt idx="4084">
                  <c:v>5149.8551</c:v>
                </c:pt>
                <c:pt idx="4085">
                  <c:v>5155.3052</c:v>
                </c:pt>
                <c:pt idx="4086">
                  <c:v>5132.1961</c:v>
                </c:pt>
                <c:pt idx="4087">
                  <c:v>5054.6222</c:v>
                </c:pt>
                <c:pt idx="4088">
                  <c:v>4940.0066</c:v>
                </c:pt>
                <c:pt idx="4089">
                  <c:v>4964.6733</c:v>
                </c:pt>
                <c:pt idx="4090">
                  <c:v>4990.2494</c:v>
                </c:pt>
                <c:pt idx="4091">
                  <c:v>4888.5758</c:v>
                </c:pt>
                <c:pt idx="4092">
                  <c:v>4952.7069</c:v>
                </c:pt>
                <c:pt idx="4093">
                  <c:v>4954.035</c:v>
                </c:pt>
                <c:pt idx="4094">
                  <c:v>4881.9479</c:v>
                </c:pt>
                <c:pt idx="4095">
                  <c:v>4912.0163</c:v>
                </c:pt>
                <c:pt idx="4096">
                  <c:v>4937.5171</c:v>
                </c:pt>
                <c:pt idx="4097">
                  <c:v>4932.4344</c:v>
                </c:pt>
                <c:pt idx="4098">
                  <c:v>5005.169</c:v>
                </c:pt>
                <c:pt idx="4099">
                  <c:v>4970.9613</c:v>
                </c:pt>
                <c:pt idx="4100">
                  <c:v>4979</c:v>
                </c:pt>
                <c:pt idx="4101">
                  <c:v>4951.6303</c:v>
                </c:pt>
                <c:pt idx="4102">
                  <c:v>4992.9592</c:v>
                </c:pt>
                <c:pt idx="4103">
                  <c:v>4989.2881</c:v>
                </c:pt>
                <c:pt idx="4104">
                  <c:v>5059.4292</c:v>
                </c:pt>
                <c:pt idx="4105">
                  <c:v>5067.4266</c:v>
                </c:pt>
                <c:pt idx="4106">
                  <c:v>5095.6041</c:v>
                </c:pt>
                <c:pt idx="4107">
                  <c:v>5120.1412</c:v>
                </c:pt>
                <c:pt idx="4108">
                  <c:v>5097.9714</c:v>
                </c:pt>
                <c:pt idx="4109">
                  <c:v>5061.096</c:v>
                </c:pt>
                <c:pt idx="4110">
                  <c:v>5029.2862</c:v>
                </c:pt>
                <c:pt idx="4111">
                  <c:v>5044.1175</c:v>
                </c:pt>
                <c:pt idx="4112">
                  <c:v>5103.4783</c:v>
                </c:pt>
                <c:pt idx="4113">
                  <c:v>5114.324</c:v>
                </c:pt>
                <c:pt idx="4114">
                  <c:v>5150.0489</c:v>
                </c:pt>
                <c:pt idx="4115">
                  <c:v>5092.9239</c:v>
                </c:pt>
                <c:pt idx="4116">
                  <c:v>5119.5989</c:v>
                </c:pt>
                <c:pt idx="4117">
                  <c:v>5124.2078</c:v>
                </c:pt>
                <c:pt idx="4118">
                  <c:v>5130.746</c:v>
                </c:pt>
                <c:pt idx="4119">
                  <c:v>5118.5648</c:v>
                </c:pt>
                <c:pt idx="4120">
                  <c:v>5117.0872</c:v>
                </c:pt>
                <c:pt idx="4121">
                  <c:v>5064.5912</c:v>
                </c:pt>
                <c:pt idx="4122">
                  <c:v>5087.3927</c:v>
                </c:pt>
                <c:pt idx="4123">
                  <c:v>5162.8637</c:v>
                </c:pt>
                <c:pt idx="4124">
                  <c:v>5129.7383</c:v>
                </c:pt>
                <c:pt idx="4125">
                  <c:v>5084.1384</c:v>
                </c:pt>
                <c:pt idx="4126">
                  <c:v>5186.4851</c:v>
                </c:pt>
                <c:pt idx="4127">
                  <c:v>5166.8515</c:v>
                </c:pt>
                <c:pt idx="4128">
                  <c:v>5186.9166</c:v>
                </c:pt>
                <c:pt idx="4129">
                  <c:v>5156.0637</c:v>
                </c:pt>
                <c:pt idx="4130">
                  <c:v>5186.5718</c:v>
                </c:pt>
                <c:pt idx="4131">
                  <c:v>5160.6195</c:v>
                </c:pt>
                <c:pt idx="4132">
                  <c:v>5145.0328</c:v>
                </c:pt>
                <c:pt idx="4133">
                  <c:v>5158.3534</c:v>
                </c:pt>
                <c:pt idx="4134">
                  <c:v>5209.9023</c:v>
                </c:pt>
                <c:pt idx="4135">
                  <c:v>5272.7556</c:v>
                </c:pt>
                <c:pt idx="4136">
                  <c:v>5258.0069</c:v>
                </c:pt>
                <c:pt idx="4137">
                  <c:v>5281.6173</c:v>
                </c:pt>
                <c:pt idx="4138">
                  <c:v>5296.2818</c:v>
                </c:pt>
                <c:pt idx="4139">
                  <c:v>5347.8286</c:v>
                </c:pt>
                <c:pt idx="4140">
                  <c:v>5371.9026</c:v>
                </c:pt>
                <c:pt idx="4141">
                  <c:v>5347.7161</c:v>
                </c:pt>
                <c:pt idx="4142">
                  <c:v>5331.4973</c:v>
                </c:pt>
                <c:pt idx="4143">
                  <c:v>5235.9777</c:v>
                </c:pt>
                <c:pt idx="4144">
                  <c:v>5251.1609</c:v>
                </c:pt>
                <c:pt idx="4145">
                  <c:v>5303.1783</c:v>
                </c:pt>
                <c:pt idx="4146">
                  <c:v>5338.3387</c:v>
                </c:pt>
                <c:pt idx="4147">
                  <c:v>5318.1383</c:v>
                </c:pt>
                <c:pt idx="4148">
                  <c:v>5276.7259</c:v>
                </c:pt>
                <c:pt idx="4149">
                  <c:v>5252.3922</c:v>
                </c:pt>
                <c:pt idx="4150">
                  <c:v>5070.7303</c:v>
                </c:pt>
                <c:pt idx="4151">
                  <c:v>5102.6572</c:v>
                </c:pt>
                <c:pt idx="4152">
                  <c:v>5033.8934</c:v>
                </c:pt>
                <c:pt idx="4153">
                  <c:v>5009.7414</c:v>
                </c:pt>
                <c:pt idx="4154">
                  <c:v>5140.6036</c:v>
                </c:pt>
                <c:pt idx="4155">
                  <c:v>5254.5345</c:v>
                </c:pt>
                <c:pt idx="4156">
                  <c:v>5278.9268</c:v>
                </c:pt>
                <c:pt idx="4157">
                  <c:v>5336.1947</c:v>
                </c:pt>
                <c:pt idx="4158">
                  <c:v>5325.3022</c:v>
                </c:pt>
                <c:pt idx="4159">
                  <c:v>5242.9059</c:v>
                </c:pt>
                <c:pt idx="4160">
                  <c:v>5221.0933</c:v>
                </c:pt>
                <c:pt idx="4161">
                  <c:v>5268.1763</c:v>
                </c:pt>
                <c:pt idx="4162">
                  <c:v>5244.6059</c:v>
                </c:pt>
                <c:pt idx="4163">
                  <c:v>5345.1594</c:v>
                </c:pt>
                <c:pt idx="4164">
                  <c:v>5379.5403</c:v>
                </c:pt>
                <c:pt idx="4165">
                  <c:v>5334.1764</c:v>
                </c:pt>
                <c:pt idx="4166">
                  <c:v>5319.447</c:v>
                </c:pt>
                <c:pt idx="4167">
                  <c:v>5216.4932</c:v>
                </c:pt>
                <c:pt idx="4168">
                  <c:v>5215.192</c:v>
                </c:pt>
                <c:pt idx="4169">
                  <c:v>5219.1452</c:v>
                </c:pt>
                <c:pt idx="4170">
                  <c:v>5263.5754</c:v>
                </c:pt>
                <c:pt idx="4171">
                  <c:v>5298.648</c:v>
                </c:pt>
                <c:pt idx="4172">
                  <c:v>5355.0094</c:v>
                </c:pt>
                <c:pt idx="4173">
                  <c:v>5329.2221</c:v>
                </c:pt>
                <c:pt idx="4174">
                  <c:v>5271.5195</c:v>
                </c:pt>
                <c:pt idx="4175">
                  <c:v>5090.0852</c:v>
                </c:pt>
                <c:pt idx="4176">
                  <c:v>5024.8136</c:v>
                </c:pt>
                <c:pt idx="4177">
                  <c:v>5087.3541</c:v>
                </c:pt>
                <c:pt idx="4178">
                  <c:v>5120.3066</c:v>
                </c:pt>
                <c:pt idx="4179">
                  <c:v>5009.3136</c:v>
                </c:pt>
                <c:pt idx="4180">
                  <c:v>4699.8654</c:v>
                </c:pt>
                <c:pt idx="4181">
                  <c:v>4811.543</c:v>
                </c:pt>
                <c:pt idx="4182">
                  <c:v>4896.5771</c:v>
                </c:pt>
                <c:pt idx="4183">
                  <c:v>5025.4993</c:v>
                </c:pt>
                <c:pt idx="4184">
                  <c:v>5046.455</c:v>
                </c:pt>
                <c:pt idx="4185">
                  <c:v>5131.9307</c:v>
                </c:pt>
                <c:pt idx="4186">
                  <c:v>5145.7513</c:v>
                </c:pt>
                <c:pt idx="4187">
                  <c:v>5128.4379</c:v>
                </c:pt>
                <c:pt idx="4188">
                  <c:v>5124.2886</c:v>
                </c:pt>
                <c:pt idx="4189">
                  <c:v>5187.1653</c:v>
                </c:pt>
                <c:pt idx="4190">
                  <c:v>5177.7105</c:v>
                </c:pt>
                <c:pt idx="4191">
                  <c:v>5244.3886</c:v>
                </c:pt>
                <c:pt idx="4192">
                  <c:v>5303.2837</c:v>
                </c:pt>
                <c:pt idx="4193">
                  <c:v>5357.4278</c:v>
                </c:pt>
                <c:pt idx="4194">
                  <c:v>5447.7716</c:v>
                </c:pt>
                <c:pt idx="4195">
                  <c:v>5342.5239</c:v>
                </c:pt>
                <c:pt idx="4196">
                  <c:v>5399.535</c:v>
                </c:pt>
                <c:pt idx="4197">
                  <c:v>5280.0061</c:v>
                </c:pt>
                <c:pt idx="4198">
                  <c:v>5264.8159</c:v>
                </c:pt>
                <c:pt idx="4199">
                  <c:v>5254.4667</c:v>
                </c:pt>
                <c:pt idx="4200">
                  <c:v>5379.7854</c:v>
                </c:pt>
                <c:pt idx="4201">
                  <c:v>5347.8981</c:v>
                </c:pt>
                <c:pt idx="4202">
                  <c:v>5276.5601</c:v>
                </c:pt>
                <c:pt idx="4203">
                  <c:v>5338.5267</c:v>
                </c:pt>
                <c:pt idx="4204">
                  <c:v>5182.9115</c:v>
                </c:pt>
                <c:pt idx="4205">
                  <c:v>5062.8475</c:v>
                </c:pt>
                <c:pt idx="4206">
                  <c:v>5128.399</c:v>
                </c:pt>
                <c:pt idx="4207">
                  <c:v>4859.1573</c:v>
                </c:pt>
                <c:pt idx="4208">
                  <c:v>4766.7064</c:v>
                </c:pt>
                <c:pt idx="4209">
                  <c:v>4820.5909</c:v>
                </c:pt>
                <c:pt idx="4210">
                  <c:v>4883.1703</c:v>
                </c:pt>
              </c:strCache>
            </c:strRef>
          </c:xVal>
          <c:yVal>
            <c:numRef>
              <c:f>模型1多元线性回归!$F$3:$F$4213</c:f>
              <c:numCache>
                <c:formatCode>General</c:formatCode>
                <c:ptCount val="4211"/>
                <c:pt idx="0">
                  <c:v>1000</c:v>
                </c:pt>
                <c:pt idx="1">
                  <c:v>996.37699999999995</c:v>
                </c:pt>
                <c:pt idx="2">
                  <c:v>981.10500000000002</c:v>
                </c:pt>
                <c:pt idx="3">
                  <c:v>987.00800000000004</c:v>
                </c:pt>
                <c:pt idx="4">
                  <c:v>975.57799999999997</c:v>
                </c:pt>
                <c:pt idx="5">
                  <c:v>979.74900000000002</c:v>
                </c:pt>
                <c:pt idx="6">
                  <c:v>989.476</c:v>
                </c:pt>
                <c:pt idx="7">
                  <c:v>984.53800000000001</c:v>
                </c:pt>
                <c:pt idx="8">
                  <c:v>989.48</c:v>
                </c:pt>
                <c:pt idx="9">
                  <c:v>989.96500000000003</c:v>
                </c:pt>
                <c:pt idx="10">
                  <c:v>976.15599999999995</c:v>
                </c:pt>
                <c:pt idx="11">
                  <c:v>960.48400000000004</c:v>
                </c:pt>
                <c:pt idx="12">
                  <c:v>964.37300000000005</c:v>
                </c:pt>
                <c:pt idx="13">
                  <c:v>955.12400000000002</c:v>
                </c:pt>
                <c:pt idx="14">
                  <c:v>948.02599999999995</c:v>
                </c:pt>
                <c:pt idx="15">
                  <c:v>989.81799999999998</c:v>
                </c:pt>
                <c:pt idx="16">
                  <c:v>989.75</c:v>
                </c:pt>
                <c:pt idx="17">
                  <c:v>991.24699999999996</c:v>
                </c:pt>
                <c:pt idx="18">
                  <c:v>987.62900000000002</c:v>
                </c:pt>
                <c:pt idx="19">
                  <c:v>976.55499999999995</c:v>
                </c:pt>
                <c:pt idx="20">
                  <c:v>967.01300000000003</c:v>
                </c:pt>
                <c:pt idx="21">
                  <c:v>957.8</c:v>
                </c:pt>
                <c:pt idx="22">
                  <c:v>963.15700000000004</c:v>
                </c:pt>
                <c:pt idx="23">
                  <c:v>1013.1</c:v>
                </c:pt>
                <c:pt idx="24">
                  <c:v>1002.827</c:v>
                </c:pt>
                <c:pt idx="25">
                  <c:v>1033.078</c:v>
                </c:pt>
                <c:pt idx="26">
                  <c:v>1035.3820000000001</c:v>
                </c:pt>
                <c:pt idx="27">
                  <c:v>1028.2529999999999</c:v>
                </c:pt>
                <c:pt idx="28">
                  <c:v>1013.861</c:v>
                </c:pt>
                <c:pt idx="29">
                  <c:v>1033.604</c:v>
                </c:pt>
                <c:pt idx="30">
                  <c:v>1053.4949999999999</c:v>
                </c:pt>
                <c:pt idx="31">
                  <c:v>1052.492</c:v>
                </c:pt>
                <c:pt idx="32">
                  <c:v>1054.395</c:v>
                </c:pt>
                <c:pt idx="33">
                  <c:v>1053.114</c:v>
                </c:pt>
                <c:pt idx="34">
                  <c:v>1045.8810000000001</c:v>
                </c:pt>
                <c:pt idx="35">
                  <c:v>1040.961</c:v>
                </c:pt>
                <c:pt idx="36">
                  <c:v>1021.639</c:v>
                </c:pt>
                <c:pt idx="37">
                  <c:v>1031.8489999999999</c:v>
                </c:pt>
                <c:pt idx="38">
                  <c:v>1027.95</c:v>
                </c:pt>
                <c:pt idx="39">
                  <c:v>1037.0809999999999</c:v>
                </c:pt>
                <c:pt idx="40">
                  <c:v>1056.375</c:v>
                </c:pt>
                <c:pt idx="41">
                  <c:v>1053.9190000000001</c:v>
                </c:pt>
                <c:pt idx="42">
                  <c:v>1026.617</c:v>
                </c:pt>
                <c:pt idx="43">
                  <c:v>1031.7650000000001</c:v>
                </c:pt>
                <c:pt idx="44">
                  <c:v>1038.5</c:v>
                </c:pt>
                <c:pt idx="45">
                  <c:v>1017.91</c:v>
                </c:pt>
                <c:pt idx="46">
                  <c:v>1008.1180000000001</c:v>
                </c:pt>
                <c:pt idx="47">
                  <c:v>996.04399999999998</c:v>
                </c:pt>
                <c:pt idx="48">
                  <c:v>984.11300000000006</c:v>
                </c:pt>
                <c:pt idx="49">
                  <c:v>971.67600000000004</c:v>
                </c:pt>
                <c:pt idx="50">
                  <c:v>975.36900000000003</c:v>
                </c:pt>
                <c:pt idx="51">
                  <c:v>969.28800000000001</c:v>
                </c:pt>
                <c:pt idx="52">
                  <c:v>976.09400000000005</c:v>
                </c:pt>
                <c:pt idx="53">
                  <c:v>974.21199999999999</c:v>
                </c:pt>
                <c:pt idx="54">
                  <c:v>973.346</c:v>
                </c:pt>
                <c:pt idx="55">
                  <c:v>966.74199999999996</c:v>
                </c:pt>
                <c:pt idx="56">
                  <c:v>950.01900000000001</c:v>
                </c:pt>
                <c:pt idx="57">
                  <c:v>955.26499999999999</c:v>
                </c:pt>
                <c:pt idx="58">
                  <c:v>981.62</c:v>
                </c:pt>
                <c:pt idx="59">
                  <c:v>970.94500000000005</c:v>
                </c:pt>
                <c:pt idx="60">
                  <c:v>963.34900000000005</c:v>
                </c:pt>
                <c:pt idx="61">
                  <c:v>978.779</c:v>
                </c:pt>
                <c:pt idx="62">
                  <c:v>984.79399999999998</c:v>
                </c:pt>
                <c:pt idx="63">
                  <c:v>1002.877</c:v>
                </c:pt>
                <c:pt idx="64">
                  <c:v>993.24699999999996</c:v>
                </c:pt>
                <c:pt idx="65">
                  <c:v>987.87300000000005</c:v>
                </c:pt>
                <c:pt idx="66">
                  <c:v>1007.806</c:v>
                </c:pt>
                <c:pt idx="67">
                  <c:v>992.31600000000003</c:v>
                </c:pt>
                <c:pt idx="68">
                  <c:v>981.39800000000002</c:v>
                </c:pt>
                <c:pt idx="69">
                  <c:v>970.77300000000002</c:v>
                </c:pt>
                <c:pt idx="70">
                  <c:v>973.09</c:v>
                </c:pt>
                <c:pt idx="71">
                  <c:v>964.90899999999999</c:v>
                </c:pt>
                <c:pt idx="72">
                  <c:v>957.22500000000002</c:v>
                </c:pt>
                <c:pt idx="73">
                  <c:v>940.78700000000003</c:v>
                </c:pt>
                <c:pt idx="74">
                  <c:v>944.23800000000006</c:v>
                </c:pt>
                <c:pt idx="75">
                  <c:v>942.75300000000004</c:v>
                </c:pt>
                <c:pt idx="76">
                  <c:v>928.07399999999996</c:v>
                </c:pt>
                <c:pt idx="77">
                  <c:v>940.95299999999997</c:v>
                </c:pt>
                <c:pt idx="78">
                  <c:v>933.77800000000002</c:v>
                </c:pt>
                <c:pt idx="79">
                  <c:v>909.85</c:v>
                </c:pt>
                <c:pt idx="80">
                  <c:v>915.27200000000005</c:v>
                </c:pt>
                <c:pt idx="81">
                  <c:v>904.01300000000003</c:v>
                </c:pt>
                <c:pt idx="82">
                  <c:v>883.90099999999995</c:v>
                </c:pt>
                <c:pt idx="83">
                  <c:v>882.40200000000004</c:v>
                </c:pt>
                <c:pt idx="84">
                  <c:v>871.59</c:v>
                </c:pt>
                <c:pt idx="85">
                  <c:v>878.78399999999999</c:v>
                </c:pt>
                <c:pt idx="86">
                  <c:v>877.79899999999998</c:v>
                </c:pt>
                <c:pt idx="87">
                  <c:v>876.64800000000002</c:v>
                </c:pt>
                <c:pt idx="88">
                  <c:v>872.46799999999996</c:v>
                </c:pt>
                <c:pt idx="89">
                  <c:v>849.74099999999999</c:v>
                </c:pt>
                <c:pt idx="90">
                  <c:v>851.51199999999994</c:v>
                </c:pt>
                <c:pt idx="91">
                  <c:v>849.75900000000001</c:v>
                </c:pt>
                <c:pt idx="92">
                  <c:v>838.70299999999997</c:v>
                </c:pt>
                <c:pt idx="93">
                  <c:v>832.04600000000005</c:v>
                </c:pt>
                <c:pt idx="94">
                  <c:v>841.06799999999998</c:v>
                </c:pt>
                <c:pt idx="95">
                  <c:v>840.947</c:v>
                </c:pt>
                <c:pt idx="96">
                  <c:v>823.17100000000005</c:v>
                </c:pt>
                <c:pt idx="97">
                  <c:v>806.44799999999998</c:v>
                </c:pt>
                <c:pt idx="98">
                  <c:v>802.19399999999996</c:v>
                </c:pt>
                <c:pt idx="99">
                  <c:v>822.82600000000002</c:v>
                </c:pt>
                <c:pt idx="100">
                  <c:v>882.16700000000003</c:v>
                </c:pt>
                <c:pt idx="101">
                  <c:v>887.3</c:v>
                </c:pt>
                <c:pt idx="102">
                  <c:v>891.81700000000001</c:v>
                </c:pt>
                <c:pt idx="103">
                  <c:v>868.024</c:v>
                </c:pt>
                <c:pt idx="104">
                  <c:v>869.21900000000005</c:v>
                </c:pt>
                <c:pt idx="105">
                  <c:v>860.447</c:v>
                </c:pt>
                <c:pt idx="106">
                  <c:v>846.904</c:v>
                </c:pt>
                <c:pt idx="107">
                  <c:v>864.02</c:v>
                </c:pt>
                <c:pt idx="108">
                  <c:v>863.85400000000004</c:v>
                </c:pt>
                <c:pt idx="109">
                  <c:v>885.91700000000003</c:v>
                </c:pt>
                <c:pt idx="110">
                  <c:v>874.32799999999997</c:v>
                </c:pt>
                <c:pt idx="111">
                  <c:v>874.55</c:v>
                </c:pt>
                <c:pt idx="112">
                  <c:v>868.03700000000003</c:v>
                </c:pt>
                <c:pt idx="113">
                  <c:v>878.774</c:v>
                </c:pt>
                <c:pt idx="114">
                  <c:v>888.92899999999997</c:v>
                </c:pt>
                <c:pt idx="115">
                  <c:v>888.03899999999999</c:v>
                </c:pt>
                <c:pt idx="116">
                  <c:v>873.99800000000005</c:v>
                </c:pt>
                <c:pt idx="117">
                  <c:v>853.024</c:v>
                </c:pt>
                <c:pt idx="118">
                  <c:v>840.82100000000003</c:v>
                </c:pt>
                <c:pt idx="119">
                  <c:v>836.97699999999998</c:v>
                </c:pt>
                <c:pt idx="120">
                  <c:v>832.50900000000001</c:v>
                </c:pt>
                <c:pt idx="121">
                  <c:v>825.62400000000002</c:v>
                </c:pt>
                <c:pt idx="122">
                  <c:v>827.70699999999999</c:v>
                </c:pt>
                <c:pt idx="123">
                  <c:v>818.23800000000006</c:v>
                </c:pt>
                <c:pt idx="124">
                  <c:v>804.904</c:v>
                </c:pt>
                <c:pt idx="125">
                  <c:v>828.697</c:v>
                </c:pt>
                <c:pt idx="126">
                  <c:v>823.45299999999997</c:v>
                </c:pt>
                <c:pt idx="127">
                  <c:v>826.86500000000001</c:v>
                </c:pt>
                <c:pt idx="128">
                  <c:v>815.26199999999994</c:v>
                </c:pt>
                <c:pt idx="129">
                  <c:v>807.47699999999998</c:v>
                </c:pt>
                <c:pt idx="130">
                  <c:v>808.59799999999996</c:v>
                </c:pt>
                <c:pt idx="131">
                  <c:v>818.01400000000001</c:v>
                </c:pt>
                <c:pt idx="132">
                  <c:v>821.678</c:v>
                </c:pt>
                <c:pt idx="133">
                  <c:v>832.16099999999994</c:v>
                </c:pt>
                <c:pt idx="134">
                  <c:v>831.12900000000002</c:v>
                </c:pt>
                <c:pt idx="135">
                  <c:v>847.78099999999995</c:v>
                </c:pt>
                <c:pt idx="136">
                  <c:v>867.25599999999997</c:v>
                </c:pt>
                <c:pt idx="137">
                  <c:v>862.899</c:v>
                </c:pt>
                <c:pt idx="138">
                  <c:v>862.428</c:v>
                </c:pt>
                <c:pt idx="139">
                  <c:v>866.86</c:v>
                </c:pt>
                <c:pt idx="140">
                  <c:v>877.31</c:v>
                </c:pt>
                <c:pt idx="141">
                  <c:v>880.702</c:v>
                </c:pt>
                <c:pt idx="142">
                  <c:v>879.58299999999997</c:v>
                </c:pt>
                <c:pt idx="143">
                  <c:v>898.68600000000004</c:v>
                </c:pt>
                <c:pt idx="144">
                  <c:v>902.04700000000003</c:v>
                </c:pt>
                <c:pt idx="145">
                  <c:v>909.40200000000004</c:v>
                </c:pt>
                <c:pt idx="146">
                  <c:v>913.29100000000005</c:v>
                </c:pt>
                <c:pt idx="147">
                  <c:v>927.07799999999997</c:v>
                </c:pt>
                <c:pt idx="148">
                  <c:v>914.68899999999996</c:v>
                </c:pt>
                <c:pt idx="149">
                  <c:v>930.31799999999998</c:v>
                </c:pt>
                <c:pt idx="150">
                  <c:v>923.23599999999999</c:v>
                </c:pt>
                <c:pt idx="151">
                  <c:v>942.41499999999996</c:v>
                </c:pt>
                <c:pt idx="152">
                  <c:v>908.6</c:v>
                </c:pt>
                <c:pt idx="153">
                  <c:v>913.11400000000003</c:v>
                </c:pt>
                <c:pt idx="154">
                  <c:v>918.16099999999994</c:v>
                </c:pt>
                <c:pt idx="155">
                  <c:v>911.85799999999995</c:v>
                </c:pt>
                <c:pt idx="156">
                  <c:v>919.53300000000002</c:v>
                </c:pt>
                <c:pt idx="157">
                  <c:v>916.58100000000002</c:v>
                </c:pt>
                <c:pt idx="158">
                  <c:v>913.37400000000002</c:v>
                </c:pt>
                <c:pt idx="159">
                  <c:v>898.06200000000001</c:v>
                </c:pt>
                <c:pt idx="160">
                  <c:v>897.16499999999996</c:v>
                </c:pt>
                <c:pt idx="161">
                  <c:v>910.54499999999996</c:v>
                </c:pt>
                <c:pt idx="162">
                  <c:v>925.61099999999999</c:v>
                </c:pt>
                <c:pt idx="163">
                  <c:v>926.69399999999996</c:v>
                </c:pt>
                <c:pt idx="164">
                  <c:v>931.21299999999997</c:v>
                </c:pt>
                <c:pt idx="165">
                  <c:v>913.83500000000004</c:v>
                </c:pt>
                <c:pt idx="166">
                  <c:v>931.10299999999995</c:v>
                </c:pt>
                <c:pt idx="167">
                  <c:v>932.48299999999995</c:v>
                </c:pt>
                <c:pt idx="168">
                  <c:v>926.54300000000001</c:v>
                </c:pt>
                <c:pt idx="169">
                  <c:v>936.26</c:v>
                </c:pt>
                <c:pt idx="170">
                  <c:v>945.53399999999999</c:v>
                </c:pt>
                <c:pt idx="171">
                  <c:v>949.61300000000006</c:v>
                </c:pt>
                <c:pt idx="172">
                  <c:v>946.673</c:v>
                </c:pt>
                <c:pt idx="173">
                  <c:v>951.02499999999998</c:v>
                </c:pt>
                <c:pt idx="174">
                  <c:v>944.58799999999997</c:v>
                </c:pt>
                <c:pt idx="175">
                  <c:v>930.01300000000003</c:v>
                </c:pt>
                <c:pt idx="176">
                  <c:v>908.99400000000003</c:v>
                </c:pt>
                <c:pt idx="177">
                  <c:v>906.52700000000004</c:v>
                </c:pt>
                <c:pt idx="178">
                  <c:v>902.53899999999999</c:v>
                </c:pt>
                <c:pt idx="179">
                  <c:v>903.41399999999999</c:v>
                </c:pt>
                <c:pt idx="180">
                  <c:v>888.71799999999996</c:v>
                </c:pt>
                <c:pt idx="181">
                  <c:v>888.65</c:v>
                </c:pt>
                <c:pt idx="182">
                  <c:v>899.67200000000003</c:v>
                </c:pt>
                <c:pt idx="183">
                  <c:v>901.49</c:v>
                </c:pt>
                <c:pt idx="184">
                  <c:v>890.21299999999997</c:v>
                </c:pt>
                <c:pt idx="185">
                  <c:v>904.27200000000005</c:v>
                </c:pt>
                <c:pt idx="186">
                  <c:v>906.29200000000003</c:v>
                </c:pt>
                <c:pt idx="187">
                  <c:v>898.83900000000006</c:v>
                </c:pt>
                <c:pt idx="188">
                  <c:v>886.44899999999996</c:v>
                </c:pt>
                <c:pt idx="189">
                  <c:v>874.90800000000002</c:v>
                </c:pt>
                <c:pt idx="190">
                  <c:v>879.62300000000005</c:v>
                </c:pt>
                <c:pt idx="191">
                  <c:v>875.01499999999999</c:v>
                </c:pt>
                <c:pt idx="192">
                  <c:v>873.61300000000006</c:v>
                </c:pt>
                <c:pt idx="193">
                  <c:v>877.62300000000005</c:v>
                </c:pt>
                <c:pt idx="194">
                  <c:v>875.86500000000001</c:v>
                </c:pt>
                <c:pt idx="195">
                  <c:v>862.53800000000001</c:v>
                </c:pt>
                <c:pt idx="196">
                  <c:v>842.83600000000001</c:v>
                </c:pt>
                <c:pt idx="197">
                  <c:v>840.78499999999997</c:v>
                </c:pt>
                <c:pt idx="198">
                  <c:v>831.01599999999996</c:v>
                </c:pt>
                <c:pt idx="199">
                  <c:v>842.23599999999999</c:v>
                </c:pt>
                <c:pt idx="200">
                  <c:v>838.81799999999998</c:v>
                </c:pt>
                <c:pt idx="201">
                  <c:v>848.93600000000004</c:v>
                </c:pt>
                <c:pt idx="202">
                  <c:v>840.18799999999999</c:v>
                </c:pt>
                <c:pt idx="203">
                  <c:v>841.81700000000001</c:v>
                </c:pt>
                <c:pt idx="204">
                  <c:v>842.35699999999997</c:v>
                </c:pt>
                <c:pt idx="205">
                  <c:v>846.20799999999997</c:v>
                </c:pt>
                <c:pt idx="206">
                  <c:v>844.22500000000002</c:v>
                </c:pt>
                <c:pt idx="207">
                  <c:v>826.37800000000004</c:v>
                </c:pt>
                <c:pt idx="208">
                  <c:v>822.94899999999996</c:v>
                </c:pt>
                <c:pt idx="209">
                  <c:v>822.53</c:v>
                </c:pt>
                <c:pt idx="210">
                  <c:v>820.54300000000001</c:v>
                </c:pt>
                <c:pt idx="211">
                  <c:v>831.58399999999995</c:v>
                </c:pt>
                <c:pt idx="212">
                  <c:v>827.95899999999995</c:v>
                </c:pt>
                <c:pt idx="213">
                  <c:v>846.63800000000003</c:v>
                </c:pt>
                <c:pt idx="214">
                  <c:v>849.49300000000005</c:v>
                </c:pt>
                <c:pt idx="215">
                  <c:v>834.55200000000002</c:v>
                </c:pt>
                <c:pt idx="216">
                  <c:v>840.60400000000004</c:v>
                </c:pt>
                <c:pt idx="217">
                  <c:v>844.92200000000003</c:v>
                </c:pt>
                <c:pt idx="218">
                  <c:v>844.61900000000003</c:v>
                </c:pt>
                <c:pt idx="219">
                  <c:v>844.58699999999999</c:v>
                </c:pt>
                <c:pt idx="220">
                  <c:v>834.44600000000003</c:v>
                </c:pt>
                <c:pt idx="221">
                  <c:v>834</c:v>
                </c:pt>
                <c:pt idx="222">
                  <c:v>836.851</c:v>
                </c:pt>
                <c:pt idx="223">
                  <c:v>836.53499999999997</c:v>
                </c:pt>
                <c:pt idx="224">
                  <c:v>824.62199999999996</c:v>
                </c:pt>
                <c:pt idx="225">
                  <c:v>832.28399999999999</c:v>
                </c:pt>
                <c:pt idx="226">
                  <c:v>839.952</c:v>
                </c:pt>
                <c:pt idx="227">
                  <c:v>838.79</c:v>
                </c:pt>
                <c:pt idx="228">
                  <c:v>850.09100000000001</c:v>
                </c:pt>
                <c:pt idx="229">
                  <c:v>851.154</c:v>
                </c:pt>
                <c:pt idx="230">
                  <c:v>856.15599999999995</c:v>
                </c:pt>
                <c:pt idx="231">
                  <c:v>859.13599999999997</c:v>
                </c:pt>
                <c:pt idx="232">
                  <c:v>858.32600000000002</c:v>
                </c:pt>
                <c:pt idx="233">
                  <c:v>867.76099999999997</c:v>
                </c:pt>
                <c:pt idx="234">
                  <c:v>871.41700000000003</c:v>
                </c:pt>
                <c:pt idx="235">
                  <c:v>873.26099999999997</c:v>
                </c:pt>
                <c:pt idx="236">
                  <c:v>866.93299999999999</c:v>
                </c:pt>
                <c:pt idx="237">
                  <c:v>872.75699999999995</c:v>
                </c:pt>
                <c:pt idx="238">
                  <c:v>886.38</c:v>
                </c:pt>
                <c:pt idx="239">
                  <c:v>886.19600000000003</c:v>
                </c:pt>
                <c:pt idx="240">
                  <c:v>887.16899999999998</c:v>
                </c:pt>
                <c:pt idx="241">
                  <c:v>890.61300000000006</c:v>
                </c:pt>
                <c:pt idx="242">
                  <c:v>901.072</c:v>
                </c:pt>
                <c:pt idx="243">
                  <c:v>887.97799999999995</c:v>
                </c:pt>
                <c:pt idx="244">
                  <c:v>900.51700000000005</c:v>
                </c:pt>
                <c:pt idx="245">
                  <c:v>920.66399999999999</c:v>
                </c:pt>
                <c:pt idx="246">
                  <c:v>930.42200000000003</c:v>
                </c:pt>
                <c:pt idx="247">
                  <c:v>932.51800000000003</c:v>
                </c:pt>
                <c:pt idx="248">
                  <c:v>932.59199999999998</c:v>
                </c:pt>
                <c:pt idx="249">
                  <c:v>929.28899999999999</c:v>
                </c:pt>
                <c:pt idx="250">
                  <c:v>939.04399999999998</c:v>
                </c:pt>
                <c:pt idx="251">
                  <c:v>931.61699999999996</c:v>
                </c:pt>
                <c:pt idx="252">
                  <c:v>916.33100000000002</c:v>
                </c:pt>
                <c:pt idx="253">
                  <c:v>920.50199999999995</c:v>
                </c:pt>
                <c:pt idx="254">
                  <c:v>941.96699999999998</c:v>
                </c:pt>
                <c:pt idx="255">
                  <c:v>950.96799999999996</c:v>
                </c:pt>
                <c:pt idx="256">
                  <c:v>956.25400000000002</c:v>
                </c:pt>
                <c:pt idx="257">
                  <c:v>957.92200000000003</c:v>
                </c:pt>
                <c:pt idx="258">
                  <c:v>955.46900000000005</c:v>
                </c:pt>
                <c:pt idx="259">
                  <c:v>963.74300000000005</c:v>
                </c:pt>
                <c:pt idx="260">
                  <c:v>987.39400000000001</c:v>
                </c:pt>
                <c:pt idx="261">
                  <c:v>983.65300000000002</c:v>
                </c:pt>
                <c:pt idx="262">
                  <c:v>985.58799999999997</c:v>
                </c:pt>
                <c:pt idx="263">
                  <c:v>973.87099999999998</c:v>
                </c:pt>
                <c:pt idx="264">
                  <c:v>986.00800000000004</c:v>
                </c:pt>
                <c:pt idx="265">
                  <c:v>985.31799999999998</c:v>
                </c:pt>
                <c:pt idx="266">
                  <c:v>989.06200000000001</c:v>
                </c:pt>
                <c:pt idx="267">
                  <c:v>990.30100000000004</c:v>
                </c:pt>
                <c:pt idx="268">
                  <c:v>967.84299999999996</c:v>
                </c:pt>
                <c:pt idx="269">
                  <c:v>970.36699999999996</c:v>
                </c:pt>
                <c:pt idx="270">
                  <c:v>969.35699999999997</c:v>
                </c:pt>
                <c:pt idx="271">
                  <c:v>988.41800000000001</c:v>
                </c:pt>
                <c:pt idx="272">
                  <c:v>989.39700000000005</c:v>
                </c:pt>
                <c:pt idx="273">
                  <c:v>994.03499999999997</c:v>
                </c:pt>
                <c:pt idx="274">
                  <c:v>1001.929</c:v>
                </c:pt>
                <c:pt idx="275">
                  <c:v>995.34500000000003</c:v>
                </c:pt>
                <c:pt idx="276">
                  <c:v>999.63900000000001</c:v>
                </c:pt>
                <c:pt idx="277">
                  <c:v>1003.1319999999999</c:v>
                </c:pt>
                <c:pt idx="278">
                  <c:v>990.29300000000001</c:v>
                </c:pt>
                <c:pt idx="279">
                  <c:v>997.18399999999997</c:v>
                </c:pt>
                <c:pt idx="280">
                  <c:v>995.25400000000002</c:v>
                </c:pt>
                <c:pt idx="281">
                  <c:v>957.94100000000003</c:v>
                </c:pt>
                <c:pt idx="282">
                  <c:v>964.221</c:v>
                </c:pt>
                <c:pt idx="283">
                  <c:v>966.07600000000002</c:v>
                </c:pt>
                <c:pt idx="284">
                  <c:v>968.928</c:v>
                </c:pt>
                <c:pt idx="285">
                  <c:v>977.41099999999994</c:v>
                </c:pt>
                <c:pt idx="286">
                  <c:v>988.976</c:v>
                </c:pt>
                <c:pt idx="287">
                  <c:v>987.26700000000005</c:v>
                </c:pt>
                <c:pt idx="288">
                  <c:v>981.71100000000001</c:v>
                </c:pt>
                <c:pt idx="289">
                  <c:v>983.82299999999998</c:v>
                </c:pt>
                <c:pt idx="290">
                  <c:v>995.11500000000001</c:v>
                </c:pt>
                <c:pt idx="291">
                  <c:v>993.31100000000004</c:v>
                </c:pt>
                <c:pt idx="292">
                  <c:v>994.92100000000005</c:v>
                </c:pt>
                <c:pt idx="293">
                  <c:v>996.77700000000004</c:v>
                </c:pt>
                <c:pt idx="294">
                  <c:v>992.25699999999995</c:v>
                </c:pt>
                <c:pt idx="295">
                  <c:v>993.99300000000005</c:v>
                </c:pt>
                <c:pt idx="296">
                  <c:v>996.93399999999997</c:v>
                </c:pt>
                <c:pt idx="297">
                  <c:v>1005.134</c:v>
                </c:pt>
                <c:pt idx="298">
                  <c:v>996.58600000000001</c:v>
                </c:pt>
                <c:pt idx="299">
                  <c:v>1002.486</c:v>
                </c:pt>
                <c:pt idx="300">
                  <c:v>1011.203</c:v>
                </c:pt>
                <c:pt idx="301">
                  <c:v>1022.591</c:v>
                </c:pt>
                <c:pt idx="302">
                  <c:v>1032.2360000000001</c:v>
                </c:pt>
                <c:pt idx="303">
                  <c:v>1031.0350000000001</c:v>
                </c:pt>
                <c:pt idx="304">
                  <c:v>1030.864</c:v>
                </c:pt>
                <c:pt idx="305">
                  <c:v>1047.854</c:v>
                </c:pt>
                <c:pt idx="306">
                  <c:v>1054.201</c:v>
                </c:pt>
                <c:pt idx="307">
                  <c:v>1045.75</c:v>
                </c:pt>
                <c:pt idx="308">
                  <c:v>1030.9860000000001</c:v>
                </c:pt>
                <c:pt idx="309">
                  <c:v>1055.6969999999999</c:v>
                </c:pt>
                <c:pt idx="310">
                  <c:v>1064.365</c:v>
                </c:pt>
                <c:pt idx="311">
                  <c:v>1073.27</c:v>
                </c:pt>
                <c:pt idx="312">
                  <c:v>1074.6120000000001</c:v>
                </c:pt>
                <c:pt idx="313">
                  <c:v>1061.643</c:v>
                </c:pt>
                <c:pt idx="314">
                  <c:v>1076.9649999999999</c:v>
                </c:pt>
                <c:pt idx="315">
                  <c:v>1057.6659999999999</c:v>
                </c:pt>
                <c:pt idx="316">
                  <c:v>1048.9649999999999</c:v>
                </c:pt>
                <c:pt idx="317">
                  <c:v>1064.9870000000001</c:v>
                </c:pt>
                <c:pt idx="318">
                  <c:v>1055.011</c:v>
                </c:pt>
                <c:pt idx="319">
                  <c:v>1069.9100000000001</c:v>
                </c:pt>
                <c:pt idx="320">
                  <c:v>1108.636</c:v>
                </c:pt>
                <c:pt idx="321">
                  <c:v>1124.5609999999999</c:v>
                </c:pt>
                <c:pt idx="322">
                  <c:v>1136.98</c:v>
                </c:pt>
                <c:pt idx="323">
                  <c:v>1118.1079999999999</c:v>
                </c:pt>
                <c:pt idx="324">
                  <c:v>1155.771</c:v>
                </c:pt>
                <c:pt idx="325">
                  <c:v>1219.9860000000001</c:v>
                </c:pt>
                <c:pt idx="326">
                  <c:v>1196.278</c:v>
                </c:pt>
                <c:pt idx="327">
                  <c:v>1200.6289999999999</c:v>
                </c:pt>
                <c:pt idx="328">
                  <c:v>1204.2190000000001</c:v>
                </c:pt>
                <c:pt idx="329">
                  <c:v>1234.336</c:v>
                </c:pt>
                <c:pt idx="330">
                  <c:v>1243.8900000000001</c:v>
                </c:pt>
                <c:pt idx="331">
                  <c:v>1217.27</c:v>
                </c:pt>
                <c:pt idx="332">
                  <c:v>1186.404</c:v>
                </c:pt>
                <c:pt idx="333">
                  <c:v>1188.356</c:v>
                </c:pt>
                <c:pt idx="334">
                  <c:v>1209.1590000000001</c:v>
                </c:pt>
                <c:pt idx="335">
                  <c:v>1243.7460000000001</c:v>
                </c:pt>
                <c:pt idx="336">
                  <c:v>1239.415</c:v>
                </c:pt>
                <c:pt idx="337">
                  <c:v>1243.403</c:v>
                </c:pt>
                <c:pt idx="338">
                  <c:v>1272.22</c:v>
                </c:pt>
                <c:pt idx="339">
                  <c:v>1267.06</c:v>
                </c:pt>
                <c:pt idx="340">
                  <c:v>1274.3</c:v>
                </c:pt>
                <c:pt idx="341">
                  <c:v>1275.828</c:v>
                </c:pt>
                <c:pt idx="342">
                  <c:v>1196.835</c:v>
                </c:pt>
                <c:pt idx="343">
                  <c:v>1208.885</c:v>
                </c:pt>
                <c:pt idx="344">
                  <c:v>1180.029</c:v>
                </c:pt>
                <c:pt idx="345">
                  <c:v>1187.0229999999999</c:v>
                </c:pt>
                <c:pt idx="346">
                  <c:v>1178.7249999999999</c:v>
                </c:pt>
                <c:pt idx="347">
                  <c:v>1161.643</c:v>
                </c:pt>
                <c:pt idx="348">
                  <c:v>1178.6199999999999</c:v>
                </c:pt>
                <c:pt idx="349">
                  <c:v>1196.713</c:v>
                </c:pt>
                <c:pt idx="350">
                  <c:v>1195.1600000000001</c:v>
                </c:pt>
                <c:pt idx="351">
                  <c:v>1199.3900000000001</c:v>
                </c:pt>
                <c:pt idx="352">
                  <c:v>1196.873</c:v>
                </c:pt>
                <c:pt idx="353">
                  <c:v>1191.924</c:v>
                </c:pt>
                <c:pt idx="354">
                  <c:v>1197.1569999999999</c:v>
                </c:pt>
                <c:pt idx="355">
                  <c:v>1216.3800000000001</c:v>
                </c:pt>
                <c:pt idx="356">
                  <c:v>1211.865</c:v>
                </c:pt>
                <c:pt idx="357">
                  <c:v>1218.722</c:v>
                </c:pt>
                <c:pt idx="358">
                  <c:v>1253.8</c:v>
                </c:pt>
                <c:pt idx="359">
                  <c:v>1252.51</c:v>
                </c:pt>
                <c:pt idx="360">
                  <c:v>1265.0740000000001</c:v>
                </c:pt>
                <c:pt idx="361">
                  <c:v>1249.886</c:v>
                </c:pt>
                <c:pt idx="362">
                  <c:v>1234.211</c:v>
                </c:pt>
                <c:pt idx="363">
                  <c:v>1258.5709999999999</c:v>
                </c:pt>
                <c:pt idx="364">
                  <c:v>1248.5340000000001</c:v>
                </c:pt>
                <c:pt idx="365">
                  <c:v>1249.424</c:v>
                </c:pt>
                <c:pt idx="366">
                  <c:v>1247.0999999999999</c:v>
                </c:pt>
                <c:pt idx="367">
                  <c:v>1246.0650000000001</c:v>
                </c:pt>
                <c:pt idx="368">
                  <c:v>1178.952</c:v>
                </c:pt>
                <c:pt idx="369">
                  <c:v>1191.116</c:v>
                </c:pt>
                <c:pt idx="370">
                  <c:v>1208.768</c:v>
                </c:pt>
                <c:pt idx="371">
                  <c:v>1209.241</c:v>
                </c:pt>
                <c:pt idx="372">
                  <c:v>1181.3399999999999</c:v>
                </c:pt>
                <c:pt idx="373">
                  <c:v>1187.374</c:v>
                </c:pt>
                <c:pt idx="374">
                  <c:v>1182.25</c:v>
                </c:pt>
                <c:pt idx="375">
                  <c:v>1208.3800000000001</c:v>
                </c:pt>
                <c:pt idx="376">
                  <c:v>1208.0070000000001</c:v>
                </c:pt>
                <c:pt idx="377">
                  <c:v>1209.453</c:v>
                </c:pt>
                <c:pt idx="378">
                  <c:v>1196.652</c:v>
                </c:pt>
                <c:pt idx="379">
                  <c:v>1185.5999999999999</c:v>
                </c:pt>
                <c:pt idx="380">
                  <c:v>1144.557</c:v>
                </c:pt>
                <c:pt idx="381">
                  <c:v>1137.6980000000001</c:v>
                </c:pt>
                <c:pt idx="382">
                  <c:v>1139.357</c:v>
                </c:pt>
                <c:pt idx="383">
                  <c:v>1137.3720000000001</c:v>
                </c:pt>
                <c:pt idx="384">
                  <c:v>1108.1400000000001</c:v>
                </c:pt>
                <c:pt idx="385">
                  <c:v>1094.5640000000001</c:v>
                </c:pt>
                <c:pt idx="386">
                  <c:v>1121.0630000000001</c:v>
                </c:pt>
                <c:pt idx="387">
                  <c:v>1117.0630000000001</c:v>
                </c:pt>
                <c:pt idx="388">
                  <c:v>1138.364</c:v>
                </c:pt>
                <c:pt idx="389">
                  <c:v>1140.181</c:v>
                </c:pt>
                <c:pt idx="390">
                  <c:v>1113.2239999999999</c:v>
                </c:pt>
                <c:pt idx="391">
                  <c:v>1132.8230000000001</c:v>
                </c:pt>
                <c:pt idx="392">
                  <c:v>1143.742</c:v>
                </c:pt>
                <c:pt idx="393">
                  <c:v>1133.5730000000001</c:v>
                </c:pt>
                <c:pt idx="394">
                  <c:v>1103.6949999999999</c:v>
                </c:pt>
                <c:pt idx="395">
                  <c:v>1128.607</c:v>
                </c:pt>
                <c:pt idx="396">
                  <c:v>1137.68</c:v>
                </c:pt>
                <c:pt idx="397">
                  <c:v>1139.6759999999999</c:v>
                </c:pt>
                <c:pt idx="398">
                  <c:v>1145.8989999999999</c:v>
                </c:pt>
                <c:pt idx="399">
                  <c:v>1154.5170000000001</c:v>
                </c:pt>
                <c:pt idx="400">
                  <c:v>1176.6320000000001</c:v>
                </c:pt>
                <c:pt idx="401">
                  <c:v>1172.7840000000001</c:v>
                </c:pt>
                <c:pt idx="402">
                  <c:v>1175.7739999999999</c:v>
                </c:pt>
                <c:pt idx="403">
                  <c:v>1168.684</c:v>
                </c:pt>
                <c:pt idx="404">
                  <c:v>1180.653</c:v>
                </c:pt>
                <c:pt idx="405">
                  <c:v>1180.354</c:v>
                </c:pt>
                <c:pt idx="406">
                  <c:v>1179.212</c:v>
                </c:pt>
                <c:pt idx="407">
                  <c:v>1171.8040000000001</c:v>
                </c:pt>
                <c:pt idx="408">
                  <c:v>1167.229</c:v>
                </c:pt>
                <c:pt idx="409">
                  <c:v>1164.7660000000001</c:v>
                </c:pt>
                <c:pt idx="410">
                  <c:v>1173.9369999999999</c:v>
                </c:pt>
                <c:pt idx="411">
                  <c:v>1185.9259999999999</c:v>
                </c:pt>
                <c:pt idx="412">
                  <c:v>1180.0170000000001</c:v>
                </c:pt>
                <c:pt idx="413">
                  <c:v>1174.422</c:v>
                </c:pt>
                <c:pt idx="414">
                  <c:v>1206.569</c:v>
                </c:pt>
                <c:pt idx="415">
                  <c:v>1217.0429999999999</c:v>
                </c:pt>
                <c:pt idx="416">
                  <c:v>1212.175</c:v>
                </c:pt>
                <c:pt idx="417">
                  <c:v>1209.566</c:v>
                </c:pt>
                <c:pt idx="418">
                  <c:v>1211.673</c:v>
                </c:pt>
                <c:pt idx="419">
                  <c:v>1194.3910000000001</c:v>
                </c:pt>
                <c:pt idx="420">
                  <c:v>1189.0429999999999</c:v>
                </c:pt>
                <c:pt idx="421">
                  <c:v>1182.297</c:v>
                </c:pt>
                <c:pt idx="422">
                  <c:v>1190.5550000000001</c:v>
                </c:pt>
                <c:pt idx="423">
                  <c:v>1199.559</c:v>
                </c:pt>
                <c:pt idx="424">
                  <c:v>1219.4059999999999</c:v>
                </c:pt>
                <c:pt idx="425">
                  <c:v>1235.2840000000001</c:v>
                </c:pt>
                <c:pt idx="426">
                  <c:v>1236.836</c:v>
                </c:pt>
                <c:pt idx="427">
                  <c:v>1241.597</c:v>
                </c:pt>
                <c:pt idx="428">
                  <c:v>1247.3150000000001</c:v>
                </c:pt>
                <c:pt idx="429">
                  <c:v>1250.924</c:v>
                </c:pt>
                <c:pt idx="430">
                  <c:v>1237.0139999999999</c:v>
                </c:pt>
                <c:pt idx="431">
                  <c:v>1232.9390000000001</c:v>
                </c:pt>
                <c:pt idx="432">
                  <c:v>1249.8810000000001</c:v>
                </c:pt>
                <c:pt idx="433">
                  <c:v>1252.7</c:v>
                </c:pt>
                <c:pt idx="434">
                  <c:v>1246.2159999999999</c:v>
                </c:pt>
                <c:pt idx="435">
                  <c:v>1222.191</c:v>
                </c:pt>
                <c:pt idx="436">
                  <c:v>1255.825</c:v>
                </c:pt>
                <c:pt idx="437">
                  <c:v>1257.1320000000001</c:v>
                </c:pt>
                <c:pt idx="438">
                  <c:v>1261.328</c:v>
                </c:pt>
                <c:pt idx="439">
                  <c:v>1262.088</c:v>
                </c:pt>
                <c:pt idx="440">
                  <c:v>1285.6790000000001</c:v>
                </c:pt>
                <c:pt idx="441">
                  <c:v>1303.4079999999999</c:v>
                </c:pt>
                <c:pt idx="442">
                  <c:v>1324.069</c:v>
                </c:pt>
                <c:pt idx="443">
                  <c:v>1332.694</c:v>
                </c:pt>
                <c:pt idx="444">
                  <c:v>1325.5119999999999</c:v>
                </c:pt>
                <c:pt idx="445">
                  <c:v>1375.2360000000001</c:v>
                </c:pt>
                <c:pt idx="446">
                  <c:v>1363.6990000000001</c:v>
                </c:pt>
                <c:pt idx="447">
                  <c:v>1334.7339999999999</c:v>
                </c:pt>
                <c:pt idx="448">
                  <c:v>1362.9380000000001</c:v>
                </c:pt>
                <c:pt idx="449">
                  <c:v>1333.7170000000001</c:v>
                </c:pt>
                <c:pt idx="450">
                  <c:v>1299.616</c:v>
                </c:pt>
                <c:pt idx="451">
                  <c:v>1301.4169999999999</c:v>
                </c:pt>
                <c:pt idx="452">
                  <c:v>1352.528</c:v>
                </c:pt>
                <c:pt idx="453">
                  <c:v>1333.0730000000001</c:v>
                </c:pt>
                <c:pt idx="454">
                  <c:v>1386.9770000000001</c:v>
                </c:pt>
                <c:pt idx="455">
                  <c:v>1406.067</c:v>
                </c:pt>
                <c:pt idx="456">
                  <c:v>1420.422</c:v>
                </c:pt>
                <c:pt idx="457">
                  <c:v>1425.778</c:v>
                </c:pt>
                <c:pt idx="458">
                  <c:v>1438.3140000000001</c:v>
                </c:pt>
                <c:pt idx="459">
                  <c:v>1439.729</c:v>
                </c:pt>
                <c:pt idx="460">
                  <c:v>1460.77</c:v>
                </c:pt>
                <c:pt idx="461">
                  <c:v>1433.1079999999999</c:v>
                </c:pt>
                <c:pt idx="462">
                  <c:v>1477.01</c:v>
                </c:pt>
                <c:pt idx="463">
                  <c:v>1530.529</c:v>
                </c:pt>
                <c:pt idx="464">
                  <c:v>1537.595</c:v>
                </c:pt>
                <c:pt idx="465">
                  <c:v>1579.124</c:v>
                </c:pt>
                <c:pt idx="466">
                  <c:v>1585.674</c:v>
                </c:pt>
                <c:pt idx="467">
                  <c:v>1560.171</c:v>
                </c:pt>
                <c:pt idx="468">
                  <c:v>1554.1880000000001</c:v>
                </c:pt>
                <c:pt idx="469">
                  <c:v>1545.9690000000001</c:v>
                </c:pt>
                <c:pt idx="470">
                  <c:v>1580.655</c:v>
                </c:pt>
                <c:pt idx="471">
                  <c:v>1588.3630000000001</c:v>
                </c:pt>
                <c:pt idx="472">
                  <c:v>1607.1859999999999</c:v>
                </c:pt>
                <c:pt idx="473">
                  <c:v>1639.163</c:v>
                </c:pt>
                <c:pt idx="474">
                  <c:v>1675.154</c:v>
                </c:pt>
                <c:pt idx="475">
                  <c:v>1663.3530000000001</c:v>
                </c:pt>
                <c:pt idx="476">
                  <c:v>1682.4690000000001</c:v>
                </c:pt>
                <c:pt idx="477">
                  <c:v>1679.8209999999999</c:v>
                </c:pt>
                <c:pt idx="478">
                  <c:v>1640.92</c:v>
                </c:pt>
                <c:pt idx="479">
                  <c:v>1679.963</c:v>
                </c:pt>
                <c:pt idx="480">
                  <c:v>1673.55</c:v>
                </c:pt>
                <c:pt idx="481">
                  <c:v>1688.0340000000001</c:v>
                </c:pt>
                <c:pt idx="482">
                  <c:v>1720.8869999999999</c:v>
                </c:pt>
                <c:pt idx="483">
                  <c:v>1721.4090000000001</c:v>
                </c:pt>
                <c:pt idx="484">
                  <c:v>1787.3789999999999</c:v>
                </c:pt>
                <c:pt idx="485">
                  <c:v>1805.9469999999999</c:v>
                </c:pt>
                <c:pt idx="486">
                  <c:v>1878.095</c:v>
                </c:pt>
                <c:pt idx="487">
                  <c:v>1930.5719999999999</c:v>
                </c:pt>
                <c:pt idx="488">
                  <c:v>2004.75</c:v>
                </c:pt>
                <c:pt idx="489">
                  <c:v>2051.2570000000001</c:v>
                </c:pt>
                <c:pt idx="490">
                  <c:v>1993.9349999999999</c:v>
                </c:pt>
                <c:pt idx="491">
                  <c:v>1923.1089999999999</c:v>
                </c:pt>
                <c:pt idx="492">
                  <c:v>2032.98</c:v>
                </c:pt>
                <c:pt idx="493">
                  <c:v>2069.759</c:v>
                </c:pt>
                <c:pt idx="494">
                  <c:v>2056.8879999999999</c:v>
                </c:pt>
                <c:pt idx="495">
                  <c:v>2059.4899999999998</c:v>
                </c:pt>
                <c:pt idx="496">
                  <c:v>2132.0210000000002</c:v>
                </c:pt>
                <c:pt idx="497">
                  <c:v>2236.2139999999999</c:v>
                </c:pt>
                <c:pt idx="498">
                  <c:v>2251.799</c:v>
                </c:pt>
                <c:pt idx="499">
                  <c:v>2251.88</c:v>
                </c:pt>
                <c:pt idx="500">
                  <c:v>2152.4</c:v>
                </c:pt>
                <c:pt idx="501">
                  <c:v>2227.3969999999999</c:v>
                </c:pt>
                <c:pt idx="502">
                  <c:v>2298.6179999999999</c:v>
                </c:pt>
                <c:pt idx="503">
                  <c:v>2275.9090000000001</c:v>
                </c:pt>
                <c:pt idx="504">
                  <c:v>2103.3710000000001</c:v>
                </c:pt>
                <c:pt idx="505">
                  <c:v>2123.306</c:v>
                </c:pt>
                <c:pt idx="506">
                  <c:v>2023.25</c:v>
                </c:pt>
                <c:pt idx="507">
                  <c:v>2027.047</c:v>
                </c:pt>
                <c:pt idx="508">
                  <c:v>2059.48</c:v>
                </c:pt>
                <c:pt idx="509">
                  <c:v>2107.5839999999998</c:v>
                </c:pt>
                <c:pt idx="510">
                  <c:v>2166.7489999999998</c:v>
                </c:pt>
                <c:pt idx="511">
                  <c:v>2156.2370000000001</c:v>
                </c:pt>
                <c:pt idx="512">
                  <c:v>2232.6320000000001</c:v>
                </c:pt>
                <c:pt idx="513">
                  <c:v>2258.4830000000002</c:v>
                </c:pt>
                <c:pt idx="514">
                  <c:v>2332.8020000000001</c:v>
                </c:pt>
                <c:pt idx="515">
                  <c:v>2421.5680000000002</c:v>
                </c:pt>
                <c:pt idx="516">
                  <c:v>2440.0940000000001</c:v>
                </c:pt>
                <c:pt idx="517">
                  <c:v>2531.8409999999999</c:v>
                </c:pt>
                <c:pt idx="518">
                  <c:v>2235.0529999999999</c:v>
                </c:pt>
                <c:pt idx="519">
                  <c:v>2397.567</c:v>
                </c:pt>
                <c:pt idx="520">
                  <c:v>2297</c:v>
                </c:pt>
                <c:pt idx="521">
                  <c:v>2321.326</c:v>
                </c:pt>
                <c:pt idx="522">
                  <c:v>2280.7339999999999</c:v>
                </c:pt>
                <c:pt idx="523">
                  <c:v>2321.6590000000001</c:v>
                </c:pt>
                <c:pt idx="524">
                  <c:v>2379.2429999999999</c:v>
                </c:pt>
                <c:pt idx="525">
                  <c:v>2410.491</c:v>
                </c:pt>
                <c:pt idx="526">
                  <c:v>2393.9789999999998</c:v>
                </c:pt>
                <c:pt idx="527">
                  <c:v>2411.5509999999999</c:v>
                </c:pt>
                <c:pt idx="528">
                  <c:v>2412.4760000000001</c:v>
                </c:pt>
                <c:pt idx="529">
                  <c:v>2380.5129999999999</c:v>
                </c:pt>
                <c:pt idx="530">
                  <c:v>2439.6239999999998</c:v>
                </c:pt>
                <c:pt idx="531">
                  <c:v>2298.02</c:v>
                </c:pt>
                <c:pt idx="532">
                  <c:v>2415.0430000000001</c:v>
                </c:pt>
                <c:pt idx="533">
                  <c:v>2442.98</c:v>
                </c:pt>
                <c:pt idx="534">
                  <c:v>2475.451</c:v>
                </c:pt>
                <c:pt idx="535">
                  <c:v>2487.6480000000001</c:v>
                </c:pt>
                <c:pt idx="536">
                  <c:v>2531.0859999999998</c:v>
                </c:pt>
                <c:pt idx="537">
                  <c:v>2578.3719999999998</c:v>
                </c:pt>
                <c:pt idx="538">
                  <c:v>2583.1610000000001</c:v>
                </c:pt>
                <c:pt idx="539">
                  <c:v>2592.3919999999998</c:v>
                </c:pt>
                <c:pt idx="540">
                  <c:v>2537.8440000000001</c:v>
                </c:pt>
                <c:pt idx="541">
                  <c:v>2581.5830000000001</c:v>
                </c:pt>
                <c:pt idx="542">
                  <c:v>2658.828</c:v>
                </c:pt>
                <c:pt idx="543">
                  <c:v>2682.6559999999999</c:v>
                </c:pt>
                <c:pt idx="544">
                  <c:v>2690.0920000000001</c:v>
                </c:pt>
                <c:pt idx="545">
                  <c:v>2706.8539999999998</c:v>
                </c:pt>
                <c:pt idx="546">
                  <c:v>2834.982</c:v>
                </c:pt>
                <c:pt idx="547">
                  <c:v>2843.0949999999998</c:v>
                </c:pt>
                <c:pt idx="548">
                  <c:v>2890.3310000000001</c:v>
                </c:pt>
                <c:pt idx="549">
                  <c:v>2911.0070000000001</c:v>
                </c:pt>
                <c:pt idx="550">
                  <c:v>2968.7950000000001</c:v>
                </c:pt>
                <c:pt idx="551">
                  <c:v>2947.9</c:v>
                </c:pt>
                <c:pt idx="552">
                  <c:v>3034.3339999999998</c:v>
                </c:pt>
                <c:pt idx="553">
                  <c:v>3071.826</c:v>
                </c:pt>
                <c:pt idx="554">
                  <c:v>3123.6329999999998</c:v>
                </c:pt>
                <c:pt idx="555">
                  <c:v>3001.8829999999998</c:v>
                </c:pt>
                <c:pt idx="556">
                  <c:v>3170.672</c:v>
                </c:pt>
                <c:pt idx="557">
                  <c:v>3323.7809999999999</c:v>
                </c:pt>
                <c:pt idx="558">
                  <c:v>3330.931</c:v>
                </c:pt>
                <c:pt idx="559">
                  <c:v>3352.5619999999999</c:v>
                </c:pt>
                <c:pt idx="560">
                  <c:v>3389.5619999999999</c:v>
                </c:pt>
                <c:pt idx="561">
                  <c:v>3339.971</c:v>
                </c:pt>
                <c:pt idx="562">
                  <c:v>3408.759</c:v>
                </c:pt>
                <c:pt idx="563">
                  <c:v>3561.48</c:v>
                </c:pt>
                <c:pt idx="564">
                  <c:v>3549.973</c:v>
                </c:pt>
                <c:pt idx="565">
                  <c:v>3579.1280000000002</c:v>
                </c:pt>
                <c:pt idx="566">
                  <c:v>3511.4650000000001</c:v>
                </c:pt>
                <c:pt idx="567">
                  <c:v>3591.4229999999998</c:v>
                </c:pt>
                <c:pt idx="568">
                  <c:v>3447.4279999999999</c:v>
                </c:pt>
                <c:pt idx="569">
                  <c:v>3556.0610000000001</c:v>
                </c:pt>
                <c:pt idx="570">
                  <c:v>3605.721</c:v>
                </c:pt>
                <c:pt idx="571">
                  <c:v>3482.57</c:v>
                </c:pt>
                <c:pt idx="572">
                  <c:v>3701.3310000000001</c:v>
                </c:pt>
                <c:pt idx="573">
                  <c:v>3755.1640000000002</c:v>
                </c:pt>
                <c:pt idx="574">
                  <c:v>3823.7890000000002</c:v>
                </c:pt>
                <c:pt idx="575">
                  <c:v>3735.6579999999999</c:v>
                </c:pt>
                <c:pt idx="576">
                  <c:v>3836.634</c:v>
                </c:pt>
                <c:pt idx="577">
                  <c:v>3899.777</c:v>
                </c:pt>
                <c:pt idx="578">
                  <c:v>3739.8649999999998</c:v>
                </c:pt>
                <c:pt idx="579">
                  <c:v>3611.1190000000001</c:v>
                </c:pt>
                <c:pt idx="580">
                  <c:v>3711.6179999999999</c:v>
                </c:pt>
                <c:pt idx="581">
                  <c:v>3522.723</c:v>
                </c:pt>
                <c:pt idx="582">
                  <c:v>3179.4789999999998</c:v>
                </c:pt>
                <c:pt idx="583">
                  <c:v>3363.0819999999999</c:v>
                </c:pt>
                <c:pt idx="584">
                  <c:v>3383.4740000000002</c:v>
                </c:pt>
                <c:pt idx="585">
                  <c:v>3524.5529999999999</c:v>
                </c:pt>
                <c:pt idx="586">
                  <c:v>3595.5650000000001</c:v>
                </c:pt>
                <c:pt idx="587">
                  <c:v>3666.0990000000002</c:v>
                </c:pt>
                <c:pt idx="588">
                  <c:v>3858.279</c:v>
                </c:pt>
                <c:pt idx="589">
                  <c:v>3849.8510000000001</c:v>
                </c:pt>
                <c:pt idx="590">
                  <c:v>3768.2170000000001</c:v>
                </c:pt>
                <c:pt idx="591">
                  <c:v>3879.431</c:v>
                </c:pt>
                <c:pt idx="592">
                  <c:v>3925.067</c:v>
                </c:pt>
                <c:pt idx="593">
                  <c:v>3964.433</c:v>
                </c:pt>
                <c:pt idx="594">
                  <c:v>3856.549</c:v>
                </c:pt>
                <c:pt idx="595">
                  <c:v>3899.08</c:v>
                </c:pt>
                <c:pt idx="596">
                  <c:v>3755.7739999999999</c:v>
                </c:pt>
                <c:pt idx="597">
                  <c:v>3433.8780000000002</c:v>
                </c:pt>
                <c:pt idx="598">
                  <c:v>3605.893</c:v>
                </c:pt>
                <c:pt idx="599">
                  <c:v>3685.7489999999998</c:v>
                </c:pt>
                <c:pt idx="600">
                  <c:v>3462.6559999999999</c:v>
                </c:pt>
                <c:pt idx="601">
                  <c:v>3453.143</c:v>
                </c:pt>
                <c:pt idx="602">
                  <c:v>3540.5619999999999</c:v>
                </c:pt>
                <c:pt idx="603">
                  <c:v>3571.3009999999999</c:v>
                </c:pt>
                <c:pt idx="604">
                  <c:v>3432.9850000000001</c:v>
                </c:pt>
                <c:pt idx="605">
                  <c:v>3309.7759999999998</c:v>
                </c:pt>
                <c:pt idx="606">
                  <c:v>3481.8</c:v>
                </c:pt>
                <c:pt idx="607">
                  <c:v>3557.067</c:v>
                </c:pt>
                <c:pt idx="608">
                  <c:v>3436.2649999999999</c:v>
                </c:pt>
                <c:pt idx="609">
                  <c:v>3472.3629999999998</c:v>
                </c:pt>
                <c:pt idx="610">
                  <c:v>3501.6149999999998</c:v>
                </c:pt>
                <c:pt idx="611">
                  <c:v>3442.1970000000001</c:v>
                </c:pt>
                <c:pt idx="612">
                  <c:v>3413.7260000000001</c:v>
                </c:pt>
                <c:pt idx="613">
                  <c:v>3437.998</c:v>
                </c:pt>
                <c:pt idx="614">
                  <c:v>3449.3449999999998</c:v>
                </c:pt>
                <c:pt idx="615">
                  <c:v>3426.5149999999999</c:v>
                </c:pt>
                <c:pt idx="616">
                  <c:v>3552.6280000000002</c:v>
                </c:pt>
                <c:pt idx="617">
                  <c:v>3813.0709999999999</c:v>
                </c:pt>
                <c:pt idx="618">
                  <c:v>3781.7559999999999</c:v>
                </c:pt>
                <c:pt idx="619">
                  <c:v>3924.9409999999998</c:v>
                </c:pt>
                <c:pt idx="620">
                  <c:v>3906.1379999999999</c:v>
                </c:pt>
                <c:pt idx="621">
                  <c:v>3989.9650000000001</c:v>
                </c:pt>
                <c:pt idx="622">
                  <c:v>4105.5069999999996</c:v>
                </c:pt>
                <c:pt idx="623">
                  <c:v>4179.7120000000004</c:v>
                </c:pt>
                <c:pt idx="624">
                  <c:v>4014.7530000000002</c:v>
                </c:pt>
                <c:pt idx="625">
                  <c:v>4160.3450000000003</c:v>
                </c:pt>
                <c:pt idx="626">
                  <c:v>4250.1120000000001</c:v>
                </c:pt>
                <c:pt idx="627">
                  <c:v>4352.6450000000004</c:v>
                </c:pt>
                <c:pt idx="628">
                  <c:v>4326.7889999999998</c:v>
                </c:pt>
                <c:pt idx="629">
                  <c:v>4261.9290000000001</c:v>
                </c:pt>
                <c:pt idx="630">
                  <c:v>4329.33</c:v>
                </c:pt>
                <c:pt idx="631">
                  <c:v>4307.6289999999999</c:v>
                </c:pt>
                <c:pt idx="632">
                  <c:v>4316.8969999999999</c:v>
                </c:pt>
                <c:pt idx="633">
                  <c:v>4375.41</c:v>
                </c:pt>
                <c:pt idx="634">
                  <c:v>4346.4920000000002</c:v>
                </c:pt>
                <c:pt idx="635">
                  <c:v>4296.4759999999997</c:v>
                </c:pt>
                <c:pt idx="636">
                  <c:v>4333.7380000000003</c:v>
                </c:pt>
                <c:pt idx="637">
                  <c:v>4536.68</c:v>
                </c:pt>
                <c:pt idx="638">
                  <c:v>4492.0060000000003</c:v>
                </c:pt>
                <c:pt idx="639">
                  <c:v>4619.51</c:v>
                </c:pt>
                <c:pt idx="640">
                  <c:v>4729.1580000000004</c:v>
                </c:pt>
                <c:pt idx="641">
                  <c:v>4797.0469999999996</c:v>
                </c:pt>
                <c:pt idx="642">
                  <c:v>4755.9560000000001</c:v>
                </c:pt>
                <c:pt idx="643">
                  <c:v>4766.1210000000001</c:v>
                </c:pt>
                <c:pt idx="644">
                  <c:v>4736.6880000000001</c:v>
                </c:pt>
                <c:pt idx="645">
                  <c:v>4818.0619999999999</c:v>
                </c:pt>
                <c:pt idx="646">
                  <c:v>4933.2120000000004</c:v>
                </c:pt>
                <c:pt idx="647">
                  <c:v>5140.3670000000002</c:v>
                </c:pt>
                <c:pt idx="648">
                  <c:v>5064.9170000000004</c:v>
                </c:pt>
                <c:pt idx="649">
                  <c:v>5227.1059999999998</c:v>
                </c:pt>
                <c:pt idx="650">
                  <c:v>5180.37</c:v>
                </c:pt>
                <c:pt idx="651">
                  <c:v>5035.6009999999997</c:v>
                </c:pt>
                <c:pt idx="652">
                  <c:v>5199.3959999999997</c:v>
                </c:pt>
                <c:pt idx="653">
                  <c:v>4906.9859999999999</c:v>
                </c:pt>
                <c:pt idx="654">
                  <c:v>5071.4709999999995</c:v>
                </c:pt>
                <c:pt idx="655">
                  <c:v>5235.0110000000004</c:v>
                </c:pt>
                <c:pt idx="656">
                  <c:v>5319.0659999999998</c:v>
                </c:pt>
                <c:pt idx="657">
                  <c:v>5555.0450000000001</c:v>
                </c:pt>
                <c:pt idx="658">
                  <c:v>5504.125</c:v>
                </c:pt>
                <c:pt idx="659">
                  <c:v>5435.9139999999998</c:v>
                </c:pt>
                <c:pt idx="660">
                  <c:v>5494.3940000000002</c:v>
                </c:pt>
                <c:pt idx="661">
                  <c:v>5413.0330000000004</c:v>
                </c:pt>
                <c:pt idx="662">
                  <c:v>5447.1509999999998</c:v>
                </c:pt>
                <c:pt idx="663">
                  <c:v>5297.2939999999999</c:v>
                </c:pt>
                <c:pt idx="664">
                  <c:v>5186.4040000000005</c:v>
                </c:pt>
                <c:pt idx="665">
                  <c:v>5338.549</c:v>
                </c:pt>
                <c:pt idx="666">
                  <c:v>5413.2640000000001</c:v>
                </c:pt>
                <c:pt idx="667">
                  <c:v>5373.2879999999996</c:v>
                </c:pt>
                <c:pt idx="668">
                  <c:v>5369.893</c:v>
                </c:pt>
                <c:pt idx="669">
                  <c:v>5400.44</c:v>
                </c:pt>
                <c:pt idx="670">
                  <c:v>5441.2560000000003</c:v>
                </c:pt>
                <c:pt idx="671">
                  <c:v>5406.2950000000001</c:v>
                </c:pt>
                <c:pt idx="672">
                  <c:v>5668.8670000000002</c:v>
                </c:pt>
                <c:pt idx="673">
                  <c:v>5613.277</c:v>
                </c:pt>
                <c:pt idx="674">
                  <c:v>5561.8530000000001</c:v>
                </c:pt>
                <c:pt idx="675">
                  <c:v>5387.3</c:v>
                </c:pt>
                <c:pt idx="676">
                  <c:v>5266.3410000000003</c:v>
                </c:pt>
                <c:pt idx="677">
                  <c:v>5123.0280000000002</c:v>
                </c:pt>
                <c:pt idx="678">
                  <c:v>5209.2489999999998</c:v>
                </c:pt>
                <c:pt idx="679">
                  <c:v>5126.6499999999996</c:v>
                </c:pt>
                <c:pt idx="680">
                  <c:v>4780.9430000000002</c:v>
                </c:pt>
                <c:pt idx="681">
                  <c:v>4905.5889999999999</c:v>
                </c:pt>
                <c:pt idx="682">
                  <c:v>5062.7110000000002</c:v>
                </c:pt>
                <c:pt idx="683">
                  <c:v>5167.7759999999998</c:v>
                </c:pt>
                <c:pt idx="684">
                  <c:v>5185.1000000000004</c:v>
                </c:pt>
                <c:pt idx="685">
                  <c:v>4937.0990000000002</c:v>
                </c:pt>
                <c:pt idx="686">
                  <c:v>4783.6260000000002</c:v>
                </c:pt>
                <c:pt idx="687">
                  <c:v>4802.335</c:v>
                </c:pt>
                <c:pt idx="688">
                  <c:v>4812.8890000000001</c:v>
                </c:pt>
                <c:pt idx="689">
                  <c:v>4761.7910000000002</c:v>
                </c:pt>
                <c:pt idx="690">
                  <c:v>4488.2370000000001</c:v>
                </c:pt>
                <c:pt idx="691">
                  <c:v>4332.0349999999999</c:v>
                </c:pt>
                <c:pt idx="692">
                  <c:v>4366.5460000000003</c:v>
                </c:pt>
                <c:pt idx="693">
                  <c:v>4399.5240000000003</c:v>
                </c:pt>
                <c:pt idx="694">
                  <c:v>4521.0519999999997</c:v>
                </c:pt>
                <c:pt idx="695">
                  <c:v>4371.1779999999999</c:v>
                </c:pt>
                <c:pt idx="696">
                  <c:v>4403.1570000000002</c:v>
                </c:pt>
                <c:pt idx="697">
                  <c:v>4451.4780000000001</c:v>
                </c:pt>
                <c:pt idx="698">
                  <c:v>4625.9949999999999</c:v>
                </c:pt>
                <c:pt idx="699">
                  <c:v>4440.0529999999999</c:v>
                </c:pt>
                <c:pt idx="700">
                  <c:v>4309.9859999999999</c:v>
                </c:pt>
                <c:pt idx="701">
                  <c:v>4502.1289999999999</c:v>
                </c:pt>
                <c:pt idx="702">
                  <c:v>4339.7650000000003</c:v>
                </c:pt>
                <c:pt idx="703">
                  <c:v>4339.8389999999999</c:v>
                </c:pt>
                <c:pt idx="704">
                  <c:v>4309.58</c:v>
                </c:pt>
                <c:pt idx="705">
                  <c:v>4299.1000000000004</c:v>
                </c:pt>
                <c:pt idx="706">
                  <c:v>4251</c:v>
                </c:pt>
                <c:pt idx="707">
                  <c:v>4288.799</c:v>
                </c:pt>
                <c:pt idx="708">
                  <c:v>4344.6499999999996</c:v>
                </c:pt>
                <c:pt idx="709">
                  <c:v>4535.0460000000003</c:v>
                </c:pt>
                <c:pt idx="710">
                  <c:v>4532.5510000000004</c:v>
                </c:pt>
                <c:pt idx="711">
                  <c:v>4557.6779999999999</c:v>
                </c:pt>
                <c:pt idx="712">
                  <c:v>4768.1610000000001</c:v>
                </c:pt>
                <c:pt idx="713">
                  <c:v>4754.8190000000004</c:v>
                </c:pt>
                <c:pt idx="714">
                  <c:v>4756.8599999999997</c:v>
                </c:pt>
                <c:pt idx="715">
                  <c:v>4505.192</c:v>
                </c:pt>
                <c:pt idx="716">
                  <c:v>4662.5810000000001</c:v>
                </c:pt>
                <c:pt idx="717">
                  <c:v>4571.0860000000002</c:v>
                </c:pt>
                <c:pt idx="718">
                  <c:v>4621.5839999999998</c:v>
                </c:pt>
                <c:pt idx="719">
                  <c:v>4739.4260000000004</c:v>
                </c:pt>
                <c:pt idx="720">
                  <c:v>4791.2979999999998</c:v>
                </c:pt>
                <c:pt idx="721">
                  <c:v>4911.8209999999999</c:v>
                </c:pt>
                <c:pt idx="722">
                  <c:v>4970.7780000000002</c:v>
                </c:pt>
                <c:pt idx="723">
                  <c:v>5033.6509999999998</c:v>
                </c:pt>
                <c:pt idx="724">
                  <c:v>5093.5259999999998</c:v>
                </c:pt>
                <c:pt idx="725">
                  <c:v>5164.7790000000005</c:v>
                </c:pt>
                <c:pt idx="726">
                  <c:v>5113.9430000000002</c:v>
                </c:pt>
                <c:pt idx="727">
                  <c:v>5159.0839999999998</c:v>
                </c:pt>
                <c:pt idx="728">
                  <c:v>5325.1130000000003</c:v>
                </c:pt>
                <c:pt idx="729">
                  <c:v>5314.07</c:v>
                </c:pt>
                <c:pt idx="730">
                  <c:v>5417.72</c:v>
                </c:pt>
                <c:pt idx="731">
                  <c:v>5337.9009999999998</c:v>
                </c:pt>
                <c:pt idx="732">
                  <c:v>5494.3050000000003</c:v>
                </c:pt>
                <c:pt idx="733">
                  <c:v>5601.5919999999996</c:v>
                </c:pt>
                <c:pt idx="734">
                  <c:v>5549.9160000000002</c:v>
                </c:pt>
                <c:pt idx="735">
                  <c:v>5611.5259999999998</c:v>
                </c:pt>
                <c:pt idx="736">
                  <c:v>5567.2449999999999</c:v>
                </c:pt>
                <c:pt idx="737">
                  <c:v>5376.402</c:v>
                </c:pt>
                <c:pt idx="738">
                  <c:v>5252.7950000000001</c:v>
                </c:pt>
                <c:pt idx="739">
                  <c:v>5315.7129999999997</c:v>
                </c:pt>
                <c:pt idx="740">
                  <c:v>4910.76</c:v>
                </c:pt>
                <c:pt idx="741">
                  <c:v>4693.6940000000004</c:v>
                </c:pt>
                <c:pt idx="742">
                  <c:v>4968.0169999999998</c:v>
                </c:pt>
                <c:pt idx="743">
                  <c:v>4993.99</c:v>
                </c:pt>
                <c:pt idx="744">
                  <c:v>4964.8040000000001</c:v>
                </c:pt>
                <c:pt idx="745">
                  <c:v>4640.4750000000004</c:v>
                </c:pt>
                <c:pt idx="746">
                  <c:v>4724.3500000000004</c:v>
                </c:pt>
                <c:pt idx="747">
                  <c:v>4647.7340000000004</c:v>
                </c:pt>
                <c:pt idx="748">
                  <c:v>4580.7340000000004</c:v>
                </c:pt>
                <c:pt idx="749">
                  <c:v>4630.0860000000002</c:v>
                </c:pt>
                <c:pt idx="750">
                  <c:v>4902.183</c:v>
                </c:pt>
                <c:pt idx="751">
                  <c:v>4830.1850000000004</c:v>
                </c:pt>
                <c:pt idx="752">
                  <c:v>4844.5330000000004</c:v>
                </c:pt>
                <c:pt idx="753">
                  <c:v>4853.6120000000001</c:v>
                </c:pt>
                <c:pt idx="754">
                  <c:v>4888.5810000000001</c:v>
                </c:pt>
                <c:pt idx="755">
                  <c:v>4953.7089999999998</c:v>
                </c:pt>
                <c:pt idx="756">
                  <c:v>5097.9629999999997</c:v>
                </c:pt>
                <c:pt idx="757">
                  <c:v>4976.5280000000002</c:v>
                </c:pt>
                <c:pt idx="758">
                  <c:v>5037.2870000000003</c:v>
                </c:pt>
                <c:pt idx="759">
                  <c:v>4893.82</c:v>
                </c:pt>
                <c:pt idx="760">
                  <c:v>4848.4170000000004</c:v>
                </c:pt>
                <c:pt idx="761">
                  <c:v>4701.2250000000004</c:v>
                </c:pt>
                <c:pt idx="762">
                  <c:v>4785.42</c:v>
                </c:pt>
                <c:pt idx="763">
                  <c:v>4781.6859999999997</c:v>
                </c:pt>
                <c:pt idx="764">
                  <c:v>4798.3590000000004</c:v>
                </c:pt>
                <c:pt idx="765">
                  <c:v>4953.1000000000004</c:v>
                </c:pt>
                <c:pt idx="766">
                  <c:v>4801.8860000000004</c:v>
                </c:pt>
                <c:pt idx="767">
                  <c:v>4767.6040000000003</c:v>
                </c:pt>
                <c:pt idx="768">
                  <c:v>4736.6289999999999</c:v>
                </c:pt>
                <c:pt idx="769">
                  <c:v>4686.6989999999996</c:v>
                </c:pt>
                <c:pt idx="770">
                  <c:v>4478.2569999999996</c:v>
                </c:pt>
                <c:pt idx="771">
                  <c:v>4622.5709999999999</c:v>
                </c:pt>
                <c:pt idx="772">
                  <c:v>4370.1329999999998</c:v>
                </c:pt>
                <c:pt idx="773">
                  <c:v>4232.7809999999999</c:v>
                </c:pt>
                <c:pt idx="774">
                  <c:v>4194.902</c:v>
                </c:pt>
                <c:pt idx="775">
                  <c:v>3908.2820000000002</c:v>
                </c:pt>
                <c:pt idx="776">
                  <c:v>3799.5650000000001</c:v>
                </c:pt>
                <c:pt idx="777">
                  <c:v>3807.7640000000001</c:v>
                </c:pt>
                <c:pt idx="778">
                  <c:v>4008.2269999999999</c:v>
                </c:pt>
                <c:pt idx="779">
                  <c:v>4154.8280000000004</c:v>
                </c:pt>
                <c:pt idx="780">
                  <c:v>3859.0569999999998</c:v>
                </c:pt>
                <c:pt idx="781">
                  <c:v>4041.2539999999999</c:v>
                </c:pt>
                <c:pt idx="782">
                  <c:v>3980.68</c:v>
                </c:pt>
                <c:pt idx="783">
                  <c:v>3804.0630000000001</c:v>
                </c:pt>
                <c:pt idx="784">
                  <c:v>3842.5210000000002</c:v>
                </c:pt>
                <c:pt idx="785">
                  <c:v>3794.8850000000002</c:v>
                </c:pt>
                <c:pt idx="786">
                  <c:v>3559.5239999999999</c:v>
                </c:pt>
                <c:pt idx="787">
                  <c:v>3420.1680000000001</c:v>
                </c:pt>
                <c:pt idx="788">
                  <c:v>3548.7139999999999</c:v>
                </c:pt>
                <c:pt idx="789">
                  <c:v>3798.317</c:v>
                </c:pt>
                <c:pt idx="790">
                  <c:v>3828.8290000000002</c:v>
                </c:pt>
                <c:pt idx="791">
                  <c:v>3643.509</c:v>
                </c:pt>
                <c:pt idx="792">
                  <c:v>3815.2570000000001</c:v>
                </c:pt>
                <c:pt idx="793">
                  <c:v>3732.7939999999999</c:v>
                </c:pt>
                <c:pt idx="794">
                  <c:v>3557.8180000000002</c:v>
                </c:pt>
                <c:pt idx="795">
                  <c:v>3633.7280000000001</c:v>
                </c:pt>
                <c:pt idx="796">
                  <c:v>3551.192</c:v>
                </c:pt>
                <c:pt idx="797">
                  <c:v>3372.4140000000002</c:v>
                </c:pt>
                <c:pt idx="798">
                  <c:v>3478.9229999999998</c:v>
                </c:pt>
                <c:pt idx="799">
                  <c:v>3197.5839999999998</c:v>
                </c:pt>
                <c:pt idx="800">
                  <c:v>3253.0790000000002</c:v>
                </c:pt>
                <c:pt idx="801">
                  <c:v>3714.569</c:v>
                </c:pt>
                <c:pt idx="802">
                  <c:v>3760.0219999999999</c:v>
                </c:pt>
                <c:pt idx="803">
                  <c:v>3748.444</c:v>
                </c:pt>
                <c:pt idx="804">
                  <c:v>3723.3629999999998</c:v>
                </c:pt>
                <c:pt idx="805">
                  <c:v>3822.58</c:v>
                </c:pt>
                <c:pt idx="806">
                  <c:v>4027.3589999999999</c:v>
                </c:pt>
                <c:pt idx="807">
                  <c:v>4052.0810000000001</c:v>
                </c:pt>
                <c:pt idx="808">
                  <c:v>4021.93</c:v>
                </c:pt>
                <c:pt idx="809">
                  <c:v>3812.2379999999998</c:v>
                </c:pt>
                <c:pt idx="810">
                  <c:v>4015.529</c:v>
                </c:pt>
                <c:pt idx="811">
                  <c:v>3932.7669999999998</c:v>
                </c:pt>
                <c:pt idx="812">
                  <c:v>3905.6480000000001</c:v>
                </c:pt>
                <c:pt idx="813">
                  <c:v>4030.1840000000002</c:v>
                </c:pt>
                <c:pt idx="814">
                  <c:v>4159.7969999999996</c:v>
                </c:pt>
                <c:pt idx="815">
                  <c:v>4127.7830000000004</c:v>
                </c:pt>
                <c:pt idx="816">
                  <c:v>4082.127</c:v>
                </c:pt>
                <c:pt idx="817">
                  <c:v>4078.6</c:v>
                </c:pt>
                <c:pt idx="818">
                  <c:v>3800.64</c:v>
                </c:pt>
                <c:pt idx="819">
                  <c:v>3907.9349999999999</c:v>
                </c:pt>
                <c:pt idx="820">
                  <c:v>3885.0010000000002</c:v>
                </c:pt>
                <c:pt idx="821">
                  <c:v>3811.32</c:v>
                </c:pt>
                <c:pt idx="822">
                  <c:v>3693.9</c:v>
                </c:pt>
                <c:pt idx="823">
                  <c:v>3719.26</c:v>
                </c:pt>
                <c:pt idx="824">
                  <c:v>3798.56</c:v>
                </c:pt>
                <c:pt idx="825">
                  <c:v>3707.83</c:v>
                </c:pt>
                <c:pt idx="826">
                  <c:v>3723.78</c:v>
                </c:pt>
                <c:pt idx="827">
                  <c:v>3768.1149999999998</c:v>
                </c:pt>
                <c:pt idx="828">
                  <c:v>3736.1329999999998</c:v>
                </c:pt>
                <c:pt idx="829">
                  <c:v>3635.2289999999998</c:v>
                </c:pt>
                <c:pt idx="830">
                  <c:v>3630.2860000000001</c:v>
                </c:pt>
                <c:pt idx="831">
                  <c:v>3465.7930000000001</c:v>
                </c:pt>
                <c:pt idx="832">
                  <c:v>3280.1379999999999</c:v>
                </c:pt>
                <c:pt idx="833">
                  <c:v>3248.5160000000001</c:v>
                </c:pt>
                <c:pt idx="834">
                  <c:v>3199.8209999999999</c:v>
                </c:pt>
                <c:pt idx="835">
                  <c:v>3091.489</c:v>
                </c:pt>
                <c:pt idx="836">
                  <c:v>3048.942</c:v>
                </c:pt>
                <c:pt idx="837">
                  <c:v>2909.0819999999999</c:v>
                </c:pt>
                <c:pt idx="838">
                  <c:v>3073.7</c:v>
                </c:pt>
                <c:pt idx="839">
                  <c:v>2893.473</c:v>
                </c:pt>
                <c:pt idx="840">
                  <c:v>2856.1709999999998</c:v>
                </c:pt>
                <c:pt idx="841">
                  <c:v>2810.3389999999999</c:v>
                </c:pt>
                <c:pt idx="842">
                  <c:v>2856.6880000000001</c:v>
                </c:pt>
                <c:pt idx="843">
                  <c:v>2988.799</c:v>
                </c:pt>
                <c:pt idx="844">
                  <c:v>2912.43</c:v>
                </c:pt>
                <c:pt idx="845">
                  <c:v>2804.9110000000001</c:v>
                </c:pt>
                <c:pt idx="846">
                  <c:v>2801.2550000000001</c:v>
                </c:pt>
                <c:pt idx="847">
                  <c:v>2723.7420000000002</c:v>
                </c:pt>
                <c:pt idx="848">
                  <c:v>2697.7049999999999</c:v>
                </c:pt>
                <c:pt idx="849">
                  <c:v>2799.3040000000001</c:v>
                </c:pt>
                <c:pt idx="850">
                  <c:v>2779.962</c:v>
                </c:pt>
                <c:pt idx="851">
                  <c:v>2938.4789999999998</c:v>
                </c:pt>
                <c:pt idx="852">
                  <c:v>2978.5520000000001</c:v>
                </c:pt>
                <c:pt idx="853">
                  <c:v>3013.9589999999998</c:v>
                </c:pt>
                <c:pt idx="854">
                  <c:v>2986.473</c:v>
                </c:pt>
                <c:pt idx="855">
                  <c:v>2945.7669999999998</c:v>
                </c:pt>
                <c:pt idx="856">
                  <c:v>3022.634</c:v>
                </c:pt>
                <c:pt idx="857">
                  <c:v>2874.212</c:v>
                </c:pt>
                <c:pt idx="858">
                  <c:v>2826.317</c:v>
                </c:pt>
                <c:pt idx="859">
                  <c:v>2767.2240000000002</c:v>
                </c:pt>
                <c:pt idx="860">
                  <c:v>2805.1460000000002</c:v>
                </c:pt>
                <c:pt idx="861">
                  <c:v>2915.2750000000001</c:v>
                </c:pt>
                <c:pt idx="862">
                  <c:v>2934.2959999999998</c:v>
                </c:pt>
                <c:pt idx="863">
                  <c:v>2902.779</c:v>
                </c:pt>
                <c:pt idx="864">
                  <c:v>2919.6770000000001</c:v>
                </c:pt>
                <c:pt idx="865">
                  <c:v>2926.8510000000001</c:v>
                </c:pt>
                <c:pt idx="866">
                  <c:v>2906.2420000000002</c:v>
                </c:pt>
                <c:pt idx="867">
                  <c:v>2915.212</c:v>
                </c:pt>
                <c:pt idx="868">
                  <c:v>2877.42</c:v>
                </c:pt>
                <c:pt idx="869">
                  <c:v>2765.605</c:v>
                </c:pt>
                <c:pt idx="870">
                  <c:v>2759.799</c:v>
                </c:pt>
                <c:pt idx="871">
                  <c:v>2683.8449999999998</c:v>
                </c:pt>
                <c:pt idx="872">
                  <c:v>2597.7249999999999</c:v>
                </c:pt>
                <c:pt idx="873">
                  <c:v>2589.2759999999998</c:v>
                </c:pt>
                <c:pt idx="874">
                  <c:v>2591.6329999999998</c:v>
                </c:pt>
                <c:pt idx="875">
                  <c:v>2449.0309999999999</c:v>
                </c:pt>
                <c:pt idx="876">
                  <c:v>2310.7600000000002</c:v>
                </c:pt>
                <c:pt idx="877">
                  <c:v>2350.2150000000001</c:v>
                </c:pt>
                <c:pt idx="878">
                  <c:v>2360.375</c:v>
                </c:pt>
                <c:pt idx="879">
                  <c:v>2374.71</c:v>
                </c:pt>
                <c:pt idx="880">
                  <c:v>2376.096</c:v>
                </c:pt>
                <c:pt idx="881">
                  <c:v>2199.7800000000002</c:v>
                </c:pt>
                <c:pt idx="882">
                  <c:v>2251.5729999999999</c:v>
                </c:pt>
                <c:pt idx="883">
                  <c:v>2377.5309999999999</c:v>
                </c:pt>
                <c:pt idx="884">
                  <c:v>2297.7469999999998</c:v>
                </c:pt>
                <c:pt idx="885">
                  <c:v>2269.9279999999999</c:v>
                </c:pt>
                <c:pt idx="886">
                  <c:v>2232.547</c:v>
                </c:pt>
                <c:pt idx="887">
                  <c:v>2160.9070000000002</c:v>
                </c:pt>
                <c:pt idx="888">
                  <c:v>2155.2579999999998</c:v>
                </c:pt>
                <c:pt idx="889">
                  <c:v>2179.404</c:v>
                </c:pt>
                <c:pt idx="890">
                  <c:v>2217.107</c:v>
                </c:pt>
                <c:pt idx="891">
                  <c:v>2162.962</c:v>
                </c:pt>
                <c:pt idx="892">
                  <c:v>2165.1320000000001</c:v>
                </c:pt>
                <c:pt idx="893">
                  <c:v>2136.8519999999999</c:v>
                </c:pt>
                <c:pt idx="894">
                  <c:v>2099.9029999999998</c:v>
                </c:pt>
                <c:pt idx="895">
                  <c:v>2090.4870000000001</c:v>
                </c:pt>
                <c:pt idx="896">
                  <c:v>2027.5050000000001</c:v>
                </c:pt>
                <c:pt idx="897">
                  <c:v>2030.732</c:v>
                </c:pt>
                <c:pt idx="898">
                  <c:v>2051.4050000000002</c:v>
                </c:pt>
                <c:pt idx="899">
                  <c:v>2009.808</c:v>
                </c:pt>
                <c:pt idx="900">
                  <c:v>2019.575</c:v>
                </c:pt>
                <c:pt idx="901">
                  <c:v>1992.1659999999999</c:v>
                </c:pt>
                <c:pt idx="902">
                  <c:v>1924.7829999999999</c:v>
                </c:pt>
                <c:pt idx="903">
                  <c:v>2069.6109999999999</c:v>
                </c:pt>
                <c:pt idx="904">
                  <c:v>2207.6149999999998</c:v>
                </c:pt>
                <c:pt idx="905">
                  <c:v>2098.4389999999999</c:v>
                </c:pt>
                <c:pt idx="906">
                  <c:v>2038.204</c:v>
                </c:pt>
                <c:pt idx="907">
                  <c:v>2097.7510000000002</c:v>
                </c:pt>
                <c:pt idx="908">
                  <c:v>2188.114</c:v>
                </c:pt>
                <c:pt idx="909">
                  <c:v>2161.395</c:v>
                </c:pt>
                <c:pt idx="910">
                  <c:v>2010.3209999999999</c:v>
                </c:pt>
                <c:pt idx="911">
                  <c:v>2006.163</c:v>
                </c:pt>
                <c:pt idx="912">
                  <c:v>2039.5219999999999</c:v>
                </c:pt>
                <c:pt idx="913">
                  <c:v>1900.845</c:v>
                </c:pt>
                <c:pt idx="914">
                  <c:v>1852.21</c:v>
                </c:pt>
                <c:pt idx="915">
                  <c:v>1965.567</c:v>
                </c:pt>
                <c:pt idx="916">
                  <c:v>1848.9880000000001</c:v>
                </c:pt>
                <c:pt idx="917">
                  <c:v>1774.723</c:v>
                </c:pt>
                <c:pt idx="918">
                  <c:v>1760.069</c:v>
                </c:pt>
                <c:pt idx="919">
                  <c:v>1772.6469999999999</c:v>
                </c:pt>
                <c:pt idx="920">
                  <c:v>1835.0409999999999</c:v>
                </c:pt>
                <c:pt idx="921">
                  <c:v>1796.7170000000001</c:v>
                </c:pt>
                <c:pt idx="922">
                  <c:v>1740.355</c:v>
                </c:pt>
                <c:pt idx="923">
                  <c:v>1777.5650000000001</c:v>
                </c:pt>
                <c:pt idx="924">
                  <c:v>1713.9639999999999</c:v>
                </c:pt>
                <c:pt idx="925">
                  <c:v>1601.0889999999999</c:v>
                </c:pt>
                <c:pt idx="926">
                  <c:v>1686.268</c:v>
                </c:pt>
                <c:pt idx="927">
                  <c:v>1630.519</c:v>
                </c:pt>
                <c:pt idx="928">
                  <c:v>1642.444</c:v>
                </c:pt>
                <c:pt idx="929">
                  <c:v>1606.7919999999999</c:v>
                </c:pt>
                <c:pt idx="930">
                  <c:v>1589.712</c:v>
                </c:pt>
                <c:pt idx="931">
                  <c:v>1579.2729999999999</c:v>
                </c:pt>
                <c:pt idx="932">
                  <c:v>1583.7170000000001</c:v>
                </c:pt>
                <c:pt idx="933">
                  <c:v>1578.9649999999999</c:v>
                </c:pt>
                <c:pt idx="934">
                  <c:v>1640.9359999999999</c:v>
                </c:pt>
                <c:pt idx="935">
                  <c:v>1723.9169999999999</c:v>
                </c:pt>
                <c:pt idx="936">
                  <c:v>1696.1890000000001</c:v>
                </c:pt>
                <c:pt idx="937">
                  <c:v>1713.3969999999999</c:v>
                </c:pt>
                <c:pt idx="938">
                  <c:v>1827.4449999999999</c:v>
                </c:pt>
                <c:pt idx="939">
                  <c:v>1862.55</c:v>
                </c:pt>
                <c:pt idx="940">
                  <c:v>1905.34</c:v>
                </c:pt>
                <c:pt idx="941">
                  <c:v>1759.787</c:v>
                </c:pt>
                <c:pt idx="942">
                  <c:v>1838.6410000000001</c:v>
                </c:pt>
                <c:pt idx="943">
                  <c:v>1802.7270000000001</c:v>
                </c:pt>
                <c:pt idx="944">
                  <c:v>1840.8330000000001</c:v>
                </c:pt>
                <c:pt idx="945">
                  <c:v>1800.4949999999999</c:v>
                </c:pt>
                <c:pt idx="946">
                  <c:v>1764.308</c:v>
                </c:pt>
                <c:pt idx="947">
                  <c:v>1908.26</c:v>
                </c:pt>
                <c:pt idx="948">
                  <c:v>1804.5509999999999</c:v>
                </c:pt>
                <c:pt idx="949">
                  <c:v>1792.586</c:v>
                </c:pt>
                <c:pt idx="950">
                  <c:v>1793.4190000000001</c:v>
                </c:pt>
                <c:pt idx="951">
                  <c:v>1851.3389999999999</c:v>
                </c:pt>
                <c:pt idx="952">
                  <c:v>1941.877</c:v>
                </c:pt>
                <c:pt idx="953">
                  <c:v>1933.136</c:v>
                </c:pt>
                <c:pt idx="954">
                  <c:v>1992.6079999999999</c:v>
                </c:pt>
                <c:pt idx="955">
                  <c:v>2048.5459999999998</c:v>
                </c:pt>
                <c:pt idx="956">
                  <c:v>1988.9749999999999</c:v>
                </c:pt>
                <c:pt idx="957">
                  <c:v>2021.992</c:v>
                </c:pt>
                <c:pt idx="958">
                  <c:v>1967.1179999999999</c:v>
                </c:pt>
                <c:pt idx="959">
                  <c:v>1931.8689999999999</c:v>
                </c:pt>
                <c:pt idx="960">
                  <c:v>1909.931</c:v>
                </c:pt>
                <c:pt idx="961">
                  <c:v>1955.2370000000001</c:v>
                </c:pt>
                <c:pt idx="962">
                  <c:v>1959.145</c:v>
                </c:pt>
                <c:pt idx="963">
                  <c:v>1986.9690000000001</c:v>
                </c:pt>
                <c:pt idx="964">
                  <c:v>1998.953</c:v>
                </c:pt>
                <c:pt idx="965">
                  <c:v>1977.4690000000001</c:v>
                </c:pt>
                <c:pt idx="966">
                  <c:v>1848.748</c:v>
                </c:pt>
                <c:pt idx="967">
                  <c:v>1842.998</c:v>
                </c:pt>
                <c:pt idx="968">
                  <c:v>1810.4059999999999</c:v>
                </c:pt>
                <c:pt idx="969">
                  <c:v>1782.99</c:v>
                </c:pt>
                <c:pt idx="970">
                  <c:v>1778.42</c:v>
                </c:pt>
                <c:pt idx="971">
                  <c:v>1743.8240000000001</c:v>
                </c:pt>
                <c:pt idx="972">
                  <c:v>1729.7539999999999</c:v>
                </c:pt>
                <c:pt idx="973">
                  <c:v>1772.479</c:v>
                </c:pt>
                <c:pt idx="974">
                  <c:v>1827.3219999999999</c:v>
                </c:pt>
                <c:pt idx="975">
                  <c:v>1789.184</c:v>
                </c:pt>
                <c:pt idx="976">
                  <c:v>1786.1980000000001</c:v>
                </c:pt>
                <c:pt idx="977">
                  <c:v>1817.826</c:v>
                </c:pt>
                <c:pt idx="978">
                  <c:v>1817.271</c:v>
                </c:pt>
                <c:pt idx="979">
                  <c:v>1795.693</c:v>
                </c:pt>
                <c:pt idx="980">
                  <c:v>1850.4690000000001</c:v>
                </c:pt>
                <c:pt idx="981">
                  <c:v>1870.056</c:v>
                </c:pt>
                <c:pt idx="982">
                  <c:v>1902.7439999999999</c:v>
                </c:pt>
                <c:pt idx="983">
                  <c:v>1891.9749999999999</c:v>
                </c:pt>
                <c:pt idx="984">
                  <c:v>1879.723</c:v>
                </c:pt>
                <c:pt idx="985">
                  <c:v>1905.193</c:v>
                </c:pt>
                <c:pt idx="986">
                  <c:v>1920.664</c:v>
                </c:pt>
                <c:pt idx="987">
                  <c:v>1940.57</c:v>
                </c:pt>
                <c:pt idx="988">
                  <c:v>1957.797</c:v>
                </c:pt>
                <c:pt idx="989">
                  <c:v>2021.7639999999999</c:v>
                </c:pt>
                <c:pt idx="990">
                  <c:v>2062.306</c:v>
                </c:pt>
                <c:pt idx="991">
                  <c:v>2062.6619999999998</c:v>
                </c:pt>
                <c:pt idx="992">
                  <c:v>2179.308</c:v>
                </c:pt>
                <c:pt idx="993">
                  <c:v>2222.078</c:v>
                </c:pt>
                <c:pt idx="994">
                  <c:v>2238.9050000000002</c:v>
                </c:pt>
                <c:pt idx="995">
                  <c:v>2270.3440000000001</c:v>
                </c:pt>
                <c:pt idx="996">
                  <c:v>2251.127</c:v>
                </c:pt>
                <c:pt idx="997">
                  <c:v>2354.11</c:v>
                </c:pt>
                <c:pt idx="998">
                  <c:v>2403.768</c:v>
                </c:pt>
                <c:pt idx="999">
                  <c:v>2260.6689999999999</c:v>
                </c:pt>
                <c:pt idx="1000">
                  <c:v>2230.5940000000001</c:v>
                </c:pt>
                <c:pt idx="1001">
                  <c:v>2265.6579999999999</c:v>
                </c:pt>
                <c:pt idx="1002">
                  <c:v>2321.37</c:v>
                </c:pt>
                <c:pt idx="1003">
                  <c:v>2355.1410000000001</c:v>
                </c:pt>
                <c:pt idx="1004">
                  <c:v>2320.819</c:v>
                </c:pt>
                <c:pt idx="1005">
                  <c:v>2277.9279999999999</c:v>
                </c:pt>
                <c:pt idx="1006">
                  <c:v>2109.6799999999998</c:v>
                </c:pt>
                <c:pt idx="1007">
                  <c:v>2014.731</c:v>
                </c:pt>
                <c:pt idx="1008">
                  <c:v>2019.028</c:v>
                </c:pt>
                <c:pt idx="1009">
                  <c:v>2076.6320000000001</c:v>
                </c:pt>
                <c:pt idx="1010">
                  <c:v>2237.9630000000002</c:v>
                </c:pt>
                <c:pt idx="1011">
                  <c:v>2178.8809999999999</c:v>
                </c:pt>
                <c:pt idx="1012">
                  <c:v>2210.145</c:v>
                </c:pt>
                <c:pt idx="1013">
                  <c:v>2079.7959999999998</c:v>
                </c:pt>
                <c:pt idx="1014">
                  <c:v>2193.509</c:v>
                </c:pt>
                <c:pt idx="1015">
                  <c:v>2123.5419999999999</c:v>
                </c:pt>
                <c:pt idx="1016">
                  <c:v>2147.09</c:v>
                </c:pt>
                <c:pt idx="1017">
                  <c:v>2107.0970000000002</c:v>
                </c:pt>
                <c:pt idx="1018">
                  <c:v>2148.326</c:v>
                </c:pt>
                <c:pt idx="1019">
                  <c:v>2235.3679999999999</c:v>
                </c:pt>
                <c:pt idx="1020">
                  <c:v>2259.89</c:v>
                </c:pt>
                <c:pt idx="1021">
                  <c:v>2320.585</c:v>
                </c:pt>
                <c:pt idx="1022">
                  <c:v>2350.2350000000001</c:v>
                </c:pt>
                <c:pt idx="1023">
                  <c:v>2420.5300000000002</c:v>
                </c:pt>
                <c:pt idx="1024">
                  <c:v>2393.777</c:v>
                </c:pt>
                <c:pt idx="1025">
                  <c:v>2342.7579999999998</c:v>
                </c:pt>
                <c:pt idx="1026">
                  <c:v>2430.261</c:v>
                </c:pt>
                <c:pt idx="1027">
                  <c:v>2433.2649999999999</c:v>
                </c:pt>
                <c:pt idx="1028">
                  <c:v>2360.8420000000001</c:v>
                </c:pt>
                <c:pt idx="1029">
                  <c:v>2422.0320000000002</c:v>
                </c:pt>
                <c:pt idx="1030">
                  <c:v>2473.5030000000002</c:v>
                </c:pt>
                <c:pt idx="1031">
                  <c:v>2508.6509999999998</c:v>
                </c:pt>
                <c:pt idx="1032">
                  <c:v>2466.9760000000001</c:v>
                </c:pt>
                <c:pt idx="1033">
                  <c:v>2469.194</c:v>
                </c:pt>
                <c:pt idx="1034">
                  <c:v>2391.2249999999999</c:v>
                </c:pt>
                <c:pt idx="1035">
                  <c:v>2446.473</c:v>
                </c:pt>
                <c:pt idx="1036">
                  <c:v>2523.0189999999998</c:v>
                </c:pt>
                <c:pt idx="1037">
                  <c:v>2571.145</c:v>
                </c:pt>
                <c:pt idx="1038">
                  <c:v>2583.7330000000002</c:v>
                </c:pt>
                <c:pt idx="1039">
                  <c:v>2634.8510000000001</c:v>
                </c:pt>
                <c:pt idx="1040">
                  <c:v>2630.797</c:v>
                </c:pt>
                <c:pt idx="1041">
                  <c:v>2579.1790000000001</c:v>
                </c:pt>
                <c:pt idx="1042">
                  <c:v>2608.567</c:v>
                </c:pt>
                <c:pt idx="1043">
                  <c:v>2623.6379999999999</c:v>
                </c:pt>
                <c:pt idx="1044">
                  <c:v>2482.0450000000001</c:v>
                </c:pt>
                <c:pt idx="1045">
                  <c:v>2540.7750000000001</c:v>
                </c:pt>
                <c:pt idx="1046">
                  <c:v>2495.0949999999998</c:v>
                </c:pt>
                <c:pt idx="1047">
                  <c:v>2402.6219999999998</c:v>
                </c:pt>
                <c:pt idx="1048">
                  <c:v>2431.377</c:v>
                </c:pt>
                <c:pt idx="1049">
                  <c:v>2512.7440000000001</c:v>
                </c:pt>
                <c:pt idx="1050">
                  <c:v>2531.4989999999998</c:v>
                </c:pt>
                <c:pt idx="1051">
                  <c:v>2645.473</c:v>
                </c:pt>
                <c:pt idx="1052">
                  <c:v>2633.52</c:v>
                </c:pt>
                <c:pt idx="1053">
                  <c:v>2705.6970000000001</c:v>
                </c:pt>
                <c:pt idx="1054">
                  <c:v>2645.0859999999998</c:v>
                </c:pt>
                <c:pt idx="1055">
                  <c:v>2668.0619999999999</c:v>
                </c:pt>
                <c:pt idx="1056">
                  <c:v>2554.0970000000002</c:v>
                </c:pt>
                <c:pt idx="1057">
                  <c:v>2659.2620000000002</c:v>
                </c:pt>
                <c:pt idx="1058">
                  <c:v>2653.9389999999999</c:v>
                </c:pt>
                <c:pt idx="1059">
                  <c:v>2684.7429999999999</c:v>
                </c:pt>
                <c:pt idx="1060">
                  <c:v>2666.998</c:v>
                </c:pt>
                <c:pt idx="1061">
                  <c:v>2733.8130000000001</c:v>
                </c:pt>
                <c:pt idx="1062">
                  <c:v>2751.06</c:v>
                </c:pt>
                <c:pt idx="1063">
                  <c:v>2717.462</c:v>
                </c:pt>
                <c:pt idx="1064">
                  <c:v>2657.8040000000001</c:v>
                </c:pt>
                <c:pt idx="1065">
                  <c:v>2594.9850000000001</c:v>
                </c:pt>
                <c:pt idx="1066">
                  <c:v>2668.5740000000001</c:v>
                </c:pt>
                <c:pt idx="1067">
                  <c:v>2649.3389999999999</c:v>
                </c:pt>
                <c:pt idx="1068">
                  <c:v>2687.5079999999998</c:v>
                </c:pt>
                <c:pt idx="1069">
                  <c:v>2759.4079999999999</c:v>
                </c:pt>
                <c:pt idx="1070">
                  <c:v>2763.9639999999999</c:v>
                </c:pt>
                <c:pt idx="1071">
                  <c:v>2792.9250000000002</c:v>
                </c:pt>
                <c:pt idx="1072">
                  <c:v>2839.049</c:v>
                </c:pt>
                <c:pt idx="1073">
                  <c:v>2806.61</c:v>
                </c:pt>
                <c:pt idx="1074">
                  <c:v>2784.107</c:v>
                </c:pt>
                <c:pt idx="1075">
                  <c:v>2792.9969999999998</c:v>
                </c:pt>
                <c:pt idx="1076">
                  <c:v>2819.5390000000002</c:v>
                </c:pt>
                <c:pt idx="1077">
                  <c:v>2784.4740000000002</c:v>
                </c:pt>
                <c:pt idx="1078">
                  <c:v>2717.1439999999998</c:v>
                </c:pt>
                <c:pt idx="1079">
                  <c:v>2708.9540000000002</c:v>
                </c:pt>
                <c:pt idx="1080">
                  <c:v>2734.25</c:v>
                </c:pt>
                <c:pt idx="1081">
                  <c:v>2779.52</c:v>
                </c:pt>
                <c:pt idx="1082">
                  <c:v>2810.8809999999999</c:v>
                </c:pt>
                <c:pt idx="1083">
                  <c:v>2823.1109999999999</c:v>
                </c:pt>
                <c:pt idx="1084">
                  <c:v>2766.145</c:v>
                </c:pt>
                <c:pt idx="1085">
                  <c:v>2825.2170000000001</c:v>
                </c:pt>
                <c:pt idx="1086">
                  <c:v>2908.8009999999999</c:v>
                </c:pt>
                <c:pt idx="1087">
                  <c:v>2893.201</c:v>
                </c:pt>
                <c:pt idx="1088">
                  <c:v>2882.9209999999998</c:v>
                </c:pt>
                <c:pt idx="1089">
                  <c:v>2926.9580000000001</c:v>
                </c:pt>
                <c:pt idx="1090">
                  <c:v>2871.761</c:v>
                </c:pt>
                <c:pt idx="1091">
                  <c:v>2940.8629999999998</c:v>
                </c:pt>
                <c:pt idx="1092">
                  <c:v>2933.8139999999999</c:v>
                </c:pt>
                <c:pt idx="1093">
                  <c:v>2990.1350000000002</c:v>
                </c:pt>
                <c:pt idx="1094">
                  <c:v>3056.4949999999999</c:v>
                </c:pt>
                <c:pt idx="1095">
                  <c:v>3031.0059999999999</c:v>
                </c:pt>
                <c:pt idx="1096">
                  <c:v>3082.319</c:v>
                </c:pt>
                <c:pt idx="1097">
                  <c:v>3142.1979999999999</c:v>
                </c:pt>
                <c:pt idx="1098">
                  <c:v>3128.5590000000002</c:v>
                </c:pt>
                <c:pt idx="1099">
                  <c:v>3118.8159999999998</c:v>
                </c:pt>
                <c:pt idx="1100">
                  <c:v>3207.672</c:v>
                </c:pt>
                <c:pt idx="1101">
                  <c:v>3303.68</c:v>
                </c:pt>
                <c:pt idx="1102">
                  <c:v>3274.107</c:v>
                </c:pt>
                <c:pt idx="1103">
                  <c:v>3350.953</c:v>
                </c:pt>
                <c:pt idx="1104">
                  <c:v>3434.5160000000001</c:v>
                </c:pt>
                <c:pt idx="1105">
                  <c:v>3334.3229999999999</c:v>
                </c:pt>
                <c:pt idx="1106">
                  <c:v>3426.9560000000001</c:v>
                </c:pt>
                <c:pt idx="1107">
                  <c:v>3460.277</c:v>
                </c:pt>
                <c:pt idx="1108">
                  <c:v>3478.181</c:v>
                </c:pt>
                <c:pt idx="1109">
                  <c:v>3572.817</c:v>
                </c:pt>
                <c:pt idx="1110">
                  <c:v>3606.3130000000001</c:v>
                </c:pt>
                <c:pt idx="1111">
                  <c:v>3430.7350000000001</c:v>
                </c:pt>
                <c:pt idx="1112">
                  <c:v>3527.5549999999998</c:v>
                </c:pt>
                <c:pt idx="1113">
                  <c:v>3641.7710000000002</c:v>
                </c:pt>
                <c:pt idx="1114">
                  <c:v>3776.9279999999999</c:v>
                </c:pt>
                <c:pt idx="1115">
                  <c:v>3810.0210000000002</c:v>
                </c:pt>
                <c:pt idx="1116">
                  <c:v>3728.433</c:v>
                </c:pt>
                <c:pt idx="1117">
                  <c:v>3630.08</c:v>
                </c:pt>
                <c:pt idx="1118">
                  <c:v>3529.0410000000002</c:v>
                </c:pt>
                <c:pt idx="1119">
                  <c:v>3536.7460000000001</c:v>
                </c:pt>
                <c:pt idx="1120">
                  <c:v>3511.5839999999998</c:v>
                </c:pt>
                <c:pt idx="1121">
                  <c:v>3345.7930000000001</c:v>
                </c:pt>
                <c:pt idx="1122">
                  <c:v>3381.585</c:v>
                </c:pt>
                <c:pt idx="1123">
                  <c:v>3197.2930000000001</c:v>
                </c:pt>
                <c:pt idx="1124">
                  <c:v>3004.6309999999999</c:v>
                </c:pt>
                <c:pt idx="1125">
                  <c:v>3108.3440000000001</c:v>
                </c:pt>
                <c:pt idx="1126">
                  <c:v>2930.627</c:v>
                </c:pt>
                <c:pt idx="1127">
                  <c:v>3037.6529999999998</c:v>
                </c:pt>
                <c:pt idx="1128">
                  <c:v>3148.0309999999999</c:v>
                </c:pt>
                <c:pt idx="1129">
                  <c:v>3147.5680000000002</c:v>
                </c:pt>
                <c:pt idx="1130">
                  <c:v>3050.2139999999999</c:v>
                </c:pt>
                <c:pt idx="1131">
                  <c:v>3122.491</c:v>
                </c:pt>
                <c:pt idx="1132">
                  <c:v>3132.1570000000002</c:v>
                </c:pt>
                <c:pt idx="1133">
                  <c:v>2975.9549999999999</c:v>
                </c:pt>
                <c:pt idx="1134">
                  <c:v>2739.6219999999998</c:v>
                </c:pt>
                <c:pt idx="1135">
                  <c:v>2730.902</c:v>
                </c:pt>
                <c:pt idx="1136">
                  <c:v>2784.7640000000001</c:v>
                </c:pt>
                <c:pt idx="1137">
                  <c:v>2955.165</c:v>
                </c:pt>
                <c:pt idx="1138">
                  <c:v>3000.1930000000002</c:v>
                </c:pt>
                <c:pt idx="1139">
                  <c:v>2966.538</c:v>
                </c:pt>
                <c:pt idx="1140">
                  <c:v>3093.4859999999999</c:v>
                </c:pt>
                <c:pt idx="1141">
                  <c:v>3112.915</c:v>
                </c:pt>
                <c:pt idx="1142">
                  <c:v>3074.2510000000002</c:v>
                </c:pt>
                <c:pt idx="1143">
                  <c:v>3136.0810000000001</c:v>
                </c:pt>
                <c:pt idx="1144">
                  <c:v>3197.2370000000001</c:v>
                </c:pt>
                <c:pt idx="1145">
                  <c:v>3208.9789999999998</c:v>
                </c:pt>
                <c:pt idx="1146">
                  <c:v>3185.5839999999998</c:v>
                </c:pt>
                <c:pt idx="1147">
                  <c:v>3231.058</c:v>
                </c:pt>
                <c:pt idx="1148">
                  <c:v>3071.9409999999998</c:v>
                </c:pt>
                <c:pt idx="1149">
                  <c:v>3117.6610000000001</c:v>
                </c:pt>
                <c:pt idx="1150">
                  <c:v>3033.538</c:v>
                </c:pt>
                <c:pt idx="1151">
                  <c:v>2925.4180000000001</c:v>
                </c:pt>
                <c:pt idx="1152">
                  <c:v>2912.6480000000001</c:v>
                </c:pt>
                <c:pt idx="1153">
                  <c:v>2901.4079999999999</c:v>
                </c:pt>
                <c:pt idx="1154">
                  <c:v>2811.357</c:v>
                </c:pt>
                <c:pt idx="1155">
                  <c:v>2810.6410000000001</c:v>
                </c:pt>
                <c:pt idx="1156">
                  <c:v>2903.4859999999999</c:v>
                </c:pt>
                <c:pt idx="1157">
                  <c:v>2996.3209999999999</c:v>
                </c:pt>
                <c:pt idx="1158">
                  <c:v>2972.2449999999999</c:v>
                </c:pt>
                <c:pt idx="1159">
                  <c:v>3035.2159999999999</c:v>
                </c:pt>
                <c:pt idx="1160">
                  <c:v>3083.9780000000001</c:v>
                </c:pt>
                <c:pt idx="1161">
                  <c:v>3091.8150000000001</c:v>
                </c:pt>
                <c:pt idx="1162">
                  <c:v>3083.0889999999999</c:v>
                </c:pt>
                <c:pt idx="1163">
                  <c:v>3199.6660000000002</c:v>
                </c:pt>
                <c:pt idx="1164">
                  <c:v>3205.3310000000001</c:v>
                </c:pt>
                <c:pt idx="1165">
                  <c:v>3195.6559999999999</c:v>
                </c:pt>
                <c:pt idx="1166">
                  <c:v>3179.962</c:v>
                </c:pt>
                <c:pt idx="1167">
                  <c:v>3245.6640000000002</c:v>
                </c:pt>
                <c:pt idx="1168">
                  <c:v>3224.7539999999999</c:v>
                </c:pt>
                <c:pt idx="1169">
                  <c:v>3135.8809999999999</c:v>
                </c:pt>
                <c:pt idx="1170">
                  <c:v>3118.1770000000001</c:v>
                </c:pt>
                <c:pt idx="1171">
                  <c:v>3157.6190000000001</c:v>
                </c:pt>
                <c:pt idx="1172">
                  <c:v>3061.634</c:v>
                </c:pt>
                <c:pt idx="1173">
                  <c:v>3239.64</c:v>
                </c:pt>
                <c:pt idx="1174">
                  <c:v>3295.2860000000001</c:v>
                </c:pt>
                <c:pt idx="1175">
                  <c:v>3312.721</c:v>
                </c:pt>
                <c:pt idx="1176">
                  <c:v>3357.3939999999998</c:v>
                </c:pt>
                <c:pt idx="1177">
                  <c:v>3364.9879999999998</c:v>
                </c:pt>
                <c:pt idx="1178">
                  <c:v>3423.2629999999999</c:v>
                </c:pt>
                <c:pt idx="1179">
                  <c:v>3388.998</c:v>
                </c:pt>
                <c:pt idx="1180">
                  <c:v>3391.95</c:v>
                </c:pt>
                <c:pt idx="1181">
                  <c:v>3386.404</c:v>
                </c:pt>
                <c:pt idx="1182">
                  <c:v>3432.3820000000001</c:v>
                </c:pt>
                <c:pt idx="1183">
                  <c:v>3551.3879999999999</c:v>
                </c:pt>
                <c:pt idx="1184">
                  <c:v>3531.1149999999998</c:v>
                </c:pt>
                <c:pt idx="1185">
                  <c:v>3541.6579999999999</c:v>
                </c:pt>
                <c:pt idx="1186">
                  <c:v>3550.4119999999998</c:v>
                </c:pt>
                <c:pt idx="1187">
                  <c:v>3553.1030000000001</c:v>
                </c:pt>
                <c:pt idx="1188">
                  <c:v>3627.1080000000002</c:v>
                </c:pt>
                <c:pt idx="1189">
                  <c:v>3481.4459999999999</c:v>
                </c:pt>
                <c:pt idx="1190">
                  <c:v>3643.8359999999998</c:v>
                </c:pt>
                <c:pt idx="1191">
                  <c:v>3434.9630000000002</c:v>
                </c:pt>
                <c:pt idx="1192">
                  <c:v>3408.5329999999999</c:v>
                </c:pt>
                <c:pt idx="1193">
                  <c:v>3522.4830000000002</c:v>
                </c:pt>
                <c:pt idx="1194">
                  <c:v>3623.942</c:v>
                </c:pt>
                <c:pt idx="1195">
                  <c:v>3631.5819999999999</c:v>
                </c:pt>
                <c:pt idx="1196">
                  <c:v>3657.2220000000002</c:v>
                </c:pt>
                <c:pt idx="1197">
                  <c:v>3662.5309999999999</c:v>
                </c:pt>
                <c:pt idx="1198">
                  <c:v>3685.7930000000001</c:v>
                </c:pt>
                <c:pt idx="1199">
                  <c:v>3602.2510000000002</c:v>
                </c:pt>
                <c:pt idx="1200">
                  <c:v>3612.0720000000001</c:v>
                </c:pt>
                <c:pt idx="1201">
                  <c:v>3624.5970000000002</c:v>
                </c:pt>
                <c:pt idx="1202">
                  <c:v>3614.1950000000002</c:v>
                </c:pt>
                <c:pt idx="1203">
                  <c:v>3617.8789999999999</c:v>
                </c:pt>
                <c:pt idx="1204">
                  <c:v>3614.348</c:v>
                </c:pt>
                <c:pt idx="1205">
                  <c:v>3601.7240000000002</c:v>
                </c:pt>
                <c:pt idx="1206">
                  <c:v>3452.3209999999999</c:v>
                </c:pt>
                <c:pt idx="1207">
                  <c:v>3381.8690000000001</c:v>
                </c:pt>
                <c:pt idx="1208">
                  <c:v>3403.7530000000002</c:v>
                </c:pt>
                <c:pt idx="1209">
                  <c:v>3281.114</c:v>
                </c:pt>
                <c:pt idx="1210">
                  <c:v>3331.8760000000002</c:v>
                </c:pt>
                <c:pt idx="1211">
                  <c:v>3449.9209999999998</c:v>
                </c:pt>
                <c:pt idx="1212">
                  <c:v>3452.5070000000001</c:v>
                </c:pt>
                <c:pt idx="1213">
                  <c:v>3513.9630000000002</c:v>
                </c:pt>
                <c:pt idx="1214">
                  <c:v>3520.26</c:v>
                </c:pt>
                <c:pt idx="1215">
                  <c:v>3557.7910000000002</c:v>
                </c:pt>
                <c:pt idx="1216">
                  <c:v>3584.4270000000001</c:v>
                </c:pt>
                <c:pt idx="1217">
                  <c:v>3540.7339999999999</c:v>
                </c:pt>
                <c:pt idx="1218">
                  <c:v>3564.9</c:v>
                </c:pt>
                <c:pt idx="1219">
                  <c:v>3557.2759999999998</c:v>
                </c:pt>
                <c:pt idx="1220">
                  <c:v>3467.0039999999999</c:v>
                </c:pt>
                <c:pt idx="1221">
                  <c:v>3591.8820000000001</c:v>
                </c:pt>
                <c:pt idx="1222">
                  <c:v>3470.7730000000001</c:v>
                </c:pt>
                <c:pt idx="1223">
                  <c:v>3456.0219999999999</c:v>
                </c:pt>
                <c:pt idx="1224">
                  <c:v>3440.645</c:v>
                </c:pt>
                <c:pt idx="1225">
                  <c:v>3480.9520000000002</c:v>
                </c:pt>
                <c:pt idx="1226">
                  <c:v>3473.9560000000001</c:v>
                </c:pt>
                <c:pt idx="1227">
                  <c:v>3520.1320000000001</c:v>
                </c:pt>
                <c:pt idx="1228">
                  <c:v>3528.6480000000001</c:v>
                </c:pt>
                <c:pt idx="1229">
                  <c:v>3413.6170000000002</c:v>
                </c:pt>
                <c:pt idx="1230">
                  <c:v>3370.8609999999999</c:v>
                </c:pt>
                <c:pt idx="1231">
                  <c:v>3342.9520000000002</c:v>
                </c:pt>
                <c:pt idx="1232">
                  <c:v>3318.32</c:v>
                </c:pt>
                <c:pt idx="1233">
                  <c:v>3237.4279999999999</c:v>
                </c:pt>
                <c:pt idx="1234">
                  <c:v>3194.2669999999998</c:v>
                </c:pt>
                <c:pt idx="1235">
                  <c:v>3186.078</c:v>
                </c:pt>
                <c:pt idx="1236">
                  <c:v>3189.6</c:v>
                </c:pt>
                <c:pt idx="1237">
                  <c:v>3153.8090000000002</c:v>
                </c:pt>
                <c:pt idx="1238">
                  <c:v>3149.0569999999998</c:v>
                </c:pt>
                <c:pt idx="1239">
                  <c:v>3201.6309999999999</c:v>
                </c:pt>
                <c:pt idx="1240">
                  <c:v>3138.97</c:v>
                </c:pt>
                <c:pt idx="1241">
                  <c:v>3132.3560000000002</c:v>
                </c:pt>
                <c:pt idx="1242">
                  <c:v>3137.5810000000001</c:v>
                </c:pt>
                <c:pt idx="1243">
                  <c:v>3185.471</c:v>
                </c:pt>
                <c:pt idx="1244">
                  <c:v>3197.3760000000002</c:v>
                </c:pt>
                <c:pt idx="1245">
                  <c:v>3216.8270000000002</c:v>
                </c:pt>
                <c:pt idx="1246">
                  <c:v>3239.433</c:v>
                </c:pt>
                <c:pt idx="1247">
                  <c:v>3221.2660000000001</c:v>
                </c:pt>
                <c:pt idx="1248">
                  <c:v>3185.7240000000002</c:v>
                </c:pt>
                <c:pt idx="1249">
                  <c:v>3263.6849999999999</c:v>
                </c:pt>
                <c:pt idx="1250">
                  <c:v>3283.944</c:v>
                </c:pt>
                <c:pt idx="1251">
                  <c:v>3277.348</c:v>
                </c:pt>
                <c:pt idx="1252">
                  <c:v>3314.3009999999999</c:v>
                </c:pt>
                <c:pt idx="1253">
                  <c:v>3291.7139999999999</c:v>
                </c:pt>
                <c:pt idx="1254">
                  <c:v>3319.067</c:v>
                </c:pt>
                <c:pt idx="1255">
                  <c:v>3235.2370000000001</c:v>
                </c:pt>
                <c:pt idx="1256">
                  <c:v>3251.7040000000002</c:v>
                </c:pt>
                <c:pt idx="1257">
                  <c:v>3270.8919999999998</c:v>
                </c:pt>
                <c:pt idx="1258">
                  <c:v>3287.3270000000002</c:v>
                </c:pt>
                <c:pt idx="1259">
                  <c:v>3266.8440000000001</c:v>
                </c:pt>
                <c:pt idx="1260">
                  <c:v>3261.837</c:v>
                </c:pt>
                <c:pt idx="1261">
                  <c:v>3214.5749999999998</c:v>
                </c:pt>
                <c:pt idx="1262">
                  <c:v>3166.9859999999999</c:v>
                </c:pt>
                <c:pt idx="1263">
                  <c:v>3182.2750000000001</c:v>
                </c:pt>
                <c:pt idx="1264">
                  <c:v>3239.3229999999999</c:v>
                </c:pt>
                <c:pt idx="1265">
                  <c:v>3230.123</c:v>
                </c:pt>
                <c:pt idx="1266">
                  <c:v>3253.4180000000001</c:v>
                </c:pt>
                <c:pt idx="1267">
                  <c:v>3262.078</c:v>
                </c:pt>
                <c:pt idx="1268">
                  <c:v>3245.1869999999999</c:v>
                </c:pt>
                <c:pt idx="1269">
                  <c:v>3232.8139999999999</c:v>
                </c:pt>
                <c:pt idx="1270">
                  <c:v>3204.953</c:v>
                </c:pt>
                <c:pt idx="1271">
                  <c:v>3258.8649999999998</c:v>
                </c:pt>
                <c:pt idx="1272">
                  <c:v>3316.26</c:v>
                </c:pt>
                <c:pt idx="1273">
                  <c:v>3315.2930000000001</c:v>
                </c:pt>
                <c:pt idx="1274">
                  <c:v>3296.77</c:v>
                </c:pt>
                <c:pt idx="1275">
                  <c:v>3347.68</c:v>
                </c:pt>
                <c:pt idx="1276">
                  <c:v>3378.395</c:v>
                </c:pt>
                <c:pt idx="1277">
                  <c:v>3369.4920000000002</c:v>
                </c:pt>
                <c:pt idx="1278">
                  <c:v>3350.4459999999999</c:v>
                </c:pt>
                <c:pt idx="1279">
                  <c:v>3318.288</c:v>
                </c:pt>
                <c:pt idx="1280">
                  <c:v>3353.6439999999998</c:v>
                </c:pt>
                <c:pt idx="1281">
                  <c:v>3315.1770000000001</c:v>
                </c:pt>
                <c:pt idx="1282">
                  <c:v>3357.873</c:v>
                </c:pt>
                <c:pt idx="1283">
                  <c:v>3370.7310000000002</c:v>
                </c:pt>
                <c:pt idx="1284">
                  <c:v>3350.4580000000001</c:v>
                </c:pt>
                <c:pt idx="1285">
                  <c:v>3274.8270000000002</c:v>
                </c:pt>
                <c:pt idx="1286">
                  <c:v>3143.585</c:v>
                </c:pt>
                <c:pt idx="1287">
                  <c:v>3153.5259999999998</c:v>
                </c:pt>
                <c:pt idx="1288">
                  <c:v>3191.9050000000002</c:v>
                </c:pt>
                <c:pt idx="1289">
                  <c:v>3159.4569999999999</c:v>
                </c:pt>
                <c:pt idx="1290">
                  <c:v>3154.9160000000002</c:v>
                </c:pt>
                <c:pt idx="1291">
                  <c:v>3116.2429999999999</c:v>
                </c:pt>
                <c:pt idx="1292">
                  <c:v>3032.4180000000001</c:v>
                </c:pt>
                <c:pt idx="1293">
                  <c:v>3070.5410000000002</c:v>
                </c:pt>
                <c:pt idx="1294">
                  <c:v>3022.1880000000001</c:v>
                </c:pt>
                <c:pt idx="1295">
                  <c:v>2975.018</c:v>
                </c:pt>
                <c:pt idx="1296">
                  <c:v>2963.7370000000001</c:v>
                </c:pt>
                <c:pt idx="1297">
                  <c:v>2996.701</c:v>
                </c:pt>
                <c:pt idx="1298">
                  <c:v>2820.2159999999999</c:v>
                </c:pt>
                <c:pt idx="1299">
                  <c:v>2816.79</c:v>
                </c:pt>
                <c:pt idx="1300">
                  <c:v>2883.1640000000002</c:v>
                </c:pt>
                <c:pt idx="1301">
                  <c:v>2765.0010000000002</c:v>
                </c:pt>
                <c:pt idx="1302">
                  <c:v>2804.1179999999999</c:v>
                </c:pt>
                <c:pt idx="1303">
                  <c:v>2855.0859999999998</c:v>
                </c:pt>
                <c:pt idx="1304">
                  <c:v>2818.3130000000001</c:v>
                </c:pt>
                <c:pt idx="1305">
                  <c:v>2707.59</c:v>
                </c:pt>
                <c:pt idx="1306">
                  <c:v>2741.04</c:v>
                </c:pt>
                <c:pt idx="1307">
                  <c:v>2732.5439999999999</c:v>
                </c:pt>
                <c:pt idx="1308">
                  <c:v>2653.3139999999999</c:v>
                </c:pt>
                <c:pt idx="1309">
                  <c:v>2773.471</c:v>
                </c:pt>
                <c:pt idx="1310">
                  <c:v>2836.62</c:v>
                </c:pt>
                <c:pt idx="1311">
                  <c:v>2796.9839999999999</c:v>
                </c:pt>
                <c:pt idx="1312">
                  <c:v>2785.6320000000001</c:v>
                </c:pt>
                <c:pt idx="1313">
                  <c:v>2864.0920000000001</c:v>
                </c:pt>
                <c:pt idx="1314">
                  <c:v>2826.636</c:v>
                </c:pt>
                <c:pt idx="1315">
                  <c:v>2750.98</c:v>
                </c:pt>
                <c:pt idx="1316">
                  <c:v>2717.3560000000002</c:v>
                </c:pt>
                <c:pt idx="1317">
                  <c:v>2750.6779999999999</c:v>
                </c:pt>
                <c:pt idx="1318">
                  <c:v>2706.7170000000001</c:v>
                </c:pt>
                <c:pt idx="1319">
                  <c:v>2668.7860000000001</c:v>
                </c:pt>
                <c:pt idx="1320">
                  <c:v>2660.462</c:v>
                </c:pt>
                <c:pt idx="1321">
                  <c:v>2678.2629999999999</c:v>
                </c:pt>
                <c:pt idx="1322">
                  <c:v>2722.5990000000002</c:v>
                </c:pt>
                <c:pt idx="1323">
                  <c:v>2733.2759999999998</c:v>
                </c:pt>
                <c:pt idx="1324">
                  <c:v>2749.913</c:v>
                </c:pt>
                <c:pt idx="1325">
                  <c:v>2711.1280000000002</c:v>
                </c:pt>
                <c:pt idx="1326">
                  <c:v>2664.9189999999999</c:v>
                </c:pt>
                <c:pt idx="1327">
                  <c:v>2719.643</c:v>
                </c:pt>
                <c:pt idx="1328">
                  <c:v>2721.7820000000002</c:v>
                </c:pt>
                <c:pt idx="1329">
                  <c:v>2703.5360000000001</c:v>
                </c:pt>
                <c:pt idx="1330">
                  <c:v>2695.2249999999999</c:v>
                </c:pt>
                <c:pt idx="1331">
                  <c:v>2674.5340000000001</c:v>
                </c:pt>
                <c:pt idx="1332">
                  <c:v>2660.3240000000001</c:v>
                </c:pt>
                <c:pt idx="1333">
                  <c:v>2524.739</c:v>
                </c:pt>
                <c:pt idx="1334">
                  <c:v>2503.3870000000002</c:v>
                </c:pt>
                <c:pt idx="1335">
                  <c:v>2471.4050000000002</c:v>
                </c:pt>
                <c:pt idx="1336">
                  <c:v>2450.9580000000001</c:v>
                </c:pt>
                <c:pt idx="1337">
                  <c:v>2447.39</c:v>
                </c:pt>
                <c:pt idx="1338">
                  <c:v>2505.9630000000002</c:v>
                </c:pt>
                <c:pt idx="1339">
                  <c:v>2531.223</c:v>
                </c:pt>
                <c:pt idx="1340">
                  <c:v>2513.2939999999999</c:v>
                </c:pt>
                <c:pt idx="1341">
                  <c:v>2587.335</c:v>
                </c:pt>
                <c:pt idx="1342">
                  <c:v>2602.8330000000001</c:v>
                </c:pt>
                <c:pt idx="1343">
                  <c:v>2587.2730000000001</c:v>
                </c:pt>
                <c:pt idx="1344">
                  <c:v>2599.8690000000001</c:v>
                </c:pt>
                <c:pt idx="1345">
                  <c:v>2540.3069999999998</c:v>
                </c:pt>
                <c:pt idx="1346">
                  <c:v>2543.5039999999999</c:v>
                </c:pt>
                <c:pt idx="1347">
                  <c:v>2630.779</c:v>
                </c:pt>
                <c:pt idx="1348">
                  <c:v>2689.038</c:v>
                </c:pt>
                <c:pt idx="1349">
                  <c:v>2682.4110000000001</c:v>
                </c:pt>
                <c:pt idx="1350">
                  <c:v>2726.373</c:v>
                </c:pt>
                <c:pt idx="1351">
                  <c:v>2733.9119999999998</c:v>
                </c:pt>
                <c:pt idx="1352">
                  <c:v>2739.45</c:v>
                </c:pt>
                <c:pt idx="1353">
                  <c:v>2735.8679999999999</c:v>
                </c:pt>
                <c:pt idx="1354">
                  <c:v>2797.241</c:v>
                </c:pt>
                <c:pt idx="1355">
                  <c:v>2805.8580000000002</c:v>
                </c:pt>
                <c:pt idx="1356">
                  <c:v>2795.9769999999999</c:v>
                </c:pt>
                <c:pt idx="1357">
                  <c:v>2857.4850000000001</c:v>
                </c:pt>
                <c:pt idx="1358">
                  <c:v>2796.73</c:v>
                </c:pt>
                <c:pt idx="1359">
                  <c:v>2820.0610000000001</c:v>
                </c:pt>
                <c:pt idx="1360">
                  <c:v>2790.2249999999999</c:v>
                </c:pt>
                <c:pt idx="1361">
                  <c:v>2842.2359999999999</c:v>
                </c:pt>
                <c:pt idx="1362">
                  <c:v>2863.777</c:v>
                </c:pt>
                <c:pt idx="1363">
                  <c:v>2775.105</c:v>
                </c:pt>
                <c:pt idx="1364">
                  <c:v>2767.8339999999998</c:v>
                </c:pt>
                <c:pt idx="1365">
                  <c:v>2764.9180000000001</c:v>
                </c:pt>
                <c:pt idx="1366">
                  <c:v>2791.6950000000002</c:v>
                </c:pt>
                <c:pt idx="1367">
                  <c:v>2857.9119999999998</c:v>
                </c:pt>
                <c:pt idx="1368">
                  <c:v>2869.4609999999998</c:v>
                </c:pt>
                <c:pt idx="1369">
                  <c:v>2861.7910000000002</c:v>
                </c:pt>
                <c:pt idx="1370">
                  <c:v>2872.1089999999999</c:v>
                </c:pt>
                <c:pt idx="1371">
                  <c:v>2827.451</c:v>
                </c:pt>
                <c:pt idx="1372">
                  <c:v>2824.471</c:v>
                </c:pt>
                <c:pt idx="1373">
                  <c:v>2828.61</c:v>
                </c:pt>
                <c:pt idx="1374">
                  <c:v>2791.72</c:v>
                </c:pt>
                <c:pt idx="1375">
                  <c:v>2786.9650000000001</c:v>
                </c:pt>
                <c:pt idx="1376">
                  <c:v>2814.7759999999998</c:v>
                </c:pt>
                <c:pt idx="1377">
                  <c:v>2838.9430000000002</c:v>
                </c:pt>
                <c:pt idx="1378">
                  <c:v>2845.3310000000001</c:v>
                </c:pt>
                <c:pt idx="1379">
                  <c:v>2858.9</c:v>
                </c:pt>
                <c:pt idx="1380">
                  <c:v>2869.2779999999998</c:v>
                </c:pt>
                <c:pt idx="1381">
                  <c:v>2873.43</c:v>
                </c:pt>
                <c:pt idx="1382">
                  <c:v>2908.0520000000001</c:v>
                </c:pt>
                <c:pt idx="1383">
                  <c:v>2906.598</c:v>
                </c:pt>
                <c:pt idx="1384">
                  <c:v>2923.299</c:v>
                </c:pt>
                <c:pt idx="1385">
                  <c:v>2879.1619999999998</c:v>
                </c:pt>
                <c:pt idx="1386">
                  <c:v>2882.0590000000002</c:v>
                </c:pt>
                <c:pt idx="1387">
                  <c:v>2906.22</c:v>
                </c:pt>
                <c:pt idx="1388">
                  <c:v>2892.61</c:v>
                </c:pt>
                <c:pt idx="1389">
                  <c:v>2843.73</c:v>
                </c:pt>
                <c:pt idx="1390">
                  <c:v>2795.9360000000001</c:v>
                </c:pt>
                <c:pt idx="1391">
                  <c:v>2788.6729999999998</c:v>
                </c:pt>
                <c:pt idx="1392">
                  <c:v>2774.4470000000001</c:v>
                </c:pt>
                <c:pt idx="1393">
                  <c:v>2782.991</c:v>
                </c:pt>
                <c:pt idx="1394">
                  <c:v>2808.9209999999998</c:v>
                </c:pt>
                <c:pt idx="1395">
                  <c:v>2790.5169999999998</c:v>
                </c:pt>
                <c:pt idx="1396">
                  <c:v>2781.09</c:v>
                </c:pt>
                <c:pt idx="1397">
                  <c:v>2871.2</c:v>
                </c:pt>
                <c:pt idx="1398">
                  <c:v>2977.2809999999999</c:v>
                </c:pt>
                <c:pt idx="1399">
                  <c:v>3018.011</c:v>
                </c:pt>
                <c:pt idx="1400">
                  <c:v>3072.027</c:v>
                </c:pt>
                <c:pt idx="1401">
                  <c:v>3110.4839999999999</c:v>
                </c:pt>
                <c:pt idx="1402">
                  <c:v>3092.1010000000001</c:v>
                </c:pt>
                <c:pt idx="1403">
                  <c:v>3210.2130000000002</c:v>
                </c:pt>
                <c:pt idx="1404">
                  <c:v>3165.509</c:v>
                </c:pt>
                <c:pt idx="1405">
                  <c:v>3154.7310000000002</c:v>
                </c:pt>
                <c:pt idx="1406">
                  <c:v>3252.788</c:v>
                </c:pt>
                <c:pt idx="1407">
                  <c:v>3230.9349999999999</c:v>
                </c:pt>
                <c:pt idx="1408">
                  <c:v>3246.5729999999999</c:v>
                </c:pt>
                <c:pt idx="1409">
                  <c:v>3344.3890000000001</c:v>
                </c:pt>
                <c:pt idx="1410">
                  <c:v>3309.8310000000001</c:v>
                </c:pt>
                <c:pt idx="1411">
                  <c:v>3269.7620000000002</c:v>
                </c:pt>
                <c:pt idx="1412">
                  <c:v>3269.56</c:v>
                </c:pt>
                <c:pt idx="1413">
                  <c:v>3259.2469999999998</c:v>
                </c:pt>
                <c:pt idx="1414">
                  <c:v>3369.2829999999999</c:v>
                </c:pt>
                <c:pt idx="1415">
                  <c:v>3346.1469999999999</c:v>
                </c:pt>
                <c:pt idx="1416">
                  <c:v>3298.569</c:v>
                </c:pt>
                <c:pt idx="1417">
                  <c:v>3396.6860000000001</c:v>
                </c:pt>
                <c:pt idx="1418">
                  <c:v>3408.924</c:v>
                </c:pt>
                <c:pt idx="1419">
                  <c:v>3428.1419999999998</c:v>
                </c:pt>
                <c:pt idx="1420">
                  <c:v>3407.1460000000002</c:v>
                </c:pt>
                <c:pt idx="1421">
                  <c:v>3390.6990000000001</c:v>
                </c:pt>
                <c:pt idx="1422">
                  <c:v>3393.462</c:v>
                </c:pt>
                <c:pt idx="1423">
                  <c:v>3222.8760000000002</c:v>
                </c:pt>
                <c:pt idx="1424">
                  <c:v>3241.683</c:v>
                </c:pt>
                <c:pt idx="1425">
                  <c:v>3065.8789999999999</c:v>
                </c:pt>
                <c:pt idx="1426">
                  <c:v>3063.8519999999999</c:v>
                </c:pt>
                <c:pt idx="1427">
                  <c:v>3092.3679999999999</c:v>
                </c:pt>
                <c:pt idx="1428">
                  <c:v>3081.701</c:v>
                </c:pt>
                <c:pt idx="1429">
                  <c:v>3084.2060000000001</c:v>
                </c:pt>
                <c:pt idx="1430">
                  <c:v>3009.0920000000001</c:v>
                </c:pt>
                <c:pt idx="1431">
                  <c:v>3102.4920000000002</c:v>
                </c:pt>
                <c:pt idx="1432">
                  <c:v>3116.1210000000001</c:v>
                </c:pt>
                <c:pt idx="1433">
                  <c:v>3099.72</c:v>
                </c:pt>
                <c:pt idx="1434">
                  <c:v>3091.1089999999999</c:v>
                </c:pt>
                <c:pt idx="1435">
                  <c:v>3033.087</c:v>
                </c:pt>
                <c:pt idx="1436">
                  <c:v>3098.5279999999998</c:v>
                </c:pt>
                <c:pt idx="1437">
                  <c:v>3082.0830000000001</c:v>
                </c:pt>
                <c:pt idx="1438">
                  <c:v>3086.9549999999999</c:v>
                </c:pt>
                <c:pt idx="1439">
                  <c:v>3071.136</c:v>
                </c:pt>
                <c:pt idx="1440">
                  <c:v>3116.2689999999998</c:v>
                </c:pt>
                <c:pt idx="1441">
                  <c:v>3079.701</c:v>
                </c:pt>
                <c:pt idx="1442">
                  <c:v>3032.2910000000002</c:v>
                </c:pt>
                <c:pt idx="1443">
                  <c:v>3096.5749999999998</c:v>
                </c:pt>
                <c:pt idx="1444">
                  <c:v>3195.1750000000002</c:v>
                </c:pt>
                <c:pt idx="1445">
                  <c:v>3187.77</c:v>
                </c:pt>
                <c:pt idx="1446">
                  <c:v>3172.1350000000002</c:v>
                </c:pt>
                <c:pt idx="1447">
                  <c:v>3161.386</c:v>
                </c:pt>
                <c:pt idx="1448">
                  <c:v>3175.2069999999999</c:v>
                </c:pt>
                <c:pt idx="1449">
                  <c:v>3127.3209999999999</c:v>
                </c:pt>
                <c:pt idx="1450">
                  <c:v>3188.8139999999999</c:v>
                </c:pt>
                <c:pt idx="1451">
                  <c:v>3157.5079999999998</c:v>
                </c:pt>
                <c:pt idx="1452">
                  <c:v>3122.1930000000002</c:v>
                </c:pt>
                <c:pt idx="1453">
                  <c:v>3116.7829999999999</c:v>
                </c:pt>
                <c:pt idx="1454">
                  <c:v>3046.2750000000001</c:v>
                </c:pt>
                <c:pt idx="1455">
                  <c:v>3008.788</c:v>
                </c:pt>
                <c:pt idx="1456">
                  <c:v>3016.8090000000002</c:v>
                </c:pt>
                <c:pt idx="1457">
                  <c:v>3032.5450000000001</c:v>
                </c:pt>
                <c:pt idx="1458">
                  <c:v>3123.9780000000001</c:v>
                </c:pt>
                <c:pt idx="1459">
                  <c:v>3124.9369999999999</c:v>
                </c:pt>
                <c:pt idx="1460">
                  <c:v>3141.3270000000002</c:v>
                </c:pt>
                <c:pt idx="1461">
                  <c:v>3118.212</c:v>
                </c:pt>
                <c:pt idx="1462">
                  <c:v>3116.7269999999999</c:v>
                </c:pt>
                <c:pt idx="1463">
                  <c:v>3063.16</c:v>
                </c:pt>
                <c:pt idx="1464">
                  <c:v>3105.808</c:v>
                </c:pt>
                <c:pt idx="1465">
                  <c:v>3119.096</c:v>
                </c:pt>
                <c:pt idx="1466">
                  <c:v>3105.2170000000001</c:v>
                </c:pt>
                <c:pt idx="1467">
                  <c:v>3045.21</c:v>
                </c:pt>
                <c:pt idx="1468">
                  <c:v>2959.7089999999998</c:v>
                </c:pt>
                <c:pt idx="1469">
                  <c:v>2972.808</c:v>
                </c:pt>
                <c:pt idx="1470">
                  <c:v>3025.0540000000001</c:v>
                </c:pt>
                <c:pt idx="1471">
                  <c:v>2933.1610000000001</c:v>
                </c:pt>
                <c:pt idx="1472">
                  <c:v>2973.9110000000001</c:v>
                </c:pt>
                <c:pt idx="1473">
                  <c:v>2929.36</c:v>
                </c:pt>
                <c:pt idx="1474">
                  <c:v>2923.5259999999998</c:v>
                </c:pt>
                <c:pt idx="1475">
                  <c:v>2931.174</c:v>
                </c:pt>
                <c:pt idx="1476">
                  <c:v>3000.1439999999998</c:v>
                </c:pt>
                <c:pt idx="1477">
                  <c:v>3010.7910000000002</c:v>
                </c:pt>
                <c:pt idx="1478">
                  <c:v>3051.335</c:v>
                </c:pt>
                <c:pt idx="1479">
                  <c:v>3028.4349999999999</c:v>
                </c:pt>
                <c:pt idx="1480">
                  <c:v>3006.527</c:v>
                </c:pt>
                <c:pt idx="1481">
                  <c:v>3067.808</c:v>
                </c:pt>
                <c:pt idx="1482">
                  <c:v>3086.14</c:v>
                </c:pt>
                <c:pt idx="1483">
                  <c:v>3193.4079999999999</c:v>
                </c:pt>
                <c:pt idx="1484">
                  <c:v>3177.6439999999998</c:v>
                </c:pt>
                <c:pt idx="1485">
                  <c:v>3223.2040000000002</c:v>
                </c:pt>
                <c:pt idx="1486">
                  <c:v>3213.3090000000002</c:v>
                </c:pt>
                <c:pt idx="1487">
                  <c:v>3164.721</c:v>
                </c:pt>
                <c:pt idx="1488">
                  <c:v>3244.2330000000002</c:v>
                </c:pt>
                <c:pt idx="1489">
                  <c:v>3138.02</c:v>
                </c:pt>
                <c:pt idx="1490">
                  <c:v>3152.681</c:v>
                </c:pt>
                <c:pt idx="1491">
                  <c:v>3178.5140000000001</c:v>
                </c:pt>
                <c:pt idx="1492">
                  <c:v>3194.4209999999998</c:v>
                </c:pt>
                <c:pt idx="1493">
                  <c:v>3225.2779999999998</c:v>
                </c:pt>
                <c:pt idx="1494">
                  <c:v>3216.1559999999999</c:v>
                </c:pt>
                <c:pt idx="1495">
                  <c:v>3224.991</c:v>
                </c:pt>
                <c:pt idx="1496">
                  <c:v>3197.6260000000002</c:v>
                </c:pt>
                <c:pt idx="1497">
                  <c:v>3260.1750000000002</c:v>
                </c:pt>
                <c:pt idx="1498">
                  <c:v>3341.5079999999998</c:v>
                </c:pt>
                <c:pt idx="1499">
                  <c:v>3343.54</c:v>
                </c:pt>
                <c:pt idx="1500">
                  <c:v>3325.49</c:v>
                </c:pt>
                <c:pt idx="1501">
                  <c:v>3256.25</c:v>
                </c:pt>
                <c:pt idx="1502">
                  <c:v>3247.7840000000001</c:v>
                </c:pt>
                <c:pt idx="1503">
                  <c:v>3254.078</c:v>
                </c:pt>
                <c:pt idx="1504">
                  <c:v>3210.1219999999998</c:v>
                </c:pt>
                <c:pt idx="1505">
                  <c:v>3226.2710000000002</c:v>
                </c:pt>
                <c:pt idx="1506">
                  <c:v>3251.567</c:v>
                </c:pt>
                <c:pt idx="1507">
                  <c:v>3237.17</c:v>
                </c:pt>
                <c:pt idx="1508">
                  <c:v>3225.8470000000002</c:v>
                </c:pt>
                <c:pt idx="1509">
                  <c:v>3228.1149999999998</c:v>
                </c:pt>
                <c:pt idx="1510">
                  <c:v>3268.7550000000001</c:v>
                </c:pt>
                <c:pt idx="1511">
                  <c:v>3259.37</c:v>
                </c:pt>
                <c:pt idx="1512">
                  <c:v>3304.1149999999998</c:v>
                </c:pt>
                <c:pt idx="1513">
                  <c:v>3289.3310000000001</c:v>
                </c:pt>
                <c:pt idx="1514">
                  <c:v>3264.2469999999998</c:v>
                </c:pt>
                <c:pt idx="1515">
                  <c:v>3254.6329999999998</c:v>
                </c:pt>
                <c:pt idx="1516">
                  <c:v>3241.3069999999998</c:v>
                </c:pt>
                <c:pt idx="1517">
                  <c:v>3277.9839999999999</c:v>
                </c:pt>
                <c:pt idx="1518">
                  <c:v>3322.4290000000001</c:v>
                </c:pt>
                <c:pt idx="1519">
                  <c:v>3318.93</c:v>
                </c:pt>
                <c:pt idx="1520">
                  <c:v>3365.7750000000001</c:v>
                </c:pt>
                <c:pt idx="1521">
                  <c:v>3336.4929999999999</c:v>
                </c:pt>
                <c:pt idx="1522">
                  <c:v>3337.0619999999999</c:v>
                </c:pt>
                <c:pt idx="1523">
                  <c:v>3390.6219999999998</c:v>
                </c:pt>
                <c:pt idx="1524">
                  <c:v>3364.2860000000001</c:v>
                </c:pt>
                <c:pt idx="1525">
                  <c:v>3361.5680000000002</c:v>
                </c:pt>
                <c:pt idx="1526">
                  <c:v>3351.549</c:v>
                </c:pt>
                <c:pt idx="1527">
                  <c:v>3310.4580000000001</c:v>
                </c:pt>
                <c:pt idx="1528">
                  <c:v>3319.982</c:v>
                </c:pt>
                <c:pt idx="1529">
                  <c:v>3334.27</c:v>
                </c:pt>
                <c:pt idx="1530">
                  <c:v>3300.1170000000002</c:v>
                </c:pt>
                <c:pt idx="1531">
                  <c:v>3241.3780000000002</c:v>
                </c:pt>
                <c:pt idx="1532">
                  <c:v>3234.5129999999999</c:v>
                </c:pt>
                <c:pt idx="1533">
                  <c:v>3228.77</c:v>
                </c:pt>
                <c:pt idx="1534">
                  <c:v>3175.806</c:v>
                </c:pt>
                <c:pt idx="1535">
                  <c:v>3213.9659999999999</c:v>
                </c:pt>
                <c:pt idx="1536">
                  <c:v>3220.3209999999999</c:v>
                </c:pt>
                <c:pt idx="1537">
                  <c:v>3138.3710000000001</c:v>
                </c:pt>
                <c:pt idx="1538">
                  <c:v>3110.558</c:v>
                </c:pt>
                <c:pt idx="1539">
                  <c:v>3143.884</c:v>
                </c:pt>
                <c:pt idx="1540">
                  <c:v>3158.5680000000002</c:v>
                </c:pt>
                <c:pt idx="1541">
                  <c:v>3178.5740000000001</c:v>
                </c:pt>
                <c:pt idx="1542">
                  <c:v>3138.4549999999999</c:v>
                </c:pt>
                <c:pt idx="1543">
                  <c:v>3126.0279999999998</c:v>
                </c:pt>
                <c:pt idx="1544">
                  <c:v>3138.7779999999998</c:v>
                </c:pt>
                <c:pt idx="1545">
                  <c:v>3113.241</c:v>
                </c:pt>
                <c:pt idx="1546">
                  <c:v>3126.3240000000001</c:v>
                </c:pt>
                <c:pt idx="1547">
                  <c:v>3165.5349999999999</c:v>
                </c:pt>
                <c:pt idx="1548">
                  <c:v>3134.9490000000001</c:v>
                </c:pt>
                <c:pt idx="1549">
                  <c:v>3125.7860000000001</c:v>
                </c:pt>
                <c:pt idx="1550">
                  <c:v>3018.904</c:v>
                </c:pt>
                <c:pt idx="1551">
                  <c:v>3017.5439999999999</c:v>
                </c:pt>
                <c:pt idx="1552">
                  <c:v>3010.0659999999998</c:v>
                </c:pt>
                <c:pt idx="1553">
                  <c:v>2989.8229999999999</c:v>
                </c:pt>
                <c:pt idx="1554">
                  <c:v>2973.509</c:v>
                </c:pt>
                <c:pt idx="1555">
                  <c:v>2975.694</c:v>
                </c:pt>
                <c:pt idx="1556">
                  <c:v>3008.8969999999999</c:v>
                </c:pt>
                <c:pt idx="1557">
                  <c:v>2986.17</c:v>
                </c:pt>
                <c:pt idx="1558">
                  <c:v>2977.4470000000001</c:v>
                </c:pt>
                <c:pt idx="1559">
                  <c:v>2991.8249999999998</c:v>
                </c:pt>
                <c:pt idx="1560">
                  <c:v>3007.9009999999998</c:v>
                </c:pt>
                <c:pt idx="1561">
                  <c:v>3003.5740000000001</c:v>
                </c:pt>
                <c:pt idx="1562">
                  <c:v>2958.3240000000001</c:v>
                </c:pt>
                <c:pt idx="1563">
                  <c:v>2953.174</c:v>
                </c:pt>
                <c:pt idx="1564">
                  <c:v>2953.07</c:v>
                </c:pt>
                <c:pt idx="1565">
                  <c:v>2982.2130000000002</c:v>
                </c:pt>
                <c:pt idx="1566">
                  <c:v>2942.6010000000001</c:v>
                </c:pt>
                <c:pt idx="1567">
                  <c:v>2921.82</c:v>
                </c:pt>
                <c:pt idx="1568">
                  <c:v>2890.8049999999998</c:v>
                </c:pt>
                <c:pt idx="1569">
                  <c:v>2887.3020000000001</c:v>
                </c:pt>
                <c:pt idx="1570">
                  <c:v>2920.5390000000002</c:v>
                </c:pt>
                <c:pt idx="1571">
                  <c:v>2899.36</c:v>
                </c:pt>
                <c:pt idx="1572">
                  <c:v>2942.3609999999999</c:v>
                </c:pt>
                <c:pt idx="1573">
                  <c:v>3018.5819999999999</c:v>
                </c:pt>
                <c:pt idx="1574">
                  <c:v>3032.607</c:v>
                </c:pt>
                <c:pt idx="1575">
                  <c:v>3021.9229999999998</c:v>
                </c:pt>
                <c:pt idx="1576">
                  <c:v>2991.34</c:v>
                </c:pt>
                <c:pt idx="1577">
                  <c:v>3034.08</c:v>
                </c:pt>
                <c:pt idx="1578">
                  <c:v>3059.018</c:v>
                </c:pt>
                <c:pt idx="1579">
                  <c:v>3102.3879999999999</c:v>
                </c:pt>
                <c:pt idx="1580">
                  <c:v>3104.2089999999998</c:v>
                </c:pt>
                <c:pt idx="1581">
                  <c:v>3105.8510000000001</c:v>
                </c:pt>
                <c:pt idx="1582">
                  <c:v>3089.18</c:v>
                </c:pt>
                <c:pt idx="1583">
                  <c:v>3083.694</c:v>
                </c:pt>
                <c:pt idx="1584">
                  <c:v>3064.0540000000001</c:v>
                </c:pt>
                <c:pt idx="1585">
                  <c:v>3033.7860000000001</c:v>
                </c:pt>
                <c:pt idx="1586">
                  <c:v>3082.788</c:v>
                </c:pt>
                <c:pt idx="1587">
                  <c:v>3078.8110000000001</c:v>
                </c:pt>
                <c:pt idx="1588">
                  <c:v>3093.241</c:v>
                </c:pt>
                <c:pt idx="1589">
                  <c:v>3067.5720000000001</c:v>
                </c:pt>
                <c:pt idx="1590">
                  <c:v>3074.471</c:v>
                </c:pt>
                <c:pt idx="1591">
                  <c:v>3057.1469999999999</c:v>
                </c:pt>
                <c:pt idx="1592">
                  <c:v>3035.9580000000001</c:v>
                </c:pt>
                <c:pt idx="1593">
                  <c:v>3024.5929999999998</c:v>
                </c:pt>
                <c:pt idx="1594">
                  <c:v>2943.6860000000001</c:v>
                </c:pt>
                <c:pt idx="1595">
                  <c:v>2935.3409999999999</c:v>
                </c:pt>
                <c:pt idx="1596">
                  <c:v>2948.634</c:v>
                </c:pt>
                <c:pt idx="1597">
                  <c:v>2959.9859999999999</c:v>
                </c:pt>
                <c:pt idx="1598">
                  <c:v>2949.61</c:v>
                </c:pt>
                <c:pt idx="1599">
                  <c:v>2943.386</c:v>
                </c:pt>
                <c:pt idx="1600">
                  <c:v>2907.82</c:v>
                </c:pt>
                <c:pt idx="1601">
                  <c:v>2935.125</c:v>
                </c:pt>
                <c:pt idx="1602">
                  <c:v>2859.5569999999998</c:v>
                </c:pt>
                <c:pt idx="1603">
                  <c:v>2836.058</c:v>
                </c:pt>
                <c:pt idx="1604">
                  <c:v>2675.712</c:v>
                </c:pt>
                <c:pt idx="1605">
                  <c:v>2792.623</c:v>
                </c:pt>
                <c:pt idx="1606">
                  <c:v>2725.2779999999998</c:v>
                </c:pt>
                <c:pt idx="1607">
                  <c:v>2824.143</c:v>
                </c:pt>
                <c:pt idx="1608">
                  <c:v>2825.53</c:v>
                </c:pt>
                <c:pt idx="1609">
                  <c:v>2858.69</c:v>
                </c:pt>
                <c:pt idx="1610">
                  <c:v>2831.877</c:v>
                </c:pt>
                <c:pt idx="1611">
                  <c:v>2830.8890000000001</c:v>
                </c:pt>
                <c:pt idx="1612">
                  <c:v>2735.1280000000002</c:v>
                </c:pt>
                <c:pt idx="1613">
                  <c:v>2750.3150000000001</c:v>
                </c:pt>
                <c:pt idx="1614">
                  <c:v>2735.6</c:v>
                </c:pt>
                <c:pt idx="1615">
                  <c:v>2780.1179999999999</c:v>
                </c:pt>
                <c:pt idx="1616">
                  <c:v>2767.9430000000002</c:v>
                </c:pt>
                <c:pt idx="1617">
                  <c:v>2834.2429999999999</c:v>
                </c:pt>
                <c:pt idx="1618">
                  <c:v>2819.9070000000002</c:v>
                </c:pt>
                <c:pt idx="1619">
                  <c:v>2821.3310000000001</c:v>
                </c:pt>
                <c:pt idx="1620">
                  <c:v>2794.308</c:v>
                </c:pt>
                <c:pt idx="1621">
                  <c:v>2804.058</c:v>
                </c:pt>
                <c:pt idx="1622">
                  <c:v>2782.7020000000002</c:v>
                </c:pt>
                <c:pt idx="1623">
                  <c:v>2731.8319999999999</c:v>
                </c:pt>
                <c:pt idx="1624">
                  <c:v>2678.1570000000002</c:v>
                </c:pt>
                <c:pt idx="1625">
                  <c:v>2688.8969999999999</c:v>
                </c:pt>
                <c:pt idx="1626">
                  <c:v>2742.0149999999999</c:v>
                </c:pt>
                <c:pt idx="1627">
                  <c:v>2730.9209999999998</c:v>
                </c:pt>
                <c:pt idx="1628">
                  <c:v>2681.1</c:v>
                </c:pt>
                <c:pt idx="1629">
                  <c:v>2700.3009999999999</c:v>
                </c:pt>
                <c:pt idx="1630">
                  <c:v>2708.5360000000001</c:v>
                </c:pt>
                <c:pt idx="1631">
                  <c:v>2715.145</c:v>
                </c:pt>
                <c:pt idx="1632">
                  <c:v>2690.7190000000001</c:v>
                </c:pt>
                <c:pt idx="1633">
                  <c:v>2652.288</c:v>
                </c:pt>
                <c:pt idx="1634">
                  <c:v>2674.7150000000001</c:v>
                </c:pt>
                <c:pt idx="1635">
                  <c:v>2725.1729999999998</c:v>
                </c:pt>
                <c:pt idx="1636">
                  <c:v>2635.518</c:v>
                </c:pt>
                <c:pt idx="1637">
                  <c:v>2643.279</c:v>
                </c:pt>
                <c:pt idx="1638">
                  <c:v>2643.68</c:v>
                </c:pt>
                <c:pt idx="1639">
                  <c:v>2666.2280000000001</c:v>
                </c:pt>
                <c:pt idx="1640">
                  <c:v>2605.134</c:v>
                </c:pt>
                <c:pt idx="1641">
                  <c:v>2606.973</c:v>
                </c:pt>
                <c:pt idx="1642">
                  <c:v>2601.5010000000002</c:v>
                </c:pt>
                <c:pt idx="1643">
                  <c:v>2648.2449999999999</c:v>
                </c:pt>
                <c:pt idx="1644">
                  <c:v>2547.933</c:v>
                </c:pt>
                <c:pt idx="1645">
                  <c:v>2629.7979999999998</c:v>
                </c:pt>
                <c:pt idx="1646">
                  <c:v>2648.07</c:v>
                </c:pt>
                <c:pt idx="1647">
                  <c:v>2655.44</c:v>
                </c:pt>
                <c:pt idx="1648">
                  <c:v>2638.7040000000002</c:v>
                </c:pt>
                <c:pt idx="1649">
                  <c:v>2595.2629999999999</c:v>
                </c:pt>
                <c:pt idx="1650">
                  <c:v>2566.9989999999998</c:v>
                </c:pt>
                <c:pt idx="1651">
                  <c:v>2520.6309999999999</c:v>
                </c:pt>
                <c:pt idx="1652">
                  <c:v>2506.2339999999999</c:v>
                </c:pt>
                <c:pt idx="1653">
                  <c:v>2557.5169999999998</c:v>
                </c:pt>
                <c:pt idx="1654">
                  <c:v>2597.34</c:v>
                </c:pt>
                <c:pt idx="1655">
                  <c:v>2632.1669999999999</c:v>
                </c:pt>
                <c:pt idx="1656">
                  <c:v>2667.346</c:v>
                </c:pt>
                <c:pt idx="1657">
                  <c:v>2679.3220000000001</c:v>
                </c:pt>
                <c:pt idx="1658">
                  <c:v>2653.6329999999998</c:v>
                </c:pt>
                <c:pt idx="1659">
                  <c:v>2641.9960000000001</c:v>
                </c:pt>
                <c:pt idx="1660">
                  <c:v>2720.9079999999999</c:v>
                </c:pt>
                <c:pt idx="1661">
                  <c:v>2743.9090000000001</c:v>
                </c:pt>
                <c:pt idx="1662">
                  <c:v>2724.3580000000002</c:v>
                </c:pt>
                <c:pt idx="1663">
                  <c:v>2729.2840000000001</c:v>
                </c:pt>
                <c:pt idx="1664">
                  <c:v>2734.8710000000001</c:v>
                </c:pt>
                <c:pt idx="1665">
                  <c:v>2714.4319999999998</c:v>
                </c:pt>
                <c:pt idx="1666">
                  <c:v>2702.7220000000002</c:v>
                </c:pt>
                <c:pt idx="1667">
                  <c:v>2714.011</c:v>
                </c:pt>
                <c:pt idx="1668">
                  <c:v>2748.2089999999998</c:v>
                </c:pt>
                <c:pt idx="1669">
                  <c:v>2752.819</c:v>
                </c:pt>
                <c:pt idx="1670">
                  <c:v>2682.7660000000001</c:v>
                </c:pt>
                <c:pt idx="1671">
                  <c:v>2659.7170000000001</c:v>
                </c:pt>
                <c:pt idx="1672">
                  <c:v>2621.2939999999999</c:v>
                </c:pt>
                <c:pt idx="1673">
                  <c:v>2604.4459999999999</c:v>
                </c:pt>
                <c:pt idx="1674">
                  <c:v>2616.7139999999999</c:v>
                </c:pt>
                <c:pt idx="1675">
                  <c:v>2570.7060000000001</c:v>
                </c:pt>
                <c:pt idx="1676">
                  <c:v>2583.6060000000002</c:v>
                </c:pt>
                <c:pt idx="1677">
                  <c:v>2576.7420000000002</c:v>
                </c:pt>
                <c:pt idx="1678">
                  <c:v>2594.5169999999998</c:v>
                </c:pt>
                <c:pt idx="1679">
                  <c:v>2602.1170000000002</c:v>
                </c:pt>
                <c:pt idx="1680">
                  <c:v>2592.8739999999998</c:v>
                </c:pt>
                <c:pt idx="1681">
                  <c:v>2568.759</c:v>
                </c:pt>
                <c:pt idx="1682">
                  <c:v>2547.6039999999998</c:v>
                </c:pt>
                <c:pt idx="1683">
                  <c:v>2507.721</c:v>
                </c:pt>
                <c:pt idx="1684">
                  <c:v>2509.3539999999998</c:v>
                </c:pt>
                <c:pt idx="1685">
                  <c:v>2513.614</c:v>
                </c:pt>
                <c:pt idx="1686">
                  <c:v>2497.0459999999998</c:v>
                </c:pt>
                <c:pt idx="1687">
                  <c:v>2496.0569999999998</c:v>
                </c:pt>
                <c:pt idx="1688">
                  <c:v>2472.38</c:v>
                </c:pt>
                <c:pt idx="1689">
                  <c:v>2436.84</c:v>
                </c:pt>
                <c:pt idx="1690">
                  <c:v>2407.529</c:v>
                </c:pt>
                <c:pt idx="1691">
                  <c:v>2358.6559999999999</c:v>
                </c:pt>
                <c:pt idx="1692">
                  <c:v>2380.5169999999998</c:v>
                </c:pt>
                <c:pt idx="1693">
                  <c:v>2381.7869999999998</c:v>
                </c:pt>
                <c:pt idx="1694">
                  <c:v>2397.3760000000002</c:v>
                </c:pt>
                <c:pt idx="1695">
                  <c:v>2337.462</c:v>
                </c:pt>
                <c:pt idx="1696">
                  <c:v>2349.0659999999998</c:v>
                </c:pt>
                <c:pt idx="1697">
                  <c:v>2360.0419999999999</c:v>
                </c:pt>
                <c:pt idx="1698">
                  <c:v>2353.5709999999999</c:v>
                </c:pt>
                <c:pt idx="1699">
                  <c:v>2319.4929999999999</c:v>
                </c:pt>
                <c:pt idx="1700">
                  <c:v>2321.114</c:v>
                </c:pt>
                <c:pt idx="1701">
                  <c:v>2342.3519999999999</c:v>
                </c:pt>
                <c:pt idx="1702">
                  <c:v>2380.35</c:v>
                </c:pt>
                <c:pt idx="1703">
                  <c:v>2314.5250000000001</c:v>
                </c:pt>
                <c:pt idx="1704">
                  <c:v>2305.09</c:v>
                </c:pt>
                <c:pt idx="1705">
                  <c:v>2325.8490000000002</c:v>
                </c:pt>
                <c:pt idx="1706">
                  <c:v>2400.576</c:v>
                </c:pt>
                <c:pt idx="1707">
                  <c:v>2469.8440000000001</c:v>
                </c:pt>
                <c:pt idx="1708">
                  <c:v>2453.5819999999999</c:v>
                </c:pt>
                <c:pt idx="1709">
                  <c:v>2463.7310000000002</c:v>
                </c:pt>
                <c:pt idx="1710">
                  <c:v>2412.7919999999999</c:v>
                </c:pt>
                <c:pt idx="1711">
                  <c:v>2396.1529999999998</c:v>
                </c:pt>
                <c:pt idx="1712">
                  <c:v>2496.4</c:v>
                </c:pt>
                <c:pt idx="1713">
                  <c:v>2465.2669999999998</c:v>
                </c:pt>
                <c:pt idx="1714">
                  <c:v>2514.6570000000002</c:v>
                </c:pt>
                <c:pt idx="1715">
                  <c:v>2539.7310000000002</c:v>
                </c:pt>
                <c:pt idx="1716">
                  <c:v>2487.8119999999999</c:v>
                </c:pt>
                <c:pt idx="1717">
                  <c:v>2486.9009999999998</c:v>
                </c:pt>
                <c:pt idx="1718">
                  <c:v>2467.165</c:v>
                </c:pt>
                <c:pt idx="1719">
                  <c:v>2506.8829999999998</c:v>
                </c:pt>
                <c:pt idx="1720">
                  <c:v>2537.7310000000002</c:v>
                </c:pt>
                <c:pt idx="1721">
                  <c:v>2514.96</c:v>
                </c:pt>
                <c:pt idx="1722">
                  <c:v>2483.1709999999998</c:v>
                </c:pt>
                <c:pt idx="1723">
                  <c:v>2546.4580000000001</c:v>
                </c:pt>
                <c:pt idx="1724">
                  <c:v>2540.4569999999999</c:v>
                </c:pt>
                <c:pt idx="1725">
                  <c:v>2521.2849999999999</c:v>
                </c:pt>
                <c:pt idx="1726">
                  <c:v>2540.078</c:v>
                </c:pt>
                <c:pt idx="1727">
                  <c:v>2528.6039999999998</c:v>
                </c:pt>
                <c:pt idx="1728">
                  <c:v>2554.578</c:v>
                </c:pt>
                <c:pt idx="1729">
                  <c:v>2562.5830000000001</c:v>
                </c:pt>
                <c:pt idx="1730">
                  <c:v>2581.0830000000001</c:v>
                </c:pt>
                <c:pt idx="1731">
                  <c:v>2551.6080000000002</c:v>
                </c:pt>
                <c:pt idx="1732">
                  <c:v>2565.1120000000001</c:v>
                </c:pt>
                <c:pt idx="1733">
                  <c:v>2594.6129999999998</c:v>
                </c:pt>
                <c:pt idx="1734">
                  <c:v>2602.924</c:v>
                </c:pt>
                <c:pt idx="1735">
                  <c:v>2653.7489999999998</c:v>
                </c:pt>
                <c:pt idx="1736">
                  <c:v>2645.1019999999999</c:v>
                </c:pt>
                <c:pt idx="1737">
                  <c:v>2648.8380000000002</c:v>
                </c:pt>
                <c:pt idx="1738">
                  <c:v>2618.5</c:v>
                </c:pt>
                <c:pt idx="1739">
                  <c:v>2633.5590000000002</c:v>
                </c:pt>
                <c:pt idx="1740">
                  <c:v>2677.1480000000001</c:v>
                </c:pt>
                <c:pt idx="1741">
                  <c:v>2649.1619999999998</c:v>
                </c:pt>
                <c:pt idx="1742">
                  <c:v>2594.5630000000001</c:v>
                </c:pt>
                <c:pt idx="1743">
                  <c:v>2608.1759999999999</c:v>
                </c:pt>
                <c:pt idx="1744">
                  <c:v>2634.9639999999999</c:v>
                </c:pt>
                <c:pt idx="1745">
                  <c:v>2647.5529999999999</c:v>
                </c:pt>
                <c:pt idx="1746">
                  <c:v>2632.92</c:v>
                </c:pt>
                <c:pt idx="1747">
                  <c:v>2673.95</c:v>
                </c:pt>
                <c:pt idx="1748">
                  <c:v>2583.6210000000001</c:v>
                </c:pt>
                <c:pt idx="1749">
                  <c:v>2574.7190000000001</c:v>
                </c:pt>
                <c:pt idx="1750">
                  <c:v>2596.3470000000002</c:v>
                </c:pt>
                <c:pt idx="1751">
                  <c:v>2603.3229999999999</c:v>
                </c:pt>
                <c:pt idx="1752">
                  <c:v>2580.078</c:v>
                </c:pt>
                <c:pt idx="1753">
                  <c:v>2570.3530000000001</c:v>
                </c:pt>
                <c:pt idx="1754">
                  <c:v>2561.9059999999999</c:v>
                </c:pt>
                <c:pt idx="1755">
                  <c:v>2543.75</c:v>
                </c:pt>
                <c:pt idx="1756">
                  <c:v>2555.4879999999998</c:v>
                </c:pt>
                <c:pt idx="1757">
                  <c:v>2534.402</c:v>
                </c:pt>
                <c:pt idx="1758">
                  <c:v>2463.8919999999998</c:v>
                </c:pt>
                <c:pt idx="1759">
                  <c:v>2450.614</c:v>
                </c:pt>
                <c:pt idx="1760">
                  <c:v>2460.2730000000001</c:v>
                </c:pt>
                <c:pt idx="1761">
                  <c:v>2507.3420000000001</c:v>
                </c:pt>
                <c:pt idx="1762">
                  <c:v>2509.527</c:v>
                </c:pt>
                <c:pt idx="1763">
                  <c:v>2486.7849999999999</c:v>
                </c:pt>
                <c:pt idx="1764">
                  <c:v>2491.3789999999999</c:v>
                </c:pt>
                <c:pt idx="1765">
                  <c:v>2515.0120000000002</c:v>
                </c:pt>
                <c:pt idx="1766">
                  <c:v>2568.1880000000001</c:v>
                </c:pt>
                <c:pt idx="1767">
                  <c:v>2559.2800000000002</c:v>
                </c:pt>
                <c:pt idx="1768">
                  <c:v>2566.5129999999999</c:v>
                </c:pt>
                <c:pt idx="1769">
                  <c:v>2545.518</c:v>
                </c:pt>
                <c:pt idx="1770">
                  <c:v>2589.355</c:v>
                </c:pt>
                <c:pt idx="1771">
                  <c:v>2583.7750000000001</c:v>
                </c:pt>
                <c:pt idx="1772">
                  <c:v>2615.7489999999998</c:v>
                </c:pt>
                <c:pt idx="1773">
                  <c:v>2584.8249999999998</c:v>
                </c:pt>
                <c:pt idx="1774">
                  <c:v>2594.172</c:v>
                </c:pt>
                <c:pt idx="1775">
                  <c:v>2623.3580000000002</c:v>
                </c:pt>
                <c:pt idx="1776">
                  <c:v>2613.9479999999999</c:v>
                </c:pt>
                <c:pt idx="1777">
                  <c:v>2640.6770000000001</c:v>
                </c:pt>
                <c:pt idx="1778">
                  <c:v>2655.1529999999998</c:v>
                </c:pt>
                <c:pt idx="1779">
                  <c:v>2661.4369999999999</c:v>
                </c:pt>
                <c:pt idx="1780">
                  <c:v>2661.2109999999998</c:v>
                </c:pt>
                <c:pt idx="1781">
                  <c:v>2676.306</c:v>
                </c:pt>
                <c:pt idx="1782">
                  <c:v>2643.3980000000001</c:v>
                </c:pt>
                <c:pt idx="1783">
                  <c:v>2617.5349999999999</c:v>
                </c:pt>
                <c:pt idx="1784">
                  <c:v>2609.116</c:v>
                </c:pt>
                <c:pt idx="1785">
                  <c:v>2614.7089999999998</c:v>
                </c:pt>
                <c:pt idx="1786">
                  <c:v>2561.9520000000002</c:v>
                </c:pt>
                <c:pt idx="1787">
                  <c:v>2565.145</c:v>
                </c:pt>
                <c:pt idx="1788">
                  <c:v>2537.6999999999998</c:v>
                </c:pt>
                <c:pt idx="1789">
                  <c:v>2561.2860000000001</c:v>
                </c:pt>
                <c:pt idx="1790">
                  <c:v>2539.4059999999999</c:v>
                </c:pt>
                <c:pt idx="1791">
                  <c:v>2557.797</c:v>
                </c:pt>
                <c:pt idx="1792">
                  <c:v>2576.5410000000002</c:v>
                </c:pt>
                <c:pt idx="1793">
                  <c:v>2572.6990000000001</c:v>
                </c:pt>
                <c:pt idx="1794">
                  <c:v>2552.9470000000001</c:v>
                </c:pt>
                <c:pt idx="1795">
                  <c:v>2525.0700000000002</c:v>
                </c:pt>
                <c:pt idx="1796">
                  <c:v>2565.127</c:v>
                </c:pt>
                <c:pt idx="1797">
                  <c:v>2595.3719999999998</c:v>
                </c:pt>
                <c:pt idx="1798">
                  <c:v>2572.9879999999998</c:v>
                </c:pt>
                <c:pt idx="1799">
                  <c:v>2581.08</c:v>
                </c:pt>
                <c:pt idx="1800">
                  <c:v>2548.2820000000002</c:v>
                </c:pt>
                <c:pt idx="1801">
                  <c:v>2516.8890000000001</c:v>
                </c:pt>
                <c:pt idx="1802">
                  <c:v>2516.2130000000002</c:v>
                </c:pt>
                <c:pt idx="1803">
                  <c:v>2520.002</c:v>
                </c:pt>
                <c:pt idx="1804">
                  <c:v>2498.1149999999998</c:v>
                </c:pt>
                <c:pt idx="1805">
                  <c:v>2464.7449999999999</c:v>
                </c:pt>
                <c:pt idx="1806">
                  <c:v>2477.0720000000001</c:v>
                </c:pt>
                <c:pt idx="1807">
                  <c:v>2470.8490000000002</c:v>
                </c:pt>
                <c:pt idx="1808">
                  <c:v>2485.6149999999998</c:v>
                </c:pt>
                <c:pt idx="1809">
                  <c:v>2481.3870000000002</c:v>
                </c:pt>
                <c:pt idx="1810">
                  <c:v>2502.2399999999998</c:v>
                </c:pt>
                <c:pt idx="1811">
                  <c:v>2501.011</c:v>
                </c:pt>
                <c:pt idx="1812">
                  <c:v>2491.0050000000001</c:v>
                </c:pt>
                <c:pt idx="1813">
                  <c:v>2477.6840000000002</c:v>
                </c:pt>
                <c:pt idx="1814">
                  <c:v>2427.0459999999998</c:v>
                </c:pt>
                <c:pt idx="1815">
                  <c:v>2384.0439999999999</c:v>
                </c:pt>
                <c:pt idx="1816">
                  <c:v>2391.1610000000001</c:v>
                </c:pt>
                <c:pt idx="1817">
                  <c:v>2388.2829999999999</c:v>
                </c:pt>
                <c:pt idx="1818">
                  <c:v>2355.5819999999999</c:v>
                </c:pt>
                <c:pt idx="1819">
                  <c:v>2405.4479999999999</c:v>
                </c:pt>
                <c:pt idx="1820">
                  <c:v>2389.12</c:v>
                </c:pt>
                <c:pt idx="1821">
                  <c:v>2395.87</c:v>
                </c:pt>
                <c:pt idx="1822">
                  <c:v>2380.732</c:v>
                </c:pt>
                <c:pt idx="1823">
                  <c:v>2355.1860000000001</c:v>
                </c:pt>
                <c:pt idx="1824">
                  <c:v>2364.3850000000002</c:v>
                </c:pt>
                <c:pt idx="1825">
                  <c:v>2312.5149999999999</c:v>
                </c:pt>
                <c:pt idx="1826">
                  <c:v>2307.268</c:v>
                </c:pt>
                <c:pt idx="1827">
                  <c:v>2325.3670000000002</c:v>
                </c:pt>
                <c:pt idx="1828">
                  <c:v>2345.299</c:v>
                </c:pt>
                <c:pt idx="1829">
                  <c:v>2356.1109999999999</c:v>
                </c:pt>
                <c:pt idx="1830">
                  <c:v>2312.395</c:v>
                </c:pt>
                <c:pt idx="1831">
                  <c:v>2336.4189999999999</c:v>
                </c:pt>
                <c:pt idx="1832">
                  <c:v>2341.0230000000001</c:v>
                </c:pt>
                <c:pt idx="1833">
                  <c:v>2348.21</c:v>
                </c:pt>
                <c:pt idx="1834">
                  <c:v>2312.587</c:v>
                </c:pt>
                <c:pt idx="1835">
                  <c:v>2279.605</c:v>
                </c:pt>
                <c:pt idx="1836">
                  <c:v>2290.721</c:v>
                </c:pt>
                <c:pt idx="1837">
                  <c:v>2281.5300000000002</c:v>
                </c:pt>
                <c:pt idx="1838">
                  <c:v>2281.422</c:v>
                </c:pt>
                <c:pt idx="1839">
                  <c:v>2283.3040000000001</c:v>
                </c:pt>
                <c:pt idx="1840">
                  <c:v>2272.9679999999998</c:v>
                </c:pt>
                <c:pt idx="1841">
                  <c:v>2270.732</c:v>
                </c:pt>
                <c:pt idx="1842">
                  <c:v>2285.6689999999999</c:v>
                </c:pt>
                <c:pt idx="1843">
                  <c:v>2278.1590000000001</c:v>
                </c:pt>
                <c:pt idx="1844">
                  <c:v>2288.933</c:v>
                </c:pt>
                <c:pt idx="1845">
                  <c:v>2311.7080000000001</c:v>
                </c:pt>
                <c:pt idx="1846">
                  <c:v>2316.6309999999999</c:v>
                </c:pt>
                <c:pt idx="1847">
                  <c:v>2317.904</c:v>
                </c:pt>
                <c:pt idx="1848">
                  <c:v>2333.2750000000001</c:v>
                </c:pt>
                <c:pt idx="1849">
                  <c:v>2320.8040000000001</c:v>
                </c:pt>
                <c:pt idx="1850">
                  <c:v>2279.91</c:v>
                </c:pt>
                <c:pt idx="1851">
                  <c:v>2279.145</c:v>
                </c:pt>
                <c:pt idx="1852">
                  <c:v>2250.971</c:v>
                </c:pt>
                <c:pt idx="1853">
                  <c:v>2247.38</c:v>
                </c:pt>
                <c:pt idx="1854">
                  <c:v>2232.6799999999998</c:v>
                </c:pt>
                <c:pt idx="1855">
                  <c:v>2238.6019999999999</c:v>
                </c:pt>
                <c:pt idx="1856">
                  <c:v>2248.3510000000001</c:v>
                </c:pt>
                <c:pt idx="1857">
                  <c:v>2239.1190000000001</c:v>
                </c:pt>
                <c:pt idx="1858">
                  <c:v>2234.4749999999999</c:v>
                </c:pt>
                <c:pt idx="1859">
                  <c:v>2213.75</c:v>
                </c:pt>
                <c:pt idx="1860">
                  <c:v>2173.1660000000002</c:v>
                </c:pt>
                <c:pt idx="1861">
                  <c:v>2181.8200000000002</c:v>
                </c:pt>
                <c:pt idx="1862">
                  <c:v>2158.3339999999998</c:v>
                </c:pt>
                <c:pt idx="1863">
                  <c:v>2169.9270000000001</c:v>
                </c:pt>
                <c:pt idx="1864">
                  <c:v>2164.4459999999999</c:v>
                </c:pt>
                <c:pt idx="1865">
                  <c:v>2182.0630000000001</c:v>
                </c:pt>
                <c:pt idx="1866">
                  <c:v>2151.9290000000001</c:v>
                </c:pt>
                <c:pt idx="1867">
                  <c:v>2148.94</c:v>
                </c:pt>
                <c:pt idx="1868">
                  <c:v>2173.19</c:v>
                </c:pt>
                <c:pt idx="1869">
                  <c:v>2254.1260000000002</c:v>
                </c:pt>
                <c:pt idx="1870">
                  <c:v>2250.4609999999998</c:v>
                </c:pt>
                <c:pt idx="1871">
                  <c:v>2259.5390000000002</c:v>
                </c:pt>
                <c:pt idx="1872">
                  <c:v>2252.8209999999999</c:v>
                </c:pt>
                <c:pt idx="1873">
                  <c:v>2256.9830000000002</c:v>
                </c:pt>
                <c:pt idx="1874">
                  <c:v>2252.8980000000001</c:v>
                </c:pt>
                <c:pt idx="1875">
                  <c:v>2200.2730000000001</c:v>
                </c:pt>
                <c:pt idx="1876">
                  <c:v>2186.1410000000001</c:v>
                </c:pt>
                <c:pt idx="1877">
                  <c:v>2184.6689999999999</c:v>
                </c:pt>
                <c:pt idx="1878">
                  <c:v>2143.5680000000002</c:v>
                </c:pt>
                <c:pt idx="1879">
                  <c:v>2139.886</c:v>
                </c:pt>
                <c:pt idx="1880">
                  <c:v>2159.9679999999998</c:v>
                </c:pt>
                <c:pt idx="1881">
                  <c:v>2162.6109999999999</c:v>
                </c:pt>
                <c:pt idx="1882">
                  <c:v>2144.3620000000001</c:v>
                </c:pt>
                <c:pt idx="1883">
                  <c:v>2193.4059999999999</c:v>
                </c:pt>
                <c:pt idx="1884">
                  <c:v>2240.6019999999999</c:v>
                </c:pt>
                <c:pt idx="1885">
                  <c:v>2237.163</c:v>
                </c:pt>
                <c:pt idx="1886">
                  <c:v>2264.2800000000002</c:v>
                </c:pt>
                <c:pt idx="1887">
                  <c:v>2263.48</c:v>
                </c:pt>
                <c:pt idx="1888">
                  <c:v>2256.2220000000002</c:v>
                </c:pt>
                <c:pt idx="1889">
                  <c:v>2255.2460000000001</c:v>
                </c:pt>
                <c:pt idx="1890">
                  <c:v>2248.393</c:v>
                </c:pt>
                <c:pt idx="1891">
                  <c:v>2256.1109999999999</c:v>
                </c:pt>
                <c:pt idx="1892">
                  <c:v>2261.2440000000001</c:v>
                </c:pt>
                <c:pt idx="1893">
                  <c:v>2284.9960000000001</c:v>
                </c:pt>
                <c:pt idx="1894">
                  <c:v>2267.2280000000001</c:v>
                </c:pt>
                <c:pt idx="1895">
                  <c:v>2287.1750000000002</c:v>
                </c:pt>
                <c:pt idx="1896">
                  <c:v>2252.3229999999999</c:v>
                </c:pt>
                <c:pt idx="1897">
                  <c:v>2257.002</c:v>
                </c:pt>
                <c:pt idx="1898">
                  <c:v>2242.701</c:v>
                </c:pt>
                <c:pt idx="1899">
                  <c:v>2205.0309999999999</c:v>
                </c:pt>
                <c:pt idx="1900">
                  <c:v>2198.2779999999998</c:v>
                </c:pt>
                <c:pt idx="1901">
                  <c:v>2202.08</c:v>
                </c:pt>
                <c:pt idx="1902">
                  <c:v>2214.4140000000002</c:v>
                </c:pt>
                <c:pt idx="1903">
                  <c:v>2254.3519999999999</c:v>
                </c:pt>
                <c:pt idx="1904">
                  <c:v>2264.011</c:v>
                </c:pt>
                <c:pt idx="1905">
                  <c:v>2266.5819999999999</c:v>
                </c:pt>
                <c:pt idx="1906">
                  <c:v>2254.3110000000001</c:v>
                </c:pt>
                <c:pt idx="1907">
                  <c:v>2236.56</c:v>
                </c:pt>
                <c:pt idx="1908">
                  <c:v>2208.0630000000001</c:v>
                </c:pt>
                <c:pt idx="1909">
                  <c:v>2210.0279999999998</c:v>
                </c:pt>
                <c:pt idx="1910">
                  <c:v>2219.759</c:v>
                </c:pt>
                <c:pt idx="1911">
                  <c:v>2184.1590000000001</c:v>
                </c:pt>
                <c:pt idx="1912">
                  <c:v>2183.732</c:v>
                </c:pt>
                <c:pt idx="1913">
                  <c:v>2163.0219999999999</c:v>
                </c:pt>
                <c:pt idx="1914">
                  <c:v>2151.9789999999998</c:v>
                </c:pt>
                <c:pt idx="1915">
                  <c:v>2160.7530000000002</c:v>
                </c:pt>
                <c:pt idx="1916">
                  <c:v>2145.2829999999999</c:v>
                </c:pt>
                <c:pt idx="1917">
                  <c:v>2161.2710000000002</c:v>
                </c:pt>
                <c:pt idx="1918">
                  <c:v>2165.3330000000001</c:v>
                </c:pt>
                <c:pt idx="1919">
                  <c:v>2165.4639999999999</c:v>
                </c:pt>
                <c:pt idx="1920">
                  <c:v>2152.66</c:v>
                </c:pt>
                <c:pt idx="1921">
                  <c:v>2129.7809999999999</c:v>
                </c:pt>
                <c:pt idx="1922">
                  <c:v>2122.29</c:v>
                </c:pt>
                <c:pt idx="1923">
                  <c:v>2101.1289999999999</c:v>
                </c:pt>
                <c:pt idx="1924">
                  <c:v>2120.4070000000002</c:v>
                </c:pt>
                <c:pt idx="1925">
                  <c:v>2094.518</c:v>
                </c:pt>
                <c:pt idx="1926">
                  <c:v>2115.7199999999998</c:v>
                </c:pt>
                <c:pt idx="1927">
                  <c:v>2185.5949999999998</c:v>
                </c:pt>
                <c:pt idx="1928">
                  <c:v>2190.1309999999999</c:v>
                </c:pt>
                <c:pt idx="1929">
                  <c:v>2243.4870000000001</c:v>
                </c:pt>
                <c:pt idx="1930">
                  <c:v>2246.808</c:v>
                </c:pt>
                <c:pt idx="1931">
                  <c:v>2246.3150000000001</c:v>
                </c:pt>
                <c:pt idx="1932">
                  <c:v>2244.9609999999998</c:v>
                </c:pt>
                <c:pt idx="1933">
                  <c:v>2232.3989999999999</c:v>
                </c:pt>
                <c:pt idx="1934">
                  <c:v>2347.0329999999999</c:v>
                </c:pt>
                <c:pt idx="1935">
                  <c:v>2350.953</c:v>
                </c:pt>
                <c:pt idx="1936">
                  <c:v>2358.0140000000001</c:v>
                </c:pt>
                <c:pt idx="1937">
                  <c:v>2354.915</c:v>
                </c:pt>
                <c:pt idx="1938">
                  <c:v>2378</c:v>
                </c:pt>
                <c:pt idx="1939">
                  <c:v>2357.268</c:v>
                </c:pt>
                <c:pt idx="1940">
                  <c:v>2365.25</c:v>
                </c:pt>
                <c:pt idx="1941">
                  <c:v>2439.9340000000002</c:v>
                </c:pt>
                <c:pt idx="1942">
                  <c:v>2454.9090000000001</c:v>
                </c:pt>
                <c:pt idx="1943">
                  <c:v>2440.3110000000001</c:v>
                </c:pt>
                <c:pt idx="1944">
                  <c:v>2484.2539999999999</c:v>
                </c:pt>
                <c:pt idx="1945">
                  <c:v>2562.0259999999998</c:v>
                </c:pt>
                <c:pt idx="1946">
                  <c:v>2528.33</c:v>
                </c:pt>
                <c:pt idx="1947">
                  <c:v>2558.143</c:v>
                </c:pt>
                <c:pt idx="1948">
                  <c:v>2529.1489999999999</c:v>
                </c:pt>
                <c:pt idx="1949">
                  <c:v>2535.7849999999999</c:v>
                </c:pt>
                <c:pt idx="1950">
                  <c:v>2540.8679999999999</c:v>
                </c:pt>
                <c:pt idx="1951">
                  <c:v>2480.2170000000001</c:v>
                </c:pt>
                <c:pt idx="1952">
                  <c:v>2588.2170000000001</c:v>
                </c:pt>
                <c:pt idx="1953">
                  <c:v>2591.4699999999998</c:v>
                </c:pt>
                <c:pt idx="1954">
                  <c:v>2557.366</c:v>
                </c:pt>
                <c:pt idx="1955">
                  <c:v>2561.596</c:v>
                </c:pt>
                <c:pt idx="1956">
                  <c:v>2592.6559999999999</c:v>
                </c:pt>
                <c:pt idx="1957">
                  <c:v>2606.732</c:v>
                </c:pt>
                <c:pt idx="1958">
                  <c:v>2594.0189999999998</c:v>
                </c:pt>
                <c:pt idx="1959">
                  <c:v>2617.4749999999999</c:v>
                </c:pt>
                <c:pt idx="1960">
                  <c:v>2602.7860000000001</c:v>
                </c:pt>
                <c:pt idx="1961">
                  <c:v>2599.6909999999998</c:v>
                </c:pt>
                <c:pt idx="1962">
                  <c:v>2693.7689999999998</c:v>
                </c:pt>
                <c:pt idx="1963">
                  <c:v>2728.62</c:v>
                </c:pt>
                <c:pt idx="1964">
                  <c:v>2739.2779999999998</c:v>
                </c:pt>
                <c:pt idx="1965">
                  <c:v>2737.2370000000001</c:v>
                </c:pt>
                <c:pt idx="1966">
                  <c:v>2834.989</c:v>
                </c:pt>
                <c:pt idx="1967">
                  <c:v>2812.7109999999998</c:v>
                </c:pt>
                <c:pt idx="1968">
                  <c:v>2844.5830000000001</c:v>
                </c:pt>
                <c:pt idx="1969">
                  <c:v>2844.605</c:v>
                </c:pt>
                <c:pt idx="1970">
                  <c:v>2795.3389999999999</c:v>
                </c:pt>
                <c:pt idx="1971">
                  <c:v>2809.3719999999998</c:v>
                </c:pt>
                <c:pt idx="1972">
                  <c:v>2767.6120000000001</c:v>
                </c:pt>
                <c:pt idx="1973">
                  <c:v>2738.4259999999999</c:v>
                </c:pt>
                <c:pt idx="1974">
                  <c:v>2709.3530000000001</c:v>
                </c:pt>
                <c:pt idx="1975">
                  <c:v>2626.0729999999999</c:v>
                </c:pt>
                <c:pt idx="1976">
                  <c:v>2614.17</c:v>
                </c:pt>
                <c:pt idx="1977">
                  <c:v>2599.4090000000001</c:v>
                </c:pt>
                <c:pt idx="1978">
                  <c:v>2597.2420000000002</c:v>
                </c:pt>
                <c:pt idx="1979">
                  <c:v>2644.15</c:v>
                </c:pt>
                <c:pt idx="1980">
                  <c:v>2711.1979999999999</c:v>
                </c:pt>
                <c:pt idx="1981">
                  <c:v>2657.2669999999998</c:v>
                </c:pt>
                <c:pt idx="1982">
                  <c:v>2578.8380000000002</c:v>
                </c:pt>
                <c:pt idx="1983">
                  <c:v>2698.2809999999999</c:v>
                </c:pt>
                <c:pt idx="1984">
                  <c:v>2699.8</c:v>
                </c:pt>
                <c:pt idx="1985">
                  <c:v>2675.9769999999999</c:v>
                </c:pt>
                <c:pt idx="1986">
                  <c:v>2662.6880000000001</c:v>
                </c:pt>
                <c:pt idx="1987">
                  <c:v>2635.192</c:v>
                </c:pt>
                <c:pt idx="1988">
                  <c:v>2588.9989999999998</c:v>
                </c:pt>
                <c:pt idx="1989">
                  <c:v>2560.6660000000002</c:v>
                </c:pt>
                <c:pt idx="1990">
                  <c:v>2577.4589999999998</c:v>
                </c:pt>
                <c:pt idx="1991">
                  <c:v>2577.605</c:v>
                </c:pt>
                <c:pt idx="1992">
                  <c:v>2559.5940000000001</c:v>
                </c:pt>
                <c:pt idx="1993">
                  <c:v>2588.73</c:v>
                </c:pt>
                <c:pt idx="1994">
                  <c:v>2680.6260000000002</c:v>
                </c:pt>
                <c:pt idx="1995">
                  <c:v>2677.1309999999999</c:v>
                </c:pt>
                <c:pt idx="1996">
                  <c:v>2693.0749999999998</c:v>
                </c:pt>
                <c:pt idx="1997">
                  <c:v>2661.2440000000001</c:v>
                </c:pt>
                <c:pt idx="1998">
                  <c:v>2622.373</c:v>
                </c:pt>
                <c:pt idx="1999">
                  <c:v>2560.2950000000001</c:v>
                </c:pt>
                <c:pt idx="2000">
                  <c:v>2520.4290000000001</c:v>
                </c:pt>
                <c:pt idx="2001">
                  <c:v>2510.085</c:v>
                </c:pt>
                <c:pt idx="2002">
                  <c:v>2519.1460000000002</c:v>
                </c:pt>
                <c:pt idx="2003">
                  <c:v>2517.3229999999999</c:v>
                </c:pt>
                <c:pt idx="2004">
                  <c:v>2469.3870000000002</c:v>
                </c:pt>
                <c:pt idx="2005">
                  <c:v>2505.1129999999998</c:v>
                </c:pt>
                <c:pt idx="2006">
                  <c:v>2511.9699999999998</c:v>
                </c:pt>
                <c:pt idx="2007">
                  <c:v>2521.7139999999999</c:v>
                </c:pt>
                <c:pt idx="2008">
                  <c:v>2499.1660000000002</c:v>
                </c:pt>
                <c:pt idx="2009">
                  <c:v>2475.248</c:v>
                </c:pt>
                <c:pt idx="2010">
                  <c:v>2447.136</c:v>
                </c:pt>
                <c:pt idx="2011">
                  <c:v>2461.0369999999998</c:v>
                </c:pt>
                <c:pt idx="2012">
                  <c:v>2424.4209999999998</c:v>
                </c:pt>
                <c:pt idx="2013">
                  <c:v>2463.0749999999998</c:v>
                </c:pt>
                <c:pt idx="2014">
                  <c:v>2533.73</c:v>
                </c:pt>
                <c:pt idx="2015">
                  <c:v>2557.1550000000002</c:v>
                </c:pt>
                <c:pt idx="2016">
                  <c:v>2478.9670000000001</c:v>
                </c:pt>
                <c:pt idx="2017">
                  <c:v>2509.8809999999999</c:v>
                </c:pt>
                <c:pt idx="2018">
                  <c:v>2505.5360000000001</c:v>
                </c:pt>
                <c:pt idx="2019">
                  <c:v>2460.8879999999999</c:v>
                </c:pt>
                <c:pt idx="2020">
                  <c:v>2489.5630000000001</c:v>
                </c:pt>
                <c:pt idx="2021">
                  <c:v>2531.6030000000001</c:v>
                </c:pt>
                <c:pt idx="2022">
                  <c:v>2543.6619999999998</c:v>
                </c:pt>
                <c:pt idx="2023">
                  <c:v>2558.0140000000001</c:v>
                </c:pt>
                <c:pt idx="2024">
                  <c:v>2554.8989999999999</c:v>
                </c:pt>
                <c:pt idx="2025">
                  <c:v>2534.2710000000002</c:v>
                </c:pt>
                <c:pt idx="2026">
                  <c:v>2555.8130000000001</c:v>
                </c:pt>
                <c:pt idx="2027">
                  <c:v>2542.2530000000002</c:v>
                </c:pt>
                <c:pt idx="2028">
                  <c:v>2523.2649999999999</c:v>
                </c:pt>
                <c:pt idx="2029">
                  <c:v>2530.7080000000001</c:v>
                </c:pt>
                <c:pt idx="2030">
                  <c:v>2571.4960000000001</c:v>
                </c:pt>
                <c:pt idx="2031">
                  <c:v>2611.1480000000001</c:v>
                </c:pt>
                <c:pt idx="2032">
                  <c:v>2624.5929999999998</c:v>
                </c:pt>
                <c:pt idx="2033">
                  <c:v>2623.0419999999999</c:v>
                </c:pt>
                <c:pt idx="2034">
                  <c:v>2610.9969999999998</c:v>
                </c:pt>
                <c:pt idx="2035">
                  <c:v>2588.3589999999999</c:v>
                </c:pt>
                <c:pt idx="2036">
                  <c:v>2586.91</c:v>
                </c:pt>
                <c:pt idx="2037">
                  <c:v>2592.7440000000001</c:v>
                </c:pt>
                <c:pt idx="2038">
                  <c:v>2644.1590000000001</c:v>
                </c:pt>
                <c:pt idx="2039">
                  <c:v>2626.933</c:v>
                </c:pt>
                <c:pt idx="2040">
                  <c:v>2636.2829999999999</c:v>
                </c:pt>
                <c:pt idx="2041">
                  <c:v>2607.8589999999999</c:v>
                </c:pt>
                <c:pt idx="2042">
                  <c:v>2600.5810000000001</c:v>
                </c:pt>
                <c:pt idx="2043">
                  <c:v>2571.1320000000001</c:v>
                </c:pt>
                <c:pt idx="2044">
                  <c:v>2549.864</c:v>
                </c:pt>
                <c:pt idx="2045">
                  <c:v>2524.1759999999999</c:v>
                </c:pt>
                <c:pt idx="2046">
                  <c:v>2448.16</c:v>
                </c:pt>
                <c:pt idx="2047">
                  <c:v>2407.4810000000002</c:v>
                </c:pt>
                <c:pt idx="2048">
                  <c:v>2419.3029999999999</c:v>
                </c:pt>
                <c:pt idx="2049">
                  <c:v>2406.5259999999998</c:v>
                </c:pt>
                <c:pt idx="2050">
                  <c:v>2396.1860000000001</c:v>
                </c:pt>
                <c:pt idx="2051">
                  <c:v>2365.3609999999999</c:v>
                </c:pt>
                <c:pt idx="2052">
                  <c:v>2263.58</c:v>
                </c:pt>
                <c:pt idx="2053">
                  <c:v>2285.826</c:v>
                </c:pt>
                <c:pt idx="2054">
                  <c:v>2121.9659999999999</c:v>
                </c:pt>
                <c:pt idx="2055">
                  <c:v>2146.7359999999999</c:v>
                </c:pt>
                <c:pt idx="2056">
                  <c:v>2129.6930000000002</c:v>
                </c:pt>
                <c:pt idx="2057">
                  <c:v>2117.0749999999998</c:v>
                </c:pt>
                <c:pt idx="2058">
                  <c:v>2170.5410000000002</c:v>
                </c:pt>
                <c:pt idx="2059">
                  <c:v>2187.252</c:v>
                </c:pt>
                <c:pt idx="2060">
                  <c:v>2172.2959999999998</c:v>
                </c:pt>
                <c:pt idx="2061">
                  <c:v>2152.36</c:v>
                </c:pt>
                <c:pt idx="2062">
                  <c:v>2179.6089999999999</c:v>
                </c:pt>
                <c:pt idx="2063">
                  <c:v>2152.5970000000002</c:v>
                </c:pt>
                <c:pt idx="2064">
                  <c:v>2125.6529999999998</c:v>
                </c:pt>
                <c:pt idx="2065">
                  <c:v>2137.6149999999998</c:v>
                </c:pt>
                <c:pt idx="2066">
                  <c:v>2201.4879999999998</c:v>
                </c:pt>
                <c:pt idx="2067">
                  <c:v>2298.6909999999998</c:v>
                </c:pt>
                <c:pt idx="2068">
                  <c:v>2265.4490000000001</c:v>
                </c:pt>
                <c:pt idx="2069">
                  <c:v>2267.1109999999999</c:v>
                </c:pt>
                <c:pt idx="2070">
                  <c:v>2275.7370000000001</c:v>
                </c:pt>
                <c:pt idx="2071">
                  <c:v>2240.5030000000002</c:v>
                </c:pt>
                <c:pt idx="2072">
                  <c:v>2209.672</c:v>
                </c:pt>
                <c:pt idx="2073">
                  <c:v>2133.7069999999999</c:v>
                </c:pt>
                <c:pt idx="2074">
                  <c:v>2170.4690000000001</c:v>
                </c:pt>
                <c:pt idx="2075">
                  <c:v>2200.0680000000002</c:v>
                </c:pt>
                <c:pt idx="2076">
                  <c:v>2206.7220000000002</c:v>
                </c:pt>
                <c:pt idx="2077">
                  <c:v>2181.1869999999999</c:v>
                </c:pt>
                <c:pt idx="2078">
                  <c:v>2159.9140000000002</c:v>
                </c:pt>
                <c:pt idx="2079">
                  <c:v>2141.1619999999998</c:v>
                </c:pt>
                <c:pt idx="2080">
                  <c:v>2171.7150000000001</c:v>
                </c:pt>
                <c:pt idx="2081">
                  <c:v>2167.6480000000001</c:v>
                </c:pt>
                <c:pt idx="2082">
                  <c:v>2214.67</c:v>
                </c:pt>
                <c:pt idx="2083">
                  <c:v>2194.54</c:v>
                </c:pt>
                <c:pt idx="2084">
                  <c:v>2204.991</c:v>
                </c:pt>
                <c:pt idx="2085">
                  <c:v>2214.5529999999999</c:v>
                </c:pt>
                <c:pt idx="2086">
                  <c:v>2199.0810000000001</c:v>
                </c:pt>
                <c:pt idx="2087">
                  <c:v>2207.3330000000001</c:v>
                </c:pt>
                <c:pt idx="2088">
                  <c:v>2210.2190000000001</c:v>
                </c:pt>
                <c:pt idx="2089">
                  <c:v>2277.846</c:v>
                </c:pt>
                <c:pt idx="2090">
                  <c:v>2296.4029999999998</c:v>
                </c:pt>
                <c:pt idx="2091">
                  <c:v>2280.4699999999998</c:v>
                </c:pt>
                <c:pt idx="2092">
                  <c:v>2253.7620000000002</c:v>
                </c:pt>
                <c:pt idx="2093">
                  <c:v>2237.759</c:v>
                </c:pt>
                <c:pt idx="2094">
                  <c:v>2276.6010000000001</c:v>
                </c:pt>
                <c:pt idx="2095">
                  <c:v>2280.482</c:v>
                </c:pt>
                <c:pt idx="2096">
                  <c:v>2257.2530000000002</c:v>
                </c:pt>
                <c:pt idx="2097">
                  <c:v>2269.5219999999999</c:v>
                </c:pt>
                <c:pt idx="2098">
                  <c:v>2242.326</c:v>
                </c:pt>
                <c:pt idx="2099">
                  <c:v>2279.31</c:v>
                </c:pt>
                <c:pt idx="2100">
                  <c:v>2272.1439999999998</c:v>
                </c:pt>
                <c:pt idx="2101">
                  <c:v>2289.8870000000002</c:v>
                </c:pt>
                <c:pt idx="2102">
                  <c:v>2268.1970000000001</c:v>
                </c:pt>
                <c:pt idx="2103">
                  <c:v>2279.3440000000001</c:v>
                </c:pt>
                <c:pt idx="2104">
                  <c:v>2286.904</c:v>
                </c:pt>
                <c:pt idx="2105">
                  <c:v>2309.681</c:v>
                </c:pt>
                <c:pt idx="2106">
                  <c:v>2318.2800000000002</c:v>
                </c:pt>
                <c:pt idx="2107">
                  <c:v>2304.703</c:v>
                </c:pt>
                <c:pt idx="2108">
                  <c:v>2360.5929999999998</c:v>
                </c:pt>
                <c:pt idx="2109">
                  <c:v>2459.7550000000001</c:v>
                </c:pt>
                <c:pt idx="2110">
                  <c:v>2492.6799999999998</c:v>
                </c:pt>
                <c:pt idx="2111">
                  <c:v>2484.0859999999998</c:v>
                </c:pt>
                <c:pt idx="2112">
                  <c:v>2515.5920000000001</c:v>
                </c:pt>
                <c:pt idx="2113">
                  <c:v>2506.058</c:v>
                </c:pt>
                <c:pt idx="2114">
                  <c:v>2489.759</c:v>
                </c:pt>
                <c:pt idx="2115">
                  <c:v>2427.1610000000001</c:v>
                </c:pt>
                <c:pt idx="2116">
                  <c:v>2436.7289999999998</c:v>
                </c:pt>
                <c:pt idx="2117">
                  <c:v>2451.634</c:v>
                </c:pt>
                <c:pt idx="2118">
                  <c:v>2405.3919999999998</c:v>
                </c:pt>
                <c:pt idx="2119">
                  <c:v>2385.951</c:v>
                </c:pt>
                <c:pt idx="2120">
                  <c:v>2344.6410000000001</c:v>
                </c:pt>
                <c:pt idx="2121">
                  <c:v>2371.384</c:v>
                </c:pt>
                <c:pt idx="2122">
                  <c:v>2360.6509999999998</c:v>
                </c:pt>
                <c:pt idx="2123">
                  <c:v>2379.761</c:v>
                </c:pt>
                <c:pt idx="2124">
                  <c:v>2401.0079999999998</c:v>
                </c:pt>
                <c:pt idx="2125">
                  <c:v>2373.9029999999998</c:v>
                </c:pt>
                <c:pt idx="2126">
                  <c:v>2407.67</c:v>
                </c:pt>
                <c:pt idx="2127">
                  <c:v>2404.6109999999999</c:v>
                </c:pt>
                <c:pt idx="2128">
                  <c:v>2383.75</c:v>
                </c:pt>
                <c:pt idx="2129">
                  <c:v>2366.433</c:v>
                </c:pt>
                <c:pt idx="2130">
                  <c:v>2351.1489999999999</c:v>
                </c:pt>
                <c:pt idx="2131">
                  <c:v>2362.5479999999998</c:v>
                </c:pt>
                <c:pt idx="2132">
                  <c:v>2390.752</c:v>
                </c:pt>
                <c:pt idx="2133">
                  <c:v>2377.7379999999998</c:v>
                </c:pt>
                <c:pt idx="2134">
                  <c:v>2352.9830000000002</c:v>
                </c:pt>
                <c:pt idx="2135">
                  <c:v>2336.335</c:v>
                </c:pt>
                <c:pt idx="2136">
                  <c:v>2329.4290000000001</c:v>
                </c:pt>
                <c:pt idx="2137">
                  <c:v>2324.1979999999999</c:v>
                </c:pt>
                <c:pt idx="2138">
                  <c:v>2346.0949999999998</c:v>
                </c:pt>
                <c:pt idx="2139">
                  <c:v>2367.683</c:v>
                </c:pt>
                <c:pt idx="2140">
                  <c:v>2349.848</c:v>
                </c:pt>
                <c:pt idx="2141">
                  <c:v>2376.48</c:v>
                </c:pt>
                <c:pt idx="2142">
                  <c:v>2341.4969999999998</c:v>
                </c:pt>
                <c:pt idx="2143">
                  <c:v>2335.3440000000001</c:v>
                </c:pt>
                <c:pt idx="2144">
                  <c:v>2321.643</c:v>
                </c:pt>
                <c:pt idx="2145">
                  <c:v>2311.998</c:v>
                </c:pt>
                <c:pt idx="2146">
                  <c:v>2293.0819999999999</c:v>
                </c:pt>
                <c:pt idx="2147">
                  <c:v>2303.335</c:v>
                </c:pt>
                <c:pt idx="2148">
                  <c:v>2302.9580000000001</c:v>
                </c:pt>
                <c:pt idx="2149">
                  <c:v>2260.8380000000002</c:v>
                </c:pt>
                <c:pt idx="2150">
                  <c:v>2260.9450000000002</c:v>
                </c:pt>
                <c:pt idx="2151">
                  <c:v>2312.5929999999998</c:v>
                </c:pt>
                <c:pt idx="2152">
                  <c:v>2386.9789999999998</c:v>
                </c:pt>
                <c:pt idx="2153">
                  <c:v>2384.009</c:v>
                </c:pt>
                <c:pt idx="2154">
                  <c:v>2363.7139999999999</c:v>
                </c:pt>
                <c:pt idx="2155">
                  <c:v>2373.192</c:v>
                </c:pt>
                <c:pt idx="2156">
                  <c:v>2346.2179999999998</c:v>
                </c:pt>
                <c:pt idx="2157">
                  <c:v>2343.8339999999998</c:v>
                </c:pt>
                <c:pt idx="2158">
                  <c:v>2340.1289999999999</c:v>
                </c:pt>
                <c:pt idx="2159">
                  <c:v>2368.0059999999999</c:v>
                </c:pt>
                <c:pt idx="2160">
                  <c:v>2389.31</c:v>
                </c:pt>
                <c:pt idx="2161">
                  <c:v>2379.5680000000002</c:v>
                </c:pt>
                <c:pt idx="2162">
                  <c:v>2394.9850000000001</c:v>
                </c:pt>
                <c:pt idx="2163">
                  <c:v>2406.2420000000002</c:v>
                </c:pt>
                <c:pt idx="2164">
                  <c:v>2431.0250000000001</c:v>
                </c:pt>
                <c:pt idx="2165">
                  <c:v>2419.6619999999998</c:v>
                </c:pt>
                <c:pt idx="2166">
                  <c:v>2414.375</c:v>
                </c:pt>
                <c:pt idx="2167">
                  <c:v>2409.6590000000001</c:v>
                </c:pt>
                <c:pt idx="2168">
                  <c:v>2397.7199999999998</c:v>
                </c:pt>
                <c:pt idx="2169">
                  <c:v>2358.973</c:v>
                </c:pt>
                <c:pt idx="2170">
                  <c:v>2338.5120000000002</c:v>
                </c:pt>
                <c:pt idx="2171">
                  <c:v>2347.4690000000001</c:v>
                </c:pt>
                <c:pt idx="2172">
                  <c:v>2323.7950000000001</c:v>
                </c:pt>
                <c:pt idx="2173">
                  <c:v>2311.0140000000001</c:v>
                </c:pt>
                <c:pt idx="2174">
                  <c:v>2316.509</c:v>
                </c:pt>
                <c:pt idx="2175">
                  <c:v>2291.2629999999999</c:v>
                </c:pt>
                <c:pt idx="2176">
                  <c:v>2254.1390000000001</c:v>
                </c:pt>
                <c:pt idx="2177">
                  <c:v>2256.9470000000001</c:v>
                </c:pt>
                <c:pt idx="2178">
                  <c:v>2261.1489999999999</c:v>
                </c:pt>
                <c:pt idx="2179">
                  <c:v>2268.3980000000001</c:v>
                </c:pt>
                <c:pt idx="2180">
                  <c:v>2228.1750000000002</c:v>
                </c:pt>
                <c:pt idx="2181">
                  <c:v>2273.5590000000002</c:v>
                </c:pt>
                <c:pt idx="2182">
                  <c:v>2245.011</c:v>
                </c:pt>
                <c:pt idx="2183">
                  <c:v>2267.8539999999998</c:v>
                </c:pt>
                <c:pt idx="2184">
                  <c:v>2260.6959999999999</c:v>
                </c:pt>
                <c:pt idx="2185">
                  <c:v>2240.6660000000002</c:v>
                </c:pt>
                <c:pt idx="2186">
                  <c:v>2177.7559999999999</c:v>
                </c:pt>
                <c:pt idx="2187">
                  <c:v>2191.8820000000001</c:v>
                </c:pt>
                <c:pt idx="2188">
                  <c:v>2178.3890000000001</c:v>
                </c:pt>
                <c:pt idx="2189">
                  <c:v>2153.3409999999999</c:v>
                </c:pt>
                <c:pt idx="2190">
                  <c:v>2139.944</c:v>
                </c:pt>
                <c:pt idx="2191">
                  <c:v>2135.4279999999999</c:v>
                </c:pt>
                <c:pt idx="2192">
                  <c:v>2161.5250000000001</c:v>
                </c:pt>
                <c:pt idx="2193">
                  <c:v>2159.3719999999998</c:v>
                </c:pt>
                <c:pt idx="2194">
                  <c:v>2159.143</c:v>
                </c:pt>
                <c:pt idx="2195">
                  <c:v>2141.087</c:v>
                </c:pt>
                <c:pt idx="2196">
                  <c:v>2136.6329999999998</c:v>
                </c:pt>
                <c:pt idx="2197">
                  <c:v>2159.0079999999998</c:v>
                </c:pt>
                <c:pt idx="2198">
                  <c:v>2204.0129999999999</c:v>
                </c:pt>
                <c:pt idx="2199">
                  <c:v>2196.192</c:v>
                </c:pt>
                <c:pt idx="2200">
                  <c:v>2207.3760000000002</c:v>
                </c:pt>
                <c:pt idx="2201">
                  <c:v>2199.34</c:v>
                </c:pt>
                <c:pt idx="2202">
                  <c:v>2210.154</c:v>
                </c:pt>
                <c:pt idx="2203">
                  <c:v>2221.7559999999999</c:v>
                </c:pt>
                <c:pt idx="2204">
                  <c:v>2199.1060000000002</c:v>
                </c:pt>
                <c:pt idx="2205">
                  <c:v>2237.8820000000001</c:v>
                </c:pt>
                <c:pt idx="2206">
                  <c:v>2296.89</c:v>
                </c:pt>
                <c:pt idx="2207">
                  <c:v>2310.998</c:v>
                </c:pt>
                <c:pt idx="2208">
                  <c:v>2321.0300000000002</c:v>
                </c:pt>
                <c:pt idx="2209">
                  <c:v>2305.8249999999998</c:v>
                </c:pt>
                <c:pt idx="2210">
                  <c:v>2343.8969999999999</c:v>
                </c:pt>
                <c:pt idx="2211">
                  <c:v>2364.8119999999999</c:v>
                </c:pt>
                <c:pt idx="2212">
                  <c:v>2362.0680000000002</c:v>
                </c:pt>
                <c:pt idx="2213">
                  <c:v>2382.6979999999999</c:v>
                </c:pt>
                <c:pt idx="2214">
                  <c:v>2363.8429999999998</c:v>
                </c:pt>
                <c:pt idx="2215">
                  <c:v>2325.627</c:v>
                </c:pt>
                <c:pt idx="2216">
                  <c:v>2309.6840000000002</c:v>
                </c:pt>
                <c:pt idx="2217">
                  <c:v>2235.0529999999999</c:v>
                </c:pt>
                <c:pt idx="2218">
                  <c:v>2256.9780000000001</c:v>
                </c:pt>
                <c:pt idx="2219">
                  <c:v>2253.1790000000001</c:v>
                </c:pt>
                <c:pt idx="2220">
                  <c:v>2275.308</c:v>
                </c:pt>
                <c:pt idx="2221">
                  <c:v>2294.2049999999999</c:v>
                </c:pt>
                <c:pt idx="2222">
                  <c:v>2294.1370000000002</c:v>
                </c:pt>
                <c:pt idx="2223">
                  <c:v>2272.1350000000002</c:v>
                </c:pt>
                <c:pt idx="2224">
                  <c:v>2275.9319999999998</c:v>
                </c:pt>
                <c:pt idx="2225">
                  <c:v>2248.9250000000002</c:v>
                </c:pt>
                <c:pt idx="2226">
                  <c:v>2176.7579999999998</c:v>
                </c:pt>
                <c:pt idx="2227">
                  <c:v>2187.6840000000002</c:v>
                </c:pt>
                <c:pt idx="2228">
                  <c:v>2204.7669999999998</c:v>
                </c:pt>
                <c:pt idx="2229">
                  <c:v>2231.0149999999999</c:v>
                </c:pt>
                <c:pt idx="2230">
                  <c:v>2229.3380000000002</c:v>
                </c:pt>
                <c:pt idx="2231">
                  <c:v>2263.9459999999999</c:v>
                </c:pt>
                <c:pt idx="2232">
                  <c:v>2265.2080000000001</c:v>
                </c:pt>
                <c:pt idx="2233">
                  <c:v>2258.37</c:v>
                </c:pt>
                <c:pt idx="2234">
                  <c:v>2207.1489999999999</c:v>
                </c:pt>
                <c:pt idx="2235">
                  <c:v>2273.7939999999999</c:v>
                </c:pt>
                <c:pt idx="2236">
                  <c:v>2287.9389999999999</c:v>
                </c:pt>
                <c:pt idx="2237">
                  <c:v>2301.3470000000002</c:v>
                </c:pt>
                <c:pt idx="2238">
                  <c:v>2290.89</c:v>
                </c:pt>
                <c:pt idx="2239">
                  <c:v>2266.6750000000002</c:v>
                </c:pt>
                <c:pt idx="2240">
                  <c:v>2247.4830000000002</c:v>
                </c:pt>
                <c:pt idx="2241">
                  <c:v>2240.953</c:v>
                </c:pt>
                <c:pt idx="2242">
                  <c:v>2280.9609999999998</c:v>
                </c:pt>
                <c:pt idx="2243">
                  <c:v>2298.3290000000002</c:v>
                </c:pt>
                <c:pt idx="2244">
                  <c:v>2260.6590000000001</c:v>
                </c:pt>
                <c:pt idx="2245">
                  <c:v>2275.3780000000002</c:v>
                </c:pt>
                <c:pt idx="2246">
                  <c:v>2321.922</c:v>
                </c:pt>
                <c:pt idx="2247">
                  <c:v>2328.2049999999999</c:v>
                </c:pt>
                <c:pt idx="2248">
                  <c:v>2347.627</c:v>
                </c:pt>
                <c:pt idx="2249">
                  <c:v>2352.873</c:v>
                </c:pt>
                <c:pt idx="2250">
                  <c:v>2356.0230000000001</c:v>
                </c:pt>
                <c:pt idx="2251">
                  <c:v>2315.616</c:v>
                </c:pt>
                <c:pt idx="2252">
                  <c:v>2324.7759999999998</c:v>
                </c:pt>
                <c:pt idx="2253">
                  <c:v>2308.4540000000002</c:v>
                </c:pt>
                <c:pt idx="2254">
                  <c:v>2298.52</c:v>
                </c:pt>
                <c:pt idx="2255">
                  <c:v>2272.06</c:v>
                </c:pt>
                <c:pt idx="2256">
                  <c:v>2265.232</c:v>
                </c:pt>
                <c:pt idx="2257">
                  <c:v>2257.7840000000001</c:v>
                </c:pt>
                <c:pt idx="2258">
                  <c:v>2253.5929999999998</c:v>
                </c:pt>
                <c:pt idx="2259">
                  <c:v>2214.9540000000002</c:v>
                </c:pt>
                <c:pt idx="2260">
                  <c:v>2177.1750000000002</c:v>
                </c:pt>
                <c:pt idx="2261">
                  <c:v>2205.5340000000001</c:v>
                </c:pt>
                <c:pt idx="2262">
                  <c:v>2212.1390000000001</c:v>
                </c:pt>
                <c:pt idx="2263">
                  <c:v>2215.6280000000002</c:v>
                </c:pt>
                <c:pt idx="2264">
                  <c:v>2219.125</c:v>
                </c:pt>
                <c:pt idx="2265">
                  <c:v>2191.5320000000002</c:v>
                </c:pt>
                <c:pt idx="2266">
                  <c:v>2196.2939999999999</c:v>
                </c:pt>
                <c:pt idx="2267">
                  <c:v>2201.4369999999999</c:v>
                </c:pt>
                <c:pt idx="2268">
                  <c:v>2248.4670000000001</c:v>
                </c:pt>
                <c:pt idx="2269">
                  <c:v>2236.473</c:v>
                </c:pt>
                <c:pt idx="2270">
                  <c:v>2229.788</c:v>
                </c:pt>
                <c:pt idx="2271">
                  <c:v>2196.8890000000001</c:v>
                </c:pt>
                <c:pt idx="2272">
                  <c:v>2191.1280000000002</c:v>
                </c:pt>
                <c:pt idx="2273">
                  <c:v>2181.8270000000002</c:v>
                </c:pt>
                <c:pt idx="2274">
                  <c:v>2165.5189999999998</c:v>
                </c:pt>
                <c:pt idx="2275">
                  <c:v>2191.7020000000002</c:v>
                </c:pt>
                <c:pt idx="2276">
                  <c:v>2178.7379999999998</c:v>
                </c:pt>
                <c:pt idx="2277">
                  <c:v>2209.3159999999998</c:v>
                </c:pt>
                <c:pt idx="2278">
                  <c:v>2216.4459999999999</c:v>
                </c:pt>
                <c:pt idx="2279">
                  <c:v>2208.8980000000001</c:v>
                </c:pt>
                <c:pt idx="2280">
                  <c:v>2225.09</c:v>
                </c:pt>
                <c:pt idx="2281">
                  <c:v>2203.451</c:v>
                </c:pt>
                <c:pt idx="2282">
                  <c:v>2204.277</c:v>
                </c:pt>
                <c:pt idx="2283">
                  <c:v>2196.2020000000002</c:v>
                </c:pt>
                <c:pt idx="2284">
                  <c:v>2172.1860000000001</c:v>
                </c:pt>
                <c:pt idx="2285">
                  <c:v>2193.8890000000001</c:v>
                </c:pt>
                <c:pt idx="2286">
                  <c:v>2174.5659999999998</c:v>
                </c:pt>
                <c:pt idx="2287">
                  <c:v>2177.1950000000002</c:v>
                </c:pt>
                <c:pt idx="2288">
                  <c:v>2199.1559999999999</c:v>
                </c:pt>
                <c:pt idx="2289">
                  <c:v>2205.8159999999998</c:v>
                </c:pt>
                <c:pt idx="2290">
                  <c:v>2194.453</c:v>
                </c:pt>
                <c:pt idx="2291">
                  <c:v>2229.5810000000001</c:v>
                </c:pt>
                <c:pt idx="2292">
                  <c:v>2245.5810000000001</c:v>
                </c:pt>
                <c:pt idx="2293">
                  <c:v>2224.8620000000001</c:v>
                </c:pt>
                <c:pt idx="2294">
                  <c:v>2208.8519999999999</c:v>
                </c:pt>
                <c:pt idx="2295">
                  <c:v>2160.328</c:v>
                </c:pt>
                <c:pt idx="2296">
                  <c:v>2179.3220000000001</c:v>
                </c:pt>
                <c:pt idx="2297">
                  <c:v>2175.9229999999998</c:v>
                </c:pt>
                <c:pt idx="2298">
                  <c:v>2186.0830000000001</c:v>
                </c:pt>
                <c:pt idx="2299">
                  <c:v>2183.636</c:v>
                </c:pt>
                <c:pt idx="2300">
                  <c:v>2197.1790000000001</c:v>
                </c:pt>
                <c:pt idx="2301">
                  <c:v>2219.855</c:v>
                </c:pt>
                <c:pt idx="2302">
                  <c:v>2233.1909999999998</c:v>
                </c:pt>
                <c:pt idx="2303">
                  <c:v>2237.1860000000001</c:v>
                </c:pt>
                <c:pt idx="2304">
                  <c:v>2256.1190000000001</c:v>
                </c:pt>
                <c:pt idx="2305">
                  <c:v>2275.8960000000002</c:v>
                </c:pt>
                <c:pt idx="2306">
                  <c:v>2264.931</c:v>
                </c:pt>
                <c:pt idx="2307">
                  <c:v>2265.8760000000002</c:v>
                </c:pt>
                <c:pt idx="2308">
                  <c:v>2271.6550000000002</c:v>
                </c:pt>
                <c:pt idx="2309">
                  <c:v>2241.7800000000002</c:v>
                </c:pt>
                <c:pt idx="2310">
                  <c:v>2232.085</c:v>
                </c:pt>
                <c:pt idx="2311">
                  <c:v>2247.9050000000002</c:v>
                </c:pt>
                <c:pt idx="2312">
                  <c:v>2283.5459999999998</c:v>
                </c:pt>
                <c:pt idx="2313">
                  <c:v>2286.7919999999999</c:v>
                </c:pt>
                <c:pt idx="2314">
                  <c:v>2273.0630000000001</c:v>
                </c:pt>
                <c:pt idx="2315">
                  <c:v>2255.056</c:v>
                </c:pt>
                <c:pt idx="2316">
                  <c:v>2271.3910000000001</c:v>
                </c:pt>
                <c:pt idx="2317">
                  <c:v>2264.8409999999999</c:v>
                </c:pt>
                <c:pt idx="2318">
                  <c:v>2306.4679999999998</c:v>
                </c:pt>
                <c:pt idx="2319">
                  <c:v>2310.453</c:v>
                </c:pt>
                <c:pt idx="2320">
                  <c:v>2335.3969999999999</c:v>
                </c:pt>
                <c:pt idx="2321">
                  <c:v>2369.3780000000002</c:v>
                </c:pt>
                <c:pt idx="2322">
                  <c:v>2416.107</c:v>
                </c:pt>
                <c:pt idx="2323">
                  <c:v>2423.578</c:v>
                </c:pt>
                <c:pt idx="2324">
                  <c:v>2419.4870000000001</c:v>
                </c:pt>
                <c:pt idx="2325">
                  <c:v>2440.703</c:v>
                </c:pt>
                <c:pt idx="2326">
                  <c:v>2435.4769999999999</c:v>
                </c:pt>
                <c:pt idx="2327">
                  <c:v>2472.2489999999998</c:v>
                </c:pt>
                <c:pt idx="2328">
                  <c:v>2462.136</c:v>
                </c:pt>
                <c:pt idx="2329">
                  <c:v>2477.4189999999999</c:v>
                </c:pt>
                <c:pt idx="2330">
                  <c:v>2444.4070000000002</c:v>
                </c:pt>
                <c:pt idx="2331">
                  <c:v>2455.19</c:v>
                </c:pt>
                <c:pt idx="2332">
                  <c:v>2494.0590000000002</c:v>
                </c:pt>
                <c:pt idx="2333">
                  <c:v>2499.3200000000002</c:v>
                </c:pt>
                <c:pt idx="2334">
                  <c:v>2501.0630000000001</c:v>
                </c:pt>
                <c:pt idx="2335">
                  <c:v>2480.636</c:v>
                </c:pt>
                <c:pt idx="2336">
                  <c:v>2502.9720000000002</c:v>
                </c:pt>
                <c:pt idx="2337">
                  <c:v>2523.6909999999998</c:v>
                </c:pt>
                <c:pt idx="2338">
                  <c:v>2512.5529999999999</c:v>
                </c:pt>
                <c:pt idx="2339">
                  <c:v>2505.348</c:v>
                </c:pt>
                <c:pt idx="2340">
                  <c:v>2481.623</c:v>
                </c:pt>
                <c:pt idx="2341">
                  <c:v>2494.1660000000002</c:v>
                </c:pt>
                <c:pt idx="2342">
                  <c:v>2472.8270000000002</c:v>
                </c:pt>
                <c:pt idx="2343">
                  <c:v>2451.5819999999999</c:v>
                </c:pt>
                <c:pt idx="2344">
                  <c:v>2455.6109999999999</c:v>
                </c:pt>
                <c:pt idx="2345">
                  <c:v>2434.0030000000002</c:v>
                </c:pt>
                <c:pt idx="2346">
                  <c:v>2464.2069999999999</c:v>
                </c:pt>
                <c:pt idx="2347">
                  <c:v>2493.0030000000002</c:v>
                </c:pt>
                <c:pt idx="2348">
                  <c:v>2526.7840000000001</c:v>
                </c:pt>
                <c:pt idx="2349">
                  <c:v>2540.6410000000001</c:v>
                </c:pt>
                <c:pt idx="2350">
                  <c:v>2563.018</c:v>
                </c:pt>
                <c:pt idx="2351">
                  <c:v>2581.672</c:v>
                </c:pt>
                <c:pt idx="2352">
                  <c:v>2577.5360000000001</c:v>
                </c:pt>
                <c:pt idx="2353">
                  <c:v>2575.2049999999999</c:v>
                </c:pt>
                <c:pt idx="2354">
                  <c:v>2564.0709999999999</c:v>
                </c:pt>
                <c:pt idx="2355">
                  <c:v>2585.0569999999998</c:v>
                </c:pt>
                <c:pt idx="2356">
                  <c:v>2597.373</c:v>
                </c:pt>
                <c:pt idx="2357">
                  <c:v>2541.6689999999999</c:v>
                </c:pt>
                <c:pt idx="2358">
                  <c:v>2548.3229999999999</c:v>
                </c:pt>
                <c:pt idx="2359">
                  <c:v>2563.08</c:v>
                </c:pt>
                <c:pt idx="2360">
                  <c:v>2577.4870000000001</c:v>
                </c:pt>
                <c:pt idx="2361">
                  <c:v>2543.971</c:v>
                </c:pt>
                <c:pt idx="2362">
                  <c:v>2559.6509999999998</c:v>
                </c:pt>
                <c:pt idx="2363">
                  <c:v>2611.23</c:v>
                </c:pt>
                <c:pt idx="2364">
                  <c:v>2596.7649999999999</c:v>
                </c:pt>
                <c:pt idx="2365">
                  <c:v>2611.5990000000002</c:v>
                </c:pt>
                <c:pt idx="2366">
                  <c:v>2629.7649999999999</c:v>
                </c:pt>
                <c:pt idx="2367">
                  <c:v>2635.4690000000001</c:v>
                </c:pt>
                <c:pt idx="2368">
                  <c:v>2649.4740000000002</c:v>
                </c:pt>
                <c:pt idx="2369">
                  <c:v>2653.56</c:v>
                </c:pt>
                <c:pt idx="2370">
                  <c:v>2632.4549999999999</c:v>
                </c:pt>
                <c:pt idx="2371">
                  <c:v>2626.152</c:v>
                </c:pt>
                <c:pt idx="2372">
                  <c:v>2622.2350000000001</c:v>
                </c:pt>
                <c:pt idx="2373">
                  <c:v>2628.2939999999999</c:v>
                </c:pt>
                <c:pt idx="2374">
                  <c:v>2610.7869999999998</c:v>
                </c:pt>
                <c:pt idx="2375">
                  <c:v>2602.4</c:v>
                </c:pt>
                <c:pt idx="2376">
                  <c:v>2621.2689999999998</c:v>
                </c:pt>
                <c:pt idx="2377">
                  <c:v>2597.7910000000002</c:v>
                </c:pt>
                <c:pt idx="2378">
                  <c:v>2572.1239999999998</c:v>
                </c:pt>
                <c:pt idx="2379">
                  <c:v>2546.8919999999998</c:v>
                </c:pt>
                <c:pt idx="2380">
                  <c:v>2541.7890000000002</c:v>
                </c:pt>
                <c:pt idx="2381">
                  <c:v>2546.7950000000001</c:v>
                </c:pt>
                <c:pt idx="2382">
                  <c:v>2604.576</c:v>
                </c:pt>
                <c:pt idx="2383">
                  <c:v>2641.6770000000001</c:v>
                </c:pt>
                <c:pt idx="2384">
                  <c:v>2669.2629999999999</c:v>
                </c:pt>
                <c:pt idx="2385">
                  <c:v>2699.2280000000001</c:v>
                </c:pt>
                <c:pt idx="2386">
                  <c:v>2714.3760000000002</c:v>
                </c:pt>
                <c:pt idx="2387">
                  <c:v>2717.0309999999999</c:v>
                </c:pt>
                <c:pt idx="2388">
                  <c:v>2707.1129999999998</c:v>
                </c:pt>
                <c:pt idx="2389">
                  <c:v>2721.4650000000001</c:v>
                </c:pt>
                <c:pt idx="2390">
                  <c:v>2722.732</c:v>
                </c:pt>
                <c:pt idx="2391">
                  <c:v>2773.1950000000002</c:v>
                </c:pt>
                <c:pt idx="2392">
                  <c:v>2711.7710000000002</c:v>
                </c:pt>
                <c:pt idx="2393">
                  <c:v>2768.7829999999999</c:v>
                </c:pt>
                <c:pt idx="2394">
                  <c:v>2743.6709999999998</c:v>
                </c:pt>
                <c:pt idx="2395">
                  <c:v>2769.06</c:v>
                </c:pt>
                <c:pt idx="2396">
                  <c:v>2749.8130000000001</c:v>
                </c:pt>
                <c:pt idx="2397">
                  <c:v>2732.1039999999998</c:v>
                </c:pt>
                <c:pt idx="2398">
                  <c:v>2717.9349999999999</c:v>
                </c:pt>
                <c:pt idx="2399">
                  <c:v>2725.74</c:v>
                </c:pt>
                <c:pt idx="2400">
                  <c:v>2787.2159999999999</c:v>
                </c:pt>
                <c:pt idx="2401">
                  <c:v>2812.614</c:v>
                </c:pt>
                <c:pt idx="2402">
                  <c:v>2866.4789999999998</c:v>
                </c:pt>
                <c:pt idx="2403">
                  <c:v>2889.8409999999999</c:v>
                </c:pt>
                <c:pt idx="2404">
                  <c:v>2886.337</c:v>
                </c:pt>
                <c:pt idx="2405">
                  <c:v>2931.9989999999998</c:v>
                </c:pt>
                <c:pt idx="2406">
                  <c:v>2924.319</c:v>
                </c:pt>
                <c:pt idx="2407">
                  <c:v>3005.4740000000002</c:v>
                </c:pt>
                <c:pt idx="2408">
                  <c:v>3040.7469999999998</c:v>
                </c:pt>
                <c:pt idx="2409">
                  <c:v>3154.3049999999998</c:v>
                </c:pt>
                <c:pt idx="2410">
                  <c:v>3085.174</c:v>
                </c:pt>
                <c:pt idx="2411">
                  <c:v>3173.6970000000001</c:v>
                </c:pt>
                <c:pt idx="2412">
                  <c:v>3075.4009999999998</c:v>
                </c:pt>
                <c:pt idx="2413">
                  <c:v>3188.21</c:v>
                </c:pt>
                <c:pt idx="2414">
                  <c:v>3233.1010000000001</c:v>
                </c:pt>
                <c:pt idx="2415">
                  <c:v>3241.0129999999999</c:v>
                </c:pt>
                <c:pt idx="2416">
                  <c:v>3271.1239999999998</c:v>
                </c:pt>
                <c:pt idx="2417">
                  <c:v>3329.5210000000002</c:v>
                </c:pt>
                <c:pt idx="2418">
                  <c:v>3353.2020000000002</c:v>
                </c:pt>
                <c:pt idx="2419">
                  <c:v>3349.23</c:v>
                </c:pt>
                <c:pt idx="2420">
                  <c:v>3452.9009999999998</c:v>
                </c:pt>
                <c:pt idx="2421">
                  <c:v>3401.576</c:v>
                </c:pt>
                <c:pt idx="2422">
                  <c:v>3332.2539999999999</c:v>
                </c:pt>
                <c:pt idx="2423">
                  <c:v>3294.6410000000001</c:v>
                </c:pt>
                <c:pt idx="2424">
                  <c:v>3379.125</c:v>
                </c:pt>
                <c:pt idx="2425">
                  <c:v>3460.288</c:v>
                </c:pt>
                <c:pt idx="2426">
                  <c:v>3413.056</c:v>
                </c:pt>
                <c:pt idx="2427">
                  <c:v>3387.7719999999999</c:v>
                </c:pt>
                <c:pt idx="2428">
                  <c:v>3470.7060000000001</c:v>
                </c:pt>
                <c:pt idx="2429">
                  <c:v>3559.1680000000001</c:v>
                </c:pt>
                <c:pt idx="2430">
                  <c:v>3580.7060000000001</c:v>
                </c:pt>
                <c:pt idx="2431">
                  <c:v>3593.2289999999998</c:v>
                </c:pt>
                <c:pt idx="2432">
                  <c:v>3501.57</c:v>
                </c:pt>
                <c:pt idx="2433">
                  <c:v>3468.4189999999999</c:v>
                </c:pt>
                <c:pt idx="2434">
                  <c:v>3413.5459999999998</c:v>
                </c:pt>
                <c:pt idx="2435">
                  <c:v>3455.9520000000002</c:v>
                </c:pt>
                <c:pt idx="2436">
                  <c:v>3441.9380000000001</c:v>
                </c:pt>
                <c:pt idx="2437">
                  <c:v>3538.5239999999999</c:v>
                </c:pt>
                <c:pt idx="2438">
                  <c:v>3391.7930000000001</c:v>
                </c:pt>
                <c:pt idx="2439">
                  <c:v>3302.4769999999999</c:v>
                </c:pt>
                <c:pt idx="2440">
                  <c:v>3387.578</c:v>
                </c:pt>
                <c:pt idx="2441">
                  <c:v>3494.0949999999998</c:v>
                </c:pt>
                <c:pt idx="2442">
                  <c:v>3526.5920000000001</c:v>
                </c:pt>
                <c:pt idx="2443">
                  <c:v>3499.7759999999998</c:v>
                </c:pt>
                <c:pt idx="2444">
                  <c:v>3556.915</c:v>
                </c:pt>
                <c:pt idx="2445">
                  <c:v>3528.864</c:v>
                </c:pt>
                <c:pt idx="2446">
                  <c:v>3479.5909999999999</c:v>
                </c:pt>
                <c:pt idx="2447">
                  <c:v>3502.2539999999999</c:v>
                </c:pt>
                <c:pt idx="2448">
                  <c:v>3393.7939999999999</c:v>
                </c:pt>
                <c:pt idx="2449">
                  <c:v>3394.1129999999998</c:v>
                </c:pt>
                <c:pt idx="2450">
                  <c:v>3438.3829999999998</c:v>
                </c:pt>
                <c:pt idx="2451">
                  <c:v>3469.672</c:v>
                </c:pt>
                <c:pt idx="2452">
                  <c:v>3343.7919999999999</c:v>
                </c:pt>
                <c:pt idx="2453">
                  <c:v>3271.1320000000001</c:v>
                </c:pt>
                <c:pt idx="2454">
                  <c:v>3282.67</c:v>
                </c:pt>
                <c:pt idx="2455">
                  <c:v>3346.26</c:v>
                </c:pt>
                <c:pt idx="2456">
                  <c:v>3359.2510000000002</c:v>
                </c:pt>
                <c:pt idx="2457">
                  <c:v>3379.9989999999998</c:v>
                </c:pt>
                <c:pt idx="2458">
                  <c:v>3410.181</c:v>
                </c:pt>
                <c:pt idx="2459">
                  <c:v>3441.9780000000001</c:v>
                </c:pt>
                <c:pt idx="2460">
                  <c:v>3466.3879999999999</c:v>
                </c:pt>
                <c:pt idx="2461">
                  <c:v>3447.7350000000001</c:v>
                </c:pt>
                <c:pt idx="2462">
                  <c:v>3517.1610000000001</c:v>
                </c:pt>
                <c:pt idx="2463">
                  <c:v>3550.1109999999999</c:v>
                </c:pt>
                <c:pt idx="2464">
                  <c:v>3555.63</c:v>
                </c:pt>
                <c:pt idx="2465">
                  <c:v>3514.569</c:v>
                </c:pt>
                <c:pt idx="2466">
                  <c:v>3539.8150000000001</c:v>
                </c:pt>
                <c:pt idx="2467">
                  <c:v>3518.6350000000002</c:v>
                </c:pt>
                <c:pt idx="2468">
                  <c:v>3501.3589999999999</c:v>
                </c:pt>
                <c:pt idx="2469">
                  <c:v>3567.9789999999998</c:v>
                </c:pt>
                <c:pt idx="2470">
                  <c:v>3581.7939999999999</c:v>
                </c:pt>
                <c:pt idx="2471">
                  <c:v>3617.44</c:v>
                </c:pt>
                <c:pt idx="2472">
                  <c:v>3647.0259999999998</c:v>
                </c:pt>
                <c:pt idx="2473">
                  <c:v>3687.364</c:v>
                </c:pt>
                <c:pt idx="2474">
                  <c:v>3768.2579999999998</c:v>
                </c:pt>
                <c:pt idx="2475">
                  <c:v>3828.3119999999999</c:v>
                </c:pt>
                <c:pt idx="2476">
                  <c:v>3924.2559999999999</c:v>
                </c:pt>
                <c:pt idx="2477">
                  <c:v>3928.873</c:v>
                </c:pt>
                <c:pt idx="2478">
                  <c:v>3979.7579999999998</c:v>
                </c:pt>
                <c:pt idx="2479">
                  <c:v>4044.6419999999998</c:v>
                </c:pt>
                <c:pt idx="2480">
                  <c:v>4052.0859999999998</c:v>
                </c:pt>
                <c:pt idx="2481">
                  <c:v>4031.0729999999999</c:v>
                </c:pt>
                <c:pt idx="2482">
                  <c:v>4062.2689999999998</c:v>
                </c:pt>
                <c:pt idx="2483">
                  <c:v>4116.3010000000004</c:v>
                </c:pt>
                <c:pt idx="2484">
                  <c:v>4230.5870000000004</c:v>
                </c:pt>
                <c:pt idx="2485">
                  <c:v>4167.1229999999996</c:v>
                </c:pt>
                <c:pt idx="2486">
                  <c:v>4276.3059999999996</c:v>
                </c:pt>
                <c:pt idx="2487">
                  <c:v>4319.7269999999999</c:v>
                </c:pt>
                <c:pt idx="2488">
                  <c:v>4470.8819999999996</c:v>
                </c:pt>
                <c:pt idx="2489">
                  <c:v>4578.8440000000001</c:v>
                </c:pt>
                <c:pt idx="2490">
                  <c:v>4591.9679999999998</c:v>
                </c:pt>
                <c:pt idx="2491">
                  <c:v>4548.9040000000005</c:v>
                </c:pt>
                <c:pt idx="2492">
                  <c:v>4717.2870000000003</c:v>
                </c:pt>
                <c:pt idx="2493">
                  <c:v>4775.7979999999998</c:v>
                </c:pt>
                <c:pt idx="2494">
                  <c:v>4799.6869999999999</c:v>
                </c:pt>
                <c:pt idx="2495">
                  <c:v>4632.4799999999996</c:v>
                </c:pt>
                <c:pt idx="2496">
                  <c:v>4835.4080000000004</c:v>
                </c:pt>
                <c:pt idx="2497">
                  <c:v>4833.82</c:v>
                </c:pt>
                <c:pt idx="2498">
                  <c:v>4715.8389999999999</c:v>
                </c:pt>
                <c:pt idx="2499">
                  <c:v>4845.732</c:v>
                </c:pt>
                <c:pt idx="2500">
                  <c:v>4992.8609999999999</c:v>
                </c:pt>
                <c:pt idx="2501">
                  <c:v>4917.0990000000002</c:v>
                </c:pt>
                <c:pt idx="2502">
                  <c:v>4963.2650000000003</c:v>
                </c:pt>
                <c:pt idx="2503">
                  <c:v>5020.9920000000002</c:v>
                </c:pt>
                <c:pt idx="2504">
                  <c:v>4885.8959999999997</c:v>
                </c:pt>
                <c:pt idx="2505">
                  <c:v>4960.2470000000003</c:v>
                </c:pt>
                <c:pt idx="2506">
                  <c:v>4957.7489999999998</c:v>
                </c:pt>
                <c:pt idx="2507">
                  <c:v>5043.2610000000004</c:v>
                </c:pt>
                <c:pt idx="2508">
                  <c:v>4829.9309999999996</c:v>
                </c:pt>
                <c:pt idx="2509">
                  <c:v>4695.2979999999998</c:v>
                </c:pt>
                <c:pt idx="2510">
                  <c:v>4634.549</c:v>
                </c:pt>
                <c:pt idx="2511">
                  <c:v>4754.1949999999997</c:v>
                </c:pt>
                <c:pt idx="2512">
                  <c:v>4892.4049999999997</c:v>
                </c:pt>
                <c:pt idx="2513">
                  <c:v>4966.7139999999999</c:v>
                </c:pt>
                <c:pt idx="2514">
                  <c:v>4949.6809999999996</c:v>
                </c:pt>
                <c:pt idx="2515">
                  <c:v>4955.4129999999996</c:v>
                </c:pt>
                <c:pt idx="2516">
                  <c:v>4849.9350000000004</c:v>
                </c:pt>
                <c:pt idx="2517">
                  <c:v>4897.7120000000004</c:v>
                </c:pt>
                <c:pt idx="2518">
                  <c:v>5054.6809999999996</c:v>
                </c:pt>
                <c:pt idx="2519">
                  <c:v>5111.2020000000002</c:v>
                </c:pt>
                <c:pt idx="2520">
                  <c:v>5329.6310000000003</c:v>
                </c:pt>
                <c:pt idx="2521">
                  <c:v>5380.8549999999996</c:v>
                </c:pt>
                <c:pt idx="2522">
                  <c:v>5603.5929999999998</c:v>
                </c:pt>
                <c:pt idx="2523">
                  <c:v>5677.6930000000002</c:v>
                </c:pt>
                <c:pt idx="2524">
                  <c:v>5684.37</c:v>
                </c:pt>
                <c:pt idx="2525">
                  <c:v>5335.9750000000004</c:v>
                </c:pt>
                <c:pt idx="2526">
                  <c:v>5413.5559999999996</c:v>
                </c:pt>
                <c:pt idx="2527">
                  <c:v>5727.4129999999996</c:v>
                </c:pt>
                <c:pt idx="2528">
                  <c:v>5882.08</c:v>
                </c:pt>
                <c:pt idx="2529">
                  <c:v>5878.13</c:v>
                </c:pt>
                <c:pt idx="2530">
                  <c:v>6001.5190000000002</c:v>
                </c:pt>
                <c:pt idx="2531">
                  <c:v>6068.7550000000001</c:v>
                </c:pt>
                <c:pt idx="2532">
                  <c:v>6132.8339999999998</c:v>
                </c:pt>
                <c:pt idx="2533">
                  <c:v>6011.9479000000001</c:v>
                </c:pt>
                <c:pt idx="2534">
                  <c:v>6081.0228999999999</c:v>
                </c:pt>
                <c:pt idx="2535">
                  <c:v>6142.3635000000004</c:v>
                </c:pt>
                <c:pt idx="2536">
                  <c:v>6240.6485000000002</c:v>
                </c:pt>
                <c:pt idx="2537">
                  <c:v>6090.7641999999996</c:v>
                </c:pt>
                <c:pt idx="2538">
                  <c:v>5892.4305999999997</c:v>
                </c:pt>
                <c:pt idx="2539">
                  <c:v>6011.3819000000003</c:v>
                </c:pt>
                <c:pt idx="2540">
                  <c:v>5724.1967000000004</c:v>
                </c:pt>
                <c:pt idx="2541">
                  <c:v>5444.1621999999998</c:v>
                </c:pt>
                <c:pt idx="2542">
                  <c:v>5573.8658999999998</c:v>
                </c:pt>
                <c:pt idx="2543">
                  <c:v>5698.9080999999996</c:v>
                </c:pt>
                <c:pt idx="2544">
                  <c:v>5323.2358000000004</c:v>
                </c:pt>
                <c:pt idx="2545">
                  <c:v>5188.3708999999999</c:v>
                </c:pt>
                <c:pt idx="2546">
                  <c:v>4803.4354999999996</c:v>
                </c:pt>
                <c:pt idx="2547">
                  <c:v>5054.8418000000001</c:v>
                </c:pt>
                <c:pt idx="2548">
                  <c:v>4826.5540000000001</c:v>
                </c:pt>
                <c:pt idx="2549">
                  <c:v>4416.6328000000003</c:v>
                </c:pt>
                <c:pt idx="2550">
                  <c:v>4599.9916000000003</c:v>
                </c:pt>
                <c:pt idx="2551">
                  <c:v>4188.5716000000002</c:v>
                </c:pt>
                <c:pt idx="2552">
                  <c:v>3882.9241000000002</c:v>
                </c:pt>
                <c:pt idx="2553">
                  <c:v>3891.8771999999999</c:v>
                </c:pt>
                <c:pt idx="2554">
                  <c:v>4307.2172</c:v>
                </c:pt>
                <c:pt idx="2555">
                  <c:v>4583.5727999999999</c:v>
                </c:pt>
                <c:pt idx="2556">
                  <c:v>4677.5445</c:v>
                </c:pt>
                <c:pt idx="2557">
                  <c:v>4567.4706999999999</c:v>
                </c:pt>
                <c:pt idx="2558">
                  <c:v>4364.7655999999997</c:v>
                </c:pt>
                <c:pt idx="2559">
                  <c:v>4457.1289999999999</c:v>
                </c:pt>
                <c:pt idx="2560">
                  <c:v>4621.4867999999997</c:v>
                </c:pt>
                <c:pt idx="2561">
                  <c:v>4587.0261</c:v>
                </c:pt>
                <c:pt idx="2562">
                  <c:v>4670.3031000000001</c:v>
                </c:pt>
                <c:pt idx="2563">
                  <c:v>4703.3629000000001</c:v>
                </c:pt>
                <c:pt idx="2564">
                  <c:v>4817.8401000000003</c:v>
                </c:pt>
                <c:pt idx="2565">
                  <c:v>4617.2493000000004</c:v>
                </c:pt>
                <c:pt idx="2566">
                  <c:v>4173.3361999999997</c:v>
                </c:pt>
                <c:pt idx="2567">
                  <c:v>4314.2862999999998</c:v>
                </c:pt>
                <c:pt idx="2568">
                  <c:v>4452.0226000000002</c:v>
                </c:pt>
                <c:pt idx="2569">
                  <c:v>4287.2527</c:v>
                </c:pt>
                <c:pt idx="2570">
                  <c:v>4292.8572000000004</c:v>
                </c:pt>
                <c:pt idx="2571">
                  <c:v>4368.2516999999998</c:v>
                </c:pt>
                <c:pt idx="2572">
                  <c:v>4518.6202999999996</c:v>
                </c:pt>
                <c:pt idx="2573">
                  <c:v>4410.9085999999998</c:v>
                </c:pt>
                <c:pt idx="2574">
                  <c:v>4485.8316999999997</c:v>
                </c:pt>
                <c:pt idx="2575">
                  <c:v>4588.67</c:v>
                </c:pt>
                <c:pt idx="2576">
                  <c:v>4760.0325000000003</c:v>
                </c:pt>
                <c:pt idx="2577">
                  <c:v>4717.4930999999997</c:v>
                </c:pt>
                <c:pt idx="2578">
                  <c:v>4688.1275999999998</c:v>
                </c:pt>
                <c:pt idx="2579">
                  <c:v>4842.1850999999997</c:v>
                </c:pt>
                <c:pt idx="2580">
                  <c:v>4799.7561999999998</c:v>
                </c:pt>
                <c:pt idx="2581">
                  <c:v>4887.7853999999998</c:v>
                </c:pt>
                <c:pt idx="2582">
                  <c:v>4400.3126000000002</c:v>
                </c:pt>
                <c:pt idx="2583">
                  <c:v>4547.3608000000004</c:v>
                </c:pt>
                <c:pt idx="2584">
                  <c:v>4369.1781000000001</c:v>
                </c:pt>
                <c:pt idx="2585">
                  <c:v>4029.0219999999999</c:v>
                </c:pt>
                <c:pt idx="2586">
                  <c:v>3558.5907999999999</c:v>
                </c:pt>
                <c:pt idx="2587">
                  <c:v>3538.654</c:v>
                </c:pt>
                <c:pt idx="2588">
                  <c:v>3529.1255999999998</c:v>
                </c:pt>
                <c:pt idx="2589">
                  <c:v>3711.6304</c:v>
                </c:pt>
                <c:pt idx="2590">
                  <c:v>3809.7892999999999</c:v>
                </c:pt>
                <c:pt idx="2591">
                  <c:v>3713.0101</c:v>
                </c:pt>
                <c:pt idx="2592">
                  <c:v>3506.4045000000001</c:v>
                </c:pt>
                <c:pt idx="2593">
                  <c:v>3684.6451999999999</c:v>
                </c:pt>
                <c:pt idx="2594">
                  <c:v>3581.9014000000002</c:v>
                </c:pt>
                <c:pt idx="2595">
                  <c:v>3743.9540000000002</c:v>
                </c:pt>
                <c:pt idx="2596">
                  <c:v>3760.7004000000002</c:v>
                </c:pt>
                <c:pt idx="2597">
                  <c:v>3753.5882000000001</c:v>
                </c:pt>
                <c:pt idx="2598">
                  <c:v>3795.9168</c:v>
                </c:pt>
                <c:pt idx="2599">
                  <c:v>3511.6255000000001</c:v>
                </c:pt>
                <c:pt idx="2600">
                  <c:v>3436.1853000000001</c:v>
                </c:pt>
                <c:pt idx="2601">
                  <c:v>3623.2310000000002</c:v>
                </c:pt>
                <c:pt idx="2602">
                  <c:v>3583.9558000000002</c:v>
                </c:pt>
                <c:pt idx="2603">
                  <c:v>3554.0198</c:v>
                </c:pt>
                <c:pt idx="2604">
                  <c:v>3678.0475999999999</c:v>
                </c:pt>
                <c:pt idx="2605">
                  <c:v>3637.2015999999999</c:v>
                </c:pt>
                <c:pt idx="2606">
                  <c:v>3639.8733999999999</c:v>
                </c:pt>
                <c:pt idx="2607">
                  <c:v>3651.9684000000002</c:v>
                </c:pt>
                <c:pt idx="2608">
                  <c:v>3597.5873000000001</c:v>
                </c:pt>
                <c:pt idx="2609">
                  <c:v>3587.3029000000001</c:v>
                </c:pt>
                <c:pt idx="2610">
                  <c:v>3605.4456</c:v>
                </c:pt>
                <c:pt idx="2611">
                  <c:v>3705.7932000000001</c:v>
                </c:pt>
                <c:pt idx="2612">
                  <c:v>3707.0227</c:v>
                </c:pt>
                <c:pt idx="2613">
                  <c:v>3758.5587999999998</c:v>
                </c:pt>
                <c:pt idx="2614">
                  <c:v>3848.9065000000001</c:v>
                </c:pt>
                <c:pt idx="2615">
                  <c:v>3870.7244999999998</c:v>
                </c:pt>
                <c:pt idx="2616">
                  <c:v>3816.3213000000001</c:v>
                </c:pt>
                <c:pt idx="2617">
                  <c:v>3972.7503000000002</c:v>
                </c:pt>
                <c:pt idx="2618">
                  <c:v>4031.2622999999999</c:v>
                </c:pt>
                <c:pt idx="2619">
                  <c:v>4035.9773</c:v>
                </c:pt>
                <c:pt idx="2620">
                  <c:v>4084.9940999999999</c:v>
                </c:pt>
                <c:pt idx="2621">
                  <c:v>3868.2003</c:v>
                </c:pt>
                <c:pt idx="2622">
                  <c:v>3985.9573999999998</c:v>
                </c:pt>
                <c:pt idx="2623">
                  <c:v>4099.6975000000002</c:v>
                </c:pt>
                <c:pt idx="2624">
                  <c:v>4066.2305000000001</c:v>
                </c:pt>
                <c:pt idx="2625">
                  <c:v>4070.8155999999999</c:v>
                </c:pt>
                <c:pt idx="2626">
                  <c:v>4035.1262999999999</c:v>
                </c:pt>
                <c:pt idx="2627">
                  <c:v>4026.0972000000002</c:v>
                </c:pt>
                <c:pt idx="2628">
                  <c:v>3945.8517999999999</c:v>
                </c:pt>
                <c:pt idx="2629">
                  <c:v>3942.625</c:v>
                </c:pt>
                <c:pt idx="2630">
                  <c:v>3938.248</c:v>
                </c:pt>
                <c:pt idx="2631">
                  <c:v>4105.2543999999998</c:v>
                </c:pt>
                <c:pt idx="2632">
                  <c:v>4154.0230000000001</c:v>
                </c:pt>
                <c:pt idx="2633">
                  <c:v>4241.2637999999997</c:v>
                </c:pt>
                <c:pt idx="2634">
                  <c:v>4275.3543</c:v>
                </c:pt>
                <c:pt idx="2635">
                  <c:v>4313.7671</c:v>
                </c:pt>
                <c:pt idx="2636">
                  <c:v>4331.9929000000002</c:v>
                </c:pt>
                <c:pt idx="2637">
                  <c:v>4261.5743000000002</c:v>
                </c:pt>
                <c:pt idx="2638">
                  <c:v>4186.8028000000004</c:v>
                </c:pt>
                <c:pt idx="2639">
                  <c:v>4348.5427</c:v>
                </c:pt>
                <c:pt idx="2640">
                  <c:v>4305.5888000000004</c:v>
                </c:pt>
                <c:pt idx="2641">
                  <c:v>4267.9210000000003</c:v>
                </c:pt>
                <c:pt idx="2642">
                  <c:v>4338.9151000000002</c:v>
                </c:pt>
                <c:pt idx="2643">
                  <c:v>4371.6773000000003</c:v>
                </c:pt>
                <c:pt idx="2644">
                  <c:v>4353.4087</c:v>
                </c:pt>
                <c:pt idx="2645">
                  <c:v>4364.6466</c:v>
                </c:pt>
                <c:pt idx="2646">
                  <c:v>4454.7011000000002</c:v>
                </c:pt>
                <c:pt idx="2647">
                  <c:v>4383.6548000000003</c:v>
                </c:pt>
                <c:pt idx="2648">
                  <c:v>4182.1369000000004</c:v>
                </c:pt>
                <c:pt idx="2649">
                  <c:v>4229.6319000000003</c:v>
                </c:pt>
                <c:pt idx="2650">
                  <c:v>4214.7403999999997</c:v>
                </c:pt>
                <c:pt idx="2651">
                  <c:v>4308.3751000000002</c:v>
                </c:pt>
                <c:pt idx="2652">
                  <c:v>4345.3155999999999</c:v>
                </c:pt>
                <c:pt idx="2653">
                  <c:v>4308.2754999999997</c:v>
                </c:pt>
                <c:pt idx="2654">
                  <c:v>4300.5568999999996</c:v>
                </c:pt>
                <c:pt idx="2655">
                  <c:v>4213.5798000000004</c:v>
                </c:pt>
                <c:pt idx="2656">
                  <c:v>4261.0203000000001</c:v>
                </c:pt>
                <c:pt idx="2657">
                  <c:v>4232.8212999999996</c:v>
                </c:pt>
                <c:pt idx="2658">
                  <c:v>4172.5014000000001</c:v>
                </c:pt>
                <c:pt idx="2659">
                  <c:v>4296.4155000000001</c:v>
                </c:pt>
                <c:pt idx="2660">
                  <c:v>4304.7568000000001</c:v>
                </c:pt>
                <c:pt idx="2661">
                  <c:v>4306.9540999999999</c:v>
                </c:pt>
                <c:pt idx="2662">
                  <c:v>4374.7444999999998</c:v>
                </c:pt>
                <c:pt idx="2663">
                  <c:v>4366.5060000000003</c:v>
                </c:pt>
                <c:pt idx="2664">
                  <c:v>4509.8724000000002</c:v>
                </c:pt>
                <c:pt idx="2665">
                  <c:v>4520.9214000000002</c:v>
                </c:pt>
                <c:pt idx="2666">
                  <c:v>4502.9184999999998</c:v>
                </c:pt>
                <c:pt idx="2667">
                  <c:v>4462.5338000000002</c:v>
                </c:pt>
                <c:pt idx="2668">
                  <c:v>4489.2816000000003</c:v>
                </c:pt>
                <c:pt idx="2669">
                  <c:v>4364.5532000000003</c:v>
                </c:pt>
                <c:pt idx="2670">
                  <c:v>4413.7777999999998</c:v>
                </c:pt>
                <c:pt idx="2671">
                  <c:v>4416.6418000000003</c:v>
                </c:pt>
                <c:pt idx="2672">
                  <c:v>4368.2975999999999</c:v>
                </c:pt>
                <c:pt idx="2673">
                  <c:v>3966.6041</c:v>
                </c:pt>
                <c:pt idx="2674">
                  <c:v>4084.1644999999999</c:v>
                </c:pt>
                <c:pt idx="2675">
                  <c:v>4119.5033000000003</c:v>
                </c:pt>
                <c:pt idx="2676">
                  <c:v>3992.2860000000001</c:v>
                </c:pt>
                <c:pt idx="2677">
                  <c:v>3918.7278000000001</c:v>
                </c:pt>
                <c:pt idx="2678">
                  <c:v>3769.8000999999999</c:v>
                </c:pt>
                <c:pt idx="2679">
                  <c:v>3779.8595</c:v>
                </c:pt>
                <c:pt idx="2680">
                  <c:v>3607.3132000000001</c:v>
                </c:pt>
                <c:pt idx="2681">
                  <c:v>3739.7323999999999</c:v>
                </c:pt>
                <c:pt idx="2682">
                  <c:v>3569.0817999999999</c:v>
                </c:pt>
                <c:pt idx="2683">
                  <c:v>3637.3627999999999</c:v>
                </c:pt>
                <c:pt idx="2684">
                  <c:v>3735.895</c:v>
                </c:pt>
                <c:pt idx="2685">
                  <c:v>3656.1511</c:v>
                </c:pt>
                <c:pt idx="2686">
                  <c:v>3636.7882</c:v>
                </c:pt>
                <c:pt idx="2687">
                  <c:v>3659.9535000000001</c:v>
                </c:pt>
                <c:pt idx="2688">
                  <c:v>3636.0862000000002</c:v>
                </c:pt>
                <c:pt idx="2689">
                  <c:v>3455.5178000000001</c:v>
                </c:pt>
                <c:pt idx="2690">
                  <c:v>3390.4281999999998</c:v>
                </c:pt>
                <c:pt idx="2691">
                  <c:v>3328.2638999999999</c:v>
                </c:pt>
                <c:pt idx="2692">
                  <c:v>3423.9427999999998</c:v>
                </c:pt>
                <c:pt idx="2693">
                  <c:v>3390.3287999999998</c:v>
                </c:pt>
                <c:pt idx="2694">
                  <c:v>3426.3712999999998</c:v>
                </c:pt>
                <c:pt idx="2695">
                  <c:v>3456.0936999999999</c:v>
                </c:pt>
                <c:pt idx="2696">
                  <c:v>3490.9223000000002</c:v>
                </c:pt>
                <c:pt idx="2697">
                  <c:v>3381.9875999999999</c:v>
                </c:pt>
                <c:pt idx="2698">
                  <c:v>3467.4740000000002</c:v>
                </c:pt>
                <c:pt idx="2699">
                  <c:v>3550.2341999999999</c:v>
                </c:pt>
                <c:pt idx="2700">
                  <c:v>3610.0464000000002</c:v>
                </c:pt>
                <c:pt idx="2701">
                  <c:v>3585.6133</c:v>
                </c:pt>
                <c:pt idx="2702">
                  <c:v>3631.8099000000002</c:v>
                </c:pt>
                <c:pt idx="2703">
                  <c:v>3678.9200999999998</c:v>
                </c:pt>
                <c:pt idx="2704">
                  <c:v>3629.8415</c:v>
                </c:pt>
                <c:pt idx="2705">
                  <c:v>3668.3</c:v>
                </c:pt>
                <c:pt idx="2706">
                  <c:v>3478.1716999999999</c:v>
                </c:pt>
                <c:pt idx="2707">
                  <c:v>3475.5077999999999</c:v>
                </c:pt>
                <c:pt idx="2708">
                  <c:v>3400.8344000000002</c:v>
                </c:pt>
                <c:pt idx="2709">
                  <c:v>3466.0830000000001</c:v>
                </c:pt>
                <c:pt idx="2710">
                  <c:v>3615.0146</c:v>
                </c:pt>
                <c:pt idx="2711">
                  <c:v>3609.1619999999998</c:v>
                </c:pt>
                <c:pt idx="2712">
                  <c:v>3649.6428000000001</c:v>
                </c:pt>
                <c:pt idx="2713">
                  <c:v>3669.6107000000002</c:v>
                </c:pt>
                <c:pt idx="2714">
                  <c:v>3596.6696999999999</c:v>
                </c:pt>
                <c:pt idx="2715">
                  <c:v>3598.3564999999999</c:v>
                </c:pt>
                <c:pt idx="2716">
                  <c:v>3532.4164000000001</c:v>
                </c:pt>
                <c:pt idx="2717">
                  <c:v>3583.6698999999999</c:v>
                </c:pt>
                <c:pt idx="2718">
                  <c:v>3614.9760999999999</c:v>
                </c:pt>
                <c:pt idx="2719">
                  <c:v>3620.6518000000001</c:v>
                </c:pt>
                <c:pt idx="2720">
                  <c:v>3641.5446999999999</c:v>
                </c:pt>
                <c:pt idx="2721">
                  <c:v>3689.2420000000002</c:v>
                </c:pt>
                <c:pt idx="2722">
                  <c:v>3760.8157999999999</c:v>
                </c:pt>
                <c:pt idx="2723">
                  <c:v>3778.0807</c:v>
                </c:pt>
                <c:pt idx="2724">
                  <c:v>3773.4998999999998</c:v>
                </c:pt>
                <c:pt idx="2725">
                  <c:v>3759.6887999999999</c:v>
                </c:pt>
                <c:pt idx="2726">
                  <c:v>3724.9949000000001</c:v>
                </c:pt>
                <c:pt idx="2727">
                  <c:v>3766.4049</c:v>
                </c:pt>
                <c:pt idx="2728">
                  <c:v>3740.5108</c:v>
                </c:pt>
                <c:pt idx="2729">
                  <c:v>3729.0093000000002</c:v>
                </c:pt>
                <c:pt idx="2730">
                  <c:v>3801.8807999999999</c:v>
                </c:pt>
                <c:pt idx="2731">
                  <c:v>3784.5239999999999</c:v>
                </c:pt>
                <c:pt idx="2732">
                  <c:v>3788.4742999999999</c:v>
                </c:pt>
                <c:pt idx="2733">
                  <c:v>3848.6408000000001</c:v>
                </c:pt>
                <c:pt idx="2734">
                  <c:v>3865.0124000000001</c:v>
                </c:pt>
                <c:pt idx="2735">
                  <c:v>3778.4429</c:v>
                </c:pt>
                <c:pt idx="2736">
                  <c:v>3797.1995999999999</c:v>
                </c:pt>
                <c:pt idx="2737">
                  <c:v>3829.0164</c:v>
                </c:pt>
                <c:pt idx="2738">
                  <c:v>3836.2478999999998</c:v>
                </c:pt>
                <c:pt idx="2739">
                  <c:v>3884.6968000000002</c:v>
                </c:pt>
                <c:pt idx="2740">
                  <c:v>3885.3103000000001</c:v>
                </c:pt>
                <c:pt idx="2741">
                  <c:v>3856.2939000000001</c:v>
                </c:pt>
                <c:pt idx="2742">
                  <c:v>3846.6957000000002</c:v>
                </c:pt>
                <c:pt idx="2743">
                  <c:v>3850.4638</c:v>
                </c:pt>
                <c:pt idx="2744">
                  <c:v>3735.8811999999998</c:v>
                </c:pt>
                <c:pt idx="2745">
                  <c:v>3716.2118</c:v>
                </c:pt>
                <c:pt idx="2746">
                  <c:v>3742.8296999999998</c:v>
                </c:pt>
                <c:pt idx="2747">
                  <c:v>3756.0891000000001</c:v>
                </c:pt>
                <c:pt idx="2748">
                  <c:v>3780.6871999999998</c:v>
                </c:pt>
                <c:pt idx="2749">
                  <c:v>3765.1583000000001</c:v>
                </c:pt>
                <c:pt idx="2750">
                  <c:v>3744.9295999999999</c:v>
                </c:pt>
                <c:pt idx="2751">
                  <c:v>3753.6392999999998</c:v>
                </c:pt>
                <c:pt idx="2752">
                  <c:v>3806.4241999999999</c:v>
                </c:pt>
                <c:pt idx="2753">
                  <c:v>3800.7878000000001</c:v>
                </c:pt>
                <c:pt idx="2754">
                  <c:v>3805.0153</c:v>
                </c:pt>
                <c:pt idx="2755">
                  <c:v>3690.3175000000001</c:v>
                </c:pt>
                <c:pt idx="2756">
                  <c:v>3605.1583999999998</c:v>
                </c:pt>
                <c:pt idx="2757">
                  <c:v>3638.2957999999999</c:v>
                </c:pt>
                <c:pt idx="2758">
                  <c:v>3616.4213</c:v>
                </c:pt>
                <c:pt idx="2759">
                  <c:v>3641.7069000000001</c:v>
                </c:pt>
                <c:pt idx="2760">
                  <c:v>3629.2550999999999</c:v>
                </c:pt>
                <c:pt idx="2761">
                  <c:v>3669.5061000000001</c:v>
                </c:pt>
                <c:pt idx="2762">
                  <c:v>3631.24</c:v>
                </c:pt>
                <c:pt idx="2763">
                  <c:v>3590.3316</c:v>
                </c:pt>
                <c:pt idx="2764">
                  <c:v>3579.3173000000002</c:v>
                </c:pt>
                <c:pt idx="2765">
                  <c:v>3609.0727000000002</c:v>
                </c:pt>
                <c:pt idx="2766">
                  <c:v>3624.7318</c:v>
                </c:pt>
                <c:pt idx="2767">
                  <c:v>3612.2046</c:v>
                </c:pt>
                <c:pt idx="2768">
                  <c:v>3599.4652999999998</c:v>
                </c:pt>
                <c:pt idx="2769">
                  <c:v>3603.3571999999999</c:v>
                </c:pt>
                <c:pt idx="2770">
                  <c:v>3611.3497000000002</c:v>
                </c:pt>
                <c:pt idx="2771">
                  <c:v>3621.1876000000002</c:v>
                </c:pt>
                <c:pt idx="2772">
                  <c:v>3721.4041000000002</c:v>
                </c:pt>
                <c:pt idx="2773">
                  <c:v>3716.4459000000002</c:v>
                </c:pt>
                <c:pt idx="2774">
                  <c:v>3727.4088999999999</c:v>
                </c:pt>
                <c:pt idx="2775">
                  <c:v>3746.0047</c:v>
                </c:pt>
                <c:pt idx="2776">
                  <c:v>3742.0852</c:v>
                </c:pt>
                <c:pt idx="2777">
                  <c:v>3726.9429</c:v>
                </c:pt>
                <c:pt idx="2778">
                  <c:v>3680.4677999999999</c:v>
                </c:pt>
                <c:pt idx="2779">
                  <c:v>3598.1525000000001</c:v>
                </c:pt>
                <c:pt idx="2780">
                  <c:v>3586.9409999999998</c:v>
                </c:pt>
                <c:pt idx="2781">
                  <c:v>3655.7343000000001</c:v>
                </c:pt>
                <c:pt idx="2782">
                  <c:v>3653.1862999999998</c:v>
                </c:pt>
                <c:pt idx="2783">
                  <c:v>3676.4672999999998</c:v>
                </c:pt>
                <c:pt idx="2784">
                  <c:v>3686.7377000000001</c:v>
                </c:pt>
                <c:pt idx="2785">
                  <c:v>3660.7894999999999</c:v>
                </c:pt>
                <c:pt idx="2786">
                  <c:v>3687.3071</c:v>
                </c:pt>
                <c:pt idx="2787">
                  <c:v>3662.7853</c:v>
                </c:pt>
                <c:pt idx="2788">
                  <c:v>3606.8130999999998</c:v>
                </c:pt>
                <c:pt idx="2789">
                  <c:v>3656.4245999999998</c:v>
                </c:pt>
                <c:pt idx="2790">
                  <c:v>3697.8022999999998</c:v>
                </c:pt>
                <c:pt idx="2791">
                  <c:v>3702.4866999999999</c:v>
                </c:pt>
                <c:pt idx="2792">
                  <c:v>3706.8762000000002</c:v>
                </c:pt>
                <c:pt idx="2793">
                  <c:v>3689.0173</c:v>
                </c:pt>
                <c:pt idx="2794">
                  <c:v>3758.5830999999998</c:v>
                </c:pt>
                <c:pt idx="2795">
                  <c:v>3756.0605999999998</c:v>
                </c:pt>
                <c:pt idx="2796">
                  <c:v>3763.8728000000001</c:v>
                </c:pt>
                <c:pt idx="2797">
                  <c:v>3742.4785000000002</c:v>
                </c:pt>
                <c:pt idx="2798">
                  <c:v>3740.2334000000001</c:v>
                </c:pt>
                <c:pt idx="2799">
                  <c:v>3742.3892000000001</c:v>
                </c:pt>
                <c:pt idx="2800">
                  <c:v>3825.9421000000002</c:v>
                </c:pt>
                <c:pt idx="2801">
                  <c:v>3835.7237</c:v>
                </c:pt>
                <c:pt idx="2802">
                  <c:v>3827.8166000000001</c:v>
                </c:pt>
                <c:pt idx="2803">
                  <c:v>3826.2853</c:v>
                </c:pt>
                <c:pt idx="2804">
                  <c:v>3831.9946</c:v>
                </c:pt>
                <c:pt idx="2805">
                  <c:v>3814.6006000000002</c:v>
                </c:pt>
                <c:pt idx="2806">
                  <c:v>3805.1253000000002</c:v>
                </c:pt>
                <c:pt idx="2807">
                  <c:v>3822.5839000000001</c:v>
                </c:pt>
                <c:pt idx="2808">
                  <c:v>3780.6444000000001</c:v>
                </c:pt>
                <c:pt idx="2809">
                  <c:v>3794.8595999999998</c:v>
                </c:pt>
                <c:pt idx="2810">
                  <c:v>3850.3921999999998</c:v>
                </c:pt>
                <c:pt idx="2811">
                  <c:v>3781.5585000000001</c:v>
                </c:pt>
                <c:pt idx="2812">
                  <c:v>3835.7159999999999</c:v>
                </c:pt>
                <c:pt idx="2813">
                  <c:v>3832.0574000000001</c:v>
                </c:pt>
                <c:pt idx="2814">
                  <c:v>3797.4488999999999</c:v>
                </c:pt>
                <c:pt idx="2815">
                  <c:v>3808.5372000000002</c:v>
                </c:pt>
                <c:pt idx="2816">
                  <c:v>3827.5668000000001</c:v>
                </c:pt>
                <c:pt idx="2817">
                  <c:v>3838.9409999999998</c:v>
                </c:pt>
                <c:pt idx="2818">
                  <c:v>3835.5435000000002</c:v>
                </c:pt>
                <c:pt idx="2819">
                  <c:v>3879.3148000000001</c:v>
                </c:pt>
                <c:pt idx="2820">
                  <c:v>3905.3557000000001</c:v>
                </c:pt>
                <c:pt idx="2821">
                  <c:v>3883.1866</c:v>
                </c:pt>
                <c:pt idx="2822">
                  <c:v>3871.4128999999998</c:v>
                </c:pt>
                <c:pt idx="2823">
                  <c:v>3958.0558000000001</c:v>
                </c:pt>
                <c:pt idx="2824">
                  <c:v>4057.8766000000001</c:v>
                </c:pt>
                <c:pt idx="2825">
                  <c:v>4022.5882999999999</c:v>
                </c:pt>
                <c:pt idx="2826">
                  <c:v>4020.1752999999999</c:v>
                </c:pt>
                <c:pt idx="2827">
                  <c:v>4012.8602999999998</c:v>
                </c:pt>
                <c:pt idx="2828">
                  <c:v>4018.6961999999999</c:v>
                </c:pt>
                <c:pt idx="2829">
                  <c:v>3990.1228000000001</c:v>
                </c:pt>
                <c:pt idx="2830">
                  <c:v>4001.3768</c:v>
                </c:pt>
                <c:pt idx="2831">
                  <c:v>3974.4582</c:v>
                </c:pt>
                <c:pt idx="2832">
                  <c:v>3970.0354000000002</c:v>
                </c:pt>
                <c:pt idx="2833">
                  <c:v>3957.4843000000001</c:v>
                </c:pt>
                <c:pt idx="2834">
                  <c:v>3962.0086999999999</c:v>
                </c:pt>
                <c:pt idx="2835">
                  <c:v>3965.5416</c:v>
                </c:pt>
                <c:pt idx="2836">
                  <c:v>3985.7579999999998</c:v>
                </c:pt>
                <c:pt idx="2837">
                  <c:v>3954.3179</c:v>
                </c:pt>
                <c:pt idx="2838">
                  <c:v>3969.4996000000001</c:v>
                </c:pt>
                <c:pt idx="2839">
                  <c:v>3983.1061</c:v>
                </c:pt>
                <c:pt idx="2840">
                  <c:v>4008.9265999999998</c:v>
                </c:pt>
                <c:pt idx="2841">
                  <c:v>4009.6322</c:v>
                </c:pt>
                <c:pt idx="2842">
                  <c:v>4016.3458999999998</c:v>
                </c:pt>
                <c:pt idx="2843">
                  <c:v>3936.0985000000001</c:v>
                </c:pt>
                <c:pt idx="2844">
                  <c:v>3916.8501000000001</c:v>
                </c:pt>
                <c:pt idx="2845">
                  <c:v>3900.4227000000001</c:v>
                </c:pt>
                <c:pt idx="2846">
                  <c:v>3884.6911</c:v>
                </c:pt>
                <c:pt idx="2847">
                  <c:v>3919.3467999999998</c:v>
                </c:pt>
                <c:pt idx="2848">
                  <c:v>3919.7543999999998</c:v>
                </c:pt>
                <c:pt idx="2849">
                  <c:v>3941.6612</c:v>
                </c:pt>
                <c:pt idx="2850">
                  <c:v>3966.5418</c:v>
                </c:pt>
                <c:pt idx="2851">
                  <c:v>3934.2782999999999</c:v>
                </c:pt>
                <c:pt idx="2852">
                  <c:v>3878.9036999999998</c:v>
                </c:pt>
                <c:pt idx="2853">
                  <c:v>3914.1064000000001</c:v>
                </c:pt>
                <c:pt idx="2854">
                  <c:v>3903.9454999999998</c:v>
                </c:pt>
                <c:pt idx="2855">
                  <c:v>3909.8148999999999</c:v>
                </c:pt>
                <c:pt idx="2856">
                  <c:v>3940.9857999999999</c:v>
                </c:pt>
                <c:pt idx="2857">
                  <c:v>3977.0198</c:v>
                </c:pt>
                <c:pt idx="2858">
                  <c:v>3977.7085999999999</c:v>
                </c:pt>
                <c:pt idx="2859">
                  <c:v>3978.2557000000002</c:v>
                </c:pt>
                <c:pt idx="2860">
                  <c:v>3984.5302999999999</c:v>
                </c:pt>
                <c:pt idx="2861">
                  <c:v>3992.2166999999999</c:v>
                </c:pt>
                <c:pt idx="2862">
                  <c:v>3960.4326000000001</c:v>
                </c:pt>
                <c:pt idx="2863">
                  <c:v>4017.0383999999999</c:v>
                </c:pt>
                <c:pt idx="2864">
                  <c:v>4007.9848999999999</c:v>
                </c:pt>
                <c:pt idx="2865">
                  <c:v>4012.1974</c:v>
                </c:pt>
                <c:pt idx="2866">
                  <c:v>4034.3058000000001</c:v>
                </c:pt>
                <c:pt idx="2867">
                  <c:v>4071.8402000000001</c:v>
                </c:pt>
                <c:pt idx="2868">
                  <c:v>4080.9007999999999</c:v>
                </c:pt>
                <c:pt idx="2869">
                  <c:v>4053.1666</c:v>
                </c:pt>
                <c:pt idx="2870">
                  <c:v>4048.4996000000001</c:v>
                </c:pt>
                <c:pt idx="2871">
                  <c:v>4023.4524999999999</c:v>
                </c:pt>
                <c:pt idx="2872">
                  <c:v>4033.7212</c:v>
                </c:pt>
                <c:pt idx="2873">
                  <c:v>4048.8514</c:v>
                </c:pt>
                <c:pt idx="2874">
                  <c:v>4012.1963999999998</c:v>
                </c:pt>
                <c:pt idx="2875">
                  <c:v>4048.0551999999998</c:v>
                </c:pt>
                <c:pt idx="2876">
                  <c:v>4033.93</c:v>
                </c:pt>
                <c:pt idx="2877">
                  <c:v>4051.5965999999999</c:v>
                </c:pt>
                <c:pt idx="2878">
                  <c:v>4061.9092000000001</c:v>
                </c:pt>
                <c:pt idx="2879">
                  <c:v>4060.7530999999999</c:v>
                </c:pt>
                <c:pt idx="2880">
                  <c:v>4088.7094000000002</c:v>
                </c:pt>
                <c:pt idx="2881">
                  <c:v>4104.0096000000003</c:v>
                </c:pt>
                <c:pt idx="2882">
                  <c:v>4114.1413000000002</c:v>
                </c:pt>
                <c:pt idx="2883">
                  <c:v>4115.6926999999996</c:v>
                </c:pt>
                <c:pt idx="2884">
                  <c:v>4107.8824000000004</c:v>
                </c:pt>
                <c:pt idx="2885">
                  <c:v>4138.8882999999996</c:v>
                </c:pt>
                <c:pt idx="2886">
                  <c:v>4117.0923000000003</c:v>
                </c:pt>
                <c:pt idx="2887">
                  <c:v>4151.3347999999996</c:v>
                </c:pt>
                <c:pt idx="2888">
                  <c:v>4184.259</c:v>
                </c:pt>
                <c:pt idx="2889">
                  <c:v>4188.6692000000003</c:v>
                </c:pt>
                <c:pt idx="2890">
                  <c:v>4216.97</c:v>
                </c:pt>
                <c:pt idx="2891">
                  <c:v>4266.2137000000002</c:v>
                </c:pt>
                <c:pt idx="2892">
                  <c:v>4271.2736999999997</c:v>
                </c:pt>
                <c:pt idx="2893">
                  <c:v>4288.6328999999996</c:v>
                </c:pt>
                <c:pt idx="2894">
                  <c:v>4261.1219000000001</c:v>
                </c:pt>
                <c:pt idx="2895">
                  <c:v>4290.0012999999999</c:v>
                </c:pt>
                <c:pt idx="2896">
                  <c:v>4189.7132000000001</c:v>
                </c:pt>
                <c:pt idx="2897">
                  <c:v>4178.9803000000002</c:v>
                </c:pt>
                <c:pt idx="2898">
                  <c:v>4173.8963000000003</c:v>
                </c:pt>
                <c:pt idx="2899">
                  <c:v>4201.5527000000002</c:v>
                </c:pt>
                <c:pt idx="2900">
                  <c:v>4189.0415999999996</c:v>
                </c:pt>
                <c:pt idx="2901">
                  <c:v>4229.6665999999996</c:v>
                </c:pt>
                <c:pt idx="2902">
                  <c:v>4113.2464</c:v>
                </c:pt>
                <c:pt idx="2903">
                  <c:v>4115.4768000000004</c:v>
                </c:pt>
                <c:pt idx="2904">
                  <c:v>4074.2939999999999</c:v>
                </c:pt>
                <c:pt idx="2905">
                  <c:v>4041.4639999999999</c:v>
                </c:pt>
                <c:pt idx="2906">
                  <c:v>4052.4119999999998</c:v>
                </c:pt>
                <c:pt idx="2907">
                  <c:v>4046.4767999999999</c:v>
                </c:pt>
                <c:pt idx="2908">
                  <c:v>4029.1898999999999</c:v>
                </c:pt>
                <c:pt idx="2909">
                  <c:v>4062.8935000000001</c:v>
                </c:pt>
                <c:pt idx="2910">
                  <c:v>4068.4081000000001</c:v>
                </c:pt>
                <c:pt idx="2911">
                  <c:v>4015.8831</c:v>
                </c:pt>
                <c:pt idx="2912">
                  <c:v>4037.2103999999999</c:v>
                </c:pt>
                <c:pt idx="2913">
                  <c:v>4042.3546999999999</c:v>
                </c:pt>
                <c:pt idx="2914">
                  <c:v>4022.3681000000001</c:v>
                </c:pt>
                <c:pt idx="2915">
                  <c:v>4025.6505000000002</c:v>
                </c:pt>
                <c:pt idx="2916">
                  <c:v>4045.25</c:v>
                </c:pt>
                <c:pt idx="2917">
                  <c:v>4080.0147000000002</c:v>
                </c:pt>
                <c:pt idx="2918">
                  <c:v>4116.2074000000002</c:v>
                </c:pt>
                <c:pt idx="2919">
                  <c:v>4117.5779000000002</c:v>
                </c:pt>
                <c:pt idx="2920">
                  <c:v>4101.79</c:v>
                </c:pt>
                <c:pt idx="2921">
                  <c:v>4123.4044999999996</c:v>
                </c:pt>
                <c:pt idx="2922">
                  <c:v>4110.2393000000002</c:v>
                </c:pt>
                <c:pt idx="2923">
                  <c:v>4079.7624000000001</c:v>
                </c:pt>
                <c:pt idx="2924">
                  <c:v>4055.2519000000002</c:v>
                </c:pt>
                <c:pt idx="2925">
                  <c:v>4053.8552</c:v>
                </c:pt>
                <c:pt idx="2926">
                  <c:v>4045.5167999999999</c:v>
                </c:pt>
                <c:pt idx="2927">
                  <c:v>4068.8474000000001</c:v>
                </c:pt>
                <c:pt idx="2928">
                  <c:v>4088.9774000000002</c:v>
                </c:pt>
                <c:pt idx="2929">
                  <c:v>4084.2538</c:v>
                </c:pt>
                <c:pt idx="2930">
                  <c:v>4127.1683999999996</c:v>
                </c:pt>
                <c:pt idx="2931">
                  <c:v>4125.1139000000003</c:v>
                </c:pt>
                <c:pt idx="2932">
                  <c:v>4139.8509999999997</c:v>
                </c:pt>
                <c:pt idx="2933">
                  <c:v>4152.0573000000004</c:v>
                </c:pt>
                <c:pt idx="2934">
                  <c:v>4158.8552</c:v>
                </c:pt>
                <c:pt idx="2935">
                  <c:v>4135.8697000000002</c:v>
                </c:pt>
                <c:pt idx="2936">
                  <c:v>4140.9669000000004</c:v>
                </c:pt>
                <c:pt idx="2937">
                  <c:v>4141.1526999999996</c:v>
                </c:pt>
                <c:pt idx="2938">
                  <c:v>4161.0360000000001</c:v>
                </c:pt>
                <c:pt idx="2939">
                  <c:v>4181.6373999999996</c:v>
                </c:pt>
                <c:pt idx="2940">
                  <c:v>4209.9694</c:v>
                </c:pt>
                <c:pt idx="2941">
                  <c:v>4238.7419</c:v>
                </c:pt>
                <c:pt idx="2942">
                  <c:v>4229.1385</c:v>
                </c:pt>
                <c:pt idx="2943">
                  <c:v>4224.7437</c:v>
                </c:pt>
                <c:pt idx="2944">
                  <c:v>4250.9488000000001</c:v>
                </c:pt>
                <c:pt idx="2945">
                  <c:v>4219.1583000000001</c:v>
                </c:pt>
                <c:pt idx="2946">
                  <c:v>4295.9645</c:v>
                </c:pt>
                <c:pt idx="2947">
                  <c:v>4298.5739999999996</c:v>
                </c:pt>
                <c:pt idx="2948">
                  <c:v>4322.0142999999998</c:v>
                </c:pt>
                <c:pt idx="2949">
                  <c:v>4296.9929000000002</c:v>
                </c:pt>
                <c:pt idx="2950">
                  <c:v>4295.5712000000003</c:v>
                </c:pt>
                <c:pt idx="2951">
                  <c:v>4256.9018999999998</c:v>
                </c:pt>
                <c:pt idx="2952">
                  <c:v>4275.6484</c:v>
                </c:pt>
                <c:pt idx="2953">
                  <c:v>4281.7593999999999</c:v>
                </c:pt>
                <c:pt idx="2954">
                  <c:v>4247.9435000000003</c:v>
                </c:pt>
                <c:pt idx="2955">
                  <c:v>4257.4557999999997</c:v>
                </c:pt>
                <c:pt idx="2956">
                  <c:v>4277.2737999999999</c:v>
                </c:pt>
                <c:pt idx="2957">
                  <c:v>4282.9314000000004</c:v>
                </c:pt>
                <c:pt idx="2958">
                  <c:v>4267.5348000000004</c:v>
                </c:pt>
                <c:pt idx="2959">
                  <c:v>4236.5594000000001</c:v>
                </c:pt>
                <c:pt idx="2960">
                  <c:v>4240.3446000000004</c:v>
                </c:pt>
                <c:pt idx="2961">
                  <c:v>4283.3311999999996</c:v>
                </c:pt>
                <c:pt idx="2962">
                  <c:v>4278.9853999999996</c:v>
                </c:pt>
                <c:pt idx="2963">
                  <c:v>4304.0793999999996</c:v>
                </c:pt>
                <c:pt idx="2964">
                  <c:v>4316.6283000000003</c:v>
                </c:pt>
                <c:pt idx="2965">
                  <c:v>4279.3446000000004</c:v>
                </c:pt>
                <c:pt idx="2966">
                  <c:v>4290.7740000000003</c:v>
                </c:pt>
                <c:pt idx="2967">
                  <c:v>4308.7870000000003</c:v>
                </c:pt>
                <c:pt idx="2968">
                  <c:v>4309.8752000000004</c:v>
                </c:pt>
                <c:pt idx="2969">
                  <c:v>4315.5733</c:v>
                </c:pt>
                <c:pt idx="2970">
                  <c:v>4357.9867000000004</c:v>
                </c:pt>
                <c:pt idx="2971">
                  <c:v>4340.9849000000004</c:v>
                </c:pt>
                <c:pt idx="2972">
                  <c:v>4328.5583999999999</c:v>
                </c:pt>
                <c:pt idx="2973">
                  <c:v>4315.8459999999995</c:v>
                </c:pt>
                <c:pt idx="2974">
                  <c:v>4287.7629999999999</c:v>
                </c:pt>
                <c:pt idx="2975">
                  <c:v>4352.9916999999996</c:v>
                </c:pt>
                <c:pt idx="2976">
                  <c:v>4387.2259000000004</c:v>
                </c:pt>
                <c:pt idx="2977">
                  <c:v>4394.8869000000004</c:v>
                </c:pt>
                <c:pt idx="2978">
                  <c:v>4412.7340000000004</c:v>
                </c:pt>
                <c:pt idx="2979">
                  <c:v>4410.5086000000001</c:v>
                </c:pt>
                <c:pt idx="2980">
                  <c:v>4419.5374000000002</c:v>
                </c:pt>
                <c:pt idx="2981">
                  <c:v>4410.4251000000004</c:v>
                </c:pt>
                <c:pt idx="2982">
                  <c:v>4450.5213999999996</c:v>
                </c:pt>
                <c:pt idx="2983">
                  <c:v>4379.3284999999996</c:v>
                </c:pt>
                <c:pt idx="2984">
                  <c:v>4367.91</c:v>
                </c:pt>
                <c:pt idx="2985">
                  <c:v>4349.9436999999998</c:v>
                </c:pt>
                <c:pt idx="2986">
                  <c:v>4344.8134</c:v>
                </c:pt>
                <c:pt idx="2987">
                  <c:v>4361.4893000000002</c:v>
                </c:pt>
                <c:pt idx="2988">
                  <c:v>4356.8334000000004</c:v>
                </c:pt>
                <c:pt idx="2989">
                  <c:v>4313.3581000000004</c:v>
                </c:pt>
                <c:pt idx="2990">
                  <c:v>4331.9103999999998</c:v>
                </c:pt>
                <c:pt idx="2991">
                  <c:v>4325.192</c:v>
                </c:pt>
                <c:pt idx="2992">
                  <c:v>4311.8963999999996</c:v>
                </c:pt>
                <c:pt idx="2993">
                  <c:v>4284.9557000000004</c:v>
                </c:pt>
                <c:pt idx="2994">
                  <c:v>4270.1733000000004</c:v>
                </c:pt>
                <c:pt idx="2995">
                  <c:v>4245.6277</c:v>
                </c:pt>
                <c:pt idx="2996">
                  <c:v>4233.9134999999997</c:v>
                </c:pt>
                <c:pt idx="2997">
                  <c:v>4213.7051000000001</c:v>
                </c:pt>
                <c:pt idx="2998">
                  <c:v>4178.2619999999997</c:v>
                </c:pt>
                <c:pt idx="2999">
                  <c:v>4189.6746000000003</c:v>
                </c:pt>
                <c:pt idx="3000">
                  <c:v>4126.4768000000004</c:v>
                </c:pt>
                <c:pt idx="3001">
                  <c:v>4162.3968999999997</c:v>
                </c:pt>
                <c:pt idx="3002">
                  <c:v>4203.7604000000001</c:v>
                </c:pt>
                <c:pt idx="3003">
                  <c:v>4218.2750999999998</c:v>
                </c:pt>
                <c:pt idx="3004">
                  <c:v>4273.7614000000003</c:v>
                </c:pt>
                <c:pt idx="3005">
                  <c:v>4235.2614000000003</c:v>
                </c:pt>
                <c:pt idx="3006">
                  <c:v>4238.8383000000003</c:v>
                </c:pt>
                <c:pt idx="3007">
                  <c:v>4255.0378000000001</c:v>
                </c:pt>
                <c:pt idx="3008">
                  <c:v>4240.4344000000001</c:v>
                </c:pt>
                <c:pt idx="3009">
                  <c:v>4242.6661999999997</c:v>
                </c:pt>
                <c:pt idx="3010">
                  <c:v>4254.4870000000001</c:v>
                </c:pt>
                <c:pt idx="3011">
                  <c:v>4315.6822000000002</c:v>
                </c:pt>
                <c:pt idx="3012">
                  <c:v>4350.1950999999999</c:v>
                </c:pt>
                <c:pt idx="3013">
                  <c:v>4325.1819999999998</c:v>
                </c:pt>
                <c:pt idx="3014">
                  <c:v>4324.0384999999997</c:v>
                </c:pt>
                <c:pt idx="3015">
                  <c:v>4333.0429000000004</c:v>
                </c:pt>
                <c:pt idx="3016">
                  <c:v>4308.9494999999997</c:v>
                </c:pt>
                <c:pt idx="3017">
                  <c:v>4336.4931999999999</c:v>
                </c:pt>
                <c:pt idx="3018">
                  <c:v>4395.2682999999997</c:v>
                </c:pt>
                <c:pt idx="3019">
                  <c:v>4433.5814</c:v>
                </c:pt>
                <c:pt idx="3020">
                  <c:v>4442.5774000000001</c:v>
                </c:pt>
                <c:pt idx="3021">
                  <c:v>4458.9360999999999</c:v>
                </c:pt>
                <c:pt idx="3022">
                  <c:v>4458.4791999999998</c:v>
                </c:pt>
                <c:pt idx="3023">
                  <c:v>4402.8211000000001</c:v>
                </c:pt>
                <c:pt idx="3024">
                  <c:v>4377.1913999999997</c:v>
                </c:pt>
                <c:pt idx="3025">
                  <c:v>4361.8462</c:v>
                </c:pt>
                <c:pt idx="3026">
                  <c:v>4399.4470000000001</c:v>
                </c:pt>
                <c:pt idx="3027">
                  <c:v>4404.6513999999997</c:v>
                </c:pt>
                <c:pt idx="3028">
                  <c:v>4439.1917000000003</c:v>
                </c:pt>
                <c:pt idx="3029">
                  <c:v>4427.1904000000004</c:v>
                </c:pt>
                <c:pt idx="3030">
                  <c:v>4476.9214000000002</c:v>
                </c:pt>
                <c:pt idx="3031">
                  <c:v>4522.3761999999997</c:v>
                </c:pt>
                <c:pt idx="3032">
                  <c:v>4523.7981</c:v>
                </c:pt>
                <c:pt idx="3033">
                  <c:v>4509.6265999999996</c:v>
                </c:pt>
                <c:pt idx="3034">
                  <c:v>4505.1558000000005</c:v>
                </c:pt>
                <c:pt idx="3035">
                  <c:v>4529.3787000000002</c:v>
                </c:pt>
                <c:pt idx="3036">
                  <c:v>4514.1469999999999</c:v>
                </c:pt>
                <c:pt idx="3037">
                  <c:v>4469.2667000000001</c:v>
                </c:pt>
                <c:pt idx="3038">
                  <c:v>4511.6786000000002</c:v>
                </c:pt>
                <c:pt idx="3039">
                  <c:v>4504.7662</c:v>
                </c:pt>
                <c:pt idx="3040">
                  <c:v>4500.9786000000004</c:v>
                </c:pt>
                <c:pt idx="3041">
                  <c:v>4497.6140999999998</c:v>
                </c:pt>
                <c:pt idx="3042">
                  <c:v>4526.9321</c:v>
                </c:pt>
                <c:pt idx="3043">
                  <c:v>4502.0056000000004</c:v>
                </c:pt>
                <c:pt idx="3044">
                  <c:v>4511.6877000000004</c:v>
                </c:pt>
                <c:pt idx="3045">
                  <c:v>4542.7330000000002</c:v>
                </c:pt>
                <c:pt idx="3046">
                  <c:v>4472.8161</c:v>
                </c:pt>
                <c:pt idx="3047">
                  <c:v>4480.7134999999998</c:v>
                </c:pt>
                <c:pt idx="3048">
                  <c:v>4547.7452999999996</c:v>
                </c:pt>
                <c:pt idx="3049">
                  <c:v>4577.5120999999999</c:v>
                </c:pt>
                <c:pt idx="3050">
                  <c:v>4579.6535999999996</c:v>
                </c:pt>
                <c:pt idx="3051">
                  <c:v>4611.884</c:v>
                </c:pt>
                <c:pt idx="3052">
                  <c:v>4589.2709999999997</c:v>
                </c:pt>
                <c:pt idx="3053">
                  <c:v>4561.0156999999999</c:v>
                </c:pt>
                <c:pt idx="3054">
                  <c:v>4554.0816999999997</c:v>
                </c:pt>
                <c:pt idx="3055">
                  <c:v>4577.4683999999997</c:v>
                </c:pt>
                <c:pt idx="3056">
                  <c:v>4604.2587000000003</c:v>
                </c:pt>
                <c:pt idx="3057">
                  <c:v>4625.3118000000004</c:v>
                </c:pt>
                <c:pt idx="3058">
                  <c:v>4601.4023999999999</c:v>
                </c:pt>
                <c:pt idx="3059">
                  <c:v>4566.9566000000004</c:v>
                </c:pt>
                <c:pt idx="3060">
                  <c:v>4540.5735000000004</c:v>
                </c:pt>
                <c:pt idx="3061">
                  <c:v>4579.7079999999996</c:v>
                </c:pt>
                <c:pt idx="3062">
                  <c:v>4570.1702999999998</c:v>
                </c:pt>
                <c:pt idx="3063">
                  <c:v>4579.616</c:v>
                </c:pt>
                <c:pt idx="3064">
                  <c:v>4539.3413</c:v>
                </c:pt>
                <c:pt idx="3065">
                  <c:v>4489.6499999999996</c:v>
                </c:pt>
                <c:pt idx="3066">
                  <c:v>4531.4528</c:v>
                </c:pt>
                <c:pt idx="3067">
                  <c:v>4550.6617999999999</c:v>
                </c:pt>
                <c:pt idx="3068">
                  <c:v>4541.5340999999999</c:v>
                </c:pt>
                <c:pt idx="3069">
                  <c:v>4542.3262000000004</c:v>
                </c:pt>
                <c:pt idx="3070">
                  <c:v>4579.3125</c:v>
                </c:pt>
                <c:pt idx="3071">
                  <c:v>4593.9748</c:v>
                </c:pt>
                <c:pt idx="3072">
                  <c:v>4587.9247999999998</c:v>
                </c:pt>
                <c:pt idx="3073">
                  <c:v>4589.4452000000001</c:v>
                </c:pt>
                <c:pt idx="3074">
                  <c:v>4584.9825000000001</c:v>
                </c:pt>
                <c:pt idx="3075">
                  <c:v>4655.9526999999998</c:v>
                </c:pt>
                <c:pt idx="3076">
                  <c:v>4675.2709999999997</c:v>
                </c:pt>
                <c:pt idx="3077">
                  <c:v>4679.8127000000004</c:v>
                </c:pt>
                <c:pt idx="3078">
                  <c:v>4681.8770000000004</c:v>
                </c:pt>
                <c:pt idx="3079">
                  <c:v>4662.3242</c:v>
                </c:pt>
                <c:pt idx="3080">
                  <c:v>4665.5861999999997</c:v>
                </c:pt>
                <c:pt idx="3081">
                  <c:v>4667.7905000000001</c:v>
                </c:pt>
                <c:pt idx="3082">
                  <c:v>4662.6008000000002</c:v>
                </c:pt>
                <c:pt idx="3083">
                  <c:v>4665.7061000000003</c:v>
                </c:pt>
                <c:pt idx="3084">
                  <c:v>4653.0838999999996</c:v>
                </c:pt>
                <c:pt idx="3085">
                  <c:v>4653.6602999999996</c:v>
                </c:pt>
                <c:pt idx="3086">
                  <c:v>4661.6580000000004</c:v>
                </c:pt>
                <c:pt idx="3087">
                  <c:v>4676.2295999999997</c:v>
                </c:pt>
                <c:pt idx="3088">
                  <c:v>4689.7610000000004</c:v>
                </c:pt>
                <c:pt idx="3089">
                  <c:v>4668.6437999999998</c:v>
                </c:pt>
                <c:pt idx="3090">
                  <c:v>4665.0084999999999</c:v>
                </c:pt>
                <c:pt idx="3091">
                  <c:v>4679.7933000000003</c:v>
                </c:pt>
                <c:pt idx="3092">
                  <c:v>4661.1782999999996</c:v>
                </c:pt>
                <c:pt idx="3093">
                  <c:v>4684.9742999999999</c:v>
                </c:pt>
                <c:pt idx="3094">
                  <c:v>4675.4722000000002</c:v>
                </c:pt>
                <c:pt idx="3095">
                  <c:v>4680.2694000000001</c:v>
                </c:pt>
                <c:pt idx="3096">
                  <c:v>4660.3434999999999</c:v>
                </c:pt>
                <c:pt idx="3097">
                  <c:v>4664.1679999999997</c:v>
                </c:pt>
                <c:pt idx="3098">
                  <c:v>4672.2767000000003</c:v>
                </c:pt>
                <c:pt idx="3099">
                  <c:v>4665.1801999999998</c:v>
                </c:pt>
                <c:pt idx="3100">
                  <c:v>4743.7358000000004</c:v>
                </c:pt>
                <c:pt idx="3101">
                  <c:v>4723.0622000000003</c:v>
                </c:pt>
                <c:pt idx="3102">
                  <c:v>4719.7084000000004</c:v>
                </c:pt>
                <c:pt idx="3103">
                  <c:v>4739.2259000000004</c:v>
                </c:pt>
                <c:pt idx="3104">
                  <c:v>4742.5183999999999</c:v>
                </c:pt>
                <c:pt idx="3105">
                  <c:v>4741.2705999999998</c:v>
                </c:pt>
                <c:pt idx="3106">
                  <c:v>4706.1765999999998</c:v>
                </c:pt>
                <c:pt idx="3107">
                  <c:v>4710.6774999999998</c:v>
                </c:pt>
                <c:pt idx="3108">
                  <c:v>4736.9376000000002</c:v>
                </c:pt>
                <c:pt idx="3109">
                  <c:v>4731.6175999999996</c:v>
                </c:pt>
                <c:pt idx="3110">
                  <c:v>4745.4841999999999</c:v>
                </c:pt>
                <c:pt idx="3111">
                  <c:v>4738.3019000000004</c:v>
                </c:pt>
                <c:pt idx="3112">
                  <c:v>4771.8172999999997</c:v>
                </c:pt>
                <c:pt idx="3113">
                  <c:v>4787.1679999999997</c:v>
                </c:pt>
                <c:pt idx="3114">
                  <c:v>4788.9754999999996</c:v>
                </c:pt>
                <c:pt idx="3115">
                  <c:v>4806.0294999999996</c:v>
                </c:pt>
                <c:pt idx="3116">
                  <c:v>4771.5084999999999</c:v>
                </c:pt>
                <c:pt idx="3117">
                  <c:v>4766.1256000000003</c:v>
                </c:pt>
                <c:pt idx="3118">
                  <c:v>4741.5214999999998</c:v>
                </c:pt>
                <c:pt idx="3119">
                  <c:v>4737.9296999999997</c:v>
                </c:pt>
                <c:pt idx="3120">
                  <c:v>4720.5699000000004</c:v>
                </c:pt>
                <c:pt idx="3121">
                  <c:v>4757.2106000000003</c:v>
                </c:pt>
                <c:pt idx="3122">
                  <c:v>4786.1598999999997</c:v>
                </c:pt>
                <c:pt idx="3123">
                  <c:v>4785.7640000000001</c:v>
                </c:pt>
                <c:pt idx="3124">
                  <c:v>4810.2776999999996</c:v>
                </c:pt>
                <c:pt idx="3125">
                  <c:v>4849.6391000000003</c:v>
                </c:pt>
                <c:pt idx="3126">
                  <c:v>4866.558</c:v>
                </c:pt>
                <c:pt idx="3127">
                  <c:v>4824.2129000000004</c:v>
                </c:pt>
                <c:pt idx="3128">
                  <c:v>4809.4373999999998</c:v>
                </c:pt>
                <c:pt idx="3129">
                  <c:v>4820.9682000000003</c:v>
                </c:pt>
                <c:pt idx="3130">
                  <c:v>4809.6639999999998</c:v>
                </c:pt>
                <c:pt idx="3131">
                  <c:v>4847.7255999999998</c:v>
                </c:pt>
                <c:pt idx="3132">
                  <c:v>4933.2664999999997</c:v>
                </c:pt>
                <c:pt idx="3133">
                  <c:v>4919.4813000000004</c:v>
                </c:pt>
                <c:pt idx="3134">
                  <c:v>4781.4362000000001</c:v>
                </c:pt>
                <c:pt idx="3135">
                  <c:v>4780.8023999999996</c:v>
                </c:pt>
                <c:pt idx="3136">
                  <c:v>4737.9005999999999</c:v>
                </c:pt>
                <c:pt idx="3137">
                  <c:v>4764.4942000000001</c:v>
                </c:pt>
                <c:pt idx="3138">
                  <c:v>4744.2025000000003</c:v>
                </c:pt>
                <c:pt idx="3139">
                  <c:v>4721.07</c:v>
                </c:pt>
                <c:pt idx="3140">
                  <c:v>4710.9616999999998</c:v>
                </c:pt>
                <c:pt idx="3141">
                  <c:v>4713.4290000000001</c:v>
                </c:pt>
                <c:pt idx="3142">
                  <c:v>4721.5347000000002</c:v>
                </c:pt>
                <c:pt idx="3143">
                  <c:v>4697.1378000000004</c:v>
                </c:pt>
                <c:pt idx="3144">
                  <c:v>4650.2860000000001</c:v>
                </c:pt>
                <c:pt idx="3145">
                  <c:v>4678.9101000000001</c:v>
                </c:pt>
                <c:pt idx="3146">
                  <c:v>4723.9637000000002</c:v>
                </c:pt>
                <c:pt idx="3147">
                  <c:v>4674.3827000000001</c:v>
                </c:pt>
                <c:pt idx="3148">
                  <c:v>4714.3816999999999</c:v>
                </c:pt>
                <c:pt idx="3149">
                  <c:v>4697.1401999999998</c:v>
                </c:pt>
                <c:pt idx="3150">
                  <c:v>4664.9105</c:v>
                </c:pt>
                <c:pt idx="3151">
                  <c:v>4662.8868000000002</c:v>
                </c:pt>
                <c:pt idx="3152">
                  <c:v>4701.8802999999998</c:v>
                </c:pt>
                <c:pt idx="3153">
                  <c:v>4683.7996000000003</c:v>
                </c:pt>
                <c:pt idx="3154">
                  <c:v>4713.9035000000003</c:v>
                </c:pt>
                <c:pt idx="3155">
                  <c:v>4718.2649000000001</c:v>
                </c:pt>
                <c:pt idx="3156">
                  <c:v>4709.0087999999996</c:v>
                </c:pt>
                <c:pt idx="3157">
                  <c:v>4723.6112000000003</c:v>
                </c:pt>
                <c:pt idx="3158">
                  <c:v>4695.5060999999996</c:v>
                </c:pt>
                <c:pt idx="3159">
                  <c:v>4726.1381000000001</c:v>
                </c:pt>
                <c:pt idx="3160">
                  <c:v>4764.3139000000001</c:v>
                </c:pt>
                <c:pt idx="3161">
                  <c:v>4831.8155999999999</c:v>
                </c:pt>
                <c:pt idx="3162">
                  <c:v>4866.0081</c:v>
                </c:pt>
                <c:pt idx="3163">
                  <c:v>4878.5384999999997</c:v>
                </c:pt>
                <c:pt idx="3164">
                  <c:v>4918.9871000000003</c:v>
                </c:pt>
                <c:pt idx="3165">
                  <c:v>4945.268</c:v>
                </c:pt>
                <c:pt idx="3166">
                  <c:v>4950.5676000000003</c:v>
                </c:pt>
                <c:pt idx="3167">
                  <c:v>4957.9836999999998</c:v>
                </c:pt>
                <c:pt idx="3168">
                  <c:v>4948.9058000000005</c:v>
                </c:pt>
                <c:pt idx="3169">
                  <c:v>4976.5901999999996</c:v>
                </c:pt>
                <c:pt idx="3170">
                  <c:v>4948.2791999999999</c:v>
                </c:pt>
                <c:pt idx="3171">
                  <c:v>5033.7343000000001</c:v>
                </c:pt>
                <c:pt idx="3172">
                  <c:v>5024.3113000000003</c:v>
                </c:pt>
                <c:pt idx="3173">
                  <c:v>5066.4867000000004</c:v>
                </c:pt>
                <c:pt idx="3174">
                  <c:v>5052.4034000000001</c:v>
                </c:pt>
                <c:pt idx="3175">
                  <c:v>5110.2842000000001</c:v>
                </c:pt>
                <c:pt idx="3176">
                  <c:v>5174.9345999999996</c:v>
                </c:pt>
                <c:pt idx="3177">
                  <c:v>5169.0703999999996</c:v>
                </c:pt>
                <c:pt idx="3178">
                  <c:v>5143.0414000000001</c:v>
                </c:pt>
                <c:pt idx="3179">
                  <c:v>5198.3024999999998</c:v>
                </c:pt>
                <c:pt idx="3180">
                  <c:v>5121.1741000000002</c:v>
                </c:pt>
                <c:pt idx="3181">
                  <c:v>5055.3616000000002</c:v>
                </c:pt>
                <c:pt idx="3182">
                  <c:v>5071.6021000000001</c:v>
                </c:pt>
                <c:pt idx="3183">
                  <c:v>4987.1152000000002</c:v>
                </c:pt>
                <c:pt idx="3184">
                  <c:v>5004.0753999999997</c:v>
                </c:pt>
                <c:pt idx="3185">
                  <c:v>5001.2070000000003</c:v>
                </c:pt>
                <c:pt idx="3186">
                  <c:v>5013.7165000000005</c:v>
                </c:pt>
                <c:pt idx="3187">
                  <c:v>4821.3002999999999</c:v>
                </c:pt>
                <c:pt idx="3188">
                  <c:v>4685.3792999999996</c:v>
                </c:pt>
                <c:pt idx="3189">
                  <c:v>4623.6286</c:v>
                </c:pt>
                <c:pt idx="3190">
                  <c:v>4701.5875999999998</c:v>
                </c:pt>
                <c:pt idx="3191">
                  <c:v>4729.2496000000001</c:v>
                </c:pt>
                <c:pt idx="3192">
                  <c:v>4792.3146999999999</c:v>
                </c:pt>
                <c:pt idx="3193">
                  <c:v>4844.3739999999998</c:v>
                </c:pt>
                <c:pt idx="3194">
                  <c:v>4875.4679999999998</c:v>
                </c:pt>
                <c:pt idx="3195">
                  <c:v>4898.9209000000001</c:v>
                </c:pt>
                <c:pt idx="3196">
                  <c:v>4780.2851000000001</c:v>
                </c:pt>
                <c:pt idx="3197">
                  <c:v>4759.1382999999996</c:v>
                </c:pt>
                <c:pt idx="3198">
                  <c:v>4763.2740000000003</c:v>
                </c:pt>
                <c:pt idx="3199">
                  <c:v>4786.8319000000001</c:v>
                </c:pt>
                <c:pt idx="3200">
                  <c:v>4791.8362999999999</c:v>
                </c:pt>
                <c:pt idx="3201">
                  <c:v>4840.1067999999996</c:v>
                </c:pt>
                <c:pt idx="3202">
                  <c:v>4820.2645000000002</c:v>
                </c:pt>
                <c:pt idx="3203">
                  <c:v>4877.1315999999997</c:v>
                </c:pt>
                <c:pt idx="3204">
                  <c:v>4898.1039000000001</c:v>
                </c:pt>
                <c:pt idx="3205">
                  <c:v>4889.7685000000001</c:v>
                </c:pt>
                <c:pt idx="3206">
                  <c:v>4847.6310999999996</c:v>
                </c:pt>
                <c:pt idx="3207">
                  <c:v>4830.0433000000003</c:v>
                </c:pt>
                <c:pt idx="3208">
                  <c:v>4851.6562999999996</c:v>
                </c:pt>
                <c:pt idx="3209">
                  <c:v>4807.8155999999999</c:v>
                </c:pt>
                <c:pt idx="3210">
                  <c:v>4765.4129000000003</c:v>
                </c:pt>
                <c:pt idx="3211">
                  <c:v>4797.7509</c:v>
                </c:pt>
                <c:pt idx="3212">
                  <c:v>4780.7920000000004</c:v>
                </c:pt>
                <c:pt idx="3213">
                  <c:v>4623.4858000000004</c:v>
                </c:pt>
                <c:pt idx="3214">
                  <c:v>4556.0057999999999</c:v>
                </c:pt>
                <c:pt idx="3215">
                  <c:v>4603.5645000000004</c:v>
                </c:pt>
                <c:pt idx="3216">
                  <c:v>4541.2291999999998</c:v>
                </c:pt>
                <c:pt idx="3217">
                  <c:v>4532.5070999999998</c:v>
                </c:pt>
                <c:pt idx="3218">
                  <c:v>4602.2646000000004</c:v>
                </c:pt>
                <c:pt idx="3219">
                  <c:v>4601.0537000000004</c:v>
                </c:pt>
                <c:pt idx="3220">
                  <c:v>4529.2941000000001</c:v>
                </c:pt>
                <c:pt idx="3221">
                  <c:v>4543.3747999999996</c:v>
                </c:pt>
                <c:pt idx="3222">
                  <c:v>4520.7222000000002</c:v>
                </c:pt>
                <c:pt idx="3223">
                  <c:v>4529.7987999999996</c:v>
                </c:pt>
                <c:pt idx="3224">
                  <c:v>4606.2921999999999</c:v>
                </c:pt>
                <c:pt idx="3225">
                  <c:v>4620.6629000000003</c:v>
                </c:pt>
                <c:pt idx="3226">
                  <c:v>4598.5209999999997</c:v>
                </c:pt>
                <c:pt idx="3227">
                  <c:v>4554.1727000000001</c:v>
                </c:pt>
                <c:pt idx="3228">
                  <c:v>4488.4409999999998</c:v>
                </c:pt>
                <c:pt idx="3229">
                  <c:v>4468.2887000000001</c:v>
                </c:pt>
                <c:pt idx="3230">
                  <c:v>4450.9301999999998</c:v>
                </c:pt>
                <c:pt idx="3231">
                  <c:v>4483.1786000000002</c:v>
                </c:pt>
                <c:pt idx="3232">
                  <c:v>4425.7973000000002</c:v>
                </c:pt>
                <c:pt idx="3233">
                  <c:v>4436.3009000000002</c:v>
                </c:pt>
                <c:pt idx="3234">
                  <c:v>4504.6419999999998</c:v>
                </c:pt>
                <c:pt idx="3235">
                  <c:v>4499.6553000000004</c:v>
                </c:pt>
                <c:pt idx="3236">
                  <c:v>4442.3050000000003</c:v>
                </c:pt>
                <c:pt idx="3237">
                  <c:v>4442.2489999999998</c:v>
                </c:pt>
                <c:pt idx="3238">
                  <c:v>4456.0679</c:v>
                </c:pt>
                <c:pt idx="3239">
                  <c:v>4486.3225000000002</c:v>
                </c:pt>
                <c:pt idx="3240">
                  <c:v>4491.8437000000004</c:v>
                </c:pt>
                <c:pt idx="3241">
                  <c:v>4546.0087999999996</c:v>
                </c:pt>
                <c:pt idx="3242">
                  <c:v>4585.5546999999997</c:v>
                </c:pt>
                <c:pt idx="3243">
                  <c:v>4590.4268000000002</c:v>
                </c:pt>
                <c:pt idx="3244">
                  <c:v>4615.8906999999999</c:v>
                </c:pt>
                <c:pt idx="3245">
                  <c:v>4595.0294000000004</c:v>
                </c:pt>
                <c:pt idx="3246">
                  <c:v>4617.2718999999997</c:v>
                </c:pt>
                <c:pt idx="3247">
                  <c:v>4615.6031999999996</c:v>
                </c:pt>
                <c:pt idx="3248">
                  <c:v>4602.2785999999996</c:v>
                </c:pt>
                <c:pt idx="3249">
                  <c:v>4581.8976000000002</c:v>
                </c:pt>
                <c:pt idx="3250">
                  <c:v>4648.8374000000003</c:v>
                </c:pt>
                <c:pt idx="3251">
                  <c:v>4651.9287999999997</c:v>
                </c:pt>
                <c:pt idx="3252">
                  <c:v>4624.6134000000002</c:v>
                </c:pt>
                <c:pt idx="3253">
                  <c:v>4590.2169000000004</c:v>
                </c:pt>
                <c:pt idx="3254">
                  <c:v>4557.3321999999998</c:v>
                </c:pt>
                <c:pt idx="3255">
                  <c:v>4545.4425000000001</c:v>
                </c:pt>
                <c:pt idx="3256">
                  <c:v>4556.0949000000001</c:v>
                </c:pt>
                <c:pt idx="3257">
                  <c:v>4501.4237000000003</c:v>
                </c:pt>
                <c:pt idx="3258">
                  <c:v>4487.0228999999999</c:v>
                </c:pt>
                <c:pt idx="3259">
                  <c:v>4542.0681000000004</c:v>
                </c:pt>
                <c:pt idx="3260">
                  <c:v>4535.2728999999999</c:v>
                </c:pt>
                <c:pt idx="3261">
                  <c:v>4554.0922</c:v>
                </c:pt>
                <c:pt idx="3262">
                  <c:v>4572.5829000000003</c:v>
                </c:pt>
                <c:pt idx="3263">
                  <c:v>4578.8218999999999</c:v>
                </c:pt>
                <c:pt idx="3264">
                  <c:v>4532.4551000000001</c:v>
                </c:pt>
                <c:pt idx="3265">
                  <c:v>4476.2272999999996</c:v>
                </c:pt>
                <c:pt idx="3266">
                  <c:v>4482.7411000000002</c:v>
                </c:pt>
                <c:pt idx="3267">
                  <c:v>4526.4432999999999</c:v>
                </c:pt>
                <c:pt idx="3268">
                  <c:v>4484.8296</c:v>
                </c:pt>
                <c:pt idx="3269">
                  <c:v>4474.8253000000004</c:v>
                </c:pt>
                <c:pt idx="3270">
                  <c:v>4407.5209999999997</c:v>
                </c:pt>
                <c:pt idx="3271">
                  <c:v>4272.6629000000003</c:v>
                </c:pt>
                <c:pt idx="3272">
                  <c:v>4312.1684999999998</c:v>
                </c:pt>
                <c:pt idx="3273">
                  <c:v>4251.1878999999999</c:v>
                </c:pt>
                <c:pt idx="3274">
                  <c:v>4313.4394000000002</c:v>
                </c:pt>
                <c:pt idx="3275">
                  <c:v>4213.8834999999999</c:v>
                </c:pt>
                <c:pt idx="3276">
                  <c:v>4199.0679</c:v>
                </c:pt>
                <c:pt idx="3277">
                  <c:v>4126.7250000000004</c:v>
                </c:pt>
                <c:pt idx="3278">
                  <c:v>4105.6116000000002</c:v>
                </c:pt>
                <c:pt idx="3279">
                  <c:v>4180.7671</c:v>
                </c:pt>
                <c:pt idx="3280">
                  <c:v>4074.7910999999999</c:v>
                </c:pt>
                <c:pt idx="3281">
                  <c:v>4067.4376999999999</c:v>
                </c:pt>
                <c:pt idx="3282">
                  <c:v>4044.3820000000001</c:v>
                </c:pt>
                <c:pt idx="3283">
                  <c:v>4000.3090999999999</c:v>
                </c:pt>
                <c:pt idx="3284">
                  <c:v>4022.5506999999998</c:v>
                </c:pt>
                <c:pt idx="3285">
                  <c:v>4116.1361999999999</c:v>
                </c:pt>
                <c:pt idx="3286">
                  <c:v>4056.3384000000001</c:v>
                </c:pt>
                <c:pt idx="3287">
                  <c:v>4047.4989999999998</c:v>
                </c:pt>
                <c:pt idx="3288">
                  <c:v>4127.4463999999998</c:v>
                </c:pt>
                <c:pt idx="3289">
                  <c:v>4126.6359000000002</c:v>
                </c:pt>
                <c:pt idx="3290">
                  <c:v>4092.4493000000002</c:v>
                </c:pt>
                <c:pt idx="3291">
                  <c:v>4084.1509000000001</c:v>
                </c:pt>
                <c:pt idx="3292">
                  <c:v>4093.9187999999999</c:v>
                </c:pt>
                <c:pt idx="3293">
                  <c:v>4081.1289999999999</c:v>
                </c:pt>
                <c:pt idx="3294">
                  <c:v>4139.107</c:v>
                </c:pt>
                <c:pt idx="3295">
                  <c:v>4202.8227999999999</c:v>
                </c:pt>
                <c:pt idx="3296">
                  <c:v>4254.7601000000004</c:v>
                </c:pt>
                <c:pt idx="3297">
                  <c:v>4247.1382000000003</c:v>
                </c:pt>
                <c:pt idx="3298">
                  <c:v>4208.8513000000003</c:v>
                </c:pt>
                <c:pt idx="3299">
                  <c:v>4197.7107999999998</c:v>
                </c:pt>
                <c:pt idx="3300">
                  <c:v>4202.777</c:v>
                </c:pt>
                <c:pt idx="3301">
                  <c:v>4214.7016999999996</c:v>
                </c:pt>
                <c:pt idx="3302">
                  <c:v>4119.8976000000002</c:v>
                </c:pt>
                <c:pt idx="3303">
                  <c:v>4042.5756000000001</c:v>
                </c:pt>
                <c:pt idx="3304">
                  <c:v>3994.2339999999999</c:v>
                </c:pt>
                <c:pt idx="3305">
                  <c:v>3953.6331</c:v>
                </c:pt>
                <c:pt idx="3306">
                  <c:v>4035.2184999999999</c:v>
                </c:pt>
                <c:pt idx="3307">
                  <c:v>3972.8815</c:v>
                </c:pt>
                <c:pt idx="3308">
                  <c:v>4057.8733000000002</c:v>
                </c:pt>
                <c:pt idx="3309">
                  <c:v>4012.6188999999999</c:v>
                </c:pt>
                <c:pt idx="3310">
                  <c:v>4021.7604000000001</c:v>
                </c:pt>
                <c:pt idx="3311">
                  <c:v>4022.2203</c:v>
                </c:pt>
                <c:pt idx="3312">
                  <c:v>3909.4982</c:v>
                </c:pt>
                <c:pt idx="3313">
                  <c:v>3943.0967000000001</c:v>
                </c:pt>
                <c:pt idx="3314">
                  <c:v>3881.3692999999998</c:v>
                </c:pt>
                <c:pt idx="3315">
                  <c:v>3914.4915000000001</c:v>
                </c:pt>
                <c:pt idx="3316">
                  <c:v>3958.4364</c:v>
                </c:pt>
                <c:pt idx="3317">
                  <c:v>3933.7627000000002</c:v>
                </c:pt>
                <c:pt idx="3318">
                  <c:v>3937.1032</c:v>
                </c:pt>
                <c:pt idx="3319">
                  <c:v>3966.027</c:v>
                </c:pt>
                <c:pt idx="3320">
                  <c:v>4040.0700999999999</c:v>
                </c:pt>
                <c:pt idx="3321">
                  <c:v>4026.9502000000002</c:v>
                </c:pt>
                <c:pt idx="3322">
                  <c:v>4009.645</c:v>
                </c:pt>
                <c:pt idx="3323">
                  <c:v>3980.8359</c:v>
                </c:pt>
                <c:pt idx="3324">
                  <c:v>3959.2910000000002</c:v>
                </c:pt>
                <c:pt idx="3325">
                  <c:v>3964.8534</c:v>
                </c:pt>
                <c:pt idx="3326">
                  <c:v>3984.9481999999998</c:v>
                </c:pt>
                <c:pt idx="3327">
                  <c:v>3924.2932999999998</c:v>
                </c:pt>
                <c:pt idx="3328">
                  <c:v>3906.6401999999998</c:v>
                </c:pt>
                <c:pt idx="3329">
                  <c:v>3907.1552999999999</c:v>
                </c:pt>
                <c:pt idx="3330">
                  <c:v>3873.7237</c:v>
                </c:pt>
                <c:pt idx="3331">
                  <c:v>3859.4537</c:v>
                </c:pt>
                <c:pt idx="3332">
                  <c:v>3886.8715000000002</c:v>
                </c:pt>
                <c:pt idx="3333">
                  <c:v>3899.2953000000002</c:v>
                </c:pt>
                <c:pt idx="3334">
                  <c:v>3892.2174</c:v>
                </c:pt>
                <c:pt idx="3335">
                  <c:v>3852.665</c:v>
                </c:pt>
                <c:pt idx="3336">
                  <c:v>3920.2530000000002</c:v>
                </c:pt>
                <c:pt idx="3337">
                  <c:v>3979.1777000000002</c:v>
                </c:pt>
                <c:pt idx="3338">
                  <c:v>3986.6295</c:v>
                </c:pt>
                <c:pt idx="3339">
                  <c:v>4047.1293999999998</c:v>
                </c:pt>
                <c:pt idx="3340">
                  <c:v>4055.6246000000001</c:v>
                </c:pt>
                <c:pt idx="3341">
                  <c:v>4077.4890999999998</c:v>
                </c:pt>
                <c:pt idx="3342">
                  <c:v>4071.5120999999999</c:v>
                </c:pt>
                <c:pt idx="3343">
                  <c:v>4030.7701000000002</c:v>
                </c:pt>
                <c:pt idx="3344">
                  <c:v>3963.0356999999999</c:v>
                </c:pt>
                <c:pt idx="3345">
                  <c:v>3959.6221999999998</c:v>
                </c:pt>
                <c:pt idx="3346">
                  <c:v>3865.5347999999999</c:v>
                </c:pt>
                <c:pt idx="3347">
                  <c:v>3767.3879999999999</c:v>
                </c:pt>
                <c:pt idx="3348">
                  <c:v>3815.7837</c:v>
                </c:pt>
                <c:pt idx="3349">
                  <c:v>3736.3890000000001</c:v>
                </c:pt>
                <c:pt idx="3350">
                  <c:v>3739.4987000000001</c:v>
                </c:pt>
                <c:pt idx="3351">
                  <c:v>3709.3960000000002</c:v>
                </c:pt>
                <c:pt idx="3352">
                  <c:v>3629.8027999999999</c:v>
                </c:pt>
                <c:pt idx="3353">
                  <c:v>3778.5504000000001</c:v>
                </c:pt>
                <c:pt idx="3354">
                  <c:v>3900.8168000000001</c:v>
                </c:pt>
                <c:pt idx="3355">
                  <c:v>3793.1417000000001</c:v>
                </c:pt>
                <c:pt idx="3356">
                  <c:v>3734.1502999999998</c:v>
                </c:pt>
                <c:pt idx="3357">
                  <c:v>3835.9448000000002</c:v>
                </c:pt>
                <c:pt idx="3358">
                  <c:v>3812.1579999999999</c:v>
                </c:pt>
                <c:pt idx="3359">
                  <c:v>3732.2354</c:v>
                </c:pt>
                <c:pt idx="3360">
                  <c:v>3772.4086000000002</c:v>
                </c:pt>
                <c:pt idx="3361">
                  <c:v>3827.7440000000001</c:v>
                </c:pt>
                <c:pt idx="3362">
                  <c:v>3875.9690000000001</c:v>
                </c:pt>
                <c:pt idx="3363">
                  <c:v>3899.5072</c:v>
                </c:pt>
                <c:pt idx="3364">
                  <c:v>3898.0140000000001</c:v>
                </c:pt>
                <c:pt idx="3365">
                  <c:v>3897.7766999999999</c:v>
                </c:pt>
                <c:pt idx="3366">
                  <c:v>3901.1592999999998</c:v>
                </c:pt>
                <c:pt idx="3367">
                  <c:v>3855.7739999999999</c:v>
                </c:pt>
                <c:pt idx="3368">
                  <c:v>3824.2673</c:v>
                </c:pt>
                <c:pt idx="3369">
                  <c:v>3849.7581</c:v>
                </c:pt>
                <c:pt idx="3370">
                  <c:v>3917.0342999999998</c:v>
                </c:pt>
                <c:pt idx="3371">
                  <c:v>3888.9232000000002</c:v>
                </c:pt>
                <c:pt idx="3372">
                  <c:v>3931.8775000000001</c:v>
                </c:pt>
                <c:pt idx="3373">
                  <c:v>3964.4803000000002</c:v>
                </c:pt>
                <c:pt idx="3374">
                  <c:v>3974.4214999999999</c:v>
                </c:pt>
                <c:pt idx="3375">
                  <c:v>3878.4074999999998</c:v>
                </c:pt>
                <c:pt idx="3376">
                  <c:v>3932.2098000000001</c:v>
                </c:pt>
                <c:pt idx="3377">
                  <c:v>3906.0891999999999</c:v>
                </c:pt>
                <c:pt idx="3378">
                  <c:v>3825.9058</c:v>
                </c:pt>
                <c:pt idx="3379">
                  <c:v>3832.4486000000002</c:v>
                </c:pt>
                <c:pt idx="3380">
                  <c:v>3815.0576999999998</c:v>
                </c:pt>
                <c:pt idx="3381">
                  <c:v>3871.3697000000002</c:v>
                </c:pt>
                <c:pt idx="3382">
                  <c:v>3814.4753999999998</c:v>
                </c:pt>
                <c:pt idx="3383">
                  <c:v>3923.2934</c:v>
                </c:pt>
                <c:pt idx="3384">
                  <c:v>3940.0500999999999</c:v>
                </c:pt>
                <c:pt idx="3385">
                  <c:v>3910.8636999999999</c:v>
                </c:pt>
                <c:pt idx="3386">
                  <c:v>3916.1261</c:v>
                </c:pt>
                <c:pt idx="3387">
                  <c:v>3883.6356000000001</c:v>
                </c:pt>
                <c:pt idx="3388">
                  <c:v>3882.3951000000002</c:v>
                </c:pt>
                <c:pt idx="3389">
                  <c:v>3874.3218000000002</c:v>
                </c:pt>
                <c:pt idx="3390">
                  <c:v>3901.2582000000002</c:v>
                </c:pt>
                <c:pt idx="3391">
                  <c:v>3916.2574</c:v>
                </c:pt>
                <c:pt idx="3392">
                  <c:v>3948.7253999999998</c:v>
                </c:pt>
                <c:pt idx="3393">
                  <c:v>3890.6352000000002</c:v>
                </c:pt>
                <c:pt idx="3394">
                  <c:v>3901.7112999999999</c:v>
                </c:pt>
                <c:pt idx="3395">
                  <c:v>3901.3692000000001</c:v>
                </c:pt>
                <c:pt idx="3396">
                  <c:v>3873.7401</c:v>
                </c:pt>
                <c:pt idx="3397">
                  <c:v>3856.8235</c:v>
                </c:pt>
                <c:pt idx="3398">
                  <c:v>3831.7226000000001</c:v>
                </c:pt>
                <c:pt idx="3399">
                  <c:v>3841.2208999999998</c:v>
                </c:pt>
                <c:pt idx="3400">
                  <c:v>3839.9270999999999</c:v>
                </c:pt>
                <c:pt idx="3401">
                  <c:v>3882.6286</c:v>
                </c:pt>
                <c:pt idx="3402">
                  <c:v>3821.5770000000002</c:v>
                </c:pt>
                <c:pt idx="3403">
                  <c:v>3839.1064999999999</c:v>
                </c:pt>
                <c:pt idx="3404">
                  <c:v>3774.3494000000001</c:v>
                </c:pt>
                <c:pt idx="3405">
                  <c:v>3736.3382000000001</c:v>
                </c:pt>
                <c:pt idx="3406">
                  <c:v>3853.0043000000001</c:v>
                </c:pt>
                <c:pt idx="3407">
                  <c:v>3878.8604999999998</c:v>
                </c:pt>
                <c:pt idx="3408">
                  <c:v>3908.1403</c:v>
                </c:pt>
                <c:pt idx="3409">
                  <c:v>3915.4322000000002</c:v>
                </c:pt>
                <c:pt idx="3410">
                  <c:v>3915.9225999999999</c:v>
                </c:pt>
                <c:pt idx="3411">
                  <c:v>3923.1120999999998</c:v>
                </c:pt>
                <c:pt idx="3412">
                  <c:v>3914.9623000000001</c:v>
                </c:pt>
                <c:pt idx="3413">
                  <c:v>3953.39</c:v>
                </c:pt>
                <c:pt idx="3414">
                  <c:v>3965.1941000000002</c:v>
                </c:pt>
                <c:pt idx="3415">
                  <c:v>3955.1205</c:v>
                </c:pt>
                <c:pt idx="3416">
                  <c:v>3998.1437999999998</c:v>
                </c:pt>
                <c:pt idx="3417">
                  <c:v>4002.9697999999999</c:v>
                </c:pt>
                <c:pt idx="3418">
                  <c:v>3958.7649000000001</c:v>
                </c:pt>
                <c:pt idx="3419">
                  <c:v>3989.5086000000001</c:v>
                </c:pt>
                <c:pt idx="3420">
                  <c:v>4001.4812999999999</c:v>
                </c:pt>
                <c:pt idx="3421">
                  <c:v>4031.1642000000002</c:v>
                </c:pt>
                <c:pt idx="3422">
                  <c:v>4010.5527000000002</c:v>
                </c:pt>
                <c:pt idx="3423">
                  <c:v>4010.8701000000001</c:v>
                </c:pt>
                <c:pt idx="3424">
                  <c:v>4011.1026000000002</c:v>
                </c:pt>
                <c:pt idx="3425">
                  <c:v>4026.7656999999999</c:v>
                </c:pt>
                <c:pt idx="3426">
                  <c:v>4060.7240999999999</c:v>
                </c:pt>
                <c:pt idx="3427">
                  <c:v>4124.6661999999997</c:v>
                </c:pt>
                <c:pt idx="3428">
                  <c:v>4166.5015000000003</c:v>
                </c:pt>
                <c:pt idx="3429">
                  <c:v>4208.0787</c:v>
                </c:pt>
                <c:pt idx="3430">
                  <c:v>4205.7187999999996</c:v>
                </c:pt>
                <c:pt idx="3431">
                  <c:v>4185.6234000000004</c:v>
                </c:pt>
                <c:pt idx="3432">
                  <c:v>4276.8076000000001</c:v>
                </c:pt>
                <c:pt idx="3433">
                  <c:v>4256.3217000000004</c:v>
                </c:pt>
                <c:pt idx="3434">
                  <c:v>4257.9561000000003</c:v>
                </c:pt>
                <c:pt idx="3435">
                  <c:v>4228.8801999999996</c:v>
                </c:pt>
                <c:pt idx="3436">
                  <c:v>4313.7776000000003</c:v>
                </c:pt>
                <c:pt idx="3437">
                  <c:v>4464.085</c:v>
                </c:pt>
                <c:pt idx="3438">
                  <c:v>4455.8804</c:v>
                </c:pt>
                <c:pt idx="3439">
                  <c:v>4444.1134000000002</c:v>
                </c:pt>
                <c:pt idx="3440">
                  <c:v>4459.7079000000003</c:v>
                </c:pt>
                <c:pt idx="3441">
                  <c:v>4524.5905000000002</c:v>
                </c:pt>
                <c:pt idx="3442">
                  <c:v>4549.7938000000004</c:v>
                </c:pt>
                <c:pt idx="3443">
                  <c:v>4612.7541000000001</c:v>
                </c:pt>
                <c:pt idx="3444">
                  <c:v>4656.7653</c:v>
                </c:pt>
                <c:pt idx="3445">
                  <c:v>4584.9537</c:v>
                </c:pt>
                <c:pt idx="3446">
                  <c:v>4471.0384999999997</c:v>
                </c:pt>
                <c:pt idx="3447">
                  <c:v>4584.8986000000004</c:v>
                </c:pt>
                <c:pt idx="3448">
                  <c:v>4595.6446999999998</c:v>
                </c:pt>
                <c:pt idx="3449">
                  <c:v>4545.5189</c:v>
                </c:pt>
                <c:pt idx="3450">
                  <c:v>4508.2726000000002</c:v>
                </c:pt>
                <c:pt idx="3451">
                  <c:v>4589.6572999999999</c:v>
                </c:pt>
                <c:pt idx="3452">
                  <c:v>4704.174</c:v>
                </c:pt>
                <c:pt idx="3453">
                  <c:v>4662.7637000000004</c:v>
                </c:pt>
                <c:pt idx="3454">
                  <c:v>4689.7125999999998</c:v>
                </c:pt>
                <c:pt idx="3455">
                  <c:v>4698.4326000000001</c:v>
                </c:pt>
                <c:pt idx="3456">
                  <c:v>4663.6737999999996</c:v>
                </c:pt>
                <c:pt idx="3457">
                  <c:v>4682.0532000000003</c:v>
                </c:pt>
                <c:pt idx="3458">
                  <c:v>4613.7221</c:v>
                </c:pt>
                <c:pt idx="3459">
                  <c:v>4654.3127999999997</c:v>
                </c:pt>
                <c:pt idx="3460">
                  <c:v>4608.2145</c:v>
                </c:pt>
                <c:pt idx="3461">
                  <c:v>4765.8985000000002</c:v>
                </c:pt>
                <c:pt idx="3462">
                  <c:v>4905.1345000000001</c:v>
                </c:pt>
                <c:pt idx="3463">
                  <c:v>4858.1124</c:v>
                </c:pt>
                <c:pt idx="3464">
                  <c:v>4977.4876000000004</c:v>
                </c:pt>
                <c:pt idx="3465">
                  <c:v>5055.8562000000002</c:v>
                </c:pt>
                <c:pt idx="3466">
                  <c:v>5067.4092000000001</c:v>
                </c:pt>
                <c:pt idx="3467">
                  <c:v>5040.5219999999999</c:v>
                </c:pt>
                <c:pt idx="3468">
                  <c:v>5080.8406000000004</c:v>
                </c:pt>
                <c:pt idx="3469">
                  <c:v>5015.5291999999999</c:v>
                </c:pt>
                <c:pt idx="3470">
                  <c:v>5036.0832</c:v>
                </c:pt>
                <c:pt idx="3471">
                  <c:v>4911.0960999999998</c:v>
                </c:pt>
                <c:pt idx="3472">
                  <c:v>4999.9080999999996</c:v>
                </c:pt>
                <c:pt idx="3473">
                  <c:v>5030.4057000000003</c:v>
                </c:pt>
                <c:pt idx="3474">
                  <c:v>4966.7775000000001</c:v>
                </c:pt>
                <c:pt idx="3475">
                  <c:v>4993.1611000000003</c:v>
                </c:pt>
                <c:pt idx="3476">
                  <c:v>4884.2493000000004</c:v>
                </c:pt>
                <c:pt idx="3477">
                  <c:v>4863.5025999999998</c:v>
                </c:pt>
                <c:pt idx="3478">
                  <c:v>4868.9879000000001</c:v>
                </c:pt>
                <c:pt idx="3479">
                  <c:v>4758.3002999999999</c:v>
                </c:pt>
                <c:pt idx="3480">
                  <c:v>4712.6433999999999</c:v>
                </c:pt>
                <c:pt idx="3481">
                  <c:v>4663.0875999999998</c:v>
                </c:pt>
                <c:pt idx="3482">
                  <c:v>4614.6851999999999</c:v>
                </c:pt>
                <c:pt idx="3483">
                  <c:v>4494.4566999999997</c:v>
                </c:pt>
                <c:pt idx="3484">
                  <c:v>4443.5967000000001</c:v>
                </c:pt>
                <c:pt idx="3485">
                  <c:v>4437.0352999999996</c:v>
                </c:pt>
                <c:pt idx="3486">
                  <c:v>4436.4187000000002</c:v>
                </c:pt>
                <c:pt idx="3487">
                  <c:v>4469.4408000000003</c:v>
                </c:pt>
                <c:pt idx="3488">
                  <c:v>4438.0446000000002</c:v>
                </c:pt>
                <c:pt idx="3489">
                  <c:v>4482.1152000000002</c:v>
                </c:pt>
                <c:pt idx="3490">
                  <c:v>4535.1507000000001</c:v>
                </c:pt>
                <c:pt idx="3491">
                  <c:v>4557.1620999999996</c:v>
                </c:pt>
                <c:pt idx="3492">
                  <c:v>4430.0231000000003</c:v>
                </c:pt>
                <c:pt idx="3493">
                  <c:v>4405.8161</c:v>
                </c:pt>
                <c:pt idx="3494">
                  <c:v>4479.7395999999999</c:v>
                </c:pt>
                <c:pt idx="3495">
                  <c:v>4443.0231000000003</c:v>
                </c:pt>
                <c:pt idx="3496">
                  <c:v>4390.2442000000001</c:v>
                </c:pt>
                <c:pt idx="3497">
                  <c:v>4394.7173000000003</c:v>
                </c:pt>
                <c:pt idx="3498">
                  <c:v>4448.4027999999998</c:v>
                </c:pt>
                <c:pt idx="3499">
                  <c:v>4464.3158000000003</c:v>
                </c:pt>
                <c:pt idx="3500">
                  <c:v>4460.9427999999998</c:v>
                </c:pt>
                <c:pt idx="3501">
                  <c:v>4466.2114000000001</c:v>
                </c:pt>
                <c:pt idx="3502">
                  <c:v>4472.8995000000004</c:v>
                </c:pt>
                <c:pt idx="3503">
                  <c:v>4415.924</c:v>
                </c:pt>
                <c:pt idx="3504">
                  <c:v>4398.7552999999998</c:v>
                </c:pt>
                <c:pt idx="3505">
                  <c:v>4351.7344999999996</c:v>
                </c:pt>
                <c:pt idx="3506">
                  <c:v>4316.0636999999997</c:v>
                </c:pt>
                <c:pt idx="3507">
                  <c:v>4353.6909999999998</c:v>
                </c:pt>
                <c:pt idx="3508">
                  <c:v>4445.2910000000002</c:v>
                </c:pt>
                <c:pt idx="3509">
                  <c:v>4404.5212000000001</c:v>
                </c:pt>
                <c:pt idx="3510">
                  <c:v>4404.1679000000004</c:v>
                </c:pt>
                <c:pt idx="3511">
                  <c:v>4351.7740999999996</c:v>
                </c:pt>
                <c:pt idx="3512">
                  <c:v>4355.1313</c:v>
                </c:pt>
                <c:pt idx="3513">
                  <c:v>4416.9795999999997</c:v>
                </c:pt>
                <c:pt idx="3514">
                  <c:v>4374.4597999999996</c:v>
                </c:pt>
                <c:pt idx="3515">
                  <c:v>4441.4218000000001</c:v>
                </c:pt>
                <c:pt idx="3516">
                  <c:v>4449.7286000000004</c:v>
                </c:pt>
                <c:pt idx="3517">
                  <c:v>4459.2098999999998</c:v>
                </c:pt>
                <c:pt idx="3518">
                  <c:v>4401.3536000000004</c:v>
                </c:pt>
                <c:pt idx="3519">
                  <c:v>4422.7128000000002</c:v>
                </c:pt>
                <c:pt idx="3520">
                  <c:v>4425.8235000000004</c:v>
                </c:pt>
                <c:pt idx="3521">
                  <c:v>4465.3741</c:v>
                </c:pt>
                <c:pt idx="3522">
                  <c:v>4485.1489000000001</c:v>
                </c:pt>
                <c:pt idx="3523">
                  <c:v>4501.7775000000001</c:v>
                </c:pt>
                <c:pt idx="3524">
                  <c:v>4506.9870000000001</c:v>
                </c:pt>
                <c:pt idx="3525">
                  <c:v>4488.5446000000002</c:v>
                </c:pt>
                <c:pt idx="3526">
                  <c:v>4492.0864000000001</c:v>
                </c:pt>
                <c:pt idx="3527">
                  <c:v>4389.1903000000002</c:v>
                </c:pt>
                <c:pt idx="3528">
                  <c:v>4416.6153999999997</c:v>
                </c:pt>
                <c:pt idx="3529">
                  <c:v>4384.3431</c:v>
                </c:pt>
                <c:pt idx="3530">
                  <c:v>4356.9161000000004</c:v>
                </c:pt>
                <c:pt idx="3531">
                  <c:v>4369.3193000000001</c:v>
                </c:pt>
                <c:pt idx="3532">
                  <c:v>4397.3858</c:v>
                </c:pt>
                <c:pt idx="3533">
                  <c:v>4391.7485999999999</c:v>
                </c:pt>
                <c:pt idx="3534">
                  <c:v>4376.4621999999999</c:v>
                </c:pt>
                <c:pt idx="3535">
                  <c:v>4338.3648000000003</c:v>
                </c:pt>
                <c:pt idx="3536">
                  <c:v>4357.6749</c:v>
                </c:pt>
                <c:pt idx="3537">
                  <c:v>4307.0565999999999</c:v>
                </c:pt>
                <c:pt idx="3538">
                  <c:v>4333.8782000000001</c:v>
                </c:pt>
                <c:pt idx="3539">
                  <c:v>4351.3756000000003</c:v>
                </c:pt>
                <c:pt idx="3540">
                  <c:v>4355.5553</c:v>
                </c:pt>
                <c:pt idx="3541">
                  <c:v>4375.9840999999997</c:v>
                </c:pt>
                <c:pt idx="3542">
                  <c:v>4374.2968000000001</c:v>
                </c:pt>
                <c:pt idx="3543">
                  <c:v>4384.6653999999999</c:v>
                </c:pt>
                <c:pt idx="3544">
                  <c:v>4339.5861999999997</c:v>
                </c:pt>
                <c:pt idx="3545">
                  <c:v>4250.7058999999999</c:v>
                </c:pt>
                <c:pt idx="3546">
                  <c:v>4240.3828000000003</c:v>
                </c:pt>
                <c:pt idx="3547">
                  <c:v>4122.4269000000004</c:v>
                </c:pt>
                <c:pt idx="3548">
                  <c:v>4126.9579999999996</c:v>
                </c:pt>
                <c:pt idx="3549">
                  <c:v>4113.6535000000003</c:v>
                </c:pt>
                <c:pt idx="3550">
                  <c:v>4139.9606000000003</c:v>
                </c:pt>
                <c:pt idx="3551">
                  <c:v>4094.7511</c:v>
                </c:pt>
                <c:pt idx="3552">
                  <c:v>4123.5352000000003</c:v>
                </c:pt>
                <c:pt idx="3553">
                  <c:v>4159.2401</c:v>
                </c:pt>
                <c:pt idx="3554">
                  <c:v>4074.8955999999998</c:v>
                </c:pt>
                <c:pt idx="3555">
                  <c:v>4145.2233999999999</c:v>
                </c:pt>
                <c:pt idx="3556">
                  <c:v>4184.1004999999996</c:v>
                </c:pt>
                <c:pt idx="3557">
                  <c:v>4232.8810999999996</c:v>
                </c:pt>
                <c:pt idx="3558">
                  <c:v>4222.9701999999997</c:v>
                </c:pt>
                <c:pt idx="3559">
                  <c:v>4228.6530000000002</c:v>
                </c:pt>
                <c:pt idx="3560">
                  <c:v>4218.8834999999999</c:v>
                </c:pt>
                <c:pt idx="3561">
                  <c:v>4161.6031000000003</c:v>
                </c:pt>
                <c:pt idx="3562">
                  <c:v>4197.3131000000003</c:v>
                </c:pt>
                <c:pt idx="3563">
                  <c:v>4241.4179999999997</c:v>
                </c:pt>
                <c:pt idx="3564">
                  <c:v>4246.0915000000005</c:v>
                </c:pt>
                <c:pt idx="3565">
                  <c:v>4239.9791999999998</c:v>
                </c:pt>
                <c:pt idx="3566">
                  <c:v>4199.8846999999996</c:v>
                </c:pt>
                <c:pt idx="3567">
                  <c:v>4261.3774000000003</c:v>
                </c:pt>
                <c:pt idx="3568">
                  <c:v>4262.7523000000001</c:v>
                </c:pt>
                <c:pt idx="3569">
                  <c:v>4337.3006999999998</c:v>
                </c:pt>
                <c:pt idx="3570">
                  <c:v>4358.3323</c:v>
                </c:pt>
                <c:pt idx="3571">
                  <c:v>4412.5128000000004</c:v>
                </c:pt>
                <c:pt idx="3572">
                  <c:v>4400.6142</c:v>
                </c:pt>
                <c:pt idx="3573">
                  <c:v>4389.9059999999999</c:v>
                </c:pt>
                <c:pt idx="3574">
                  <c:v>4378.2883000000002</c:v>
                </c:pt>
                <c:pt idx="3575">
                  <c:v>4409.7169000000004</c:v>
                </c:pt>
                <c:pt idx="3576">
                  <c:v>4385.8337000000001</c:v>
                </c:pt>
                <c:pt idx="3577">
                  <c:v>4329.2870999999996</c:v>
                </c:pt>
                <c:pt idx="3578">
                  <c:v>4355.6947</c:v>
                </c:pt>
                <c:pt idx="3579">
                  <c:v>4362.0338000000002</c:v>
                </c:pt>
                <c:pt idx="3580">
                  <c:v>4351.5276000000003</c:v>
                </c:pt>
                <c:pt idx="3581">
                  <c:v>4309.1966000000002</c:v>
                </c:pt>
                <c:pt idx="3582">
                  <c:v>4299.2977000000001</c:v>
                </c:pt>
                <c:pt idx="3583">
                  <c:v>4264.5204999999996</c:v>
                </c:pt>
                <c:pt idx="3584">
                  <c:v>4233.0316000000003</c:v>
                </c:pt>
                <c:pt idx="3585">
                  <c:v>4213.0682999999999</c:v>
                </c:pt>
                <c:pt idx="3586">
                  <c:v>4202.1255000000001</c:v>
                </c:pt>
                <c:pt idx="3587">
                  <c:v>4214.5388999999996</c:v>
                </c:pt>
                <c:pt idx="3588">
                  <c:v>4264.0568000000003</c:v>
                </c:pt>
                <c:pt idx="3589">
                  <c:v>4299.549</c:v>
                </c:pt>
                <c:pt idx="3590">
                  <c:v>4335.9562999999998</c:v>
                </c:pt>
                <c:pt idx="3591">
                  <c:v>4356.7164000000002</c:v>
                </c:pt>
                <c:pt idx="3592">
                  <c:v>4336.1391000000003</c:v>
                </c:pt>
                <c:pt idx="3593">
                  <c:v>4315.8095000000003</c:v>
                </c:pt>
                <c:pt idx="3594">
                  <c:v>4306.8406000000004</c:v>
                </c:pt>
                <c:pt idx="3595">
                  <c:v>4236.7043000000003</c:v>
                </c:pt>
                <c:pt idx="3596">
                  <c:v>4269.2782999999999</c:v>
                </c:pt>
                <c:pt idx="3597">
                  <c:v>4276.7013999999999</c:v>
                </c:pt>
                <c:pt idx="3598">
                  <c:v>4256.7363999999998</c:v>
                </c:pt>
                <c:pt idx="3599">
                  <c:v>4271.5235000000002</c:v>
                </c:pt>
                <c:pt idx="3600">
                  <c:v>4279.0456999999997</c:v>
                </c:pt>
                <c:pt idx="3601">
                  <c:v>4312.5088999999998</c:v>
                </c:pt>
                <c:pt idx="3602">
                  <c:v>4264.8936999999996</c:v>
                </c:pt>
                <c:pt idx="3603">
                  <c:v>4250.3314</c:v>
                </c:pt>
                <c:pt idx="3604">
                  <c:v>4217.8948</c:v>
                </c:pt>
                <c:pt idx="3605">
                  <c:v>4279.5641999999998</c:v>
                </c:pt>
                <c:pt idx="3606">
                  <c:v>4286.1763000000001</c:v>
                </c:pt>
                <c:pt idx="3607">
                  <c:v>4303.9759000000004</c:v>
                </c:pt>
                <c:pt idx="3608">
                  <c:v>4272.6709000000001</c:v>
                </c:pt>
                <c:pt idx="3609">
                  <c:v>4304.5151999999998</c:v>
                </c:pt>
                <c:pt idx="3610">
                  <c:v>4252.3869999999997</c:v>
                </c:pt>
                <c:pt idx="3611">
                  <c:v>4200.0027</c:v>
                </c:pt>
                <c:pt idx="3612">
                  <c:v>4210.9606000000003</c:v>
                </c:pt>
                <c:pt idx="3613">
                  <c:v>4194.1934000000001</c:v>
                </c:pt>
                <c:pt idx="3614">
                  <c:v>4194.2952999999998</c:v>
                </c:pt>
                <c:pt idx="3615">
                  <c:v>4142.0204000000003</c:v>
                </c:pt>
                <c:pt idx="3616">
                  <c:v>4187.3730999999998</c:v>
                </c:pt>
                <c:pt idx="3617">
                  <c:v>4229.5685999999996</c:v>
                </c:pt>
                <c:pt idx="3618">
                  <c:v>4189.1131999999998</c:v>
                </c:pt>
                <c:pt idx="3619">
                  <c:v>4202.2302</c:v>
                </c:pt>
                <c:pt idx="3620">
                  <c:v>4182.5864000000001</c:v>
                </c:pt>
                <c:pt idx="3621">
                  <c:v>4240.2493000000004</c:v>
                </c:pt>
                <c:pt idx="3622">
                  <c:v>4218.5586999999996</c:v>
                </c:pt>
                <c:pt idx="3623">
                  <c:v>4203.2960999999996</c:v>
                </c:pt>
                <c:pt idx="3624">
                  <c:v>4193.2574999999997</c:v>
                </c:pt>
                <c:pt idx="3625">
                  <c:v>4188.6854999999996</c:v>
                </c:pt>
                <c:pt idx="3626">
                  <c:v>4189.1629000000003</c:v>
                </c:pt>
                <c:pt idx="3627">
                  <c:v>4203.1781000000001</c:v>
                </c:pt>
                <c:pt idx="3628">
                  <c:v>4202.8379999999997</c:v>
                </c:pt>
                <c:pt idx="3629">
                  <c:v>4218.6093000000001</c:v>
                </c:pt>
                <c:pt idx="3630">
                  <c:v>4224.8208000000004</c:v>
                </c:pt>
                <c:pt idx="3631">
                  <c:v>4229.5600000000004</c:v>
                </c:pt>
                <c:pt idx="3632">
                  <c:v>4240.8047999999999</c:v>
                </c:pt>
                <c:pt idx="3633">
                  <c:v>4264.3652000000002</c:v>
                </c:pt>
                <c:pt idx="3634">
                  <c:v>4290.3015999999998</c:v>
                </c:pt>
                <c:pt idx="3635">
                  <c:v>4316.6647000000003</c:v>
                </c:pt>
                <c:pt idx="3636">
                  <c:v>4343.2695000000003</c:v>
                </c:pt>
                <c:pt idx="3637">
                  <c:v>4372.1761999999999</c:v>
                </c:pt>
                <c:pt idx="3638">
                  <c:v>4360.7007999999996</c:v>
                </c:pt>
                <c:pt idx="3639">
                  <c:v>4374.4310999999998</c:v>
                </c:pt>
                <c:pt idx="3640">
                  <c:v>4342.1778999999997</c:v>
                </c:pt>
                <c:pt idx="3641">
                  <c:v>4297.8692000000001</c:v>
                </c:pt>
                <c:pt idx="3642">
                  <c:v>4317.5619999999999</c:v>
                </c:pt>
                <c:pt idx="3643">
                  <c:v>4317.8567000000003</c:v>
                </c:pt>
                <c:pt idx="3644">
                  <c:v>4361.3843999999999</c:v>
                </c:pt>
                <c:pt idx="3645">
                  <c:v>4352.2767000000003</c:v>
                </c:pt>
                <c:pt idx="3646">
                  <c:v>4408.3428999999996</c:v>
                </c:pt>
                <c:pt idx="3647">
                  <c:v>4473.1688999999997</c:v>
                </c:pt>
                <c:pt idx="3648">
                  <c:v>4509.4822000000004</c:v>
                </c:pt>
                <c:pt idx="3649">
                  <c:v>4483.5920999999998</c:v>
                </c:pt>
                <c:pt idx="3650">
                  <c:v>4491.8894</c:v>
                </c:pt>
                <c:pt idx="3651">
                  <c:v>4506.2885999999999</c:v>
                </c:pt>
                <c:pt idx="3652">
                  <c:v>4505.2918</c:v>
                </c:pt>
                <c:pt idx="3653">
                  <c:v>4534.6154999999999</c:v>
                </c:pt>
                <c:pt idx="3654">
                  <c:v>4508.1075000000001</c:v>
                </c:pt>
                <c:pt idx="3655">
                  <c:v>4544.0257000000001</c:v>
                </c:pt>
                <c:pt idx="3656">
                  <c:v>4545.8438999999998</c:v>
                </c:pt>
                <c:pt idx="3657">
                  <c:v>4537.1796999999997</c:v>
                </c:pt>
                <c:pt idx="3658">
                  <c:v>4519.2767000000003</c:v>
                </c:pt>
                <c:pt idx="3659">
                  <c:v>4501.1481000000003</c:v>
                </c:pt>
                <c:pt idx="3660">
                  <c:v>4493.9609</c:v>
                </c:pt>
                <c:pt idx="3661">
                  <c:v>4406.4502000000002</c:v>
                </c:pt>
                <c:pt idx="3662">
                  <c:v>4409.1719999999996</c:v>
                </c:pt>
                <c:pt idx="3663">
                  <c:v>3901.66</c:v>
                </c:pt>
                <c:pt idx="3664">
                  <c:v>3841.4286000000002</c:v>
                </c:pt>
                <c:pt idx="3665">
                  <c:v>4023.7806999999998</c:v>
                </c:pt>
                <c:pt idx="3666">
                  <c:v>4065.5852</c:v>
                </c:pt>
                <c:pt idx="3667">
                  <c:v>4099.2911999999997</c:v>
                </c:pt>
                <c:pt idx="3668">
                  <c:v>4109.8393999999998</c:v>
                </c:pt>
                <c:pt idx="3669">
                  <c:v>4192.3977000000004</c:v>
                </c:pt>
                <c:pt idx="3670">
                  <c:v>4194.0832</c:v>
                </c:pt>
                <c:pt idx="3671">
                  <c:v>4231.0681000000004</c:v>
                </c:pt>
                <c:pt idx="3672">
                  <c:v>4197.1103999999996</c:v>
                </c:pt>
                <c:pt idx="3673">
                  <c:v>4238.1948000000002</c:v>
                </c:pt>
                <c:pt idx="3674">
                  <c:v>4324.3942999999999</c:v>
                </c:pt>
                <c:pt idx="3675">
                  <c:v>4326.8085000000001</c:v>
                </c:pt>
                <c:pt idx="3676">
                  <c:v>4325.3846999999996</c:v>
                </c:pt>
                <c:pt idx="3677">
                  <c:v>4379.5060999999996</c:v>
                </c:pt>
                <c:pt idx="3678">
                  <c:v>4379.5366000000004</c:v>
                </c:pt>
                <c:pt idx="3679">
                  <c:v>4292.0738000000001</c:v>
                </c:pt>
                <c:pt idx="3680">
                  <c:v>4271.6854000000003</c:v>
                </c:pt>
                <c:pt idx="3681">
                  <c:v>4330.1121000000003</c:v>
                </c:pt>
                <c:pt idx="3682">
                  <c:v>4233.4890999999998</c:v>
                </c:pt>
                <c:pt idx="3683">
                  <c:v>4214.9984000000004</c:v>
                </c:pt>
                <c:pt idx="3684">
                  <c:v>4405.5459000000001</c:v>
                </c:pt>
                <c:pt idx="3685">
                  <c:v>4331.8293000000003</c:v>
                </c:pt>
                <c:pt idx="3686">
                  <c:v>4436.9184999999998</c:v>
                </c:pt>
                <c:pt idx="3687">
                  <c:v>4419.0208000000002</c:v>
                </c:pt>
                <c:pt idx="3688">
                  <c:v>4354.6450000000004</c:v>
                </c:pt>
                <c:pt idx="3689">
                  <c:v>4234.6985000000004</c:v>
                </c:pt>
                <c:pt idx="3690">
                  <c:v>4360.6662999999999</c:v>
                </c:pt>
                <c:pt idx="3691">
                  <c:v>4261.9287999999997</c:v>
                </c:pt>
                <c:pt idx="3692">
                  <c:v>4059.8964999999998</c:v>
                </c:pt>
                <c:pt idx="3693">
                  <c:v>4191.9762000000001</c:v>
                </c:pt>
                <c:pt idx="3694">
                  <c:v>4042.7494000000002</c:v>
                </c:pt>
                <c:pt idx="3695">
                  <c:v>4052.5762</c:v>
                </c:pt>
                <c:pt idx="3696">
                  <c:v>3961.2970999999998</c:v>
                </c:pt>
                <c:pt idx="3697">
                  <c:v>3965.1936000000001</c:v>
                </c:pt>
                <c:pt idx="3698">
                  <c:v>3892.0727000000002</c:v>
                </c:pt>
                <c:pt idx="3699">
                  <c:v>3925.4249</c:v>
                </c:pt>
                <c:pt idx="3700">
                  <c:v>4030.0174999999999</c:v>
                </c:pt>
                <c:pt idx="3701">
                  <c:v>4019.7384000000002</c:v>
                </c:pt>
                <c:pt idx="3702">
                  <c:v>4041.5969</c:v>
                </c:pt>
                <c:pt idx="3703">
                  <c:v>3991.4670999999998</c:v>
                </c:pt>
                <c:pt idx="3704">
                  <c:v>4010.1559000000002</c:v>
                </c:pt>
                <c:pt idx="3705">
                  <c:v>3970.8065000000001</c:v>
                </c:pt>
                <c:pt idx="3706">
                  <c:v>3931.6507999999999</c:v>
                </c:pt>
                <c:pt idx="3707">
                  <c:v>3997.6673999999998</c:v>
                </c:pt>
                <c:pt idx="3708">
                  <c:v>4033.8166999999999</c:v>
                </c:pt>
                <c:pt idx="3709">
                  <c:v>4040.3733999999999</c:v>
                </c:pt>
                <c:pt idx="3710">
                  <c:v>4064.9856</c:v>
                </c:pt>
                <c:pt idx="3711">
                  <c:v>4070.1352999999999</c:v>
                </c:pt>
                <c:pt idx="3712">
                  <c:v>4010.3984</c:v>
                </c:pt>
                <c:pt idx="3713">
                  <c:v>4026.1235000000001</c:v>
                </c:pt>
                <c:pt idx="3714">
                  <c:v>4066.8946000000001</c:v>
                </c:pt>
                <c:pt idx="3715">
                  <c:v>4020.0695000000001</c:v>
                </c:pt>
                <c:pt idx="3716">
                  <c:v>4044.6615000000002</c:v>
                </c:pt>
                <c:pt idx="3717">
                  <c:v>4051.4349999999999</c:v>
                </c:pt>
                <c:pt idx="3718">
                  <c:v>4047.6073999999999</c:v>
                </c:pt>
                <c:pt idx="3719">
                  <c:v>4019.4955</c:v>
                </c:pt>
                <c:pt idx="3720">
                  <c:v>4065.5983999999999</c:v>
                </c:pt>
                <c:pt idx="3721">
                  <c:v>4049.4049</c:v>
                </c:pt>
                <c:pt idx="3722">
                  <c:v>4025.4940000000001</c:v>
                </c:pt>
                <c:pt idx="3723">
                  <c:v>4047.0036</c:v>
                </c:pt>
                <c:pt idx="3724">
                  <c:v>4008.527</c:v>
                </c:pt>
                <c:pt idx="3725">
                  <c:v>4050.1968000000002</c:v>
                </c:pt>
                <c:pt idx="3726">
                  <c:v>4052.7593000000002</c:v>
                </c:pt>
                <c:pt idx="3727">
                  <c:v>4088.7348999999999</c:v>
                </c:pt>
                <c:pt idx="3728">
                  <c:v>4111.0897000000004</c:v>
                </c:pt>
                <c:pt idx="3729">
                  <c:v>4138.0767999999998</c:v>
                </c:pt>
                <c:pt idx="3730">
                  <c:v>4138.7650999999996</c:v>
                </c:pt>
                <c:pt idx="3731">
                  <c:v>4106.357</c:v>
                </c:pt>
                <c:pt idx="3732">
                  <c:v>4112.9120000000003</c:v>
                </c:pt>
                <c:pt idx="3733">
                  <c:v>4096.9354999999996</c:v>
                </c:pt>
                <c:pt idx="3734">
                  <c:v>4069.1821</c:v>
                </c:pt>
                <c:pt idx="3735">
                  <c:v>4094.2451999999998</c:v>
                </c:pt>
                <c:pt idx="3736">
                  <c:v>4085.4106999999999</c:v>
                </c:pt>
                <c:pt idx="3737">
                  <c:v>4069.7435</c:v>
                </c:pt>
                <c:pt idx="3738">
                  <c:v>4029.5713000000001</c:v>
                </c:pt>
                <c:pt idx="3739">
                  <c:v>3972.9054999999998</c:v>
                </c:pt>
                <c:pt idx="3740">
                  <c:v>3992.0862999999999</c:v>
                </c:pt>
                <c:pt idx="3741">
                  <c:v>4019.1145000000001</c:v>
                </c:pt>
                <c:pt idx="3742">
                  <c:v>4022.0671000000002</c:v>
                </c:pt>
                <c:pt idx="3743">
                  <c:v>4014.1736999999998</c:v>
                </c:pt>
                <c:pt idx="3744">
                  <c:v>4020.1251000000002</c:v>
                </c:pt>
                <c:pt idx="3745">
                  <c:v>4078.9310999999998</c:v>
                </c:pt>
                <c:pt idx="3746">
                  <c:v>4103.9164000000001</c:v>
                </c:pt>
                <c:pt idx="3747">
                  <c:v>4112.4921000000004</c:v>
                </c:pt>
                <c:pt idx="3748">
                  <c:v>4108.2246999999998</c:v>
                </c:pt>
                <c:pt idx="3749">
                  <c:v>4099.5846000000001</c:v>
                </c:pt>
                <c:pt idx="3750">
                  <c:v>4098.3185999999996</c:v>
                </c:pt>
                <c:pt idx="3751">
                  <c:v>4094.4798000000001</c:v>
                </c:pt>
                <c:pt idx="3752">
                  <c:v>4076.0594999999998</c:v>
                </c:pt>
                <c:pt idx="3753">
                  <c:v>3987.0313000000001</c:v>
                </c:pt>
                <c:pt idx="3754">
                  <c:v>4009.7116000000001</c:v>
                </c:pt>
                <c:pt idx="3755">
                  <c:v>4025.5495000000001</c:v>
                </c:pt>
                <c:pt idx="3756">
                  <c:v>4069.8494999999998</c:v>
                </c:pt>
                <c:pt idx="3757">
                  <c:v>4068.3114</c:v>
                </c:pt>
                <c:pt idx="3758">
                  <c:v>4104.2350999999999</c:v>
                </c:pt>
                <c:pt idx="3759">
                  <c:v>4110.9031000000004</c:v>
                </c:pt>
                <c:pt idx="3760">
                  <c:v>4085.1698999999999</c:v>
                </c:pt>
                <c:pt idx="3761">
                  <c:v>4078.1412</c:v>
                </c:pt>
                <c:pt idx="3762">
                  <c:v>4071.2267999999999</c:v>
                </c:pt>
                <c:pt idx="3763">
                  <c:v>4067.7002000000002</c:v>
                </c:pt>
                <c:pt idx="3764">
                  <c:v>4096.4670999999998</c:v>
                </c:pt>
                <c:pt idx="3765">
                  <c:v>4159.7564000000002</c:v>
                </c:pt>
                <c:pt idx="3766">
                  <c:v>4261.9970000000003</c:v>
                </c:pt>
                <c:pt idx="3767">
                  <c:v>4341.7736999999997</c:v>
                </c:pt>
                <c:pt idx="3768">
                  <c:v>4567.5697</c:v>
                </c:pt>
                <c:pt idx="3769">
                  <c:v>4494.2390999999998</c:v>
                </c:pt>
                <c:pt idx="3770">
                  <c:v>4545.5977999999996</c:v>
                </c:pt>
                <c:pt idx="3771">
                  <c:v>4550.6580000000004</c:v>
                </c:pt>
                <c:pt idx="3772">
                  <c:v>4494.4979000000003</c:v>
                </c:pt>
                <c:pt idx="3773">
                  <c:v>4613.8172999999997</c:v>
                </c:pt>
                <c:pt idx="3774">
                  <c:v>4598.1034</c:v>
                </c:pt>
                <c:pt idx="3775">
                  <c:v>4496.5379000000003</c:v>
                </c:pt>
                <c:pt idx="3776">
                  <c:v>4362.5739999999996</c:v>
                </c:pt>
                <c:pt idx="3777">
                  <c:v>4411.3262000000004</c:v>
                </c:pt>
                <c:pt idx="3778">
                  <c:v>4574.4772999999996</c:v>
                </c:pt>
                <c:pt idx="3779">
                  <c:v>4561.9260999999997</c:v>
                </c:pt>
                <c:pt idx="3780">
                  <c:v>4515.9696999999996</c:v>
                </c:pt>
                <c:pt idx="3781">
                  <c:v>4479.7618000000002</c:v>
                </c:pt>
                <c:pt idx="3782">
                  <c:v>4348.9303</c:v>
                </c:pt>
                <c:pt idx="3783">
                  <c:v>4342.5905000000002</c:v>
                </c:pt>
                <c:pt idx="3784">
                  <c:v>4354.9652999999998</c:v>
                </c:pt>
                <c:pt idx="3785">
                  <c:v>4440.4128000000001</c:v>
                </c:pt>
                <c:pt idx="3786">
                  <c:v>4428.0048999999999</c:v>
                </c:pt>
                <c:pt idx="3787">
                  <c:v>4494.8383000000003</c:v>
                </c:pt>
                <c:pt idx="3788">
                  <c:v>4570.2389000000003</c:v>
                </c:pt>
                <c:pt idx="3789">
                  <c:v>4557.6243999999997</c:v>
                </c:pt>
                <c:pt idx="3790">
                  <c:v>4570.2417999999998</c:v>
                </c:pt>
                <c:pt idx="3791">
                  <c:v>4555.8418000000001</c:v>
                </c:pt>
                <c:pt idx="3792">
                  <c:v>4526.8810000000003</c:v>
                </c:pt>
                <c:pt idx="3793">
                  <c:v>4601.1904999999997</c:v>
                </c:pt>
                <c:pt idx="3794">
                  <c:v>4530.1566000000003</c:v>
                </c:pt>
                <c:pt idx="3795">
                  <c:v>4529.1494000000002</c:v>
                </c:pt>
                <c:pt idx="3796">
                  <c:v>4526.5802999999996</c:v>
                </c:pt>
                <c:pt idx="3797">
                  <c:v>4577.1926000000003</c:v>
                </c:pt>
                <c:pt idx="3798">
                  <c:v>4663.4354000000003</c:v>
                </c:pt>
                <c:pt idx="3799">
                  <c:v>4660.3067000000001</c:v>
                </c:pt>
                <c:pt idx="3800">
                  <c:v>4606.5192999999999</c:v>
                </c:pt>
                <c:pt idx="3801">
                  <c:v>4597.0328</c:v>
                </c:pt>
                <c:pt idx="3802">
                  <c:v>4593.8369000000002</c:v>
                </c:pt>
                <c:pt idx="3803">
                  <c:v>4618.8771999999999</c:v>
                </c:pt>
                <c:pt idx="3804">
                  <c:v>4602.8216000000002</c:v>
                </c:pt>
                <c:pt idx="3805">
                  <c:v>4534.9148999999998</c:v>
                </c:pt>
                <c:pt idx="3806">
                  <c:v>4554.7655000000004</c:v>
                </c:pt>
                <c:pt idx="3807">
                  <c:v>4651.4107999999997</c:v>
                </c:pt>
                <c:pt idx="3808">
                  <c:v>4605.6454999999996</c:v>
                </c:pt>
                <c:pt idx="3809">
                  <c:v>4629.7138000000004</c:v>
                </c:pt>
                <c:pt idx="3810">
                  <c:v>4625.8558999999996</c:v>
                </c:pt>
                <c:pt idx="3811">
                  <c:v>4552.9324999999999</c:v>
                </c:pt>
                <c:pt idx="3812">
                  <c:v>4592.2398999999996</c:v>
                </c:pt>
                <c:pt idx="3813">
                  <c:v>4548.4940999999999</c:v>
                </c:pt>
                <c:pt idx="3814">
                  <c:v>4536.9552999999996</c:v>
                </c:pt>
                <c:pt idx="3815">
                  <c:v>4532.1959999999999</c:v>
                </c:pt>
                <c:pt idx="3816">
                  <c:v>4442.3554000000004</c:v>
                </c:pt>
                <c:pt idx="3817">
                  <c:v>4491.0555000000004</c:v>
                </c:pt>
                <c:pt idx="3818">
                  <c:v>4494.8729000000003</c:v>
                </c:pt>
                <c:pt idx="3819">
                  <c:v>4514.2064</c:v>
                </c:pt>
                <c:pt idx="3820">
                  <c:v>4512.6918999999998</c:v>
                </c:pt>
                <c:pt idx="3821">
                  <c:v>4534.6482999999998</c:v>
                </c:pt>
                <c:pt idx="3822">
                  <c:v>4612.0481</c:v>
                </c:pt>
                <c:pt idx="3823">
                  <c:v>4535.7669999999998</c:v>
                </c:pt>
                <c:pt idx="3824">
                  <c:v>4523.4877999999999</c:v>
                </c:pt>
                <c:pt idx="3825">
                  <c:v>4494.3338999999996</c:v>
                </c:pt>
                <c:pt idx="3826">
                  <c:v>4437.6412</c:v>
                </c:pt>
                <c:pt idx="3827">
                  <c:v>4413.5056999999997</c:v>
                </c:pt>
                <c:pt idx="3828">
                  <c:v>4414.2745000000004</c:v>
                </c:pt>
                <c:pt idx="3829">
                  <c:v>4428.5793999999996</c:v>
                </c:pt>
                <c:pt idx="3830">
                  <c:v>4451.6541999999999</c:v>
                </c:pt>
                <c:pt idx="3831">
                  <c:v>4514.7335999999996</c:v>
                </c:pt>
                <c:pt idx="3832">
                  <c:v>4599.0203000000001</c:v>
                </c:pt>
                <c:pt idx="3833">
                  <c:v>4615.6835000000001</c:v>
                </c:pt>
                <c:pt idx="3834">
                  <c:v>4606.3108000000002</c:v>
                </c:pt>
                <c:pt idx="3835">
                  <c:v>4590.0050000000001</c:v>
                </c:pt>
                <c:pt idx="3836">
                  <c:v>4625.3527000000004</c:v>
                </c:pt>
                <c:pt idx="3837">
                  <c:v>4561.4466000000002</c:v>
                </c:pt>
                <c:pt idx="3838">
                  <c:v>4577.7376999999997</c:v>
                </c:pt>
                <c:pt idx="3839">
                  <c:v>4547.2638999999999</c:v>
                </c:pt>
                <c:pt idx="3840">
                  <c:v>4526.9380000000001</c:v>
                </c:pt>
                <c:pt idx="3841">
                  <c:v>4487.6513000000004</c:v>
                </c:pt>
                <c:pt idx="3842">
                  <c:v>4479.3622999999998</c:v>
                </c:pt>
                <c:pt idx="3843">
                  <c:v>4479.6004000000003</c:v>
                </c:pt>
                <c:pt idx="3844">
                  <c:v>4435.5860000000002</c:v>
                </c:pt>
                <c:pt idx="3845">
                  <c:v>4508.8874999999998</c:v>
                </c:pt>
                <c:pt idx="3846">
                  <c:v>4433.9195</c:v>
                </c:pt>
                <c:pt idx="3847">
                  <c:v>4500.1359000000002</c:v>
                </c:pt>
                <c:pt idx="3848">
                  <c:v>4543.6660000000002</c:v>
                </c:pt>
                <c:pt idx="3849">
                  <c:v>4584.9727999999996</c:v>
                </c:pt>
                <c:pt idx="3850">
                  <c:v>4638.5796</c:v>
                </c:pt>
                <c:pt idx="3851">
                  <c:v>4670.7685000000001</c:v>
                </c:pt>
                <c:pt idx="3852">
                  <c:v>4734.6641</c:v>
                </c:pt>
                <c:pt idx="3853">
                  <c:v>4693.9364999999998</c:v>
                </c:pt>
                <c:pt idx="3854">
                  <c:v>4728.3226999999997</c:v>
                </c:pt>
                <c:pt idx="3855">
                  <c:v>4742.0780000000004</c:v>
                </c:pt>
                <c:pt idx="3856">
                  <c:v>4736.5227000000004</c:v>
                </c:pt>
                <c:pt idx="3857">
                  <c:v>4823.8756000000003</c:v>
                </c:pt>
                <c:pt idx="3858">
                  <c:v>4843.8433000000005</c:v>
                </c:pt>
                <c:pt idx="3859">
                  <c:v>4861.7941000000001</c:v>
                </c:pt>
                <c:pt idx="3860">
                  <c:v>4845.7260999999999</c:v>
                </c:pt>
                <c:pt idx="3861">
                  <c:v>4882.2377999999999</c:v>
                </c:pt>
                <c:pt idx="3862">
                  <c:v>4935.5869000000002</c:v>
                </c:pt>
                <c:pt idx="3863">
                  <c:v>4940.9740000000002</c:v>
                </c:pt>
                <c:pt idx="3864">
                  <c:v>4853.2196999999996</c:v>
                </c:pt>
                <c:pt idx="3865">
                  <c:v>4852.1022999999996</c:v>
                </c:pt>
                <c:pt idx="3866">
                  <c:v>4879.0994000000001</c:v>
                </c:pt>
                <c:pt idx="3867">
                  <c:v>4823.2388000000001</c:v>
                </c:pt>
                <c:pt idx="3868">
                  <c:v>4889.7051000000001</c:v>
                </c:pt>
                <c:pt idx="3869">
                  <c:v>4889.2788</c:v>
                </c:pt>
                <c:pt idx="3870">
                  <c:v>4855.2385000000004</c:v>
                </c:pt>
                <c:pt idx="3871">
                  <c:v>4858.9214000000002</c:v>
                </c:pt>
                <c:pt idx="3872">
                  <c:v>4807.4912999999997</c:v>
                </c:pt>
                <c:pt idx="3873">
                  <c:v>4796.2248</c:v>
                </c:pt>
                <c:pt idx="3874">
                  <c:v>4727.9036999999998</c:v>
                </c:pt>
                <c:pt idx="3875">
                  <c:v>4751.4868999999999</c:v>
                </c:pt>
                <c:pt idx="3876">
                  <c:v>4693.6898000000001</c:v>
                </c:pt>
                <c:pt idx="3877">
                  <c:v>4674.8711999999996</c:v>
                </c:pt>
                <c:pt idx="3878">
                  <c:v>4660.9152999999997</c:v>
                </c:pt>
                <c:pt idx="3879">
                  <c:v>4641.71</c:v>
                </c:pt>
                <c:pt idx="3880">
                  <c:v>4702.0628999999999</c:v>
                </c:pt>
                <c:pt idx="3881">
                  <c:v>4722.3045000000002</c:v>
                </c:pt>
                <c:pt idx="3882">
                  <c:v>4709.2087000000001</c:v>
                </c:pt>
                <c:pt idx="3883">
                  <c:v>4620.3266000000003</c:v>
                </c:pt>
                <c:pt idx="3884">
                  <c:v>4624.0033999999996</c:v>
                </c:pt>
                <c:pt idx="3885">
                  <c:v>4570.4894000000004</c:v>
                </c:pt>
                <c:pt idx="3886">
                  <c:v>4617.3598000000002</c:v>
                </c:pt>
                <c:pt idx="3887">
                  <c:v>4583.3824000000004</c:v>
                </c:pt>
                <c:pt idx="3888">
                  <c:v>4542.7646000000004</c:v>
                </c:pt>
                <c:pt idx="3889">
                  <c:v>4562.3269</c:v>
                </c:pt>
                <c:pt idx="3890">
                  <c:v>4595.0693000000001</c:v>
                </c:pt>
                <c:pt idx="3891">
                  <c:v>4602.0117</c:v>
                </c:pt>
                <c:pt idx="3892">
                  <c:v>4631.6493</c:v>
                </c:pt>
                <c:pt idx="3893">
                  <c:v>4639.7937000000002</c:v>
                </c:pt>
                <c:pt idx="3894">
                  <c:v>4598.9728999999998</c:v>
                </c:pt>
                <c:pt idx="3895">
                  <c:v>4610.1733000000004</c:v>
                </c:pt>
                <c:pt idx="3896">
                  <c:v>4551.1433999999999</c:v>
                </c:pt>
                <c:pt idx="3897">
                  <c:v>4600.1332000000002</c:v>
                </c:pt>
                <c:pt idx="3898">
                  <c:v>4575.9490999999998</c:v>
                </c:pt>
                <c:pt idx="3899">
                  <c:v>4582.5658999999996</c:v>
                </c:pt>
                <c:pt idx="3900">
                  <c:v>4602.6010999999999</c:v>
                </c:pt>
                <c:pt idx="3901">
                  <c:v>4633.3441999999995</c:v>
                </c:pt>
                <c:pt idx="3902">
                  <c:v>4656.4880999999996</c:v>
                </c:pt>
                <c:pt idx="3903">
                  <c:v>4655.0971</c:v>
                </c:pt>
                <c:pt idx="3904">
                  <c:v>4669.1207999999997</c:v>
                </c:pt>
                <c:pt idx="3905">
                  <c:v>4611.3388000000004</c:v>
                </c:pt>
                <c:pt idx="3906">
                  <c:v>4549.5114999999996</c:v>
                </c:pt>
                <c:pt idx="3907">
                  <c:v>4528.1540999999997</c:v>
                </c:pt>
                <c:pt idx="3908">
                  <c:v>4503.5393000000004</c:v>
                </c:pt>
                <c:pt idx="3909">
                  <c:v>4483.4134999999997</c:v>
                </c:pt>
                <c:pt idx="3910">
                  <c:v>4425.1868999999997</c:v>
                </c:pt>
                <c:pt idx="3911">
                  <c:v>4485.9647999999997</c:v>
                </c:pt>
                <c:pt idx="3912">
                  <c:v>4510.3738000000003</c:v>
                </c:pt>
                <c:pt idx="3913">
                  <c:v>4463.4552000000003</c:v>
                </c:pt>
                <c:pt idx="3914">
                  <c:v>4432.598</c:v>
                </c:pt>
                <c:pt idx="3915">
                  <c:v>4454.1728999999996</c:v>
                </c:pt>
                <c:pt idx="3916">
                  <c:v>4493.9070000000002</c:v>
                </c:pt>
                <c:pt idx="3917">
                  <c:v>4559.3867</c:v>
                </c:pt>
                <c:pt idx="3918">
                  <c:v>4648.8501999999999</c:v>
                </c:pt>
                <c:pt idx="3919">
                  <c:v>4685.9210000000003</c:v>
                </c:pt>
                <c:pt idx="3920">
                  <c:v>4788.0887000000002</c:v>
                </c:pt>
                <c:pt idx="3921">
                  <c:v>4815.1774999999998</c:v>
                </c:pt>
                <c:pt idx="3922">
                  <c:v>4789.7232000000004</c:v>
                </c:pt>
                <c:pt idx="3923">
                  <c:v>4777.5330000000004</c:v>
                </c:pt>
                <c:pt idx="3924">
                  <c:v>4725.4134000000004</c:v>
                </c:pt>
                <c:pt idx="3925">
                  <c:v>4728.8477000000003</c:v>
                </c:pt>
                <c:pt idx="3926">
                  <c:v>4826.5483999999997</c:v>
                </c:pt>
                <c:pt idx="3927">
                  <c:v>4759.3717999999999</c:v>
                </c:pt>
                <c:pt idx="3928">
                  <c:v>4843.0488999999998</c:v>
                </c:pt>
                <c:pt idx="3929">
                  <c:v>4785.8275999999996</c:v>
                </c:pt>
                <c:pt idx="3930">
                  <c:v>4829.8077000000003</c:v>
                </c:pt>
                <c:pt idx="3931">
                  <c:v>4754.9264000000003</c:v>
                </c:pt>
                <c:pt idx="3932">
                  <c:v>4742.4859999999999</c:v>
                </c:pt>
                <c:pt idx="3933">
                  <c:v>4700.5061999999998</c:v>
                </c:pt>
                <c:pt idx="3934">
                  <c:v>4813.3258999999998</c:v>
                </c:pt>
                <c:pt idx="3935">
                  <c:v>4833.6719999999996</c:v>
                </c:pt>
                <c:pt idx="3936">
                  <c:v>4851.2452999999996</c:v>
                </c:pt>
                <c:pt idx="3937">
                  <c:v>4873.8546999999999</c:v>
                </c:pt>
                <c:pt idx="3938">
                  <c:v>4860.4768999999997</c:v>
                </c:pt>
                <c:pt idx="3939">
                  <c:v>4836.3670000000002</c:v>
                </c:pt>
                <c:pt idx="3940">
                  <c:v>4834.6136999999999</c:v>
                </c:pt>
                <c:pt idx="3941">
                  <c:v>4896.6796999999997</c:v>
                </c:pt>
                <c:pt idx="3942">
                  <c:v>4805.3998000000001</c:v>
                </c:pt>
                <c:pt idx="3943">
                  <c:v>4745.1063000000004</c:v>
                </c:pt>
                <c:pt idx="3944">
                  <c:v>4746.8584000000001</c:v>
                </c:pt>
                <c:pt idx="3945">
                  <c:v>4817.0243</c:v>
                </c:pt>
                <c:pt idx="3946">
                  <c:v>4833.4187000000002</c:v>
                </c:pt>
                <c:pt idx="3947">
                  <c:v>4836.7847000000002</c:v>
                </c:pt>
                <c:pt idx="3948">
                  <c:v>4823.3383999999996</c:v>
                </c:pt>
                <c:pt idx="3949">
                  <c:v>4864.8153000000002</c:v>
                </c:pt>
                <c:pt idx="3950">
                  <c:v>4844.9660999999996</c:v>
                </c:pt>
                <c:pt idx="3951">
                  <c:v>4855.7106000000003</c:v>
                </c:pt>
                <c:pt idx="3952">
                  <c:v>4894.7191999999995</c:v>
                </c:pt>
                <c:pt idx="3953">
                  <c:v>4885.8104000000003</c:v>
                </c:pt>
                <c:pt idx="3954">
                  <c:v>4892.3815000000004</c:v>
                </c:pt>
                <c:pt idx="3955">
                  <c:v>4859.8248999999996</c:v>
                </c:pt>
                <c:pt idx="3956">
                  <c:v>4816.7731000000003</c:v>
                </c:pt>
                <c:pt idx="3957">
                  <c:v>4860.0056000000004</c:v>
                </c:pt>
                <c:pt idx="3958">
                  <c:v>4875.1589000000004</c:v>
                </c:pt>
                <c:pt idx="3959">
                  <c:v>4918.4962999999998</c:v>
                </c:pt>
                <c:pt idx="3960">
                  <c:v>4949.9047</c:v>
                </c:pt>
                <c:pt idx="3961">
                  <c:v>4938.9044999999996</c:v>
                </c:pt>
                <c:pt idx="3962">
                  <c:v>4964.8635999999997</c:v>
                </c:pt>
                <c:pt idx="3963">
                  <c:v>4960.9516999999996</c:v>
                </c:pt>
                <c:pt idx="3964">
                  <c:v>4964.8456999999999</c:v>
                </c:pt>
                <c:pt idx="3965">
                  <c:v>4918.96</c:v>
                </c:pt>
                <c:pt idx="3966">
                  <c:v>4912.1691000000001</c:v>
                </c:pt>
                <c:pt idx="3967">
                  <c:v>4956.9328999999998</c:v>
                </c:pt>
                <c:pt idx="3968">
                  <c:v>4962.3954000000003</c:v>
                </c:pt>
                <c:pt idx="3969">
                  <c:v>4976.5748999999996</c:v>
                </c:pt>
                <c:pt idx="3970">
                  <c:v>5042.5279</c:v>
                </c:pt>
                <c:pt idx="3971">
                  <c:v>5054.1752999999999</c:v>
                </c:pt>
                <c:pt idx="3972">
                  <c:v>5042.1243000000004</c:v>
                </c:pt>
                <c:pt idx="3973">
                  <c:v>5030.5828000000001</c:v>
                </c:pt>
                <c:pt idx="3974">
                  <c:v>5045.1629999999996</c:v>
                </c:pt>
                <c:pt idx="3975">
                  <c:v>5034.6782000000003</c:v>
                </c:pt>
                <c:pt idx="3976">
                  <c:v>5048.8959000000004</c:v>
                </c:pt>
                <c:pt idx="3977">
                  <c:v>5040.2357000000002</c:v>
                </c:pt>
                <c:pt idx="3978">
                  <c:v>5056.0135</c:v>
                </c:pt>
                <c:pt idx="3979">
                  <c:v>5015.7750999999998</c:v>
                </c:pt>
                <c:pt idx="3980">
                  <c:v>5000.7560999999996</c:v>
                </c:pt>
                <c:pt idx="3981">
                  <c:v>5016.5156999999999</c:v>
                </c:pt>
                <c:pt idx="3982">
                  <c:v>5051.7160000000003</c:v>
                </c:pt>
                <c:pt idx="3983">
                  <c:v>5115.7582000000002</c:v>
                </c:pt>
                <c:pt idx="3984">
                  <c:v>5121.5124999999998</c:v>
                </c:pt>
                <c:pt idx="3985">
                  <c:v>5157.4921999999997</c:v>
                </c:pt>
                <c:pt idx="3986">
                  <c:v>5180.3795</c:v>
                </c:pt>
                <c:pt idx="3987">
                  <c:v>5199.2331000000004</c:v>
                </c:pt>
                <c:pt idx="3988">
                  <c:v>5240.3096999999998</c:v>
                </c:pt>
                <c:pt idx="3989">
                  <c:v>5202.4256999999998</c:v>
                </c:pt>
                <c:pt idx="3990">
                  <c:v>5171.5532000000003</c:v>
                </c:pt>
                <c:pt idx="3991">
                  <c:v>5178.2565000000004</c:v>
                </c:pt>
                <c:pt idx="3992">
                  <c:v>5177.2914000000001</c:v>
                </c:pt>
                <c:pt idx="3993">
                  <c:v>5145.4816000000001</c:v>
                </c:pt>
                <c:pt idx="3994">
                  <c:v>5154.8903</c:v>
                </c:pt>
                <c:pt idx="3995">
                  <c:v>5174.7163</c:v>
                </c:pt>
                <c:pt idx="3996">
                  <c:v>5167.9390999999996</c:v>
                </c:pt>
                <c:pt idx="3997">
                  <c:v>5100.4982</c:v>
                </c:pt>
                <c:pt idx="3998">
                  <c:v>5032.2973000000002</c:v>
                </c:pt>
                <c:pt idx="3999">
                  <c:v>5031.3108000000002</c:v>
                </c:pt>
                <c:pt idx="4000">
                  <c:v>5006.2829000000002</c:v>
                </c:pt>
                <c:pt idx="4001">
                  <c:v>5045.8023000000003</c:v>
                </c:pt>
                <c:pt idx="4002">
                  <c:v>5116.7307000000001</c:v>
                </c:pt>
                <c:pt idx="4003">
                  <c:v>5178.4642999999996</c:v>
                </c:pt>
                <c:pt idx="4004">
                  <c:v>5163.2383</c:v>
                </c:pt>
                <c:pt idx="4005">
                  <c:v>5154.7484999999997</c:v>
                </c:pt>
                <c:pt idx="4006">
                  <c:v>5142.3545000000004</c:v>
                </c:pt>
                <c:pt idx="4007">
                  <c:v>5137.5842000000002</c:v>
                </c:pt>
                <c:pt idx="4008">
                  <c:v>5151.2758000000003</c:v>
                </c:pt>
                <c:pt idx="4009">
                  <c:v>5112.1873999999998</c:v>
                </c:pt>
                <c:pt idx="4010">
                  <c:v>5105.8617999999997</c:v>
                </c:pt>
                <c:pt idx="4011">
                  <c:v>5102.5050000000001</c:v>
                </c:pt>
                <c:pt idx="4012">
                  <c:v>5068.0598</c:v>
                </c:pt>
                <c:pt idx="4013">
                  <c:v>5087.5635000000002</c:v>
                </c:pt>
                <c:pt idx="4014">
                  <c:v>4984.7201999999997</c:v>
                </c:pt>
                <c:pt idx="4015">
                  <c:v>5066.6868000000004</c:v>
                </c:pt>
                <c:pt idx="4016">
                  <c:v>5079.1655000000001</c:v>
                </c:pt>
                <c:pt idx="4017">
                  <c:v>5106.5195999999996</c:v>
                </c:pt>
                <c:pt idx="4018">
                  <c:v>5065.3949000000002</c:v>
                </c:pt>
                <c:pt idx="4019">
                  <c:v>5089.8786</c:v>
                </c:pt>
                <c:pt idx="4020">
                  <c:v>5118.1661999999997</c:v>
                </c:pt>
                <c:pt idx="4021">
                  <c:v>5059.1392999999998</c:v>
                </c:pt>
                <c:pt idx="4022">
                  <c:v>5099.7340000000004</c:v>
                </c:pt>
                <c:pt idx="4023">
                  <c:v>5092.9786000000004</c:v>
                </c:pt>
                <c:pt idx="4024">
                  <c:v>5126.6966000000002</c:v>
                </c:pt>
                <c:pt idx="4025">
                  <c:v>5059.0033999999996</c:v>
                </c:pt>
                <c:pt idx="4026">
                  <c:v>4949.2304000000004</c:v>
                </c:pt>
                <c:pt idx="4027">
                  <c:v>4778.3489</c:v>
                </c:pt>
                <c:pt idx="4028">
                  <c:v>4796.3566000000001</c:v>
                </c:pt>
                <c:pt idx="4029">
                  <c:v>4817.9040999999997</c:v>
                </c:pt>
                <c:pt idx="4030">
                  <c:v>4835.4348</c:v>
                </c:pt>
                <c:pt idx="4031">
                  <c:v>4847.7344999999996</c:v>
                </c:pt>
                <c:pt idx="4032">
                  <c:v>4823.7763999999997</c:v>
                </c:pt>
                <c:pt idx="4033">
                  <c:v>4880.8797999999997</c:v>
                </c:pt>
                <c:pt idx="4034">
                  <c:v>4859.1112000000003</c:v>
                </c:pt>
                <c:pt idx="4035">
                  <c:v>4875.6453000000001</c:v>
                </c:pt>
                <c:pt idx="4036">
                  <c:v>4940.2875999999997</c:v>
                </c:pt>
                <c:pt idx="4037">
                  <c:v>4973.7417999999998</c:v>
                </c:pt>
                <c:pt idx="4038">
                  <c:v>5032.0879000000004</c:v>
                </c:pt>
                <c:pt idx="4039">
                  <c:v>5097.6995999999999</c:v>
                </c:pt>
                <c:pt idx="4040">
                  <c:v>5118.7408999999998</c:v>
                </c:pt>
                <c:pt idx="4041">
                  <c:v>5101.5869000000002</c:v>
                </c:pt>
                <c:pt idx="4042">
                  <c:v>5018.2170999999998</c:v>
                </c:pt>
                <c:pt idx="4043">
                  <c:v>5021.0003999999999</c:v>
                </c:pt>
                <c:pt idx="4044">
                  <c:v>5012.1724000000004</c:v>
                </c:pt>
                <c:pt idx="4045">
                  <c:v>5047.8783999999996</c:v>
                </c:pt>
                <c:pt idx="4046">
                  <c:v>5099.3188</c:v>
                </c:pt>
                <c:pt idx="4047">
                  <c:v>5130.6349</c:v>
                </c:pt>
                <c:pt idx="4048">
                  <c:v>5191.9804000000004</c:v>
                </c:pt>
                <c:pt idx="4049">
                  <c:v>5189.2968000000001</c:v>
                </c:pt>
                <c:pt idx="4050">
                  <c:v>5241.3900999999996</c:v>
                </c:pt>
                <c:pt idx="4051">
                  <c:v>5261.2605999999996</c:v>
                </c:pt>
                <c:pt idx="4052">
                  <c:v>5408.2040999999999</c:v>
                </c:pt>
                <c:pt idx="4053">
                  <c:v>5350.5537999999997</c:v>
                </c:pt>
                <c:pt idx="4054">
                  <c:v>5428.3347000000003</c:v>
                </c:pt>
                <c:pt idx="4055">
                  <c:v>5457.3896000000004</c:v>
                </c:pt>
                <c:pt idx="4056">
                  <c:v>5499.4547000000002</c:v>
                </c:pt>
                <c:pt idx="4057">
                  <c:v>5583.2156000000004</c:v>
                </c:pt>
                <c:pt idx="4058">
                  <c:v>5650.1253999999999</c:v>
                </c:pt>
                <c:pt idx="4059">
                  <c:v>5733.2669999999998</c:v>
                </c:pt>
                <c:pt idx="4060">
                  <c:v>5675.1270999999997</c:v>
                </c:pt>
                <c:pt idx="4061">
                  <c:v>5764.6408000000001</c:v>
                </c:pt>
                <c:pt idx="4062">
                  <c:v>5659.7999</c:v>
                </c:pt>
                <c:pt idx="4063">
                  <c:v>5730.5541000000003</c:v>
                </c:pt>
                <c:pt idx="4064">
                  <c:v>5577.7466999999997</c:v>
                </c:pt>
                <c:pt idx="4065">
                  <c:v>5439.0245999999997</c:v>
                </c:pt>
                <c:pt idx="4066">
                  <c:v>5649.9997000000003</c:v>
                </c:pt>
                <c:pt idx="4067">
                  <c:v>5576.6396999999997</c:v>
                </c:pt>
                <c:pt idx="4068">
                  <c:v>5418.3630999999996</c:v>
                </c:pt>
                <c:pt idx="4069">
                  <c:v>5256.0668999999998</c:v>
                </c:pt>
                <c:pt idx="4070">
                  <c:v>5301.3077000000003</c:v>
                </c:pt>
                <c:pt idx="4071">
                  <c:v>5180.2897999999996</c:v>
                </c:pt>
                <c:pt idx="4072">
                  <c:v>5316.7183000000005</c:v>
                </c:pt>
                <c:pt idx="4073">
                  <c:v>5250.3878999999997</c:v>
                </c:pt>
                <c:pt idx="4074">
                  <c:v>5271.0240000000003</c:v>
                </c:pt>
                <c:pt idx="4075">
                  <c:v>5192.4664000000002</c:v>
                </c:pt>
                <c:pt idx="4076">
                  <c:v>5138.2464</c:v>
                </c:pt>
                <c:pt idx="4077">
                  <c:v>5127.1094000000003</c:v>
                </c:pt>
                <c:pt idx="4078">
                  <c:v>5144.2906999999996</c:v>
                </c:pt>
                <c:pt idx="4079">
                  <c:v>5209.8519999999999</c:v>
                </c:pt>
                <c:pt idx="4080">
                  <c:v>5178.1668</c:v>
                </c:pt>
                <c:pt idx="4081">
                  <c:v>5190.8886000000002</c:v>
                </c:pt>
                <c:pt idx="4082">
                  <c:v>5234.5337</c:v>
                </c:pt>
                <c:pt idx="4083">
                  <c:v>5144.4906000000001</c:v>
                </c:pt>
                <c:pt idx="4084">
                  <c:v>5163.8747000000003</c:v>
                </c:pt>
                <c:pt idx="4085">
                  <c:v>5110.0792000000001</c:v>
                </c:pt>
                <c:pt idx="4086">
                  <c:v>5023.8143</c:v>
                </c:pt>
                <c:pt idx="4087">
                  <c:v>4945.4156000000003</c:v>
                </c:pt>
                <c:pt idx="4088">
                  <c:v>4945.2034999999996</c:v>
                </c:pt>
                <c:pt idx="4089">
                  <c:v>4988.1578</c:v>
                </c:pt>
                <c:pt idx="4090">
                  <c:v>4892.4354000000003</c:v>
                </c:pt>
                <c:pt idx="4091">
                  <c:v>4953.8643000000002</c:v>
                </c:pt>
                <c:pt idx="4092">
                  <c:v>4946.63</c:v>
                </c:pt>
                <c:pt idx="4093">
                  <c:v>4890.5958000000001</c:v>
                </c:pt>
                <c:pt idx="4094">
                  <c:v>4926.0284000000001</c:v>
                </c:pt>
                <c:pt idx="4095">
                  <c:v>4932.3022000000001</c:v>
                </c:pt>
                <c:pt idx="4096">
                  <c:v>4930.7623000000003</c:v>
                </c:pt>
                <c:pt idx="4097">
                  <c:v>4990.5437000000002</c:v>
                </c:pt>
                <c:pt idx="4098">
                  <c:v>4963.6012000000001</c:v>
                </c:pt>
                <c:pt idx="4099">
                  <c:v>4982.0398999999998</c:v>
                </c:pt>
                <c:pt idx="4100">
                  <c:v>4961.9283999999998</c:v>
                </c:pt>
                <c:pt idx="4101">
                  <c:v>5002.2203</c:v>
                </c:pt>
                <c:pt idx="4102">
                  <c:v>4985.6749</c:v>
                </c:pt>
                <c:pt idx="4103">
                  <c:v>5068.3792999999996</c:v>
                </c:pt>
                <c:pt idx="4104">
                  <c:v>5072.5792000000001</c:v>
                </c:pt>
                <c:pt idx="4105">
                  <c:v>5108.2</c:v>
                </c:pt>
                <c:pt idx="4106">
                  <c:v>5132.8872000000001</c:v>
                </c:pt>
                <c:pt idx="4107">
                  <c:v>5079.6472999999996</c:v>
                </c:pt>
                <c:pt idx="4108">
                  <c:v>5000.9683999999997</c:v>
                </c:pt>
                <c:pt idx="4109">
                  <c:v>5040.8900000000003</c:v>
                </c:pt>
                <c:pt idx="4110">
                  <c:v>5049.3942999999999</c:v>
                </c:pt>
                <c:pt idx="4111">
                  <c:v>5097.7025000000003</c:v>
                </c:pt>
                <c:pt idx="4112">
                  <c:v>5118.2052999999996</c:v>
                </c:pt>
                <c:pt idx="4113">
                  <c:v>5147.6962000000003</c:v>
                </c:pt>
                <c:pt idx="4114">
                  <c:v>5137.9928</c:v>
                </c:pt>
                <c:pt idx="4115">
                  <c:v>5128.8188</c:v>
                </c:pt>
                <c:pt idx="4116">
                  <c:v>5121.8593000000001</c:v>
                </c:pt>
                <c:pt idx="4117">
                  <c:v>5115.9326000000001</c:v>
                </c:pt>
                <c:pt idx="4118">
                  <c:v>5141.2263999999996</c:v>
                </c:pt>
                <c:pt idx="4119">
                  <c:v>5101.7936</c:v>
                </c:pt>
                <c:pt idx="4120">
                  <c:v>5063.8157000000001</c:v>
                </c:pt>
                <c:pt idx="4121">
                  <c:v>5104.8288000000002</c:v>
                </c:pt>
                <c:pt idx="4122">
                  <c:v>5162.0559999999996</c:v>
                </c:pt>
                <c:pt idx="4123">
                  <c:v>5123.6066000000001</c:v>
                </c:pt>
                <c:pt idx="4124">
                  <c:v>5078.0565999999999</c:v>
                </c:pt>
                <c:pt idx="4125">
                  <c:v>5191.7948999999999</c:v>
                </c:pt>
                <c:pt idx="4126">
                  <c:v>5162.4443000000001</c:v>
                </c:pt>
                <c:pt idx="4127">
                  <c:v>5189.2173000000003</c:v>
                </c:pt>
                <c:pt idx="4128">
                  <c:v>5159.5511999999999</c:v>
                </c:pt>
                <c:pt idx="4129">
                  <c:v>5187.8864000000003</c:v>
                </c:pt>
                <c:pt idx="4130">
                  <c:v>5157.2478000000001</c:v>
                </c:pt>
                <c:pt idx="4131">
                  <c:v>5144.3967000000002</c:v>
                </c:pt>
                <c:pt idx="4132">
                  <c:v>5160.5720000000001</c:v>
                </c:pt>
                <c:pt idx="4133">
                  <c:v>5235.9327999999996</c:v>
                </c:pt>
                <c:pt idx="4134">
                  <c:v>5257.4125999999997</c:v>
                </c:pt>
                <c:pt idx="4135">
                  <c:v>5242.0675000000001</c:v>
                </c:pt>
                <c:pt idx="4136">
                  <c:v>5277.5235000000002</c:v>
                </c:pt>
                <c:pt idx="4137">
                  <c:v>5293.7861000000003</c:v>
                </c:pt>
                <c:pt idx="4138">
                  <c:v>5340.9912000000004</c:v>
                </c:pt>
                <c:pt idx="4139">
                  <c:v>5365.8796000000002</c:v>
                </c:pt>
                <c:pt idx="4140">
                  <c:v>5346.2272999999996</c:v>
                </c:pt>
                <c:pt idx="4141">
                  <c:v>5309.7882</c:v>
                </c:pt>
                <c:pt idx="4142">
                  <c:v>5238.6126000000004</c:v>
                </c:pt>
                <c:pt idx="4143">
                  <c:v>5257.6671999999999</c:v>
                </c:pt>
                <c:pt idx="4144">
                  <c:v>5305.4758000000002</c:v>
                </c:pt>
                <c:pt idx="4145">
                  <c:v>5340.9052000000001</c:v>
                </c:pt>
                <c:pt idx="4146">
                  <c:v>5314.4053000000004</c:v>
                </c:pt>
                <c:pt idx="4147">
                  <c:v>5258.0784000000003</c:v>
                </c:pt>
                <c:pt idx="4148">
                  <c:v>5224.2794000000004</c:v>
                </c:pt>
                <c:pt idx="4149">
                  <c:v>5078.8549000000003</c:v>
                </c:pt>
                <c:pt idx="4150">
                  <c:v>5104.7932000000001</c:v>
                </c:pt>
                <c:pt idx="4151">
                  <c:v>5056.4053000000004</c:v>
                </c:pt>
                <c:pt idx="4152">
                  <c:v>5050.9755999999998</c:v>
                </c:pt>
                <c:pt idx="4153">
                  <c:v>5154.0240000000003</c:v>
                </c:pt>
                <c:pt idx="4154">
                  <c:v>5252.3887000000004</c:v>
                </c:pt>
                <c:pt idx="4155">
                  <c:v>5264.9083000000001</c:v>
                </c:pt>
                <c:pt idx="4156">
                  <c:v>5332.5888000000004</c:v>
                </c:pt>
                <c:pt idx="4157">
                  <c:v>5310.1813000000002</c:v>
                </c:pt>
                <c:pt idx="4158">
                  <c:v>5241.2749000000003</c:v>
                </c:pt>
                <c:pt idx="4159">
                  <c:v>5232.2654000000002</c:v>
                </c:pt>
                <c:pt idx="4160">
                  <c:v>5263.5658999999996</c:v>
                </c:pt>
                <c:pt idx="4161">
                  <c:v>5228.9013999999997</c:v>
                </c:pt>
                <c:pt idx="4162">
                  <c:v>5347.6333000000004</c:v>
                </c:pt>
                <c:pt idx="4163">
                  <c:v>5347.0077000000001</c:v>
                </c:pt>
                <c:pt idx="4164">
                  <c:v>5332.8964999999998</c:v>
                </c:pt>
                <c:pt idx="4165">
                  <c:v>5302.8696</c:v>
                </c:pt>
                <c:pt idx="4166">
                  <c:v>5230.7986000000001</c:v>
                </c:pt>
                <c:pt idx="4167">
                  <c:v>5214.2298000000001</c:v>
                </c:pt>
                <c:pt idx="4168">
                  <c:v>5230.2903999999999</c:v>
                </c:pt>
                <c:pt idx="4169">
                  <c:v>5260.5652</c:v>
                </c:pt>
                <c:pt idx="4170">
                  <c:v>5311.6507000000001</c:v>
                </c:pt>
                <c:pt idx="4171">
                  <c:v>5336.9492</c:v>
                </c:pt>
                <c:pt idx="4172">
                  <c:v>5344.1629999999996</c:v>
                </c:pt>
                <c:pt idx="4173">
                  <c:v>5253.7505000000001</c:v>
                </c:pt>
                <c:pt idx="4174">
                  <c:v>5107.3567000000003</c:v>
                </c:pt>
                <c:pt idx="4175">
                  <c:v>5078.0950000000003</c:v>
                </c:pt>
                <c:pt idx="4176">
                  <c:v>5048.5401000000002</c:v>
                </c:pt>
                <c:pt idx="4177">
                  <c:v>5078.2452000000003</c:v>
                </c:pt>
                <c:pt idx="4178">
                  <c:v>4974.1202000000003</c:v>
                </c:pt>
                <c:pt idx="4179">
                  <c:v>4759.5622999999996</c:v>
                </c:pt>
                <c:pt idx="4180">
                  <c:v>4876.7179999999998</c:v>
                </c:pt>
                <c:pt idx="4181">
                  <c:v>4887.5244000000002</c:v>
                </c:pt>
                <c:pt idx="4182">
                  <c:v>5028.1661000000004</c:v>
                </c:pt>
                <c:pt idx="4183">
                  <c:v>5035.2120999999997</c:v>
                </c:pt>
                <c:pt idx="4184">
                  <c:v>5123.4571999999998</c:v>
                </c:pt>
                <c:pt idx="4185">
                  <c:v>5123.4924000000001</c:v>
                </c:pt>
                <c:pt idx="4186">
                  <c:v>5119.3995000000004</c:v>
                </c:pt>
                <c:pt idx="4187">
                  <c:v>5105.0607</c:v>
                </c:pt>
                <c:pt idx="4188">
                  <c:v>5178.6779999999999</c:v>
                </c:pt>
                <c:pt idx="4189">
                  <c:v>5175.7204000000002</c:v>
                </c:pt>
                <c:pt idx="4190">
                  <c:v>5242.1621999999998</c:v>
                </c:pt>
                <c:pt idx="4191">
                  <c:v>5270.6931999999997</c:v>
                </c:pt>
                <c:pt idx="4192">
                  <c:v>5365.1234999999997</c:v>
                </c:pt>
                <c:pt idx="4193">
                  <c:v>5408.2743</c:v>
                </c:pt>
                <c:pt idx="4194">
                  <c:v>5349.5556999999999</c:v>
                </c:pt>
                <c:pt idx="4195">
                  <c:v>5371.4048000000003</c:v>
                </c:pt>
                <c:pt idx="4196">
                  <c:v>5269.9605000000001</c:v>
                </c:pt>
                <c:pt idx="4197">
                  <c:v>5245.9713000000002</c:v>
                </c:pt>
                <c:pt idx="4198">
                  <c:v>5274.7246999999998</c:v>
                </c:pt>
                <c:pt idx="4199">
                  <c:v>5368.9812000000002</c:v>
                </c:pt>
                <c:pt idx="4200">
                  <c:v>5297.7920000000004</c:v>
                </c:pt>
                <c:pt idx="4201">
                  <c:v>5278.1850999999997</c:v>
                </c:pt>
                <c:pt idx="4202">
                  <c:v>5321.4683000000005</c:v>
                </c:pt>
                <c:pt idx="4203">
                  <c:v>5176.6512000000002</c:v>
                </c:pt>
                <c:pt idx="4204">
                  <c:v>5039.0126</c:v>
                </c:pt>
                <c:pt idx="4205">
                  <c:v>5057.9998999999998</c:v>
                </c:pt>
                <c:pt idx="4206">
                  <c:v>4857.6133</c:v>
                </c:pt>
                <c:pt idx="4207">
                  <c:v>4720.6683999999996</c:v>
                </c:pt>
                <c:pt idx="4208">
                  <c:v>4806.5295999999998</c:v>
                </c:pt>
              </c:numCache>
            </c:numRef>
          </c:yVal>
          <c:smooth val="0"/>
          <c:extLst>
            <c:ext xmlns:c16="http://schemas.microsoft.com/office/drawing/2014/chart" uri="{C3380CC4-5D6E-409C-BE32-E72D297353CC}">
              <c16:uniqueId val="{00000000-E667-4763-AD1A-A5074D4F449D}"/>
            </c:ext>
          </c:extLst>
        </c:ser>
        <c:dLbls>
          <c:showLegendKey val="0"/>
          <c:showVal val="0"/>
          <c:showCatName val="0"/>
          <c:showSerName val="0"/>
          <c:showPercent val="0"/>
          <c:showBubbleSize val="0"/>
        </c:dLbls>
        <c:axId val="1211038640"/>
        <c:axId val="1211039056"/>
      </c:scatterChart>
      <c:valAx>
        <c:axId val="121103864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11039056"/>
        <c:crosses val="autoZero"/>
        <c:crossBetween val="midCat"/>
      </c:valAx>
      <c:valAx>
        <c:axId val="1211039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110386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预测准确性检验（历史数据）</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'期末模型2指数平滑预测（短期）'!$C$1</c:f>
              <c:strCache>
                <c:ptCount val="1"/>
                <c:pt idx="0">
                  <c:v>收盘价</c:v>
                </c:pt>
              </c:strCache>
            </c:strRef>
          </c:tx>
          <c:spPr>
            <a:ln w="28575" cap="rnd">
              <a:solidFill>
                <a:schemeClr val="accent1"/>
              </a:solidFill>
              <a:round/>
            </a:ln>
            <a:effectLst/>
          </c:spPr>
          <c:marker>
            <c:symbol val="none"/>
          </c:marker>
          <c:val>
            <c:numRef>
              <c:f>'期末模型2指数平滑预测（短期）'!$C$2:$C$317</c:f>
              <c:numCache>
                <c:formatCode>General</c:formatCode>
                <c:ptCount val="316"/>
                <c:pt idx="0">
                  <c:v>233.7088</c:v>
                </c:pt>
                <c:pt idx="1">
                  <c:v>230.3648</c:v>
                </c:pt>
                <c:pt idx="2">
                  <c:v>230.7364</c:v>
                </c:pt>
                <c:pt idx="3">
                  <c:v>230.3648</c:v>
                </c:pt>
                <c:pt idx="4">
                  <c:v>231.851</c:v>
                </c:pt>
                <c:pt idx="5">
                  <c:v>232.9657</c:v>
                </c:pt>
                <c:pt idx="6">
                  <c:v>232.9657</c:v>
                </c:pt>
                <c:pt idx="7">
                  <c:v>235.93809999999999</c:v>
                </c:pt>
                <c:pt idx="8">
                  <c:v>234.8235</c:v>
                </c:pt>
                <c:pt idx="9">
                  <c:v>233.3372</c:v>
                </c:pt>
                <c:pt idx="10">
                  <c:v>230.3648</c:v>
                </c:pt>
                <c:pt idx="11">
                  <c:v>227.76390000000001</c:v>
                </c:pt>
                <c:pt idx="12">
                  <c:v>228.13550000000001</c:v>
                </c:pt>
                <c:pt idx="13">
                  <c:v>227.02080000000001</c:v>
                </c:pt>
                <c:pt idx="14">
                  <c:v>226.64920000000001</c:v>
                </c:pt>
                <c:pt idx="15">
                  <c:v>224.41990000000001</c:v>
                </c:pt>
                <c:pt idx="16">
                  <c:v>225.16300000000001</c:v>
                </c:pt>
                <c:pt idx="17">
                  <c:v>221.44749999999999</c:v>
                </c:pt>
                <c:pt idx="18">
                  <c:v>218.47499999999999</c:v>
                </c:pt>
                <c:pt idx="19">
                  <c:v>216.6172</c:v>
                </c:pt>
                <c:pt idx="20">
                  <c:v>218.10339999999999</c:v>
                </c:pt>
                <c:pt idx="21">
                  <c:v>219.58969999999999</c:v>
                </c:pt>
                <c:pt idx="22">
                  <c:v>217.7319</c:v>
                </c:pt>
                <c:pt idx="23">
                  <c:v>216.9888</c:v>
                </c:pt>
                <c:pt idx="24">
                  <c:v>218.47499999999999</c:v>
                </c:pt>
                <c:pt idx="25">
                  <c:v>224.79150000000001</c:v>
                </c:pt>
                <c:pt idx="26">
                  <c:v>226.64920000000001</c:v>
                </c:pt>
                <c:pt idx="27">
                  <c:v>225.16300000000001</c:v>
                </c:pt>
                <c:pt idx="28">
                  <c:v>226.64920000000001</c:v>
                </c:pt>
                <c:pt idx="29">
                  <c:v>232.5941</c:v>
                </c:pt>
                <c:pt idx="30">
                  <c:v>225.53460000000001</c:v>
                </c:pt>
                <c:pt idx="31">
                  <c:v>226.64920000000001</c:v>
                </c:pt>
                <c:pt idx="32">
                  <c:v>227.39240000000001</c:v>
                </c:pt>
                <c:pt idx="33">
                  <c:v>227.76390000000001</c:v>
                </c:pt>
                <c:pt idx="34">
                  <c:v>229.9932</c:v>
                </c:pt>
                <c:pt idx="35">
                  <c:v>229.2501</c:v>
                </c:pt>
                <c:pt idx="36">
                  <c:v>233.3372</c:v>
                </c:pt>
                <c:pt idx="37">
                  <c:v>228.87860000000001</c:v>
                </c:pt>
                <c:pt idx="38">
                  <c:v>235.56659999999999</c:v>
                </c:pt>
                <c:pt idx="39">
                  <c:v>248.9426</c:v>
                </c:pt>
                <c:pt idx="40">
                  <c:v>257.48840000000001</c:v>
                </c:pt>
                <c:pt idx="41">
                  <c:v>247.4564</c:v>
                </c:pt>
                <c:pt idx="42">
                  <c:v>258.23149999999998</c:v>
                </c:pt>
                <c:pt idx="43">
                  <c:v>247.0848</c:v>
                </c:pt>
                <c:pt idx="44">
                  <c:v>247.0848</c:v>
                </c:pt>
                <c:pt idx="45">
                  <c:v>249.6857</c:v>
                </c:pt>
                <c:pt idx="46">
                  <c:v>261.20400000000001</c:v>
                </c:pt>
                <c:pt idx="47">
                  <c:v>251.9151</c:v>
                </c:pt>
                <c:pt idx="48">
                  <c:v>277.18090000000001</c:v>
                </c:pt>
                <c:pt idx="49">
                  <c:v>266.0342</c:v>
                </c:pt>
                <c:pt idx="50">
                  <c:v>266.0342</c:v>
                </c:pt>
                <c:pt idx="51">
                  <c:v>270.49290000000002</c:v>
                </c:pt>
                <c:pt idx="52">
                  <c:v>257.48840000000001</c:v>
                </c:pt>
                <c:pt idx="53">
                  <c:v>253.77279999999999</c:v>
                </c:pt>
                <c:pt idx="54">
                  <c:v>254.88749999999999</c:v>
                </c:pt>
                <c:pt idx="55">
                  <c:v>260.08929999999998</c:v>
                </c:pt>
                <c:pt idx="56">
                  <c:v>259.71769999999998</c:v>
                </c:pt>
                <c:pt idx="57">
                  <c:v>260.83240000000001</c:v>
                </c:pt>
                <c:pt idx="58">
                  <c:v>250.0573</c:v>
                </c:pt>
                <c:pt idx="59">
                  <c:v>250.8004</c:v>
                </c:pt>
                <c:pt idx="60">
                  <c:v>250.8004</c:v>
                </c:pt>
                <c:pt idx="61">
                  <c:v>241.88300000000001</c:v>
                </c:pt>
                <c:pt idx="62">
                  <c:v>242.62620000000001</c:v>
                </c:pt>
                <c:pt idx="63">
                  <c:v>244.48390000000001</c:v>
                </c:pt>
                <c:pt idx="64">
                  <c:v>246.7133</c:v>
                </c:pt>
                <c:pt idx="65">
                  <c:v>246.3417</c:v>
                </c:pt>
                <c:pt idx="66">
                  <c:v>243.74080000000001</c:v>
                </c:pt>
                <c:pt idx="67">
                  <c:v>244.11240000000001</c:v>
                </c:pt>
                <c:pt idx="68">
                  <c:v>241.51150000000001</c:v>
                </c:pt>
                <c:pt idx="69">
                  <c:v>236.30969999999999</c:v>
                </c:pt>
                <c:pt idx="70">
                  <c:v>232.5941</c:v>
                </c:pt>
                <c:pt idx="71">
                  <c:v>232.5941</c:v>
                </c:pt>
                <c:pt idx="72">
                  <c:v>232.5941</c:v>
                </c:pt>
                <c:pt idx="73">
                  <c:v>234.0804</c:v>
                </c:pt>
                <c:pt idx="74">
                  <c:v>230.3648</c:v>
                </c:pt>
                <c:pt idx="75">
                  <c:v>234.0804</c:v>
                </c:pt>
                <c:pt idx="76">
                  <c:v>235.19499999999999</c:v>
                </c:pt>
                <c:pt idx="77">
                  <c:v>235.19499999999999</c:v>
                </c:pt>
                <c:pt idx="78">
                  <c:v>241.13990000000001</c:v>
                </c:pt>
                <c:pt idx="79">
                  <c:v>240.02529999999999</c:v>
                </c:pt>
                <c:pt idx="80">
                  <c:v>244.11240000000001</c:v>
                </c:pt>
                <c:pt idx="81">
                  <c:v>250.8004</c:v>
                </c:pt>
                <c:pt idx="82">
                  <c:v>252.65819999999999</c:v>
                </c:pt>
                <c:pt idx="83">
                  <c:v>251.17189999999999</c:v>
                </c:pt>
                <c:pt idx="84">
                  <c:v>255.25909999999999</c:v>
                </c:pt>
                <c:pt idx="85">
                  <c:v>254.51589999999999</c:v>
                </c:pt>
                <c:pt idx="86">
                  <c:v>251.9151</c:v>
                </c:pt>
                <c:pt idx="87">
                  <c:v>277.18090000000001</c:v>
                </c:pt>
                <c:pt idx="88">
                  <c:v>274.20839999999998</c:v>
                </c:pt>
                <c:pt idx="89">
                  <c:v>282.3827</c:v>
                </c:pt>
                <c:pt idx="90">
                  <c:v>277.18090000000001</c:v>
                </c:pt>
                <c:pt idx="91">
                  <c:v>276.80930000000001</c:v>
                </c:pt>
                <c:pt idx="92">
                  <c:v>286.46980000000002</c:v>
                </c:pt>
                <c:pt idx="93">
                  <c:v>274.58</c:v>
                </c:pt>
                <c:pt idx="94">
                  <c:v>266.40570000000002</c:v>
                </c:pt>
                <c:pt idx="95">
                  <c:v>264.91950000000003</c:v>
                </c:pt>
                <c:pt idx="96">
                  <c:v>264.548</c:v>
                </c:pt>
                <c:pt idx="97">
                  <c:v>267.5204</c:v>
                </c:pt>
                <c:pt idx="98">
                  <c:v>260.08929999999998</c:v>
                </c:pt>
                <c:pt idx="99">
                  <c:v>260.46080000000001</c:v>
                </c:pt>
                <c:pt idx="100">
                  <c:v>257.11680000000001</c:v>
                </c:pt>
                <c:pt idx="101">
                  <c:v>261.57549999999998</c:v>
                </c:pt>
                <c:pt idx="102">
                  <c:v>256.00220000000002</c:v>
                </c:pt>
                <c:pt idx="103">
                  <c:v>256.37369999999999</c:v>
                </c:pt>
                <c:pt idx="104">
                  <c:v>251.9151</c:v>
                </c:pt>
                <c:pt idx="105">
                  <c:v>253.40129999999999</c:v>
                </c:pt>
                <c:pt idx="106">
                  <c:v>256.74529999999999</c:v>
                </c:pt>
                <c:pt idx="107">
                  <c:v>260.08929999999998</c:v>
                </c:pt>
                <c:pt idx="108">
                  <c:v>258.60309999999998</c:v>
                </c:pt>
                <c:pt idx="109">
                  <c:v>262.6902</c:v>
                </c:pt>
                <c:pt idx="110">
                  <c:v>260.46080000000001</c:v>
                </c:pt>
                <c:pt idx="111">
                  <c:v>255.25909999999999</c:v>
                </c:pt>
                <c:pt idx="112">
                  <c:v>252.28659999999999</c:v>
                </c:pt>
                <c:pt idx="113">
                  <c:v>250.8004</c:v>
                </c:pt>
                <c:pt idx="114">
                  <c:v>251.9151</c:v>
                </c:pt>
                <c:pt idx="115">
                  <c:v>251.54349999999999</c:v>
                </c:pt>
                <c:pt idx="116">
                  <c:v>250.0573</c:v>
                </c:pt>
                <c:pt idx="117">
                  <c:v>254.88749999999999</c:v>
                </c:pt>
                <c:pt idx="118">
                  <c:v>253.77279999999999</c:v>
                </c:pt>
                <c:pt idx="119">
                  <c:v>255.63059999999999</c:v>
                </c:pt>
                <c:pt idx="120">
                  <c:v>252.9111</c:v>
                </c:pt>
                <c:pt idx="121">
                  <c:v>253.2996</c:v>
                </c:pt>
                <c:pt idx="122">
                  <c:v>261.06959999999998</c:v>
                </c:pt>
                <c:pt idx="123">
                  <c:v>261.4581</c:v>
                </c:pt>
                <c:pt idx="124">
                  <c:v>254.07660000000001</c:v>
                </c:pt>
                <c:pt idx="125">
                  <c:v>251.7457</c:v>
                </c:pt>
                <c:pt idx="126">
                  <c:v>241.6447</c:v>
                </c:pt>
                <c:pt idx="127">
                  <c:v>237.37129999999999</c:v>
                </c:pt>
                <c:pt idx="128">
                  <c:v>237.75980000000001</c:v>
                </c:pt>
                <c:pt idx="129">
                  <c:v>237.37129999999999</c:v>
                </c:pt>
                <c:pt idx="130">
                  <c:v>235.4288</c:v>
                </c:pt>
                <c:pt idx="131">
                  <c:v>228.4359</c:v>
                </c:pt>
                <c:pt idx="132">
                  <c:v>220.66589999999999</c:v>
                </c:pt>
                <c:pt idx="133">
                  <c:v>217.55799999999999</c:v>
                </c:pt>
                <c:pt idx="134">
                  <c:v>218.33500000000001</c:v>
                </c:pt>
                <c:pt idx="135">
                  <c:v>219.88900000000001</c:v>
                </c:pt>
                <c:pt idx="136">
                  <c:v>222.2199</c:v>
                </c:pt>
                <c:pt idx="137">
                  <c:v>222.99690000000001</c:v>
                </c:pt>
                <c:pt idx="138">
                  <c:v>221.44290000000001</c:v>
                </c:pt>
                <c:pt idx="139">
                  <c:v>222.2199</c:v>
                </c:pt>
                <c:pt idx="140">
                  <c:v>220.66589999999999</c:v>
                </c:pt>
                <c:pt idx="141">
                  <c:v>226.8819</c:v>
                </c:pt>
                <c:pt idx="142">
                  <c:v>228.4359</c:v>
                </c:pt>
                <c:pt idx="143">
                  <c:v>232.32079999999999</c:v>
                </c:pt>
                <c:pt idx="144">
                  <c:v>229.98990000000001</c:v>
                </c:pt>
                <c:pt idx="145">
                  <c:v>230.3784</c:v>
                </c:pt>
                <c:pt idx="146">
                  <c:v>230.76679999999999</c:v>
                </c:pt>
                <c:pt idx="147">
                  <c:v>227.2704</c:v>
                </c:pt>
                <c:pt idx="148">
                  <c:v>230.3784</c:v>
                </c:pt>
                <c:pt idx="149">
                  <c:v>226.49340000000001</c:v>
                </c:pt>
                <c:pt idx="150">
                  <c:v>226.49340000000001</c:v>
                </c:pt>
                <c:pt idx="151">
                  <c:v>225.71639999999999</c:v>
                </c:pt>
                <c:pt idx="152">
                  <c:v>226.49340000000001</c:v>
                </c:pt>
                <c:pt idx="153">
                  <c:v>226.49340000000001</c:v>
                </c:pt>
                <c:pt idx="154">
                  <c:v>225.71639999999999</c:v>
                </c:pt>
                <c:pt idx="155">
                  <c:v>230.3784</c:v>
                </c:pt>
                <c:pt idx="156">
                  <c:v>238.5368</c:v>
                </c:pt>
                <c:pt idx="157">
                  <c:v>252.13419999999999</c:v>
                </c:pt>
                <c:pt idx="158">
                  <c:v>242.81020000000001</c:v>
                </c:pt>
                <c:pt idx="159">
                  <c:v>245.1412</c:v>
                </c:pt>
                <c:pt idx="160">
                  <c:v>269.61649999999997</c:v>
                </c:pt>
                <c:pt idx="161">
                  <c:v>260.68110000000001</c:v>
                </c:pt>
                <c:pt idx="162">
                  <c:v>252.13419999999999</c:v>
                </c:pt>
                <c:pt idx="163">
                  <c:v>249.41470000000001</c:v>
                </c:pt>
                <c:pt idx="164">
                  <c:v>251.35720000000001</c:v>
                </c:pt>
                <c:pt idx="165">
                  <c:v>246.30670000000001</c:v>
                </c:pt>
                <c:pt idx="166">
                  <c:v>248.6377</c:v>
                </c:pt>
                <c:pt idx="167">
                  <c:v>241.25630000000001</c:v>
                </c:pt>
                <c:pt idx="168">
                  <c:v>240.47929999999999</c:v>
                </c:pt>
                <c:pt idx="169">
                  <c:v>242.03319999999999</c:v>
                </c:pt>
                <c:pt idx="170">
                  <c:v>237.37129999999999</c:v>
                </c:pt>
                <c:pt idx="171">
                  <c:v>236.5943</c:v>
                </c:pt>
                <c:pt idx="172">
                  <c:v>237.75980000000001</c:v>
                </c:pt>
                <c:pt idx="173">
                  <c:v>235.4288</c:v>
                </c:pt>
                <c:pt idx="174">
                  <c:v>231.9323</c:v>
                </c:pt>
                <c:pt idx="175">
                  <c:v>236.20580000000001</c:v>
                </c:pt>
                <c:pt idx="176">
                  <c:v>233.4863</c:v>
                </c:pt>
                <c:pt idx="177">
                  <c:v>233.09780000000001</c:v>
                </c:pt>
                <c:pt idx="178">
                  <c:v>236.5943</c:v>
                </c:pt>
                <c:pt idx="179">
                  <c:v>235.81729999999999</c:v>
                </c:pt>
                <c:pt idx="180">
                  <c:v>233.4863</c:v>
                </c:pt>
                <c:pt idx="181">
                  <c:v>233.87479999999999</c:v>
                </c:pt>
                <c:pt idx="182">
                  <c:v>233.09780000000001</c:v>
                </c:pt>
                <c:pt idx="183">
                  <c:v>230.3784</c:v>
                </c:pt>
                <c:pt idx="184">
                  <c:v>229.98990000000001</c:v>
                </c:pt>
                <c:pt idx="185">
                  <c:v>227.65889999999999</c:v>
                </c:pt>
                <c:pt idx="186">
                  <c:v>228.4359</c:v>
                </c:pt>
                <c:pt idx="187">
                  <c:v>230.76679999999999</c:v>
                </c:pt>
                <c:pt idx="188">
                  <c:v>235.4288</c:v>
                </c:pt>
                <c:pt idx="189">
                  <c:v>231.15530000000001</c:v>
                </c:pt>
                <c:pt idx="190">
                  <c:v>228.8244</c:v>
                </c:pt>
                <c:pt idx="191">
                  <c:v>223.7739</c:v>
                </c:pt>
                <c:pt idx="192">
                  <c:v>224.55090000000001</c:v>
                </c:pt>
                <c:pt idx="193">
                  <c:v>226.8819</c:v>
                </c:pt>
                <c:pt idx="194">
                  <c:v>231.5438</c:v>
                </c:pt>
                <c:pt idx="195">
                  <c:v>229.98990000000001</c:v>
                </c:pt>
                <c:pt idx="196">
                  <c:v>230.76679999999999</c:v>
                </c:pt>
                <c:pt idx="197">
                  <c:v>230.3784</c:v>
                </c:pt>
                <c:pt idx="198">
                  <c:v>229.98990000000001</c:v>
                </c:pt>
                <c:pt idx="199">
                  <c:v>230.76679999999999</c:v>
                </c:pt>
                <c:pt idx="200">
                  <c:v>230.3784</c:v>
                </c:pt>
                <c:pt idx="201">
                  <c:v>231.15530000000001</c:v>
                </c:pt>
                <c:pt idx="202">
                  <c:v>238.5368</c:v>
                </c:pt>
                <c:pt idx="203">
                  <c:v>235.4288</c:v>
                </c:pt>
                <c:pt idx="204">
                  <c:v>224.55090000000001</c:v>
                </c:pt>
                <c:pt idx="205">
                  <c:v>224.16239999999999</c:v>
                </c:pt>
                <c:pt idx="206">
                  <c:v>222.99690000000001</c:v>
                </c:pt>
                <c:pt idx="207">
                  <c:v>219.11199999999999</c:v>
                </c:pt>
                <c:pt idx="208">
                  <c:v>221.05439999999999</c:v>
                </c:pt>
                <c:pt idx="209">
                  <c:v>219.11199999999999</c:v>
                </c:pt>
                <c:pt idx="210">
                  <c:v>221.05439999999999</c:v>
                </c:pt>
                <c:pt idx="211">
                  <c:v>221.8314</c:v>
                </c:pt>
                <c:pt idx="212">
                  <c:v>220.66589999999999</c:v>
                </c:pt>
                <c:pt idx="213">
                  <c:v>222.2199</c:v>
                </c:pt>
                <c:pt idx="214">
                  <c:v>217.1695</c:v>
                </c:pt>
                <c:pt idx="215">
                  <c:v>214.0615</c:v>
                </c:pt>
                <c:pt idx="216">
                  <c:v>216.00399999999999</c:v>
                </c:pt>
                <c:pt idx="217">
                  <c:v>216.00399999999999</c:v>
                </c:pt>
                <c:pt idx="218">
                  <c:v>218.33500000000001</c:v>
                </c:pt>
                <c:pt idx="219">
                  <c:v>216.78100000000001</c:v>
                </c:pt>
                <c:pt idx="220">
                  <c:v>219.88900000000001</c:v>
                </c:pt>
                <c:pt idx="221">
                  <c:v>219.88900000000001</c:v>
                </c:pt>
                <c:pt idx="222">
                  <c:v>221.8314</c:v>
                </c:pt>
                <c:pt idx="223">
                  <c:v>219.11199999999999</c:v>
                </c:pt>
                <c:pt idx="224">
                  <c:v>218.7235</c:v>
                </c:pt>
                <c:pt idx="225">
                  <c:v>217.55799999999999</c:v>
                </c:pt>
                <c:pt idx="226">
                  <c:v>219.50049999999999</c:v>
                </c:pt>
                <c:pt idx="227">
                  <c:v>222.60839999999999</c:v>
                </c:pt>
                <c:pt idx="228">
                  <c:v>222.99690000000001</c:v>
                </c:pt>
                <c:pt idx="229">
                  <c:v>222.99690000000001</c:v>
                </c:pt>
                <c:pt idx="230">
                  <c:v>232.32079999999999</c:v>
                </c:pt>
                <c:pt idx="231">
                  <c:v>228.04740000000001</c:v>
                </c:pt>
                <c:pt idx="232">
                  <c:v>220.66589999999999</c:v>
                </c:pt>
                <c:pt idx="233">
                  <c:v>219.50049999999999</c:v>
                </c:pt>
                <c:pt idx="234">
                  <c:v>220.2774</c:v>
                </c:pt>
                <c:pt idx="235">
                  <c:v>219.88900000000001</c:v>
                </c:pt>
                <c:pt idx="236">
                  <c:v>218.7235</c:v>
                </c:pt>
                <c:pt idx="237">
                  <c:v>219.11199999999999</c:v>
                </c:pt>
                <c:pt idx="238">
                  <c:v>219.88900000000001</c:v>
                </c:pt>
                <c:pt idx="239">
                  <c:v>222.2199</c:v>
                </c:pt>
                <c:pt idx="240">
                  <c:v>222.60839999999999</c:v>
                </c:pt>
                <c:pt idx="241">
                  <c:v>223.3854</c:v>
                </c:pt>
                <c:pt idx="242">
                  <c:v>226.8819</c:v>
                </c:pt>
                <c:pt idx="243">
                  <c:v>229.98990000000001</c:v>
                </c:pt>
                <c:pt idx="244">
                  <c:v>231.5438</c:v>
                </c:pt>
                <c:pt idx="245">
                  <c:v>230.3784</c:v>
                </c:pt>
                <c:pt idx="246">
                  <c:v>230.76679999999999</c:v>
                </c:pt>
                <c:pt idx="247">
                  <c:v>226.49340000000001</c:v>
                </c:pt>
                <c:pt idx="248">
                  <c:v>226.49340000000001</c:v>
                </c:pt>
                <c:pt idx="249">
                  <c:v>227.65889999999999</c:v>
                </c:pt>
                <c:pt idx="250">
                  <c:v>228.4359</c:v>
                </c:pt>
                <c:pt idx="251">
                  <c:v>231.15530000000001</c:v>
                </c:pt>
                <c:pt idx="252">
                  <c:v>229.98990000000001</c:v>
                </c:pt>
                <c:pt idx="253">
                  <c:v>230.3784</c:v>
                </c:pt>
                <c:pt idx="254">
                  <c:v>223.7739</c:v>
                </c:pt>
                <c:pt idx="255">
                  <c:v>225.71639999999999</c:v>
                </c:pt>
                <c:pt idx="256">
                  <c:v>219.11199999999999</c:v>
                </c:pt>
                <c:pt idx="257">
                  <c:v>220.66589999999999</c:v>
                </c:pt>
                <c:pt idx="258">
                  <c:v>223.7739</c:v>
                </c:pt>
                <c:pt idx="259">
                  <c:v>229.98990000000001</c:v>
                </c:pt>
                <c:pt idx="260">
                  <c:v>228.4359</c:v>
                </c:pt>
                <c:pt idx="261">
                  <c:v>230.3784</c:v>
                </c:pt>
                <c:pt idx="262">
                  <c:v>230.3784</c:v>
                </c:pt>
                <c:pt idx="263">
                  <c:v>225.3279</c:v>
                </c:pt>
                <c:pt idx="264">
                  <c:v>222.60839999999999</c:v>
                </c:pt>
                <c:pt idx="265">
                  <c:v>224.16239999999999</c:v>
                </c:pt>
                <c:pt idx="266">
                  <c:v>221.8314</c:v>
                </c:pt>
                <c:pt idx="267">
                  <c:v>228.04740000000001</c:v>
                </c:pt>
                <c:pt idx="268">
                  <c:v>231.15530000000001</c:v>
                </c:pt>
                <c:pt idx="269">
                  <c:v>228.4359</c:v>
                </c:pt>
                <c:pt idx="270">
                  <c:v>225.71639999999999</c:v>
                </c:pt>
                <c:pt idx="271">
                  <c:v>222.2199</c:v>
                </c:pt>
                <c:pt idx="272">
                  <c:v>221.05439999999999</c:v>
                </c:pt>
                <c:pt idx="273">
                  <c:v>218.7235</c:v>
                </c:pt>
                <c:pt idx="274">
                  <c:v>220.2774</c:v>
                </c:pt>
                <c:pt idx="275">
                  <c:v>222.2199</c:v>
                </c:pt>
                <c:pt idx="276">
                  <c:v>226.49340000000001</c:v>
                </c:pt>
                <c:pt idx="277">
                  <c:v>224.16239999999999</c:v>
                </c:pt>
                <c:pt idx="278">
                  <c:v>221.8314</c:v>
                </c:pt>
                <c:pt idx="279">
                  <c:v>216.78100000000001</c:v>
                </c:pt>
                <c:pt idx="280">
                  <c:v>209.39949999999999</c:v>
                </c:pt>
                <c:pt idx="281">
                  <c:v>210.1765</c:v>
                </c:pt>
                <c:pt idx="282">
                  <c:v>210.95349999999999</c:v>
                </c:pt>
                <c:pt idx="283">
                  <c:v>206.68010000000001</c:v>
                </c:pt>
                <c:pt idx="284">
                  <c:v>193.47120000000001</c:v>
                </c:pt>
                <c:pt idx="285">
                  <c:v>203.57210000000001</c:v>
                </c:pt>
                <c:pt idx="286">
                  <c:v>206.68010000000001</c:v>
                </c:pt>
                <c:pt idx="287">
                  <c:v>213.28450000000001</c:v>
                </c:pt>
                <c:pt idx="288">
                  <c:v>210.95349999999999</c:v>
                </c:pt>
                <c:pt idx="289">
                  <c:v>219.50049999999999</c:v>
                </c:pt>
                <c:pt idx="290">
                  <c:v>225.3279</c:v>
                </c:pt>
                <c:pt idx="291">
                  <c:v>224.55090000000001</c:v>
                </c:pt>
                <c:pt idx="292">
                  <c:v>227.2704</c:v>
                </c:pt>
                <c:pt idx="293">
                  <c:v>231.15530000000001</c:v>
                </c:pt>
                <c:pt idx="294">
                  <c:v>226.8819</c:v>
                </c:pt>
                <c:pt idx="295">
                  <c:v>235.4288</c:v>
                </c:pt>
                <c:pt idx="296">
                  <c:v>238.14830000000001</c:v>
                </c:pt>
                <c:pt idx="297">
                  <c:v>243.97569999999999</c:v>
                </c:pt>
                <c:pt idx="298">
                  <c:v>254.07660000000001</c:v>
                </c:pt>
                <c:pt idx="299">
                  <c:v>242.03319999999999</c:v>
                </c:pt>
                <c:pt idx="300">
                  <c:v>262.23509999999999</c:v>
                </c:pt>
                <c:pt idx="301">
                  <c:v>259.12709999999998</c:v>
                </c:pt>
                <c:pt idx="302">
                  <c:v>250.58019999999999</c:v>
                </c:pt>
                <c:pt idx="303">
                  <c:v>246.6952</c:v>
                </c:pt>
                <c:pt idx="304">
                  <c:v>270.005</c:v>
                </c:pt>
                <c:pt idx="305">
                  <c:v>281.65989999999999</c:v>
                </c:pt>
                <c:pt idx="306">
                  <c:v>264.17750000000001</c:v>
                </c:pt>
                <c:pt idx="307">
                  <c:v>261.06959999999998</c:v>
                </c:pt>
                <c:pt idx="308">
                  <c:v>239.31379999999999</c:v>
                </c:pt>
                <c:pt idx="309">
                  <c:v>229.60140000000001</c:v>
                </c:pt>
                <c:pt idx="310">
                  <c:v>235.0403</c:v>
                </c:pt>
                <c:pt idx="311">
                  <c:v>216.78100000000001</c:v>
                </c:pt>
                <c:pt idx="312">
                  <c:v>216.39250000000001</c:v>
                </c:pt>
                <c:pt idx="313">
                  <c:v>214.0615</c:v>
                </c:pt>
                <c:pt idx="314">
                  <c:v>235.4288</c:v>
                </c:pt>
              </c:numCache>
            </c:numRef>
          </c:val>
          <c:smooth val="0"/>
          <c:extLst>
            <c:ext xmlns:c16="http://schemas.microsoft.com/office/drawing/2014/chart" uri="{C3380CC4-5D6E-409C-BE32-E72D297353CC}">
              <c16:uniqueId val="{00000000-4EDF-46F9-9960-5FFA16C3419B}"/>
            </c:ext>
          </c:extLst>
        </c:ser>
        <c:ser>
          <c:idx val="1"/>
          <c:order val="1"/>
          <c:tx>
            <c:strRef>
              <c:f>'期末模型2指数平滑预测（短期）'!$D$1</c:f>
              <c:strCache>
                <c:ptCount val="1"/>
                <c:pt idx="0">
                  <c:v>收盘价预测值</c:v>
                </c:pt>
              </c:strCache>
            </c:strRef>
          </c:tx>
          <c:spPr>
            <a:ln w="28575" cap="rnd">
              <a:solidFill>
                <a:schemeClr val="accent2"/>
              </a:solidFill>
              <a:round/>
            </a:ln>
            <a:effectLst/>
          </c:spPr>
          <c:marker>
            <c:symbol val="none"/>
          </c:marker>
          <c:val>
            <c:numRef>
              <c:f>'期末模型2指数平滑预测（短期）'!$D$2:$D$317</c:f>
              <c:numCache>
                <c:formatCode>General</c:formatCode>
                <c:ptCount val="316"/>
                <c:pt idx="1">
                  <c:v>233.7088</c:v>
                </c:pt>
                <c:pt idx="2">
                  <c:v>230.69920000000002</c:v>
                </c:pt>
                <c:pt idx="3">
                  <c:v>230.73268000000002</c:v>
                </c:pt>
                <c:pt idx="4">
                  <c:v>230.401588</c:v>
                </c:pt>
                <c:pt idx="5">
                  <c:v>231.70605879999999</c:v>
                </c:pt>
                <c:pt idx="6">
                  <c:v>232.83973587999998</c:v>
                </c:pt>
                <c:pt idx="7">
                  <c:v>232.95310358799998</c:v>
                </c:pt>
                <c:pt idx="8">
                  <c:v>235.63960035879998</c:v>
                </c:pt>
                <c:pt idx="9">
                  <c:v>234.90511003588</c:v>
                </c:pt>
                <c:pt idx="10">
                  <c:v>233.49399100358798</c:v>
                </c:pt>
                <c:pt idx="11">
                  <c:v>230.67771910035881</c:v>
                </c:pt>
                <c:pt idx="12">
                  <c:v>228.05528191003589</c:v>
                </c:pt>
                <c:pt idx="13">
                  <c:v>228.1274781910036</c:v>
                </c:pt>
                <c:pt idx="14">
                  <c:v>227.13146781910038</c:v>
                </c:pt>
                <c:pt idx="15">
                  <c:v>226.69742678191005</c:v>
                </c:pt>
                <c:pt idx="16">
                  <c:v>224.64765267819101</c:v>
                </c:pt>
                <c:pt idx="17">
                  <c:v>225.11146526781911</c:v>
                </c:pt>
                <c:pt idx="18">
                  <c:v>221.81389652678192</c:v>
                </c:pt>
                <c:pt idx="19">
                  <c:v>218.80888965267818</c:v>
                </c:pt>
                <c:pt idx="20">
                  <c:v>216.83636896526781</c:v>
                </c:pt>
                <c:pt idx="21">
                  <c:v>217.97669689652676</c:v>
                </c:pt>
                <c:pt idx="22">
                  <c:v>219.42839968965268</c:v>
                </c:pt>
                <c:pt idx="23">
                  <c:v>217.90154996896527</c:v>
                </c:pt>
                <c:pt idx="24">
                  <c:v>217.08007499689651</c:v>
                </c:pt>
                <c:pt idx="25">
                  <c:v>218.33550749968964</c:v>
                </c:pt>
                <c:pt idx="26">
                  <c:v>224.14590074996897</c:v>
                </c:pt>
                <c:pt idx="27">
                  <c:v>226.39887007499689</c:v>
                </c:pt>
                <c:pt idx="28">
                  <c:v>225.28658700749969</c:v>
                </c:pt>
                <c:pt idx="29">
                  <c:v>226.51293870074997</c:v>
                </c:pt>
                <c:pt idx="30">
                  <c:v>231.98598387007499</c:v>
                </c:pt>
                <c:pt idx="31">
                  <c:v>226.17973838700749</c:v>
                </c:pt>
                <c:pt idx="32">
                  <c:v>226.60225383870076</c:v>
                </c:pt>
                <c:pt idx="33">
                  <c:v>227.31338538387007</c:v>
                </c:pt>
                <c:pt idx="34">
                  <c:v>227.71884853838702</c:v>
                </c:pt>
                <c:pt idx="35">
                  <c:v>229.7657648538387</c:v>
                </c:pt>
                <c:pt idx="36">
                  <c:v>229.30166648538389</c:v>
                </c:pt>
                <c:pt idx="37">
                  <c:v>232.93364664853837</c:v>
                </c:pt>
                <c:pt idx="38">
                  <c:v>229.28410466485386</c:v>
                </c:pt>
                <c:pt idx="39">
                  <c:v>234.93835046648539</c:v>
                </c:pt>
                <c:pt idx="40">
                  <c:v>247.54217504664854</c:v>
                </c:pt>
                <c:pt idx="41">
                  <c:v>256.49377750466488</c:v>
                </c:pt>
                <c:pt idx="42">
                  <c:v>248.36013775046646</c:v>
                </c:pt>
                <c:pt idx="43">
                  <c:v>257.24436377504662</c:v>
                </c:pt>
                <c:pt idx="44">
                  <c:v>248.10075637750464</c:v>
                </c:pt>
                <c:pt idx="45">
                  <c:v>247.18639563775045</c:v>
                </c:pt>
                <c:pt idx="46">
                  <c:v>249.43576956377504</c:v>
                </c:pt>
                <c:pt idx="47">
                  <c:v>260.0271769563775</c:v>
                </c:pt>
                <c:pt idx="48">
                  <c:v>252.72630769563776</c:v>
                </c:pt>
                <c:pt idx="49">
                  <c:v>274.73544076956381</c:v>
                </c:pt>
                <c:pt idx="50">
                  <c:v>266.90432407695636</c:v>
                </c:pt>
                <c:pt idx="51">
                  <c:v>266.12121240769562</c:v>
                </c:pt>
                <c:pt idx="52">
                  <c:v>270.0557312407696</c:v>
                </c:pt>
                <c:pt idx="53">
                  <c:v>258.74513312407697</c:v>
                </c:pt>
                <c:pt idx="54">
                  <c:v>254.27003331240769</c:v>
                </c:pt>
                <c:pt idx="55">
                  <c:v>254.82575333124078</c:v>
                </c:pt>
                <c:pt idx="56">
                  <c:v>259.56294533312405</c:v>
                </c:pt>
                <c:pt idx="57">
                  <c:v>259.7022245333124</c:v>
                </c:pt>
                <c:pt idx="58">
                  <c:v>260.71938245333126</c:v>
                </c:pt>
                <c:pt idx="59">
                  <c:v>251.12350824533311</c:v>
                </c:pt>
                <c:pt idx="60">
                  <c:v>250.83271082453331</c:v>
                </c:pt>
                <c:pt idx="61">
                  <c:v>250.80363108245334</c:v>
                </c:pt>
                <c:pt idx="62">
                  <c:v>242.77506310824535</c:v>
                </c:pt>
                <c:pt idx="63">
                  <c:v>242.64108631082453</c:v>
                </c:pt>
                <c:pt idx="64">
                  <c:v>244.29961863108247</c:v>
                </c:pt>
                <c:pt idx="65">
                  <c:v>246.47193186310827</c:v>
                </c:pt>
                <c:pt idx="66">
                  <c:v>246.35472318631085</c:v>
                </c:pt>
                <c:pt idx="67">
                  <c:v>244.0021923186311</c:v>
                </c:pt>
                <c:pt idx="68">
                  <c:v>244.10137923186312</c:v>
                </c:pt>
                <c:pt idx="69">
                  <c:v>241.77048792318632</c:v>
                </c:pt>
                <c:pt idx="70">
                  <c:v>236.85577879231863</c:v>
                </c:pt>
                <c:pt idx="71">
                  <c:v>233.02026787923185</c:v>
                </c:pt>
                <c:pt idx="72">
                  <c:v>232.63671678792318</c:v>
                </c:pt>
                <c:pt idx="73">
                  <c:v>232.59836167879232</c:v>
                </c:pt>
                <c:pt idx="74">
                  <c:v>233.93219616787923</c:v>
                </c:pt>
                <c:pt idx="75">
                  <c:v>230.72153961678794</c:v>
                </c:pt>
                <c:pt idx="76">
                  <c:v>233.74451396167879</c:v>
                </c:pt>
                <c:pt idx="77">
                  <c:v>235.04995139616787</c:v>
                </c:pt>
                <c:pt idx="78">
                  <c:v>235.18049513961677</c:v>
                </c:pt>
                <c:pt idx="79">
                  <c:v>240.54395951396168</c:v>
                </c:pt>
                <c:pt idx="80">
                  <c:v>240.07716595139615</c:v>
                </c:pt>
                <c:pt idx="81">
                  <c:v>243.70887659513963</c:v>
                </c:pt>
                <c:pt idx="82">
                  <c:v>250.09124765951395</c:v>
                </c:pt>
                <c:pt idx="83">
                  <c:v>252.40150476595139</c:v>
                </c:pt>
                <c:pt idx="84">
                  <c:v>251.29486047659515</c:v>
                </c:pt>
                <c:pt idx="85">
                  <c:v>254.86267604765951</c:v>
                </c:pt>
                <c:pt idx="86">
                  <c:v>254.55057760476595</c:v>
                </c:pt>
                <c:pt idx="87">
                  <c:v>252.17864776047659</c:v>
                </c:pt>
                <c:pt idx="88">
                  <c:v>274.68067477604768</c:v>
                </c:pt>
                <c:pt idx="89">
                  <c:v>274.25562747760478</c:v>
                </c:pt>
                <c:pt idx="90">
                  <c:v>281.56999274776047</c:v>
                </c:pt>
                <c:pt idx="91">
                  <c:v>277.61980927477606</c:v>
                </c:pt>
                <c:pt idx="92">
                  <c:v>276.89035092747764</c:v>
                </c:pt>
                <c:pt idx="93">
                  <c:v>285.51185509274779</c:v>
                </c:pt>
                <c:pt idx="94">
                  <c:v>275.67318550927473</c:v>
                </c:pt>
                <c:pt idx="95">
                  <c:v>267.3324485509275</c:v>
                </c:pt>
                <c:pt idx="96">
                  <c:v>265.16079485509277</c:v>
                </c:pt>
                <c:pt idx="97">
                  <c:v>264.60927948550926</c:v>
                </c:pt>
                <c:pt idx="98">
                  <c:v>267.2292879485509</c:v>
                </c:pt>
                <c:pt idx="99">
                  <c:v>260.8032987948551</c:v>
                </c:pt>
                <c:pt idx="100">
                  <c:v>260.49504987948552</c:v>
                </c:pt>
                <c:pt idx="101">
                  <c:v>257.45462498794853</c:v>
                </c:pt>
                <c:pt idx="102">
                  <c:v>261.16341249879486</c:v>
                </c:pt>
                <c:pt idx="103">
                  <c:v>256.51832124987948</c:v>
                </c:pt>
                <c:pt idx="104">
                  <c:v>256.3881621249879</c:v>
                </c:pt>
                <c:pt idx="105">
                  <c:v>252.3624062124988</c:v>
                </c:pt>
                <c:pt idx="106">
                  <c:v>253.29741062124987</c:v>
                </c:pt>
                <c:pt idx="107">
                  <c:v>256.40051106212496</c:v>
                </c:pt>
                <c:pt idx="108">
                  <c:v>259.72042110621248</c:v>
                </c:pt>
                <c:pt idx="109">
                  <c:v>258.71483211062122</c:v>
                </c:pt>
                <c:pt idx="110">
                  <c:v>262.29266321106212</c:v>
                </c:pt>
                <c:pt idx="111">
                  <c:v>260.64398632110624</c:v>
                </c:pt>
                <c:pt idx="112">
                  <c:v>255.79758863211063</c:v>
                </c:pt>
                <c:pt idx="113">
                  <c:v>252.63769886321106</c:v>
                </c:pt>
                <c:pt idx="114">
                  <c:v>250.98412988632111</c:v>
                </c:pt>
                <c:pt idx="115">
                  <c:v>251.82200298863211</c:v>
                </c:pt>
                <c:pt idx="116">
                  <c:v>251.57135029886319</c:v>
                </c:pt>
                <c:pt idx="117">
                  <c:v>250.20870502988632</c:v>
                </c:pt>
                <c:pt idx="118">
                  <c:v>254.41962050298864</c:v>
                </c:pt>
                <c:pt idx="119">
                  <c:v>253.83748205029886</c:v>
                </c:pt>
                <c:pt idx="120">
                  <c:v>255.45128820502987</c:v>
                </c:pt>
                <c:pt idx="121">
                  <c:v>253.16511882050298</c:v>
                </c:pt>
                <c:pt idx="122">
                  <c:v>253.28615188205029</c:v>
                </c:pt>
                <c:pt idx="123">
                  <c:v>260.29125518820501</c:v>
                </c:pt>
                <c:pt idx="124">
                  <c:v>261.3414155188205</c:v>
                </c:pt>
                <c:pt idx="125">
                  <c:v>254.80308155188206</c:v>
                </c:pt>
                <c:pt idx="126">
                  <c:v>252.05143815518821</c:v>
                </c:pt>
                <c:pt idx="127">
                  <c:v>242.68537381551883</c:v>
                </c:pt>
                <c:pt idx="128">
                  <c:v>237.90270738155186</c:v>
                </c:pt>
                <c:pt idx="129">
                  <c:v>237.77409073815519</c:v>
                </c:pt>
                <c:pt idx="130">
                  <c:v>237.41157907381549</c:v>
                </c:pt>
                <c:pt idx="131">
                  <c:v>235.62707790738153</c:v>
                </c:pt>
                <c:pt idx="132">
                  <c:v>229.15501779073816</c:v>
                </c:pt>
                <c:pt idx="133">
                  <c:v>221.51481177907382</c:v>
                </c:pt>
                <c:pt idx="134">
                  <c:v>217.95368117790738</c:v>
                </c:pt>
                <c:pt idx="135">
                  <c:v>218.29686811779075</c:v>
                </c:pt>
                <c:pt idx="136">
                  <c:v>219.72978681177909</c:v>
                </c:pt>
                <c:pt idx="137">
                  <c:v>221.97088868117788</c:v>
                </c:pt>
                <c:pt idx="138">
                  <c:v>222.8942988681178</c:v>
                </c:pt>
                <c:pt idx="139">
                  <c:v>221.5880398868118</c:v>
                </c:pt>
                <c:pt idx="140">
                  <c:v>222.15671398868116</c:v>
                </c:pt>
                <c:pt idx="141">
                  <c:v>220.8149813988681</c:v>
                </c:pt>
                <c:pt idx="142">
                  <c:v>226.27520813988681</c:v>
                </c:pt>
                <c:pt idx="143">
                  <c:v>228.21983081398866</c:v>
                </c:pt>
                <c:pt idx="144">
                  <c:v>231.91070308139885</c:v>
                </c:pt>
                <c:pt idx="145">
                  <c:v>230.18198030813988</c:v>
                </c:pt>
                <c:pt idx="146">
                  <c:v>230.35875803081399</c:v>
                </c:pt>
                <c:pt idx="147">
                  <c:v>230.72599580308139</c:v>
                </c:pt>
                <c:pt idx="148">
                  <c:v>227.61595958030813</c:v>
                </c:pt>
                <c:pt idx="149">
                  <c:v>230.10215595803081</c:v>
                </c:pt>
                <c:pt idx="150">
                  <c:v>226.85427559580307</c:v>
                </c:pt>
                <c:pt idx="151">
                  <c:v>226.5294875595803</c:v>
                </c:pt>
                <c:pt idx="152">
                  <c:v>225.79770875595801</c:v>
                </c:pt>
                <c:pt idx="153">
                  <c:v>226.4238308755958</c:v>
                </c:pt>
                <c:pt idx="154">
                  <c:v>226.48644308755959</c:v>
                </c:pt>
                <c:pt idx="155">
                  <c:v>225.79340430875595</c:v>
                </c:pt>
                <c:pt idx="156">
                  <c:v>229.9199004308756</c:v>
                </c:pt>
                <c:pt idx="157">
                  <c:v>237.67511004308756</c:v>
                </c:pt>
                <c:pt idx="158">
                  <c:v>250.68829100430875</c:v>
                </c:pt>
                <c:pt idx="159">
                  <c:v>243.59800910043089</c:v>
                </c:pt>
                <c:pt idx="160">
                  <c:v>244.98688091004308</c:v>
                </c:pt>
                <c:pt idx="161">
                  <c:v>267.15353809100429</c:v>
                </c:pt>
                <c:pt idx="162">
                  <c:v>261.32834380910043</c:v>
                </c:pt>
                <c:pt idx="163">
                  <c:v>253.05361438091003</c:v>
                </c:pt>
                <c:pt idx="164">
                  <c:v>249.77859143809098</c:v>
                </c:pt>
                <c:pt idx="165">
                  <c:v>251.19933914380911</c:v>
                </c:pt>
                <c:pt idx="166">
                  <c:v>246.79596391438091</c:v>
                </c:pt>
                <c:pt idx="167">
                  <c:v>248.45352639143809</c:v>
                </c:pt>
                <c:pt idx="168">
                  <c:v>241.97602263914382</c:v>
                </c:pt>
                <c:pt idx="169">
                  <c:v>240.62897226391436</c:v>
                </c:pt>
                <c:pt idx="170">
                  <c:v>241.89277722639144</c:v>
                </c:pt>
                <c:pt idx="171">
                  <c:v>237.82344772263912</c:v>
                </c:pt>
                <c:pt idx="172">
                  <c:v>236.71721477226393</c:v>
                </c:pt>
                <c:pt idx="173">
                  <c:v>237.65554147722639</c:v>
                </c:pt>
                <c:pt idx="174">
                  <c:v>235.65147414772264</c:v>
                </c:pt>
                <c:pt idx="175">
                  <c:v>232.30421741477227</c:v>
                </c:pt>
                <c:pt idx="176">
                  <c:v>235.81564174147724</c:v>
                </c:pt>
                <c:pt idx="177">
                  <c:v>233.71923417414774</c:v>
                </c:pt>
                <c:pt idx="178">
                  <c:v>233.15994341741478</c:v>
                </c:pt>
                <c:pt idx="179">
                  <c:v>236.25086434174148</c:v>
                </c:pt>
                <c:pt idx="180">
                  <c:v>235.86065643417413</c:v>
                </c:pt>
                <c:pt idx="181">
                  <c:v>233.72373564341743</c:v>
                </c:pt>
                <c:pt idx="182">
                  <c:v>233.85969356434174</c:v>
                </c:pt>
                <c:pt idx="183">
                  <c:v>233.17398935643419</c:v>
                </c:pt>
                <c:pt idx="184">
                  <c:v>230.65795893564342</c:v>
                </c:pt>
                <c:pt idx="185">
                  <c:v>230.05670589356436</c:v>
                </c:pt>
                <c:pt idx="186">
                  <c:v>227.89868058935645</c:v>
                </c:pt>
                <c:pt idx="187">
                  <c:v>228.38217805893564</c:v>
                </c:pt>
                <c:pt idx="188">
                  <c:v>230.52833780589356</c:v>
                </c:pt>
                <c:pt idx="189">
                  <c:v>234.93875378058934</c:v>
                </c:pt>
                <c:pt idx="190">
                  <c:v>231.53364537805894</c:v>
                </c:pt>
                <c:pt idx="191">
                  <c:v>229.09532453780588</c:v>
                </c:pt>
                <c:pt idx="192">
                  <c:v>224.30604245378058</c:v>
                </c:pt>
                <c:pt idx="193">
                  <c:v>224.52641424537808</c:v>
                </c:pt>
                <c:pt idx="194">
                  <c:v>226.64635142453781</c:v>
                </c:pt>
                <c:pt idx="195">
                  <c:v>231.05405514245376</c:v>
                </c:pt>
                <c:pt idx="196">
                  <c:v>230.09631551424539</c:v>
                </c:pt>
                <c:pt idx="197">
                  <c:v>230.69975155142453</c:v>
                </c:pt>
                <c:pt idx="198">
                  <c:v>230.41053515514247</c:v>
                </c:pt>
                <c:pt idx="199">
                  <c:v>230.03196351551426</c:v>
                </c:pt>
                <c:pt idx="200">
                  <c:v>230.69331635155143</c:v>
                </c:pt>
                <c:pt idx="201">
                  <c:v>230.40989163515513</c:v>
                </c:pt>
                <c:pt idx="202">
                  <c:v>231.08075916351552</c:v>
                </c:pt>
                <c:pt idx="203">
                  <c:v>237.79119591635154</c:v>
                </c:pt>
                <c:pt idx="204">
                  <c:v>235.66503959163515</c:v>
                </c:pt>
                <c:pt idx="205">
                  <c:v>225.66231395916353</c:v>
                </c:pt>
                <c:pt idx="206">
                  <c:v>224.31239139591634</c:v>
                </c:pt>
                <c:pt idx="207">
                  <c:v>223.12844913959165</c:v>
                </c:pt>
                <c:pt idx="208">
                  <c:v>219.51364491395915</c:v>
                </c:pt>
                <c:pt idx="209">
                  <c:v>220.90032449139591</c:v>
                </c:pt>
                <c:pt idx="210">
                  <c:v>219.29083244913957</c:v>
                </c:pt>
                <c:pt idx="211">
                  <c:v>220.87804324491395</c:v>
                </c:pt>
                <c:pt idx="212">
                  <c:v>221.73606432449139</c:v>
                </c:pt>
                <c:pt idx="213">
                  <c:v>220.77291643244914</c:v>
                </c:pt>
                <c:pt idx="214">
                  <c:v>222.0752016432449</c:v>
                </c:pt>
                <c:pt idx="215">
                  <c:v>217.66007016432448</c:v>
                </c:pt>
                <c:pt idx="216">
                  <c:v>214.42135701643244</c:v>
                </c:pt>
                <c:pt idx="217">
                  <c:v>215.84573570164321</c:v>
                </c:pt>
                <c:pt idx="218">
                  <c:v>215.98817357016429</c:v>
                </c:pt>
                <c:pt idx="219">
                  <c:v>218.10031735701645</c:v>
                </c:pt>
                <c:pt idx="220">
                  <c:v>216.91293173570165</c:v>
                </c:pt>
                <c:pt idx="221">
                  <c:v>219.59139317357017</c:v>
                </c:pt>
                <c:pt idx="222">
                  <c:v>219.85923931735701</c:v>
                </c:pt>
                <c:pt idx="223">
                  <c:v>221.63418393173569</c:v>
                </c:pt>
                <c:pt idx="224">
                  <c:v>219.36421839317356</c:v>
                </c:pt>
                <c:pt idx="225">
                  <c:v>218.78757183931737</c:v>
                </c:pt>
                <c:pt idx="226">
                  <c:v>217.68095718393172</c:v>
                </c:pt>
                <c:pt idx="227">
                  <c:v>219.31854571839315</c:v>
                </c:pt>
                <c:pt idx="228">
                  <c:v>222.27941457183931</c:v>
                </c:pt>
                <c:pt idx="229">
                  <c:v>222.92515145718394</c:v>
                </c:pt>
                <c:pt idx="230">
                  <c:v>222.98972514571841</c:v>
                </c:pt>
                <c:pt idx="231">
                  <c:v>231.38769251457182</c:v>
                </c:pt>
                <c:pt idx="232">
                  <c:v>228.38142925145718</c:v>
                </c:pt>
                <c:pt idx="233">
                  <c:v>221.43745292514572</c:v>
                </c:pt>
                <c:pt idx="234">
                  <c:v>219.69419529251456</c:v>
                </c:pt>
                <c:pt idx="235">
                  <c:v>220.21907952925145</c:v>
                </c:pt>
                <c:pt idx="236">
                  <c:v>219.92200795292516</c:v>
                </c:pt>
                <c:pt idx="237">
                  <c:v>218.84335079529254</c:v>
                </c:pt>
                <c:pt idx="238">
                  <c:v>219.08513507952924</c:v>
                </c:pt>
                <c:pt idx="239">
                  <c:v>219.80861350795294</c:v>
                </c:pt>
                <c:pt idx="240">
                  <c:v>221.97877135079528</c:v>
                </c:pt>
                <c:pt idx="241">
                  <c:v>222.54543713507951</c:v>
                </c:pt>
                <c:pt idx="242">
                  <c:v>223.30140371350797</c:v>
                </c:pt>
                <c:pt idx="243">
                  <c:v>226.52385037135079</c:v>
                </c:pt>
                <c:pt idx="244">
                  <c:v>229.64329503713509</c:v>
                </c:pt>
                <c:pt idx="245">
                  <c:v>231.35374950371352</c:v>
                </c:pt>
                <c:pt idx="246">
                  <c:v>230.47593495037137</c:v>
                </c:pt>
                <c:pt idx="247">
                  <c:v>230.73771349503713</c:v>
                </c:pt>
                <c:pt idx="248">
                  <c:v>226.91783134950373</c:v>
                </c:pt>
                <c:pt idx="249">
                  <c:v>226.53584313495037</c:v>
                </c:pt>
                <c:pt idx="250">
                  <c:v>227.54659431349504</c:v>
                </c:pt>
                <c:pt idx="251">
                  <c:v>228.34696943134949</c:v>
                </c:pt>
                <c:pt idx="252">
                  <c:v>230.87446694313496</c:v>
                </c:pt>
                <c:pt idx="253">
                  <c:v>230.0783566943135</c:v>
                </c:pt>
                <c:pt idx="254">
                  <c:v>230.34839566943134</c:v>
                </c:pt>
                <c:pt idx="255">
                  <c:v>224.43134956694314</c:v>
                </c:pt>
                <c:pt idx="256">
                  <c:v>225.5878949566943</c:v>
                </c:pt>
                <c:pt idx="257">
                  <c:v>219.75958949566942</c:v>
                </c:pt>
                <c:pt idx="258">
                  <c:v>220.57526894956695</c:v>
                </c:pt>
                <c:pt idx="259">
                  <c:v>223.45403689495669</c:v>
                </c:pt>
                <c:pt idx="260">
                  <c:v>229.33631368949568</c:v>
                </c:pt>
                <c:pt idx="261">
                  <c:v>228.52594136894956</c:v>
                </c:pt>
                <c:pt idx="262">
                  <c:v>230.19315413689498</c:v>
                </c:pt>
                <c:pt idx="263">
                  <c:v>230.35987541368951</c:v>
                </c:pt>
                <c:pt idx="264">
                  <c:v>225.83109754136893</c:v>
                </c:pt>
                <c:pt idx="265">
                  <c:v>222.93066975413689</c:v>
                </c:pt>
                <c:pt idx="266">
                  <c:v>224.0392269754137</c:v>
                </c:pt>
                <c:pt idx="267">
                  <c:v>222.05218269754135</c:v>
                </c:pt>
                <c:pt idx="268">
                  <c:v>227.44787826975414</c:v>
                </c:pt>
                <c:pt idx="269">
                  <c:v>230.7845578269754</c:v>
                </c:pt>
                <c:pt idx="270">
                  <c:v>228.67076578269754</c:v>
                </c:pt>
                <c:pt idx="271">
                  <c:v>226.01183657826974</c:v>
                </c:pt>
                <c:pt idx="272">
                  <c:v>222.59909365782696</c:v>
                </c:pt>
                <c:pt idx="273">
                  <c:v>221.20886936578268</c:v>
                </c:pt>
                <c:pt idx="274">
                  <c:v>218.97203693657829</c:v>
                </c:pt>
                <c:pt idx="275">
                  <c:v>220.14686369365782</c:v>
                </c:pt>
                <c:pt idx="276">
                  <c:v>222.01259636936578</c:v>
                </c:pt>
                <c:pt idx="277">
                  <c:v>226.0453196369366</c:v>
                </c:pt>
                <c:pt idx="278">
                  <c:v>224.35069196369366</c:v>
                </c:pt>
                <c:pt idx="279">
                  <c:v>222.08332919636936</c:v>
                </c:pt>
                <c:pt idx="280">
                  <c:v>217.31123291963695</c:v>
                </c:pt>
                <c:pt idx="281">
                  <c:v>210.19067329196369</c:v>
                </c:pt>
                <c:pt idx="282">
                  <c:v>210.17791732919636</c:v>
                </c:pt>
                <c:pt idx="283">
                  <c:v>210.87594173291961</c:v>
                </c:pt>
                <c:pt idx="284">
                  <c:v>207.09968417329196</c:v>
                </c:pt>
                <c:pt idx="285">
                  <c:v>194.8340484173292</c:v>
                </c:pt>
                <c:pt idx="286">
                  <c:v>202.69829484173292</c:v>
                </c:pt>
                <c:pt idx="287">
                  <c:v>206.28191948417327</c:v>
                </c:pt>
                <c:pt idx="288">
                  <c:v>212.58424194841734</c:v>
                </c:pt>
                <c:pt idx="289">
                  <c:v>211.11657419484172</c:v>
                </c:pt>
                <c:pt idx="290">
                  <c:v>218.66210741948416</c:v>
                </c:pt>
                <c:pt idx="291">
                  <c:v>224.6613207419484</c:v>
                </c:pt>
                <c:pt idx="292">
                  <c:v>224.56194207419486</c:v>
                </c:pt>
                <c:pt idx="293">
                  <c:v>226.99955420741949</c:v>
                </c:pt>
                <c:pt idx="294">
                  <c:v>230.73972542074193</c:v>
                </c:pt>
                <c:pt idx="295">
                  <c:v>227.2676825420742</c:v>
                </c:pt>
                <c:pt idx="296">
                  <c:v>234.6126882542074</c:v>
                </c:pt>
                <c:pt idx="297">
                  <c:v>237.79473882542075</c:v>
                </c:pt>
                <c:pt idx="298">
                  <c:v>243.35760388254207</c:v>
                </c:pt>
                <c:pt idx="299">
                  <c:v>253.00470038825421</c:v>
                </c:pt>
                <c:pt idx="300">
                  <c:v>243.13035003882541</c:v>
                </c:pt>
                <c:pt idx="301">
                  <c:v>260.32462500388255</c:v>
                </c:pt>
                <c:pt idx="302">
                  <c:v>259.24685250038823</c:v>
                </c:pt>
                <c:pt idx="303">
                  <c:v>251.4468652500388</c:v>
                </c:pt>
                <c:pt idx="304">
                  <c:v>247.17036652500386</c:v>
                </c:pt>
                <c:pt idx="305">
                  <c:v>267.72153665250039</c:v>
                </c:pt>
                <c:pt idx="306">
                  <c:v>280.26606366525004</c:v>
                </c:pt>
                <c:pt idx="307">
                  <c:v>265.78635636652501</c:v>
                </c:pt>
                <c:pt idx="308">
                  <c:v>261.54127563665247</c:v>
                </c:pt>
                <c:pt idx="309">
                  <c:v>241.53654756366524</c:v>
                </c:pt>
                <c:pt idx="310">
                  <c:v>230.79491475636652</c:v>
                </c:pt>
                <c:pt idx="311">
                  <c:v>234.61576147563665</c:v>
                </c:pt>
                <c:pt idx="312">
                  <c:v>218.56447614756365</c:v>
                </c:pt>
                <c:pt idx="313">
                  <c:v>216.60969761475636</c:v>
                </c:pt>
                <c:pt idx="314">
                  <c:v>214.31631976147563</c:v>
                </c:pt>
                <c:pt idx="315">
                  <c:v>233.31755197614757</c:v>
                </c:pt>
              </c:numCache>
            </c:numRef>
          </c:val>
          <c:smooth val="0"/>
          <c:extLst>
            <c:ext xmlns:c16="http://schemas.microsoft.com/office/drawing/2014/chart" uri="{C3380CC4-5D6E-409C-BE32-E72D297353CC}">
              <c16:uniqueId val="{00000001-4EDF-46F9-9960-5FFA16C3419B}"/>
            </c:ext>
          </c:extLst>
        </c:ser>
        <c:dLbls>
          <c:showLegendKey val="0"/>
          <c:showVal val="0"/>
          <c:showCatName val="0"/>
          <c:showSerName val="0"/>
          <c:showPercent val="0"/>
          <c:showBubbleSize val="0"/>
        </c:dLbls>
        <c:smooth val="0"/>
        <c:axId val="1202929920"/>
        <c:axId val="1202923264"/>
      </c:lineChart>
      <c:catAx>
        <c:axId val="12029299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02923264"/>
        <c:crosses val="autoZero"/>
        <c:auto val="1"/>
        <c:lblAlgn val="ctr"/>
        <c:lblOffset val="100"/>
        <c:noMultiLvlLbl val="0"/>
      </c:catAx>
      <c:valAx>
        <c:axId val="1202923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02929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'线性趋势预测（长期）'!$E$122</c:f>
          <c:strCache>
            <c:ptCount val="1"/>
            <c:pt idx="0">
              <c:v>中联重科000157.SZ</c:v>
            </c:pt>
          </c:strCache>
        </c:strRef>
      </c:tx>
      <c:layout>
        <c:manualLayout>
          <c:xMode val="edge"/>
          <c:yMode val="edge"/>
          <c:x val="0.20892018779342722"/>
          <c:y val="4.98753117206982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'线性趋势预测（长期）'!$C$94:$C$110</c:f>
              <c:numCache>
                <c:formatCode>General</c:formatCode>
                <c:ptCount val="1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numCache>
            </c:numRef>
          </c:xVal>
          <c:yVal>
            <c:numRef>
              <c:f>'线性趋势预测（长期）'!$D$94:$D$110</c:f>
              <c:numCache>
                <c:formatCode>General</c:formatCode>
                <c:ptCount val="17"/>
                <c:pt idx="0">
                  <c:v>59.724356302888367</c:v>
                </c:pt>
                <c:pt idx="1">
                  <c:v>59.646826618846077</c:v>
                </c:pt>
                <c:pt idx="2">
                  <c:v>60.524922793780021</c:v>
                </c:pt>
                <c:pt idx="3">
                  <c:v>59.844643556405316</c:v>
                </c:pt>
                <c:pt idx="4">
                  <c:v>58.985044984048379</c:v>
                </c:pt>
                <c:pt idx="5">
                  <c:v>59.359773047261143</c:v>
                </c:pt>
                <c:pt idx="6">
                  <c:v>62.859349646306342</c:v>
                </c:pt>
                <c:pt idx="7">
                  <c:v>61.24687277392907</c:v>
                </c:pt>
                <c:pt idx="8">
                  <c:v>63.361288272179479</c:v>
                </c:pt>
                <c:pt idx="9">
                  <c:v>62.128774085010448</c:v>
                </c:pt>
                <c:pt idx="10">
                  <c:v>64.104249096530168</c:v>
                </c:pt>
                <c:pt idx="11">
                  <c:v>63.344720726996876</c:v>
                </c:pt>
                <c:pt idx="12">
                  <c:v>62.836478564596462</c:v>
                </c:pt>
                <c:pt idx="13">
                  <c:v>61.442396324541463</c:v>
                </c:pt>
                <c:pt idx="14">
                  <c:v>60.780336991237576</c:v>
                </c:pt>
                <c:pt idx="15">
                  <c:v>60.985804787829522</c:v>
                </c:pt>
                <c:pt idx="16">
                  <c:v>42.280139570554034</c:v>
                </c:pt>
              </c:numCache>
            </c:numRef>
          </c:yVal>
          <c:smooth val="0"/>
          <c:extLst>
            <c:ext xmlns:c16="http://schemas.microsoft.com/office/drawing/2014/chart" uri="{C3380CC4-5D6E-409C-BE32-E72D297353CC}">
              <c16:uniqueId val="{00000000-BACC-4566-A4F6-81985A3F6444}"/>
            </c:ext>
          </c:extLst>
        </c:ser>
        <c:dLbls>
          <c:showLegendKey val="0"/>
          <c:showVal val="0"/>
          <c:showCatName val="0"/>
          <c:showSerName val="0"/>
          <c:showPercent val="0"/>
          <c:showBubbleSize val="0"/>
        </c:dLbls>
        <c:axId val="1441981904"/>
        <c:axId val="1441969424"/>
      </c:scatterChart>
      <c:valAx>
        <c:axId val="1441981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441969424"/>
        <c:crosses val="autoZero"/>
        <c:crossBetween val="midCat"/>
      </c:valAx>
      <c:valAx>
        <c:axId val="1441969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4419819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'线性趋势预测（长期）'!$J$122</c:f>
          <c:strCache>
            <c:ptCount val="1"/>
            <c:pt idx="0">
              <c:v>万年青000789.SZ</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'线性趋势预测（长期）'!$I$94:$I$110</c:f>
              <c:numCache>
                <c:formatCode>General</c:formatCode>
                <c:ptCount val="1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numCache>
            </c:numRef>
          </c:xVal>
          <c:yVal>
            <c:numRef>
              <c:f>'线性趋势预测（长期）'!$J$94:$J$110</c:f>
              <c:numCache>
                <c:formatCode>General</c:formatCode>
                <c:ptCount val="17"/>
                <c:pt idx="0">
                  <c:v>76.110694632638868</c:v>
                </c:pt>
                <c:pt idx="1">
                  <c:v>76.152445273618653</c:v>
                </c:pt>
                <c:pt idx="2">
                  <c:v>76.194195914598424</c:v>
                </c:pt>
                <c:pt idx="3">
                  <c:v>76.235946555578195</c:v>
                </c:pt>
                <c:pt idx="4">
                  <c:v>76.277697196557966</c:v>
                </c:pt>
                <c:pt idx="5">
                  <c:v>76.319447837537751</c:v>
                </c:pt>
                <c:pt idx="6">
                  <c:v>76.361198478517522</c:v>
                </c:pt>
                <c:pt idx="7">
                  <c:v>76.402949119497293</c:v>
                </c:pt>
                <c:pt idx="8">
                  <c:v>76.444699760477064</c:v>
                </c:pt>
                <c:pt idx="9">
                  <c:v>76.48645040145685</c:v>
                </c:pt>
                <c:pt idx="10">
                  <c:v>76.528201042436621</c:v>
                </c:pt>
                <c:pt idx="11">
                  <c:v>76.569951683416392</c:v>
                </c:pt>
                <c:pt idx="12">
                  <c:v>76.611702324396163</c:v>
                </c:pt>
                <c:pt idx="13">
                  <c:v>76.653452965375948</c:v>
                </c:pt>
                <c:pt idx="14">
                  <c:v>76.695203606355719</c:v>
                </c:pt>
                <c:pt idx="15">
                  <c:v>76.73695424733549</c:v>
                </c:pt>
                <c:pt idx="16">
                  <c:v>76.778704888315275</c:v>
                </c:pt>
              </c:numCache>
            </c:numRef>
          </c:yVal>
          <c:smooth val="0"/>
          <c:extLst>
            <c:ext xmlns:c16="http://schemas.microsoft.com/office/drawing/2014/chart" uri="{C3380CC4-5D6E-409C-BE32-E72D297353CC}">
              <c16:uniqueId val="{00000000-9B70-4101-A07C-6FC7AB8A50EE}"/>
            </c:ext>
          </c:extLst>
        </c:ser>
        <c:dLbls>
          <c:showLegendKey val="0"/>
          <c:showVal val="0"/>
          <c:showCatName val="0"/>
          <c:showSerName val="0"/>
          <c:showPercent val="0"/>
          <c:showBubbleSize val="0"/>
        </c:dLbls>
        <c:axId val="1134812992"/>
        <c:axId val="1134810912"/>
      </c:scatterChart>
      <c:valAx>
        <c:axId val="1134812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34810912"/>
        <c:crosses val="autoZero"/>
        <c:crossBetween val="midCat"/>
      </c:valAx>
      <c:valAx>
        <c:axId val="1134810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348129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'线性趋势预测（长期）'!$O$122</c:f>
          <c:strCache>
            <c:ptCount val="1"/>
            <c:pt idx="0">
              <c:v>伟星股份002003.SZ</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9.3136482939632545E-2"/>
          <c:y val="0.2"/>
          <c:w val="0.87753018372703417"/>
          <c:h val="0.7157487605715952"/>
        </c:manualLayout>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'线性趋势预测（长期）'!$N$94:$N$110</c:f>
              <c:numCache>
                <c:formatCode>General</c:formatCode>
                <c:ptCount val="1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numCache>
            </c:numRef>
          </c:xVal>
          <c:yVal>
            <c:numRef>
              <c:f>'线性趋势预测（长期）'!$O$94:$O$110</c:f>
              <c:numCache>
                <c:formatCode>General</c:formatCode>
                <c:ptCount val="17"/>
                <c:pt idx="0">
                  <c:v>82.079044028510253</c:v>
                </c:pt>
                <c:pt idx="1">
                  <c:v>92.114275736761442</c:v>
                </c:pt>
                <c:pt idx="2">
                  <c:v>102.14950744501262</c:v>
                </c:pt>
                <c:pt idx="3">
                  <c:v>112.18473915326379</c:v>
                </c:pt>
                <c:pt idx="4">
                  <c:v>122.21997086151497</c:v>
                </c:pt>
                <c:pt idx="5">
                  <c:v>132.25520256976614</c:v>
                </c:pt>
                <c:pt idx="6">
                  <c:v>142.29043427801733</c:v>
                </c:pt>
                <c:pt idx="7">
                  <c:v>152.32566598626852</c:v>
                </c:pt>
                <c:pt idx="8">
                  <c:v>162.36089769451968</c:v>
                </c:pt>
                <c:pt idx="9">
                  <c:v>172.39612940277084</c:v>
                </c:pt>
                <c:pt idx="10">
                  <c:v>182.43136111102206</c:v>
                </c:pt>
                <c:pt idx="11">
                  <c:v>192.46659281927322</c:v>
                </c:pt>
                <c:pt idx="12">
                  <c:v>202.50182452752438</c:v>
                </c:pt>
                <c:pt idx="13">
                  <c:v>212.53705623577559</c:v>
                </c:pt>
                <c:pt idx="14">
                  <c:v>222.57228794402675</c:v>
                </c:pt>
                <c:pt idx="15">
                  <c:v>232.60751965227792</c:v>
                </c:pt>
                <c:pt idx="16">
                  <c:v>242.64275136052913</c:v>
                </c:pt>
              </c:numCache>
            </c:numRef>
          </c:yVal>
          <c:smooth val="0"/>
          <c:extLst>
            <c:ext xmlns:c16="http://schemas.microsoft.com/office/drawing/2014/chart" uri="{C3380CC4-5D6E-409C-BE32-E72D297353CC}">
              <c16:uniqueId val="{00000000-6C8C-46F7-8F7D-B27F5BEB8FA2}"/>
            </c:ext>
          </c:extLst>
        </c:ser>
        <c:dLbls>
          <c:showLegendKey val="0"/>
          <c:showVal val="0"/>
          <c:showCatName val="0"/>
          <c:showSerName val="0"/>
          <c:showPercent val="0"/>
          <c:showBubbleSize val="0"/>
        </c:dLbls>
        <c:axId val="1386962768"/>
        <c:axId val="1386967760"/>
      </c:scatterChart>
      <c:valAx>
        <c:axId val="1386962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86967760"/>
        <c:crosses val="autoZero"/>
        <c:crossBetween val="midCat"/>
      </c:valAx>
      <c:valAx>
        <c:axId val="1386967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869627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'线性趋势预测（长期）'!$S$122</c:f>
          <c:strCache>
            <c:ptCount val="1"/>
            <c:pt idx="0">
              <c:v>海利得002206.SZ</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'线性趋势预测（长期）'!$R$94:$R$110</c:f>
              <c:numCache>
                <c:formatCode>General</c:formatCode>
                <c:ptCount val="1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numCache>
            </c:numRef>
          </c:xVal>
          <c:yVal>
            <c:numRef>
              <c:f>'线性趋势预测（长期）'!$S$94:$S$110</c:f>
              <c:numCache>
                <c:formatCode>General</c:formatCode>
                <c:ptCount val="17"/>
                <c:pt idx="0">
                  <c:v>58.727959214733431</c:v>
                </c:pt>
                <c:pt idx="1">
                  <c:v>60.763619288295743</c:v>
                </c:pt>
                <c:pt idx="2">
                  <c:v>62.799279361858055</c:v>
                </c:pt>
                <c:pt idx="3">
                  <c:v>64.834939435420367</c:v>
                </c:pt>
                <c:pt idx="4">
                  <c:v>66.870599508982679</c:v>
                </c:pt>
                <c:pt idx="5">
                  <c:v>68.90625958254499</c:v>
                </c:pt>
                <c:pt idx="6">
                  <c:v>70.941919656107302</c:v>
                </c:pt>
                <c:pt idx="7">
                  <c:v>72.977579729669614</c:v>
                </c:pt>
                <c:pt idx="8">
                  <c:v>75.013239803231926</c:v>
                </c:pt>
                <c:pt idx="9">
                  <c:v>77.048899876794238</c:v>
                </c:pt>
                <c:pt idx="10">
                  <c:v>79.08455995035655</c:v>
                </c:pt>
                <c:pt idx="11">
                  <c:v>81.120220023918847</c:v>
                </c:pt>
                <c:pt idx="12">
                  <c:v>83.155880097481173</c:v>
                </c:pt>
                <c:pt idx="13">
                  <c:v>85.191540171043471</c:v>
                </c:pt>
                <c:pt idx="14">
                  <c:v>87.227200244605797</c:v>
                </c:pt>
                <c:pt idx="15">
                  <c:v>89.262860318168094</c:v>
                </c:pt>
                <c:pt idx="16">
                  <c:v>91.29852039173042</c:v>
                </c:pt>
              </c:numCache>
            </c:numRef>
          </c:yVal>
          <c:smooth val="0"/>
          <c:extLst>
            <c:ext xmlns:c16="http://schemas.microsoft.com/office/drawing/2014/chart" uri="{C3380CC4-5D6E-409C-BE32-E72D297353CC}">
              <c16:uniqueId val="{00000000-DEEF-43CB-AEAB-16036EB2D229}"/>
            </c:ext>
          </c:extLst>
        </c:ser>
        <c:dLbls>
          <c:showLegendKey val="0"/>
          <c:showVal val="0"/>
          <c:showCatName val="0"/>
          <c:showSerName val="0"/>
          <c:showPercent val="0"/>
          <c:showBubbleSize val="0"/>
        </c:dLbls>
        <c:axId val="1282098208"/>
        <c:axId val="1282104864"/>
      </c:scatterChart>
      <c:valAx>
        <c:axId val="1282098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82104864"/>
        <c:crosses val="autoZero"/>
        <c:crossBetween val="midCat"/>
      </c:valAx>
      <c:valAx>
        <c:axId val="128210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820982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'线性趋势预测（长期）'!$T$122</c:f>
          <c:strCache>
            <c:ptCount val="1"/>
            <c:pt idx="0">
              <c:v>塔牌集团002233.SZ</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'线性趋势预测（长期）'!$R$94:$R$110</c:f>
              <c:numCache>
                <c:formatCode>General</c:formatCode>
                <c:ptCount val="1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numCache>
            </c:numRef>
          </c:xVal>
          <c:yVal>
            <c:numRef>
              <c:f>'线性趋势预测（长期）'!$T$94:$T$110</c:f>
              <c:numCache>
                <c:formatCode>General</c:formatCode>
                <c:ptCount val="17"/>
                <c:pt idx="0">
                  <c:v>33.483096413283214</c:v>
                </c:pt>
                <c:pt idx="1">
                  <c:v>33.22926222509971</c:v>
                </c:pt>
                <c:pt idx="2">
                  <c:v>32.975428036916206</c:v>
                </c:pt>
                <c:pt idx="3">
                  <c:v>32.721593848732702</c:v>
                </c:pt>
                <c:pt idx="4">
                  <c:v>32.467759660549206</c:v>
                </c:pt>
                <c:pt idx="5">
                  <c:v>32.213925472365702</c:v>
                </c:pt>
                <c:pt idx="6">
                  <c:v>31.960091284182198</c:v>
                </c:pt>
                <c:pt idx="7">
                  <c:v>31.706257095998694</c:v>
                </c:pt>
                <c:pt idx="8">
                  <c:v>31.45242290781519</c:v>
                </c:pt>
                <c:pt idx="9">
                  <c:v>31.198588719631687</c:v>
                </c:pt>
                <c:pt idx="10">
                  <c:v>30.944754531448186</c:v>
                </c:pt>
                <c:pt idx="11">
                  <c:v>30.690920343264683</c:v>
                </c:pt>
                <c:pt idx="12">
                  <c:v>30.437086155081179</c:v>
                </c:pt>
                <c:pt idx="13">
                  <c:v>30.183251966897675</c:v>
                </c:pt>
                <c:pt idx="14">
                  <c:v>29.929417778714175</c:v>
                </c:pt>
                <c:pt idx="15">
                  <c:v>29.675583590530671</c:v>
                </c:pt>
                <c:pt idx="16">
                  <c:v>29.421749402347167</c:v>
                </c:pt>
              </c:numCache>
            </c:numRef>
          </c:yVal>
          <c:smooth val="0"/>
          <c:extLst>
            <c:ext xmlns:c16="http://schemas.microsoft.com/office/drawing/2014/chart" uri="{C3380CC4-5D6E-409C-BE32-E72D297353CC}">
              <c16:uniqueId val="{00000000-7F77-472A-8EA5-6243655E5FF7}"/>
            </c:ext>
          </c:extLst>
        </c:ser>
        <c:dLbls>
          <c:showLegendKey val="0"/>
          <c:showVal val="0"/>
          <c:showCatName val="0"/>
          <c:showSerName val="0"/>
          <c:showPercent val="0"/>
          <c:showBubbleSize val="0"/>
        </c:dLbls>
        <c:axId val="1282091552"/>
        <c:axId val="1282094048"/>
      </c:scatterChart>
      <c:valAx>
        <c:axId val="1282091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82094048"/>
        <c:crosses val="autoZero"/>
        <c:crossBetween val="midCat"/>
      </c:valAx>
      <c:valAx>
        <c:axId val="128209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820915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'线性趋势预测（长期）'!$AD$122</c:f>
          <c:strCache>
            <c:ptCount val="1"/>
            <c:pt idx="0">
              <c:v>汇洁股份002763.SZ</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'线性趋势预测（长期）'!$AC$94:$AC$110</c:f>
              <c:numCache>
                <c:formatCode>General</c:formatCode>
                <c:ptCount val="1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numCache>
            </c:numRef>
          </c:xVal>
          <c:yVal>
            <c:numRef>
              <c:f>'线性趋势预测（长期）'!$AD$94:$AD$110</c:f>
              <c:numCache>
                <c:formatCode>General</c:formatCode>
                <c:ptCount val="17"/>
                <c:pt idx="0">
                  <c:v>16.484536393347042</c:v>
                </c:pt>
                <c:pt idx="1">
                  <c:v>16.932917176927425</c:v>
                </c:pt>
                <c:pt idx="2">
                  <c:v>17.381297960507808</c:v>
                </c:pt>
                <c:pt idx="3">
                  <c:v>17.829678744088188</c:v>
                </c:pt>
                <c:pt idx="4">
                  <c:v>18.278059527668571</c:v>
                </c:pt>
                <c:pt idx="5">
                  <c:v>18.726440311248954</c:v>
                </c:pt>
                <c:pt idx="6">
                  <c:v>19.174821094829337</c:v>
                </c:pt>
                <c:pt idx="7">
                  <c:v>19.62320187840972</c:v>
                </c:pt>
                <c:pt idx="8">
                  <c:v>20.071582661990099</c:v>
                </c:pt>
                <c:pt idx="9">
                  <c:v>20.519963445570482</c:v>
                </c:pt>
                <c:pt idx="10">
                  <c:v>20.968344229150865</c:v>
                </c:pt>
                <c:pt idx="11">
                  <c:v>21.416725012731249</c:v>
                </c:pt>
                <c:pt idx="12">
                  <c:v>21.865105796311632</c:v>
                </c:pt>
                <c:pt idx="13">
                  <c:v>22.313486579892015</c:v>
                </c:pt>
                <c:pt idx="14">
                  <c:v>22.761867363472398</c:v>
                </c:pt>
                <c:pt idx="15">
                  <c:v>23.210248147052777</c:v>
                </c:pt>
                <c:pt idx="16">
                  <c:v>23.65862893063316</c:v>
                </c:pt>
              </c:numCache>
            </c:numRef>
          </c:yVal>
          <c:smooth val="0"/>
          <c:extLst>
            <c:ext xmlns:c16="http://schemas.microsoft.com/office/drawing/2014/chart" uri="{C3380CC4-5D6E-409C-BE32-E72D297353CC}">
              <c16:uniqueId val="{00000000-59EC-43EE-8A5A-D05F7496B99A}"/>
            </c:ext>
          </c:extLst>
        </c:ser>
        <c:dLbls>
          <c:showLegendKey val="0"/>
          <c:showVal val="0"/>
          <c:showCatName val="0"/>
          <c:showSerName val="0"/>
          <c:showPercent val="0"/>
          <c:showBubbleSize val="0"/>
        </c:dLbls>
        <c:axId val="1053750640"/>
        <c:axId val="1053766864"/>
      </c:scatterChart>
      <c:valAx>
        <c:axId val="1053750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53766864"/>
        <c:crosses val="autoZero"/>
        <c:crossBetween val="midCat"/>
      </c:valAx>
      <c:valAx>
        <c:axId val="1053766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537506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5"/>
    </mc:Choice>
    <mc:Fallback>
      <c:style val="5"/>
    </mc:Fallback>
  </mc:AlternateContent>
  <c:chart>
    <c:title>
      <c:tx>
        <c:strRef>
          <c:f>模型3!$A$14</c:f>
          <c:strCache>
            <c:ptCount val="1"/>
            <c:pt idx="0">
              <c:v>京东粽子销售量排名11-20品牌情况</c:v>
            </c:pt>
          </c:strCache>
        </c:strRef>
      </c:tx>
      <c:layout>
        <c:manualLayout>
          <c:xMode val="edge"/>
          <c:yMode val="edge"/>
          <c:x val="0.2910252553037857"/>
          <c:y val="5.5513499873832958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6391176403167945"/>
          <c:y val="0.34458862589186195"/>
          <c:w val="0.7680466251762198"/>
          <c:h val="0.2655448727501038"/>
        </c:manualLayout>
      </c:layout>
      <c:barChart>
        <c:barDir val="col"/>
        <c:grouping val="clustered"/>
        <c:varyColors val="0"/>
        <c:ser>
          <c:idx val="0"/>
          <c:order val="0"/>
          <c:tx>
            <c:v>销售额（元）</c:v>
          </c:tx>
          <c:spPr>
            <a:solidFill>
              <a:schemeClr val="accent3">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期末模型3数据动态展示!$W$17:$W$26</c:f>
              <c:strCache>
                <c:ptCount val="10"/>
                <c:pt idx="0">
                  <c:v>知味观京东自营旗舰店</c:v>
                </c:pt>
                <c:pt idx="1">
                  <c:v>御茶膳房（The  Imperial  Palace）京东自营旗舰店</c:v>
                </c:pt>
                <c:pt idx="2">
                  <c:v>米旗京东自营旗舰店</c:v>
                </c:pt>
                <c:pt idx="3">
                  <c:v>华美京东自营旗舰店</c:v>
                </c:pt>
                <c:pt idx="4">
                  <c:v>嘉铭桐辰旗舰店</c:v>
                </c:pt>
                <c:pt idx="5">
                  <c:v>悠享时YOTIME京东自营旗舰店</c:v>
                </c:pt>
                <c:pt idx="6">
                  <c:v>鲜品屋京东自营旗舰店</c:v>
                </c:pt>
                <c:pt idx="7">
                  <c:v>元祖旗舰店</c:v>
                </c:pt>
                <c:pt idx="8">
                  <c:v>中国特产·遵化助农馆</c:v>
                </c:pt>
                <c:pt idx="9">
                  <c:v>润栖食品官方旗舰店</c:v>
                </c:pt>
              </c:strCache>
            </c:strRef>
          </c:cat>
          <c:val>
            <c:numRef>
              <c:f>期末模型3数据动态展示!$X$17:$X$26</c:f>
              <c:numCache>
                <c:formatCode>General</c:formatCode>
                <c:ptCount val="10"/>
                <c:pt idx="0">
                  <c:v>8656000</c:v>
                </c:pt>
                <c:pt idx="1">
                  <c:v>7960000</c:v>
                </c:pt>
                <c:pt idx="2">
                  <c:v>7935000.0000000009</c:v>
                </c:pt>
                <c:pt idx="3">
                  <c:v>5484500</c:v>
                </c:pt>
                <c:pt idx="4">
                  <c:v>4495000</c:v>
                </c:pt>
                <c:pt idx="5">
                  <c:v>3670000</c:v>
                </c:pt>
                <c:pt idx="6">
                  <c:v>3516000</c:v>
                </c:pt>
                <c:pt idx="7">
                  <c:v>3508000</c:v>
                </c:pt>
                <c:pt idx="8">
                  <c:v>3180000</c:v>
                </c:pt>
                <c:pt idx="9">
                  <c:v>2980000</c:v>
                </c:pt>
              </c:numCache>
            </c:numRef>
          </c:val>
          <c:extLst>
            <c:ext xmlns:c16="http://schemas.microsoft.com/office/drawing/2014/chart" uri="{C3380CC4-5D6E-409C-BE32-E72D297353CC}">
              <c16:uniqueId val="{00000000-18FB-4658-8785-C04F0189CEC4}"/>
            </c:ext>
          </c:extLst>
        </c:ser>
        <c:dLbls>
          <c:showLegendKey val="0"/>
          <c:showVal val="0"/>
          <c:showCatName val="0"/>
          <c:showSerName val="0"/>
          <c:showPercent val="0"/>
          <c:showBubbleSize val="0"/>
        </c:dLbls>
        <c:gapWidth val="219"/>
        <c:overlap val="-27"/>
        <c:axId val="122961312"/>
        <c:axId val="122969216"/>
      </c:barChart>
      <c:lineChart>
        <c:grouping val="standard"/>
        <c:varyColors val="0"/>
        <c:ser>
          <c:idx val="1"/>
          <c:order val="1"/>
          <c:tx>
            <c:v>销售额平均值</c:v>
          </c:tx>
          <c:spPr>
            <a:ln w="28575" cap="rnd">
              <a:solidFill>
                <a:schemeClr val="accent3">
                  <a:tint val="77000"/>
                </a:schemeClr>
              </a:solidFill>
              <a:round/>
            </a:ln>
            <a:effectLst/>
          </c:spPr>
          <c:marker>
            <c:symbol val="none"/>
          </c:marker>
          <c:cat>
            <c:strRef>
              <c:f>期末模型3数据动态展示!$W$17:$W$26</c:f>
              <c:strCache>
                <c:ptCount val="10"/>
                <c:pt idx="0">
                  <c:v>知味观京东自营旗舰店</c:v>
                </c:pt>
                <c:pt idx="1">
                  <c:v>御茶膳房（The  Imperial  Palace）京东自营旗舰店</c:v>
                </c:pt>
                <c:pt idx="2">
                  <c:v>米旗京东自营旗舰店</c:v>
                </c:pt>
                <c:pt idx="3">
                  <c:v>华美京东自营旗舰店</c:v>
                </c:pt>
                <c:pt idx="4">
                  <c:v>嘉铭桐辰旗舰店</c:v>
                </c:pt>
                <c:pt idx="5">
                  <c:v>悠享时YOTIME京东自营旗舰店</c:v>
                </c:pt>
                <c:pt idx="6">
                  <c:v>鲜品屋京东自营旗舰店</c:v>
                </c:pt>
                <c:pt idx="7">
                  <c:v>元祖旗舰店</c:v>
                </c:pt>
                <c:pt idx="8">
                  <c:v>中国特产·遵化助农馆</c:v>
                </c:pt>
                <c:pt idx="9">
                  <c:v>润栖食品官方旗舰店</c:v>
                </c:pt>
              </c:strCache>
            </c:strRef>
          </c:cat>
          <c:val>
            <c:numRef>
              <c:f>期末模型3数据动态展示!$Y$17:$Y$26</c:f>
              <c:numCache>
                <c:formatCode>General</c:formatCode>
                <c:ptCount val="10"/>
                <c:pt idx="0">
                  <c:v>5138450</c:v>
                </c:pt>
                <c:pt idx="1">
                  <c:v>5138450</c:v>
                </c:pt>
                <c:pt idx="2">
                  <c:v>5138450</c:v>
                </c:pt>
                <c:pt idx="3">
                  <c:v>5138450</c:v>
                </c:pt>
                <c:pt idx="4">
                  <c:v>5138450</c:v>
                </c:pt>
                <c:pt idx="5">
                  <c:v>5138450</c:v>
                </c:pt>
                <c:pt idx="6">
                  <c:v>5138450</c:v>
                </c:pt>
                <c:pt idx="7">
                  <c:v>5138450</c:v>
                </c:pt>
                <c:pt idx="8">
                  <c:v>5138450</c:v>
                </c:pt>
                <c:pt idx="9">
                  <c:v>5138450</c:v>
                </c:pt>
              </c:numCache>
            </c:numRef>
          </c:val>
          <c:smooth val="0"/>
          <c:extLst>
            <c:ext xmlns:c16="http://schemas.microsoft.com/office/drawing/2014/chart" uri="{C3380CC4-5D6E-409C-BE32-E72D297353CC}">
              <c16:uniqueId val="{00000001-18FB-4658-8785-C04F0189CEC4}"/>
            </c:ext>
          </c:extLst>
        </c:ser>
        <c:dLbls>
          <c:showLegendKey val="0"/>
          <c:showVal val="0"/>
          <c:showCatName val="0"/>
          <c:showSerName val="0"/>
          <c:showPercent val="0"/>
          <c:showBubbleSize val="0"/>
        </c:dLbls>
        <c:marker val="1"/>
        <c:smooth val="0"/>
        <c:axId val="122961312"/>
        <c:axId val="122969216"/>
      </c:lineChart>
      <c:catAx>
        <c:axId val="12296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2969216"/>
        <c:crosses val="autoZero"/>
        <c:auto val="1"/>
        <c:lblAlgn val="ctr"/>
        <c:lblOffset val="100"/>
        <c:noMultiLvlLbl val="0"/>
      </c:catAx>
      <c:valAx>
        <c:axId val="122969216"/>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2961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模型4!$C$23</c:f>
          <c:strCache>
            <c:ptCount val="1"/>
            <c:pt idx="0">
              <c:v>单位变动成本=10,最优单价=65元，利润极大值为12142元</c:v>
            </c:pt>
          </c:strCache>
        </c:strRef>
      </c:tx>
      <c:layout>
        <c:manualLayout>
          <c:xMode val="edge"/>
          <c:yMode val="edge"/>
          <c:x val="0.16435584214289689"/>
          <c:y val="3.4066431351253506E-3"/>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9.6896849965532467E-2"/>
          <c:y val="0.18463439592077421"/>
          <c:w val="0.66655775831275532"/>
          <c:h val="0.68763138205009433"/>
        </c:manualLayout>
      </c:layout>
      <c:scatterChart>
        <c:scatterStyle val="smoothMarker"/>
        <c:varyColors val="0"/>
        <c:ser>
          <c:idx val="0"/>
          <c:order val="0"/>
          <c:spPr>
            <a:ln w="19050" cap="rnd">
              <a:solidFill>
                <a:schemeClr val="tx1">
                  <a:lumMod val="50000"/>
                  <a:lumOff val="50000"/>
                </a:schemeClr>
              </a:solidFill>
              <a:round/>
            </a:ln>
            <a:effectLst/>
          </c:spPr>
          <c:marker>
            <c:symbol val="none"/>
          </c:marker>
          <c:xVal>
            <c:numRef>
              <c:f>模型4!$F$34:$F$46</c:f>
              <c:numCache>
                <c:formatCode>General</c:formatCode>
                <c:ptCount val="13"/>
                <c:pt idx="0">
                  <c:v>60</c:v>
                </c:pt>
                <c:pt idx="1">
                  <c:v>65</c:v>
                </c:pt>
                <c:pt idx="2">
                  <c:v>70</c:v>
                </c:pt>
                <c:pt idx="3">
                  <c:v>75</c:v>
                </c:pt>
                <c:pt idx="4">
                  <c:v>80</c:v>
                </c:pt>
                <c:pt idx="5">
                  <c:v>85</c:v>
                </c:pt>
                <c:pt idx="6">
                  <c:v>90</c:v>
                </c:pt>
                <c:pt idx="7">
                  <c:v>95</c:v>
                </c:pt>
                <c:pt idx="8">
                  <c:v>100</c:v>
                </c:pt>
                <c:pt idx="9">
                  <c:v>105</c:v>
                </c:pt>
                <c:pt idx="10">
                  <c:v>110</c:v>
                </c:pt>
                <c:pt idx="11">
                  <c:v>115</c:v>
                </c:pt>
                <c:pt idx="12">
                  <c:v>120</c:v>
                </c:pt>
              </c:numCache>
            </c:numRef>
          </c:xVal>
          <c:yVal>
            <c:numRef>
              <c:f>模型4!$G$34:$G$46</c:f>
              <c:numCache>
                <c:formatCode>General</c:formatCode>
                <c:ptCount val="13"/>
                <c:pt idx="0">
                  <c:v>15367</c:v>
                </c:pt>
                <c:pt idx="1">
                  <c:v>15442</c:v>
                </c:pt>
                <c:pt idx="2">
                  <c:v>14767</c:v>
                </c:pt>
                <c:pt idx="3">
                  <c:v>13342</c:v>
                </c:pt>
                <c:pt idx="4">
                  <c:v>11167</c:v>
                </c:pt>
                <c:pt idx="5">
                  <c:v>8242</c:v>
                </c:pt>
                <c:pt idx="6">
                  <c:v>4567</c:v>
                </c:pt>
                <c:pt idx="7">
                  <c:v>142</c:v>
                </c:pt>
                <c:pt idx="8">
                  <c:v>-5033</c:v>
                </c:pt>
                <c:pt idx="9">
                  <c:v>-10958</c:v>
                </c:pt>
                <c:pt idx="10">
                  <c:v>-17633</c:v>
                </c:pt>
                <c:pt idx="11">
                  <c:v>-25058</c:v>
                </c:pt>
                <c:pt idx="12">
                  <c:v>-33233</c:v>
                </c:pt>
              </c:numCache>
            </c:numRef>
          </c:yVal>
          <c:smooth val="1"/>
          <c:extLst>
            <c:ext xmlns:c16="http://schemas.microsoft.com/office/drawing/2014/chart" uri="{C3380CC4-5D6E-409C-BE32-E72D297353CC}">
              <c16:uniqueId val="{00000000-42E9-40B9-A96E-FC5E5984F181}"/>
            </c:ext>
          </c:extLst>
        </c:ser>
        <c:ser>
          <c:idx val="1"/>
          <c:order val="1"/>
          <c:tx>
            <c:v>其余曲线</c:v>
          </c:tx>
          <c:spPr>
            <a:ln w="19050" cap="rnd">
              <a:solidFill>
                <a:schemeClr val="tx1">
                  <a:lumMod val="50000"/>
                  <a:lumOff val="50000"/>
                </a:schemeClr>
              </a:solidFill>
              <a:round/>
            </a:ln>
            <a:effectLst/>
          </c:spPr>
          <c:marker>
            <c:symbol val="none"/>
          </c:marker>
          <c:xVal>
            <c:numRef>
              <c:f>模型4!$F$34:$F$46</c:f>
              <c:numCache>
                <c:formatCode>General</c:formatCode>
                <c:ptCount val="13"/>
                <c:pt idx="0">
                  <c:v>60</c:v>
                </c:pt>
                <c:pt idx="1">
                  <c:v>65</c:v>
                </c:pt>
                <c:pt idx="2">
                  <c:v>70</c:v>
                </c:pt>
                <c:pt idx="3">
                  <c:v>75</c:v>
                </c:pt>
                <c:pt idx="4">
                  <c:v>80</c:v>
                </c:pt>
                <c:pt idx="5">
                  <c:v>85</c:v>
                </c:pt>
                <c:pt idx="6">
                  <c:v>90</c:v>
                </c:pt>
                <c:pt idx="7">
                  <c:v>95</c:v>
                </c:pt>
                <c:pt idx="8">
                  <c:v>100</c:v>
                </c:pt>
                <c:pt idx="9">
                  <c:v>105</c:v>
                </c:pt>
                <c:pt idx="10">
                  <c:v>110</c:v>
                </c:pt>
                <c:pt idx="11">
                  <c:v>115</c:v>
                </c:pt>
                <c:pt idx="12">
                  <c:v>120</c:v>
                </c:pt>
              </c:numCache>
            </c:numRef>
          </c:xVal>
          <c:yVal>
            <c:numRef>
              <c:f>模型4!$H$34:$H$46</c:f>
              <c:numCache>
                <c:formatCode>General</c:formatCode>
                <c:ptCount val="13"/>
                <c:pt idx="0">
                  <c:v>13567</c:v>
                </c:pt>
                <c:pt idx="1">
                  <c:v>13792</c:v>
                </c:pt>
                <c:pt idx="2">
                  <c:v>13267</c:v>
                </c:pt>
                <c:pt idx="3">
                  <c:v>11992</c:v>
                </c:pt>
                <c:pt idx="4">
                  <c:v>9967</c:v>
                </c:pt>
                <c:pt idx="5">
                  <c:v>7192</c:v>
                </c:pt>
                <c:pt idx="6">
                  <c:v>3667</c:v>
                </c:pt>
                <c:pt idx="7">
                  <c:v>-608</c:v>
                </c:pt>
                <c:pt idx="8">
                  <c:v>-5633</c:v>
                </c:pt>
                <c:pt idx="9">
                  <c:v>-11408</c:v>
                </c:pt>
                <c:pt idx="10">
                  <c:v>-17933</c:v>
                </c:pt>
                <c:pt idx="11">
                  <c:v>-25208</c:v>
                </c:pt>
                <c:pt idx="12">
                  <c:v>-33233</c:v>
                </c:pt>
              </c:numCache>
            </c:numRef>
          </c:yVal>
          <c:smooth val="1"/>
          <c:extLst>
            <c:ext xmlns:c16="http://schemas.microsoft.com/office/drawing/2014/chart" uri="{C3380CC4-5D6E-409C-BE32-E72D297353CC}">
              <c16:uniqueId val="{00000001-42E9-40B9-A96E-FC5E5984F181}"/>
            </c:ext>
          </c:extLst>
        </c:ser>
        <c:ser>
          <c:idx val="2"/>
          <c:order val="2"/>
          <c:spPr>
            <a:ln w="19050" cap="rnd">
              <a:solidFill>
                <a:schemeClr val="tx1">
                  <a:lumMod val="50000"/>
                  <a:lumOff val="50000"/>
                </a:schemeClr>
              </a:solidFill>
              <a:round/>
            </a:ln>
            <a:effectLst/>
          </c:spPr>
          <c:marker>
            <c:symbol val="none"/>
          </c:marker>
          <c:xVal>
            <c:numRef>
              <c:f>模型4!$F$34:$F$46</c:f>
              <c:numCache>
                <c:formatCode>General</c:formatCode>
                <c:ptCount val="13"/>
                <c:pt idx="0">
                  <c:v>60</c:v>
                </c:pt>
                <c:pt idx="1">
                  <c:v>65</c:v>
                </c:pt>
                <c:pt idx="2">
                  <c:v>70</c:v>
                </c:pt>
                <c:pt idx="3">
                  <c:v>75</c:v>
                </c:pt>
                <c:pt idx="4">
                  <c:v>80</c:v>
                </c:pt>
                <c:pt idx="5">
                  <c:v>85</c:v>
                </c:pt>
                <c:pt idx="6">
                  <c:v>90</c:v>
                </c:pt>
                <c:pt idx="7">
                  <c:v>95</c:v>
                </c:pt>
                <c:pt idx="8">
                  <c:v>100</c:v>
                </c:pt>
                <c:pt idx="9">
                  <c:v>105</c:v>
                </c:pt>
                <c:pt idx="10">
                  <c:v>110</c:v>
                </c:pt>
                <c:pt idx="11">
                  <c:v>115</c:v>
                </c:pt>
                <c:pt idx="12">
                  <c:v>120</c:v>
                </c:pt>
              </c:numCache>
            </c:numRef>
          </c:xVal>
          <c:yVal>
            <c:numRef>
              <c:f>模型4!$I$34:$I$46</c:f>
              <c:numCache>
                <c:formatCode>General</c:formatCode>
                <c:ptCount val="13"/>
                <c:pt idx="0">
                  <c:v>11767</c:v>
                </c:pt>
                <c:pt idx="1">
                  <c:v>12142</c:v>
                </c:pt>
                <c:pt idx="2">
                  <c:v>11767</c:v>
                </c:pt>
                <c:pt idx="3">
                  <c:v>10642</c:v>
                </c:pt>
                <c:pt idx="4">
                  <c:v>8767</c:v>
                </c:pt>
                <c:pt idx="5">
                  <c:v>6142</c:v>
                </c:pt>
                <c:pt idx="6">
                  <c:v>2767</c:v>
                </c:pt>
                <c:pt idx="7">
                  <c:v>-1358</c:v>
                </c:pt>
                <c:pt idx="8">
                  <c:v>-6233</c:v>
                </c:pt>
                <c:pt idx="9">
                  <c:v>-11858</c:v>
                </c:pt>
                <c:pt idx="10">
                  <c:v>-18233</c:v>
                </c:pt>
                <c:pt idx="11">
                  <c:v>-25358</c:v>
                </c:pt>
                <c:pt idx="12">
                  <c:v>-33233</c:v>
                </c:pt>
              </c:numCache>
            </c:numRef>
          </c:yVal>
          <c:smooth val="1"/>
          <c:extLst>
            <c:ext xmlns:c16="http://schemas.microsoft.com/office/drawing/2014/chart" uri="{C3380CC4-5D6E-409C-BE32-E72D297353CC}">
              <c16:uniqueId val="{00000002-42E9-40B9-A96E-FC5E5984F181}"/>
            </c:ext>
          </c:extLst>
        </c:ser>
        <c:ser>
          <c:idx val="3"/>
          <c:order val="3"/>
          <c:spPr>
            <a:ln w="19050" cap="rnd">
              <a:solidFill>
                <a:schemeClr val="tx1">
                  <a:lumMod val="50000"/>
                  <a:lumOff val="50000"/>
                </a:schemeClr>
              </a:solidFill>
              <a:round/>
            </a:ln>
            <a:effectLst/>
          </c:spPr>
          <c:marker>
            <c:symbol val="none"/>
          </c:marker>
          <c:xVal>
            <c:numRef>
              <c:f>模型4!$F$34:$F$46</c:f>
              <c:numCache>
                <c:formatCode>General</c:formatCode>
                <c:ptCount val="13"/>
                <c:pt idx="0">
                  <c:v>60</c:v>
                </c:pt>
                <c:pt idx="1">
                  <c:v>65</c:v>
                </c:pt>
                <c:pt idx="2">
                  <c:v>70</c:v>
                </c:pt>
                <c:pt idx="3">
                  <c:v>75</c:v>
                </c:pt>
                <c:pt idx="4">
                  <c:v>80</c:v>
                </c:pt>
                <c:pt idx="5">
                  <c:v>85</c:v>
                </c:pt>
                <c:pt idx="6">
                  <c:v>90</c:v>
                </c:pt>
                <c:pt idx="7">
                  <c:v>95</c:v>
                </c:pt>
                <c:pt idx="8">
                  <c:v>100</c:v>
                </c:pt>
                <c:pt idx="9">
                  <c:v>105</c:v>
                </c:pt>
                <c:pt idx="10">
                  <c:v>110</c:v>
                </c:pt>
                <c:pt idx="11">
                  <c:v>115</c:v>
                </c:pt>
                <c:pt idx="12">
                  <c:v>120</c:v>
                </c:pt>
              </c:numCache>
            </c:numRef>
          </c:xVal>
          <c:yVal>
            <c:numRef>
              <c:f>模型4!$J$34:$J$46</c:f>
              <c:numCache>
                <c:formatCode>General</c:formatCode>
                <c:ptCount val="13"/>
                <c:pt idx="0">
                  <c:v>9967</c:v>
                </c:pt>
                <c:pt idx="1">
                  <c:v>10492</c:v>
                </c:pt>
                <c:pt idx="2">
                  <c:v>10267</c:v>
                </c:pt>
                <c:pt idx="3">
                  <c:v>9292</c:v>
                </c:pt>
                <c:pt idx="4">
                  <c:v>7567</c:v>
                </c:pt>
                <c:pt idx="5">
                  <c:v>5092</c:v>
                </c:pt>
                <c:pt idx="6">
                  <c:v>1867</c:v>
                </c:pt>
                <c:pt idx="7">
                  <c:v>-2108</c:v>
                </c:pt>
                <c:pt idx="8">
                  <c:v>-6833</c:v>
                </c:pt>
                <c:pt idx="9">
                  <c:v>-12308</c:v>
                </c:pt>
                <c:pt idx="10">
                  <c:v>-18533</c:v>
                </c:pt>
                <c:pt idx="11">
                  <c:v>-25508</c:v>
                </c:pt>
                <c:pt idx="12">
                  <c:v>-33233</c:v>
                </c:pt>
              </c:numCache>
            </c:numRef>
          </c:yVal>
          <c:smooth val="1"/>
          <c:extLst>
            <c:ext xmlns:c16="http://schemas.microsoft.com/office/drawing/2014/chart" uri="{C3380CC4-5D6E-409C-BE32-E72D297353CC}">
              <c16:uniqueId val="{00000003-42E9-40B9-A96E-FC5E5984F181}"/>
            </c:ext>
          </c:extLst>
        </c:ser>
        <c:ser>
          <c:idx val="4"/>
          <c:order val="4"/>
          <c:spPr>
            <a:ln w="19050" cap="rnd">
              <a:solidFill>
                <a:schemeClr val="tx1">
                  <a:lumMod val="50000"/>
                  <a:lumOff val="50000"/>
                </a:schemeClr>
              </a:solidFill>
              <a:round/>
            </a:ln>
            <a:effectLst/>
          </c:spPr>
          <c:marker>
            <c:symbol val="none"/>
          </c:marker>
          <c:xVal>
            <c:numRef>
              <c:f>模型4!$F$34:$F$46</c:f>
              <c:numCache>
                <c:formatCode>General</c:formatCode>
                <c:ptCount val="13"/>
                <c:pt idx="0">
                  <c:v>60</c:v>
                </c:pt>
                <c:pt idx="1">
                  <c:v>65</c:v>
                </c:pt>
                <c:pt idx="2">
                  <c:v>70</c:v>
                </c:pt>
                <c:pt idx="3">
                  <c:v>75</c:v>
                </c:pt>
                <c:pt idx="4">
                  <c:v>80</c:v>
                </c:pt>
                <c:pt idx="5">
                  <c:v>85</c:v>
                </c:pt>
                <c:pt idx="6">
                  <c:v>90</c:v>
                </c:pt>
                <c:pt idx="7">
                  <c:v>95</c:v>
                </c:pt>
                <c:pt idx="8">
                  <c:v>100</c:v>
                </c:pt>
                <c:pt idx="9">
                  <c:v>105</c:v>
                </c:pt>
                <c:pt idx="10">
                  <c:v>110</c:v>
                </c:pt>
                <c:pt idx="11">
                  <c:v>115</c:v>
                </c:pt>
                <c:pt idx="12">
                  <c:v>120</c:v>
                </c:pt>
              </c:numCache>
            </c:numRef>
          </c:xVal>
          <c:yVal>
            <c:numRef>
              <c:f>模型4!$K$34:$K$46</c:f>
              <c:numCache>
                <c:formatCode>General</c:formatCode>
                <c:ptCount val="13"/>
                <c:pt idx="0">
                  <c:v>8167</c:v>
                </c:pt>
                <c:pt idx="1">
                  <c:v>8842</c:v>
                </c:pt>
                <c:pt idx="2">
                  <c:v>8767</c:v>
                </c:pt>
                <c:pt idx="3">
                  <c:v>7942</c:v>
                </c:pt>
                <c:pt idx="4">
                  <c:v>6367</c:v>
                </c:pt>
                <c:pt idx="5">
                  <c:v>4042</c:v>
                </c:pt>
                <c:pt idx="6">
                  <c:v>967</c:v>
                </c:pt>
                <c:pt idx="7">
                  <c:v>-2858</c:v>
                </c:pt>
                <c:pt idx="8">
                  <c:v>-7433</c:v>
                </c:pt>
                <c:pt idx="9">
                  <c:v>-12758</c:v>
                </c:pt>
                <c:pt idx="10">
                  <c:v>-18833</c:v>
                </c:pt>
                <c:pt idx="11">
                  <c:v>-25658</c:v>
                </c:pt>
                <c:pt idx="12">
                  <c:v>-33233</c:v>
                </c:pt>
              </c:numCache>
            </c:numRef>
          </c:yVal>
          <c:smooth val="1"/>
          <c:extLst>
            <c:ext xmlns:c16="http://schemas.microsoft.com/office/drawing/2014/chart" uri="{C3380CC4-5D6E-409C-BE32-E72D297353CC}">
              <c16:uniqueId val="{00000004-42E9-40B9-A96E-FC5E5984F181}"/>
            </c:ext>
          </c:extLst>
        </c:ser>
        <c:ser>
          <c:idx val="5"/>
          <c:order val="5"/>
          <c:spPr>
            <a:ln w="19050" cap="rnd">
              <a:solidFill>
                <a:schemeClr val="tx1">
                  <a:lumMod val="50000"/>
                  <a:lumOff val="50000"/>
                </a:schemeClr>
              </a:solidFill>
              <a:round/>
            </a:ln>
            <a:effectLst/>
          </c:spPr>
          <c:marker>
            <c:symbol val="none"/>
          </c:marker>
          <c:xVal>
            <c:numRef>
              <c:f>模型4!$F$34:$F$46</c:f>
              <c:numCache>
                <c:formatCode>General</c:formatCode>
                <c:ptCount val="13"/>
                <c:pt idx="0">
                  <c:v>60</c:v>
                </c:pt>
                <c:pt idx="1">
                  <c:v>65</c:v>
                </c:pt>
                <c:pt idx="2">
                  <c:v>70</c:v>
                </c:pt>
                <c:pt idx="3">
                  <c:v>75</c:v>
                </c:pt>
                <c:pt idx="4">
                  <c:v>80</c:v>
                </c:pt>
                <c:pt idx="5">
                  <c:v>85</c:v>
                </c:pt>
                <c:pt idx="6">
                  <c:v>90</c:v>
                </c:pt>
                <c:pt idx="7">
                  <c:v>95</c:v>
                </c:pt>
                <c:pt idx="8">
                  <c:v>100</c:v>
                </c:pt>
                <c:pt idx="9">
                  <c:v>105</c:v>
                </c:pt>
                <c:pt idx="10">
                  <c:v>110</c:v>
                </c:pt>
                <c:pt idx="11">
                  <c:v>115</c:v>
                </c:pt>
                <c:pt idx="12">
                  <c:v>120</c:v>
                </c:pt>
              </c:numCache>
            </c:numRef>
          </c:xVal>
          <c:yVal>
            <c:numRef>
              <c:f>模型4!$L$34:$L$46</c:f>
              <c:numCache>
                <c:formatCode>General</c:formatCode>
                <c:ptCount val="13"/>
                <c:pt idx="0">
                  <c:v>6367</c:v>
                </c:pt>
                <c:pt idx="1">
                  <c:v>7192</c:v>
                </c:pt>
                <c:pt idx="2">
                  <c:v>7267</c:v>
                </c:pt>
                <c:pt idx="3">
                  <c:v>6592</c:v>
                </c:pt>
                <c:pt idx="4">
                  <c:v>5167</c:v>
                </c:pt>
                <c:pt idx="5">
                  <c:v>2992</c:v>
                </c:pt>
                <c:pt idx="6">
                  <c:v>67</c:v>
                </c:pt>
                <c:pt idx="7">
                  <c:v>-3608</c:v>
                </c:pt>
                <c:pt idx="8">
                  <c:v>-8033</c:v>
                </c:pt>
                <c:pt idx="9">
                  <c:v>-13208</c:v>
                </c:pt>
                <c:pt idx="10">
                  <c:v>-19133</c:v>
                </c:pt>
                <c:pt idx="11">
                  <c:v>-25808</c:v>
                </c:pt>
                <c:pt idx="12">
                  <c:v>-33233</c:v>
                </c:pt>
              </c:numCache>
            </c:numRef>
          </c:yVal>
          <c:smooth val="1"/>
          <c:extLst>
            <c:ext xmlns:c16="http://schemas.microsoft.com/office/drawing/2014/chart" uri="{C3380CC4-5D6E-409C-BE32-E72D297353CC}">
              <c16:uniqueId val="{00000005-42E9-40B9-A96E-FC5E5984F181}"/>
            </c:ext>
          </c:extLst>
        </c:ser>
        <c:ser>
          <c:idx val="6"/>
          <c:order val="6"/>
          <c:spPr>
            <a:ln w="19050" cap="rnd">
              <a:solidFill>
                <a:schemeClr val="tx1">
                  <a:lumMod val="50000"/>
                  <a:lumOff val="50000"/>
                </a:schemeClr>
              </a:solidFill>
              <a:round/>
            </a:ln>
            <a:effectLst/>
          </c:spPr>
          <c:marker>
            <c:symbol val="none"/>
          </c:marker>
          <c:xVal>
            <c:numRef>
              <c:f>模型4!$F$34:$F$46</c:f>
              <c:numCache>
                <c:formatCode>General</c:formatCode>
                <c:ptCount val="13"/>
                <c:pt idx="0">
                  <c:v>60</c:v>
                </c:pt>
                <c:pt idx="1">
                  <c:v>65</c:v>
                </c:pt>
                <c:pt idx="2">
                  <c:v>70</c:v>
                </c:pt>
                <c:pt idx="3">
                  <c:v>75</c:v>
                </c:pt>
                <c:pt idx="4">
                  <c:v>80</c:v>
                </c:pt>
                <c:pt idx="5">
                  <c:v>85</c:v>
                </c:pt>
                <c:pt idx="6">
                  <c:v>90</c:v>
                </c:pt>
                <c:pt idx="7">
                  <c:v>95</c:v>
                </c:pt>
                <c:pt idx="8">
                  <c:v>100</c:v>
                </c:pt>
                <c:pt idx="9">
                  <c:v>105</c:v>
                </c:pt>
                <c:pt idx="10">
                  <c:v>110</c:v>
                </c:pt>
                <c:pt idx="11">
                  <c:v>115</c:v>
                </c:pt>
                <c:pt idx="12">
                  <c:v>120</c:v>
                </c:pt>
              </c:numCache>
            </c:numRef>
          </c:xVal>
          <c:yVal>
            <c:numRef>
              <c:f>模型4!$M$34:$M$46</c:f>
              <c:numCache>
                <c:formatCode>General</c:formatCode>
                <c:ptCount val="13"/>
                <c:pt idx="0">
                  <c:v>4567</c:v>
                </c:pt>
                <c:pt idx="1">
                  <c:v>5542</c:v>
                </c:pt>
                <c:pt idx="2">
                  <c:v>5767</c:v>
                </c:pt>
                <c:pt idx="3">
                  <c:v>5242</c:v>
                </c:pt>
                <c:pt idx="4">
                  <c:v>3967</c:v>
                </c:pt>
                <c:pt idx="5">
                  <c:v>1942</c:v>
                </c:pt>
                <c:pt idx="6">
                  <c:v>-833</c:v>
                </c:pt>
                <c:pt idx="7">
                  <c:v>-4358</c:v>
                </c:pt>
                <c:pt idx="8">
                  <c:v>-8633</c:v>
                </c:pt>
                <c:pt idx="9">
                  <c:v>-13658</c:v>
                </c:pt>
                <c:pt idx="10">
                  <c:v>-19433</c:v>
                </c:pt>
                <c:pt idx="11">
                  <c:v>-25958</c:v>
                </c:pt>
                <c:pt idx="12">
                  <c:v>-33233</c:v>
                </c:pt>
              </c:numCache>
            </c:numRef>
          </c:yVal>
          <c:smooth val="1"/>
          <c:extLst>
            <c:ext xmlns:c16="http://schemas.microsoft.com/office/drawing/2014/chart" uri="{C3380CC4-5D6E-409C-BE32-E72D297353CC}">
              <c16:uniqueId val="{00000006-42E9-40B9-A96E-FC5E5984F181}"/>
            </c:ext>
          </c:extLst>
        </c:ser>
        <c:ser>
          <c:idx val="7"/>
          <c:order val="7"/>
          <c:spPr>
            <a:ln w="19050" cap="rnd">
              <a:solidFill>
                <a:schemeClr val="tx1">
                  <a:lumMod val="50000"/>
                  <a:lumOff val="50000"/>
                </a:schemeClr>
              </a:solidFill>
              <a:round/>
            </a:ln>
            <a:effectLst/>
          </c:spPr>
          <c:marker>
            <c:symbol val="none"/>
          </c:marker>
          <c:xVal>
            <c:numRef>
              <c:f>模型4!$F$34:$F$46</c:f>
              <c:numCache>
                <c:formatCode>General</c:formatCode>
                <c:ptCount val="13"/>
                <c:pt idx="0">
                  <c:v>60</c:v>
                </c:pt>
                <c:pt idx="1">
                  <c:v>65</c:v>
                </c:pt>
                <c:pt idx="2">
                  <c:v>70</c:v>
                </c:pt>
                <c:pt idx="3">
                  <c:v>75</c:v>
                </c:pt>
                <c:pt idx="4">
                  <c:v>80</c:v>
                </c:pt>
                <c:pt idx="5">
                  <c:v>85</c:v>
                </c:pt>
                <c:pt idx="6">
                  <c:v>90</c:v>
                </c:pt>
                <c:pt idx="7">
                  <c:v>95</c:v>
                </c:pt>
                <c:pt idx="8">
                  <c:v>100</c:v>
                </c:pt>
                <c:pt idx="9">
                  <c:v>105</c:v>
                </c:pt>
                <c:pt idx="10">
                  <c:v>110</c:v>
                </c:pt>
                <c:pt idx="11">
                  <c:v>115</c:v>
                </c:pt>
                <c:pt idx="12">
                  <c:v>120</c:v>
                </c:pt>
              </c:numCache>
            </c:numRef>
          </c:xVal>
          <c:yVal>
            <c:numRef>
              <c:f>模型4!$N$34:$N$46</c:f>
              <c:numCache>
                <c:formatCode>General</c:formatCode>
                <c:ptCount val="13"/>
                <c:pt idx="0">
                  <c:v>2767</c:v>
                </c:pt>
                <c:pt idx="1">
                  <c:v>3892</c:v>
                </c:pt>
                <c:pt idx="2">
                  <c:v>4267</c:v>
                </c:pt>
                <c:pt idx="3">
                  <c:v>3892</c:v>
                </c:pt>
                <c:pt idx="4">
                  <c:v>2767</c:v>
                </c:pt>
                <c:pt idx="5">
                  <c:v>892</c:v>
                </c:pt>
                <c:pt idx="6">
                  <c:v>-1733</c:v>
                </c:pt>
                <c:pt idx="7">
                  <c:v>-5108</c:v>
                </c:pt>
                <c:pt idx="8">
                  <c:v>-9233</c:v>
                </c:pt>
                <c:pt idx="9">
                  <c:v>-14108</c:v>
                </c:pt>
                <c:pt idx="10">
                  <c:v>-19733</c:v>
                </c:pt>
                <c:pt idx="11">
                  <c:v>-26108</c:v>
                </c:pt>
                <c:pt idx="12">
                  <c:v>-33233</c:v>
                </c:pt>
              </c:numCache>
            </c:numRef>
          </c:yVal>
          <c:smooth val="1"/>
          <c:extLst>
            <c:ext xmlns:c16="http://schemas.microsoft.com/office/drawing/2014/chart" uri="{C3380CC4-5D6E-409C-BE32-E72D297353CC}">
              <c16:uniqueId val="{00000007-42E9-40B9-A96E-FC5E5984F181}"/>
            </c:ext>
          </c:extLst>
        </c:ser>
        <c:ser>
          <c:idx val="8"/>
          <c:order val="8"/>
          <c:spPr>
            <a:ln w="19050" cap="rnd">
              <a:noFill/>
              <a:round/>
            </a:ln>
            <a:effectLst/>
          </c:spPr>
          <c:marker>
            <c:symbol val="square"/>
            <c:size val="6"/>
            <c:spPr>
              <a:solidFill>
                <a:schemeClr val="bg1">
                  <a:lumMod val="95000"/>
                </a:schemeClr>
              </a:solidFill>
              <a:ln w="9525">
                <a:solidFill>
                  <a:schemeClr val="accent3">
                    <a:lumMod val="60000"/>
                  </a:schemeClr>
                </a:solidFill>
              </a:ln>
              <a:effectLst/>
            </c:spPr>
          </c:marker>
          <c:xVal>
            <c:numRef>
              <c:f>模型4!$D$44:$D$51</c:f>
              <c:numCache>
                <c:formatCode>General</c:formatCode>
                <c:ptCount val="8"/>
                <c:pt idx="0">
                  <c:v>63</c:v>
                </c:pt>
                <c:pt idx="1">
                  <c:v>64</c:v>
                </c:pt>
                <c:pt idx="2">
                  <c:v>65</c:v>
                </c:pt>
                <c:pt idx="3">
                  <c:v>66</c:v>
                </c:pt>
                <c:pt idx="4">
                  <c:v>67</c:v>
                </c:pt>
                <c:pt idx="5">
                  <c:v>68</c:v>
                </c:pt>
                <c:pt idx="6">
                  <c:v>69</c:v>
                </c:pt>
                <c:pt idx="7">
                  <c:v>70</c:v>
                </c:pt>
              </c:numCache>
            </c:numRef>
          </c:xVal>
          <c:yVal>
            <c:numRef>
              <c:f>模型4!$E$44:$E$51</c:f>
              <c:numCache>
                <c:formatCode>General</c:formatCode>
                <c:ptCount val="8"/>
                <c:pt idx="0">
                  <c:v>15502</c:v>
                </c:pt>
                <c:pt idx="1">
                  <c:v>13807</c:v>
                </c:pt>
                <c:pt idx="2">
                  <c:v>12142</c:v>
                </c:pt>
                <c:pt idx="3">
                  <c:v>10507</c:v>
                </c:pt>
                <c:pt idx="4">
                  <c:v>8902</c:v>
                </c:pt>
                <c:pt idx="5">
                  <c:v>7327</c:v>
                </c:pt>
                <c:pt idx="6">
                  <c:v>5782</c:v>
                </c:pt>
                <c:pt idx="7">
                  <c:v>4267</c:v>
                </c:pt>
              </c:numCache>
            </c:numRef>
          </c:yVal>
          <c:smooth val="1"/>
          <c:extLst>
            <c:ext xmlns:c16="http://schemas.microsoft.com/office/drawing/2014/chart" uri="{C3380CC4-5D6E-409C-BE32-E72D297353CC}">
              <c16:uniqueId val="{00000008-42E9-40B9-A96E-FC5E5984F181}"/>
            </c:ext>
          </c:extLst>
        </c:ser>
        <c:ser>
          <c:idx val="9"/>
          <c:order val="9"/>
          <c:tx>
            <c:v>当前曲线</c:v>
          </c:tx>
          <c:spPr>
            <a:ln w="19050" cap="rnd">
              <a:solidFill>
                <a:srgbClr val="FF0000"/>
              </a:solidFill>
              <a:round/>
            </a:ln>
            <a:effectLst/>
          </c:spPr>
          <c:marker>
            <c:symbol val="none"/>
          </c:marker>
          <c:xVal>
            <c:numRef>
              <c:f>模型4!$C$27:$C$39</c:f>
              <c:numCache>
                <c:formatCode>General</c:formatCode>
                <c:ptCount val="13"/>
                <c:pt idx="0">
                  <c:v>60</c:v>
                </c:pt>
                <c:pt idx="1">
                  <c:v>65</c:v>
                </c:pt>
                <c:pt idx="2">
                  <c:v>70</c:v>
                </c:pt>
                <c:pt idx="3">
                  <c:v>75</c:v>
                </c:pt>
                <c:pt idx="4">
                  <c:v>80</c:v>
                </c:pt>
                <c:pt idx="5">
                  <c:v>85</c:v>
                </c:pt>
                <c:pt idx="6">
                  <c:v>90</c:v>
                </c:pt>
                <c:pt idx="7">
                  <c:v>95</c:v>
                </c:pt>
                <c:pt idx="8">
                  <c:v>100</c:v>
                </c:pt>
                <c:pt idx="9">
                  <c:v>105</c:v>
                </c:pt>
                <c:pt idx="10">
                  <c:v>110</c:v>
                </c:pt>
                <c:pt idx="11">
                  <c:v>115</c:v>
                </c:pt>
                <c:pt idx="12">
                  <c:v>120</c:v>
                </c:pt>
              </c:numCache>
            </c:numRef>
          </c:xVal>
          <c:yVal>
            <c:numRef>
              <c:f>模型4!$D$27:$D$39</c:f>
              <c:numCache>
                <c:formatCode>General</c:formatCode>
                <c:ptCount val="13"/>
                <c:pt idx="0">
                  <c:v>11767</c:v>
                </c:pt>
                <c:pt idx="1">
                  <c:v>12142</c:v>
                </c:pt>
                <c:pt idx="2">
                  <c:v>11767</c:v>
                </c:pt>
                <c:pt idx="3">
                  <c:v>10642</c:v>
                </c:pt>
                <c:pt idx="4">
                  <c:v>8767</c:v>
                </c:pt>
                <c:pt idx="5">
                  <c:v>6142</c:v>
                </c:pt>
                <c:pt idx="6">
                  <c:v>2767</c:v>
                </c:pt>
                <c:pt idx="7">
                  <c:v>-1358</c:v>
                </c:pt>
                <c:pt idx="8">
                  <c:v>-6233</c:v>
                </c:pt>
                <c:pt idx="9">
                  <c:v>-11858</c:v>
                </c:pt>
                <c:pt idx="10">
                  <c:v>-18233</c:v>
                </c:pt>
                <c:pt idx="11">
                  <c:v>-25358</c:v>
                </c:pt>
                <c:pt idx="12">
                  <c:v>-33233</c:v>
                </c:pt>
              </c:numCache>
            </c:numRef>
          </c:yVal>
          <c:smooth val="1"/>
          <c:extLst>
            <c:ext xmlns:c16="http://schemas.microsoft.com/office/drawing/2014/chart" uri="{C3380CC4-5D6E-409C-BE32-E72D297353CC}">
              <c16:uniqueId val="{00000009-42E9-40B9-A96E-FC5E5984F181}"/>
            </c:ext>
          </c:extLst>
        </c:ser>
        <c:ser>
          <c:idx val="10"/>
          <c:order val="10"/>
          <c:tx>
            <c:v>当前曲线</c:v>
          </c:tx>
          <c:spPr>
            <a:ln w="19050" cap="rnd">
              <a:solidFill>
                <a:srgbClr val="FF0000"/>
              </a:solidFill>
              <a:round/>
            </a:ln>
            <a:effectLst/>
          </c:spPr>
          <c:marker>
            <c:symbol val="square"/>
            <c:size val="10"/>
            <c:spPr>
              <a:solidFill>
                <a:srgbClr val="FF0000"/>
              </a:solidFill>
              <a:ln w="9525">
                <a:solidFill>
                  <a:schemeClr val="accent5">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模型4!$B$34</c:f>
              <c:numCache>
                <c:formatCode>General</c:formatCode>
                <c:ptCount val="1"/>
                <c:pt idx="0">
                  <c:v>65</c:v>
                </c:pt>
              </c:numCache>
            </c:numRef>
          </c:xVal>
          <c:yVal>
            <c:numRef>
              <c:f>模型4!$B$35</c:f>
              <c:numCache>
                <c:formatCode>General</c:formatCode>
                <c:ptCount val="1"/>
                <c:pt idx="0">
                  <c:v>12142</c:v>
                </c:pt>
              </c:numCache>
            </c:numRef>
          </c:yVal>
          <c:smooth val="1"/>
          <c:extLst>
            <c:ext xmlns:c16="http://schemas.microsoft.com/office/drawing/2014/chart" uri="{C3380CC4-5D6E-409C-BE32-E72D297353CC}">
              <c16:uniqueId val="{0000000A-42E9-40B9-A96E-FC5E5984F181}"/>
            </c:ext>
          </c:extLst>
        </c:ser>
        <c:dLbls>
          <c:showLegendKey val="0"/>
          <c:showVal val="0"/>
          <c:showCatName val="0"/>
          <c:showSerName val="0"/>
          <c:showPercent val="0"/>
          <c:showBubbleSize val="0"/>
        </c:dLbls>
        <c:axId val="1007436320"/>
        <c:axId val="1007450464"/>
      </c:scatterChart>
      <c:scatterChart>
        <c:scatterStyle val="lineMarker"/>
        <c:varyColors val="0"/>
        <c:ser>
          <c:idx val="11"/>
          <c:order val="11"/>
          <c:tx>
            <c:v>安全边际线</c:v>
          </c:tx>
          <c:spPr>
            <a:ln w="19050" cap="rnd">
              <a:solidFill>
                <a:schemeClr val="accent6">
                  <a:lumMod val="60000"/>
                </a:schemeClr>
              </a:solidFill>
              <a:round/>
            </a:ln>
            <a:effectLst/>
          </c:spPr>
          <c:marker>
            <c:symbol val="none"/>
          </c:marker>
          <c:xVal>
            <c:numRef>
              <c:f>模型4!$I$29:$I$31</c:f>
              <c:numCache>
                <c:formatCode>General</c:formatCode>
                <c:ptCount val="3"/>
                <c:pt idx="0">
                  <c:v>0</c:v>
                </c:pt>
                <c:pt idx="1">
                  <c:v>65</c:v>
                </c:pt>
                <c:pt idx="2">
                  <c:v>65</c:v>
                </c:pt>
              </c:numCache>
            </c:numRef>
          </c:xVal>
          <c:yVal>
            <c:numRef>
              <c:f>模型4!$J$29:$J$31</c:f>
              <c:numCache>
                <c:formatCode>General</c:formatCode>
                <c:ptCount val="3"/>
                <c:pt idx="0">
                  <c:v>12142</c:v>
                </c:pt>
                <c:pt idx="1">
                  <c:v>12142</c:v>
                </c:pt>
                <c:pt idx="2">
                  <c:v>0</c:v>
                </c:pt>
              </c:numCache>
            </c:numRef>
          </c:yVal>
          <c:smooth val="0"/>
          <c:extLst>
            <c:ext xmlns:c16="http://schemas.microsoft.com/office/drawing/2014/chart" uri="{C3380CC4-5D6E-409C-BE32-E72D297353CC}">
              <c16:uniqueId val="{0000000B-42E9-40B9-A96E-FC5E5984F181}"/>
            </c:ext>
          </c:extLst>
        </c:ser>
        <c:dLbls>
          <c:showLegendKey val="0"/>
          <c:showVal val="0"/>
          <c:showCatName val="0"/>
          <c:showSerName val="0"/>
          <c:showPercent val="0"/>
          <c:showBubbleSize val="0"/>
        </c:dLbls>
        <c:axId val="1007436320"/>
        <c:axId val="1007450464"/>
      </c:scatterChart>
      <c:valAx>
        <c:axId val="1007436320"/>
        <c:scaling>
          <c:orientation val="minMax"/>
          <c:max val="120"/>
          <c:min val="6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07450464"/>
        <c:crosses val="autoZero"/>
        <c:crossBetween val="midCat"/>
      </c:valAx>
      <c:valAx>
        <c:axId val="1007450464"/>
        <c:scaling>
          <c:orientation val="minMax"/>
          <c:min val="-2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07436320"/>
        <c:crosses val="autoZero"/>
        <c:crossBetween val="midCat"/>
      </c:valAx>
      <c:spPr>
        <a:solidFill>
          <a:schemeClr val="bg1"/>
        </a:solidFill>
        <a:ln>
          <a:noFill/>
        </a:ln>
        <a:effectLst/>
      </c:spPr>
    </c:plotArea>
    <c:legend>
      <c:legendPos val="b"/>
      <c:legendEntry>
        <c:idx val="0"/>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egendEntry>
        <c:idx val="10"/>
        <c:delete val="1"/>
      </c:legendEntry>
      <c:layout>
        <c:manualLayout>
          <c:xMode val="edge"/>
          <c:yMode val="edge"/>
          <c:x val="0.769704064358819"/>
          <c:y val="0.3518040283510816"/>
          <c:w val="0.20582608658420146"/>
          <c:h val="0.370319816851087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b="1"/>
              <a:t>利润极大值</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1223381452318461"/>
          <c:y val="0.23594925634295713"/>
          <c:w val="0.81321062992125981"/>
          <c:h val="0.71312481773111691"/>
        </c:manualLayout>
      </c:layout>
      <c:scatterChart>
        <c:scatterStyle val="smoothMarker"/>
        <c:varyColors val="0"/>
        <c:ser>
          <c:idx val="0"/>
          <c:order val="0"/>
          <c:spPr>
            <a:ln w="19050" cap="rnd">
              <a:solidFill>
                <a:schemeClr val="accent1"/>
              </a:solidFill>
              <a:round/>
            </a:ln>
            <a:effectLst/>
          </c:spPr>
          <c:marker>
            <c:symbol val="none"/>
          </c:marker>
          <c:xVal>
            <c:numRef>
              <c:f>模型4!$C$27:$C$39</c:f>
              <c:numCache>
                <c:formatCode>General</c:formatCode>
                <c:ptCount val="13"/>
                <c:pt idx="0">
                  <c:v>60</c:v>
                </c:pt>
                <c:pt idx="1">
                  <c:v>65</c:v>
                </c:pt>
                <c:pt idx="2">
                  <c:v>70</c:v>
                </c:pt>
                <c:pt idx="3">
                  <c:v>75</c:v>
                </c:pt>
                <c:pt idx="4">
                  <c:v>80</c:v>
                </c:pt>
                <c:pt idx="5">
                  <c:v>85</c:v>
                </c:pt>
                <c:pt idx="6">
                  <c:v>90</c:v>
                </c:pt>
                <c:pt idx="7">
                  <c:v>95</c:v>
                </c:pt>
                <c:pt idx="8">
                  <c:v>100</c:v>
                </c:pt>
                <c:pt idx="9">
                  <c:v>105</c:v>
                </c:pt>
                <c:pt idx="10">
                  <c:v>110</c:v>
                </c:pt>
                <c:pt idx="11">
                  <c:v>115</c:v>
                </c:pt>
                <c:pt idx="12">
                  <c:v>120</c:v>
                </c:pt>
              </c:numCache>
            </c:numRef>
          </c:xVal>
          <c:yVal>
            <c:numRef>
              <c:f>模型4!$D$27:$D$39</c:f>
              <c:numCache>
                <c:formatCode>General</c:formatCode>
                <c:ptCount val="13"/>
                <c:pt idx="0">
                  <c:v>11767</c:v>
                </c:pt>
                <c:pt idx="1">
                  <c:v>12142</c:v>
                </c:pt>
                <c:pt idx="2">
                  <c:v>11767</c:v>
                </c:pt>
                <c:pt idx="3">
                  <c:v>10642</c:v>
                </c:pt>
                <c:pt idx="4">
                  <c:v>8767</c:v>
                </c:pt>
                <c:pt idx="5">
                  <c:v>6142</c:v>
                </c:pt>
                <c:pt idx="6">
                  <c:v>2767</c:v>
                </c:pt>
                <c:pt idx="7">
                  <c:v>-1358</c:v>
                </c:pt>
                <c:pt idx="8">
                  <c:v>-6233</c:v>
                </c:pt>
                <c:pt idx="9">
                  <c:v>-11858</c:v>
                </c:pt>
                <c:pt idx="10">
                  <c:v>-18233</c:v>
                </c:pt>
                <c:pt idx="11">
                  <c:v>-25358</c:v>
                </c:pt>
                <c:pt idx="12">
                  <c:v>-33233</c:v>
                </c:pt>
              </c:numCache>
            </c:numRef>
          </c:yVal>
          <c:smooth val="1"/>
          <c:extLst>
            <c:ext xmlns:c16="http://schemas.microsoft.com/office/drawing/2014/chart" uri="{C3380CC4-5D6E-409C-BE32-E72D297353CC}">
              <c16:uniqueId val="{00000000-B468-4DBD-9C0C-D7AC5CD317DD}"/>
            </c:ext>
          </c:extLst>
        </c:ser>
        <c:ser>
          <c:idx val="1"/>
          <c:order val="1"/>
          <c:spPr>
            <a:ln w="19050" cap="rnd">
              <a:solidFill>
                <a:schemeClr val="accent2"/>
              </a:solidFill>
              <a:round/>
            </a:ln>
            <a:effectLst/>
          </c:spPr>
          <c:marker>
            <c:symbol val="none"/>
          </c:marker>
          <c:dPt>
            <c:idx val="1"/>
            <c:marker>
              <c:symbol val="square"/>
              <c:size val="8"/>
              <c:spPr>
                <a:solidFill>
                  <a:srgbClr val="FF0000"/>
                </a:solidFill>
                <a:ln w="9525">
                  <a:solidFill>
                    <a:schemeClr val="accent2"/>
                  </a:solidFill>
                </a:ln>
                <a:effectLst/>
              </c:spPr>
            </c:marker>
            <c:bubble3D val="0"/>
            <c:extLst>
              <c:ext xmlns:c16="http://schemas.microsoft.com/office/drawing/2014/chart" uri="{C3380CC4-5D6E-409C-BE32-E72D297353CC}">
                <c16:uniqueId val="{00000001-B468-4DBD-9C0C-D7AC5CD317DD}"/>
              </c:ext>
            </c:extLst>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468-4DBD-9C0C-D7AC5CD317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模型4!$A$38:$A$40</c:f>
              <c:numCache>
                <c:formatCode>General</c:formatCode>
                <c:ptCount val="3"/>
                <c:pt idx="0">
                  <c:v>65</c:v>
                </c:pt>
                <c:pt idx="1">
                  <c:v>65</c:v>
                </c:pt>
                <c:pt idx="2">
                  <c:v>65</c:v>
                </c:pt>
              </c:numCache>
            </c:numRef>
          </c:xVal>
          <c:yVal>
            <c:numRef>
              <c:f>模型4!$B$38:$B$40</c:f>
              <c:numCache>
                <c:formatCode>General</c:formatCode>
                <c:ptCount val="3"/>
                <c:pt idx="0">
                  <c:v>-30000</c:v>
                </c:pt>
                <c:pt idx="1">
                  <c:v>12142</c:v>
                </c:pt>
                <c:pt idx="2">
                  <c:v>30000</c:v>
                </c:pt>
              </c:numCache>
            </c:numRef>
          </c:yVal>
          <c:smooth val="1"/>
          <c:extLst>
            <c:ext xmlns:c16="http://schemas.microsoft.com/office/drawing/2014/chart" uri="{C3380CC4-5D6E-409C-BE32-E72D297353CC}">
              <c16:uniqueId val="{00000002-B468-4DBD-9C0C-D7AC5CD317DD}"/>
            </c:ext>
          </c:extLst>
        </c:ser>
        <c:ser>
          <c:idx val="2"/>
          <c:order val="2"/>
          <c:spPr>
            <a:ln w="19050" cap="rnd">
              <a:solidFill>
                <a:schemeClr val="accent3"/>
              </a:solidFill>
              <a:round/>
            </a:ln>
            <a:effectLst/>
          </c:spPr>
          <c:marker>
            <c:symbol val="none"/>
          </c:marker>
          <c:dPt>
            <c:idx val="1"/>
            <c:marker>
              <c:symbol val="square"/>
              <c:size val="7"/>
              <c:spPr>
                <a:solidFill>
                  <a:schemeClr val="accent2">
                    <a:lumMod val="20000"/>
                    <a:lumOff val="80000"/>
                  </a:schemeClr>
                </a:solidFill>
                <a:ln w="9525">
                  <a:solidFill>
                    <a:schemeClr val="accent3"/>
                  </a:solidFill>
                </a:ln>
                <a:effectLst/>
              </c:spPr>
            </c:marker>
            <c:bubble3D val="0"/>
            <c:extLst>
              <c:ext xmlns:c16="http://schemas.microsoft.com/office/drawing/2014/chart" uri="{C3380CC4-5D6E-409C-BE32-E72D297353CC}">
                <c16:uniqueId val="{00000003-B468-4DBD-9C0C-D7AC5CD317DD}"/>
              </c:ext>
            </c:extLst>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468-4DBD-9C0C-D7AC5CD317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模型4!$A$42:$A$44</c:f>
              <c:numCache>
                <c:formatCode>General</c:formatCode>
                <c:ptCount val="3"/>
                <c:pt idx="0">
                  <c:v>75</c:v>
                </c:pt>
                <c:pt idx="1">
                  <c:v>75</c:v>
                </c:pt>
                <c:pt idx="2">
                  <c:v>75</c:v>
                </c:pt>
              </c:numCache>
            </c:numRef>
          </c:xVal>
          <c:yVal>
            <c:numRef>
              <c:f>模型4!$B$42:$B$44</c:f>
              <c:numCache>
                <c:formatCode>General</c:formatCode>
                <c:ptCount val="3"/>
                <c:pt idx="0">
                  <c:v>-30000</c:v>
                </c:pt>
                <c:pt idx="1">
                  <c:v>10642</c:v>
                </c:pt>
                <c:pt idx="2">
                  <c:v>30000</c:v>
                </c:pt>
              </c:numCache>
            </c:numRef>
          </c:yVal>
          <c:smooth val="1"/>
          <c:extLst>
            <c:ext xmlns:c16="http://schemas.microsoft.com/office/drawing/2014/chart" uri="{C3380CC4-5D6E-409C-BE32-E72D297353CC}">
              <c16:uniqueId val="{00000004-B468-4DBD-9C0C-D7AC5CD317DD}"/>
            </c:ext>
          </c:extLst>
        </c:ser>
        <c:dLbls>
          <c:showLegendKey val="0"/>
          <c:showVal val="0"/>
          <c:showCatName val="0"/>
          <c:showSerName val="0"/>
          <c:showPercent val="0"/>
          <c:showBubbleSize val="0"/>
        </c:dLbls>
        <c:axId val="489855504"/>
        <c:axId val="489855088"/>
      </c:scatterChart>
      <c:valAx>
        <c:axId val="489855504"/>
        <c:scaling>
          <c:orientation val="minMax"/>
          <c:min val="6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89855088"/>
        <c:crosses val="autoZero"/>
        <c:crossBetween val="midCat"/>
      </c:valAx>
      <c:valAx>
        <c:axId val="489855088"/>
        <c:scaling>
          <c:orientation val="minMax"/>
          <c:max val="30000"/>
          <c:min val="-3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89855504"/>
        <c:crosses val="autoZero"/>
        <c:crossBetween val="midCat"/>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25615468952459"/>
          <c:y val="0.34086221980873083"/>
          <c:w val="0.74480713644971597"/>
          <c:h val="0.46345430959061151"/>
        </c:manualLayout>
      </c:layout>
      <c:areaChart>
        <c:grouping val="stacked"/>
        <c:varyColors val="0"/>
        <c:ser>
          <c:idx val="2"/>
          <c:order val="2"/>
          <c:tx>
            <c:strRef>
              <c:f>模型4!$K$1</c:f>
              <c:strCache>
                <c:ptCount val="1"/>
                <c:pt idx="0">
                  <c:v>MIN(销售收入,总成本)</c:v>
                </c:pt>
              </c:strCache>
            </c:strRef>
          </c:tx>
          <c:spPr>
            <a:noFill/>
            <a:ln>
              <a:noFill/>
            </a:ln>
            <a:effectLst/>
          </c:spPr>
          <c:cat>
            <c:numRef>
              <c:f>模型4!$H$3:$H$15</c:f>
              <c:numCache>
                <c:formatCode>General</c:formatCode>
                <c:ptCount val="13"/>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numCache>
            </c:numRef>
          </c:cat>
          <c:val>
            <c:numRef>
              <c:f>模型4!$K$3:$K$15</c:f>
              <c:numCache>
                <c:formatCode>General</c:formatCode>
                <c:ptCount val="13"/>
                <c:pt idx="0">
                  <c:v>0</c:v>
                </c:pt>
                <c:pt idx="1">
                  <c:v>216165</c:v>
                </c:pt>
                <c:pt idx="2">
                  <c:v>266165</c:v>
                </c:pt>
                <c:pt idx="3">
                  <c:v>316165</c:v>
                </c:pt>
                <c:pt idx="4">
                  <c:v>366165</c:v>
                </c:pt>
                <c:pt idx="5">
                  <c:v>416165</c:v>
                </c:pt>
                <c:pt idx="6">
                  <c:v>466165</c:v>
                </c:pt>
                <c:pt idx="7">
                  <c:v>516165</c:v>
                </c:pt>
                <c:pt idx="8">
                  <c:v>566165</c:v>
                </c:pt>
                <c:pt idx="9">
                  <c:v>616165</c:v>
                </c:pt>
                <c:pt idx="10">
                  <c:v>666165</c:v>
                </c:pt>
                <c:pt idx="11">
                  <c:v>716165</c:v>
                </c:pt>
                <c:pt idx="12">
                  <c:v>766165</c:v>
                </c:pt>
              </c:numCache>
            </c:numRef>
          </c:val>
          <c:extLst>
            <c:ext xmlns:c16="http://schemas.microsoft.com/office/drawing/2014/chart" uri="{C3380CC4-5D6E-409C-BE32-E72D297353CC}">
              <c16:uniqueId val="{00000000-3324-454D-87CB-D88ED3E55215}"/>
            </c:ext>
          </c:extLst>
        </c:ser>
        <c:ser>
          <c:idx val="3"/>
          <c:order val="3"/>
          <c:tx>
            <c:strRef>
              <c:f>模型4!$L$1</c:f>
              <c:strCache>
                <c:ptCount val="1"/>
                <c:pt idx="0">
                  <c:v>盈利</c:v>
                </c:pt>
              </c:strCache>
            </c:strRef>
          </c:tx>
          <c:spPr>
            <a:solidFill>
              <a:srgbClr val="FFC000"/>
            </a:solidFill>
            <a:ln>
              <a:noFill/>
            </a:ln>
            <a:effectLst/>
          </c:spPr>
          <c:cat>
            <c:numRef>
              <c:f>模型4!$H$3:$H$15</c:f>
              <c:numCache>
                <c:formatCode>General</c:formatCode>
                <c:ptCount val="13"/>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numCache>
            </c:numRef>
          </c:cat>
          <c:val>
            <c:numRef>
              <c:f>模型4!$L$3:$L$15</c:f>
              <c:numCache>
                <c:formatCode>General</c:formatCode>
                <c:ptCount val="13"/>
                <c:pt idx="0">
                  <c:v>0</c:v>
                </c:pt>
                <c:pt idx="1">
                  <c:v>158835</c:v>
                </c:pt>
                <c:pt idx="2">
                  <c:v>483835</c:v>
                </c:pt>
                <c:pt idx="3">
                  <c:v>808835</c:v>
                </c:pt>
                <c:pt idx="4">
                  <c:v>1133835</c:v>
                </c:pt>
                <c:pt idx="5">
                  <c:v>1458835</c:v>
                </c:pt>
                <c:pt idx="6">
                  <c:v>1783835</c:v>
                </c:pt>
                <c:pt idx="7">
                  <c:v>2108835</c:v>
                </c:pt>
                <c:pt idx="8">
                  <c:v>2433835</c:v>
                </c:pt>
                <c:pt idx="9">
                  <c:v>2758835</c:v>
                </c:pt>
                <c:pt idx="10">
                  <c:v>3083835</c:v>
                </c:pt>
                <c:pt idx="11">
                  <c:v>3408835</c:v>
                </c:pt>
                <c:pt idx="12">
                  <c:v>3733835</c:v>
                </c:pt>
              </c:numCache>
            </c:numRef>
          </c:val>
          <c:extLst>
            <c:ext xmlns:c16="http://schemas.microsoft.com/office/drawing/2014/chart" uri="{C3380CC4-5D6E-409C-BE32-E72D297353CC}">
              <c16:uniqueId val="{00000001-3324-454D-87CB-D88ED3E55215}"/>
            </c:ext>
          </c:extLst>
        </c:ser>
        <c:ser>
          <c:idx val="4"/>
          <c:order val="4"/>
          <c:tx>
            <c:strRef>
              <c:f>模型4!$M$1</c:f>
              <c:strCache>
                <c:ptCount val="1"/>
                <c:pt idx="0">
                  <c:v>亏损</c:v>
                </c:pt>
              </c:strCache>
            </c:strRef>
          </c:tx>
          <c:spPr>
            <a:solidFill>
              <a:schemeClr val="accent5"/>
            </a:solidFill>
            <a:ln>
              <a:noFill/>
            </a:ln>
            <a:effectLst/>
          </c:spPr>
          <c:cat>
            <c:numRef>
              <c:f>模型4!$H$3:$H$15</c:f>
              <c:numCache>
                <c:formatCode>General</c:formatCode>
                <c:ptCount val="13"/>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numCache>
            </c:numRef>
          </c:cat>
          <c:val>
            <c:numRef>
              <c:f>模型4!$M$3:$M$15</c:f>
              <c:numCache>
                <c:formatCode>General</c:formatCode>
                <c:ptCount val="13"/>
                <c:pt idx="0">
                  <c:v>166165</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2-3324-454D-87CB-D88ED3E55215}"/>
            </c:ext>
          </c:extLst>
        </c:ser>
        <c:dLbls>
          <c:showLegendKey val="0"/>
          <c:showVal val="0"/>
          <c:showCatName val="0"/>
          <c:showSerName val="0"/>
          <c:showPercent val="0"/>
          <c:showBubbleSize val="0"/>
        </c:dLbls>
        <c:axId val="1018258336"/>
        <c:axId val="1018257088"/>
      </c:areaChart>
      <c:lineChart>
        <c:grouping val="standard"/>
        <c:varyColors val="0"/>
        <c:ser>
          <c:idx val="0"/>
          <c:order val="0"/>
          <c:tx>
            <c:strRef>
              <c:f>模型4!$I$1</c:f>
              <c:strCache>
                <c:ptCount val="1"/>
                <c:pt idx="0">
                  <c:v>销售收入</c:v>
                </c:pt>
              </c:strCache>
            </c:strRef>
          </c:tx>
          <c:spPr>
            <a:ln w="28575" cap="rnd">
              <a:solidFill>
                <a:schemeClr val="accent1"/>
              </a:solidFill>
              <a:round/>
            </a:ln>
            <a:effectLst/>
          </c:spPr>
          <c:marker>
            <c:symbol val="none"/>
          </c:marker>
          <c:cat>
            <c:numRef>
              <c:f>模型4!$H$3:$H$15</c:f>
              <c:numCache>
                <c:formatCode>General</c:formatCode>
                <c:ptCount val="13"/>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numCache>
            </c:numRef>
          </c:cat>
          <c:val>
            <c:numRef>
              <c:f>模型4!$I$3:$I$15</c:f>
              <c:numCache>
                <c:formatCode>General</c:formatCode>
                <c:ptCount val="13"/>
                <c:pt idx="0">
                  <c:v>0</c:v>
                </c:pt>
                <c:pt idx="1">
                  <c:v>375000</c:v>
                </c:pt>
                <c:pt idx="2">
                  <c:v>750000</c:v>
                </c:pt>
                <c:pt idx="3">
                  <c:v>1125000</c:v>
                </c:pt>
                <c:pt idx="4">
                  <c:v>1500000</c:v>
                </c:pt>
                <c:pt idx="5">
                  <c:v>1875000</c:v>
                </c:pt>
                <c:pt idx="6">
                  <c:v>2250000</c:v>
                </c:pt>
                <c:pt idx="7">
                  <c:v>2625000</c:v>
                </c:pt>
                <c:pt idx="8">
                  <c:v>3000000</c:v>
                </c:pt>
                <c:pt idx="9">
                  <c:v>3375000</c:v>
                </c:pt>
                <c:pt idx="10">
                  <c:v>3750000</c:v>
                </c:pt>
                <c:pt idx="11">
                  <c:v>4125000</c:v>
                </c:pt>
                <c:pt idx="12">
                  <c:v>4500000</c:v>
                </c:pt>
              </c:numCache>
            </c:numRef>
          </c:val>
          <c:smooth val="0"/>
          <c:extLst>
            <c:ext xmlns:c16="http://schemas.microsoft.com/office/drawing/2014/chart" uri="{C3380CC4-5D6E-409C-BE32-E72D297353CC}">
              <c16:uniqueId val="{00000003-3324-454D-87CB-D88ED3E55215}"/>
            </c:ext>
          </c:extLst>
        </c:ser>
        <c:ser>
          <c:idx val="1"/>
          <c:order val="1"/>
          <c:tx>
            <c:strRef>
              <c:f>模型4!$J$1</c:f>
              <c:strCache>
                <c:ptCount val="1"/>
                <c:pt idx="0">
                  <c:v>总成本</c:v>
                </c:pt>
              </c:strCache>
            </c:strRef>
          </c:tx>
          <c:spPr>
            <a:ln w="28575" cap="rnd">
              <a:solidFill>
                <a:schemeClr val="accent2"/>
              </a:solidFill>
              <a:round/>
            </a:ln>
            <a:effectLst/>
          </c:spPr>
          <c:marker>
            <c:symbol val="none"/>
          </c:marker>
          <c:cat>
            <c:numRef>
              <c:f>模型4!$H$3:$H$15</c:f>
              <c:numCache>
                <c:formatCode>General</c:formatCode>
                <c:ptCount val="13"/>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numCache>
            </c:numRef>
          </c:cat>
          <c:val>
            <c:numRef>
              <c:f>模型4!$J$3:$J$15</c:f>
              <c:numCache>
                <c:formatCode>General</c:formatCode>
                <c:ptCount val="13"/>
                <c:pt idx="0">
                  <c:v>166165</c:v>
                </c:pt>
                <c:pt idx="1">
                  <c:v>216165</c:v>
                </c:pt>
                <c:pt idx="2">
                  <c:v>266165</c:v>
                </c:pt>
                <c:pt idx="3">
                  <c:v>316165</c:v>
                </c:pt>
                <c:pt idx="4">
                  <c:v>366165</c:v>
                </c:pt>
                <c:pt idx="5">
                  <c:v>416165</c:v>
                </c:pt>
                <c:pt idx="6">
                  <c:v>466165</c:v>
                </c:pt>
                <c:pt idx="7">
                  <c:v>516165</c:v>
                </c:pt>
                <c:pt idx="8">
                  <c:v>566165</c:v>
                </c:pt>
                <c:pt idx="9">
                  <c:v>616165</c:v>
                </c:pt>
                <c:pt idx="10">
                  <c:v>666165</c:v>
                </c:pt>
                <c:pt idx="11">
                  <c:v>716165</c:v>
                </c:pt>
                <c:pt idx="12">
                  <c:v>766165</c:v>
                </c:pt>
              </c:numCache>
            </c:numRef>
          </c:val>
          <c:smooth val="0"/>
          <c:extLst>
            <c:ext xmlns:c16="http://schemas.microsoft.com/office/drawing/2014/chart" uri="{C3380CC4-5D6E-409C-BE32-E72D297353CC}">
              <c16:uniqueId val="{00000004-3324-454D-87CB-D88ED3E55215}"/>
            </c:ext>
          </c:extLst>
        </c:ser>
        <c:ser>
          <c:idx val="6"/>
          <c:order val="6"/>
          <c:spPr>
            <a:ln w="28575" cap="rnd">
              <a:solidFill>
                <a:schemeClr val="accent1">
                  <a:lumMod val="60000"/>
                </a:schemeClr>
              </a:solidFill>
              <a:round/>
            </a:ln>
            <a:effectLst/>
          </c:spPr>
          <c:marker>
            <c:symbol val="none"/>
          </c:marker>
          <c:cat>
            <c:numRef>
              <c:f>模型4!$B$17</c:f>
              <c:numCache>
                <c:formatCode>General</c:formatCode>
                <c:ptCount val="1"/>
                <c:pt idx="0">
                  <c:v>511.2</c:v>
                </c:pt>
              </c:numCache>
            </c:numRef>
          </c:cat>
          <c:val>
            <c:numRef>
              <c:f>模型4!$C$17</c:f>
              <c:numCache>
                <c:formatCode>General</c:formatCode>
                <c:ptCount val="1"/>
                <c:pt idx="0">
                  <c:v>38340</c:v>
                </c:pt>
              </c:numCache>
            </c:numRef>
          </c:val>
          <c:smooth val="0"/>
          <c:extLst>
            <c:ext xmlns:c16="http://schemas.microsoft.com/office/drawing/2014/chart" uri="{C3380CC4-5D6E-409C-BE32-E72D297353CC}">
              <c16:uniqueId val="{00000005-3324-454D-87CB-D88ED3E55215}"/>
            </c:ext>
          </c:extLst>
        </c:ser>
        <c:ser>
          <c:idx val="7"/>
          <c:order val="7"/>
          <c:spPr>
            <a:ln w="28575" cap="rnd">
              <a:solidFill>
                <a:schemeClr val="accent2">
                  <a:lumMod val="60000"/>
                </a:schemeClr>
              </a:solidFill>
              <a:round/>
            </a:ln>
            <a:effectLst/>
          </c:spPr>
          <c:marker>
            <c:symbol val="none"/>
          </c:marker>
          <c:cat>
            <c:numRef>
              <c:f>模型4!$C$19</c:f>
              <c:numCache>
                <c:formatCode>General</c:formatCode>
                <c:ptCount val="1"/>
                <c:pt idx="0">
                  <c:v>511.2</c:v>
                </c:pt>
              </c:numCache>
            </c:numRef>
          </c:cat>
          <c:val>
            <c:numRef>
              <c:f>模型4!$D$19</c:f>
              <c:numCache>
                <c:formatCode>General</c:formatCode>
                <c:ptCount val="1"/>
                <c:pt idx="0">
                  <c:v>171277</c:v>
                </c:pt>
              </c:numCache>
            </c:numRef>
          </c:val>
          <c:smooth val="0"/>
          <c:extLst>
            <c:ext xmlns:c16="http://schemas.microsoft.com/office/drawing/2014/chart" uri="{C3380CC4-5D6E-409C-BE32-E72D297353CC}">
              <c16:uniqueId val="{00000006-3324-454D-87CB-D88ED3E55215}"/>
            </c:ext>
          </c:extLst>
        </c:ser>
        <c:dLbls>
          <c:showLegendKey val="0"/>
          <c:showVal val="0"/>
          <c:showCatName val="0"/>
          <c:showSerName val="0"/>
          <c:showPercent val="0"/>
          <c:showBubbleSize val="0"/>
        </c:dLbls>
        <c:marker val="1"/>
        <c:smooth val="0"/>
        <c:axId val="1018258336"/>
        <c:axId val="1018257088"/>
        <c:extLst>
          <c:ext xmlns:c15="http://schemas.microsoft.com/office/drawing/2012/chart" uri="{02D57815-91ED-43cb-92C2-25804820EDAC}">
            <c15:filteredLineSeries>
              <c15:ser>
                <c:idx val="5"/>
                <c:order val="5"/>
                <c:spPr>
                  <a:ln w="28575" cap="rnd">
                    <a:solidFill>
                      <a:schemeClr val="accent6"/>
                    </a:solidFill>
                    <a:round/>
                  </a:ln>
                  <a:effectLst/>
                </c:spPr>
                <c:marker>
                  <c:symbol val="none"/>
                </c:marker>
                <c:dLbls>
                  <c:dLbl>
                    <c:idx val="0"/>
                    <c:showLegendKey val="0"/>
                    <c:showVal val="1"/>
                    <c:showCatName val="0"/>
                    <c:showSerName val="0"/>
                    <c:showPercent val="0"/>
                    <c:showBubbleSize val="0"/>
                    <c:extLst>
                      <c:ext uri="{CE6537A1-D6FC-4f65-9D91-7224C49458BB}"/>
                      <c:ext xmlns:c16="http://schemas.microsoft.com/office/drawing/2014/chart" uri="{C3380CC4-5D6E-409C-BE32-E72D297353CC}">
                        <c16:uniqueId val="{00000007-3324-454D-87CB-D88ED3E5521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模型4!$B$19:$B$23</c15:sqref>
                        </c15:formulaRef>
                      </c:ext>
                    </c:extLst>
                    <c:strCache>
                      <c:ptCount val="5"/>
                      <c:pt idx="4">
                        <c:v> 单位：元</c:v>
                      </c:pt>
                    </c:strCache>
                  </c:strRef>
                </c:cat>
                <c:val>
                  <c:numRef>
                    <c:extLst>
                      <c:ext uri="{02D57815-91ED-43cb-92C2-25804820EDAC}">
                        <c15:formulaRef>
                          <c15:sqref>模型4!$C$19:$C$23</c15:sqref>
                        </c15:formulaRef>
                      </c:ext>
                    </c:extLst>
                    <c:numCache>
                      <c:formatCode>General</c:formatCode>
                      <c:ptCount val="5"/>
                      <c:pt idx="0">
                        <c:v>511.2</c:v>
                      </c:pt>
                      <c:pt idx="4">
                        <c:v>0</c:v>
                      </c:pt>
                    </c:numCache>
                  </c:numRef>
                </c:val>
                <c:smooth val="0"/>
                <c:extLst>
                  <c:ext xmlns:c16="http://schemas.microsoft.com/office/drawing/2014/chart" uri="{C3380CC4-5D6E-409C-BE32-E72D297353CC}">
                    <c16:uniqueId val="{00000008-3324-454D-87CB-D88ED3E55215}"/>
                  </c:ext>
                </c:extLst>
              </c15:ser>
            </c15:filteredLineSeries>
          </c:ext>
        </c:extLst>
      </c:lineChart>
      <c:catAx>
        <c:axId val="1018258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18257088"/>
        <c:crosses val="autoZero"/>
        <c:auto val="1"/>
        <c:lblAlgn val="ctr"/>
        <c:lblOffset val="100"/>
        <c:noMultiLvlLbl val="0"/>
      </c:catAx>
      <c:valAx>
        <c:axId val="101825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18258336"/>
        <c:crosses val="autoZero"/>
        <c:crossBetween val="between"/>
      </c:valAx>
      <c:spPr>
        <a:solidFill>
          <a:schemeClr val="bg1"/>
        </a:solidFill>
        <a:ln>
          <a:noFill/>
        </a:ln>
        <a:effectLst/>
      </c:spPr>
    </c:plotArea>
    <c:legend>
      <c:legendPos val="b"/>
      <c:legendEntry>
        <c:idx val="0"/>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zero"/>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391481677035262E-2"/>
          <c:y val="0.27838033261026751"/>
          <c:w val="0.88180482541723104"/>
          <c:h val="0.55504921971521459"/>
        </c:manualLayout>
      </c:layout>
      <c:scatterChart>
        <c:scatterStyle val="lineMarker"/>
        <c:varyColors val="0"/>
        <c:ser>
          <c:idx val="0"/>
          <c:order val="0"/>
          <c:spPr>
            <a:ln w="19050" cap="rnd">
              <a:solidFill>
                <a:schemeClr val="tx1">
                  <a:lumMod val="50000"/>
                  <a:lumOff val="50000"/>
                </a:schemeClr>
              </a:solidFill>
              <a:round/>
            </a:ln>
            <a:effectLst/>
          </c:spPr>
          <c:marker>
            <c:symbol val="none"/>
          </c:marker>
          <c:xVal>
            <c:numRef>
              <c:f>模型5!$O$40:$O$55</c:f>
              <c:numCache>
                <c:formatCode>General</c:formatCode>
                <c:ptCount val="16"/>
                <c:pt idx="0">
                  <c:v>1</c:v>
                </c:pt>
                <c:pt idx="1">
                  <c:v>1.99</c:v>
                </c:pt>
                <c:pt idx="2">
                  <c:v>2</c:v>
                </c:pt>
                <c:pt idx="3">
                  <c:v>4</c:v>
                </c:pt>
                <c:pt idx="4">
                  <c:v>6</c:v>
                </c:pt>
                <c:pt idx="5">
                  <c:v>8</c:v>
                </c:pt>
                <c:pt idx="6">
                  <c:v>9.99</c:v>
                </c:pt>
                <c:pt idx="7">
                  <c:v>10</c:v>
                </c:pt>
                <c:pt idx="8">
                  <c:v>12</c:v>
                </c:pt>
                <c:pt idx="9">
                  <c:v>14</c:v>
                </c:pt>
                <c:pt idx="10">
                  <c:v>16</c:v>
                </c:pt>
                <c:pt idx="11">
                  <c:v>18</c:v>
                </c:pt>
                <c:pt idx="12">
                  <c:v>19.989999999999998</c:v>
                </c:pt>
                <c:pt idx="13">
                  <c:v>20</c:v>
                </c:pt>
                <c:pt idx="14">
                  <c:v>22</c:v>
                </c:pt>
                <c:pt idx="15">
                  <c:v>24</c:v>
                </c:pt>
              </c:numCache>
            </c:numRef>
          </c:xVal>
          <c:yVal>
            <c:numRef>
              <c:f>模型5!$P$40:$P$55</c:f>
              <c:numCache>
                <c:formatCode>General</c:formatCode>
                <c:ptCount val="16"/>
                <c:pt idx="0">
                  <c:v>4890.9523809523807</c:v>
                </c:pt>
                <c:pt idx="1">
                  <c:v>4663.9536013400329</c:v>
                </c:pt>
                <c:pt idx="2">
                  <c:v>4305.7142857142862</c:v>
                </c:pt>
                <c:pt idx="3">
                  <c:v>4206.666666666667</c:v>
                </c:pt>
                <c:pt idx="4">
                  <c:v>4186.9841269841272</c:v>
                </c:pt>
                <c:pt idx="5">
                  <c:v>4187.1428571428569</c:v>
                </c:pt>
                <c:pt idx="6">
                  <c:v>4195.1857619524289</c:v>
                </c:pt>
                <c:pt idx="7">
                  <c:v>3957.1428571428573</c:v>
                </c:pt>
                <c:pt idx="8">
                  <c:v>3969.2063492063494</c:v>
                </c:pt>
                <c:pt idx="9">
                  <c:v>3983.5374149659865</c:v>
                </c:pt>
                <c:pt idx="10">
                  <c:v>3999.2857142857142</c:v>
                </c:pt>
                <c:pt idx="11">
                  <c:v>4015.9788359788363</c:v>
                </c:pt>
                <c:pt idx="12">
                  <c:v>4033.2452440505967</c:v>
                </c:pt>
                <c:pt idx="13">
                  <c:v>3676.1904761904761</c:v>
                </c:pt>
                <c:pt idx="14">
                  <c:v>3694.0259740259739</c:v>
                </c:pt>
                <c:pt idx="15">
                  <c:v>3712.2222222222222</c:v>
                </c:pt>
              </c:numCache>
            </c:numRef>
          </c:yVal>
          <c:smooth val="0"/>
          <c:extLst>
            <c:ext xmlns:c16="http://schemas.microsoft.com/office/drawing/2014/chart" uri="{C3380CC4-5D6E-409C-BE32-E72D297353CC}">
              <c16:uniqueId val="{00000000-E191-4FFE-9A7C-820D12C5EDCF}"/>
            </c:ext>
          </c:extLst>
        </c:ser>
        <c:ser>
          <c:idx val="1"/>
          <c:order val="1"/>
          <c:spPr>
            <a:ln w="19050" cap="rnd">
              <a:solidFill>
                <a:schemeClr val="tx1">
                  <a:lumMod val="50000"/>
                  <a:lumOff val="50000"/>
                </a:schemeClr>
              </a:solidFill>
              <a:round/>
            </a:ln>
            <a:effectLst/>
          </c:spPr>
          <c:marker>
            <c:symbol val="none"/>
          </c:marker>
          <c:xVal>
            <c:numRef>
              <c:f>模型5!$O$40:$O$55</c:f>
              <c:numCache>
                <c:formatCode>General</c:formatCode>
                <c:ptCount val="16"/>
                <c:pt idx="0">
                  <c:v>1</c:v>
                </c:pt>
                <c:pt idx="1">
                  <c:v>1.99</c:v>
                </c:pt>
                <c:pt idx="2">
                  <c:v>2</c:v>
                </c:pt>
                <c:pt idx="3">
                  <c:v>4</c:v>
                </c:pt>
                <c:pt idx="4">
                  <c:v>6</c:v>
                </c:pt>
                <c:pt idx="5">
                  <c:v>8</c:v>
                </c:pt>
                <c:pt idx="6">
                  <c:v>9.99</c:v>
                </c:pt>
                <c:pt idx="7">
                  <c:v>10</c:v>
                </c:pt>
                <c:pt idx="8">
                  <c:v>12</c:v>
                </c:pt>
                <c:pt idx="9">
                  <c:v>14</c:v>
                </c:pt>
                <c:pt idx="10">
                  <c:v>16</c:v>
                </c:pt>
                <c:pt idx="11">
                  <c:v>18</c:v>
                </c:pt>
                <c:pt idx="12">
                  <c:v>19.989999999999998</c:v>
                </c:pt>
                <c:pt idx="13">
                  <c:v>20</c:v>
                </c:pt>
                <c:pt idx="14">
                  <c:v>22</c:v>
                </c:pt>
                <c:pt idx="15">
                  <c:v>24</c:v>
                </c:pt>
              </c:numCache>
            </c:numRef>
          </c:xVal>
          <c:yVal>
            <c:numRef>
              <c:f>模型5!$Q$40:$Q$55</c:f>
              <c:numCache>
                <c:formatCode>General</c:formatCode>
                <c:ptCount val="16"/>
                <c:pt idx="0">
                  <c:v>4891.9523809523807</c:v>
                </c:pt>
                <c:pt idx="1">
                  <c:v>4665.9436013400336</c:v>
                </c:pt>
                <c:pt idx="2">
                  <c:v>4307.7142857142862</c:v>
                </c:pt>
                <c:pt idx="3">
                  <c:v>4210.666666666667</c:v>
                </c:pt>
                <c:pt idx="4">
                  <c:v>4192.9841269841272</c:v>
                </c:pt>
                <c:pt idx="5">
                  <c:v>4195.1428571428569</c:v>
                </c:pt>
                <c:pt idx="6">
                  <c:v>4205.1757619524287</c:v>
                </c:pt>
                <c:pt idx="7">
                  <c:v>3967.1428571428573</c:v>
                </c:pt>
                <c:pt idx="8">
                  <c:v>3981.2063492063494</c:v>
                </c:pt>
                <c:pt idx="9">
                  <c:v>3997.5374149659865</c:v>
                </c:pt>
                <c:pt idx="10">
                  <c:v>4015.2857142857142</c:v>
                </c:pt>
                <c:pt idx="11">
                  <c:v>4033.9788359788363</c:v>
                </c:pt>
                <c:pt idx="12">
                  <c:v>4053.235244050597</c:v>
                </c:pt>
                <c:pt idx="13">
                  <c:v>3696.1904761904761</c:v>
                </c:pt>
                <c:pt idx="14">
                  <c:v>3716.0259740259739</c:v>
                </c:pt>
                <c:pt idx="15">
                  <c:v>3736.2222222222222</c:v>
                </c:pt>
              </c:numCache>
            </c:numRef>
          </c:yVal>
          <c:smooth val="0"/>
          <c:extLst>
            <c:ext xmlns:c16="http://schemas.microsoft.com/office/drawing/2014/chart" uri="{C3380CC4-5D6E-409C-BE32-E72D297353CC}">
              <c16:uniqueId val="{00000001-E191-4FFE-9A7C-820D12C5EDCF}"/>
            </c:ext>
          </c:extLst>
        </c:ser>
        <c:ser>
          <c:idx val="2"/>
          <c:order val="2"/>
          <c:spPr>
            <a:ln w="19050" cap="rnd">
              <a:solidFill>
                <a:schemeClr val="accent3"/>
              </a:solidFill>
              <a:round/>
            </a:ln>
            <a:effectLst/>
          </c:spPr>
          <c:marker>
            <c:symbol val="none"/>
          </c:marker>
          <c:xVal>
            <c:numRef>
              <c:f>模型5!$O$40:$O$55</c:f>
              <c:numCache>
                <c:formatCode>General</c:formatCode>
                <c:ptCount val="16"/>
                <c:pt idx="0">
                  <c:v>1</c:v>
                </c:pt>
                <c:pt idx="1">
                  <c:v>1.99</c:v>
                </c:pt>
                <c:pt idx="2">
                  <c:v>2</c:v>
                </c:pt>
                <c:pt idx="3">
                  <c:v>4</c:v>
                </c:pt>
                <c:pt idx="4">
                  <c:v>6</c:v>
                </c:pt>
                <c:pt idx="5">
                  <c:v>8</c:v>
                </c:pt>
                <c:pt idx="6">
                  <c:v>9.99</c:v>
                </c:pt>
                <c:pt idx="7">
                  <c:v>10</c:v>
                </c:pt>
                <c:pt idx="8">
                  <c:v>12</c:v>
                </c:pt>
                <c:pt idx="9">
                  <c:v>14</c:v>
                </c:pt>
                <c:pt idx="10">
                  <c:v>16</c:v>
                </c:pt>
                <c:pt idx="11">
                  <c:v>18</c:v>
                </c:pt>
                <c:pt idx="12">
                  <c:v>19.989999999999998</c:v>
                </c:pt>
                <c:pt idx="13">
                  <c:v>20</c:v>
                </c:pt>
                <c:pt idx="14">
                  <c:v>22</c:v>
                </c:pt>
                <c:pt idx="15">
                  <c:v>24</c:v>
                </c:pt>
              </c:numCache>
            </c:numRef>
          </c:xVal>
          <c:yVal>
            <c:numRef>
              <c:f>模型5!$R$40:$R$55</c:f>
              <c:numCache>
                <c:formatCode>General</c:formatCode>
                <c:ptCount val="16"/>
                <c:pt idx="0">
                  <c:v>4892.9523809523807</c:v>
                </c:pt>
                <c:pt idx="1">
                  <c:v>4667.9336013400334</c:v>
                </c:pt>
                <c:pt idx="2">
                  <c:v>4309.7142857142862</c:v>
                </c:pt>
                <c:pt idx="3">
                  <c:v>4214.666666666667</c:v>
                </c:pt>
                <c:pt idx="4">
                  <c:v>4198.9841269841272</c:v>
                </c:pt>
                <c:pt idx="5">
                  <c:v>4203.1428571428569</c:v>
                </c:pt>
                <c:pt idx="6">
                  <c:v>4215.1657619524285</c:v>
                </c:pt>
                <c:pt idx="7">
                  <c:v>3977.1428571428573</c:v>
                </c:pt>
                <c:pt idx="8">
                  <c:v>3993.2063492063494</c:v>
                </c:pt>
                <c:pt idx="9">
                  <c:v>4011.5374149659865</c:v>
                </c:pt>
                <c:pt idx="10">
                  <c:v>4031.2857142857142</c:v>
                </c:pt>
                <c:pt idx="11">
                  <c:v>4051.9788359788363</c:v>
                </c:pt>
                <c:pt idx="12">
                  <c:v>4073.2252440505968</c:v>
                </c:pt>
                <c:pt idx="13">
                  <c:v>3716.1904761904761</c:v>
                </c:pt>
                <c:pt idx="14">
                  <c:v>3738.0259740259739</c:v>
                </c:pt>
                <c:pt idx="15">
                  <c:v>3760.2222222222222</c:v>
                </c:pt>
              </c:numCache>
            </c:numRef>
          </c:yVal>
          <c:smooth val="0"/>
          <c:extLst>
            <c:ext xmlns:c16="http://schemas.microsoft.com/office/drawing/2014/chart" uri="{C3380CC4-5D6E-409C-BE32-E72D297353CC}">
              <c16:uniqueId val="{00000002-E191-4FFE-9A7C-820D12C5EDCF}"/>
            </c:ext>
          </c:extLst>
        </c:ser>
        <c:ser>
          <c:idx val="3"/>
          <c:order val="3"/>
          <c:spPr>
            <a:ln w="19050" cap="rnd">
              <a:solidFill>
                <a:schemeClr val="tx1">
                  <a:lumMod val="50000"/>
                  <a:lumOff val="50000"/>
                </a:schemeClr>
              </a:solidFill>
              <a:round/>
            </a:ln>
            <a:effectLst/>
          </c:spPr>
          <c:marker>
            <c:symbol val="none"/>
          </c:marker>
          <c:xVal>
            <c:numRef>
              <c:f>模型5!$O$40:$O$55</c:f>
              <c:numCache>
                <c:formatCode>General</c:formatCode>
                <c:ptCount val="16"/>
                <c:pt idx="0">
                  <c:v>1</c:v>
                </c:pt>
                <c:pt idx="1">
                  <c:v>1.99</c:v>
                </c:pt>
                <c:pt idx="2">
                  <c:v>2</c:v>
                </c:pt>
                <c:pt idx="3">
                  <c:v>4</c:v>
                </c:pt>
                <c:pt idx="4">
                  <c:v>6</c:v>
                </c:pt>
                <c:pt idx="5">
                  <c:v>8</c:v>
                </c:pt>
                <c:pt idx="6">
                  <c:v>9.99</c:v>
                </c:pt>
                <c:pt idx="7">
                  <c:v>10</c:v>
                </c:pt>
                <c:pt idx="8">
                  <c:v>12</c:v>
                </c:pt>
                <c:pt idx="9">
                  <c:v>14</c:v>
                </c:pt>
                <c:pt idx="10">
                  <c:v>16</c:v>
                </c:pt>
                <c:pt idx="11">
                  <c:v>18</c:v>
                </c:pt>
                <c:pt idx="12">
                  <c:v>19.989999999999998</c:v>
                </c:pt>
                <c:pt idx="13">
                  <c:v>20</c:v>
                </c:pt>
                <c:pt idx="14">
                  <c:v>22</c:v>
                </c:pt>
                <c:pt idx="15">
                  <c:v>24</c:v>
                </c:pt>
              </c:numCache>
            </c:numRef>
          </c:xVal>
          <c:yVal>
            <c:numRef>
              <c:f>模型5!$S$40:$S$55</c:f>
              <c:numCache>
                <c:formatCode>General</c:formatCode>
                <c:ptCount val="16"/>
                <c:pt idx="0">
                  <c:v>4893.9523809523807</c:v>
                </c:pt>
                <c:pt idx="1">
                  <c:v>4669.9236013400332</c:v>
                </c:pt>
                <c:pt idx="2">
                  <c:v>4311.7142857142862</c:v>
                </c:pt>
                <c:pt idx="3">
                  <c:v>4218.666666666667</c:v>
                </c:pt>
                <c:pt idx="4">
                  <c:v>4204.9841269841272</c:v>
                </c:pt>
                <c:pt idx="5">
                  <c:v>4211.1428571428569</c:v>
                </c:pt>
                <c:pt idx="6">
                  <c:v>4225.1557619524283</c:v>
                </c:pt>
                <c:pt idx="7">
                  <c:v>3987.1428571428573</c:v>
                </c:pt>
                <c:pt idx="8">
                  <c:v>4005.2063492063494</c:v>
                </c:pt>
                <c:pt idx="9">
                  <c:v>4025.5374149659865</c:v>
                </c:pt>
                <c:pt idx="10">
                  <c:v>4047.2857142857142</c:v>
                </c:pt>
                <c:pt idx="11">
                  <c:v>4069.9788359788363</c:v>
                </c:pt>
                <c:pt idx="12">
                  <c:v>4093.215244050597</c:v>
                </c:pt>
                <c:pt idx="13">
                  <c:v>3736.1904761904761</c:v>
                </c:pt>
                <c:pt idx="14">
                  <c:v>3760.0259740259739</c:v>
                </c:pt>
                <c:pt idx="15">
                  <c:v>3784.2222222222222</c:v>
                </c:pt>
              </c:numCache>
            </c:numRef>
          </c:yVal>
          <c:smooth val="0"/>
          <c:extLst>
            <c:ext xmlns:c16="http://schemas.microsoft.com/office/drawing/2014/chart" uri="{C3380CC4-5D6E-409C-BE32-E72D297353CC}">
              <c16:uniqueId val="{00000003-E191-4FFE-9A7C-820D12C5EDCF}"/>
            </c:ext>
          </c:extLst>
        </c:ser>
        <c:ser>
          <c:idx val="4"/>
          <c:order val="4"/>
          <c:spPr>
            <a:ln w="19050" cap="rnd">
              <a:solidFill>
                <a:schemeClr val="tx1">
                  <a:lumMod val="50000"/>
                  <a:lumOff val="50000"/>
                </a:schemeClr>
              </a:solidFill>
              <a:round/>
            </a:ln>
            <a:effectLst/>
          </c:spPr>
          <c:marker>
            <c:symbol val="none"/>
          </c:marker>
          <c:xVal>
            <c:numRef>
              <c:f>模型5!$O$40:$O$55</c:f>
              <c:numCache>
                <c:formatCode>General</c:formatCode>
                <c:ptCount val="16"/>
                <c:pt idx="0">
                  <c:v>1</c:v>
                </c:pt>
                <c:pt idx="1">
                  <c:v>1.99</c:v>
                </c:pt>
                <c:pt idx="2">
                  <c:v>2</c:v>
                </c:pt>
                <c:pt idx="3">
                  <c:v>4</c:v>
                </c:pt>
                <c:pt idx="4">
                  <c:v>6</c:v>
                </c:pt>
                <c:pt idx="5">
                  <c:v>8</c:v>
                </c:pt>
                <c:pt idx="6">
                  <c:v>9.99</c:v>
                </c:pt>
                <c:pt idx="7">
                  <c:v>10</c:v>
                </c:pt>
                <c:pt idx="8">
                  <c:v>12</c:v>
                </c:pt>
                <c:pt idx="9">
                  <c:v>14</c:v>
                </c:pt>
                <c:pt idx="10">
                  <c:v>16</c:v>
                </c:pt>
                <c:pt idx="11">
                  <c:v>18</c:v>
                </c:pt>
                <c:pt idx="12">
                  <c:v>19.989999999999998</c:v>
                </c:pt>
                <c:pt idx="13">
                  <c:v>20</c:v>
                </c:pt>
                <c:pt idx="14">
                  <c:v>22</c:v>
                </c:pt>
                <c:pt idx="15">
                  <c:v>24</c:v>
                </c:pt>
              </c:numCache>
            </c:numRef>
          </c:xVal>
          <c:yVal>
            <c:numRef>
              <c:f>模型5!$T$40:$T$55</c:f>
              <c:numCache>
                <c:formatCode>General</c:formatCode>
                <c:ptCount val="16"/>
                <c:pt idx="0">
                  <c:v>4894.9523809523807</c:v>
                </c:pt>
                <c:pt idx="1">
                  <c:v>4671.913601340033</c:v>
                </c:pt>
                <c:pt idx="2">
                  <c:v>4313.7142857142862</c:v>
                </c:pt>
                <c:pt idx="3">
                  <c:v>4222.666666666667</c:v>
                </c:pt>
                <c:pt idx="4">
                  <c:v>4210.9841269841272</c:v>
                </c:pt>
                <c:pt idx="5">
                  <c:v>4219.1428571428569</c:v>
                </c:pt>
                <c:pt idx="6">
                  <c:v>4235.145761952429</c:v>
                </c:pt>
                <c:pt idx="7">
                  <c:v>3997.1428571428573</c:v>
                </c:pt>
                <c:pt idx="8">
                  <c:v>4017.2063492063494</c:v>
                </c:pt>
                <c:pt idx="9">
                  <c:v>4039.5374149659865</c:v>
                </c:pt>
                <c:pt idx="10">
                  <c:v>4063.2857142857142</c:v>
                </c:pt>
                <c:pt idx="11">
                  <c:v>4087.9788359788363</c:v>
                </c:pt>
                <c:pt idx="12">
                  <c:v>4113.2052440505968</c:v>
                </c:pt>
                <c:pt idx="13">
                  <c:v>3756.1904761904761</c:v>
                </c:pt>
                <c:pt idx="14">
                  <c:v>3782.0259740259739</c:v>
                </c:pt>
                <c:pt idx="15">
                  <c:v>3808.2222222222222</c:v>
                </c:pt>
              </c:numCache>
            </c:numRef>
          </c:yVal>
          <c:smooth val="0"/>
          <c:extLst>
            <c:ext xmlns:c16="http://schemas.microsoft.com/office/drawing/2014/chart" uri="{C3380CC4-5D6E-409C-BE32-E72D297353CC}">
              <c16:uniqueId val="{00000004-E191-4FFE-9A7C-820D12C5EDCF}"/>
            </c:ext>
          </c:extLst>
        </c:ser>
        <c:ser>
          <c:idx val="5"/>
          <c:order val="5"/>
          <c:spPr>
            <a:ln w="19050" cap="rnd">
              <a:solidFill>
                <a:schemeClr val="tx1">
                  <a:lumMod val="50000"/>
                  <a:lumOff val="50000"/>
                </a:schemeClr>
              </a:solidFill>
              <a:round/>
            </a:ln>
            <a:effectLst/>
          </c:spPr>
          <c:marker>
            <c:symbol val="none"/>
          </c:marker>
          <c:xVal>
            <c:numRef>
              <c:f>模型5!$O$40:$O$55</c:f>
              <c:numCache>
                <c:formatCode>General</c:formatCode>
                <c:ptCount val="16"/>
                <c:pt idx="0">
                  <c:v>1</c:v>
                </c:pt>
                <c:pt idx="1">
                  <c:v>1.99</c:v>
                </c:pt>
                <c:pt idx="2">
                  <c:v>2</c:v>
                </c:pt>
                <c:pt idx="3">
                  <c:v>4</c:v>
                </c:pt>
                <c:pt idx="4">
                  <c:v>6</c:v>
                </c:pt>
                <c:pt idx="5">
                  <c:v>8</c:v>
                </c:pt>
                <c:pt idx="6">
                  <c:v>9.99</c:v>
                </c:pt>
                <c:pt idx="7">
                  <c:v>10</c:v>
                </c:pt>
                <c:pt idx="8">
                  <c:v>12</c:v>
                </c:pt>
                <c:pt idx="9">
                  <c:v>14</c:v>
                </c:pt>
                <c:pt idx="10">
                  <c:v>16</c:v>
                </c:pt>
                <c:pt idx="11">
                  <c:v>18</c:v>
                </c:pt>
                <c:pt idx="12">
                  <c:v>19.989999999999998</c:v>
                </c:pt>
                <c:pt idx="13">
                  <c:v>20</c:v>
                </c:pt>
                <c:pt idx="14">
                  <c:v>22</c:v>
                </c:pt>
                <c:pt idx="15">
                  <c:v>24</c:v>
                </c:pt>
              </c:numCache>
            </c:numRef>
          </c:xVal>
          <c:yVal>
            <c:numRef>
              <c:f>模型5!$U$40:$U$55</c:f>
              <c:numCache>
                <c:formatCode>General</c:formatCode>
                <c:ptCount val="16"/>
                <c:pt idx="0">
                  <c:v>4895.9523809523807</c:v>
                </c:pt>
                <c:pt idx="1">
                  <c:v>4673.9036013400337</c:v>
                </c:pt>
                <c:pt idx="2">
                  <c:v>4315.7142857142862</c:v>
                </c:pt>
                <c:pt idx="3">
                  <c:v>4226.666666666667</c:v>
                </c:pt>
                <c:pt idx="4">
                  <c:v>4216.9841269841272</c:v>
                </c:pt>
                <c:pt idx="5">
                  <c:v>4227.1428571428569</c:v>
                </c:pt>
                <c:pt idx="6">
                  <c:v>4245.1357619524288</c:v>
                </c:pt>
                <c:pt idx="7">
                  <c:v>4007.1428571428573</c:v>
                </c:pt>
                <c:pt idx="8">
                  <c:v>4029.2063492063494</c:v>
                </c:pt>
                <c:pt idx="9">
                  <c:v>4053.5374149659865</c:v>
                </c:pt>
                <c:pt idx="10">
                  <c:v>4079.2857142857142</c:v>
                </c:pt>
                <c:pt idx="11">
                  <c:v>4105.9788359788363</c:v>
                </c:pt>
                <c:pt idx="12">
                  <c:v>4133.1952440505966</c:v>
                </c:pt>
                <c:pt idx="13">
                  <c:v>3776.1904761904761</c:v>
                </c:pt>
                <c:pt idx="14">
                  <c:v>3804.0259740259739</c:v>
                </c:pt>
                <c:pt idx="15">
                  <c:v>3832.2222222222222</c:v>
                </c:pt>
              </c:numCache>
            </c:numRef>
          </c:yVal>
          <c:smooth val="0"/>
          <c:extLst>
            <c:ext xmlns:c16="http://schemas.microsoft.com/office/drawing/2014/chart" uri="{C3380CC4-5D6E-409C-BE32-E72D297353CC}">
              <c16:uniqueId val="{00000005-E191-4FFE-9A7C-820D12C5EDCF}"/>
            </c:ext>
          </c:extLst>
        </c:ser>
        <c:ser>
          <c:idx val="6"/>
          <c:order val="6"/>
          <c:spPr>
            <a:ln w="19050" cap="rnd">
              <a:solidFill>
                <a:srgbClr val="FF0000"/>
              </a:solidFill>
              <a:round/>
            </a:ln>
            <a:effectLst/>
          </c:spPr>
          <c:marker>
            <c:symbol val="none"/>
          </c:marker>
          <c:xVal>
            <c:numRef>
              <c:f>模型5!$R$8:$R$23</c:f>
              <c:numCache>
                <c:formatCode>General</c:formatCode>
                <c:ptCount val="16"/>
                <c:pt idx="0">
                  <c:v>1</c:v>
                </c:pt>
                <c:pt idx="1">
                  <c:v>1.99</c:v>
                </c:pt>
                <c:pt idx="2">
                  <c:v>2</c:v>
                </c:pt>
                <c:pt idx="3">
                  <c:v>4</c:v>
                </c:pt>
                <c:pt idx="4">
                  <c:v>6</c:v>
                </c:pt>
                <c:pt idx="5">
                  <c:v>8</c:v>
                </c:pt>
                <c:pt idx="6">
                  <c:v>9.99</c:v>
                </c:pt>
                <c:pt idx="7">
                  <c:v>10</c:v>
                </c:pt>
                <c:pt idx="8">
                  <c:v>12</c:v>
                </c:pt>
                <c:pt idx="9">
                  <c:v>14</c:v>
                </c:pt>
                <c:pt idx="10">
                  <c:v>16</c:v>
                </c:pt>
                <c:pt idx="11">
                  <c:v>18</c:v>
                </c:pt>
                <c:pt idx="12">
                  <c:v>19.989999999999998</c:v>
                </c:pt>
                <c:pt idx="13">
                  <c:v>20</c:v>
                </c:pt>
                <c:pt idx="14">
                  <c:v>22</c:v>
                </c:pt>
                <c:pt idx="15">
                  <c:v>24</c:v>
                </c:pt>
              </c:numCache>
            </c:numRef>
          </c:xVal>
          <c:yVal>
            <c:numRef>
              <c:f>模型5!$S$8:$S$23</c:f>
              <c:numCache>
                <c:formatCode>General</c:formatCode>
                <c:ptCount val="16"/>
                <c:pt idx="0">
                  <c:v>4892.9523809523807</c:v>
                </c:pt>
                <c:pt idx="1">
                  <c:v>4667.9336013400334</c:v>
                </c:pt>
                <c:pt idx="2">
                  <c:v>4309.7142857142862</c:v>
                </c:pt>
                <c:pt idx="3">
                  <c:v>4214.666666666667</c:v>
                </c:pt>
                <c:pt idx="4">
                  <c:v>4198.9841269841272</c:v>
                </c:pt>
                <c:pt idx="5">
                  <c:v>4203.1428571428569</c:v>
                </c:pt>
                <c:pt idx="6">
                  <c:v>4215.1657619524285</c:v>
                </c:pt>
                <c:pt idx="7">
                  <c:v>3977.1428571428573</c:v>
                </c:pt>
                <c:pt idx="8">
                  <c:v>3993.2063492063494</c:v>
                </c:pt>
                <c:pt idx="9">
                  <c:v>4011.5374149659865</c:v>
                </c:pt>
                <c:pt idx="10">
                  <c:v>4031.2857142857142</c:v>
                </c:pt>
                <c:pt idx="11">
                  <c:v>4051.9788359788363</c:v>
                </c:pt>
                <c:pt idx="12">
                  <c:v>4073.2252440505968</c:v>
                </c:pt>
                <c:pt idx="13">
                  <c:v>3716.1904761904761</c:v>
                </c:pt>
                <c:pt idx="14">
                  <c:v>3738.0259740259739</c:v>
                </c:pt>
                <c:pt idx="15">
                  <c:v>3760.2222222222222</c:v>
                </c:pt>
              </c:numCache>
            </c:numRef>
          </c:yVal>
          <c:smooth val="0"/>
          <c:extLst>
            <c:ext xmlns:c16="http://schemas.microsoft.com/office/drawing/2014/chart" uri="{C3380CC4-5D6E-409C-BE32-E72D297353CC}">
              <c16:uniqueId val="{00000006-E191-4FFE-9A7C-820D12C5EDCF}"/>
            </c:ext>
          </c:extLst>
        </c:ser>
        <c:ser>
          <c:idx val="7"/>
          <c:order val="7"/>
          <c:spPr>
            <a:ln w="19050" cap="rnd">
              <a:solidFill>
                <a:schemeClr val="accent2">
                  <a:lumMod val="60000"/>
                </a:schemeClr>
              </a:solidFill>
              <a:round/>
            </a:ln>
            <a:effectLst/>
          </c:spPr>
          <c:marker>
            <c:symbol val="none"/>
          </c:marker>
          <c:dPt>
            <c:idx val="1"/>
            <c:marker>
              <c:symbol val="square"/>
              <c:size val="7"/>
              <c:spPr>
                <a:solidFill>
                  <a:schemeClr val="accent2">
                    <a:lumMod val="60000"/>
                  </a:schemeClr>
                </a:solidFill>
                <a:ln w="9525">
                  <a:solidFill>
                    <a:schemeClr val="accent2">
                      <a:lumMod val="60000"/>
                    </a:schemeClr>
                  </a:solidFill>
                </a:ln>
                <a:effectLst/>
              </c:spPr>
            </c:marker>
            <c:bubble3D val="0"/>
            <c:extLst>
              <c:ext xmlns:c16="http://schemas.microsoft.com/office/drawing/2014/chart" uri="{C3380CC4-5D6E-409C-BE32-E72D297353CC}">
                <c16:uniqueId val="{00000007-E191-4FFE-9A7C-820D12C5EDCF}"/>
              </c:ext>
            </c:extLst>
          </c:dPt>
          <c:xVal>
            <c:numRef>
              <c:f>模型5!$C$30:$C$32</c:f>
              <c:numCache>
                <c:formatCode>0.00</c:formatCode>
                <c:ptCount val="3"/>
                <c:pt idx="0" formatCode="General">
                  <c:v>0</c:v>
                </c:pt>
                <c:pt idx="1">
                  <c:v>10</c:v>
                </c:pt>
                <c:pt idx="2" formatCode="General">
                  <c:v>24</c:v>
                </c:pt>
              </c:numCache>
            </c:numRef>
          </c:xVal>
          <c:yVal>
            <c:numRef>
              <c:f>模型5!$D$30:$D$32</c:f>
              <c:numCache>
                <c:formatCode>0.00</c:formatCode>
                <c:ptCount val="3"/>
                <c:pt idx="0">
                  <c:v>3977.14</c:v>
                </c:pt>
                <c:pt idx="1">
                  <c:v>3977.14</c:v>
                </c:pt>
                <c:pt idx="2">
                  <c:v>3977.14</c:v>
                </c:pt>
              </c:numCache>
            </c:numRef>
          </c:yVal>
          <c:smooth val="0"/>
          <c:extLst>
            <c:ext xmlns:c16="http://schemas.microsoft.com/office/drawing/2014/chart" uri="{C3380CC4-5D6E-409C-BE32-E72D297353CC}">
              <c16:uniqueId val="{00000008-E191-4FFE-9A7C-820D12C5EDCF}"/>
            </c:ext>
          </c:extLst>
        </c:ser>
        <c:dLbls>
          <c:showLegendKey val="0"/>
          <c:showVal val="0"/>
          <c:showCatName val="0"/>
          <c:showSerName val="0"/>
          <c:showPercent val="0"/>
          <c:showBubbleSize val="0"/>
        </c:dLbls>
        <c:axId val="353083488"/>
        <c:axId val="353075584"/>
      </c:scatterChart>
      <c:valAx>
        <c:axId val="353083488"/>
        <c:scaling>
          <c:orientation val="minMax"/>
          <c:max val="24"/>
          <c:min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53075584"/>
        <c:crosses val="autoZero"/>
        <c:crossBetween val="midCat"/>
      </c:valAx>
      <c:valAx>
        <c:axId val="353075584"/>
        <c:scaling>
          <c:orientation val="minMax"/>
          <c:max val="5500"/>
          <c:min val="35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530834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生鲜最优订货量随机模拟</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smoothMarker"/>
        <c:varyColors val="0"/>
        <c:ser>
          <c:idx val="0"/>
          <c:order val="0"/>
          <c:tx>
            <c:strRef>
              <c:f>模型6!$DT$2</c:f>
              <c:strCache>
                <c:ptCount val="1"/>
                <c:pt idx="0">
                  <c:v>平均值</c:v>
                </c:pt>
              </c:strCache>
            </c:strRef>
          </c:tx>
          <c:spPr>
            <a:ln w="19050" cap="rnd">
              <a:solidFill>
                <a:schemeClr val="accent1"/>
              </a:solidFill>
              <a:round/>
            </a:ln>
            <a:effectLst/>
          </c:spPr>
          <c:marker>
            <c:symbol val="none"/>
          </c:marker>
          <c:xVal>
            <c:numRef>
              <c:f>模型6!$W$3:$W$14</c:f>
              <c:numCache>
                <c:formatCode>General</c:formatCode>
                <c:ptCount val="12"/>
                <c:pt idx="0">
                  <c:v>50</c:v>
                </c:pt>
                <c:pt idx="1">
                  <c:v>55</c:v>
                </c:pt>
                <c:pt idx="2">
                  <c:v>60</c:v>
                </c:pt>
                <c:pt idx="3">
                  <c:v>65</c:v>
                </c:pt>
                <c:pt idx="4">
                  <c:v>70</c:v>
                </c:pt>
                <c:pt idx="5">
                  <c:v>75</c:v>
                </c:pt>
                <c:pt idx="6">
                  <c:v>80</c:v>
                </c:pt>
                <c:pt idx="7">
                  <c:v>85</c:v>
                </c:pt>
                <c:pt idx="8">
                  <c:v>90</c:v>
                </c:pt>
                <c:pt idx="9">
                  <c:v>95</c:v>
                </c:pt>
                <c:pt idx="10">
                  <c:v>100</c:v>
                </c:pt>
              </c:numCache>
            </c:numRef>
          </c:xVal>
          <c:yVal>
            <c:numRef>
              <c:f>模型6!$DT$3:$DT$13</c:f>
              <c:numCache>
                <c:formatCode>0</c:formatCode>
                <c:ptCount val="11"/>
                <c:pt idx="0">
                  <c:v>265089.8630136986</c:v>
                </c:pt>
                <c:pt idx="1">
                  <c:v>276391.09589041094</c:v>
                </c:pt>
                <c:pt idx="2">
                  <c:v>260417.94520547945</c:v>
                </c:pt>
                <c:pt idx="3">
                  <c:v>251790.27397260274</c:v>
                </c:pt>
                <c:pt idx="4">
                  <c:v>232956.98630136985</c:v>
                </c:pt>
                <c:pt idx="5">
                  <c:v>236923.28767123289</c:v>
                </c:pt>
                <c:pt idx="6">
                  <c:v>227870.13698630137</c:v>
                </c:pt>
                <c:pt idx="7">
                  <c:v>205212.32876712328</c:v>
                </c:pt>
                <c:pt idx="8">
                  <c:v>201484.93150684933</c:v>
                </c:pt>
                <c:pt idx="9">
                  <c:v>204167.39726027398</c:v>
                </c:pt>
                <c:pt idx="10">
                  <c:v>209143.56164383562</c:v>
                </c:pt>
              </c:numCache>
            </c:numRef>
          </c:yVal>
          <c:smooth val="1"/>
          <c:extLst>
            <c:ext xmlns:c16="http://schemas.microsoft.com/office/drawing/2014/chart" uri="{C3380CC4-5D6E-409C-BE32-E72D297353CC}">
              <c16:uniqueId val="{00000000-39F2-4680-871B-DAF63094567D}"/>
            </c:ext>
          </c:extLst>
        </c:ser>
        <c:ser>
          <c:idx val="1"/>
          <c:order val="1"/>
          <c:spPr>
            <a:ln w="19050" cap="rnd">
              <a:solidFill>
                <a:schemeClr val="accent2"/>
              </a:solidFill>
              <a:round/>
            </a:ln>
            <a:effectLst/>
          </c:spPr>
          <c:marker>
            <c:symbol val="square"/>
            <c:size val="8"/>
            <c:spPr>
              <a:solidFill>
                <a:schemeClr val="accent2"/>
              </a:solidFill>
              <a:ln w="9525">
                <a:solidFill>
                  <a:schemeClr val="accent2"/>
                </a:solidFill>
              </a:ln>
              <a:effectLst/>
            </c:spPr>
          </c:marker>
          <c:xVal>
            <c:numRef>
              <c:f>模型6!$T$25</c:f>
              <c:numCache>
                <c:formatCode>General</c:formatCode>
                <c:ptCount val="1"/>
                <c:pt idx="0">
                  <c:v>90</c:v>
                </c:pt>
              </c:numCache>
            </c:numRef>
          </c:xVal>
          <c:yVal>
            <c:numRef>
              <c:f>模型6!$U$25</c:f>
              <c:numCache>
                <c:formatCode>0</c:formatCode>
                <c:ptCount val="1"/>
                <c:pt idx="0">
                  <c:v>201484.93150684933</c:v>
                </c:pt>
              </c:numCache>
            </c:numRef>
          </c:yVal>
          <c:smooth val="1"/>
          <c:extLst>
            <c:ext xmlns:c16="http://schemas.microsoft.com/office/drawing/2014/chart" uri="{C3380CC4-5D6E-409C-BE32-E72D297353CC}">
              <c16:uniqueId val="{00000001-39F2-4680-871B-DAF63094567D}"/>
            </c:ext>
          </c:extLst>
        </c:ser>
        <c:ser>
          <c:idx val="2"/>
          <c:order val="2"/>
          <c:spPr>
            <a:ln w="19050" cap="rnd">
              <a:solidFill>
                <a:schemeClr val="accent3"/>
              </a:solidFill>
              <a:round/>
            </a:ln>
            <a:effectLst/>
          </c:spPr>
          <c:marker>
            <c:symbol val="none"/>
          </c:marker>
          <c:xVal>
            <c:numRef>
              <c:f>模型6!$T$21:$T$23</c:f>
              <c:numCache>
                <c:formatCode>0_);[Red]\(0\)</c:formatCode>
                <c:ptCount val="3"/>
                <c:pt idx="0">
                  <c:v>90</c:v>
                </c:pt>
                <c:pt idx="1">
                  <c:v>90</c:v>
                </c:pt>
                <c:pt idx="2">
                  <c:v>90</c:v>
                </c:pt>
              </c:numCache>
            </c:numRef>
          </c:xVal>
          <c:yVal>
            <c:numRef>
              <c:f>模型6!$U$21:$U$23</c:f>
              <c:numCache>
                <c:formatCode>0_);[Red]\(0\)</c:formatCode>
                <c:ptCount val="3"/>
                <c:pt idx="0">
                  <c:v>290000</c:v>
                </c:pt>
                <c:pt idx="1">
                  <c:v>201484.93150684933</c:v>
                </c:pt>
                <c:pt idx="2">
                  <c:v>150000</c:v>
                </c:pt>
              </c:numCache>
            </c:numRef>
          </c:yVal>
          <c:smooth val="1"/>
          <c:extLst>
            <c:ext xmlns:c16="http://schemas.microsoft.com/office/drawing/2014/chart" uri="{C3380CC4-5D6E-409C-BE32-E72D297353CC}">
              <c16:uniqueId val="{00000002-39F2-4680-871B-DAF63094567D}"/>
            </c:ext>
          </c:extLst>
        </c:ser>
        <c:dLbls>
          <c:showLegendKey val="0"/>
          <c:showVal val="0"/>
          <c:showCatName val="0"/>
          <c:showSerName val="0"/>
          <c:showPercent val="0"/>
          <c:showBubbleSize val="0"/>
        </c:dLbls>
        <c:axId val="1419760096"/>
        <c:axId val="1419739296"/>
      </c:scatterChart>
      <c:valAx>
        <c:axId val="1419760096"/>
        <c:scaling>
          <c:orientation val="minMax"/>
          <c:max val="100"/>
          <c:min val="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419739296"/>
        <c:crosses val="autoZero"/>
        <c:crossBetween val="midCat"/>
      </c:valAx>
      <c:valAx>
        <c:axId val="1419739296"/>
        <c:scaling>
          <c:orientation val="minMax"/>
          <c:max val="300000"/>
          <c:min val="15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419760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6">
  <a:schemeClr val="accent3"/>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2" fmlaLink="$G$1" max="9" min="2" page="10" val="9"/>
</file>

<file path=xl/ctrlProps/ctrlProp2.xml><?xml version="1.0" encoding="utf-8"?>
<formControlPr xmlns="http://schemas.microsoft.com/office/spreadsheetml/2009/9/main" objectType="List" dx="26" fmlaLink="$J$2" fmlaRange="$N$2:$N$31" noThreeD="1" sel="5" val="0"/>
</file>

<file path=xl/ctrlProps/ctrlProp3.xml><?xml version="1.0" encoding="utf-8"?>
<formControlPr xmlns="http://schemas.microsoft.com/office/spreadsheetml/2009/9/main" objectType="List" dx="26" fmlaLink="$AA$15" fmlaRange="$AA$16:$AA$23" noThreeD="1" sel="1" val="0"/>
</file>

<file path=xl/ctrlProps/ctrlProp4.xml><?xml version="1.0" encoding="utf-8"?>
<formControlPr xmlns="http://schemas.microsoft.com/office/spreadsheetml/2009/9/main" objectType="Drop" dropStyle="combo" dx="26" fmlaLink="$Z$15" fmlaRange="$Z$16:$Z$18" noThreeD="1" sel="1" val="0"/>
</file>

<file path=xl/ctrlProps/ctrlProp5.xml><?xml version="1.0" encoding="utf-8"?>
<formControlPr xmlns="http://schemas.microsoft.com/office/spreadsheetml/2009/9/main" objectType="Drop" dropStyle="combo" dx="26" fmlaLink="模型3!$B$2" fmlaRange="模型3!B$3:$B$11" noThreeD="1" sel="2" val="0"/>
</file>

<file path=xl/ctrlProps/ctrlProp6.xml><?xml version="1.0" encoding="utf-8"?>
<formControlPr xmlns="http://schemas.microsoft.com/office/spreadsheetml/2009/9/main" objectType="Drop" dropStyle="combo" dx="26" fmlaLink="$B$2" fmlaRange="$B$3:$B$11" noThreeD="1" sel="2" val="0"/>
</file>

<file path=xl/ctrlProps/ctrlProp7.xml><?xml version="1.0" encoding="utf-8"?>
<formControlPr xmlns="http://schemas.microsoft.com/office/spreadsheetml/2009/9/main" objectType="Spin" dx="26" fmlaLink="$D$2" max="60" min="1" page="10" val="5"/>
</file>

<file path=xl/ctrlProps/ctrlProp8.xml><?xml version="1.0" encoding="utf-8"?>
<formControlPr xmlns="http://schemas.microsoft.com/office/spreadsheetml/2009/9/main" objectType="Spin" dx="26" fmlaLink="$D$5" inc="5" max="120" min="60" page="10" val="75"/>
</file>

<file path=xl/ctrlProps/ctrlProp9.xml><?xml version="1.0" encoding="utf-8"?>
<formControlPr xmlns="http://schemas.microsoft.com/office/spreadsheetml/2009/9/main" objectType="Spin" dx="26" fmlaLink="$B$14" inc="2" max="20" min="6" page="10" val="10"/>
</file>

<file path=xl/ctrlProps/ctrlProp10.xml><?xml version="1.0" encoding="utf-8"?>
<formControlPr xmlns="http://schemas.microsoft.com/office/spreadsheetml/2009/9/main" objectType="Spin" dx="26" fmlaLink="$D$5" inc="2" max="30" min="20" page="10" val="24"/>
</file>

<file path=xl/ctrlProps/ctrlProp11.xml><?xml version="1.0" encoding="utf-8"?>
<formControlPr xmlns="http://schemas.microsoft.com/office/spreadsheetml/2009/9/main" objectType="List" dx="26" fmlaLink="$L$8" fmlaRange="$M$3:$M$5" noThreeD="1" sel="2" val="0"/>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0</xdr:colOff>
      <xdr:row>5</xdr:row>
      <xdr:rowOff>0</xdr:rowOff>
    </xdr:from>
    <xdr:to>
      <xdr:col>6</xdr:col>
      <xdr:colOff>998220</xdr:colOff>
      <xdr:row>13</xdr:row>
      <xdr:rowOff>137160</xdr:rowOff>
    </xdr:to>
    <xdr:sp macro="" textlink="">
      <xdr:nvSpPr>
        <xdr:cNvPr id="2" name="文本框 1">
          <a:extLst>
            <a:ext uri="{FF2B5EF4-FFF2-40B4-BE49-F238E27FC236}">
              <a16:creationId xmlns:a16="http://schemas.microsoft.com/office/drawing/2014/main" id="{00000000-0008-0000-0000-000002000000}"/>
            </a:ext>
          </a:extLst>
        </xdr:cNvPr>
        <xdr:cNvSpPr txBox="1"/>
      </xdr:nvSpPr>
      <xdr:spPr>
        <a:xfrm>
          <a:off x="3162300" y="838200"/>
          <a:ext cx="4678680" cy="147828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400" baseline="0"/>
            <a:t>  </a:t>
          </a:r>
          <a:r>
            <a:rPr lang="en-US" altLang="zh-CN" sz="1400" baseline="0"/>
            <a:t>1.</a:t>
          </a:r>
          <a:r>
            <a:rPr lang="zh-CN" altLang="en-US" sz="1400"/>
            <a:t>使用多元线性回归模型对中正红利股票的时间序列数据进行建模，以最高价、最低价、收盘价、涨幅作为因变量进行参数优化，</a:t>
          </a:r>
          <a:r>
            <a:rPr lang="en-US" altLang="zh-CN" sz="1400"/>
            <a:t>index()+match()</a:t>
          </a:r>
          <a:r>
            <a:rPr lang="zh-CN" altLang="en-US" sz="1400"/>
            <a:t>函数结合剔除影响较小的指标，对未来开盘价进行预测。</a:t>
          </a:r>
        </a:p>
      </xdr:txBody>
    </xdr:sp>
    <xdr:clientData/>
  </xdr:twoCellAnchor>
  <xdr:oneCellAnchor>
    <xdr:from>
      <xdr:col>8</xdr:col>
      <xdr:colOff>1112520</xdr:colOff>
      <xdr:row>12</xdr:row>
      <xdr:rowOff>129540</xdr:rowOff>
    </xdr:from>
    <xdr:ext cx="184731" cy="264560"/>
    <xdr:sp macro="" textlink="">
      <xdr:nvSpPr>
        <xdr:cNvPr id="3" name="文本框 2">
          <a:extLst>
            <a:ext uri="{FF2B5EF4-FFF2-40B4-BE49-F238E27FC236}">
              <a16:creationId xmlns:a16="http://schemas.microsoft.com/office/drawing/2014/main" id="{927F4898-A184-CBC4-8BFD-B1E69C42D6FF}"/>
            </a:ext>
          </a:extLst>
        </xdr:cNvPr>
        <xdr:cNvSpPr txBox="1"/>
      </xdr:nvSpPr>
      <xdr:spPr>
        <a:xfrm>
          <a:off x="10408920" y="21412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5</xdr:col>
      <xdr:colOff>259080</xdr:colOff>
      <xdr:row>9</xdr:row>
      <xdr:rowOff>137160</xdr:rowOff>
    </xdr:from>
    <xdr:to>
      <xdr:col>6</xdr:col>
      <xdr:colOff>525780</xdr:colOff>
      <xdr:row>11</xdr:row>
      <xdr:rowOff>137160</xdr:rowOff>
    </xdr:to>
    <xdr:sp macro="" textlink="">
      <xdr:nvSpPr>
        <xdr:cNvPr id="4" name="文本框 3">
          <a:extLst>
            <a:ext uri="{FF2B5EF4-FFF2-40B4-BE49-F238E27FC236}">
              <a16:creationId xmlns:a16="http://schemas.microsoft.com/office/drawing/2014/main" id="{78CCC23D-052F-231A-980A-58AF7D07E74F}"/>
            </a:ext>
          </a:extLst>
        </xdr:cNvPr>
        <xdr:cNvSpPr txBox="1"/>
      </xdr:nvSpPr>
      <xdr:spPr>
        <a:xfrm>
          <a:off x="5875020" y="1645920"/>
          <a:ext cx="1493520" cy="33528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数据来源：</a:t>
          </a:r>
          <a:r>
            <a:rPr lang="en-US" altLang="zh-CN" sz="1100"/>
            <a:t>wind</a:t>
          </a:r>
          <a:endParaRPr lang="zh-CN"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68580</xdr:colOff>
      <xdr:row>0</xdr:row>
      <xdr:rowOff>22860</xdr:rowOff>
    </xdr:from>
    <xdr:to>
      <xdr:col>12</xdr:col>
      <xdr:colOff>64698</xdr:colOff>
      <xdr:row>4</xdr:row>
      <xdr:rowOff>150962</xdr:rowOff>
    </xdr:to>
    <xdr:sp macro="" textlink="">
      <xdr:nvSpPr>
        <xdr:cNvPr id="2" name="文本框 1">
          <a:extLst>
            <a:ext uri="{FF2B5EF4-FFF2-40B4-BE49-F238E27FC236}">
              <a16:creationId xmlns:a16="http://schemas.microsoft.com/office/drawing/2014/main" id="{00000000-0008-0000-0100-000002000000}"/>
            </a:ext>
          </a:extLst>
        </xdr:cNvPr>
        <xdr:cNvSpPr txBox="1"/>
      </xdr:nvSpPr>
      <xdr:spPr>
        <a:xfrm>
          <a:off x="4446486" y="22860"/>
          <a:ext cx="3762986" cy="818215"/>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aseline="0"/>
            <a:t>  </a:t>
          </a:r>
          <a:r>
            <a:rPr lang="zh-CN" altLang="en-US" sz="1100"/>
            <a:t>使用多元线性回归模型对中正红利股票的时间序列数据进行建模，以最高价、最低价、收盘价、涨幅作为因变量进行参数优化，</a:t>
          </a:r>
          <a:r>
            <a:rPr lang="en-US" altLang="zh-CN" sz="1100"/>
            <a:t>index()+match()</a:t>
          </a:r>
          <a:r>
            <a:rPr lang="zh-CN" altLang="en-US" sz="1100"/>
            <a:t>函数结合剔除影响较小的指标，对未来开盘价进行预测。</a:t>
          </a:r>
        </a:p>
      </xdr:txBody>
    </xdr:sp>
    <xdr:clientData/>
  </xdr:twoCellAnchor>
  <xdr:twoCellAnchor>
    <xdr:from>
      <xdr:col>6</xdr:col>
      <xdr:colOff>502920</xdr:colOff>
      <xdr:row>6</xdr:row>
      <xdr:rowOff>57509</xdr:rowOff>
    </xdr:from>
    <xdr:to>
      <xdr:col>12</xdr:col>
      <xdr:colOff>0</xdr:colOff>
      <xdr:row>15</xdr:row>
      <xdr:rowOff>80009</xdr:rowOff>
    </xdr:to>
    <xdr:graphicFrame macro="">
      <xdr:nvGraphicFramePr>
        <xdr:cNvPr id="3" name="图表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570351</xdr:colOff>
      <xdr:row>6</xdr:row>
      <xdr:rowOff>50322</xdr:rowOff>
    </xdr:from>
    <xdr:to>
      <xdr:col>17</xdr:col>
      <xdr:colOff>409755</xdr:colOff>
      <xdr:row>15</xdr:row>
      <xdr:rowOff>75839</xdr:rowOff>
    </xdr:to>
    <xdr:graphicFrame macro="">
      <xdr:nvGraphicFramePr>
        <xdr:cNvPr id="4" name="图表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449293</xdr:colOff>
      <xdr:row>15</xdr:row>
      <xdr:rowOff>100642</xdr:rowOff>
    </xdr:from>
    <xdr:to>
      <xdr:col>11</xdr:col>
      <xdr:colOff>553529</xdr:colOff>
      <xdr:row>25</xdr:row>
      <xdr:rowOff>79076</xdr:rowOff>
    </xdr:to>
    <xdr:graphicFrame macro="">
      <xdr:nvGraphicFramePr>
        <xdr:cNvPr id="5" name="图表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805132</xdr:colOff>
      <xdr:row>4</xdr:row>
      <xdr:rowOff>21566</xdr:rowOff>
    </xdr:from>
    <xdr:to>
      <xdr:col>9</xdr:col>
      <xdr:colOff>409755</xdr:colOff>
      <xdr:row>5</xdr:row>
      <xdr:rowOff>158150</xdr:rowOff>
    </xdr:to>
    <xdr:sp macro="" textlink="">
      <xdr:nvSpPr>
        <xdr:cNvPr id="6" name="文本框 5">
          <a:extLst>
            <a:ext uri="{FF2B5EF4-FFF2-40B4-BE49-F238E27FC236}">
              <a16:creationId xmlns:a16="http://schemas.microsoft.com/office/drawing/2014/main" id="{45AAA16C-D657-C010-962E-ACCBE167212C}"/>
            </a:ext>
          </a:extLst>
        </xdr:cNvPr>
        <xdr:cNvSpPr txBox="1"/>
      </xdr:nvSpPr>
      <xdr:spPr>
        <a:xfrm>
          <a:off x="5183038" y="711679"/>
          <a:ext cx="1538377" cy="30192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数据来源：</a:t>
          </a:r>
          <a:r>
            <a:rPr lang="en-US" altLang="zh-CN" sz="1100"/>
            <a:t>wind</a:t>
          </a:r>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472440</xdr:colOff>
      <xdr:row>6</xdr:row>
      <xdr:rowOff>83820</xdr:rowOff>
    </xdr:from>
    <xdr:to>
      <xdr:col>13</xdr:col>
      <xdr:colOff>571500</xdr:colOff>
      <xdr:row>21</xdr:row>
      <xdr:rowOff>160020</xdr:rowOff>
    </xdr:to>
    <xdr:sp macro="" textlink="">
      <xdr:nvSpPr>
        <xdr:cNvPr id="2" name="文本框 1">
          <a:extLst>
            <a:ext uri="{FF2B5EF4-FFF2-40B4-BE49-F238E27FC236}">
              <a16:creationId xmlns:a16="http://schemas.microsoft.com/office/drawing/2014/main" id="{00000000-0008-0000-0900-000002000000}"/>
            </a:ext>
          </a:extLst>
        </xdr:cNvPr>
        <xdr:cNvSpPr txBox="1"/>
      </xdr:nvSpPr>
      <xdr:spPr>
        <a:xfrm>
          <a:off x="2910840" y="1089660"/>
          <a:ext cx="5585460" cy="259080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t>2.</a:t>
          </a:r>
          <a:r>
            <a:rPr lang="zh-CN" altLang="en-US" sz="1200" b="1"/>
            <a:t>中证红利指数（</a:t>
          </a:r>
          <a:r>
            <a:rPr lang="en-US" altLang="zh-CN" sz="1200" b="1"/>
            <a:t>000922.CSI</a:t>
          </a:r>
          <a:r>
            <a:rPr lang="zh-CN" altLang="en-US" sz="1200" b="1"/>
            <a:t>）</a:t>
          </a:r>
          <a:r>
            <a:rPr lang="en-US" altLang="zh-CN" sz="1200" b="1"/>
            <a:t>1 </a:t>
          </a:r>
          <a:r>
            <a:rPr lang="zh-CN" altLang="en-US" sz="1200" b="1"/>
            <a:t>从沪深市场中选取现金股息率高、分红稳定、具 有一定规模及流动性的 </a:t>
          </a:r>
          <a:r>
            <a:rPr lang="en-US" altLang="zh-CN" sz="1200" b="1"/>
            <a:t>30 </a:t>
          </a:r>
          <a:r>
            <a:rPr lang="zh-CN" altLang="en-US" sz="1200" b="1"/>
            <a:t>支上市公司证券作为指数样本，以反映沪深市场高红利上市公司证券的整体表现。</a:t>
          </a:r>
          <a:endParaRPr lang="en-US" altLang="zh-CN" sz="1200" b="1"/>
        </a:p>
        <a:p>
          <a:endParaRPr lang="en-US" altLang="zh-CN" sz="1200"/>
        </a:p>
        <a:p>
          <a:r>
            <a:rPr lang="zh-CN" altLang="en-US" sz="1200"/>
            <a:t>从短期与长期两个角度分析股票数据：</a:t>
          </a:r>
          <a:endParaRPr lang="en-US" altLang="zh-CN" sz="1200"/>
        </a:p>
        <a:p>
          <a:r>
            <a:rPr lang="en-US" altLang="zh-CN" sz="1200"/>
            <a:t>1.</a:t>
          </a:r>
          <a:r>
            <a:rPr lang="zh-CN" altLang="en-US" sz="1200"/>
            <a:t>现使用时间序列模型分析</a:t>
          </a:r>
          <a:r>
            <a:rPr lang="en-US" altLang="zh-CN" sz="1200"/>
            <a:t>2016-2022</a:t>
          </a:r>
          <a:r>
            <a:rPr lang="zh-CN" altLang="en-US" sz="1200"/>
            <a:t>年</a:t>
          </a:r>
          <a:r>
            <a:rPr lang="en-US" altLang="zh-CN" sz="1200"/>
            <a:t>4</a:t>
          </a:r>
          <a:r>
            <a:rPr lang="zh-CN" altLang="en-US" sz="1200"/>
            <a:t>月的历史收盘价数据，以时间点为自变量，不同股票的收盘价格为因变量，</a:t>
          </a:r>
          <a:r>
            <a:rPr lang="zh-CN" altLang="zh-CN" sz="1200">
              <a:solidFill>
                <a:schemeClr val="dk1"/>
              </a:solidFill>
              <a:effectLst/>
              <a:latin typeface="+mn-lt"/>
              <a:ea typeface="+mn-ea"/>
              <a:cs typeface="+mn-cs"/>
            </a:rPr>
            <a:t>预测</a:t>
          </a:r>
          <a:r>
            <a:rPr lang="en-US" altLang="zh-CN" sz="1200">
              <a:solidFill>
                <a:schemeClr val="dk1"/>
              </a:solidFill>
              <a:effectLst/>
              <a:latin typeface="+mn-lt"/>
              <a:ea typeface="+mn-ea"/>
              <a:cs typeface="+mn-cs"/>
            </a:rPr>
            <a:t>2022</a:t>
          </a:r>
          <a:r>
            <a:rPr lang="zh-CN" altLang="zh-CN" sz="1200">
              <a:solidFill>
                <a:schemeClr val="dk1"/>
              </a:solidFill>
              <a:effectLst/>
              <a:latin typeface="+mn-lt"/>
              <a:ea typeface="+mn-ea"/>
              <a:cs typeface="+mn-cs"/>
            </a:rPr>
            <a:t>年</a:t>
          </a:r>
          <a:r>
            <a:rPr lang="en-US" altLang="zh-CN" sz="1200">
              <a:solidFill>
                <a:schemeClr val="dk1"/>
              </a:solidFill>
              <a:effectLst/>
              <a:latin typeface="+mn-lt"/>
              <a:ea typeface="+mn-ea"/>
              <a:cs typeface="+mn-cs"/>
            </a:rPr>
            <a:t>4-29</a:t>
          </a:r>
          <a:r>
            <a:rPr lang="zh-CN" altLang="en-US" sz="1200">
              <a:solidFill>
                <a:schemeClr val="dk1"/>
              </a:solidFill>
              <a:effectLst/>
              <a:latin typeface="+mn-lt"/>
              <a:ea typeface="+mn-ea"/>
              <a:cs typeface="+mn-cs"/>
            </a:rPr>
            <a:t>日的当天</a:t>
          </a:r>
          <a:r>
            <a:rPr lang="zh-CN" altLang="zh-CN" sz="1200">
              <a:solidFill>
                <a:schemeClr val="dk1"/>
              </a:solidFill>
              <a:effectLst/>
              <a:latin typeface="+mn-lt"/>
              <a:ea typeface="+mn-ea"/>
              <a:cs typeface="+mn-cs"/>
            </a:rPr>
            <a:t>股票价格</a:t>
          </a:r>
          <a:r>
            <a:rPr lang="zh-CN" altLang="en-US" sz="1200"/>
            <a:t>。</a:t>
          </a:r>
          <a:endParaRPr lang="en-US" altLang="zh-CN" sz="1200"/>
        </a:p>
        <a:p>
          <a:r>
            <a:rPr lang="zh-CN" altLang="en-US" sz="1200"/>
            <a:t>运用指数平滑模型</a:t>
          </a:r>
          <a:r>
            <a:rPr lang="en-US" altLang="zh-CN" sz="1200"/>
            <a:t>+</a:t>
          </a:r>
          <a:r>
            <a:rPr lang="zh-CN" altLang="en-US" sz="1200"/>
            <a:t>模拟运算表</a:t>
          </a:r>
          <a:r>
            <a:rPr lang="en-US" altLang="zh-CN" sz="1200"/>
            <a:t>+</a:t>
          </a:r>
          <a:r>
            <a:rPr lang="zh-CN" altLang="en-US" sz="1200"/>
            <a:t>开发工具</a:t>
          </a:r>
          <a:r>
            <a:rPr lang="en-US" altLang="zh-CN" sz="1200"/>
            <a:t>,if</a:t>
          </a:r>
          <a:r>
            <a:rPr lang="zh-CN" altLang="en-US" sz="1200"/>
            <a:t>函数切换股票方便查看。</a:t>
          </a:r>
          <a:endParaRPr lang="en-US" altLang="zh-CN" sz="1200"/>
        </a:p>
        <a:p>
          <a:r>
            <a:rPr lang="en-US" altLang="zh-CN" sz="1200"/>
            <a:t>2.</a:t>
          </a:r>
          <a:r>
            <a:rPr lang="zh-CN" altLang="en-US" sz="1200"/>
            <a:t>使用</a:t>
          </a:r>
          <a:r>
            <a:rPr lang="en-US" altLang="zh-CN" sz="1200"/>
            <a:t>forecast</a:t>
          </a:r>
          <a:r>
            <a:rPr lang="zh-CN" altLang="en-US" sz="1200"/>
            <a:t>线性趋势图分析长期股票涨跌情况。</a:t>
          </a:r>
          <a:endParaRPr lang="en-US" altLang="zh-CN" sz="1200"/>
        </a:p>
        <a:p>
          <a:r>
            <a:rPr lang="en-US" altLang="zh-CN" sz="1200"/>
            <a:t>3.</a:t>
          </a:r>
          <a:r>
            <a:rPr lang="zh-CN" altLang="en-US" sz="1200"/>
            <a:t>选择收益最大、安全性最高的几支股票进行投资组合。</a:t>
          </a:r>
          <a:endParaRPr lang="en-US" altLang="zh-CN" sz="1200"/>
        </a:p>
        <a:p>
          <a:endParaRPr lang="en-US" altLang="zh-CN"/>
        </a:p>
        <a:p>
          <a:endParaRPr lang="zh-CN" altLang="en-US" sz="1100"/>
        </a:p>
      </xdr:txBody>
    </xdr:sp>
    <xdr:clientData/>
  </xdr:twoCellAnchor>
  <xdr:twoCellAnchor>
    <xdr:from>
      <xdr:col>9</xdr:col>
      <xdr:colOff>403860</xdr:colOff>
      <xdr:row>9</xdr:row>
      <xdr:rowOff>129540</xdr:rowOff>
    </xdr:from>
    <xdr:to>
      <xdr:col>12</xdr:col>
      <xdr:colOff>167640</xdr:colOff>
      <xdr:row>12</xdr:row>
      <xdr:rowOff>0</xdr:rowOff>
    </xdr:to>
    <xdr:sp macro="" textlink="">
      <xdr:nvSpPr>
        <xdr:cNvPr id="3" name="文本框 2">
          <a:extLst>
            <a:ext uri="{FF2B5EF4-FFF2-40B4-BE49-F238E27FC236}">
              <a16:creationId xmlns:a16="http://schemas.microsoft.com/office/drawing/2014/main" id="{AB42DB4A-FA8F-2B6B-F88B-965CF75EF0AB}"/>
            </a:ext>
          </a:extLst>
        </xdr:cNvPr>
        <xdr:cNvSpPr txBox="1"/>
      </xdr:nvSpPr>
      <xdr:spPr>
        <a:xfrm>
          <a:off x="5897880" y="1638300"/>
          <a:ext cx="1592580" cy="37338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数据来源：</a:t>
          </a:r>
          <a:r>
            <a:rPr lang="en-US" altLang="zh-CN" sz="1100"/>
            <a:t>wind</a:t>
          </a:r>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15240</xdr:colOff>
          <xdr:row>0</xdr:row>
          <xdr:rowOff>15240</xdr:rowOff>
        </xdr:from>
        <xdr:to>
          <xdr:col>5</xdr:col>
          <xdr:colOff>205740</xdr:colOff>
          <xdr:row>1</xdr:row>
          <xdr:rowOff>0</xdr:rowOff>
        </xdr:to>
        <xdr:sp macro="" textlink="">
          <xdr:nvSpPr>
            <xdr:cNvPr id="11265" name="Spinner 1" hidden="1">
              <a:extLst>
                <a:ext uri="{63B3BB69-23CF-44E3-9099-C40C66FF867C}">
                  <a14:compatExt spid="_x0000_s11265"/>
                </a:ext>
                <a:ext uri="{FF2B5EF4-FFF2-40B4-BE49-F238E27FC236}">
                  <a16:creationId xmlns:a16="http://schemas.microsoft.com/office/drawing/2014/main" id="{00000000-0008-0000-0A00-0000012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30480</xdr:colOff>
          <xdr:row>1</xdr:row>
          <xdr:rowOff>7620</xdr:rowOff>
        </xdr:from>
        <xdr:to>
          <xdr:col>11</xdr:col>
          <xdr:colOff>99060</xdr:colOff>
          <xdr:row>8</xdr:row>
          <xdr:rowOff>160020</xdr:rowOff>
        </xdr:to>
        <xdr:sp macro="" textlink="">
          <xdr:nvSpPr>
            <xdr:cNvPr id="11266" name="List Box 2" hidden="1">
              <a:extLst>
                <a:ext uri="{63B3BB69-23CF-44E3-9099-C40C66FF867C}">
                  <a14:compatExt spid="_x0000_s11266"/>
                </a:ext>
                <a:ext uri="{FF2B5EF4-FFF2-40B4-BE49-F238E27FC236}">
                  <a16:creationId xmlns:a16="http://schemas.microsoft.com/office/drawing/2014/main" id="{00000000-0008-0000-0A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6</xdr:col>
      <xdr:colOff>274320</xdr:colOff>
      <xdr:row>10</xdr:row>
      <xdr:rowOff>68580</xdr:rowOff>
    </xdr:from>
    <xdr:to>
      <xdr:col>12</xdr:col>
      <xdr:colOff>457200</xdr:colOff>
      <xdr:row>26</xdr:row>
      <xdr:rowOff>129540</xdr:rowOff>
    </xdr:to>
    <xdr:graphicFrame macro="">
      <xdr:nvGraphicFramePr>
        <xdr:cNvPr id="4" name="图表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228600</xdr:colOff>
      <xdr:row>33</xdr:row>
      <xdr:rowOff>121920</xdr:rowOff>
    </xdr:from>
    <xdr:to>
      <xdr:col>18</xdr:col>
      <xdr:colOff>99060</xdr:colOff>
      <xdr:row>45</xdr:row>
      <xdr:rowOff>152400</xdr:rowOff>
    </xdr:to>
    <xdr:sp macro="" textlink="">
      <xdr:nvSpPr>
        <xdr:cNvPr id="6" name="文本框 5">
          <a:extLst>
            <a:ext uri="{FF2B5EF4-FFF2-40B4-BE49-F238E27FC236}">
              <a16:creationId xmlns:a16="http://schemas.microsoft.com/office/drawing/2014/main" id="{00000000-0008-0000-0A00-000006000000}"/>
            </a:ext>
          </a:extLst>
        </xdr:cNvPr>
        <xdr:cNvSpPr txBox="1"/>
      </xdr:nvSpPr>
      <xdr:spPr>
        <a:xfrm>
          <a:off x="7696200" y="5798820"/>
          <a:ext cx="6416040" cy="204216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200" b="1"/>
            <a:t>中证红利指数（</a:t>
          </a:r>
          <a:r>
            <a:rPr lang="en-US" altLang="zh-CN" sz="1200" b="1"/>
            <a:t>000922.CSI</a:t>
          </a:r>
          <a:r>
            <a:rPr lang="zh-CN" altLang="en-US" sz="1200" b="1"/>
            <a:t>）</a:t>
          </a:r>
          <a:r>
            <a:rPr lang="en-US" altLang="zh-CN" sz="1200" b="1"/>
            <a:t>1 </a:t>
          </a:r>
          <a:r>
            <a:rPr lang="zh-CN" altLang="en-US" sz="1200" b="1"/>
            <a:t>从沪深市场中选取现金股息率高、分红稳定、具 有一定规模及流动性的 </a:t>
          </a:r>
          <a:r>
            <a:rPr lang="en-US" altLang="zh-CN" sz="1200" b="1"/>
            <a:t>30 </a:t>
          </a:r>
          <a:r>
            <a:rPr lang="zh-CN" altLang="en-US" sz="1200" b="1"/>
            <a:t>支上市公司证券作为指数样本，以反映沪深市场高红利上市公司证券的整体表现。</a:t>
          </a:r>
          <a:endParaRPr lang="en-US" altLang="zh-CN" sz="1200" b="1"/>
        </a:p>
        <a:p>
          <a:endParaRPr lang="en-US" altLang="zh-CN" sz="1200"/>
        </a:p>
        <a:p>
          <a:r>
            <a:rPr lang="zh-CN" altLang="en-US" sz="1200"/>
            <a:t>从短期与长期两个角度分析股票数据：</a:t>
          </a:r>
          <a:endParaRPr lang="en-US" altLang="zh-CN" sz="1200"/>
        </a:p>
        <a:p>
          <a:r>
            <a:rPr lang="en-US" altLang="zh-CN" sz="1200"/>
            <a:t>1.</a:t>
          </a:r>
          <a:r>
            <a:rPr lang="zh-CN" altLang="en-US" sz="1200"/>
            <a:t>现使用时间序列模型分析</a:t>
          </a:r>
          <a:r>
            <a:rPr lang="en-US" altLang="zh-CN" sz="1200"/>
            <a:t>2016-2022</a:t>
          </a:r>
          <a:r>
            <a:rPr lang="zh-CN" altLang="en-US" sz="1200"/>
            <a:t>年</a:t>
          </a:r>
          <a:r>
            <a:rPr lang="en-US" altLang="zh-CN" sz="1200"/>
            <a:t>4</a:t>
          </a:r>
          <a:r>
            <a:rPr lang="zh-CN" altLang="en-US" sz="1200"/>
            <a:t>月的历史收盘价数据，以时间点为自变量，不同股票的收盘价格为因变量，</a:t>
          </a:r>
          <a:r>
            <a:rPr lang="zh-CN" altLang="zh-CN" sz="1200">
              <a:solidFill>
                <a:schemeClr val="dk1"/>
              </a:solidFill>
              <a:effectLst/>
              <a:latin typeface="+mn-lt"/>
              <a:ea typeface="+mn-ea"/>
              <a:cs typeface="+mn-cs"/>
            </a:rPr>
            <a:t>预测</a:t>
          </a:r>
          <a:r>
            <a:rPr lang="en-US" altLang="zh-CN" sz="1200">
              <a:solidFill>
                <a:schemeClr val="dk1"/>
              </a:solidFill>
              <a:effectLst/>
              <a:latin typeface="+mn-lt"/>
              <a:ea typeface="+mn-ea"/>
              <a:cs typeface="+mn-cs"/>
            </a:rPr>
            <a:t>2022</a:t>
          </a:r>
          <a:r>
            <a:rPr lang="zh-CN" altLang="zh-CN" sz="1200">
              <a:solidFill>
                <a:schemeClr val="dk1"/>
              </a:solidFill>
              <a:effectLst/>
              <a:latin typeface="+mn-lt"/>
              <a:ea typeface="+mn-ea"/>
              <a:cs typeface="+mn-cs"/>
            </a:rPr>
            <a:t>年</a:t>
          </a:r>
          <a:r>
            <a:rPr lang="en-US" altLang="zh-CN" sz="1200">
              <a:solidFill>
                <a:schemeClr val="dk1"/>
              </a:solidFill>
              <a:effectLst/>
              <a:latin typeface="+mn-lt"/>
              <a:ea typeface="+mn-ea"/>
              <a:cs typeface="+mn-cs"/>
            </a:rPr>
            <a:t>4-29</a:t>
          </a:r>
          <a:r>
            <a:rPr lang="zh-CN" altLang="en-US" sz="1200">
              <a:solidFill>
                <a:schemeClr val="dk1"/>
              </a:solidFill>
              <a:effectLst/>
              <a:latin typeface="+mn-lt"/>
              <a:ea typeface="+mn-ea"/>
              <a:cs typeface="+mn-cs"/>
            </a:rPr>
            <a:t>日的当天</a:t>
          </a:r>
          <a:r>
            <a:rPr lang="zh-CN" altLang="zh-CN" sz="1200">
              <a:solidFill>
                <a:schemeClr val="dk1"/>
              </a:solidFill>
              <a:effectLst/>
              <a:latin typeface="+mn-lt"/>
              <a:ea typeface="+mn-ea"/>
              <a:cs typeface="+mn-cs"/>
            </a:rPr>
            <a:t>股票价格</a:t>
          </a:r>
          <a:r>
            <a:rPr lang="zh-CN" altLang="en-US" sz="1200"/>
            <a:t>。</a:t>
          </a:r>
          <a:endParaRPr lang="en-US" altLang="zh-CN" sz="1200"/>
        </a:p>
        <a:p>
          <a:r>
            <a:rPr lang="zh-CN" altLang="en-US" sz="1200"/>
            <a:t>运用指数平滑模型</a:t>
          </a:r>
          <a:r>
            <a:rPr lang="en-US" altLang="zh-CN" sz="1200"/>
            <a:t>+</a:t>
          </a:r>
          <a:r>
            <a:rPr lang="zh-CN" altLang="en-US" sz="1200"/>
            <a:t>模拟运算表</a:t>
          </a:r>
          <a:r>
            <a:rPr lang="en-US" altLang="zh-CN" sz="1200"/>
            <a:t>+</a:t>
          </a:r>
          <a:r>
            <a:rPr lang="zh-CN" altLang="en-US" sz="1200"/>
            <a:t>开发工具</a:t>
          </a:r>
          <a:r>
            <a:rPr lang="en-US" altLang="zh-CN" sz="1200"/>
            <a:t>,if</a:t>
          </a:r>
          <a:r>
            <a:rPr lang="zh-CN" altLang="en-US" sz="1200"/>
            <a:t>函数切换股票方便查看。</a:t>
          </a:r>
          <a:endParaRPr lang="en-US" altLang="zh-CN" sz="1200"/>
        </a:p>
        <a:p>
          <a:r>
            <a:rPr lang="en-US" altLang="zh-CN" sz="1200"/>
            <a:t>2.</a:t>
          </a:r>
          <a:r>
            <a:rPr lang="zh-CN" altLang="en-US" sz="1200"/>
            <a:t>使用</a:t>
          </a:r>
          <a:r>
            <a:rPr lang="en-US" altLang="zh-CN" sz="1200"/>
            <a:t>forecast</a:t>
          </a:r>
          <a:r>
            <a:rPr lang="zh-CN" altLang="en-US" sz="1200"/>
            <a:t>线性趋势图分析长期股票涨跌情况。</a:t>
          </a:r>
          <a:endParaRPr lang="en-US" altLang="zh-CN" sz="1200"/>
        </a:p>
        <a:p>
          <a:r>
            <a:rPr lang="en-US" altLang="zh-CN" sz="1200"/>
            <a:t>3.</a:t>
          </a:r>
          <a:r>
            <a:rPr lang="zh-CN" altLang="en-US" sz="1200"/>
            <a:t>选择收益最大、安全性最高的几支股票进行投资组合。</a:t>
          </a:r>
          <a:endParaRPr lang="en-US" altLang="zh-CN" sz="1200"/>
        </a:p>
        <a:p>
          <a:endParaRPr lang="en-US" altLang="zh-CN"/>
        </a:p>
        <a:p>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457200</xdr:colOff>
      <xdr:row>110</xdr:row>
      <xdr:rowOff>38100</xdr:rowOff>
    </xdr:from>
    <xdr:to>
      <xdr:col>5</xdr:col>
      <xdr:colOff>114300</xdr:colOff>
      <xdr:row>119</xdr:row>
      <xdr:rowOff>57150</xdr:rowOff>
    </xdr:to>
    <xdr:graphicFrame macro="">
      <xdr:nvGraphicFramePr>
        <xdr:cNvPr id="2" name="图表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335280</xdr:colOff>
      <xdr:row>110</xdr:row>
      <xdr:rowOff>129540</xdr:rowOff>
    </xdr:from>
    <xdr:to>
      <xdr:col>11</xdr:col>
      <xdr:colOff>182880</xdr:colOff>
      <xdr:row>120</xdr:row>
      <xdr:rowOff>140970</xdr:rowOff>
    </xdr:to>
    <xdr:graphicFrame macro="">
      <xdr:nvGraphicFramePr>
        <xdr:cNvPr id="3" name="图表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449580</xdr:colOff>
      <xdr:row>110</xdr:row>
      <xdr:rowOff>83820</xdr:rowOff>
    </xdr:from>
    <xdr:to>
      <xdr:col>16</xdr:col>
      <xdr:colOff>350520</xdr:colOff>
      <xdr:row>121</xdr:row>
      <xdr:rowOff>64770</xdr:rowOff>
    </xdr:to>
    <xdr:graphicFrame macro="">
      <xdr:nvGraphicFramePr>
        <xdr:cNvPr id="4" name="图表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106680</xdr:colOff>
      <xdr:row>93</xdr:row>
      <xdr:rowOff>152400</xdr:rowOff>
    </xdr:from>
    <xdr:to>
      <xdr:col>25</xdr:col>
      <xdr:colOff>518160</xdr:colOff>
      <xdr:row>107</xdr:row>
      <xdr:rowOff>3810</xdr:rowOff>
    </xdr:to>
    <xdr:graphicFrame macro="">
      <xdr:nvGraphicFramePr>
        <xdr:cNvPr id="5" name="图表 4">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137160</xdr:colOff>
      <xdr:row>107</xdr:row>
      <xdr:rowOff>121920</xdr:rowOff>
    </xdr:from>
    <xdr:to>
      <xdr:col>26</xdr:col>
      <xdr:colOff>7620</xdr:colOff>
      <xdr:row>119</xdr:row>
      <xdr:rowOff>133350</xdr:rowOff>
    </xdr:to>
    <xdr:graphicFrame macro="">
      <xdr:nvGraphicFramePr>
        <xdr:cNvPr id="6" name="图表 5">
          <a:extLst>
            <a:ext uri="{FF2B5EF4-FFF2-40B4-BE49-F238E27FC236}">
              <a16:creationId xmlns:a16="http://schemas.microsoft.com/office/drawing/2014/main" id="{00000000-0008-0000-0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464820</xdr:colOff>
      <xdr:row>110</xdr:row>
      <xdr:rowOff>152400</xdr:rowOff>
    </xdr:from>
    <xdr:to>
      <xdr:col>31</xdr:col>
      <xdr:colOff>259080</xdr:colOff>
      <xdr:row>120</xdr:row>
      <xdr:rowOff>156210</xdr:rowOff>
    </xdr:to>
    <xdr:graphicFrame macro="">
      <xdr:nvGraphicFramePr>
        <xdr:cNvPr id="7" name="图表 6">
          <a:extLst>
            <a:ext uri="{FF2B5EF4-FFF2-40B4-BE49-F238E27FC236}">
              <a16:creationId xmlns:a16="http://schemas.microsoft.com/office/drawing/2014/main" id="{00000000-0008-0000-0B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30480</xdr:colOff>
      <xdr:row>94</xdr:row>
      <xdr:rowOff>114300</xdr:rowOff>
    </xdr:from>
    <xdr:to>
      <xdr:col>8</xdr:col>
      <xdr:colOff>510540</xdr:colOff>
      <xdr:row>99</xdr:row>
      <xdr:rowOff>114300</xdr:rowOff>
    </xdr:to>
    <xdr:sp macro="" textlink="">
      <xdr:nvSpPr>
        <xdr:cNvPr id="8" name="文本框 7">
          <a:extLst>
            <a:ext uri="{FF2B5EF4-FFF2-40B4-BE49-F238E27FC236}">
              <a16:creationId xmlns:a16="http://schemas.microsoft.com/office/drawing/2014/main" id="{00000000-0008-0000-0B00-000008000000}"/>
            </a:ext>
          </a:extLst>
        </xdr:cNvPr>
        <xdr:cNvSpPr txBox="1"/>
      </xdr:nvSpPr>
      <xdr:spPr>
        <a:xfrm>
          <a:off x="2468880" y="3619500"/>
          <a:ext cx="2918460" cy="86106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200"/>
            <a:t>结论：综合长期、短期的风险状况和涨跌情况判断，可以选择</a:t>
          </a:r>
          <a:r>
            <a:rPr lang="zh-CN" altLang="en-US" sz="1200">
              <a:solidFill>
                <a:srgbClr val="FF0000"/>
              </a:solidFill>
            </a:rPr>
            <a:t>万年青、伟星股份、海利得、汇洁股份</a:t>
          </a:r>
          <a:r>
            <a:rPr lang="zh-CN" altLang="en-US" sz="1200"/>
            <a:t>四只股票作为最优投资组合。</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20</xdr:col>
      <xdr:colOff>731520</xdr:colOff>
      <xdr:row>2</xdr:row>
      <xdr:rowOff>15240</xdr:rowOff>
    </xdr:from>
    <xdr:to>
      <xdr:col>27</xdr:col>
      <xdr:colOff>563880</xdr:colOff>
      <xdr:row>27</xdr:row>
      <xdr:rowOff>95250</xdr:rowOff>
    </xdr:to>
    <xdr:graphicFrame macro="">
      <xdr:nvGraphicFramePr>
        <xdr:cNvPr id="3" name="图表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21</xdr:col>
          <xdr:colOff>30480</xdr:colOff>
          <xdr:row>4</xdr:row>
          <xdr:rowOff>15240</xdr:rowOff>
        </xdr:from>
        <xdr:to>
          <xdr:col>22</xdr:col>
          <xdr:colOff>723900</xdr:colOff>
          <xdr:row>9</xdr:row>
          <xdr:rowOff>121920</xdr:rowOff>
        </xdr:to>
        <xdr:sp macro="" textlink="">
          <xdr:nvSpPr>
            <xdr:cNvPr id="13313" name="List Box 1" hidden="1">
              <a:extLst>
                <a:ext uri="{63B3BB69-23CF-44E3-9099-C40C66FF867C}">
                  <a14:compatExt spid="_x0000_s13313"/>
                </a:ext>
                <a:ext uri="{FF2B5EF4-FFF2-40B4-BE49-F238E27FC236}">
                  <a16:creationId xmlns:a16="http://schemas.microsoft.com/office/drawing/2014/main" id="{00000000-0008-0000-0C00-000001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1043940</xdr:colOff>
          <xdr:row>6</xdr:row>
          <xdr:rowOff>129540</xdr:rowOff>
        </xdr:from>
        <xdr:to>
          <xdr:col>27</xdr:col>
          <xdr:colOff>15240</xdr:colOff>
          <xdr:row>8</xdr:row>
          <xdr:rowOff>30480</xdr:rowOff>
        </xdr:to>
        <xdr:sp macro="" textlink="">
          <xdr:nvSpPr>
            <xdr:cNvPr id="13314" name="Drop Down 2" hidden="1">
              <a:extLst>
                <a:ext uri="{63B3BB69-23CF-44E3-9099-C40C66FF867C}">
                  <a14:compatExt spid="_x0000_s13314"/>
                </a:ext>
                <a:ext uri="{FF2B5EF4-FFF2-40B4-BE49-F238E27FC236}">
                  <a16:creationId xmlns:a16="http://schemas.microsoft.com/office/drawing/2014/main" id="{00000000-0008-0000-0C00-000002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15240</xdr:colOff>
          <xdr:row>6</xdr:row>
          <xdr:rowOff>114300</xdr:rowOff>
        </xdr:from>
        <xdr:to>
          <xdr:col>25</xdr:col>
          <xdr:colOff>60960</xdr:colOff>
          <xdr:row>8</xdr:row>
          <xdr:rowOff>38100</xdr:rowOff>
        </xdr:to>
        <xdr:sp macro="" textlink="">
          <xdr:nvSpPr>
            <xdr:cNvPr id="13315" name="Drop Down 3" hidden="1">
              <a:extLst>
                <a:ext uri="{63B3BB69-23CF-44E3-9099-C40C66FF867C}">
                  <a14:compatExt spid="_x0000_s13315"/>
                </a:ext>
                <a:ext uri="{FF2B5EF4-FFF2-40B4-BE49-F238E27FC236}">
                  <a16:creationId xmlns:a16="http://schemas.microsoft.com/office/drawing/2014/main" id="{00000000-0008-0000-0C00-000003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23</xdr:col>
      <xdr:colOff>358140</xdr:colOff>
      <xdr:row>6</xdr:row>
      <xdr:rowOff>137160</xdr:rowOff>
    </xdr:from>
    <xdr:to>
      <xdr:col>24</xdr:col>
      <xdr:colOff>7620</xdr:colOff>
      <xdr:row>8</xdr:row>
      <xdr:rowOff>38100</xdr:rowOff>
    </xdr:to>
    <xdr:sp macro="" textlink="$Y$1">
      <xdr:nvSpPr>
        <xdr:cNvPr id="6" name="文本框 5">
          <a:extLst>
            <a:ext uri="{FF2B5EF4-FFF2-40B4-BE49-F238E27FC236}">
              <a16:creationId xmlns:a16="http://schemas.microsoft.com/office/drawing/2014/main" id="{00000000-0008-0000-0C00-000006000000}"/>
            </a:ext>
          </a:extLst>
        </xdr:cNvPr>
        <xdr:cNvSpPr txBox="1"/>
      </xdr:nvSpPr>
      <xdr:spPr>
        <a:xfrm>
          <a:off x="15781020" y="1325880"/>
          <a:ext cx="32004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4803F5-2CC4-4F4F-8B73-88E290BD80E8}" type="TxLink">
            <a:rPr lang="zh-CN" altLang="en-US" sz="1200" b="0" i="0" u="none" strike="noStrike">
              <a:solidFill>
                <a:srgbClr val="000000"/>
              </a:solidFill>
              <a:latin typeface="宋体"/>
              <a:ea typeface="宋体"/>
            </a:rPr>
            <a:pPr/>
            <a:t>排名选择</a:t>
          </a:fld>
          <a:endParaRPr lang="zh-CN" altLang="en-US" sz="1100"/>
        </a:p>
      </xdr:txBody>
    </xdr:sp>
    <xdr:clientData/>
  </xdr:twoCellAnchor>
  <xdr:twoCellAnchor>
    <xdr:from>
      <xdr:col>25</xdr:col>
      <xdr:colOff>160020</xdr:colOff>
      <xdr:row>6</xdr:row>
      <xdr:rowOff>129540</xdr:rowOff>
    </xdr:from>
    <xdr:to>
      <xdr:col>25</xdr:col>
      <xdr:colOff>1021080</xdr:colOff>
      <xdr:row>8</xdr:row>
      <xdr:rowOff>30480</xdr:rowOff>
    </xdr:to>
    <xdr:sp macro="" textlink="$Z$1">
      <xdr:nvSpPr>
        <xdr:cNvPr id="7" name="文本框 6">
          <a:extLst>
            <a:ext uri="{FF2B5EF4-FFF2-40B4-BE49-F238E27FC236}">
              <a16:creationId xmlns:a16="http://schemas.microsoft.com/office/drawing/2014/main" id="{00000000-0008-0000-0C00-000007000000}"/>
            </a:ext>
          </a:extLst>
        </xdr:cNvPr>
        <xdr:cNvSpPr txBox="1"/>
      </xdr:nvSpPr>
      <xdr:spPr>
        <a:xfrm>
          <a:off x="16924020" y="1318260"/>
          <a:ext cx="51054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82CDCF-7EE1-46D8-95FC-5A64B5707822}" type="TxLink">
            <a:rPr lang="zh-CN" altLang="en-US" sz="1200" b="0" i="0" u="none" strike="noStrike">
              <a:solidFill>
                <a:srgbClr val="000000"/>
              </a:solidFill>
              <a:latin typeface="宋体"/>
              <a:ea typeface="宋体"/>
            </a:rPr>
            <a:pPr/>
            <a:t>店铺类型</a:t>
          </a:fld>
          <a:endParaRPr lang="zh-CN" altLang="en-US" sz="1100"/>
        </a:p>
      </xdr:txBody>
    </xdr:sp>
    <xdr:clientData/>
  </xdr:twoCellAnchor>
  <xdr:twoCellAnchor>
    <xdr:from>
      <xdr:col>17</xdr:col>
      <xdr:colOff>175260</xdr:colOff>
      <xdr:row>5</xdr:row>
      <xdr:rowOff>76200</xdr:rowOff>
    </xdr:from>
    <xdr:to>
      <xdr:col>20</xdr:col>
      <xdr:colOff>670560</xdr:colOff>
      <xdr:row>10</xdr:row>
      <xdr:rowOff>167640</xdr:rowOff>
    </xdr:to>
    <xdr:sp macro="" textlink="">
      <xdr:nvSpPr>
        <xdr:cNvPr id="8" name="文本框 7">
          <a:extLst>
            <a:ext uri="{FF2B5EF4-FFF2-40B4-BE49-F238E27FC236}">
              <a16:creationId xmlns:a16="http://schemas.microsoft.com/office/drawing/2014/main" id="{00000000-0008-0000-0C00-000008000000}"/>
            </a:ext>
          </a:extLst>
        </xdr:cNvPr>
        <xdr:cNvSpPr txBox="1"/>
      </xdr:nvSpPr>
      <xdr:spPr>
        <a:xfrm>
          <a:off x="7741920" y="1066800"/>
          <a:ext cx="4587240" cy="108204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400"/>
            <a:t>使用开发工具，模拟运算表，</a:t>
          </a:r>
          <a:r>
            <a:rPr lang="en-US" altLang="zh-CN" sz="1400"/>
            <a:t>dsum</a:t>
          </a:r>
          <a:r>
            <a:rPr lang="zh-CN" altLang="en-US" sz="1400"/>
            <a:t>，</a:t>
          </a:r>
          <a:r>
            <a:rPr lang="en-US" altLang="zh-CN" sz="1400"/>
            <a:t>index</a:t>
          </a:r>
          <a:r>
            <a:rPr lang="zh-CN" altLang="en-US" sz="1400"/>
            <a:t>，</a:t>
          </a:r>
          <a:r>
            <a:rPr lang="en-US" altLang="zh-CN" sz="1400"/>
            <a:t>match</a:t>
          </a:r>
          <a:r>
            <a:rPr lang="zh-CN" altLang="en-US" sz="1400"/>
            <a:t>，</a:t>
          </a:r>
          <a:r>
            <a:rPr lang="en-US" altLang="zh-CN" sz="1400"/>
            <a:t>find</a:t>
          </a:r>
          <a:r>
            <a:rPr lang="zh-CN" altLang="en-US" sz="1400"/>
            <a:t>，</a:t>
          </a:r>
          <a:r>
            <a:rPr lang="en-US" altLang="zh-CN" sz="1400"/>
            <a:t>left,</a:t>
          </a:r>
          <a:r>
            <a:rPr lang="zh-CN" altLang="en-US" sz="1400"/>
            <a:t>等函数，计算销售额，再构建一张柱状图，以十个品牌为一组，动态显示各大品牌粽子不同价格与店铺类型下的具体销售情况。</a:t>
          </a:r>
        </a:p>
      </xdr:txBody>
    </xdr:sp>
    <xdr:clientData/>
  </xdr:twoCellAnchor>
  <xdr:twoCellAnchor>
    <xdr:from>
      <xdr:col>19</xdr:col>
      <xdr:colOff>480060</xdr:colOff>
      <xdr:row>9</xdr:row>
      <xdr:rowOff>0</xdr:rowOff>
    </xdr:from>
    <xdr:to>
      <xdr:col>19</xdr:col>
      <xdr:colOff>2567940</xdr:colOff>
      <xdr:row>10</xdr:row>
      <xdr:rowOff>160020</xdr:rowOff>
    </xdr:to>
    <xdr:sp macro="" textlink="">
      <xdr:nvSpPr>
        <xdr:cNvPr id="2" name="文本框 1">
          <a:extLst>
            <a:ext uri="{FF2B5EF4-FFF2-40B4-BE49-F238E27FC236}">
              <a16:creationId xmlns:a16="http://schemas.microsoft.com/office/drawing/2014/main" id="{1B77AEC1-D5DF-C18E-90A1-0BC746BBFBBC}"/>
            </a:ext>
          </a:extLst>
        </xdr:cNvPr>
        <xdr:cNvSpPr txBox="1"/>
      </xdr:nvSpPr>
      <xdr:spPr>
        <a:xfrm>
          <a:off x="9403080" y="1783080"/>
          <a:ext cx="2087880" cy="35814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数据来源：八爪鱼数据采集器</a:t>
          </a:r>
          <a:endParaRPr lang="en-US" altLang="zh-CN" sz="1100"/>
        </a:p>
        <a:p>
          <a:endParaRPr lang="zh-CN" altLang="en-US" sz="1100"/>
        </a:p>
      </xdr:txBody>
    </xdr:sp>
    <xdr:clientData/>
  </xdr:twoCellAnchor>
</xdr:wsDr>
</file>

<file path=xl/drawings/drawing7.xml><?xml version="1.0" encoding="utf-8"?>
<c:userShapes xmlns:c="http://schemas.openxmlformats.org/drawingml/2006/chart">
  <cdr:relSizeAnchor xmlns:cdr="http://schemas.openxmlformats.org/drawingml/2006/chartDrawing">
    <cdr:from>
      <cdr:x>0.06987</cdr:x>
      <cdr:y>0.02725</cdr:y>
    </cdr:from>
    <cdr:to>
      <cdr:x>0.17795</cdr:x>
      <cdr:y>0.08327</cdr:y>
    </cdr:to>
    <cdr:sp macro="" textlink="">
      <cdr:nvSpPr>
        <cdr:cNvPr id="2" name="文本框 1">
          <a:extLst xmlns:a="http://schemas.openxmlformats.org/drawingml/2006/main">
            <a:ext uri="{FF2B5EF4-FFF2-40B4-BE49-F238E27FC236}">
              <a16:creationId xmlns:a16="http://schemas.microsoft.com/office/drawing/2014/main" id="{73CA51AB-C8C9-2015-1D03-503302A96D05}"/>
            </a:ext>
          </a:extLst>
        </cdr:cNvPr>
        <cdr:cNvSpPr txBox="1"/>
      </cdr:nvSpPr>
      <cdr:spPr>
        <a:xfrm xmlns:a="http://schemas.openxmlformats.org/drawingml/2006/main">
          <a:off x="487680" y="137160"/>
          <a:ext cx="754380" cy="281940"/>
        </a:xfrm>
        <a:prstGeom xmlns:a="http://schemas.openxmlformats.org/drawingml/2006/main" prst="rect">
          <a:avLst/>
        </a:prstGeom>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zh-CN" altLang="en-US" sz="1100"/>
            <a:t>价格选择</a:t>
          </a:r>
        </a:p>
      </cdr:txBody>
    </cdr:sp>
  </cdr:relSizeAnchor>
</c:userShapes>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487680</xdr:colOff>
          <xdr:row>1</xdr:row>
          <xdr:rowOff>129540</xdr:rowOff>
        </xdr:from>
        <xdr:to>
          <xdr:col>3</xdr:col>
          <xdr:colOff>1706880</xdr:colOff>
          <xdr:row>3</xdr:row>
          <xdr:rowOff>83820</xdr:rowOff>
        </xdr:to>
        <xdr:sp macro="" textlink="">
          <xdr:nvSpPr>
            <xdr:cNvPr id="14337" name="Drop Down 1" hidden="1">
              <a:extLst>
                <a:ext uri="{63B3BB69-23CF-44E3-9099-C40C66FF867C}">
                  <a14:compatExt spid="_x0000_s14337"/>
                </a:ext>
                <a:ext uri="{FF2B5EF4-FFF2-40B4-BE49-F238E27FC236}">
                  <a16:creationId xmlns:a16="http://schemas.microsoft.com/office/drawing/2014/main" id="{00000000-0008-0000-0D00-000001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1</xdr:col>
      <xdr:colOff>228600</xdr:colOff>
      <xdr:row>0</xdr:row>
      <xdr:rowOff>38100</xdr:rowOff>
    </xdr:from>
    <xdr:to>
      <xdr:col>18</xdr:col>
      <xdr:colOff>457200</xdr:colOff>
      <xdr:row>29</xdr:row>
      <xdr:rowOff>160020</xdr:rowOff>
    </xdr:to>
    <xdr:sp macro="" textlink="">
      <xdr:nvSpPr>
        <xdr:cNvPr id="2" name="文本框 1">
          <a:extLst>
            <a:ext uri="{FF2B5EF4-FFF2-40B4-BE49-F238E27FC236}">
              <a16:creationId xmlns:a16="http://schemas.microsoft.com/office/drawing/2014/main" id="{AD5FF504-0C0A-4642-B907-B25E8A8D7D1B}"/>
            </a:ext>
          </a:extLst>
        </xdr:cNvPr>
        <xdr:cNvSpPr txBox="1"/>
      </xdr:nvSpPr>
      <xdr:spPr>
        <a:xfrm>
          <a:off x="838200" y="38100"/>
          <a:ext cx="10591800" cy="520446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蛋糕店创业成本决策    </a:t>
          </a:r>
          <a:endParaRPr lang="en-US" altLang="zh-CN" sz="1100"/>
        </a:p>
        <a:p>
          <a:r>
            <a:rPr lang="zh-CN" altLang="en-US" sz="1100"/>
            <a:t>知识点：利润极大分析，成本分析，二维模拟运算表等。</a:t>
          </a:r>
          <a:endParaRPr lang="en-US" altLang="zh-CN" sz="1100"/>
        </a:p>
        <a:p>
          <a:r>
            <a:rPr lang="zh-CN" altLang="en-US" sz="1100"/>
            <a:t>假设在上海市中心创立一家</a:t>
          </a:r>
          <a:r>
            <a:rPr lang="en-US" altLang="zh-CN" sz="1100"/>
            <a:t>10</a:t>
          </a:r>
          <a:r>
            <a:rPr lang="zh-CN" altLang="en-US" sz="1100"/>
            <a:t>平米的蛋糕店</a:t>
          </a:r>
          <a:endParaRPr lang="en-US" altLang="zh-CN" sz="1100"/>
        </a:p>
        <a:p>
          <a:r>
            <a:rPr lang="zh-CN" altLang="en-US" sz="1100" b="0" i="0">
              <a:solidFill>
                <a:schemeClr val="dk1"/>
              </a:solidFill>
              <a:effectLst/>
              <a:latin typeface="+mn-lt"/>
              <a:ea typeface="+mn-ea"/>
              <a:cs typeface="+mn-cs"/>
            </a:rPr>
            <a:t>▲设备投资：</a:t>
          </a:r>
          <a:br>
            <a:rPr lang="zh-CN" altLang="en-US"/>
          </a:br>
          <a:br>
            <a:rPr lang="zh-CN" altLang="en-US"/>
          </a:b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房租</a:t>
          </a:r>
          <a:r>
            <a:rPr lang="en-US" altLang="zh-CN" sz="1100" b="0" i="0">
              <a:solidFill>
                <a:schemeClr val="dk1"/>
              </a:solidFill>
              <a:effectLst/>
              <a:latin typeface="+mn-lt"/>
              <a:ea typeface="+mn-ea"/>
              <a:cs typeface="+mn-cs"/>
            </a:rPr>
            <a:t>14033</a:t>
          </a:r>
          <a:r>
            <a:rPr lang="zh-CN" altLang="en-US" sz="1100" b="0" i="0">
              <a:solidFill>
                <a:schemeClr val="dk1"/>
              </a:solidFill>
              <a:effectLst/>
              <a:latin typeface="+mn-lt"/>
              <a:ea typeface="+mn-ea"/>
              <a:cs typeface="+mn-cs"/>
            </a:rPr>
            <a:t>元</a:t>
          </a:r>
          <a:br>
            <a:rPr lang="zh-CN" altLang="en-US"/>
          </a:br>
          <a:br>
            <a:rPr lang="zh-CN" altLang="en-US"/>
          </a:b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门面装修约</a:t>
          </a:r>
          <a:r>
            <a:rPr lang="en-US" altLang="zh-CN" sz="1100" b="0" i="0">
              <a:solidFill>
                <a:schemeClr val="dk1"/>
              </a:solidFill>
              <a:effectLst/>
              <a:latin typeface="+mn-lt"/>
              <a:ea typeface="+mn-ea"/>
              <a:cs typeface="+mn-cs"/>
            </a:rPr>
            <a:t>20000</a:t>
          </a:r>
          <a:r>
            <a:rPr lang="zh-CN" altLang="en-US" sz="1100" b="0" i="0">
              <a:solidFill>
                <a:schemeClr val="dk1"/>
              </a:solidFill>
              <a:effectLst/>
              <a:latin typeface="+mn-lt"/>
              <a:ea typeface="+mn-ea"/>
              <a:cs typeface="+mn-cs"/>
            </a:rPr>
            <a:t>元（包括店面装修和灯箱）</a:t>
          </a:r>
          <a:br>
            <a:rPr lang="zh-CN" altLang="en-US"/>
          </a:br>
          <a:br>
            <a:rPr lang="zh-CN" altLang="en-US"/>
          </a:br>
          <a:r>
            <a:rPr lang="en-US" altLang="zh-CN" sz="1100" b="0" i="0">
              <a:solidFill>
                <a:schemeClr val="dk1"/>
              </a:solidFill>
              <a:effectLst/>
              <a:latin typeface="+mn-lt"/>
              <a:ea typeface="+mn-ea"/>
              <a:cs typeface="+mn-cs"/>
            </a:rPr>
            <a:t>3.</a:t>
          </a:r>
          <a:r>
            <a:rPr lang="zh-CN" altLang="en-US" sz="1100" b="0" i="0">
              <a:solidFill>
                <a:schemeClr val="dk1"/>
              </a:solidFill>
              <a:effectLst/>
              <a:latin typeface="+mn-lt"/>
              <a:ea typeface="+mn-ea"/>
              <a:cs typeface="+mn-cs"/>
            </a:rPr>
            <a:t>货架和卖台投入约</a:t>
          </a:r>
          <a:r>
            <a:rPr lang="en-US" altLang="zh-CN" sz="1100" b="0" i="0">
              <a:solidFill>
                <a:schemeClr val="dk1"/>
              </a:solidFill>
              <a:effectLst/>
              <a:latin typeface="+mn-lt"/>
              <a:ea typeface="+mn-ea"/>
              <a:cs typeface="+mn-cs"/>
            </a:rPr>
            <a:t>1500</a:t>
          </a:r>
          <a:r>
            <a:rPr lang="zh-CN" altLang="en-US" sz="1100" b="0" i="0">
              <a:solidFill>
                <a:schemeClr val="dk1"/>
              </a:solidFill>
              <a:effectLst/>
              <a:latin typeface="+mn-lt"/>
              <a:ea typeface="+mn-ea"/>
              <a:cs typeface="+mn-cs"/>
            </a:rPr>
            <a:t>元</a:t>
          </a:r>
          <a:br>
            <a:rPr lang="zh-CN" altLang="en-US"/>
          </a:br>
          <a:br>
            <a:rPr lang="zh-CN" altLang="en-US"/>
          </a:br>
          <a:r>
            <a:rPr lang="en-US" altLang="zh-CN" sz="1100" b="0" i="0">
              <a:solidFill>
                <a:schemeClr val="dk1"/>
              </a:solidFill>
              <a:effectLst/>
              <a:latin typeface="+mn-lt"/>
              <a:ea typeface="+mn-ea"/>
              <a:cs typeface="+mn-cs"/>
            </a:rPr>
            <a:t>4.</a:t>
          </a:r>
          <a:r>
            <a:rPr lang="zh-CN" altLang="en-US" sz="1100" b="0" i="0">
              <a:solidFill>
                <a:schemeClr val="dk1"/>
              </a:solidFill>
              <a:effectLst/>
              <a:latin typeface="+mn-lt"/>
              <a:ea typeface="+mn-ea"/>
              <a:cs typeface="+mn-cs"/>
            </a:rPr>
            <a:t>员工（</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名）统一服装需</a:t>
          </a:r>
          <a:r>
            <a:rPr lang="en-US" altLang="zh-CN" sz="1100" b="0" i="0">
              <a:solidFill>
                <a:schemeClr val="dk1"/>
              </a:solidFill>
              <a:effectLst/>
              <a:latin typeface="+mn-lt"/>
              <a:ea typeface="+mn-ea"/>
              <a:cs typeface="+mn-cs"/>
            </a:rPr>
            <a:t>500</a:t>
          </a:r>
          <a:r>
            <a:rPr lang="zh-CN" altLang="en-US" sz="1100" b="0" i="0">
              <a:solidFill>
                <a:schemeClr val="dk1"/>
              </a:solidFill>
              <a:effectLst/>
              <a:latin typeface="+mn-lt"/>
              <a:ea typeface="+mn-ea"/>
              <a:cs typeface="+mn-cs"/>
            </a:rPr>
            <a:t>元</a:t>
          </a:r>
          <a:br>
            <a:rPr lang="zh-CN" altLang="en-US"/>
          </a:br>
          <a:br>
            <a:rPr lang="zh-CN" altLang="en-US"/>
          </a:br>
          <a:r>
            <a:rPr lang="en-US" altLang="zh-CN" sz="1100" b="0" i="0">
              <a:solidFill>
                <a:schemeClr val="dk1"/>
              </a:solidFill>
              <a:effectLst/>
              <a:latin typeface="+mn-lt"/>
              <a:ea typeface="+mn-ea"/>
              <a:cs typeface="+mn-cs"/>
            </a:rPr>
            <a:t>5.</a:t>
          </a:r>
          <a:r>
            <a:rPr lang="zh-CN" altLang="en-US" sz="1100" b="0" i="0">
              <a:solidFill>
                <a:schemeClr val="dk1"/>
              </a:solidFill>
              <a:effectLst/>
              <a:latin typeface="+mn-lt"/>
              <a:ea typeface="+mn-ea"/>
              <a:cs typeface="+mn-cs"/>
            </a:rPr>
            <a:t>机器设备最大的投资：</a:t>
          </a:r>
          <a:r>
            <a:rPr lang="en-US" altLang="zh-CN" sz="1100" b="0" i="0">
              <a:solidFill>
                <a:schemeClr val="dk1"/>
              </a:solidFill>
              <a:effectLst/>
              <a:latin typeface="+mn-lt"/>
              <a:ea typeface="+mn-ea"/>
              <a:cs typeface="+mn-cs"/>
            </a:rPr>
            <a:t>8</a:t>
          </a:r>
          <a:r>
            <a:rPr lang="zh-CN" altLang="en-US" sz="1100" b="0" i="0">
              <a:solidFill>
                <a:schemeClr val="dk1"/>
              </a:solidFill>
              <a:effectLst/>
              <a:latin typeface="+mn-lt"/>
              <a:ea typeface="+mn-ea"/>
              <a:cs typeface="+mn-cs"/>
            </a:rPr>
            <a:t>万元（包括制作蛋糕的全套用具）</a:t>
          </a:r>
          <a:br>
            <a:rPr lang="zh-CN" altLang="en-US"/>
          </a:br>
          <a:br>
            <a:rPr lang="zh-CN" altLang="en-US"/>
          </a:br>
          <a:r>
            <a:rPr lang="zh-CN" altLang="en-US" sz="1100" b="0" i="0">
              <a:solidFill>
                <a:schemeClr val="dk1"/>
              </a:solidFill>
              <a:effectLst/>
              <a:latin typeface="+mn-lt"/>
              <a:ea typeface="+mn-ea"/>
              <a:cs typeface="+mn-cs"/>
            </a:rPr>
            <a:t>▲首期进货款：面粉、奶油等原材料，约</a:t>
          </a:r>
          <a:r>
            <a:rPr lang="en-US" altLang="zh-CN" sz="1100" b="0" i="0">
              <a:solidFill>
                <a:schemeClr val="dk1"/>
              </a:solidFill>
              <a:effectLst/>
              <a:latin typeface="+mn-lt"/>
              <a:ea typeface="+mn-ea"/>
              <a:cs typeface="+mn-cs"/>
            </a:rPr>
            <a:t>6000</a:t>
          </a:r>
          <a:r>
            <a:rPr lang="zh-CN" altLang="en-US" sz="1100" b="0" i="0">
              <a:solidFill>
                <a:schemeClr val="dk1"/>
              </a:solidFill>
              <a:effectLst/>
              <a:latin typeface="+mn-lt"/>
              <a:ea typeface="+mn-ea"/>
              <a:cs typeface="+mn-cs"/>
            </a:rPr>
            <a:t>元。</a:t>
          </a:r>
          <a:br>
            <a:rPr lang="zh-CN" altLang="en-US"/>
          </a:br>
          <a:br>
            <a:rPr lang="zh-CN" altLang="en-US"/>
          </a:b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经济效益估算</a:t>
          </a:r>
          <a:r>
            <a:rPr lang="en-US" altLang="zh-CN" sz="1100" b="0" i="0">
              <a:solidFill>
                <a:schemeClr val="dk1"/>
              </a:solidFill>
              <a:effectLst/>
              <a:latin typeface="+mn-lt"/>
              <a:ea typeface="+mn-ea"/>
              <a:cs typeface="+mn-cs"/>
            </a:rPr>
            <a:t>】</a:t>
          </a:r>
          <a:br>
            <a:rPr lang="zh-CN" altLang="en-US"/>
          </a:br>
          <a:br>
            <a:rPr lang="zh-CN" altLang="en-US"/>
          </a:br>
          <a:r>
            <a:rPr lang="zh-CN" altLang="en-US" sz="1100" b="0" i="0">
              <a:solidFill>
                <a:schemeClr val="dk1"/>
              </a:solidFill>
              <a:effectLst/>
              <a:latin typeface="+mn-lt"/>
              <a:ea typeface="+mn-ea"/>
              <a:cs typeface="+mn-cs"/>
            </a:rPr>
            <a:t>▲月销售额（平均）：</a:t>
          </a:r>
          <a:r>
            <a:rPr lang="en-US" altLang="zh-CN" sz="1100" b="0" i="0">
              <a:solidFill>
                <a:schemeClr val="dk1"/>
              </a:solidFill>
              <a:effectLst/>
              <a:latin typeface="+mn-lt"/>
              <a:ea typeface="+mn-ea"/>
              <a:cs typeface="+mn-cs"/>
            </a:rPr>
            <a:t>45000</a:t>
          </a:r>
          <a:r>
            <a:rPr lang="zh-CN" altLang="en-US" sz="1100" b="0" i="0">
              <a:solidFill>
                <a:schemeClr val="dk1"/>
              </a:solidFill>
              <a:effectLst/>
              <a:latin typeface="+mn-lt"/>
              <a:ea typeface="+mn-ea"/>
              <a:cs typeface="+mn-cs"/>
            </a:rPr>
            <a:t>元据有关内行人士评估，如此一家小型蛋糕店的经营在走上正轨以后，每月销售额可达</a:t>
          </a:r>
          <a:r>
            <a:rPr lang="en-US" altLang="zh-CN" sz="1100" b="0" i="0">
              <a:solidFill>
                <a:schemeClr val="dk1"/>
              </a:solidFill>
              <a:effectLst/>
              <a:latin typeface="+mn-lt"/>
              <a:ea typeface="+mn-ea"/>
              <a:cs typeface="+mn-cs"/>
            </a:rPr>
            <a:t>45000</a:t>
          </a:r>
          <a:r>
            <a:rPr lang="zh-CN" altLang="en-US" sz="1100" b="0" i="0">
              <a:solidFill>
                <a:schemeClr val="dk1"/>
              </a:solidFill>
              <a:effectLst/>
              <a:latin typeface="+mn-lt"/>
              <a:ea typeface="+mn-ea"/>
              <a:cs typeface="+mn-cs"/>
            </a:rPr>
            <a:t>元。</a:t>
          </a:r>
          <a:br>
            <a:rPr lang="zh-CN" altLang="en-US"/>
          </a:br>
          <a:br>
            <a:rPr lang="zh-CN" altLang="en-US"/>
          </a:br>
          <a:r>
            <a:rPr lang="zh-CN" altLang="en-US" sz="1100" b="0" i="0">
              <a:solidFill>
                <a:schemeClr val="dk1"/>
              </a:solidFill>
              <a:effectLst/>
              <a:latin typeface="+mn-lt"/>
              <a:ea typeface="+mn-ea"/>
              <a:cs typeface="+mn-cs"/>
            </a:rPr>
            <a:t>▲每月支出：</a:t>
          </a:r>
          <a:r>
            <a:rPr lang="en-US" altLang="zh-CN" sz="1100" b="0" i="0">
              <a:solidFill>
                <a:schemeClr val="dk1"/>
              </a:solidFill>
              <a:effectLst/>
              <a:latin typeface="+mn-lt"/>
              <a:ea typeface="+mn-ea"/>
              <a:cs typeface="+mn-cs"/>
            </a:rPr>
            <a:t>14033</a:t>
          </a:r>
          <a:r>
            <a:rPr lang="zh-CN" altLang="en-US" sz="1100" b="0" i="0">
              <a:solidFill>
                <a:schemeClr val="dk1"/>
              </a:solidFill>
              <a:effectLst/>
              <a:latin typeface="+mn-lt"/>
              <a:ea typeface="+mn-ea"/>
              <a:cs typeface="+mn-cs"/>
            </a:rPr>
            <a:t>元房租：最佳选址在居民较密集的小区、社区商业街、及靠近小孩子的地段（如幼儿园或者游乐场附近），约</a:t>
          </a:r>
          <a:r>
            <a:rPr lang="en-US" altLang="zh-CN" sz="1100" b="0" i="0">
              <a:solidFill>
                <a:schemeClr val="dk1"/>
              </a:solidFill>
              <a:effectLst/>
              <a:latin typeface="+mn-lt"/>
              <a:ea typeface="+mn-ea"/>
              <a:cs typeface="+mn-cs"/>
            </a:rPr>
            <a:t>14033</a:t>
          </a:r>
          <a:r>
            <a:rPr lang="zh-CN" altLang="en-US" sz="1100" b="0" i="0">
              <a:solidFill>
                <a:schemeClr val="dk1"/>
              </a:solidFill>
              <a:effectLst/>
              <a:latin typeface="+mn-lt"/>
              <a:ea typeface="+mn-ea"/>
              <a:cs typeface="+mn-cs"/>
            </a:rPr>
            <a:t>元。</a:t>
          </a:r>
          <a:br>
            <a:rPr lang="zh-CN" altLang="en-US"/>
          </a:br>
          <a:br>
            <a:rPr lang="zh-CN" altLang="en-US"/>
          </a:br>
          <a:r>
            <a:rPr lang="zh-CN" altLang="en-US" sz="1100" b="0" i="0">
              <a:solidFill>
                <a:schemeClr val="dk1"/>
              </a:solidFill>
              <a:effectLst/>
              <a:latin typeface="+mn-lt"/>
              <a:ea typeface="+mn-ea"/>
              <a:cs typeface="+mn-cs"/>
            </a:rPr>
            <a:t>货品成本：</a:t>
          </a:r>
          <a:r>
            <a:rPr lang="en-US" altLang="zh-CN" sz="1100" b="0" i="0">
              <a:solidFill>
                <a:schemeClr val="dk1"/>
              </a:solidFill>
              <a:effectLst/>
              <a:latin typeface="+mn-lt"/>
              <a:ea typeface="+mn-ea"/>
              <a:cs typeface="+mn-cs"/>
            </a:rPr>
            <a:t>30%</a:t>
          </a:r>
          <a:r>
            <a:rPr lang="zh-CN" altLang="en-US" sz="1100" b="0" i="0">
              <a:solidFill>
                <a:schemeClr val="dk1"/>
              </a:solidFill>
              <a:effectLst/>
              <a:latin typeface="+mn-lt"/>
              <a:ea typeface="+mn-ea"/>
              <a:cs typeface="+mn-cs"/>
            </a:rPr>
            <a:t>左右，约</a:t>
          </a:r>
          <a:r>
            <a:rPr lang="en-US" altLang="zh-CN" sz="1100" b="0" i="0">
              <a:solidFill>
                <a:schemeClr val="dk1"/>
              </a:solidFill>
              <a:effectLst/>
              <a:latin typeface="+mn-lt"/>
              <a:ea typeface="+mn-ea"/>
              <a:cs typeface="+mn-cs"/>
            </a:rPr>
            <a:t>5000</a:t>
          </a:r>
          <a:r>
            <a:rPr lang="zh-CN" altLang="en-US" sz="1100" b="0" i="0">
              <a:solidFill>
                <a:schemeClr val="dk1"/>
              </a:solidFill>
              <a:effectLst/>
              <a:latin typeface="+mn-lt"/>
              <a:ea typeface="+mn-ea"/>
              <a:cs typeface="+mn-cs"/>
            </a:rPr>
            <a:t>元人员工资：</a:t>
          </a:r>
          <a:r>
            <a:rPr lang="en-US" altLang="zh-CN" sz="1100" b="0" i="0">
              <a:solidFill>
                <a:schemeClr val="dk1"/>
              </a:solidFill>
              <a:effectLst/>
              <a:latin typeface="+mn-lt"/>
              <a:ea typeface="+mn-ea"/>
              <a:cs typeface="+mn-cs"/>
            </a:rPr>
            <a:t>10</a:t>
          </a:r>
          <a:r>
            <a:rPr lang="zh-CN" altLang="en-US" sz="1100" b="0" i="0">
              <a:solidFill>
                <a:schemeClr val="dk1"/>
              </a:solidFill>
              <a:effectLst/>
              <a:latin typeface="+mn-lt"/>
              <a:ea typeface="+mn-ea"/>
              <a:cs typeface="+mn-cs"/>
            </a:rPr>
            <a:t>平方米的小店需要蛋糕师傅</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名，服务员</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名，工资共计</a:t>
          </a:r>
          <a:r>
            <a:rPr lang="en-US" altLang="zh-CN" sz="1100" b="0" i="0">
              <a:solidFill>
                <a:schemeClr val="dk1"/>
              </a:solidFill>
              <a:effectLst/>
              <a:latin typeface="+mn-lt"/>
              <a:ea typeface="+mn-ea"/>
              <a:cs typeface="+mn-cs"/>
            </a:rPr>
            <a:t>8000</a:t>
          </a:r>
          <a:r>
            <a:rPr lang="zh-CN" altLang="en-US" sz="1100" b="0" i="0">
              <a:solidFill>
                <a:schemeClr val="dk1"/>
              </a:solidFill>
              <a:effectLst/>
              <a:latin typeface="+mn-lt"/>
              <a:ea typeface="+mn-ea"/>
              <a:cs typeface="+mn-cs"/>
            </a:rPr>
            <a:t>元。</a:t>
          </a:r>
          <a:br>
            <a:rPr lang="zh-CN" altLang="en-US"/>
          </a:br>
          <a:br>
            <a:rPr lang="zh-CN" altLang="en-US"/>
          </a:br>
          <a:r>
            <a:rPr lang="zh-CN" altLang="en-US" sz="1100" b="0" i="0">
              <a:solidFill>
                <a:schemeClr val="dk1"/>
              </a:solidFill>
              <a:effectLst/>
              <a:latin typeface="+mn-lt"/>
              <a:ea typeface="+mn-ea"/>
              <a:cs typeface="+mn-cs"/>
            </a:rPr>
            <a:t>水电等杂费：</a:t>
          </a:r>
          <a:r>
            <a:rPr lang="en-US" altLang="zh-CN" sz="1100" b="0" i="0">
              <a:solidFill>
                <a:schemeClr val="dk1"/>
              </a:solidFill>
              <a:effectLst/>
              <a:latin typeface="+mn-lt"/>
              <a:ea typeface="+mn-ea"/>
              <a:cs typeface="+mn-cs"/>
            </a:rPr>
            <a:t>700</a:t>
          </a:r>
          <a:r>
            <a:rPr lang="zh-CN" altLang="en-US" sz="1100" b="0" i="0">
              <a:solidFill>
                <a:schemeClr val="dk1"/>
              </a:solidFill>
              <a:effectLst/>
              <a:latin typeface="+mn-lt"/>
              <a:ea typeface="+mn-ea"/>
              <a:cs typeface="+mn-cs"/>
            </a:rPr>
            <a:t>元设备折旧费：按</a:t>
          </a:r>
          <a:r>
            <a:rPr lang="en-US" altLang="zh-CN" sz="1100" b="0" i="0">
              <a:solidFill>
                <a:schemeClr val="dk1"/>
              </a:solidFill>
              <a:effectLst/>
              <a:latin typeface="+mn-lt"/>
              <a:ea typeface="+mn-ea"/>
              <a:cs typeface="+mn-cs"/>
            </a:rPr>
            <a:t>5</a:t>
          </a:r>
          <a:r>
            <a:rPr lang="zh-CN" altLang="en-US" sz="1100" b="0" i="0">
              <a:solidFill>
                <a:schemeClr val="dk1"/>
              </a:solidFill>
              <a:effectLst/>
              <a:latin typeface="+mn-lt"/>
              <a:ea typeface="+mn-ea"/>
              <a:cs typeface="+mn-cs"/>
            </a:rPr>
            <a:t>年计算，每月</a:t>
          </a:r>
          <a:r>
            <a:rPr lang="en-US" altLang="zh-CN" sz="1100" b="0" i="0">
              <a:solidFill>
                <a:schemeClr val="dk1"/>
              </a:solidFill>
              <a:effectLst/>
              <a:latin typeface="+mn-lt"/>
              <a:ea typeface="+mn-ea"/>
              <a:cs typeface="+mn-cs"/>
            </a:rPr>
            <a:t>1333</a:t>
          </a:r>
          <a:r>
            <a:rPr lang="zh-CN" altLang="en-US" sz="1100" b="0" i="0">
              <a:solidFill>
                <a:schemeClr val="dk1"/>
              </a:solidFill>
              <a:effectLst/>
              <a:latin typeface="+mn-lt"/>
              <a:ea typeface="+mn-ea"/>
              <a:cs typeface="+mn-cs"/>
            </a:rPr>
            <a:t>元</a:t>
          </a:r>
          <a:br>
            <a:rPr lang="zh-CN" altLang="en-US"/>
          </a:br>
          <a:r>
            <a:rPr lang="zh-CN" altLang="en-US"/>
            <a:t>使用开发工具，使单位可变成本，经营月份与销售单价变化，建立盈亏平衡分析模型与利润极大值分析模型，使得你开设的蛋糕店能够持续经营。</a:t>
          </a:r>
          <a:endParaRPr lang="en-US" altLang="zh-CN"/>
        </a:p>
        <a:p>
          <a:r>
            <a:rPr lang="zh-CN" altLang="en-US"/>
            <a:t>分析模型中，假设</a:t>
          </a:r>
          <a:r>
            <a:rPr lang="zh-CN" altLang="zh-CN" sz="1100" b="0" i="0" baseline="0">
              <a:solidFill>
                <a:schemeClr val="dk1"/>
              </a:solidFill>
              <a:effectLst/>
              <a:latin typeface="+mn-lt"/>
              <a:ea typeface="+mn-ea"/>
              <a:cs typeface="+mn-cs"/>
            </a:rPr>
            <a:t>销量</a:t>
          </a:r>
          <a:r>
            <a:rPr lang="en-US" altLang="zh-CN" sz="1100" b="0" i="0" baseline="0">
              <a:solidFill>
                <a:schemeClr val="dk1"/>
              </a:solidFill>
              <a:effectLst/>
              <a:latin typeface="+mn-lt"/>
              <a:ea typeface="+mn-ea"/>
              <a:cs typeface="+mn-cs"/>
            </a:rPr>
            <a:t>Q</a:t>
          </a:r>
          <a:r>
            <a:rPr lang="zh-CN" altLang="zh-CN" sz="1100" b="0" i="0" baseline="0">
              <a:solidFill>
                <a:schemeClr val="dk1"/>
              </a:solidFill>
              <a:effectLst/>
              <a:latin typeface="+mn-lt"/>
              <a:ea typeface="+mn-ea"/>
              <a:cs typeface="+mn-cs"/>
            </a:rPr>
            <a:t>与单价</a:t>
          </a:r>
          <a:r>
            <a:rPr lang="en-US" altLang="zh-CN" sz="1100" b="0" i="0" baseline="0">
              <a:solidFill>
                <a:schemeClr val="dk1"/>
              </a:solidFill>
              <a:effectLst/>
              <a:latin typeface="+mn-lt"/>
              <a:ea typeface="+mn-ea"/>
              <a:cs typeface="+mn-cs"/>
            </a:rPr>
            <a:t>p</a:t>
          </a:r>
          <a:r>
            <a:rPr lang="zh-CN" altLang="zh-CN" sz="1100" b="0" i="0" baseline="0">
              <a:solidFill>
                <a:schemeClr val="dk1"/>
              </a:solidFill>
              <a:effectLst/>
              <a:latin typeface="+mn-lt"/>
              <a:ea typeface="+mn-ea"/>
              <a:cs typeface="+mn-cs"/>
            </a:rPr>
            <a:t>之间的关系</a:t>
          </a:r>
          <a:r>
            <a:rPr lang="zh-CN" altLang="en-US" sz="1100" b="0" i="0" baseline="0">
              <a:solidFill>
                <a:schemeClr val="dk1"/>
              </a:solidFill>
              <a:effectLst/>
              <a:latin typeface="+mn-lt"/>
              <a:ea typeface="+mn-ea"/>
              <a:cs typeface="+mn-cs"/>
            </a:rPr>
            <a:t>近似</a:t>
          </a:r>
          <a:r>
            <a:rPr lang="zh-CN" altLang="zh-CN" sz="1100" b="0" i="0" baseline="0">
              <a:solidFill>
                <a:schemeClr val="dk1"/>
              </a:solidFill>
              <a:effectLst/>
              <a:latin typeface="+mn-lt"/>
              <a:ea typeface="+mn-ea"/>
              <a:cs typeface="+mn-cs"/>
            </a:rPr>
            <a:t>为</a:t>
          </a:r>
          <a:r>
            <a:rPr lang="en-US" altLang="zh-CN" sz="1100" b="0" i="0" baseline="0">
              <a:solidFill>
                <a:schemeClr val="dk1"/>
              </a:solidFill>
              <a:effectLst/>
              <a:latin typeface="+mn-lt"/>
              <a:ea typeface="+mn-ea"/>
              <a:cs typeface="+mn-cs"/>
            </a:rPr>
            <a:t>Q=1800 -15p</a:t>
          </a:r>
        </a:p>
        <a:p>
          <a:endParaRPr lang="en-US" altLang="zh-CN"/>
        </a:p>
      </xdr:txBody>
    </xdr:sp>
    <xdr:clientData/>
  </xdr:twoCellAnchor>
  <xdr:twoCellAnchor>
    <xdr:from>
      <xdr:col>10</xdr:col>
      <xdr:colOff>396240</xdr:colOff>
      <xdr:row>4</xdr:row>
      <xdr:rowOff>167640</xdr:rowOff>
    </xdr:from>
    <xdr:to>
      <xdr:col>15</xdr:col>
      <xdr:colOff>327660</xdr:colOff>
      <xdr:row>7</xdr:row>
      <xdr:rowOff>144780</xdr:rowOff>
    </xdr:to>
    <xdr:sp macro="" textlink="">
      <xdr:nvSpPr>
        <xdr:cNvPr id="3" name="文本框 2">
          <a:extLst>
            <a:ext uri="{FF2B5EF4-FFF2-40B4-BE49-F238E27FC236}">
              <a16:creationId xmlns:a16="http://schemas.microsoft.com/office/drawing/2014/main" id="{BE71EC33-F939-4150-A2C5-2755D831FC7D}"/>
            </a:ext>
          </a:extLst>
        </xdr:cNvPr>
        <xdr:cNvSpPr txBox="1"/>
      </xdr:nvSpPr>
      <xdr:spPr>
        <a:xfrm>
          <a:off x="6492240" y="868680"/>
          <a:ext cx="2979420" cy="502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数据来源：</a:t>
          </a:r>
          <a:endParaRPr lang="en-US" altLang="zh-CN" sz="1100"/>
        </a:p>
        <a:p>
          <a:r>
            <a:rPr lang="zh-CN" altLang="en-US" sz="1100"/>
            <a:t>百度知道：开设一家蛋糕店需要多少成本？</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365760</xdr:colOff>
      <xdr:row>19</xdr:row>
      <xdr:rowOff>45720</xdr:rowOff>
    </xdr:from>
    <xdr:to>
      <xdr:col>7</xdr:col>
      <xdr:colOff>182880</xdr:colOff>
      <xdr:row>38</xdr:row>
      <xdr:rowOff>30480</xdr:rowOff>
    </xdr:to>
    <xdr:graphicFrame macro="">
      <xdr:nvGraphicFramePr>
        <xdr:cNvPr id="2" name="图表 1">
          <a:extLst>
            <a:ext uri="{FF2B5EF4-FFF2-40B4-BE49-F238E27FC236}">
              <a16:creationId xmlns:a16="http://schemas.microsoft.com/office/drawing/2014/main" id="{9A48807C-F3E4-4DC9-8FEC-FB30E4CB77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609600</xdr:colOff>
      <xdr:row>3</xdr:row>
      <xdr:rowOff>83820</xdr:rowOff>
    </xdr:from>
    <xdr:to>
      <xdr:col>7</xdr:col>
      <xdr:colOff>327660</xdr:colOff>
      <xdr:row>19</xdr:row>
      <xdr:rowOff>22860</xdr:rowOff>
    </xdr:to>
    <xdr:graphicFrame macro="">
      <xdr:nvGraphicFramePr>
        <xdr:cNvPr id="3" name="图表 2">
          <a:extLst>
            <a:ext uri="{FF2B5EF4-FFF2-40B4-BE49-F238E27FC236}">
              <a16:creationId xmlns:a16="http://schemas.microsoft.com/office/drawing/2014/main" id="{7DF8946F-9F94-41F1-B331-CF3B95C208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350520</xdr:colOff>
      <xdr:row>7</xdr:row>
      <xdr:rowOff>60960</xdr:rowOff>
    </xdr:from>
    <xdr:to>
      <xdr:col>11</xdr:col>
      <xdr:colOff>373380</xdr:colOff>
      <xdr:row>26</xdr:row>
      <xdr:rowOff>45720</xdr:rowOff>
    </xdr:to>
    <xdr:graphicFrame macro="">
      <xdr:nvGraphicFramePr>
        <xdr:cNvPr id="4" name="图表 3">
          <a:extLst>
            <a:ext uri="{FF2B5EF4-FFF2-40B4-BE49-F238E27FC236}">
              <a16:creationId xmlns:a16="http://schemas.microsoft.com/office/drawing/2014/main" id="{D2BF2418-5208-4155-BE39-CBA152BBB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xdr:from>
          <xdr:col>6</xdr:col>
          <xdr:colOff>373380</xdr:colOff>
          <xdr:row>10</xdr:row>
          <xdr:rowOff>129540</xdr:rowOff>
        </xdr:from>
        <xdr:to>
          <xdr:col>7</xdr:col>
          <xdr:colOff>45720</xdr:colOff>
          <xdr:row>12</xdr:row>
          <xdr:rowOff>7620</xdr:rowOff>
        </xdr:to>
        <xdr:sp macro="" textlink="">
          <xdr:nvSpPr>
            <xdr:cNvPr id="16385" name="Spinner 1" hidden="1">
              <a:extLst>
                <a:ext uri="{63B3BB69-23CF-44E3-9099-C40C66FF867C}">
                  <a14:compatExt spid="_x0000_s16385"/>
                </a:ext>
                <a:ext uri="{FF2B5EF4-FFF2-40B4-BE49-F238E27FC236}">
                  <a16:creationId xmlns:a16="http://schemas.microsoft.com/office/drawing/2014/main" id="{9DA0E67A-6453-47F8-8238-DE046B086C7F}"/>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9</xdr:col>
      <xdr:colOff>198120</xdr:colOff>
      <xdr:row>16</xdr:row>
      <xdr:rowOff>129540</xdr:rowOff>
    </xdr:from>
    <xdr:to>
      <xdr:col>9</xdr:col>
      <xdr:colOff>746760</xdr:colOff>
      <xdr:row>18</xdr:row>
      <xdr:rowOff>22860</xdr:rowOff>
    </xdr:to>
    <xdr:sp macro="" textlink="">
      <xdr:nvSpPr>
        <xdr:cNvPr id="6" name="对话气泡: 圆角矩形 5">
          <a:extLst>
            <a:ext uri="{FF2B5EF4-FFF2-40B4-BE49-F238E27FC236}">
              <a16:creationId xmlns:a16="http://schemas.microsoft.com/office/drawing/2014/main" id="{CC1C2C90-637B-4434-9432-8623454142E1}"/>
            </a:ext>
          </a:extLst>
        </xdr:cNvPr>
        <xdr:cNvSpPr/>
      </xdr:nvSpPr>
      <xdr:spPr>
        <a:xfrm>
          <a:off x="8343900" y="2933700"/>
          <a:ext cx="548640" cy="243840"/>
        </a:xfrm>
        <a:prstGeom prst="wedgeRoundRectCallout">
          <a:avLst>
            <a:gd name="adj1" fmla="val 10510"/>
            <a:gd name="adj2" fmla="val 135833"/>
            <a:gd name="adj3" fmla="val 1666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accent5">
                <a:lumMod val="20000"/>
                <a:lumOff val="80000"/>
              </a:schemeClr>
            </a:solidFill>
          </a:endParaRPr>
        </a:p>
      </xdr:txBody>
    </xdr:sp>
    <xdr:clientData/>
  </xdr:twoCellAnchor>
  <xdr:twoCellAnchor>
    <xdr:from>
      <xdr:col>9</xdr:col>
      <xdr:colOff>175260</xdr:colOff>
      <xdr:row>16</xdr:row>
      <xdr:rowOff>106680</xdr:rowOff>
    </xdr:from>
    <xdr:to>
      <xdr:col>10</xdr:col>
      <xdr:colOff>30480</xdr:colOff>
      <xdr:row>18</xdr:row>
      <xdr:rowOff>22860</xdr:rowOff>
    </xdr:to>
    <xdr:sp macro="" textlink="">
      <xdr:nvSpPr>
        <xdr:cNvPr id="7" name="文本框 6">
          <a:extLst>
            <a:ext uri="{FF2B5EF4-FFF2-40B4-BE49-F238E27FC236}">
              <a16:creationId xmlns:a16="http://schemas.microsoft.com/office/drawing/2014/main" id="{509DF67A-703E-43AB-95CF-851F216A1981}"/>
            </a:ext>
          </a:extLst>
        </xdr:cNvPr>
        <xdr:cNvSpPr txBox="1"/>
      </xdr:nvSpPr>
      <xdr:spPr>
        <a:xfrm>
          <a:off x="8321040" y="2910840"/>
          <a:ext cx="6705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盈利区</a:t>
          </a:r>
          <a:endParaRPr lang="en-US" altLang="zh-CN" sz="1100"/>
        </a:p>
        <a:p>
          <a:endParaRPr lang="zh-CN" altLang="en-US" sz="1100"/>
        </a:p>
      </xdr:txBody>
    </xdr:sp>
    <xdr:clientData/>
  </xdr:twoCellAnchor>
  <xdr:twoCellAnchor>
    <xdr:from>
      <xdr:col>7</xdr:col>
      <xdr:colOff>251460</xdr:colOff>
      <xdr:row>8</xdr:row>
      <xdr:rowOff>22860</xdr:rowOff>
    </xdr:from>
    <xdr:to>
      <xdr:col>10</xdr:col>
      <xdr:colOff>1089660</xdr:colOff>
      <xdr:row>10</xdr:row>
      <xdr:rowOff>0</xdr:rowOff>
    </xdr:to>
    <xdr:sp macro="" textlink="">
      <xdr:nvSpPr>
        <xdr:cNvPr id="8" name="文本框 7">
          <a:extLst>
            <a:ext uri="{FF2B5EF4-FFF2-40B4-BE49-F238E27FC236}">
              <a16:creationId xmlns:a16="http://schemas.microsoft.com/office/drawing/2014/main" id="{287174D4-1B99-4E5F-8C6A-7F5C3B6602CE}"/>
            </a:ext>
          </a:extLst>
        </xdr:cNvPr>
        <xdr:cNvSpPr txBox="1"/>
      </xdr:nvSpPr>
      <xdr:spPr>
        <a:xfrm>
          <a:off x="6545580" y="1424940"/>
          <a:ext cx="3505200" cy="327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600" b="1"/>
            <a:t>蛋糕店盈亏平衡分析模型</a:t>
          </a:r>
        </a:p>
      </xdr:txBody>
    </xdr:sp>
    <xdr:clientData/>
  </xdr:twoCellAnchor>
  <mc:AlternateContent xmlns:mc="http://schemas.openxmlformats.org/markup-compatibility/2006">
    <mc:Choice xmlns:a14="http://schemas.microsoft.com/office/drawing/2010/main" Requires="a14">
      <xdr:twoCellAnchor>
        <xdr:from>
          <xdr:col>2</xdr:col>
          <xdr:colOff>1188720</xdr:colOff>
          <xdr:row>4</xdr:row>
          <xdr:rowOff>167640</xdr:rowOff>
        </xdr:from>
        <xdr:to>
          <xdr:col>3</xdr:col>
          <xdr:colOff>182880</xdr:colOff>
          <xdr:row>6</xdr:row>
          <xdr:rowOff>91440</xdr:rowOff>
        </xdr:to>
        <xdr:sp macro="" textlink="">
          <xdr:nvSpPr>
            <xdr:cNvPr id="16386" name="Spinner 2" hidden="1">
              <a:extLst>
                <a:ext uri="{63B3BB69-23CF-44E3-9099-C40C66FF867C}">
                  <a14:compatExt spid="_x0000_s16386"/>
                </a:ext>
                <a:ext uri="{FF2B5EF4-FFF2-40B4-BE49-F238E27FC236}">
                  <a16:creationId xmlns:a16="http://schemas.microsoft.com/office/drawing/2014/main" id="{F0685241-660D-407A-8808-7C34BD55C0C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91440</xdr:colOff>
          <xdr:row>19</xdr:row>
          <xdr:rowOff>38100</xdr:rowOff>
        </xdr:from>
        <xdr:to>
          <xdr:col>2</xdr:col>
          <xdr:colOff>510540</xdr:colOff>
          <xdr:row>20</xdr:row>
          <xdr:rowOff>152400</xdr:rowOff>
        </xdr:to>
        <xdr:sp macro="" textlink="">
          <xdr:nvSpPr>
            <xdr:cNvPr id="16387" name="Spinner 3" hidden="1">
              <a:extLst>
                <a:ext uri="{63B3BB69-23CF-44E3-9099-C40C66FF867C}">
                  <a14:compatExt spid="_x0000_s16387"/>
                </a:ext>
                <a:ext uri="{FF2B5EF4-FFF2-40B4-BE49-F238E27FC236}">
                  <a16:creationId xmlns:a16="http://schemas.microsoft.com/office/drawing/2014/main" id="{86BE2D02-7FDC-4DEC-85FF-A06E0947E69B}"/>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11.xml><?xml version="1.0" encoding="utf-8"?>
<c:userShapes xmlns:c="http://schemas.openxmlformats.org/drawingml/2006/chart">
  <cdr:relSizeAnchor xmlns:cdr="http://schemas.openxmlformats.org/drawingml/2006/chartDrawing">
    <cdr:from>
      <cdr:x>0.35667</cdr:x>
      <cdr:y>0.11389</cdr:y>
    </cdr:from>
    <cdr:to>
      <cdr:x>0.67</cdr:x>
      <cdr:y>0.23333</cdr:y>
    </cdr:to>
    <cdr:sp macro="" textlink="模型4!$F$2">
      <cdr:nvSpPr>
        <cdr:cNvPr id="2" name="文本框 1">
          <a:extLst xmlns:a="http://schemas.openxmlformats.org/drawingml/2006/main">
            <a:ext uri="{FF2B5EF4-FFF2-40B4-BE49-F238E27FC236}">
              <a16:creationId xmlns:a16="http://schemas.microsoft.com/office/drawing/2014/main" id="{C734E952-AA01-C7B7-45B5-1DD79474E652}"/>
            </a:ext>
          </a:extLst>
        </cdr:cNvPr>
        <cdr:cNvSpPr txBox="1"/>
      </cdr:nvSpPr>
      <cdr:spPr>
        <a:xfrm xmlns:a="http://schemas.openxmlformats.org/drawingml/2006/main">
          <a:off x="1630680" y="312420"/>
          <a:ext cx="1432560" cy="32766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56DB6232-4CDB-4AE3-A5B3-91CC2C81557E}" type="TxLink">
            <a:rPr lang="zh-CN" altLang="en-US" sz="1100" b="0" i="0" u="none" strike="noStrike">
              <a:solidFill>
                <a:srgbClr val="000000"/>
              </a:solidFill>
              <a:latin typeface="等线"/>
              <a:ea typeface="等线"/>
              <a:cs typeface="Arial"/>
            </a:rPr>
            <a:pPr/>
            <a:t>当前销售单价=75元</a:t>
          </a:fld>
          <a:endParaRPr lang="zh-CN" altLang="en-US" sz="1100"/>
        </a:p>
      </cdr:txBody>
    </cdr:sp>
  </cdr:relSizeAnchor>
</c:userShapes>
</file>

<file path=xl/drawings/drawing12.xml><?xml version="1.0" encoding="utf-8"?>
<c:userShapes xmlns:c="http://schemas.openxmlformats.org/drawingml/2006/chart">
  <cdr:relSizeAnchor xmlns:cdr="http://schemas.openxmlformats.org/drawingml/2006/chartDrawing">
    <cdr:from>
      <cdr:x>0.1403</cdr:x>
      <cdr:y>0.62452</cdr:y>
    </cdr:from>
    <cdr:to>
      <cdr:x>0.25422</cdr:x>
      <cdr:y>0.69808</cdr:y>
    </cdr:to>
    <cdr:sp macro="" textlink="">
      <cdr:nvSpPr>
        <cdr:cNvPr id="2" name="对话气泡: 圆角矩形 1">
          <a:extLst xmlns:a="http://schemas.openxmlformats.org/drawingml/2006/main">
            <a:ext uri="{FF2B5EF4-FFF2-40B4-BE49-F238E27FC236}">
              <a16:creationId xmlns:a16="http://schemas.microsoft.com/office/drawing/2014/main" id="{5C90D042-37E6-9E76-6639-8A7A65BB23C3}"/>
            </a:ext>
          </a:extLst>
        </cdr:cNvPr>
        <cdr:cNvSpPr/>
      </cdr:nvSpPr>
      <cdr:spPr>
        <a:xfrm xmlns:a="http://schemas.openxmlformats.org/drawingml/2006/main">
          <a:off x="675640" y="2070100"/>
          <a:ext cx="548640" cy="243840"/>
        </a:xfrm>
        <a:prstGeom xmlns:a="http://schemas.openxmlformats.org/drawingml/2006/main" prst="wedgeRoundRectCallout">
          <a:avLst>
            <a:gd name="adj1" fmla="val -1990"/>
            <a:gd name="adj2" fmla="val 138958"/>
            <a:gd name="adj3" fmla="val 16667"/>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zh-CN" altLang="en-US" sz="1100">
            <a:solidFill>
              <a:schemeClr val="accent5">
                <a:lumMod val="20000"/>
                <a:lumOff val="80000"/>
              </a:schemeClr>
            </a:solidFill>
          </a:endParaRPr>
        </a:p>
      </cdr:txBody>
    </cdr:sp>
  </cdr:relSizeAnchor>
  <cdr:relSizeAnchor xmlns:cdr="http://schemas.openxmlformats.org/drawingml/2006/chartDrawing">
    <cdr:from>
      <cdr:x>0.13238</cdr:x>
      <cdr:y>0.61992</cdr:y>
    </cdr:from>
    <cdr:to>
      <cdr:x>0.27162</cdr:x>
      <cdr:y>0.70038</cdr:y>
    </cdr:to>
    <cdr:sp macro="" textlink="">
      <cdr:nvSpPr>
        <cdr:cNvPr id="3" name="文本框 3">
          <a:extLst xmlns:a="http://schemas.openxmlformats.org/drawingml/2006/main">
            <a:ext uri="{FF2B5EF4-FFF2-40B4-BE49-F238E27FC236}">
              <a16:creationId xmlns:a16="http://schemas.microsoft.com/office/drawing/2014/main" id="{BB2B4CF8-7379-EFC9-6A36-0AB598439E5D}"/>
            </a:ext>
          </a:extLst>
        </cdr:cNvPr>
        <cdr:cNvSpPr txBox="1"/>
      </cdr:nvSpPr>
      <cdr:spPr>
        <a:xfrm xmlns:a="http://schemas.openxmlformats.org/drawingml/2006/main">
          <a:off x="637540" y="2054860"/>
          <a:ext cx="670560" cy="2667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zh-CN" altLang="en-US" sz="1100"/>
            <a:t>亏损区</a:t>
          </a:r>
          <a:endParaRPr lang="en-US" altLang="zh-CN" sz="1100"/>
        </a:p>
        <a:p xmlns:a="http://schemas.openxmlformats.org/drawingml/2006/main">
          <a:endParaRPr lang="zh-CN" altLang="en-US" sz="1100"/>
        </a:p>
      </cdr:txBody>
    </cdr:sp>
  </cdr:relSizeAnchor>
  <cdr:relSizeAnchor xmlns:cdr="http://schemas.openxmlformats.org/drawingml/2006/chartDrawing">
    <cdr:from>
      <cdr:x>0.06171</cdr:x>
      <cdr:y>0.17471</cdr:y>
    </cdr:from>
    <cdr:to>
      <cdr:x>0.96203</cdr:x>
      <cdr:y>0.28276</cdr:y>
    </cdr:to>
    <cdr:sp macro="" textlink="模型4!$A$21">
      <cdr:nvSpPr>
        <cdr:cNvPr id="4" name="文本框 3">
          <a:extLst xmlns:a="http://schemas.openxmlformats.org/drawingml/2006/main">
            <a:ext uri="{FF2B5EF4-FFF2-40B4-BE49-F238E27FC236}">
              <a16:creationId xmlns:a16="http://schemas.microsoft.com/office/drawing/2014/main" id="{4FEDC8A6-6198-98D8-A9D8-B7847CB46B61}"/>
            </a:ext>
          </a:extLst>
        </cdr:cNvPr>
        <cdr:cNvSpPr txBox="1"/>
      </cdr:nvSpPr>
      <cdr:spPr>
        <a:xfrm xmlns:a="http://schemas.openxmlformats.org/drawingml/2006/main">
          <a:off x="297180" y="579120"/>
          <a:ext cx="4335780" cy="358140"/>
        </a:xfrm>
        <a:prstGeom xmlns:a="http://schemas.openxmlformats.org/drawingml/2006/main" prst="rect">
          <a:avLst/>
        </a:prstGeom>
        <a:ln xmlns:a="http://schemas.openxmlformats.org/drawingml/2006/main">
          <a:solidFill>
            <a:schemeClr val="lt1">
              <a:shade val="50000"/>
            </a:schemeClr>
          </a:solidFill>
        </a:ln>
      </cdr:spPr>
      <cdr:txBody>
        <a:bodyPr xmlns:a="http://schemas.openxmlformats.org/drawingml/2006/main" vertOverflow="clip" wrap="square" rtlCol="0"/>
        <a:lstStyle xmlns:a="http://schemas.openxmlformats.org/drawingml/2006/main"/>
        <a:p xmlns:a="http://schemas.openxmlformats.org/drawingml/2006/main">
          <a:fld id="{723E515D-C11C-45AD-8904-5545E739C126}" type="TxLink">
            <a:rPr lang="zh-CN" altLang="en-US" sz="1100" b="0" i="0" u="none" strike="noStrike">
              <a:solidFill>
                <a:srgbClr val="000000"/>
              </a:solidFill>
              <a:latin typeface="等线"/>
              <a:ea typeface="等线"/>
              <a:cs typeface="Arial"/>
            </a:rPr>
            <a:pPr/>
            <a:t>经营5个月,蛋糕单价=75元,盈亏平衡销量（每月）=月售511</a:t>
          </a:fld>
          <a:endParaRPr lang="zh-CN" altLang="en-US" sz="1400"/>
        </a:p>
      </cdr:txBody>
    </cdr:sp>
  </cdr:relSizeAnchor>
</c:userShapes>
</file>

<file path=xl/drawings/drawing13.xml><?xml version="1.0" encoding="utf-8"?>
<xdr:wsDr xmlns:xdr="http://schemas.openxmlformats.org/drawingml/2006/spreadsheetDrawing" xmlns:a="http://schemas.openxmlformats.org/drawingml/2006/main">
  <xdr:twoCellAnchor>
    <xdr:from>
      <xdr:col>3</xdr:col>
      <xdr:colOff>0</xdr:colOff>
      <xdr:row>6</xdr:row>
      <xdr:rowOff>0</xdr:rowOff>
    </xdr:from>
    <xdr:to>
      <xdr:col>16</xdr:col>
      <xdr:colOff>381000</xdr:colOff>
      <xdr:row>21</xdr:row>
      <xdr:rowOff>7620</xdr:rowOff>
    </xdr:to>
    <xdr:sp macro="" textlink="">
      <xdr:nvSpPr>
        <xdr:cNvPr id="2" name="Text Box 13">
          <a:extLst>
            <a:ext uri="{FF2B5EF4-FFF2-40B4-BE49-F238E27FC236}">
              <a16:creationId xmlns:a16="http://schemas.microsoft.com/office/drawing/2014/main" id="{9CE5F289-7E63-4199-A663-4AD1D2B2396D}"/>
            </a:ext>
          </a:extLst>
        </xdr:cNvPr>
        <xdr:cNvSpPr txBox="1">
          <a:spLocks noChangeArrowheads="1"/>
        </xdr:cNvSpPr>
      </xdr:nvSpPr>
      <xdr:spPr bwMode="auto">
        <a:xfrm>
          <a:off x="1828800" y="1051560"/>
          <a:ext cx="8305800" cy="2636520"/>
        </a:xfrm>
        <a:prstGeom prst="rect">
          <a:avLst/>
        </a:prstGeom>
        <a:solidFill>
          <a:schemeClr val="accent6">
            <a:lumMod val="20000"/>
            <a:lumOff val="8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lnSpc>
              <a:spcPts val="1400"/>
            </a:lnSpc>
            <a:defRPr sz="1000"/>
          </a:pPr>
          <a:r>
            <a:rPr lang="en-US" altLang="zh-CN" sz="1200" b="0" i="0" u="none" strike="noStrike" baseline="0">
              <a:solidFill>
                <a:srgbClr val="000000"/>
              </a:solidFill>
              <a:latin typeface="+mn-ea"/>
              <a:ea typeface="+mn-ea"/>
            </a:rPr>
            <a:t>Tims</a:t>
          </a:r>
          <a:r>
            <a:rPr lang="zh-CN" altLang="en-US" sz="1200" b="0" i="0" u="none" strike="noStrike" baseline="0">
              <a:solidFill>
                <a:srgbClr val="000000"/>
              </a:solidFill>
              <a:latin typeface="+mn-ea"/>
              <a:ea typeface="+mn-ea"/>
            </a:rPr>
            <a:t>是一家制作面包烘培与咖啡的企业，该企业需要采购安佳黄油作为原材料。大众点评显示一家门店月销售量</a:t>
          </a:r>
          <a:r>
            <a:rPr lang="en-US" altLang="zh-CN" sz="1200" b="0" i="0" u="none" strike="noStrike" baseline="0">
              <a:solidFill>
                <a:srgbClr val="000000"/>
              </a:solidFill>
              <a:latin typeface="+mn-ea"/>
              <a:ea typeface="+mn-ea"/>
            </a:rPr>
            <a:t>2700</a:t>
          </a:r>
          <a:r>
            <a:rPr lang="zh-CN" altLang="en-US" sz="1200" b="0" i="0" u="none" strike="noStrike" baseline="0">
              <a:solidFill>
                <a:srgbClr val="000000"/>
              </a:solidFill>
              <a:latin typeface="+mn-ea"/>
              <a:ea typeface="+mn-ea"/>
            </a:rPr>
            <a:t>，其中一个月卖出贝果</a:t>
          </a:r>
          <a:r>
            <a:rPr lang="en-US" altLang="zh-CN" sz="1200" b="0" i="0" u="none" strike="noStrike" baseline="0">
              <a:solidFill>
                <a:srgbClr val="000000"/>
              </a:solidFill>
              <a:latin typeface="+mn-ea"/>
              <a:ea typeface="+mn-ea"/>
            </a:rPr>
            <a:t>2000</a:t>
          </a:r>
          <a:r>
            <a:rPr lang="zh-CN" altLang="en-US" sz="1200" b="0" i="0" u="none" strike="noStrike" baseline="0">
              <a:solidFill>
                <a:srgbClr val="000000"/>
              </a:solidFill>
              <a:latin typeface="+mn-ea"/>
              <a:ea typeface="+mn-ea"/>
            </a:rPr>
            <a:t>份，一份贝果需要</a:t>
          </a:r>
          <a:r>
            <a:rPr lang="en-US" altLang="zh-CN" sz="1200" b="0" i="0" u="none" strike="noStrike" baseline="0">
              <a:solidFill>
                <a:srgbClr val="000000"/>
              </a:solidFill>
              <a:latin typeface="+mn-ea"/>
              <a:ea typeface="+mn-ea"/>
            </a:rPr>
            <a:t>2g</a:t>
          </a:r>
          <a:r>
            <a:rPr lang="zh-CN" altLang="en-US" sz="1200" b="0" i="0" u="none" strike="noStrike" baseline="0">
              <a:solidFill>
                <a:srgbClr val="000000"/>
              </a:solidFill>
              <a:latin typeface="+mn-ea"/>
              <a:ea typeface="+mn-ea"/>
            </a:rPr>
            <a:t>安佳黄油，一家门店黄油全年的需求量为</a:t>
          </a:r>
          <a:r>
            <a:rPr lang="en-US" altLang="zh-CN" sz="1200" b="0" i="0" u="none" strike="noStrike" baseline="0">
              <a:solidFill>
                <a:srgbClr val="000000"/>
              </a:solidFill>
              <a:latin typeface="+mn-ea"/>
              <a:ea typeface="+mn-ea"/>
            </a:rPr>
            <a:t>48000g</a:t>
          </a:r>
          <a:r>
            <a:rPr lang="zh-CN" altLang="en-US" sz="1200" b="0" i="0" u="none" strike="noStrike" baseline="0">
              <a:solidFill>
                <a:srgbClr val="000000"/>
              </a:solidFill>
              <a:latin typeface="+mn-ea"/>
              <a:ea typeface="+mn-ea"/>
            </a:rPr>
            <a:t>，现批发</a:t>
          </a:r>
          <a:r>
            <a:rPr lang="en-US" altLang="zh-CN" sz="1200" b="0" i="0" u="none" strike="noStrike" baseline="0">
              <a:solidFill>
                <a:srgbClr val="000000"/>
              </a:solidFill>
              <a:latin typeface="+mn-ea"/>
              <a:ea typeface="+mn-ea"/>
            </a:rPr>
            <a:t>(7g*288</a:t>
          </a:r>
          <a:r>
            <a:rPr lang="zh-CN" altLang="en-US" sz="1200" b="0" i="0" u="none" strike="noStrike" baseline="0">
              <a:solidFill>
                <a:srgbClr val="000000"/>
              </a:solidFill>
              <a:latin typeface="+mn-ea"/>
              <a:ea typeface="+mn-ea"/>
            </a:rPr>
            <a:t>粒</a:t>
          </a:r>
          <a:r>
            <a:rPr lang="en-US" altLang="zh-CN" sz="1200" b="0" i="0" u="none" strike="noStrike" baseline="0">
              <a:solidFill>
                <a:srgbClr val="000000"/>
              </a:solidFill>
              <a:latin typeface="+mn-ea"/>
              <a:ea typeface="+mn-ea"/>
            </a:rPr>
            <a:t>)</a:t>
          </a:r>
          <a:r>
            <a:rPr lang="zh-CN" altLang="en-US" sz="1200" b="0" i="0" u="none" strike="noStrike" baseline="0">
              <a:solidFill>
                <a:srgbClr val="000000"/>
              </a:solidFill>
              <a:latin typeface="+mn-ea"/>
              <a:ea typeface="+mn-ea"/>
            </a:rPr>
            <a:t>一件的黄油，采购的订货成本为</a:t>
          </a:r>
          <a:r>
            <a:rPr lang="en-US" altLang="zh-CN" sz="1200" b="0" i="0" u="none" strike="noStrike" baseline="0">
              <a:solidFill>
                <a:srgbClr val="000000"/>
              </a:solidFill>
              <a:latin typeface="+mn-ea"/>
              <a:ea typeface="+mn-ea"/>
            </a:rPr>
            <a:t>20</a:t>
          </a:r>
          <a:r>
            <a:rPr lang="zh-CN" altLang="en-US" sz="1200" b="0" i="0" u="none" strike="noStrike" baseline="0">
              <a:solidFill>
                <a:srgbClr val="000000"/>
              </a:solidFill>
              <a:latin typeface="+mn-ea"/>
              <a:ea typeface="+mn-ea"/>
            </a:rPr>
            <a:t>元，一件黄油在冷冻库储存一年的储存成本为</a:t>
          </a:r>
          <a:r>
            <a:rPr lang="en-US" altLang="zh-CN" sz="1200" b="0" i="0" u="none" strike="noStrike" baseline="0">
              <a:solidFill>
                <a:srgbClr val="000000"/>
              </a:solidFill>
              <a:latin typeface="+mn-ea"/>
              <a:ea typeface="+mn-ea"/>
            </a:rPr>
            <a:t>24</a:t>
          </a:r>
          <a:r>
            <a:rPr lang="zh-CN" altLang="en-US" sz="1200" b="0" i="0" u="none" strike="noStrike" baseline="0">
              <a:solidFill>
                <a:srgbClr val="000000"/>
              </a:solidFill>
              <a:latin typeface="+mn-ea"/>
              <a:ea typeface="+mn-ea"/>
            </a:rPr>
            <a:t>元。假如该企业每次采购时的订货量为</a:t>
          </a:r>
          <a:r>
            <a:rPr lang="en-US" altLang="zh-CN" sz="1200" b="0" i="0" u="none" strike="noStrike" baseline="0">
              <a:solidFill>
                <a:srgbClr val="000000"/>
              </a:solidFill>
              <a:latin typeface="+mn-ea"/>
              <a:ea typeface="+mn-ea"/>
            </a:rPr>
            <a:t>15</a:t>
          </a:r>
        </a:p>
        <a:p>
          <a:pPr algn="l" rtl="0">
            <a:lnSpc>
              <a:spcPts val="1400"/>
            </a:lnSpc>
            <a:defRPr sz="1000"/>
          </a:pPr>
          <a:r>
            <a:rPr lang="zh-CN" altLang="en-US" sz="1200" b="0" i="0" u="none" strike="noStrike" baseline="0">
              <a:solidFill>
                <a:srgbClr val="000000"/>
              </a:solidFill>
              <a:latin typeface="+mn-ea"/>
              <a:ea typeface="+mn-ea"/>
            </a:rPr>
            <a:t>知识点：经济订货量，成本，模拟运算表，开发工具等</a:t>
          </a:r>
          <a:endParaRPr lang="en-US" altLang="zh-CN" sz="1200" b="0" i="0" u="none" strike="noStrike" baseline="0">
            <a:solidFill>
              <a:srgbClr val="000000"/>
            </a:solidFill>
            <a:latin typeface="+mn-ea"/>
            <a:ea typeface="+mn-ea"/>
          </a:endParaRPr>
        </a:p>
        <a:p>
          <a:pPr algn="l" rtl="0">
            <a:lnSpc>
              <a:spcPts val="1400"/>
            </a:lnSpc>
            <a:defRPr sz="1000"/>
          </a:pPr>
          <a:r>
            <a:rPr lang="zh-CN" altLang="en-US" sz="1200" b="0" i="0" u="none" strike="noStrike" baseline="0">
              <a:solidFill>
                <a:srgbClr val="000000"/>
              </a:solidFill>
              <a:latin typeface="+mn-ea"/>
              <a:ea typeface="+mn-ea"/>
            </a:rPr>
            <a:t>模型功能：</a:t>
          </a:r>
          <a:endParaRPr lang="en-US" altLang="zh-CN" sz="1200" b="0" i="0" u="none" strike="noStrike" baseline="0">
            <a:solidFill>
              <a:srgbClr val="000000"/>
            </a:solidFill>
            <a:latin typeface="+mn-ea"/>
            <a:ea typeface="+mn-ea"/>
          </a:endParaRPr>
        </a:p>
        <a:p>
          <a:pPr algn="l" rtl="0">
            <a:lnSpc>
              <a:spcPts val="1400"/>
            </a:lnSpc>
            <a:defRPr sz="1000"/>
          </a:pPr>
          <a:r>
            <a:rPr lang="en-US" altLang="zh-CN" sz="1200" b="0" i="0" u="none" strike="noStrike" baseline="0">
              <a:solidFill>
                <a:srgbClr val="000000"/>
              </a:solidFill>
              <a:latin typeface="+mn-ea"/>
              <a:ea typeface="+mn-ea"/>
            </a:rPr>
            <a:t>1</a:t>
          </a:r>
          <a:r>
            <a:rPr lang="zh-CN" altLang="en-US" sz="1200" b="0" i="0" u="none" strike="noStrike" baseline="0">
              <a:solidFill>
                <a:srgbClr val="000000"/>
              </a:solidFill>
              <a:latin typeface="+mn-ea"/>
              <a:ea typeface="+mn-ea"/>
            </a:rPr>
            <a:t>、计算单价折扣率、实际采购单价、年订货成本、年储存成本、年采购成本与年总成本；</a:t>
          </a:r>
        </a:p>
        <a:p>
          <a:pPr algn="l" rtl="0">
            <a:lnSpc>
              <a:spcPts val="1400"/>
            </a:lnSpc>
            <a:defRPr sz="1000"/>
          </a:pPr>
          <a:r>
            <a:rPr lang="en-US" altLang="zh-CN" sz="1200" b="0" i="0" u="none" strike="noStrike" baseline="0">
              <a:solidFill>
                <a:srgbClr val="000000"/>
              </a:solidFill>
              <a:latin typeface="+mn-ea"/>
              <a:ea typeface="+mn-ea"/>
            </a:rPr>
            <a:t>2</a:t>
          </a:r>
          <a:r>
            <a:rPr lang="zh-CN" altLang="en-US" sz="1200" b="0" i="0" u="none" strike="noStrike" baseline="0">
              <a:solidFill>
                <a:srgbClr val="000000"/>
              </a:solidFill>
              <a:latin typeface="+mn-ea"/>
              <a:ea typeface="+mn-ea"/>
            </a:rPr>
            <a:t>、计算经济订货量以及经济订货量下的年订货成本、年储存成本、年采购成本与年总成本；</a:t>
          </a:r>
        </a:p>
        <a:p>
          <a:pPr algn="l" rtl="0">
            <a:lnSpc>
              <a:spcPts val="1400"/>
            </a:lnSpc>
            <a:defRPr sz="1000"/>
          </a:pPr>
          <a:r>
            <a:rPr lang="en-US" altLang="zh-CN" sz="1200" b="0" i="0" u="none" strike="noStrike" baseline="0">
              <a:solidFill>
                <a:srgbClr val="000000"/>
              </a:solidFill>
              <a:latin typeface="+mn-ea"/>
              <a:ea typeface="+mn-ea"/>
            </a:rPr>
            <a:t>3</a:t>
          </a:r>
          <a:r>
            <a:rPr lang="zh-CN" altLang="en-US" sz="1200" b="0" i="0" u="none" strike="noStrike" baseline="0">
              <a:solidFill>
                <a:srgbClr val="000000"/>
              </a:solidFill>
              <a:latin typeface="+mn-ea"/>
              <a:ea typeface="+mn-ea"/>
            </a:rPr>
            <a:t>、单位年储存成本分别取</a:t>
          </a:r>
          <a:r>
            <a:rPr lang="en-US" altLang="zh-CN" sz="1200" b="0" i="0" u="none" strike="noStrike" baseline="0">
              <a:solidFill>
                <a:srgbClr val="000000"/>
              </a:solidFill>
              <a:latin typeface="+mn-ea"/>
              <a:ea typeface="+mn-ea"/>
            </a:rPr>
            <a:t>20</a:t>
          </a:r>
          <a:r>
            <a:rPr lang="zh-CN" altLang="en-US" sz="1200" b="0" i="0" u="none" strike="noStrike" baseline="0">
              <a:solidFill>
                <a:srgbClr val="000000"/>
              </a:solidFill>
              <a:latin typeface="+mn-ea"/>
              <a:ea typeface="+mn-ea"/>
            </a:rPr>
            <a:t>、</a:t>
          </a:r>
          <a:r>
            <a:rPr lang="en-US" altLang="zh-CN" sz="1200" b="0" i="0" u="none" strike="noStrike" baseline="0">
              <a:solidFill>
                <a:srgbClr val="000000"/>
              </a:solidFill>
              <a:latin typeface="+mn-ea"/>
              <a:ea typeface="+mn-ea"/>
            </a:rPr>
            <a:t>22</a:t>
          </a:r>
          <a:r>
            <a:rPr lang="zh-CN" altLang="en-US" sz="1200" b="0" i="0" u="none" strike="noStrike" baseline="0">
              <a:solidFill>
                <a:srgbClr val="000000"/>
              </a:solidFill>
              <a:latin typeface="+mn-ea"/>
              <a:ea typeface="+mn-ea"/>
            </a:rPr>
            <a:t>、</a:t>
          </a:r>
          <a:r>
            <a:rPr lang="en-US" altLang="zh-CN" sz="1200" b="0" i="0" u="none" strike="noStrike" baseline="0">
              <a:solidFill>
                <a:srgbClr val="000000"/>
              </a:solidFill>
              <a:latin typeface="+mn-ea"/>
              <a:ea typeface="+mn-ea"/>
            </a:rPr>
            <a:t>24</a:t>
          </a:r>
          <a:r>
            <a:rPr lang="zh-CN" altLang="en-US" sz="1200" b="0" i="0" u="none" strike="noStrike" baseline="0">
              <a:solidFill>
                <a:srgbClr val="000000"/>
              </a:solidFill>
              <a:latin typeface="+mn-ea"/>
              <a:ea typeface="+mn-ea"/>
            </a:rPr>
            <a:t>、</a:t>
          </a:r>
          <a:r>
            <a:rPr lang="en-US" altLang="zh-CN" sz="1200" b="0" i="0" u="none" strike="noStrike" baseline="0">
              <a:solidFill>
                <a:srgbClr val="000000"/>
              </a:solidFill>
              <a:latin typeface="+mn-ea"/>
              <a:ea typeface="+mn-ea"/>
            </a:rPr>
            <a:t>26</a:t>
          </a:r>
          <a:r>
            <a:rPr lang="zh-CN" altLang="en-US" sz="1200" b="0" i="0" u="none" strike="noStrike" baseline="0">
              <a:solidFill>
                <a:srgbClr val="000000"/>
              </a:solidFill>
              <a:latin typeface="+mn-ea"/>
              <a:ea typeface="+mn-ea"/>
            </a:rPr>
            <a:t>、</a:t>
          </a:r>
          <a:r>
            <a:rPr lang="en-US" altLang="zh-CN" sz="1200" b="0" i="0" u="none" strike="noStrike" baseline="0">
              <a:solidFill>
                <a:srgbClr val="000000"/>
              </a:solidFill>
              <a:latin typeface="+mn-ea"/>
              <a:ea typeface="+mn-ea"/>
            </a:rPr>
            <a:t>28</a:t>
          </a:r>
          <a:r>
            <a:rPr lang="zh-CN" altLang="en-US" sz="1200" b="0" i="0" u="none" strike="noStrike" baseline="0">
              <a:solidFill>
                <a:srgbClr val="000000"/>
              </a:solidFill>
              <a:latin typeface="+mn-ea"/>
              <a:ea typeface="+mn-ea"/>
            </a:rPr>
            <a:t>、</a:t>
          </a:r>
          <a:r>
            <a:rPr lang="en-US" altLang="zh-CN" sz="1200" b="0" i="0" u="none" strike="noStrike" baseline="0">
              <a:solidFill>
                <a:srgbClr val="000000"/>
              </a:solidFill>
              <a:latin typeface="+mn-ea"/>
              <a:ea typeface="+mn-ea"/>
            </a:rPr>
            <a:t>30</a:t>
          </a:r>
          <a:r>
            <a:rPr lang="zh-CN" altLang="en-US" sz="1200" b="0" i="0" u="none" strike="noStrike" baseline="0">
              <a:solidFill>
                <a:srgbClr val="000000"/>
              </a:solidFill>
              <a:latin typeface="+mn-ea"/>
              <a:ea typeface="+mn-ea"/>
            </a:rPr>
            <a:t>时，且订货量从</a:t>
          </a:r>
          <a:r>
            <a:rPr lang="en-US" altLang="zh-CN" sz="1200" b="0" i="0" u="none" strike="noStrike" baseline="0">
              <a:solidFill>
                <a:srgbClr val="000000"/>
              </a:solidFill>
              <a:latin typeface="+mn-ea"/>
              <a:ea typeface="+mn-ea"/>
            </a:rPr>
            <a:t>1</a:t>
          </a:r>
          <a:r>
            <a:rPr lang="zh-CN" altLang="en-US" sz="1200" b="0" i="0" u="none" strike="noStrike" baseline="0">
              <a:solidFill>
                <a:srgbClr val="000000"/>
              </a:solidFill>
              <a:latin typeface="+mn-ea"/>
              <a:ea typeface="+mn-ea"/>
            </a:rPr>
            <a:t>至</a:t>
          </a:r>
          <a:r>
            <a:rPr lang="en-US" altLang="zh-CN" sz="1200" b="0" i="0" u="none" strike="noStrike" baseline="0">
              <a:solidFill>
                <a:srgbClr val="000000"/>
              </a:solidFill>
              <a:latin typeface="+mn-ea"/>
              <a:ea typeface="+mn-ea"/>
            </a:rPr>
            <a:t>24</a:t>
          </a:r>
          <a:r>
            <a:rPr lang="zh-CN" altLang="en-US" sz="1200" b="0" i="0" u="none" strike="noStrike" baseline="0">
              <a:solidFill>
                <a:srgbClr val="000000"/>
              </a:solidFill>
              <a:latin typeface="+mn-ea"/>
              <a:ea typeface="+mn-ea"/>
            </a:rPr>
            <a:t>间变化，计算出年总成本，并且根据模拟运算表的数据绘制出图形；其中红色曲线反映当前模型中经济订货量及优惠折扣阈限值时年总成本曲线；</a:t>
          </a:r>
        </a:p>
        <a:p>
          <a:pPr algn="l" rtl="0">
            <a:lnSpc>
              <a:spcPts val="1400"/>
            </a:lnSpc>
            <a:defRPr sz="1000"/>
          </a:pPr>
          <a:r>
            <a:rPr lang="en-US" altLang="zh-CN" sz="1200" b="0" i="0" u="none" strike="noStrike" baseline="0">
              <a:solidFill>
                <a:srgbClr val="000000"/>
              </a:solidFill>
              <a:latin typeface="+mn-ea"/>
              <a:ea typeface="+mn-ea"/>
            </a:rPr>
            <a:t>4</a:t>
          </a:r>
          <a:r>
            <a:rPr lang="zh-CN" altLang="en-US" sz="1200" b="0" i="0" u="none" strike="noStrike" baseline="0">
              <a:solidFill>
                <a:srgbClr val="000000"/>
              </a:solidFill>
              <a:latin typeface="+mn-ea"/>
              <a:ea typeface="+mn-ea"/>
            </a:rPr>
            <a:t>、在图上添加一个表示模型中最低年成本的水平参考线以及最低总成本的实心参考点；</a:t>
          </a:r>
        </a:p>
        <a:p>
          <a:pPr algn="l" rtl="0">
            <a:lnSpc>
              <a:spcPts val="1400"/>
            </a:lnSpc>
            <a:defRPr sz="1000"/>
          </a:pPr>
          <a:r>
            <a:rPr lang="en-US" altLang="zh-CN" sz="1200" b="0" i="0" u="none" strike="noStrike" baseline="0">
              <a:solidFill>
                <a:srgbClr val="000000"/>
              </a:solidFill>
              <a:latin typeface="+mn-ea"/>
              <a:ea typeface="+mn-ea"/>
            </a:rPr>
            <a:t>5</a:t>
          </a:r>
          <a:r>
            <a:rPr lang="zh-CN" altLang="en-US" sz="1200" b="0" i="0" u="none" strike="noStrike" baseline="0">
              <a:solidFill>
                <a:srgbClr val="000000"/>
              </a:solidFill>
              <a:latin typeface="+mn-ea"/>
              <a:ea typeface="+mn-ea"/>
            </a:rPr>
            <a:t>、添加一个对</a:t>
          </a:r>
          <a:r>
            <a:rPr lang="zh-CN" altLang="zh-CN" sz="1200" b="0" i="0" baseline="0">
              <a:effectLst/>
              <a:latin typeface="+mn-ea"/>
              <a:ea typeface="+mn-ea"/>
              <a:cs typeface="+mn-cs"/>
            </a:rPr>
            <a:t>单位</a:t>
          </a:r>
          <a:r>
            <a:rPr lang="zh-CN" altLang="en-US" sz="1200" b="0" i="0" baseline="0">
              <a:effectLst/>
              <a:latin typeface="+mn-ea"/>
              <a:ea typeface="+mn-ea"/>
              <a:cs typeface="+mn-cs"/>
            </a:rPr>
            <a:t>年</a:t>
          </a:r>
          <a:r>
            <a:rPr lang="zh-CN" altLang="zh-CN" sz="1200" b="0" i="0" baseline="0">
              <a:effectLst/>
              <a:latin typeface="+mn-ea"/>
              <a:ea typeface="+mn-ea"/>
              <a:cs typeface="+mn-cs"/>
            </a:rPr>
            <a:t>储存成本</a:t>
          </a:r>
          <a:r>
            <a:rPr lang="zh-CN" altLang="en-US" sz="1200" b="0" i="0" baseline="0">
              <a:effectLst/>
              <a:latin typeface="+mn-ea"/>
              <a:ea typeface="+mn-ea"/>
              <a:cs typeface="+mn-cs"/>
            </a:rPr>
            <a:t>不同</a:t>
          </a:r>
          <a:r>
            <a:rPr lang="zh-CN" altLang="zh-CN" sz="1200" b="0" i="0" baseline="0">
              <a:effectLst/>
              <a:latin typeface="+mn-ea"/>
              <a:ea typeface="+mn-ea"/>
              <a:cs typeface="+mn-cs"/>
            </a:rPr>
            <a:t>时</a:t>
          </a:r>
          <a:r>
            <a:rPr lang="zh-CN" altLang="en-US" sz="1200" b="0" i="0" u="none" strike="noStrike" baseline="0">
              <a:solidFill>
                <a:srgbClr val="000000"/>
              </a:solidFill>
              <a:latin typeface="+mn-ea"/>
              <a:ea typeface="+mn-ea"/>
            </a:rPr>
            <a:t>进行调整的开发工具</a:t>
          </a:r>
        </a:p>
      </xdr:txBody>
    </xdr:sp>
    <xdr:clientData/>
  </xdr:twoCellAnchor>
  <xdr:twoCellAnchor>
    <xdr:from>
      <xdr:col>10</xdr:col>
      <xdr:colOff>518160</xdr:colOff>
      <xdr:row>17</xdr:row>
      <xdr:rowOff>15240</xdr:rowOff>
    </xdr:from>
    <xdr:to>
      <xdr:col>16</xdr:col>
      <xdr:colOff>251460</xdr:colOff>
      <xdr:row>18</xdr:row>
      <xdr:rowOff>137160</xdr:rowOff>
    </xdr:to>
    <xdr:sp macro="" textlink="">
      <xdr:nvSpPr>
        <xdr:cNvPr id="3" name="文本框 2">
          <a:extLst>
            <a:ext uri="{FF2B5EF4-FFF2-40B4-BE49-F238E27FC236}">
              <a16:creationId xmlns:a16="http://schemas.microsoft.com/office/drawing/2014/main" id="{5E7DF97C-237B-4A1E-8DB9-87950A5A82A7}"/>
            </a:ext>
          </a:extLst>
        </xdr:cNvPr>
        <xdr:cNvSpPr txBox="1"/>
      </xdr:nvSpPr>
      <xdr:spPr>
        <a:xfrm>
          <a:off x="6614160" y="2994660"/>
          <a:ext cx="339090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数据来源：大众点评，淘宝</a:t>
          </a:r>
          <a:r>
            <a:rPr lang="en-US" altLang="zh-CN" sz="1100"/>
            <a:t>1688</a:t>
          </a:r>
          <a:r>
            <a:rPr lang="zh-CN" altLang="en-US" sz="1100"/>
            <a:t>批发，</a:t>
          </a:r>
          <a:r>
            <a:rPr lang="en-US" altLang="zh-CN" sz="1100"/>
            <a:t>tims</a:t>
          </a:r>
          <a:r>
            <a:rPr lang="zh-CN" altLang="en-US" sz="1100"/>
            <a:t>官网</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6</xdr:col>
      <xdr:colOff>1135380</xdr:colOff>
      <xdr:row>8</xdr:row>
      <xdr:rowOff>38100</xdr:rowOff>
    </xdr:from>
    <xdr:to>
      <xdr:col>10</xdr:col>
      <xdr:colOff>60960</xdr:colOff>
      <xdr:row>26</xdr:row>
      <xdr:rowOff>22860</xdr:rowOff>
    </xdr:to>
    <xdr:graphicFrame macro="">
      <xdr:nvGraphicFramePr>
        <xdr:cNvPr id="2" name="图表 1">
          <a:extLst>
            <a:ext uri="{FF2B5EF4-FFF2-40B4-BE49-F238E27FC236}">
              <a16:creationId xmlns:a16="http://schemas.microsoft.com/office/drawing/2014/main" id="{2E120270-9C7B-4BC5-B168-1C036B363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7</xdr:col>
          <xdr:colOff>53340</xdr:colOff>
          <xdr:row>9</xdr:row>
          <xdr:rowOff>137160</xdr:rowOff>
        </xdr:from>
        <xdr:to>
          <xdr:col>7</xdr:col>
          <xdr:colOff>411480</xdr:colOff>
          <xdr:row>10</xdr:row>
          <xdr:rowOff>152400</xdr:rowOff>
        </xdr:to>
        <xdr:sp macro="" textlink="">
          <xdr:nvSpPr>
            <xdr:cNvPr id="25601" name="Spinner 1" hidden="1">
              <a:extLst>
                <a:ext uri="{63B3BB69-23CF-44E3-9099-C40C66FF867C}">
                  <a14:compatExt spid="_x0000_s25601"/>
                </a:ext>
                <a:ext uri="{FF2B5EF4-FFF2-40B4-BE49-F238E27FC236}">
                  <a16:creationId xmlns:a16="http://schemas.microsoft.com/office/drawing/2014/main" id="{E9023706-45E1-47E4-B56D-446C90C9369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15.xml><?xml version="1.0" encoding="utf-8"?>
<c:userShapes xmlns:c="http://schemas.openxmlformats.org/drawingml/2006/chart">
  <cdr:relSizeAnchor xmlns:cdr="http://schemas.openxmlformats.org/drawingml/2006/chartDrawing">
    <cdr:from>
      <cdr:x>0.12974</cdr:x>
      <cdr:y>0.07375</cdr:y>
    </cdr:from>
    <cdr:to>
      <cdr:x>0.87755</cdr:x>
      <cdr:y>0.16269</cdr:y>
    </cdr:to>
    <cdr:sp macro="" textlink="模型5!$C$25">
      <cdr:nvSpPr>
        <cdr:cNvPr id="2" name="文本框 1">
          <a:extLst xmlns:a="http://schemas.openxmlformats.org/drawingml/2006/main">
            <a:ext uri="{FF2B5EF4-FFF2-40B4-BE49-F238E27FC236}">
              <a16:creationId xmlns:a16="http://schemas.microsoft.com/office/drawing/2014/main" id="{8E64D950-DEFC-1591-1678-791695DC593A}"/>
            </a:ext>
          </a:extLst>
        </cdr:cNvPr>
        <cdr:cNvSpPr txBox="1"/>
      </cdr:nvSpPr>
      <cdr:spPr>
        <a:xfrm xmlns:a="http://schemas.openxmlformats.org/drawingml/2006/main">
          <a:off x="678180" y="259080"/>
          <a:ext cx="3909060" cy="312420"/>
        </a:xfrm>
        <a:prstGeom xmlns:a="http://schemas.openxmlformats.org/drawingml/2006/main" prst="rect">
          <a:avLst/>
        </a:prstGeom>
        <a:ln xmlns:a="http://schemas.openxmlformats.org/drawingml/2006/main">
          <a:solidFill>
            <a:srgbClr xmlns:mc="http://schemas.openxmlformats.org/markup-compatibility/2006" xmlns:a14="http://schemas.microsoft.com/office/drawing/2010/main" val="000000" mc:Ignorable="a14" a14:legacySpreadsheetColorIndex="64"/>
          </a:solidFill>
        </a:ln>
      </cdr:spPr>
      <cdr:txBody>
        <a:bodyPr xmlns:a="http://schemas.openxmlformats.org/drawingml/2006/main" vertOverflow="clip" wrap="square" rtlCol="0"/>
        <a:lstStyle xmlns:a="http://schemas.openxmlformats.org/drawingml/2006/main"/>
        <a:p xmlns:a="http://schemas.openxmlformats.org/drawingml/2006/main">
          <a:fld id="{DAA4D972-9B70-4B55-A8BA-438D26B1D64D}" type="TxLink">
            <a:rPr lang="zh-CN" altLang="en-US" sz="1200" b="0" i="0" u="none" strike="noStrike">
              <a:solidFill>
                <a:srgbClr val="000000"/>
              </a:solidFill>
              <a:latin typeface="Arial"/>
              <a:cs typeface="Arial"/>
            </a:rPr>
            <a:pPr/>
            <a:t>单位年储存成本=24时，采用订货量=10的方案</a:t>
          </a:fld>
          <a:endParaRPr lang="zh-CN" altLang="en-US" sz="1100"/>
        </a:p>
      </cdr:txBody>
    </cdr:sp>
  </cdr:relSizeAnchor>
</c:userShapes>
</file>

<file path=xl/drawings/drawing16.xml><?xml version="1.0" encoding="utf-8"?>
<xdr:wsDr xmlns:xdr="http://schemas.openxmlformats.org/drawingml/2006/spreadsheetDrawing" xmlns:a="http://schemas.openxmlformats.org/drawingml/2006/main">
  <xdr:twoCellAnchor>
    <xdr:from>
      <xdr:col>1</xdr:col>
      <xdr:colOff>0</xdr:colOff>
      <xdr:row>1</xdr:row>
      <xdr:rowOff>0</xdr:rowOff>
    </xdr:from>
    <xdr:to>
      <xdr:col>15</xdr:col>
      <xdr:colOff>472441</xdr:colOff>
      <xdr:row>16</xdr:row>
      <xdr:rowOff>137160</xdr:rowOff>
    </xdr:to>
    <xdr:sp macro="" textlink="">
      <xdr:nvSpPr>
        <xdr:cNvPr id="2" name="文本框 1">
          <a:extLst>
            <a:ext uri="{FF2B5EF4-FFF2-40B4-BE49-F238E27FC236}">
              <a16:creationId xmlns:a16="http://schemas.microsoft.com/office/drawing/2014/main" id="{7CC8E3AB-ABE8-4F46-A67C-AB7F60F9EDA4}"/>
            </a:ext>
          </a:extLst>
        </xdr:cNvPr>
        <xdr:cNvSpPr txBox="1"/>
      </xdr:nvSpPr>
      <xdr:spPr>
        <a:xfrm>
          <a:off x="609600" y="167640"/>
          <a:ext cx="9006841" cy="265176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20000"/>
            </a:lnSpc>
          </a:pPr>
          <a:r>
            <a:rPr lang="zh-CN" altLang="en-US" sz="1100" b="0" i="0">
              <a:solidFill>
                <a:schemeClr val="dk1"/>
              </a:solidFill>
              <a:effectLst/>
              <a:latin typeface="+mn-lt"/>
              <a:ea typeface="+mn-ea"/>
              <a:cs typeface="+mn-cs"/>
            </a:rPr>
            <a:t>生鲜商品线上</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线下多渠道销售时，设计安全库存需要考虑到补少了可能降低了线上的服务水平，多了又有损耗的风险，因此负责生鲜运营的采购往往在面对损失时，会选择保守的订货策略。</a:t>
          </a:r>
          <a:endParaRPr lang="en-US" altLang="zh-CN" sz="1200"/>
        </a:p>
        <a:p>
          <a:pPr>
            <a:lnSpc>
              <a:spcPct val="120000"/>
            </a:lnSpc>
          </a:pPr>
          <a:r>
            <a:rPr lang="zh-CN" altLang="en-US" sz="1200"/>
            <a:t>假设一家生鲜零售商叮咚买菜站点的冰鲜肉类产品：</a:t>
          </a:r>
          <a:endParaRPr lang="en-US" altLang="zh-CN" sz="1200"/>
        </a:p>
        <a:p>
          <a:pPr>
            <a:lnSpc>
              <a:spcPct val="120000"/>
            </a:lnSpc>
          </a:pPr>
          <a:r>
            <a:rPr lang="en-US" altLang="zh-CN" sz="1200"/>
            <a:t>1.</a:t>
          </a:r>
          <a:r>
            <a:rPr lang="zh-CN" altLang="en-US" sz="1200"/>
            <a:t>每天的</a:t>
          </a:r>
          <a:r>
            <a:rPr lang="zh-CN" altLang="en-US" sz="1200" b="1"/>
            <a:t>需求服从正态分布</a:t>
          </a:r>
          <a:r>
            <a:rPr lang="zh-CN" altLang="en-US" sz="1200"/>
            <a:t>，均值为</a:t>
          </a:r>
          <a:r>
            <a:rPr lang="en-US" altLang="zh-CN" sz="1200" b="1"/>
            <a:t>100</a:t>
          </a:r>
          <a:r>
            <a:rPr lang="zh-CN" altLang="en-US" sz="1200"/>
            <a:t>件，标准差为</a:t>
          </a:r>
          <a:r>
            <a:rPr lang="en-US" altLang="zh-CN" sz="1200" b="1"/>
            <a:t>20</a:t>
          </a:r>
          <a:r>
            <a:rPr lang="zh-CN" altLang="en-US" sz="1200"/>
            <a:t>件。</a:t>
          </a:r>
          <a:endParaRPr lang="en-US" altLang="zh-CN" sz="1200"/>
        </a:p>
        <a:p>
          <a:pPr>
            <a:lnSpc>
              <a:spcPct val="120000"/>
            </a:lnSpc>
          </a:pPr>
          <a:r>
            <a:rPr lang="en-US" altLang="zh-CN" sz="1200"/>
            <a:t>2.</a:t>
          </a:r>
          <a:r>
            <a:rPr lang="zh-CN" altLang="en-US" sz="1200"/>
            <a:t>交货期是</a:t>
          </a:r>
          <a:r>
            <a:rPr lang="en-US" altLang="zh-CN" sz="1200" b="1"/>
            <a:t>0-5</a:t>
          </a:r>
          <a:r>
            <a:rPr lang="zh-CN" altLang="en-US" sz="1200"/>
            <a:t>天的均匀分布的随机数。</a:t>
          </a:r>
          <a:endParaRPr lang="en-US" altLang="zh-CN" sz="1200"/>
        </a:p>
        <a:p>
          <a:pPr>
            <a:lnSpc>
              <a:spcPct val="120000"/>
            </a:lnSpc>
          </a:pPr>
          <a:r>
            <a:rPr lang="en-US" altLang="zh-CN" sz="1200"/>
            <a:t>3.0</a:t>
          </a:r>
          <a:r>
            <a:rPr lang="zh-CN" altLang="en-US" sz="1200"/>
            <a:t>表示晚上订货第二天早上准时到货，</a:t>
          </a:r>
          <a:r>
            <a:rPr lang="en-US" altLang="zh-CN" sz="1200"/>
            <a:t>1</a:t>
          </a:r>
          <a:r>
            <a:rPr lang="zh-CN" altLang="en-US" sz="1200"/>
            <a:t>、</a:t>
          </a:r>
          <a:r>
            <a:rPr lang="en-US" altLang="zh-CN" sz="1200"/>
            <a:t>2</a:t>
          </a:r>
          <a:r>
            <a:rPr lang="zh-CN" altLang="en-US" sz="1200"/>
            <a:t>、</a:t>
          </a:r>
          <a:r>
            <a:rPr lang="en-US" altLang="zh-CN" sz="1200"/>
            <a:t>3</a:t>
          </a:r>
          <a:r>
            <a:rPr lang="zh-CN" altLang="en-US" sz="1200"/>
            <a:t>、</a:t>
          </a:r>
          <a:r>
            <a:rPr lang="en-US" altLang="zh-CN" sz="1200"/>
            <a:t>4</a:t>
          </a:r>
          <a:r>
            <a:rPr lang="zh-CN" altLang="en-US" sz="1200"/>
            <a:t>、</a:t>
          </a:r>
          <a:r>
            <a:rPr lang="en-US" altLang="zh-CN" sz="1200"/>
            <a:t>5</a:t>
          </a:r>
          <a:r>
            <a:rPr lang="zh-CN" altLang="en-US" sz="1200"/>
            <a:t>分别表示推迟</a:t>
          </a:r>
          <a:r>
            <a:rPr lang="en-US" altLang="zh-CN" sz="1200"/>
            <a:t>1</a:t>
          </a:r>
          <a:r>
            <a:rPr lang="zh-CN" altLang="en-US" sz="1200"/>
            <a:t>、</a:t>
          </a:r>
          <a:r>
            <a:rPr lang="en-US" altLang="zh-CN" sz="1200"/>
            <a:t>2</a:t>
          </a:r>
          <a:r>
            <a:rPr lang="zh-CN" altLang="en-US" sz="1200"/>
            <a:t>、</a:t>
          </a:r>
          <a:r>
            <a:rPr lang="en-US" altLang="zh-CN" sz="1200"/>
            <a:t>3</a:t>
          </a:r>
          <a:r>
            <a:rPr lang="zh-CN" altLang="en-US" sz="1200"/>
            <a:t>、</a:t>
          </a:r>
          <a:r>
            <a:rPr lang="en-US" altLang="zh-CN" sz="1200"/>
            <a:t>4</a:t>
          </a:r>
          <a:r>
            <a:rPr lang="zh-CN" altLang="en-US" sz="1200"/>
            <a:t>、</a:t>
          </a:r>
          <a:r>
            <a:rPr lang="en-US" altLang="zh-CN" sz="1200"/>
            <a:t>5</a:t>
          </a:r>
          <a:r>
            <a:rPr lang="zh-CN" altLang="en-US" sz="1200"/>
            <a:t>天到货。</a:t>
          </a:r>
          <a:endParaRPr lang="en-US" altLang="zh-CN" sz="1200"/>
        </a:p>
        <a:p>
          <a:pPr>
            <a:lnSpc>
              <a:spcPct val="120000"/>
            </a:lnSpc>
          </a:pPr>
          <a:r>
            <a:rPr lang="en-US" altLang="zh-CN" sz="1200"/>
            <a:t>4.</a:t>
          </a:r>
          <a:r>
            <a:rPr lang="zh-CN" altLang="en-US" sz="1200"/>
            <a:t>一次订货的订货成本为</a:t>
          </a:r>
          <a:r>
            <a:rPr lang="en-US" altLang="zh-CN" sz="1200" b="1"/>
            <a:t>80</a:t>
          </a:r>
          <a:r>
            <a:rPr lang="zh-CN" altLang="en-US" sz="1200"/>
            <a:t>，单位储存成本为</a:t>
          </a:r>
          <a:r>
            <a:rPr lang="en-US" altLang="zh-CN" sz="1200" b="1"/>
            <a:t>1000</a:t>
          </a:r>
          <a:r>
            <a:rPr lang="zh-CN" altLang="en-US" sz="1200"/>
            <a:t>（</a:t>
          </a:r>
          <a:r>
            <a:rPr lang="en-US" altLang="zh-CN" sz="1200"/>
            <a:t>1</a:t>
          </a:r>
          <a:r>
            <a:rPr lang="zh-CN" altLang="en-US" sz="1200"/>
            <a:t>年按照</a:t>
          </a:r>
          <a:r>
            <a:rPr lang="en-US" altLang="zh-CN" sz="1200" b="1"/>
            <a:t>365</a:t>
          </a:r>
          <a:r>
            <a:rPr lang="zh-CN" altLang="en-US" sz="1200"/>
            <a:t>天计算）。</a:t>
          </a:r>
          <a:endParaRPr lang="en-US" altLang="zh-CN" sz="1200"/>
        </a:p>
        <a:p>
          <a:pPr>
            <a:lnSpc>
              <a:spcPct val="120000"/>
            </a:lnSpc>
          </a:pPr>
          <a:r>
            <a:rPr lang="en-US" altLang="zh-CN" sz="1200"/>
            <a:t>5.</a:t>
          </a:r>
          <a:r>
            <a:rPr lang="zh-CN" altLang="en-US" sz="1200"/>
            <a:t>初始库存量为</a:t>
          </a:r>
          <a:r>
            <a:rPr lang="en-US" altLang="zh-CN" sz="1200" b="1"/>
            <a:t>20</a:t>
          </a:r>
          <a:r>
            <a:rPr lang="zh-CN" altLang="en-US" sz="1200"/>
            <a:t>，缺货成本为</a:t>
          </a:r>
          <a:r>
            <a:rPr lang="en-US" altLang="zh-CN" sz="1200" b="1"/>
            <a:t>10</a:t>
          </a:r>
          <a:r>
            <a:rPr lang="zh-CN" altLang="en-US" sz="1200"/>
            <a:t>，</a:t>
          </a:r>
          <a:r>
            <a:rPr lang="zh-CN" altLang="en-US" sz="1200" b="1">
              <a:solidFill>
                <a:schemeClr val="accent2">
                  <a:lumMod val="75000"/>
                </a:schemeClr>
              </a:solidFill>
            </a:rPr>
            <a:t>再订货点为</a:t>
          </a:r>
          <a:r>
            <a:rPr lang="en-US" altLang="zh-CN" sz="1200" b="1">
              <a:solidFill>
                <a:schemeClr val="accent2">
                  <a:lumMod val="75000"/>
                </a:schemeClr>
              </a:solidFill>
            </a:rPr>
            <a:t>200</a:t>
          </a:r>
          <a:r>
            <a:rPr lang="zh-CN" altLang="en-US" sz="1200"/>
            <a:t>，订货量为</a:t>
          </a:r>
          <a:r>
            <a:rPr lang="en-US" altLang="zh-CN" sz="1200" b="1"/>
            <a:t>100</a:t>
          </a:r>
          <a:r>
            <a:rPr lang="zh-CN" altLang="en-US" sz="1200"/>
            <a:t>。试建立模拟模型，通过</a:t>
          </a:r>
          <a:r>
            <a:rPr lang="en-US" altLang="zh-CN" sz="1200"/>
            <a:t>100</a:t>
          </a:r>
          <a:r>
            <a:rPr lang="zh-CN" altLang="en-US" sz="1200"/>
            <a:t>次试验，模拟年总成本与订货量（</a:t>
          </a:r>
          <a:r>
            <a:rPr lang="en-US" altLang="zh-CN" sz="1200"/>
            <a:t>50-100</a:t>
          </a:r>
          <a:r>
            <a:rPr lang="zh-CN" altLang="en-US" sz="1200"/>
            <a:t>）的关系，体现最优订货量。</a:t>
          </a:r>
        </a:p>
      </xdr:txBody>
    </xdr:sp>
    <xdr:clientData/>
  </xdr:twoCellAnchor>
  <xdr:twoCellAnchor>
    <xdr:from>
      <xdr:col>11</xdr:col>
      <xdr:colOff>160020</xdr:colOff>
      <xdr:row>4</xdr:row>
      <xdr:rowOff>68580</xdr:rowOff>
    </xdr:from>
    <xdr:to>
      <xdr:col>14</xdr:col>
      <xdr:colOff>320040</xdr:colOff>
      <xdr:row>6</xdr:row>
      <xdr:rowOff>99060</xdr:rowOff>
    </xdr:to>
    <xdr:sp macro="" textlink="">
      <xdr:nvSpPr>
        <xdr:cNvPr id="3" name="文本框 2">
          <a:extLst>
            <a:ext uri="{FF2B5EF4-FFF2-40B4-BE49-F238E27FC236}">
              <a16:creationId xmlns:a16="http://schemas.microsoft.com/office/drawing/2014/main" id="{A9CFB4AC-C5D5-48B0-8B87-CA4F05C4E3B8}"/>
            </a:ext>
          </a:extLst>
        </xdr:cNvPr>
        <xdr:cNvSpPr txBox="1"/>
      </xdr:nvSpPr>
      <xdr:spPr>
        <a:xfrm>
          <a:off x="6865620" y="739140"/>
          <a:ext cx="1988820" cy="365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数据参考：叮咚买菜</a:t>
          </a:r>
          <a:r>
            <a:rPr lang="en-US" altLang="zh-CN" sz="1100"/>
            <a:t>app</a:t>
          </a:r>
          <a:endParaRPr lang="zh-CN"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137160</xdr:colOff>
      <xdr:row>7</xdr:row>
      <xdr:rowOff>144780</xdr:rowOff>
    </xdr:from>
    <xdr:to>
      <xdr:col>17</xdr:col>
      <xdr:colOff>83820</xdr:colOff>
      <xdr:row>24</xdr:row>
      <xdr:rowOff>76200</xdr:rowOff>
    </xdr:to>
    <xdr:graphicFrame macro="">
      <xdr:nvGraphicFramePr>
        <xdr:cNvPr id="2" name="图表 1">
          <a:extLst>
            <a:ext uri="{FF2B5EF4-FFF2-40B4-BE49-F238E27FC236}">
              <a16:creationId xmlns:a16="http://schemas.microsoft.com/office/drawing/2014/main" id="{34E994D7-3D0D-4F8B-85B0-F6E7A4720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xdr:col>
      <xdr:colOff>0</xdr:colOff>
      <xdr:row>7</xdr:row>
      <xdr:rowOff>0</xdr:rowOff>
    </xdr:from>
    <xdr:to>
      <xdr:col>17</xdr:col>
      <xdr:colOff>381000</xdr:colOff>
      <xdr:row>26</xdr:row>
      <xdr:rowOff>129540</xdr:rowOff>
    </xdr:to>
    <xdr:sp macro="" textlink="">
      <xdr:nvSpPr>
        <xdr:cNvPr id="2" name="TextBox 2">
          <a:extLst>
            <a:ext uri="{FF2B5EF4-FFF2-40B4-BE49-F238E27FC236}">
              <a16:creationId xmlns:a16="http://schemas.microsoft.com/office/drawing/2014/main" id="{9F469202-B5E0-4EB1-B7E3-1099CDC36238}"/>
            </a:ext>
          </a:extLst>
        </xdr:cNvPr>
        <xdr:cNvSpPr txBox="1"/>
      </xdr:nvSpPr>
      <xdr:spPr>
        <a:xfrm>
          <a:off x="2438400" y="1226820"/>
          <a:ext cx="8305800" cy="3459480"/>
        </a:xfrm>
        <a:prstGeom prst="rect">
          <a:avLst/>
        </a:prstGeom>
        <a:solidFill>
          <a:srgbClr val="C8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400" baseline="0">
              <a:solidFill>
                <a:schemeClr val="dk1"/>
              </a:solidFill>
              <a:effectLst/>
              <a:latin typeface="+mn-lt"/>
              <a:ea typeface="+mn-ea"/>
              <a:cs typeface="+mn-cs"/>
            </a:rPr>
            <a:t>东方</a:t>
          </a:r>
          <a:r>
            <a:rPr lang="zh-CN" altLang="zh-CN" sz="1400" baseline="0">
              <a:solidFill>
                <a:schemeClr val="dk1"/>
              </a:solidFill>
              <a:effectLst/>
              <a:latin typeface="+mn-lt"/>
              <a:ea typeface="+mn-ea"/>
              <a:cs typeface="+mn-cs"/>
            </a:rPr>
            <a:t>航空公司</a:t>
          </a:r>
          <a:r>
            <a:rPr lang="zh-CN" altLang="en-US" sz="1400" baseline="0">
              <a:solidFill>
                <a:schemeClr val="dk1"/>
              </a:solidFill>
              <a:effectLst/>
              <a:latin typeface="+mn-lt"/>
              <a:ea typeface="+mn-ea"/>
              <a:cs typeface="+mn-cs"/>
            </a:rPr>
            <a:t>上海</a:t>
          </a:r>
          <a:r>
            <a:rPr lang="en-US" altLang="zh-CN" sz="1400" baseline="0">
              <a:solidFill>
                <a:schemeClr val="dk1"/>
              </a:solidFill>
              <a:effectLst/>
              <a:latin typeface="+mn-lt"/>
              <a:ea typeface="+mn-ea"/>
              <a:cs typeface="+mn-cs"/>
            </a:rPr>
            <a:t>-</a:t>
          </a:r>
          <a:r>
            <a:rPr lang="zh-CN" altLang="en-US" sz="1400" baseline="0">
              <a:solidFill>
                <a:schemeClr val="dk1"/>
              </a:solidFill>
              <a:effectLst/>
              <a:latin typeface="+mn-lt"/>
              <a:ea typeface="+mn-ea"/>
              <a:cs typeface="+mn-cs"/>
            </a:rPr>
            <a:t>北京的航班</a:t>
          </a:r>
          <a:r>
            <a:rPr lang="en-US" altLang="zh-CN" sz="1400" baseline="0">
              <a:solidFill>
                <a:schemeClr val="dk1"/>
              </a:solidFill>
              <a:effectLst/>
              <a:latin typeface="+mn-lt"/>
              <a:ea typeface="+mn-ea"/>
              <a:cs typeface="+mn-cs"/>
            </a:rPr>
            <a:t>MU5099</a:t>
          </a:r>
          <a:r>
            <a:rPr lang="zh-CN" altLang="en-US" sz="1400" baseline="0">
              <a:solidFill>
                <a:schemeClr val="dk1"/>
              </a:solidFill>
              <a:effectLst/>
              <a:latin typeface="+mn-lt"/>
              <a:ea typeface="+mn-ea"/>
              <a:cs typeface="+mn-cs"/>
            </a:rPr>
            <a:t>，波音</a:t>
          </a:r>
          <a:r>
            <a:rPr lang="en-US" altLang="zh-CN" sz="1400" baseline="0">
              <a:solidFill>
                <a:schemeClr val="dk1"/>
              </a:solidFill>
              <a:effectLst/>
              <a:latin typeface="+mn-lt"/>
              <a:ea typeface="+mn-ea"/>
              <a:cs typeface="+mn-cs"/>
            </a:rPr>
            <a:t>773</a:t>
          </a:r>
          <a:r>
            <a:rPr lang="zh-CN" altLang="en-US" sz="1400" baseline="0">
              <a:solidFill>
                <a:schemeClr val="dk1"/>
              </a:solidFill>
              <a:effectLst/>
              <a:latin typeface="+mn-lt"/>
              <a:ea typeface="+mn-ea"/>
              <a:cs typeface="+mn-cs"/>
            </a:rPr>
            <a:t>机型</a:t>
          </a:r>
          <a:r>
            <a:rPr lang="zh-CN" altLang="en-US" sz="1400" baseline="0"/>
            <a:t>飞机舱位数为</a:t>
          </a:r>
          <a:r>
            <a:rPr lang="en-US" altLang="zh-CN" sz="1400" b="1" baseline="0"/>
            <a:t>311</a:t>
          </a:r>
          <a:r>
            <a:rPr lang="zh-CN" altLang="en-US" sz="1400" baseline="0"/>
            <a:t>个，民航规定客座率不得高于</a:t>
          </a:r>
          <a:r>
            <a:rPr lang="en-US" altLang="zh-CN" sz="1400" b="1" baseline="0"/>
            <a:t>75%</a:t>
          </a:r>
          <a:r>
            <a:rPr lang="zh-CN" altLang="en-US" sz="1400" baseline="0"/>
            <a:t>，机票预售期</a:t>
          </a:r>
          <a:r>
            <a:rPr lang="en-US" altLang="zh-CN" sz="1400" b="1" baseline="0"/>
            <a:t>100</a:t>
          </a:r>
          <a:r>
            <a:rPr lang="zh-CN" altLang="en-US" sz="1400" baseline="0"/>
            <a:t>天。</a:t>
          </a:r>
          <a:endParaRPr lang="en-US" altLang="zh-CN" sz="1400" baseline="0"/>
        </a:p>
        <a:p>
          <a:pPr marL="0" marR="0" indent="0"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北京到上海的机票为例：把航线距离</a:t>
          </a:r>
          <a:r>
            <a:rPr lang="en-US" altLang="zh-CN" sz="1100" b="0" i="0">
              <a:solidFill>
                <a:schemeClr val="dk1"/>
              </a:solidFill>
              <a:effectLst/>
              <a:latin typeface="+mn-lt"/>
              <a:ea typeface="+mn-ea"/>
              <a:cs typeface="+mn-cs"/>
            </a:rPr>
            <a:t>1181</a:t>
          </a:r>
          <a:r>
            <a:rPr lang="zh-CN" altLang="en-US" sz="1100" b="0" i="0">
              <a:solidFill>
                <a:schemeClr val="dk1"/>
              </a:solidFill>
              <a:effectLst/>
              <a:latin typeface="+mn-lt"/>
              <a:ea typeface="+mn-ea"/>
              <a:cs typeface="+mn-cs"/>
            </a:rPr>
            <a:t>千米</a:t>
          </a:r>
          <a:endParaRPr lang="en-US" altLang="zh-CN"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200" baseline="0"/>
            <a:t>1.</a:t>
          </a:r>
          <a:r>
            <a:rPr lang="zh-CN" altLang="en-US" sz="1200" baseline="0"/>
            <a:t>在</a:t>
          </a:r>
          <a:r>
            <a:rPr lang="en-US" altLang="zh-CN" sz="1200" baseline="0"/>
            <a:t>50</a:t>
          </a:r>
          <a:r>
            <a:rPr lang="zh-CN" altLang="en-US" sz="1200" baseline="0"/>
            <a:t>天销售期中机票</a:t>
          </a:r>
          <a:r>
            <a:rPr lang="zh-CN" altLang="zh-CN" sz="1200">
              <a:solidFill>
                <a:schemeClr val="dk1"/>
              </a:solidFill>
              <a:effectLst/>
              <a:latin typeface="+mn-lt"/>
              <a:ea typeface="+mn-ea"/>
              <a:cs typeface="+mn-cs"/>
            </a:rPr>
            <a:t>价</a:t>
          </a:r>
          <a:r>
            <a:rPr lang="zh-CN" altLang="en-US" sz="1200">
              <a:solidFill>
                <a:schemeClr val="dk1"/>
              </a:solidFill>
              <a:effectLst/>
              <a:latin typeface="+mn-lt"/>
              <a:ea typeface="+mn-ea"/>
              <a:cs typeface="+mn-cs"/>
            </a:rPr>
            <a:t>格</a:t>
          </a:r>
          <a:r>
            <a:rPr lang="zh-CN" altLang="zh-CN" sz="1200">
              <a:solidFill>
                <a:schemeClr val="dk1"/>
              </a:solidFill>
              <a:effectLst/>
              <a:latin typeface="+mn-lt"/>
              <a:ea typeface="+mn-ea"/>
              <a:cs typeface="+mn-cs"/>
            </a:rPr>
            <a:t>剩余</a:t>
          </a:r>
          <a:r>
            <a:rPr lang="zh-CN" altLang="en-US" sz="1200">
              <a:solidFill>
                <a:schemeClr val="dk1"/>
              </a:solidFill>
              <a:effectLst/>
              <a:latin typeface="+mn-lt"/>
              <a:ea typeface="+mn-ea"/>
              <a:cs typeface="+mn-cs"/>
            </a:rPr>
            <a:t>是舱位数的</a:t>
          </a:r>
          <a:r>
            <a:rPr lang="zh-CN" altLang="zh-CN" sz="1200">
              <a:solidFill>
                <a:schemeClr val="dk1"/>
              </a:solidFill>
              <a:effectLst/>
              <a:latin typeface="+mn-lt"/>
              <a:ea typeface="+mn-ea"/>
              <a:cs typeface="+mn-cs"/>
            </a:rPr>
            <a:t>减函数</a:t>
          </a:r>
          <a:r>
            <a:rPr lang="zh-CN" altLang="en-US" sz="1200">
              <a:solidFill>
                <a:schemeClr val="dk1"/>
              </a:solidFill>
              <a:effectLst/>
              <a:latin typeface="+mn-lt"/>
              <a:ea typeface="+mn-ea"/>
              <a:cs typeface="+mn-cs"/>
            </a:rPr>
            <a:t>，</a:t>
          </a:r>
          <a:r>
            <a:rPr lang="zh-CN" altLang="en-US" sz="1200" b="1">
              <a:solidFill>
                <a:schemeClr val="dk1"/>
              </a:solidFill>
              <a:effectLst/>
              <a:latin typeface="+mn-lt"/>
              <a:ea typeface="+mn-ea"/>
              <a:cs typeface="+mn-cs"/>
            </a:rPr>
            <a:t>机票</a:t>
          </a:r>
          <a:r>
            <a:rPr lang="zh-CN" altLang="zh-CN" sz="1200" b="1" baseline="0">
              <a:solidFill>
                <a:schemeClr val="dk1"/>
              </a:solidFill>
              <a:effectLst/>
              <a:latin typeface="+mn-lt"/>
              <a:ea typeface="+mn-ea"/>
              <a:cs typeface="+mn-cs"/>
            </a:rPr>
            <a:t>价格</a:t>
          </a:r>
          <a:r>
            <a:rPr lang="en-US" altLang="zh-CN" sz="1200" b="1" baseline="0">
              <a:solidFill>
                <a:schemeClr val="dk1"/>
              </a:solidFill>
              <a:effectLst/>
              <a:latin typeface="+mn-lt"/>
              <a:ea typeface="+mn-ea"/>
              <a:cs typeface="+mn-cs"/>
            </a:rPr>
            <a:t>1=</a:t>
          </a:r>
          <a:r>
            <a:rPr lang="zh-CN" altLang="en-US" sz="1200" b="1" baseline="0">
              <a:solidFill>
                <a:schemeClr val="dk1"/>
              </a:solidFill>
              <a:effectLst/>
              <a:latin typeface="+mn-lt"/>
              <a:ea typeface="+mn-ea"/>
              <a:cs typeface="+mn-cs"/>
            </a:rPr>
            <a:t>（每小时飞行数）</a:t>
          </a:r>
          <a:r>
            <a:rPr lang="en-US" altLang="zh-CN" sz="1200" b="1" baseline="0">
              <a:solidFill>
                <a:schemeClr val="dk1"/>
              </a:solidFill>
              <a:effectLst/>
              <a:latin typeface="+mn-lt"/>
              <a:ea typeface="+mn-ea"/>
              <a:cs typeface="+mn-cs"/>
            </a:rPr>
            <a:t>*(a+b</a:t>
          </a:r>
          <a:r>
            <a:rPr lang="zh-CN" altLang="en-US" sz="1200" b="1" baseline="0">
              <a:solidFill>
                <a:schemeClr val="dk1"/>
              </a:solidFill>
              <a:effectLst/>
              <a:latin typeface="+mn-lt"/>
              <a:ea typeface="+mn-ea"/>
              <a:cs typeface="+mn-cs"/>
            </a:rPr>
            <a:t>*期初</a:t>
          </a:r>
          <a:r>
            <a:rPr lang="zh-CN" altLang="zh-CN" sz="1200" b="1" baseline="0">
              <a:solidFill>
                <a:schemeClr val="dk1"/>
              </a:solidFill>
              <a:effectLst/>
              <a:latin typeface="+mn-lt"/>
              <a:ea typeface="+mn-ea"/>
              <a:cs typeface="+mn-cs"/>
            </a:rPr>
            <a:t>舱位</a:t>
          </a:r>
          <a:r>
            <a:rPr lang="en-US" altLang="zh-CN" sz="1200" b="1" baseline="0">
              <a:solidFill>
                <a:schemeClr val="dk1"/>
              </a:solidFill>
              <a:effectLst/>
              <a:latin typeface="+mn-lt"/>
              <a:ea typeface="+mn-ea"/>
              <a:cs typeface="+mn-cs"/>
            </a:rPr>
            <a:t>)</a:t>
          </a:r>
          <a:r>
            <a:rPr lang="zh-CN" altLang="en-US" sz="1200" baseline="0">
              <a:solidFill>
                <a:schemeClr val="dk1"/>
              </a:solidFill>
              <a:effectLst/>
              <a:latin typeface="+mn-lt"/>
              <a:ea typeface="+mn-ea"/>
              <a:cs typeface="+mn-cs"/>
            </a:rPr>
            <a:t>，假设每次飞行小时数服从</a:t>
          </a:r>
          <a:r>
            <a:rPr lang="en-US" altLang="zh-CN" sz="1200" b="1" baseline="0">
              <a:solidFill>
                <a:schemeClr val="dk1"/>
              </a:solidFill>
              <a:effectLst/>
              <a:latin typeface="+mn-lt"/>
              <a:ea typeface="+mn-ea"/>
              <a:cs typeface="+mn-cs"/>
            </a:rPr>
            <a:t>[2</a:t>
          </a:r>
          <a:r>
            <a:rPr lang="zh-CN" altLang="en-US" sz="1200" b="1" baseline="0">
              <a:solidFill>
                <a:schemeClr val="dk1"/>
              </a:solidFill>
              <a:effectLst/>
              <a:latin typeface="+mn-lt"/>
              <a:ea typeface="+mn-ea"/>
              <a:cs typeface="+mn-cs"/>
            </a:rPr>
            <a:t>，</a:t>
          </a:r>
          <a:r>
            <a:rPr lang="en-US" altLang="zh-CN" sz="1200" b="1" baseline="0">
              <a:solidFill>
                <a:schemeClr val="dk1"/>
              </a:solidFill>
              <a:effectLst/>
              <a:latin typeface="+mn-lt"/>
              <a:ea typeface="+mn-ea"/>
              <a:cs typeface="+mn-cs"/>
            </a:rPr>
            <a:t>5]</a:t>
          </a:r>
          <a:r>
            <a:rPr lang="zh-CN" altLang="en-US" sz="1200" b="1" baseline="0">
              <a:solidFill>
                <a:schemeClr val="dk1"/>
              </a:solidFill>
              <a:effectLst/>
              <a:latin typeface="+mn-lt"/>
              <a:ea typeface="+mn-ea"/>
              <a:cs typeface="+mn-cs"/>
            </a:rPr>
            <a:t>的</a:t>
          </a:r>
          <a:r>
            <a:rPr lang="zh-CN" altLang="zh-CN" sz="1200" b="1" baseline="0">
              <a:solidFill>
                <a:schemeClr val="dk1"/>
              </a:solidFill>
              <a:effectLst/>
              <a:latin typeface="+mn-lt"/>
              <a:ea typeface="+mn-ea"/>
              <a:cs typeface="+mn-cs"/>
            </a:rPr>
            <a:t>均匀分布</a:t>
          </a:r>
          <a:r>
            <a:rPr lang="zh-CN" altLang="en-US" sz="1200" baseline="0">
              <a:solidFill>
                <a:schemeClr val="dk1"/>
              </a:solidFill>
              <a:effectLst/>
              <a:latin typeface="+mn-lt"/>
              <a:ea typeface="+mn-ea"/>
              <a:cs typeface="+mn-cs"/>
            </a:rPr>
            <a:t>。</a:t>
          </a:r>
          <a:r>
            <a:rPr lang="zh-CN" altLang="zh-CN" sz="1100" b="0" i="0">
              <a:solidFill>
                <a:schemeClr val="dk1"/>
              </a:solidFill>
              <a:effectLst/>
              <a:latin typeface="+mn-lt"/>
              <a:ea typeface="+mn-ea"/>
              <a:cs typeface="+mn-cs"/>
            </a:rPr>
            <a:t>根据</a:t>
          </a:r>
          <a:r>
            <a:rPr lang="en-US" altLang="zh-CN" sz="1100" b="0" i="0">
              <a:solidFill>
                <a:schemeClr val="dk1"/>
              </a:solidFill>
              <a:effectLst/>
              <a:latin typeface="+mn-lt"/>
              <a:ea typeface="+mn-ea"/>
              <a:cs typeface="+mn-cs"/>
            </a:rPr>
            <a:t>《</a:t>
          </a:r>
          <a:r>
            <a:rPr lang="zh-CN" altLang="zh-CN" sz="1100" b="0" i="0">
              <a:solidFill>
                <a:schemeClr val="dk1"/>
              </a:solidFill>
              <a:effectLst/>
              <a:latin typeface="+mn-lt"/>
              <a:ea typeface="+mn-ea"/>
              <a:cs typeface="+mn-cs"/>
            </a:rPr>
            <a:t>民航国内航空运输价格改革方案</a:t>
          </a:r>
          <a:r>
            <a:rPr lang="en-US" altLang="zh-CN" sz="1100" b="0" i="0">
              <a:solidFill>
                <a:schemeClr val="dk1"/>
              </a:solidFill>
              <a:effectLst/>
              <a:latin typeface="+mn-lt"/>
              <a:ea typeface="+mn-ea"/>
              <a:cs typeface="+mn-cs"/>
            </a:rPr>
            <a:t>》</a:t>
          </a:r>
          <a:r>
            <a:rPr lang="zh-CN" altLang="zh-CN" sz="1100" b="0" i="0">
              <a:solidFill>
                <a:schemeClr val="dk1"/>
              </a:solidFill>
              <a:effectLst/>
              <a:latin typeface="+mn-lt"/>
              <a:ea typeface="+mn-ea"/>
              <a:cs typeface="+mn-cs"/>
            </a:rPr>
            <a:t>，航空运输企业在境内外销售国内航线客票时，将以平均每人每公里</a:t>
          </a:r>
          <a:r>
            <a:rPr lang="en-US" altLang="zh-CN" sz="1100" b="0" i="0">
              <a:solidFill>
                <a:schemeClr val="dk1"/>
              </a:solidFill>
              <a:effectLst/>
              <a:latin typeface="+mn-lt"/>
              <a:ea typeface="+mn-ea"/>
              <a:cs typeface="+mn-cs"/>
            </a:rPr>
            <a:t>0.75</a:t>
          </a:r>
          <a:r>
            <a:rPr lang="zh-CN" altLang="zh-CN" sz="1100" b="0" i="0">
              <a:solidFill>
                <a:schemeClr val="dk1"/>
              </a:solidFill>
              <a:effectLst/>
              <a:latin typeface="+mn-lt"/>
              <a:ea typeface="+mn-ea"/>
              <a:cs typeface="+mn-cs"/>
            </a:rPr>
            <a:t>元作为国内各航线基准价，在上浮</a:t>
          </a:r>
          <a:r>
            <a:rPr lang="en-US" altLang="zh-CN" sz="1100" b="0" i="0">
              <a:solidFill>
                <a:schemeClr val="dk1"/>
              </a:solidFill>
              <a:effectLst/>
              <a:latin typeface="+mn-lt"/>
              <a:ea typeface="+mn-ea"/>
              <a:cs typeface="+mn-cs"/>
            </a:rPr>
            <a:t>25%</a:t>
          </a:r>
          <a:r>
            <a:rPr lang="zh-CN" altLang="zh-CN" sz="1100" b="0" i="0">
              <a:solidFill>
                <a:schemeClr val="dk1"/>
              </a:solidFill>
              <a:effectLst/>
              <a:latin typeface="+mn-lt"/>
              <a:ea typeface="+mn-ea"/>
              <a:cs typeface="+mn-cs"/>
            </a:rPr>
            <a:t>、下浮</a:t>
          </a:r>
          <a:r>
            <a:rPr lang="en-US" altLang="zh-CN" sz="1100" b="0" i="0">
              <a:solidFill>
                <a:schemeClr val="dk1"/>
              </a:solidFill>
              <a:effectLst/>
              <a:latin typeface="+mn-lt"/>
              <a:ea typeface="+mn-ea"/>
              <a:cs typeface="+mn-cs"/>
            </a:rPr>
            <a:t>40%</a:t>
          </a:r>
          <a:r>
            <a:rPr lang="zh-CN" altLang="zh-CN" sz="1100" b="0" i="0">
              <a:solidFill>
                <a:schemeClr val="dk1"/>
              </a:solidFill>
              <a:effectLst/>
              <a:latin typeface="+mn-lt"/>
              <a:ea typeface="+mn-ea"/>
              <a:cs typeface="+mn-cs"/>
            </a:rPr>
            <a:t>的幅度内确定具体</a:t>
          </a:r>
          <a:r>
            <a:rPr lang="zh-CN" altLang="en-US" sz="1100" b="0" i="0">
              <a:solidFill>
                <a:schemeClr val="dk1"/>
              </a:solidFill>
              <a:effectLst/>
              <a:latin typeface="+mn-lt"/>
              <a:ea typeface="+mn-ea"/>
              <a:cs typeface="+mn-cs"/>
            </a:rPr>
            <a:t>机票</a:t>
          </a:r>
          <a:r>
            <a:rPr lang="zh-CN" altLang="zh-CN" sz="1100" b="0" i="0">
              <a:solidFill>
                <a:schemeClr val="dk1"/>
              </a:solidFill>
              <a:effectLst/>
              <a:latin typeface="+mn-lt"/>
              <a:ea typeface="+mn-ea"/>
              <a:cs typeface="+mn-cs"/>
            </a:rPr>
            <a:t>价格</a:t>
          </a:r>
          <a:r>
            <a:rPr lang="en-US" altLang="zh-CN" sz="1100" b="0" i="0">
              <a:solidFill>
                <a:schemeClr val="dk1"/>
              </a:solidFill>
              <a:effectLst/>
              <a:latin typeface="+mn-lt"/>
              <a:ea typeface="+mn-ea"/>
              <a:cs typeface="+mn-cs"/>
            </a:rPr>
            <a:t>2</a:t>
          </a:r>
          <a:r>
            <a:rPr lang="zh-CN"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将机票价格</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与机票价格</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的均值作为最终机票价格。</a:t>
          </a:r>
          <a:endParaRPr lang="zh-CN" altLang="zh-CN" sz="120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20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200" baseline="0">
              <a:solidFill>
                <a:schemeClr val="dk1"/>
              </a:solidFill>
              <a:effectLst/>
              <a:latin typeface="+mn-lt"/>
              <a:ea typeface="+mn-ea"/>
              <a:cs typeface="+mn-cs"/>
            </a:rPr>
            <a:t>2.</a:t>
          </a:r>
          <a:r>
            <a:rPr lang="zh-CN" altLang="en-US" sz="1200" baseline="0">
              <a:solidFill>
                <a:schemeClr val="dk1"/>
              </a:solidFill>
              <a:effectLst/>
              <a:latin typeface="+mn-lt"/>
              <a:ea typeface="+mn-ea"/>
              <a:cs typeface="+mn-cs"/>
            </a:rPr>
            <a:t>机票价格</a:t>
          </a:r>
          <a:r>
            <a:rPr lang="en-US" altLang="zh-CN" sz="1200" baseline="0">
              <a:solidFill>
                <a:schemeClr val="dk1"/>
              </a:solidFill>
              <a:effectLst/>
              <a:latin typeface="+mn-lt"/>
              <a:ea typeface="+mn-ea"/>
              <a:cs typeface="+mn-cs"/>
            </a:rPr>
            <a:t>1</a:t>
          </a:r>
          <a:r>
            <a:rPr lang="zh-CN" altLang="en-US" sz="1200" baseline="0">
              <a:solidFill>
                <a:schemeClr val="dk1"/>
              </a:solidFill>
              <a:effectLst/>
              <a:latin typeface="+mn-lt"/>
              <a:ea typeface="+mn-ea"/>
              <a:cs typeface="+mn-cs"/>
            </a:rPr>
            <a:t>截距</a:t>
          </a:r>
          <a:r>
            <a:rPr lang="en-US" altLang="zh-CN" sz="1200" baseline="0">
              <a:solidFill>
                <a:schemeClr val="dk1"/>
              </a:solidFill>
              <a:effectLst/>
              <a:latin typeface="+mn-lt"/>
              <a:ea typeface="+mn-ea"/>
              <a:cs typeface="+mn-cs"/>
            </a:rPr>
            <a:t>a </a:t>
          </a:r>
          <a:r>
            <a:rPr lang="zh-CN" altLang="en-US" sz="1200" baseline="0">
              <a:solidFill>
                <a:schemeClr val="dk1"/>
              </a:solidFill>
              <a:effectLst/>
              <a:latin typeface="+mn-lt"/>
              <a:ea typeface="+mn-ea"/>
              <a:cs typeface="+mn-cs"/>
            </a:rPr>
            <a:t>服从均值</a:t>
          </a:r>
          <a:r>
            <a:rPr lang="en-US" altLang="zh-CN" sz="1200" baseline="0">
              <a:solidFill>
                <a:schemeClr val="dk1"/>
              </a:solidFill>
              <a:effectLst/>
              <a:latin typeface="+mn-lt"/>
              <a:ea typeface="+mn-ea"/>
              <a:cs typeface="+mn-cs"/>
            </a:rPr>
            <a:t>1500</a:t>
          </a:r>
          <a:r>
            <a:rPr lang="zh-CN" altLang="en-US" sz="1200" baseline="0">
              <a:solidFill>
                <a:schemeClr val="dk1"/>
              </a:solidFill>
              <a:effectLst/>
              <a:latin typeface="+mn-lt"/>
              <a:ea typeface="+mn-ea"/>
              <a:cs typeface="+mn-cs"/>
            </a:rPr>
            <a:t>，方差为</a:t>
          </a:r>
          <a:r>
            <a:rPr lang="en-US" altLang="zh-CN" sz="1200" baseline="0">
              <a:solidFill>
                <a:schemeClr val="dk1"/>
              </a:solidFill>
              <a:effectLst/>
              <a:latin typeface="+mn-lt"/>
              <a:ea typeface="+mn-ea"/>
              <a:cs typeface="+mn-cs"/>
            </a:rPr>
            <a:t>300</a:t>
          </a:r>
          <a:r>
            <a:rPr lang="zh-CN" altLang="en-US" sz="1200" baseline="0">
              <a:solidFill>
                <a:schemeClr val="dk1"/>
              </a:solidFill>
              <a:effectLst/>
              <a:latin typeface="+mn-lt"/>
              <a:ea typeface="+mn-ea"/>
              <a:cs typeface="+mn-cs"/>
            </a:rPr>
            <a:t>的正态分布，机票价格斜率</a:t>
          </a:r>
          <a:r>
            <a:rPr lang="en-US" altLang="zh-CN" sz="1200" baseline="0">
              <a:solidFill>
                <a:schemeClr val="dk1"/>
              </a:solidFill>
              <a:effectLst/>
              <a:latin typeface="+mn-lt"/>
              <a:ea typeface="+mn-ea"/>
              <a:cs typeface="+mn-cs"/>
            </a:rPr>
            <a:t>b</a:t>
          </a:r>
          <a:r>
            <a:rPr lang="zh-CN" altLang="en-US" sz="1200" baseline="0">
              <a:solidFill>
                <a:schemeClr val="dk1"/>
              </a:solidFill>
              <a:effectLst/>
              <a:latin typeface="+mn-lt"/>
              <a:ea typeface="+mn-ea"/>
              <a:cs typeface="+mn-cs"/>
            </a:rPr>
            <a:t>为</a:t>
          </a:r>
          <a:r>
            <a:rPr lang="en-US" altLang="zh-CN" sz="1200" baseline="0">
              <a:solidFill>
                <a:schemeClr val="dk1"/>
              </a:solidFill>
              <a:effectLst/>
              <a:latin typeface="+mn-lt"/>
              <a:ea typeface="+mn-ea"/>
              <a:cs typeface="+mn-cs"/>
            </a:rPr>
            <a:t>-0.7</a:t>
          </a:r>
          <a:r>
            <a:rPr lang="zh-CN" altLang="zh-CN" sz="1200" baseline="0">
              <a:solidFill>
                <a:schemeClr val="dk1"/>
              </a:solidFill>
              <a:effectLst/>
              <a:latin typeface="+mn-lt"/>
              <a:ea typeface="+mn-ea"/>
              <a:cs typeface="+mn-cs"/>
            </a:rPr>
            <a:t>。</a:t>
          </a:r>
          <a:endParaRPr lang="en-US" altLang="zh-CN" sz="120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200" baseline="0">
              <a:solidFill>
                <a:schemeClr val="dk1"/>
              </a:solidFill>
              <a:effectLst/>
              <a:latin typeface="+mn-lt"/>
              <a:ea typeface="+mn-ea"/>
              <a:cs typeface="+mn-cs"/>
            </a:rPr>
            <a:t>3.</a:t>
          </a:r>
          <a:r>
            <a:rPr lang="zh-CN" altLang="en-US" sz="1200" baseline="0">
              <a:solidFill>
                <a:schemeClr val="dk1"/>
              </a:solidFill>
              <a:effectLst/>
              <a:latin typeface="+mn-lt"/>
              <a:ea typeface="+mn-ea"/>
              <a:cs typeface="+mn-cs"/>
            </a:rPr>
            <a:t>每天需求量服从</a:t>
          </a:r>
          <a:r>
            <a:rPr lang="zh-CN" altLang="zh-CN" sz="1200" baseline="0">
              <a:solidFill>
                <a:schemeClr val="dk1"/>
              </a:solidFill>
              <a:effectLst/>
              <a:latin typeface="+mn-lt"/>
              <a:ea typeface="+mn-ea"/>
              <a:cs typeface="+mn-cs"/>
            </a:rPr>
            <a:t>先验分布</a:t>
          </a:r>
          <a:r>
            <a:rPr lang="zh-CN" altLang="en-US" sz="1200" baseline="0">
              <a:solidFill>
                <a:schemeClr val="dk1"/>
              </a:solidFill>
              <a:effectLst/>
              <a:latin typeface="+mn-lt"/>
              <a:ea typeface="+mn-ea"/>
              <a:cs typeface="+mn-cs"/>
            </a:rPr>
            <a:t>。</a:t>
          </a:r>
          <a:endParaRPr lang="en-US" altLang="zh-CN" sz="120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200" baseline="0">
              <a:solidFill>
                <a:schemeClr val="dk1"/>
              </a:solidFill>
              <a:effectLst/>
              <a:latin typeface="+mn-lt"/>
              <a:ea typeface="+mn-ea"/>
              <a:cs typeface="+mn-cs"/>
            </a:rPr>
            <a:t>4.</a:t>
          </a:r>
          <a:r>
            <a:rPr lang="zh-CN" altLang="en-US" sz="1200" baseline="0">
              <a:solidFill>
                <a:schemeClr val="dk1"/>
              </a:solidFill>
              <a:effectLst/>
              <a:latin typeface="+mn-lt"/>
              <a:ea typeface="+mn-ea"/>
              <a:cs typeface="+mn-cs"/>
            </a:rPr>
            <a:t>如果</a:t>
          </a:r>
          <a:r>
            <a:rPr lang="zh-CN" altLang="zh-CN" sz="1200" baseline="0">
              <a:solidFill>
                <a:schemeClr val="dk1"/>
              </a:solidFill>
              <a:effectLst/>
              <a:latin typeface="+mn-lt"/>
              <a:ea typeface="+mn-ea"/>
              <a:cs typeface="+mn-cs"/>
            </a:rPr>
            <a:t>舱位</a:t>
          </a:r>
          <a:r>
            <a:rPr lang="zh-CN" altLang="en-US" sz="1200" baseline="0">
              <a:solidFill>
                <a:schemeClr val="dk1"/>
              </a:solidFill>
              <a:effectLst/>
              <a:latin typeface="+mn-lt"/>
              <a:ea typeface="+mn-ea"/>
              <a:cs typeface="+mn-cs"/>
            </a:rPr>
            <a:t>不够当天需求量，则销售</a:t>
          </a:r>
          <a:r>
            <a:rPr lang="zh-CN" altLang="zh-CN" sz="1200" baseline="0">
              <a:solidFill>
                <a:schemeClr val="dk1"/>
              </a:solidFill>
              <a:effectLst/>
              <a:latin typeface="+mn-lt"/>
              <a:ea typeface="+mn-ea"/>
              <a:cs typeface="+mn-cs"/>
            </a:rPr>
            <a:t>仅</a:t>
          </a:r>
          <a:r>
            <a:rPr lang="zh-CN" altLang="en-US" sz="1200" baseline="0">
              <a:solidFill>
                <a:schemeClr val="dk1"/>
              </a:solidFill>
              <a:effectLst/>
              <a:latin typeface="+mn-lt"/>
              <a:ea typeface="+mn-ea"/>
              <a:cs typeface="+mn-cs"/>
            </a:rPr>
            <a:t>有的</a:t>
          </a:r>
          <a:r>
            <a:rPr lang="zh-CN" altLang="zh-CN" sz="1200" baseline="0">
              <a:solidFill>
                <a:schemeClr val="dk1"/>
              </a:solidFill>
              <a:effectLst/>
              <a:latin typeface="+mn-lt"/>
              <a:ea typeface="+mn-ea"/>
              <a:cs typeface="+mn-cs"/>
            </a:rPr>
            <a:t>舱位</a:t>
          </a:r>
          <a:r>
            <a:rPr lang="zh-CN" altLang="en-US" sz="1200" baseline="0">
              <a:solidFill>
                <a:schemeClr val="dk1"/>
              </a:solidFill>
              <a:effectLst/>
              <a:latin typeface="+mn-lt"/>
              <a:ea typeface="+mn-ea"/>
              <a:cs typeface="+mn-cs"/>
            </a:rPr>
            <a:t>数，未满足的需求与当天价格的积计入</a:t>
          </a:r>
          <a:r>
            <a:rPr lang="zh-CN" altLang="zh-CN" sz="1200" baseline="0">
              <a:solidFill>
                <a:schemeClr val="dk1"/>
              </a:solidFill>
              <a:effectLst/>
              <a:latin typeface="+mn-lt"/>
              <a:ea typeface="+mn-ea"/>
              <a:cs typeface="+mn-cs"/>
            </a:rPr>
            <a:t>机会收益损失</a:t>
          </a:r>
          <a:r>
            <a:rPr lang="zh-CN" altLang="en-US" sz="1200" baseline="0">
              <a:solidFill>
                <a:schemeClr val="dk1"/>
              </a:solidFill>
              <a:effectLst/>
              <a:latin typeface="+mn-lt"/>
              <a:ea typeface="+mn-ea"/>
              <a:cs typeface="+mn-cs"/>
            </a:rPr>
            <a:t>。</a:t>
          </a:r>
          <a:endParaRPr lang="en-US" altLang="zh-CN" sz="120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zh-CN" altLang="en-US" sz="1200" baseline="0">
              <a:solidFill>
                <a:schemeClr val="dk1"/>
              </a:solidFill>
              <a:effectLst/>
              <a:latin typeface="+mn-lt"/>
              <a:ea typeface="+mn-ea"/>
              <a:cs typeface="+mn-cs"/>
            </a:rPr>
            <a:t>使用蒙特卡洛投资评价风险模型：</a:t>
          </a:r>
          <a:endParaRPr lang="en-US" altLang="zh-CN" sz="120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200" baseline="0">
              <a:solidFill>
                <a:schemeClr val="dk1"/>
              </a:solidFill>
              <a:effectLst/>
              <a:latin typeface="+mn-lt"/>
              <a:ea typeface="+mn-ea"/>
              <a:cs typeface="+mn-cs"/>
            </a:rPr>
            <a:t>1</a:t>
          </a:r>
          <a:r>
            <a:rPr lang="zh-CN" altLang="en-US" sz="1200" baseline="0">
              <a:solidFill>
                <a:schemeClr val="dk1"/>
              </a:solidFill>
              <a:effectLst/>
              <a:latin typeface="+mn-lt"/>
              <a:ea typeface="+mn-ea"/>
              <a:cs typeface="+mn-cs"/>
            </a:rPr>
            <a:t>）计算每日收益、</a:t>
          </a:r>
          <a:r>
            <a:rPr lang="zh-CN" altLang="zh-CN" sz="1200" baseline="0">
              <a:solidFill>
                <a:schemeClr val="dk1"/>
              </a:solidFill>
              <a:effectLst/>
              <a:latin typeface="+mn-lt"/>
              <a:ea typeface="+mn-ea"/>
              <a:cs typeface="+mn-cs"/>
            </a:rPr>
            <a:t>机会收益损失</a:t>
          </a:r>
          <a:r>
            <a:rPr lang="zh-CN" altLang="en-US" sz="1200" baseline="0">
              <a:solidFill>
                <a:schemeClr val="dk1"/>
              </a:solidFill>
              <a:effectLst/>
              <a:latin typeface="+mn-lt"/>
              <a:ea typeface="+mn-ea"/>
              <a:cs typeface="+mn-cs"/>
            </a:rPr>
            <a:t>，以及</a:t>
          </a:r>
          <a:r>
            <a:rPr lang="en-US" altLang="zh-CN" sz="1200" baseline="0">
              <a:solidFill>
                <a:schemeClr val="dk1"/>
              </a:solidFill>
              <a:effectLst/>
              <a:latin typeface="+mn-lt"/>
              <a:ea typeface="+mn-ea"/>
              <a:cs typeface="+mn-cs"/>
            </a:rPr>
            <a:t>100</a:t>
          </a:r>
          <a:r>
            <a:rPr lang="zh-CN" altLang="en-US" sz="1200" baseline="0">
              <a:solidFill>
                <a:schemeClr val="dk1"/>
              </a:solidFill>
              <a:effectLst/>
              <a:latin typeface="+mn-lt"/>
              <a:ea typeface="+mn-ea"/>
              <a:cs typeface="+mn-cs"/>
            </a:rPr>
            <a:t>天</a:t>
          </a:r>
          <a:r>
            <a:rPr lang="zh-CN" altLang="zh-CN" sz="1200" baseline="0">
              <a:solidFill>
                <a:schemeClr val="dk1"/>
              </a:solidFill>
              <a:effectLst/>
              <a:latin typeface="+mn-lt"/>
              <a:ea typeface="+mn-ea"/>
              <a:cs typeface="+mn-cs"/>
            </a:rPr>
            <a:t>收益</a:t>
          </a:r>
          <a:r>
            <a:rPr lang="zh-CN" altLang="en-US" sz="1200" baseline="0">
              <a:solidFill>
                <a:schemeClr val="dk1"/>
              </a:solidFill>
              <a:effectLst/>
              <a:latin typeface="+mn-lt"/>
              <a:ea typeface="+mn-ea"/>
              <a:cs typeface="+mn-cs"/>
            </a:rPr>
            <a:t>现值、</a:t>
          </a:r>
          <a:r>
            <a:rPr lang="en-US" altLang="zh-CN" sz="1200" baseline="0">
              <a:solidFill>
                <a:schemeClr val="dk1"/>
              </a:solidFill>
              <a:effectLst/>
              <a:latin typeface="+mn-lt"/>
              <a:ea typeface="+mn-ea"/>
              <a:cs typeface="+mn-cs"/>
            </a:rPr>
            <a:t>100</a:t>
          </a:r>
          <a:r>
            <a:rPr lang="zh-CN" altLang="zh-CN" sz="1200" baseline="0">
              <a:solidFill>
                <a:schemeClr val="dk1"/>
              </a:solidFill>
              <a:effectLst/>
              <a:latin typeface="+mn-lt"/>
              <a:ea typeface="+mn-ea"/>
              <a:cs typeface="+mn-cs"/>
            </a:rPr>
            <a:t>天机会收益</a:t>
          </a:r>
          <a:r>
            <a:rPr lang="zh-CN" altLang="en-US" sz="1200" baseline="0">
              <a:solidFill>
                <a:schemeClr val="dk1"/>
              </a:solidFill>
              <a:effectLst/>
              <a:latin typeface="+mn-lt"/>
              <a:ea typeface="+mn-ea"/>
              <a:cs typeface="+mn-cs"/>
            </a:rPr>
            <a:t>损失现值。假定</a:t>
          </a:r>
          <a:r>
            <a:rPr lang="zh-CN" altLang="zh-CN" sz="1200" baseline="0">
              <a:solidFill>
                <a:schemeClr val="dk1"/>
              </a:solidFill>
              <a:effectLst/>
              <a:latin typeface="+mn-lt"/>
              <a:ea typeface="+mn-ea"/>
              <a:cs typeface="+mn-cs"/>
            </a:rPr>
            <a:t>日贴现率为</a:t>
          </a:r>
          <a:r>
            <a:rPr lang="en-US" altLang="zh-CN" sz="1200" baseline="0">
              <a:solidFill>
                <a:schemeClr val="dk1"/>
              </a:solidFill>
              <a:effectLst/>
              <a:latin typeface="+mn-lt"/>
              <a:ea typeface="+mn-ea"/>
              <a:cs typeface="+mn-cs"/>
            </a:rPr>
            <a:t>0.1%</a:t>
          </a:r>
          <a:endParaRPr lang="zh-CN" altLang="zh-CN" sz="1200" baseline="0">
            <a:solidFill>
              <a:schemeClr val="dk1"/>
            </a:solidFill>
            <a:effectLst/>
            <a:latin typeface="+mn-lt"/>
            <a:ea typeface="+mn-ea"/>
            <a:cs typeface="+mn-cs"/>
          </a:endParaRPr>
        </a:p>
        <a:p>
          <a:r>
            <a:rPr lang="en-US" altLang="zh-CN" sz="1200" baseline="0">
              <a:solidFill>
                <a:schemeClr val="dk1"/>
              </a:solidFill>
              <a:effectLst/>
              <a:latin typeface="+mn-lt"/>
              <a:ea typeface="+mn-ea"/>
              <a:cs typeface="+mn-cs"/>
            </a:rPr>
            <a:t>2</a:t>
          </a:r>
          <a:r>
            <a:rPr lang="zh-CN" altLang="en-US" sz="1200" baseline="0">
              <a:solidFill>
                <a:schemeClr val="dk1"/>
              </a:solidFill>
              <a:effectLst/>
              <a:latin typeface="+mn-lt"/>
              <a:ea typeface="+mn-ea"/>
              <a:cs typeface="+mn-cs"/>
            </a:rPr>
            <a:t>）做</a:t>
          </a:r>
          <a:r>
            <a:rPr lang="en-US" altLang="zh-CN" sz="1200" baseline="0">
              <a:solidFill>
                <a:schemeClr val="dk1"/>
              </a:solidFill>
              <a:effectLst/>
              <a:latin typeface="+mn-lt"/>
              <a:ea typeface="+mn-ea"/>
              <a:cs typeface="+mn-cs"/>
            </a:rPr>
            <a:t>100</a:t>
          </a:r>
          <a:r>
            <a:rPr lang="zh-CN" altLang="en-US" sz="1200" baseline="0">
              <a:solidFill>
                <a:schemeClr val="dk1"/>
              </a:solidFill>
              <a:effectLst/>
              <a:latin typeface="+mn-lt"/>
              <a:ea typeface="+mn-ea"/>
              <a:cs typeface="+mn-cs"/>
            </a:rPr>
            <a:t>次模拟，计算收益净现值均值以及机会收益损失的极值。</a:t>
          </a:r>
          <a:endParaRPr lang="en-US" altLang="zh-CN" sz="1200" baseline="0">
            <a:solidFill>
              <a:schemeClr val="dk1"/>
            </a:solidFill>
            <a:effectLst/>
            <a:latin typeface="+mn-lt"/>
            <a:ea typeface="+mn-ea"/>
            <a:cs typeface="+mn-cs"/>
          </a:endParaRPr>
        </a:p>
        <a:p>
          <a:r>
            <a:rPr lang="en-US" altLang="zh-CN" sz="1200" baseline="0">
              <a:solidFill>
                <a:schemeClr val="dk1"/>
              </a:solidFill>
              <a:effectLst/>
              <a:latin typeface="+mn-lt"/>
              <a:ea typeface="+mn-ea"/>
              <a:cs typeface="+mn-cs"/>
            </a:rPr>
            <a:t>3)</a:t>
          </a:r>
          <a:r>
            <a:rPr lang="zh-CN" altLang="en-US" sz="1200" baseline="0">
              <a:solidFill>
                <a:schemeClr val="dk1"/>
              </a:solidFill>
              <a:effectLst/>
              <a:latin typeface="+mn-lt"/>
              <a:ea typeface="+mn-ea"/>
              <a:cs typeface="+mn-cs"/>
            </a:rPr>
            <a:t>上海飞往北京还有空客</a:t>
          </a:r>
          <a:r>
            <a:rPr lang="en-US" altLang="zh-CN" sz="1200" baseline="0">
              <a:solidFill>
                <a:schemeClr val="dk1"/>
              </a:solidFill>
              <a:effectLst/>
              <a:latin typeface="+mn-lt"/>
              <a:ea typeface="+mn-ea"/>
              <a:cs typeface="+mn-cs"/>
            </a:rPr>
            <a:t>321</a:t>
          </a:r>
          <a:r>
            <a:rPr lang="zh-CN" altLang="en-US" sz="1200" baseline="0">
              <a:solidFill>
                <a:schemeClr val="dk1"/>
              </a:solidFill>
              <a:effectLst/>
              <a:latin typeface="+mn-lt"/>
              <a:ea typeface="+mn-ea"/>
              <a:cs typeface="+mn-cs"/>
            </a:rPr>
            <a:t>、波音</a:t>
          </a:r>
          <a:r>
            <a:rPr lang="en-US" altLang="zh-CN" sz="1200" baseline="0">
              <a:solidFill>
                <a:schemeClr val="dk1"/>
              </a:solidFill>
              <a:effectLst/>
              <a:latin typeface="+mn-lt"/>
              <a:ea typeface="+mn-ea"/>
              <a:cs typeface="+mn-cs"/>
            </a:rPr>
            <a:t>738</a:t>
          </a:r>
          <a:r>
            <a:rPr lang="zh-CN" altLang="en-US" sz="1200" baseline="0">
              <a:solidFill>
                <a:schemeClr val="dk1"/>
              </a:solidFill>
              <a:effectLst/>
              <a:latin typeface="+mn-lt"/>
              <a:ea typeface="+mn-ea"/>
              <a:cs typeface="+mn-cs"/>
            </a:rPr>
            <a:t>等机型，制作控件使得能够清晰直观体现不同机型对于收益的变化。</a:t>
          </a:r>
          <a:endParaRPr lang="en-US" altLang="zh-CN" sz="1200" baseline="0">
            <a:solidFill>
              <a:schemeClr val="dk1"/>
            </a:solidFill>
            <a:effectLst/>
            <a:latin typeface="+mn-lt"/>
            <a:ea typeface="+mn-ea"/>
            <a:cs typeface="+mn-cs"/>
          </a:endParaRPr>
        </a:p>
      </xdr:txBody>
    </xdr:sp>
    <xdr:clientData/>
  </xdr:twoCellAnchor>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198120</xdr:colOff>
          <xdr:row>13</xdr:row>
          <xdr:rowOff>76200</xdr:rowOff>
        </xdr:from>
        <xdr:to>
          <xdr:col>6</xdr:col>
          <xdr:colOff>365760</xdr:colOff>
          <xdr:row>16</xdr:row>
          <xdr:rowOff>60960</xdr:rowOff>
        </xdr:to>
        <xdr:sp macro="" textlink="">
          <xdr:nvSpPr>
            <xdr:cNvPr id="30721" name="List Box 1" hidden="1">
              <a:extLst>
                <a:ext uri="{63B3BB69-23CF-44E3-9099-C40C66FF867C}">
                  <a14:compatExt spid="_x0000_s30721"/>
                </a:ext>
                <a:ext uri="{FF2B5EF4-FFF2-40B4-BE49-F238E27FC236}">
                  <a16:creationId xmlns:a16="http://schemas.microsoft.com/office/drawing/2014/main" id="{35975CD5-573B-495C-B043-F3EB0F1E010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oy\AppData\Local\Temp\Rar$DIa14164.26295\4-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Joy\AppData\Local\Temp\Rar$DIa22356.4243\&#20013;&#35777;&#32418;&#21033;&#25104;&#20998;&#32929;&#25910;&#30424;&#20215;2016-2022-4-28.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34507;&#31957;&#25104;&#2641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Joy\AppData\Local\Temp\Rar$DIa11836.39371\&#27169;&#25311;&#35797;&#21367;6&#65288;6-9&#31456;&#6528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27169;&#22411;5.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27169;&#224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原始数据"/>
      <sheetName val="5-1"/>
      <sheetName val="5-2"/>
      <sheetName val="数据透视表"/>
      <sheetName val="4-5"/>
    </sheetNames>
    <sheetDataSet>
      <sheetData sheetId="0"/>
      <sheetData sheetId="1"/>
      <sheetData sheetId="2"/>
      <sheetData sheetId="3"/>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中证红利成分股票收盘价2016-2022-4-28"/>
      <sheetName val="30支股票2021-2022-4-28"/>
    </sheetNames>
    <sheetDataSet>
      <sheetData sheetId="0" refreshError="1"/>
      <sheetData sheetId="1">
        <row r="2">
          <cell r="B2">
            <v>4515.4459999999999</v>
          </cell>
          <cell r="C2">
            <v>47.885300000000001</v>
          </cell>
          <cell r="D2">
            <v>42.6616</v>
          </cell>
          <cell r="E2">
            <v>864.89469999999994</v>
          </cell>
          <cell r="F2">
            <v>233.7088</v>
          </cell>
          <cell r="G2">
            <v>59.581600000000002</v>
          </cell>
          <cell r="H2">
            <v>118.74850000000001</v>
          </cell>
          <cell r="I2">
            <v>48.404800000000002</v>
          </cell>
          <cell r="J2">
            <v>80.590999999999994</v>
          </cell>
          <cell r="K2">
            <v>33.143300000000004</v>
          </cell>
          <cell r="L2">
            <v>1119.9431</v>
          </cell>
          <cell r="M2">
            <v>29.838000000000001</v>
          </cell>
          <cell r="N2">
            <v>43.686500000000002</v>
          </cell>
          <cell r="O2">
            <v>100.41500000000001</v>
          </cell>
          <cell r="P2">
            <v>40.6907</v>
          </cell>
          <cell r="Q2">
            <v>13.6623</v>
          </cell>
          <cell r="R2">
            <v>71.998900000000006</v>
          </cell>
          <cell r="S2">
            <v>41.977200000000003</v>
          </cell>
          <cell r="T2">
            <v>35.6967</v>
          </cell>
          <cell r="U2">
            <v>20.201499999999999</v>
          </cell>
          <cell r="V2">
            <v>34.962499999999999</v>
          </cell>
          <cell r="W2">
            <v>81.4422</v>
          </cell>
          <cell r="X2">
            <v>155.12370000000001</v>
          </cell>
          <cell r="Y2">
            <v>28.6586</v>
          </cell>
          <cell r="Z2">
            <v>26.9557</v>
          </cell>
          <cell r="AA2">
            <v>48.725900000000003</v>
          </cell>
          <cell r="AB2">
            <v>352.95979999999997</v>
          </cell>
          <cell r="AC2">
            <v>69.017799999999994</v>
          </cell>
          <cell r="AD2">
            <v>14.9489</v>
          </cell>
          <cell r="AE2">
            <v>81.067099999999996</v>
          </cell>
        </row>
        <row r="3">
          <cell r="B3">
            <v>4583.1623</v>
          </cell>
          <cell r="C3">
            <v>47.051499999999997</v>
          </cell>
          <cell r="D3">
            <v>41.314399999999999</v>
          </cell>
          <cell r="E3">
            <v>833.53679999999997</v>
          </cell>
          <cell r="F3">
            <v>230.3648</v>
          </cell>
          <cell r="G3">
            <v>60.1113</v>
          </cell>
          <cell r="H3">
            <v>119.50490000000001</v>
          </cell>
          <cell r="I3">
            <v>49.911000000000001</v>
          </cell>
          <cell r="J3">
            <v>78.662499999999994</v>
          </cell>
          <cell r="K3">
            <v>32.663499999999999</v>
          </cell>
          <cell r="L3">
            <v>1086.4313</v>
          </cell>
          <cell r="M3">
            <v>28.523900000000001</v>
          </cell>
          <cell r="N3">
            <v>42.724400000000003</v>
          </cell>
          <cell r="O3">
            <v>101.54510000000001</v>
          </cell>
          <cell r="P3">
            <v>39.520299999999999</v>
          </cell>
          <cell r="Q3">
            <v>13.436999999999999</v>
          </cell>
          <cell r="R3">
            <v>70.984800000000007</v>
          </cell>
          <cell r="S3">
            <v>40.585099999999997</v>
          </cell>
          <cell r="T3">
            <v>35.251600000000003</v>
          </cell>
          <cell r="U3">
            <v>19.820399999999999</v>
          </cell>
          <cell r="V3">
            <v>32.916800000000002</v>
          </cell>
          <cell r="W3">
            <v>81.676699999999997</v>
          </cell>
          <cell r="X3">
            <v>156.66200000000001</v>
          </cell>
          <cell r="Y3">
            <v>27.5379</v>
          </cell>
          <cell r="Z3">
            <v>26.110700000000001</v>
          </cell>
          <cell r="AA3">
            <v>48.6721</v>
          </cell>
          <cell r="AB3">
            <v>343.70830000000001</v>
          </cell>
          <cell r="AC3">
            <v>66.551199999999994</v>
          </cell>
          <cell r="AD3">
            <v>14.5945</v>
          </cell>
          <cell r="AE3">
            <v>81.688999999999993</v>
          </cell>
        </row>
        <row r="4">
          <cell r="B4">
            <v>4570.8503000000001</v>
          </cell>
          <cell r="C4">
            <v>47.1706</v>
          </cell>
          <cell r="D4">
            <v>41.2395</v>
          </cell>
          <cell r="E4">
            <v>861.97770000000003</v>
          </cell>
          <cell r="F4">
            <v>230.7364</v>
          </cell>
          <cell r="G4">
            <v>58.646700000000003</v>
          </cell>
          <cell r="H4">
            <v>121.7236</v>
          </cell>
          <cell r="I4">
            <v>49.089399999999998</v>
          </cell>
          <cell r="J4">
            <v>78.428700000000006</v>
          </cell>
          <cell r="K4">
            <v>34.582700000000003</v>
          </cell>
          <cell r="L4">
            <v>1105.0250000000001</v>
          </cell>
          <cell r="M4">
            <v>28.755800000000001</v>
          </cell>
          <cell r="N4">
            <v>43.5167</v>
          </cell>
          <cell r="O4">
            <v>99.123500000000007</v>
          </cell>
          <cell r="P4">
            <v>41.119799999999998</v>
          </cell>
          <cell r="Q4">
            <v>13.4779</v>
          </cell>
          <cell r="R4">
            <v>70.421499999999995</v>
          </cell>
          <cell r="S4">
            <v>43.048099999999998</v>
          </cell>
          <cell r="T4">
            <v>35.307200000000002</v>
          </cell>
          <cell r="U4">
            <v>19.725100000000001</v>
          </cell>
          <cell r="V4">
            <v>33.381700000000002</v>
          </cell>
          <cell r="W4">
            <v>81.285899999999998</v>
          </cell>
          <cell r="X4">
            <v>155.0427</v>
          </cell>
          <cell r="Y4">
            <v>27.457799999999999</v>
          </cell>
          <cell r="Z4">
            <v>26.3642</v>
          </cell>
          <cell r="AA4">
            <v>48.8872</v>
          </cell>
          <cell r="AB4">
            <v>360.62270000000001</v>
          </cell>
          <cell r="AC4">
            <v>66.313999999999993</v>
          </cell>
          <cell r="AD4">
            <v>14.5528</v>
          </cell>
          <cell r="AE4">
            <v>84.503600000000006</v>
          </cell>
        </row>
        <row r="5">
          <cell r="B5">
            <v>4601.6304</v>
          </cell>
          <cell r="C5">
            <v>46.575000000000003</v>
          </cell>
          <cell r="D5">
            <v>43.260399999999997</v>
          </cell>
          <cell r="E5">
            <v>922.50570000000005</v>
          </cell>
          <cell r="F5">
            <v>230.3648</v>
          </cell>
          <cell r="G5">
            <v>57.057499999999997</v>
          </cell>
          <cell r="H5">
            <v>125.75749999999999</v>
          </cell>
          <cell r="I5">
            <v>49.911000000000001</v>
          </cell>
          <cell r="J5">
            <v>77.961200000000005</v>
          </cell>
          <cell r="K5">
            <v>33.586199999999998</v>
          </cell>
          <cell r="L5">
            <v>1146.5364</v>
          </cell>
          <cell r="M5">
            <v>28.6785</v>
          </cell>
          <cell r="N5">
            <v>45.553899999999999</v>
          </cell>
          <cell r="O5">
            <v>97.024799999999999</v>
          </cell>
          <cell r="P5">
            <v>40.378599999999999</v>
          </cell>
          <cell r="Q5">
            <v>13.436999999999999</v>
          </cell>
          <cell r="R5">
            <v>71.322900000000004</v>
          </cell>
          <cell r="S5">
            <v>42.4056</v>
          </cell>
          <cell r="T5">
            <v>35.307200000000002</v>
          </cell>
          <cell r="U5">
            <v>19.597999999999999</v>
          </cell>
          <cell r="V5">
            <v>32.079900000000002</v>
          </cell>
          <cell r="W5">
            <v>83.239900000000006</v>
          </cell>
          <cell r="X5">
            <v>148.8896</v>
          </cell>
          <cell r="Y5">
            <v>27.057600000000001</v>
          </cell>
          <cell r="Z5">
            <v>25.7727</v>
          </cell>
          <cell r="AA5">
            <v>47.811599999999999</v>
          </cell>
          <cell r="AB5">
            <v>367.63139999999999</v>
          </cell>
          <cell r="AC5">
            <v>64.037099999999995</v>
          </cell>
          <cell r="AD5">
            <v>14.260899999999999</v>
          </cell>
          <cell r="AE5">
            <v>82.769000000000005</v>
          </cell>
        </row>
        <row r="6">
          <cell r="B6">
            <v>4615.4814999999999</v>
          </cell>
          <cell r="C6">
            <v>46.4559</v>
          </cell>
          <cell r="D6">
            <v>44.083599999999997</v>
          </cell>
          <cell r="E6">
            <v>834.26599999999996</v>
          </cell>
          <cell r="F6">
            <v>231.851</v>
          </cell>
          <cell r="G6">
            <v>56.683500000000002</v>
          </cell>
          <cell r="H6">
            <v>123.438</v>
          </cell>
          <cell r="I6">
            <v>48.952500000000001</v>
          </cell>
          <cell r="J6">
            <v>78.662499999999994</v>
          </cell>
          <cell r="K6">
            <v>33.143300000000004</v>
          </cell>
          <cell r="L6">
            <v>1156.4818</v>
          </cell>
          <cell r="M6">
            <v>28.214700000000001</v>
          </cell>
          <cell r="N6">
            <v>44.931399999999996</v>
          </cell>
          <cell r="O6">
            <v>102.0294</v>
          </cell>
          <cell r="P6">
            <v>42.1342</v>
          </cell>
          <cell r="Q6">
            <v>13.539400000000001</v>
          </cell>
          <cell r="R6">
            <v>72.900300000000001</v>
          </cell>
          <cell r="S6">
            <v>42.084299999999999</v>
          </cell>
          <cell r="T6">
            <v>35.390700000000002</v>
          </cell>
          <cell r="U6">
            <v>20.010899999999999</v>
          </cell>
          <cell r="V6">
            <v>32.358899999999998</v>
          </cell>
          <cell r="W6">
            <v>82.380099999999999</v>
          </cell>
          <cell r="X6">
            <v>150.023</v>
          </cell>
          <cell r="Y6">
            <v>28.138300000000001</v>
          </cell>
          <cell r="Z6">
            <v>26.279699999999998</v>
          </cell>
          <cell r="AA6">
            <v>48.241799999999998</v>
          </cell>
          <cell r="AB6">
            <v>367.16410000000002</v>
          </cell>
          <cell r="AC6">
            <v>64.606300000000005</v>
          </cell>
          <cell r="AD6">
            <v>14.3443</v>
          </cell>
          <cell r="AE6">
            <v>83.194400000000002</v>
          </cell>
        </row>
        <row r="7">
          <cell r="B7">
            <v>4609.3254999999999</v>
          </cell>
          <cell r="C7">
            <v>46.575000000000003</v>
          </cell>
          <cell r="D7">
            <v>44.158499999999997</v>
          </cell>
          <cell r="E7">
            <v>859.78989999999999</v>
          </cell>
          <cell r="F7">
            <v>232.9657</v>
          </cell>
          <cell r="G7">
            <v>58.428600000000003</v>
          </cell>
          <cell r="H7">
            <v>122.32859999999999</v>
          </cell>
          <cell r="I7">
            <v>48.815600000000003</v>
          </cell>
          <cell r="J7">
            <v>77.610500000000002</v>
          </cell>
          <cell r="K7">
            <v>32.9587</v>
          </cell>
          <cell r="L7">
            <v>1113.6732</v>
          </cell>
          <cell r="M7">
            <v>28.369299999999999</v>
          </cell>
          <cell r="N7">
            <v>45.384099999999997</v>
          </cell>
          <cell r="O7">
            <v>103.15949999999999</v>
          </cell>
          <cell r="P7">
            <v>42.836399999999998</v>
          </cell>
          <cell r="Q7">
            <v>13.5189</v>
          </cell>
          <cell r="R7">
            <v>72.900300000000001</v>
          </cell>
          <cell r="S7">
            <v>43.369300000000003</v>
          </cell>
          <cell r="T7">
            <v>34.722900000000003</v>
          </cell>
          <cell r="U7">
            <v>19.979199999999999</v>
          </cell>
          <cell r="V7">
            <v>33.939599999999999</v>
          </cell>
          <cell r="W7">
            <v>81.676699999999997</v>
          </cell>
          <cell r="X7">
            <v>153.1806</v>
          </cell>
          <cell r="Y7">
            <v>30.940100000000001</v>
          </cell>
          <cell r="Z7">
            <v>26.617699999999999</v>
          </cell>
          <cell r="AA7">
            <v>49.8553</v>
          </cell>
          <cell r="AB7">
            <v>377.53710000000001</v>
          </cell>
          <cell r="AC7">
            <v>64.985799999999998</v>
          </cell>
          <cell r="AD7">
            <v>14.511100000000001</v>
          </cell>
          <cell r="AE7">
            <v>86.990899999999996</v>
          </cell>
        </row>
        <row r="8">
          <cell r="B8">
            <v>4810.9354000000003</v>
          </cell>
          <cell r="C8">
            <v>47.1706</v>
          </cell>
          <cell r="D8">
            <v>43.634599999999999</v>
          </cell>
          <cell r="E8">
            <v>855.4144</v>
          </cell>
          <cell r="F8">
            <v>232.9657</v>
          </cell>
          <cell r="G8">
            <v>58.179299999999998</v>
          </cell>
          <cell r="H8">
            <v>122.4799</v>
          </cell>
          <cell r="I8">
            <v>49.979500000000002</v>
          </cell>
          <cell r="J8">
            <v>77.552099999999996</v>
          </cell>
          <cell r="K8">
            <v>33.180199999999999</v>
          </cell>
          <cell r="L8">
            <v>1079.2965999999999</v>
          </cell>
          <cell r="M8">
            <v>28.601199999999999</v>
          </cell>
          <cell r="N8">
            <v>46.685699999999997</v>
          </cell>
          <cell r="O8">
            <v>102.0294</v>
          </cell>
          <cell r="P8">
            <v>44.514000000000003</v>
          </cell>
          <cell r="Q8">
            <v>13.4779</v>
          </cell>
          <cell r="R8">
            <v>73.914400000000001</v>
          </cell>
          <cell r="S8">
            <v>44.868499999999997</v>
          </cell>
          <cell r="T8">
            <v>34.472499999999997</v>
          </cell>
          <cell r="U8">
            <v>20.201499999999999</v>
          </cell>
          <cell r="V8">
            <v>33.939599999999999</v>
          </cell>
          <cell r="W8">
            <v>81.754800000000003</v>
          </cell>
          <cell r="X8">
            <v>149.78020000000001</v>
          </cell>
          <cell r="Y8">
            <v>30.019500000000001</v>
          </cell>
          <cell r="Z8">
            <v>26.617699999999999</v>
          </cell>
          <cell r="AA8">
            <v>49.962800000000001</v>
          </cell>
          <cell r="AB8">
            <v>386.41480000000001</v>
          </cell>
          <cell r="AC8">
            <v>65.317899999999995</v>
          </cell>
          <cell r="AD8">
            <v>14.615399999999999</v>
          </cell>
          <cell r="AE8">
            <v>90.918199999999999</v>
          </cell>
        </row>
        <row r="9">
          <cell r="B9">
            <v>4814.0133999999998</v>
          </cell>
          <cell r="C9">
            <v>47.647100000000002</v>
          </cell>
          <cell r="D9">
            <v>46.254100000000001</v>
          </cell>
          <cell r="E9">
            <v>828.43200000000002</v>
          </cell>
          <cell r="F9">
            <v>235.93809999999999</v>
          </cell>
          <cell r="G9">
            <v>60.8904</v>
          </cell>
          <cell r="H9">
            <v>119.25279999999999</v>
          </cell>
          <cell r="I9">
            <v>52.0334</v>
          </cell>
          <cell r="J9">
            <v>76.441699999999997</v>
          </cell>
          <cell r="K9">
            <v>33.069400000000002</v>
          </cell>
          <cell r="L9">
            <v>1058.5409</v>
          </cell>
          <cell r="M9">
            <v>28.6785</v>
          </cell>
          <cell r="N9">
            <v>47.6477</v>
          </cell>
          <cell r="O9">
            <v>102.8366</v>
          </cell>
          <cell r="P9">
            <v>44.318899999999999</v>
          </cell>
          <cell r="Q9">
            <v>13.436999999999999</v>
          </cell>
          <cell r="R9">
            <v>75.829800000000006</v>
          </cell>
          <cell r="S9">
            <v>46.046399999999998</v>
          </cell>
          <cell r="T9">
            <v>34.500399999999999</v>
          </cell>
          <cell r="U9">
            <v>20.265000000000001</v>
          </cell>
          <cell r="V9">
            <v>37.380099999999999</v>
          </cell>
          <cell r="W9">
            <v>79.644499999999994</v>
          </cell>
          <cell r="X9">
            <v>152.53290000000001</v>
          </cell>
          <cell r="Y9">
            <v>30.019500000000001</v>
          </cell>
          <cell r="Z9">
            <v>27.040199999999999</v>
          </cell>
          <cell r="AA9">
            <v>49.801499999999997</v>
          </cell>
          <cell r="AB9">
            <v>370.71519999999998</v>
          </cell>
          <cell r="AC9">
            <v>64.938400000000001</v>
          </cell>
          <cell r="AD9">
            <v>14.803000000000001</v>
          </cell>
          <cell r="AE9">
            <v>91.180099999999996</v>
          </cell>
        </row>
        <row r="10">
          <cell r="B10">
            <v>4693.9708000000001</v>
          </cell>
          <cell r="C10">
            <v>47.289700000000003</v>
          </cell>
          <cell r="D10">
            <v>44.9818</v>
          </cell>
          <cell r="E10">
            <v>825.51499999999999</v>
          </cell>
          <cell r="F10">
            <v>234.8235</v>
          </cell>
          <cell r="G10">
            <v>64.193600000000004</v>
          </cell>
          <cell r="H10">
            <v>120.11</v>
          </cell>
          <cell r="I10">
            <v>52.238799999999998</v>
          </cell>
          <cell r="J10">
            <v>75.7988</v>
          </cell>
          <cell r="K10">
            <v>33.586199999999998</v>
          </cell>
          <cell r="L10">
            <v>1046.001</v>
          </cell>
          <cell r="M10">
            <v>28.1374</v>
          </cell>
          <cell r="N10">
            <v>47.308100000000003</v>
          </cell>
          <cell r="O10">
            <v>102.3523</v>
          </cell>
          <cell r="P10">
            <v>44.552999999999997</v>
          </cell>
          <cell r="Q10">
            <v>13.6418</v>
          </cell>
          <cell r="R10">
            <v>74.027000000000001</v>
          </cell>
          <cell r="S10">
            <v>46.581899999999997</v>
          </cell>
          <cell r="T10">
            <v>34.166499999999999</v>
          </cell>
          <cell r="U10">
            <v>20.265000000000001</v>
          </cell>
          <cell r="V10">
            <v>35.706299999999999</v>
          </cell>
          <cell r="W10">
            <v>80.113500000000002</v>
          </cell>
          <cell r="X10">
            <v>145.81299999999999</v>
          </cell>
          <cell r="Y10">
            <v>29.178899999999999</v>
          </cell>
          <cell r="Z10">
            <v>26.871200000000002</v>
          </cell>
          <cell r="AA10">
            <v>48.349400000000003</v>
          </cell>
          <cell r="AB10">
            <v>372.77109999999999</v>
          </cell>
          <cell r="AC10">
            <v>64.558899999999994</v>
          </cell>
          <cell r="AD10">
            <v>14.7196</v>
          </cell>
          <cell r="AE10">
            <v>90.427300000000002</v>
          </cell>
        </row>
        <row r="11">
          <cell r="B11">
            <v>4632.4106000000002</v>
          </cell>
          <cell r="C11">
            <v>47.051499999999997</v>
          </cell>
          <cell r="D11">
            <v>44.757300000000001</v>
          </cell>
          <cell r="E11">
            <v>847.39260000000002</v>
          </cell>
          <cell r="F11">
            <v>233.3372</v>
          </cell>
          <cell r="G11">
            <v>64.131200000000007</v>
          </cell>
          <cell r="H11">
            <v>119.1519</v>
          </cell>
          <cell r="I11">
            <v>50.801099999999998</v>
          </cell>
          <cell r="J11">
            <v>76.967699999999994</v>
          </cell>
          <cell r="K11">
            <v>33.253999999999998</v>
          </cell>
          <cell r="L11">
            <v>1065.8918000000001</v>
          </cell>
          <cell r="M11">
            <v>28.833100000000002</v>
          </cell>
          <cell r="N11">
            <v>46.232900000000001</v>
          </cell>
          <cell r="O11">
            <v>101.70650000000001</v>
          </cell>
          <cell r="P11">
            <v>46.503700000000002</v>
          </cell>
          <cell r="Q11">
            <v>13.580399999999999</v>
          </cell>
          <cell r="R11">
            <v>73.238299999999995</v>
          </cell>
          <cell r="S11">
            <v>47.5456</v>
          </cell>
          <cell r="T11">
            <v>34.25</v>
          </cell>
          <cell r="U11">
            <v>19.915700000000001</v>
          </cell>
          <cell r="V11">
            <v>35.520400000000002</v>
          </cell>
          <cell r="W11">
            <v>81.911100000000005</v>
          </cell>
          <cell r="X11">
            <v>145.0034</v>
          </cell>
          <cell r="Y11">
            <v>29.379100000000001</v>
          </cell>
          <cell r="Z11">
            <v>26.9557</v>
          </cell>
          <cell r="AA11">
            <v>47.704000000000001</v>
          </cell>
          <cell r="AB11">
            <v>387.16239999999999</v>
          </cell>
          <cell r="AC11">
            <v>65.222999999999999</v>
          </cell>
          <cell r="AD11">
            <v>14.677899999999999</v>
          </cell>
          <cell r="AE11">
            <v>89.772800000000004</v>
          </cell>
        </row>
        <row r="12">
          <cell r="B12">
            <v>4503.134</v>
          </cell>
          <cell r="C12">
            <v>46.336799999999997</v>
          </cell>
          <cell r="D12">
            <v>43.784300000000002</v>
          </cell>
          <cell r="E12">
            <v>852.49739999999997</v>
          </cell>
          <cell r="F12">
            <v>230.3648</v>
          </cell>
          <cell r="G12">
            <v>62.947099999999999</v>
          </cell>
          <cell r="H12">
            <v>114.9667</v>
          </cell>
          <cell r="I12">
            <v>49.294800000000002</v>
          </cell>
          <cell r="J12">
            <v>75.214399999999998</v>
          </cell>
          <cell r="K12">
            <v>32.884900000000002</v>
          </cell>
          <cell r="L12">
            <v>1055.2978000000001</v>
          </cell>
          <cell r="M12">
            <v>27.6736</v>
          </cell>
          <cell r="N12">
            <v>45.780200000000001</v>
          </cell>
          <cell r="O12">
            <v>102.8366</v>
          </cell>
          <cell r="P12">
            <v>47.2059</v>
          </cell>
          <cell r="Q12">
            <v>13.4575</v>
          </cell>
          <cell r="R12">
            <v>71.660899999999998</v>
          </cell>
          <cell r="S12">
            <v>47.1173</v>
          </cell>
          <cell r="T12">
            <v>33.3874</v>
          </cell>
          <cell r="U12">
            <v>19.6615</v>
          </cell>
          <cell r="V12">
            <v>35.892299999999999</v>
          </cell>
          <cell r="W12">
            <v>80.582400000000007</v>
          </cell>
          <cell r="X12">
            <v>143.22219999999999</v>
          </cell>
          <cell r="Y12">
            <v>28.938800000000001</v>
          </cell>
          <cell r="Z12">
            <v>26.279699999999998</v>
          </cell>
          <cell r="AA12">
            <v>46.843499999999999</v>
          </cell>
          <cell r="AB12">
            <v>392.3021</v>
          </cell>
          <cell r="AC12">
            <v>65.175600000000003</v>
          </cell>
          <cell r="AD12">
            <v>14.3652</v>
          </cell>
          <cell r="AE12">
            <v>88.692700000000002</v>
          </cell>
        </row>
        <row r="13">
          <cell r="B13">
            <v>4518.5240999999996</v>
          </cell>
          <cell r="C13">
            <v>45.264699999999998</v>
          </cell>
          <cell r="D13">
            <v>42.212499999999999</v>
          </cell>
          <cell r="E13">
            <v>888.96010000000001</v>
          </cell>
          <cell r="F13">
            <v>227.76390000000001</v>
          </cell>
          <cell r="G13">
            <v>60.298299999999998</v>
          </cell>
          <cell r="H13">
            <v>112.6977</v>
          </cell>
          <cell r="I13">
            <v>48.541699999999999</v>
          </cell>
          <cell r="J13">
            <v>72.1755</v>
          </cell>
          <cell r="K13">
            <v>31.9253</v>
          </cell>
          <cell r="L13">
            <v>1088.5934</v>
          </cell>
          <cell r="M13">
            <v>26.8233</v>
          </cell>
          <cell r="N13">
            <v>44.818199999999997</v>
          </cell>
          <cell r="O13">
            <v>101.86799999999999</v>
          </cell>
          <cell r="P13">
            <v>45.216200000000001</v>
          </cell>
          <cell r="Q13">
            <v>13.232100000000001</v>
          </cell>
          <cell r="R13">
            <v>70.534099999999995</v>
          </cell>
          <cell r="S13">
            <v>47.866900000000001</v>
          </cell>
          <cell r="T13">
            <v>32.858800000000002</v>
          </cell>
          <cell r="U13">
            <v>19.153300000000002</v>
          </cell>
          <cell r="V13">
            <v>34.590499999999999</v>
          </cell>
          <cell r="W13">
            <v>76.908900000000003</v>
          </cell>
          <cell r="X13">
            <v>147.91800000000001</v>
          </cell>
          <cell r="Y13">
            <v>28.858699999999999</v>
          </cell>
          <cell r="Z13">
            <v>25.7727</v>
          </cell>
          <cell r="AA13">
            <v>46.251899999999999</v>
          </cell>
          <cell r="AB13">
            <v>400.15190000000001</v>
          </cell>
          <cell r="AC13">
            <v>62.566600000000001</v>
          </cell>
          <cell r="AD13">
            <v>14.219200000000001</v>
          </cell>
          <cell r="AE13">
            <v>85.321799999999996</v>
          </cell>
        </row>
        <row r="14">
          <cell r="B14">
            <v>4570.8503000000001</v>
          </cell>
          <cell r="C14">
            <v>44.7883</v>
          </cell>
          <cell r="D14">
            <v>42.212499999999999</v>
          </cell>
          <cell r="E14">
            <v>843.01710000000003</v>
          </cell>
          <cell r="F14">
            <v>228.13550000000001</v>
          </cell>
          <cell r="G14">
            <v>58.054699999999997</v>
          </cell>
          <cell r="H14">
            <v>112.8994</v>
          </cell>
          <cell r="I14">
            <v>49.774099999999997</v>
          </cell>
          <cell r="J14">
            <v>72.117000000000004</v>
          </cell>
          <cell r="K14">
            <v>31.371700000000001</v>
          </cell>
          <cell r="L14">
            <v>1058.1084000000001</v>
          </cell>
          <cell r="M14">
            <v>26.900600000000001</v>
          </cell>
          <cell r="N14">
            <v>44.308900000000001</v>
          </cell>
          <cell r="O14">
            <v>102.0294</v>
          </cell>
          <cell r="P14">
            <v>43.304600000000001</v>
          </cell>
          <cell r="Q14">
            <v>13.2936</v>
          </cell>
          <cell r="R14">
            <v>70.308800000000005</v>
          </cell>
          <cell r="S14">
            <v>47.1173</v>
          </cell>
          <cell r="T14">
            <v>32.858800000000002</v>
          </cell>
          <cell r="U14">
            <v>19.153300000000002</v>
          </cell>
          <cell r="V14">
            <v>33.288699999999999</v>
          </cell>
          <cell r="W14">
            <v>76.987099999999998</v>
          </cell>
          <cell r="X14">
            <v>162.73410000000001</v>
          </cell>
          <cell r="Y14">
            <v>28.218299999999999</v>
          </cell>
          <cell r="Z14">
            <v>25.6037</v>
          </cell>
          <cell r="AA14">
            <v>46.4133</v>
          </cell>
          <cell r="AB14">
            <v>392.48899999999998</v>
          </cell>
          <cell r="AC14">
            <v>62.092300000000002</v>
          </cell>
          <cell r="AD14">
            <v>14.198399999999999</v>
          </cell>
          <cell r="AE14">
            <v>86.729100000000003</v>
          </cell>
        </row>
        <row r="15">
          <cell r="B15">
            <v>4524.6800999999996</v>
          </cell>
          <cell r="C15">
            <v>44.430900000000001</v>
          </cell>
          <cell r="D15">
            <v>41.9131</v>
          </cell>
          <cell r="E15">
            <v>885.31380000000001</v>
          </cell>
          <cell r="F15">
            <v>227.02080000000001</v>
          </cell>
          <cell r="G15">
            <v>60.828099999999999</v>
          </cell>
          <cell r="H15">
            <v>113.3028</v>
          </cell>
          <cell r="I15">
            <v>47.9255</v>
          </cell>
          <cell r="J15">
            <v>71.766400000000004</v>
          </cell>
          <cell r="K15">
            <v>31.260999999999999</v>
          </cell>
          <cell r="L15">
            <v>1030.2180000000001</v>
          </cell>
          <cell r="M15">
            <v>26.8233</v>
          </cell>
          <cell r="N15">
            <v>43.799599999999998</v>
          </cell>
          <cell r="O15">
            <v>102.0294</v>
          </cell>
          <cell r="P15">
            <v>43.733699999999999</v>
          </cell>
          <cell r="Q15">
            <v>13.273099999999999</v>
          </cell>
          <cell r="R15">
            <v>70.534099999999995</v>
          </cell>
          <cell r="S15">
            <v>46.689</v>
          </cell>
          <cell r="T15">
            <v>32.914499999999997</v>
          </cell>
          <cell r="U15">
            <v>19.216899999999999</v>
          </cell>
          <cell r="V15">
            <v>33.009799999999998</v>
          </cell>
          <cell r="W15">
            <v>78.081299999999999</v>
          </cell>
          <cell r="X15">
            <v>179.00749999999999</v>
          </cell>
          <cell r="Y15">
            <v>28.778700000000001</v>
          </cell>
          <cell r="Z15">
            <v>25.519200000000001</v>
          </cell>
          <cell r="AA15">
            <v>46.682200000000002</v>
          </cell>
          <cell r="AB15">
            <v>393.42349999999999</v>
          </cell>
          <cell r="AC15">
            <v>62.281999999999996</v>
          </cell>
          <cell r="AD15">
            <v>14.198399999999999</v>
          </cell>
          <cell r="AE15">
            <v>87.710899999999995</v>
          </cell>
        </row>
        <row r="16">
          <cell r="B16">
            <v>4375.3963999999996</v>
          </cell>
          <cell r="C16">
            <v>43.120600000000003</v>
          </cell>
          <cell r="D16">
            <v>41.613799999999998</v>
          </cell>
          <cell r="E16">
            <v>864.89469999999994</v>
          </cell>
          <cell r="F16">
            <v>226.64920000000001</v>
          </cell>
          <cell r="G16">
            <v>57.119799999999998</v>
          </cell>
          <cell r="H16">
            <v>111.6892</v>
          </cell>
          <cell r="I16">
            <v>46.556199999999997</v>
          </cell>
          <cell r="J16">
            <v>70.714399999999998</v>
          </cell>
          <cell r="K16">
            <v>32.368200000000002</v>
          </cell>
          <cell r="L16">
            <v>1008.8136</v>
          </cell>
          <cell r="M16">
            <v>25.8184</v>
          </cell>
          <cell r="N16">
            <v>43.573300000000003</v>
          </cell>
          <cell r="O16">
            <v>101.54510000000001</v>
          </cell>
          <cell r="P16">
            <v>43.382599999999996</v>
          </cell>
          <cell r="Q16">
            <v>13.2117</v>
          </cell>
          <cell r="R16">
            <v>70.421499999999995</v>
          </cell>
          <cell r="S16">
            <v>45.4039</v>
          </cell>
          <cell r="T16">
            <v>32.441499999999998</v>
          </cell>
          <cell r="U16">
            <v>19.2486</v>
          </cell>
          <cell r="V16">
            <v>33.567700000000002</v>
          </cell>
          <cell r="W16">
            <v>75.971000000000004</v>
          </cell>
          <cell r="X16">
            <v>171.96379999999999</v>
          </cell>
          <cell r="Y16">
            <v>29.1389</v>
          </cell>
          <cell r="Z16">
            <v>25.1812</v>
          </cell>
          <cell r="AA16">
            <v>47.22</v>
          </cell>
          <cell r="AB16">
            <v>366.04270000000002</v>
          </cell>
          <cell r="AC16">
            <v>61.570500000000003</v>
          </cell>
          <cell r="AD16">
            <v>13.9482</v>
          </cell>
          <cell r="AE16">
            <v>88.430899999999994</v>
          </cell>
        </row>
        <row r="17">
          <cell r="B17">
            <v>4276.8999999999996</v>
          </cell>
          <cell r="C17">
            <v>43.120600000000003</v>
          </cell>
          <cell r="D17">
            <v>41.164700000000003</v>
          </cell>
          <cell r="E17">
            <v>907.19140000000004</v>
          </cell>
          <cell r="F17">
            <v>224.41990000000001</v>
          </cell>
          <cell r="G17">
            <v>56.091500000000003</v>
          </cell>
          <cell r="H17">
            <v>115.42059999999999</v>
          </cell>
          <cell r="I17">
            <v>47.583199999999998</v>
          </cell>
          <cell r="J17">
            <v>70.013099999999994</v>
          </cell>
          <cell r="K17">
            <v>31.4086</v>
          </cell>
          <cell r="L17">
            <v>1015.9484</v>
          </cell>
          <cell r="M17">
            <v>24.9681</v>
          </cell>
          <cell r="N17">
            <v>43.799599999999998</v>
          </cell>
          <cell r="O17">
            <v>100.41500000000001</v>
          </cell>
          <cell r="P17">
            <v>45.645400000000002</v>
          </cell>
          <cell r="Q17">
            <v>12.9863</v>
          </cell>
          <cell r="R17">
            <v>70.759500000000003</v>
          </cell>
          <cell r="S17">
            <v>45.4039</v>
          </cell>
          <cell r="T17">
            <v>31.690200000000001</v>
          </cell>
          <cell r="U17">
            <v>18.803899999999999</v>
          </cell>
          <cell r="V17">
            <v>32.823799999999999</v>
          </cell>
          <cell r="W17">
            <v>75.6584</v>
          </cell>
          <cell r="X17">
            <v>171.96379999999999</v>
          </cell>
          <cell r="Y17">
            <v>29.1389</v>
          </cell>
          <cell r="Z17">
            <v>24.589700000000001</v>
          </cell>
          <cell r="AA17">
            <v>46.305700000000002</v>
          </cell>
          <cell r="AB17">
            <v>371.46280000000002</v>
          </cell>
          <cell r="AC17">
            <v>61.333300000000001</v>
          </cell>
          <cell r="AD17">
            <v>14.448600000000001</v>
          </cell>
          <cell r="AE17">
            <v>86.958200000000005</v>
          </cell>
        </row>
        <row r="18">
          <cell r="B18">
            <v>4319.9921999999997</v>
          </cell>
          <cell r="C18">
            <v>43.0015</v>
          </cell>
          <cell r="D18">
            <v>42.437100000000001</v>
          </cell>
          <cell r="E18">
            <v>990.32629999999995</v>
          </cell>
          <cell r="F18">
            <v>225.16300000000001</v>
          </cell>
          <cell r="G18">
            <v>56.153799999999997</v>
          </cell>
          <cell r="H18">
            <v>115.7735</v>
          </cell>
          <cell r="I18">
            <v>47.857100000000003</v>
          </cell>
          <cell r="J18">
            <v>68.902699999999996</v>
          </cell>
          <cell r="K18">
            <v>31.297899999999998</v>
          </cell>
          <cell r="L18">
            <v>1021.1373</v>
          </cell>
          <cell r="M18">
            <v>25.2</v>
          </cell>
          <cell r="N18">
            <v>43.460099999999997</v>
          </cell>
          <cell r="O18">
            <v>103.32089999999999</v>
          </cell>
          <cell r="P18">
            <v>50.209899999999998</v>
          </cell>
          <cell r="Q18">
            <v>13.0068</v>
          </cell>
          <cell r="R18">
            <v>70.534099999999995</v>
          </cell>
          <cell r="S18">
            <v>47.438499999999998</v>
          </cell>
          <cell r="T18">
            <v>32.107599999999998</v>
          </cell>
          <cell r="U18">
            <v>18.708600000000001</v>
          </cell>
          <cell r="V18">
            <v>33.474699999999999</v>
          </cell>
          <cell r="W18">
            <v>77.924999999999997</v>
          </cell>
          <cell r="X18">
            <v>177.4693</v>
          </cell>
          <cell r="Y18">
            <v>28.8187</v>
          </cell>
          <cell r="Z18">
            <v>24.758700000000001</v>
          </cell>
          <cell r="AA18">
            <v>46.466999999999999</v>
          </cell>
          <cell r="AB18">
            <v>400.15190000000001</v>
          </cell>
          <cell r="AC18">
            <v>60.574399999999997</v>
          </cell>
          <cell r="AD18">
            <v>14.2401</v>
          </cell>
          <cell r="AE18">
            <v>83.587199999999996</v>
          </cell>
        </row>
        <row r="19">
          <cell r="B19">
            <v>4361.5454</v>
          </cell>
          <cell r="C19">
            <v>43.9544</v>
          </cell>
          <cell r="D19">
            <v>42.062800000000003</v>
          </cell>
          <cell r="E19">
            <v>1006.3699</v>
          </cell>
          <cell r="F19">
            <v>221.44749999999999</v>
          </cell>
          <cell r="G19">
            <v>61.762900000000002</v>
          </cell>
          <cell r="H19">
            <v>118.29470000000001</v>
          </cell>
          <cell r="I19">
            <v>51.1434</v>
          </cell>
          <cell r="J19">
            <v>69.662499999999994</v>
          </cell>
          <cell r="K19">
            <v>31.666899999999998</v>
          </cell>
          <cell r="L19">
            <v>1064.5945999999999</v>
          </cell>
          <cell r="M19">
            <v>24.7362</v>
          </cell>
          <cell r="N19">
            <v>43.177199999999999</v>
          </cell>
          <cell r="O19">
            <v>104.45099999999999</v>
          </cell>
          <cell r="P19">
            <v>53.955199999999998</v>
          </cell>
          <cell r="Q19">
            <v>12.8225</v>
          </cell>
          <cell r="R19">
            <v>70.196100000000001</v>
          </cell>
          <cell r="S19">
            <v>47.438499999999998</v>
          </cell>
          <cell r="T19">
            <v>32.747500000000002</v>
          </cell>
          <cell r="U19">
            <v>18.6769</v>
          </cell>
          <cell r="V19">
            <v>33.195700000000002</v>
          </cell>
          <cell r="W19">
            <v>76.830799999999996</v>
          </cell>
          <cell r="X19">
            <v>179.8981</v>
          </cell>
          <cell r="Y19">
            <v>28.858699999999999</v>
          </cell>
          <cell r="Z19">
            <v>24.674199999999999</v>
          </cell>
          <cell r="AA19">
            <v>46.198099999999997</v>
          </cell>
          <cell r="AB19">
            <v>416.786</v>
          </cell>
          <cell r="AC19">
            <v>61.712800000000001</v>
          </cell>
          <cell r="AD19">
            <v>14.115</v>
          </cell>
          <cell r="AE19">
            <v>87.743600000000001</v>
          </cell>
        </row>
        <row r="20">
          <cell r="B20">
            <v>4296.9071000000004</v>
          </cell>
          <cell r="C20">
            <v>43.239699999999999</v>
          </cell>
          <cell r="D20">
            <v>41.688600000000001</v>
          </cell>
          <cell r="E20">
            <v>1006.3699</v>
          </cell>
          <cell r="F20">
            <v>218.47499999999999</v>
          </cell>
          <cell r="G20">
            <v>61.108499999999999</v>
          </cell>
          <cell r="H20">
            <v>130.14439999999999</v>
          </cell>
          <cell r="I20">
            <v>50.048000000000002</v>
          </cell>
          <cell r="J20">
            <v>68.201400000000007</v>
          </cell>
          <cell r="K20">
            <v>30.818100000000001</v>
          </cell>
          <cell r="L20">
            <v>1044.9199000000001</v>
          </cell>
          <cell r="M20">
            <v>24.581600000000002</v>
          </cell>
          <cell r="N20">
            <v>43.007399999999997</v>
          </cell>
          <cell r="O20">
            <v>104.1281</v>
          </cell>
          <cell r="P20">
            <v>55.125599999999999</v>
          </cell>
          <cell r="Q20">
            <v>12.740600000000001</v>
          </cell>
          <cell r="R20">
            <v>67.379300000000001</v>
          </cell>
          <cell r="S20">
            <v>46.689</v>
          </cell>
          <cell r="T20">
            <v>32.747500000000002</v>
          </cell>
          <cell r="U20">
            <v>18.5181</v>
          </cell>
          <cell r="V20">
            <v>32.637799999999999</v>
          </cell>
          <cell r="W20">
            <v>74.407799999999995</v>
          </cell>
          <cell r="X20">
            <v>175.68809999999999</v>
          </cell>
          <cell r="Y20">
            <v>27.5779</v>
          </cell>
          <cell r="Z20">
            <v>24.336200000000002</v>
          </cell>
          <cell r="AA20">
            <v>46.843499999999999</v>
          </cell>
          <cell r="AB20">
            <v>401.08640000000003</v>
          </cell>
          <cell r="AC20">
            <v>61.096200000000003</v>
          </cell>
          <cell r="AD20">
            <v>14.031599999999999</v>
          </cell>
          <cell r="AE20">
            <v>87.645499999999998</v>
          </cell>
        </row>
        <row r="21">
          <cell r="B21">
            <v>4292.29</v>
          </cell>
          <cell r="C21">
            <v>42.405900000000003</v>
          </cell>
          <cell r="D21">
            <v>41.613799999999998</v>
          </cell>
          <cell r="E21">
            <v>945.11260000000004</v>
          </cell>
          <cell r="F21">
            <v>216.6172</v>
          </cell>
          <cell r="G21">
            <v>62.604300000000002</v>
          </cell>
          <cell r="H21">
            <v>128.73249999999999</v>
          </cell>
          <cell r="I21">
            <v>48.952500000000001</v>
          </cell>
          <cell r="J21">
            <v>66.214399999999998</v>
          </cell>
          <cell r="K21">
            <v>30.153700000000001</v>
          </cell>
          <cell r="L21">
            <v>1027.6234999999999</v>
          </cell>
          <cell r="M21">
            <v>24.349699999999999</v>
          </cell>
          <cell r="N21">
            <v>43.007399999999997</v>
          </cell>
          <cell r="O21">
            <v>102.6752</v>
          </cell>
          <cell r="P21">
            <v>54.501399999999997</v>
          </cell>
          <cell r="Q21">
            <v>12.597200000000001</v>
          </cell>
          <cell r="R21">
            <v>68.168000000000006</v>
          </cell>
          <cell r="S21">
            <v>47.652700000000003</v>
          </cell>
          <cell r="T21">
            <v>32.191099999999999</v>
          </cell>
          <cell r="U21">
            <v>17.724</v>
          </cell>
          <cell r="V21">
            <v>31.335999999999999</v>
          </cell>
          <cell r="W21">
            <v>69.327500000000001</v>
          </cell>
          <cell r="X21">
            <v>176.9025</v>
          </cell>
          <cell r="Y21">
            <v>27.297699999999999</v>
          </cell>
          <cell r="Z21">
            <v>23.913699999999999</v>
          </cell>
          <cell r="AA21">
            <v>46.682200000000002</v>
          </cell>
          <cell r="AB21">
            <v>416.50560000000002</v>
          </cell>
          <cell r="AC21">
            <v>59.483400000000003</v>
          </cell>
          <cell r="AD21">
            <v>13.635400000000001</v>
          </cell>
          <cell r="AE21">
            <v>86.729100000000003</v>
          </cell>
        </row>
        <row r="22">
          <cell r="B22">
            <v>4444.6517000000003</v>
          </cell>
          <cell r="C22">
            <v>43.120600000000003</v>
          </cell>
          <cell r="D22">
            <v>42.287399999999998</v>
          </cell>
          <cell r="E22">
            <v>896.98180000000002</v>
          </cell>
          <cell r="F22">
            <v>218.10339999999999</v>
          </cell>
          <cell r="G22">
            <v>58.272799999999997</v>
          </cell>
          <cell r="H22">
            <v>117.13500000000001</v>
          </cell>
          <cell r="I22">
            <v>51.280299999999997</v>
          </cell>
          <cell r="J22">
            <v>67.090999999999994</v>
          </cell>
          <cell r="K22">
            <v>30.264399999999998</v>
          </cell>
          <cell r="L22">
            <v>1020.0563</v>
          </cell>
          <cell r="M22">
            <v>23.885899999999999</v>
          </cell>
          <cell r="N22">
            <v>43.5167</v>
          </cell>
          <cell r="O22">
            <v>100.41500000000001</v>
          </cell>
          <cell r="P22">
            <v>52.511699999999998</v>
          </cell>
          <cell r="Q22">
            <v>12.5357</v>
          </cell>
          <cell r="R22">
            <v>71.435500000000005</v>
          </cell>
          <cell r="S22">
            <v>46.689</v>
          </cell>
          <cell r="T22">
            <v>32.135399999999997</v>
          </cell>
          <cell r="U22">
            <v>17.850999999999999</v>
          </cell>
          <cell r="V22">
            <v>31.057099999999998</v>
          </cell>
          <cell r="W22">
            <v>68.233199999999997</v>
          </cell>
          <cell r="X22">
            <v>172.53059999999999</v>
          </cell>
          <cell r="Y22">
            <v>28.378399999999999</v>
          </cell>
          <cell r="Z22">
            <v>26.279699999999998</v>
          </cell>
          <cell r="AA22">
            <v>50.016599999999997</v>
          </cell>
          <cell r="AB22">
            <v>379.7799</v>
          </cell>
          <cell r="AC22">
            <v>59.103900000000003</v>
          </cell>
          <cell r="AD22">
            <v>13.3019</v>
          </cell>
          <cell r="AE22">
            <v>90.001900000000006</v>
          </cell>
        </row>
        <row r="23">
          <cell r="B23">
            <v>4483.1269000000002</v>
          </cell>
          <cell r="C23">
            <v>45.979399999999998</v>
          </cell>
          <cell r="D23">
            <v>42.437100000000001</v>
          </cell>
          <cell r="E23">
            <v>986.68</v>
          </cell>
          <cell r="F23">
            <v>219.58969999999999</v>
          </cell>
          <cell r="G23">
            <v>59.643900000000002</v>
          </cell>
          <cell r="H23">
            <v>120.5134</v>
          </cell>
          <cell r="I23">
            <v>50.938000000000002</v>
          </cell>
          <cell r="J23">
            <v>69.896199999999993</v>
          </cell>
          <cell r="K23">
            <v>33.290900000000001</v>
          </cell>
          <cell r="L23">
            <v>1044.2713000000001</v>
          </cell>
          <cell r="M23">
            <v>24.272400000000001</v>
          </cell>
          <cell r="N23">
            <v>43.573300000000003</v>
          </cell>
          <cell r="O23">
            <v>100.0921</v>
          </cell>
          <cell r="P23">
            <v>53.838099999999997</v>
          </cell>
          <cell r="Q23">
            <v>12.576700000000001</v>
          </cell>
          <cell r="R23">
            <v>72.674999999999997</v>
          </cell>
          <cell r="S23">
            <v>46.581899999999997</v>
          </cell>
          <cell r="T23">
            <v>32.580599999999997</v>
          </cell>
          <cell r="U23">
            <v>18.1051</v>
          </cell>
          <cell r="V23">
            <v>30.499199999999998</v>
          </cell>
          <cell r="W23">
            <v>68.155100000000004</v>
          </cell>
          <cell r="X23">
            <v>177.63120000000001</v>
          </cell>
          <cell r="Y23">
            <v>28.738600000000002</v>
          </cell>
          <cell r="Z23">
            <v>25.350200000000001</v>
          </cell>
          <cell r="AA23">
            <v>49.2637</v>
          </cell>
          <cell r="AB23">
            <v>411.92660000000001</v>
          </cell>
          <cell r="AC23">
            <v>59.151299999999999</v>
          </cell>
          <cell r="AD23">
            <v>13.739699999999999</v>
          </cell>
          <cell r="AE23">
            <v>90.492800000000003</v>
          </cell>
        </row>
        <row r="24">
          <cell r="B24">
            <v>4424.6445999999996</v>
          </cell>
          <cell r="C24">
            <v>46.336799999999997</v>
          </cell>
          <cell r="D24">
            <v>42.287399999999998</v>
          </cell>
          <cell r="E24">
            <v>1072.7319</v>
          </cell>
          <cell r="F24">
            <v>217.7319</v>
          </cell>
          <cell r="G24">
            <v>60.765700000000002</v>
          </cell>
          <cell r="H24">
            <v>120.7655</v>
          </cell>
          <cell r="I24">
            <v>49.5687</v>
          </cell>
          <cell r="J24">
            <v>70.597499999999997</v>
          </cell>
          <cell r="K24">
            <v>33.992100000000001</v>
          </cell>
          <cell r="L24">
            <v>1087.2962</v>
          </cell>
          <cell r="M24">
            <v>24.658899999999999</v>
          </cell>
          <cell r="N24">
            <v>44.026000000000003</v>
          </cell>
          <cell r="O24">
            <v>100.25360000000001</v>
          </cell>
          <cell r="P24">
            <v>59.221899999999998</v>
          </cell>
          <cell r="Q24">
            <v>12.576700000000001</v>
          </cell>
          <cell r="R24">
            <v>72.224299999999999</v>
          </cell>
          <cell r="S24">
            <v>46.581899999999997</v>
          </cell>
          <cell r="T24">
            <v>32.747500000000002</v>
          </cell>
          <cell r="U24">
            <v>18.803899999999999</v>
          </cell>
          <cell r="V24">
            <v>30.964099999999998</v>
          </cell>
          <cell r="W24">
            <v>70.187200000000004</v>
          </cell>
          <cell r="X24">
            <v>173.5831</v>
          </cell>
          <cell r="Y24">
            <v>28.0182</v>
          </cell>
          <cell r="Z24">
            <v>25.265699999999999</v>
          </cell>
          <cell r="AA24">
            <v>48.994799999999998</v>
          </cell>
          <cell r="AB24">
            <v>416.786</v>
          </cell>
          <cell r="AC24">
            <v>61.760300000000001</v>
          </cell>
          <cell r="AD24">
            <v>13.968999999999999</v>
          </cell>
          <cell r="AE24">
            <v>95.205600000000004</v>
          </cell>
        </row>
        <row r="25">
          <cell r="B25">
            <v>4436.9566999999997</v>
          </cell>
          <cell r="C25">
            <v>46.217700000000001</v>
          </cell>
          <cell r="D25">
            <v>42.5867</v>
          </cell>
          <cell r="E25">
            <v>1086.5878</v>
          </cell>
          <cell r="F25">
            <v>216.9888</v>
          </cell>
          <cell r="G25">
            <v>61.357799999999997</v>
          </cell>
          <cell r="H25">
            <v>119.4545</v>
          </cell>
          <cell r="I25">
            <v>48.0625</v>
          </cell>
          <cell r="J25">
            <v>71.883200000000002</v>
          </cell>
          <cell r="K25">
            <v>34.471899999999998</v>
          </cell>
          <cell r="L25">
            <v>1108.7004999999999</v>
          </cell>
          <cell r="M25">
            <v>24.504300000000001</v>
          </cell>
          <cell r="N25">
            <v>43.403500000000001</v>
          </cell>
          <cell r="O25">
            <v>98.316299999999998</v>
          </cell>
          <cell r="P25">
            <v>60.587400000000002</v>
          </cell>
          <cell r="Q25">
            <v>12.6381</v>
          </cell>
          <cell r="R25">
            <v>71.886200000000002</v>
          </cell>
          <cell r="S25">
            <v>47.973999999999997</v>
          </cell>
          <cell r="T25">
            <v>32.803199999999997</v>
          </cell>
          <cell r="U25">
            <v>18.994499999999999</v>
          </cell>
          <cell r="V25">
            <v>30.592099999999999</v>
          </cell>
          <cell r="W25">
            <v>70.890699999999995</v>
          </cell>
          <cell r="X25">
            <v>171.88290000000001</v>
          </cell>
          <cell r="Y25">
            <v>27.8581</v>
          </cell>
          <cell r="Z25">
            <v>25.265699999999999</v>
          </cell>
          <cell r="AA25">
            <v>49.209899999999998</v>
          </cell>
          <cell r="AB25">
            <v>453.04450000000003</v>
          </cell>
          <cell r="AC25">
            <v>61.665399999999998</v>
          </cell>
          <cell r="AD25">
            <v>13.8231</v>
          </cell>
          <cell r="AE25">
            <v>94.682000000000002</v>
          </cell>
        </row>
        <row r="26">
          <cell r="B26">
            <v>4618.5595000000003</v>
          </cell>
          <cell r="C26">
            <v>46.813299999999998</v>
          </cell>
          <cell r="D26">
            <v>43.484900000000003</v>
          </cell>
          <cell r="E26">
            <v>1042.8325</v>
          </cell>
          <cell r="F26">
            <v>218.47499999999999</v>
          </cell>
          <cell r="G26">
            <v>64.442899999999995</v>
          </cell>
          <cell r="H26">
            <v>125.1524</v>
          </cell>
          <cell r="I26">
            <v>50.801099999999998</v>
          </cell>
          <cell r="J26">
            <v>72.759900000000002</v>
          </cell>
          <cell r="K26">
            <v>34.656500000000001</v>
          </cell>
          <cell r="L26">
            <v>1048.8116</v>
          </cell>
          <cell r="M26">
            <v>25.895700000000001</v>
          </cell>
          <cell r="N26">
            <v>45.327500000000001</v>
          </cell>
          <cell r="O26">
            <v>101.70650000000001</v>
          </cell>
          <cell r="P26">
            <v>60.860500000000002</v>
          </cell>
          <cell r="Q26">
            <v>13.088800000000001</v>
          </cell>
          <cell r="R26">
            <v>73.688999999999993</v>
          </cell>
          <cell r="S26">
            <v>52.7928</v>
          </cell>
          <cell r="T26">
            <v>33.3874</v>
          </cell>
          <cell r="U26">
            <v>18.931000000000001</v>
          </cell>
          <cell r="V26">
            <v>31.800999999999998</v>
          </cell>
          <cell r="W26">
            <v>73.782600000000002</v>
          </cell>
          <cell r="X26">
            <v>167.268</v>
          </cell>
          <cell r="Y26">
            <v>28.378399999999999</v>
          </cell>
          <cell r="Z26">
            <v>25.941700000000001</v>
          </cell>
          <cell r="AA26">
            <v>50.446899999999999</v>
          </cell>
          <cell r="AB26">
            <v>454.53969999999998</v>
          </cell>
          <cell r="AC26">
            <v>63.278199999999998</v>
          </cell>
          <cell r="AD26">
            <v>14.0733</v>
          </cell>
          <cell r="AE26">
            <v>90.885499999999993</v>
          </cell>
        </row>
        <row r="27">
          <cell r="B27">
            <v>4592.3963999999996</v>
          </cell>
          <cell r="C27">
            <v>47.289700000000003</v>
          </cell>
          <cell r="D27">
            <v>45.056600000000003</v>
          </cell>
          <cell r="E27">
            <v>1063.9809</v>
          </cell>
          <cell r="F27">
            <v>224.79150000000001</v>
          </cell>
          <cell r="G27">
            <v>64.567499999999995</v>
          </cell>
          <cell r="H27">
            <v>126.96769999999999</v>
          </cell>
          <cell r="I27">
            <v>50.390300000000003</v>
          </cell>
          <cell r="J27">
            <v>78.662499999999994</v>
          </cell>
          <cell r="K27">
            <v>35.911299999999997</v>
          </cell>
          <cell r="L27">
            <v>1059.4057</v>
          </cell>
          <cell r="M27">
            <v>26.977900000000002</v>
          </cell>
          <cell r="N27">
            <v>46.232900000000001</v>
          </cell>
          <cell r="O27">
            <v>106.87260000000001</v>
          </cell>
          <cell r="P27">
            <v>58.7928</v>
          </cell>
          <cell r="Q27">
            <v>13.375500000000001</v>
          </cell>
          <cell r="R27">
            <v>75.0411</v>
          </cell>
          <cell r="S27">
            <v>58.039900000000003</v>
          </cell>
          <cell r="T27">
            <v>35.056800000000003</v>
          </cell>
          <cell r="U27">
            <v>19.375699999999998</v>
          </cell>
          <cell r="V27">
            <v>33.288699999999999</v>
          </cell>
          <cell r="W27">
            <v>76.908900000000003</v>
          </cell>
          <cell r="X27">
            <v>166.05359999999999</v>
          </cell>
          <cell r="Y27">
            <v>29.338999999999999</v>
          </cell>
          <cell r="Z27">
            <v>27.631699999999999</v>
          </cell>
          <cell r="AA27">
            <v>52.114100000000001</v>
          </cell>
          <cell r="AB27">
            <v>439.30739999999997</v>
          </cell>
          <cell r="AC27">
            <v>63.8</v>
          </cell>
          <cell r="AD27">
            <v>14.385999999999999</v>
          </cell>
          <cell r="AE27">
            <v>90.983699999999999</v>
          </cell>
        </row>
        <row r="28">
          <cell r="B28">
            <v>4575.4673000000003</v>
          </cell>
          <cell r="C28">
            <v>48.004399999999997</v>
          </cell>
          <cell r="D28">
            <v>45.131500000000003</v>
          </cell>
          <cell r="E28">
            <v>1014.3917</v>
          </cell>
          <cell r="F28">
            <v>226.64920000000001</v>
          </cell>
          <cell r="G28">
            <v>65.128399999999999</v>
          </cell>
          <cell r="H28">
            <v>123.2363</v>
          </cell>
          <cell r="I28">
            <v>51.417299999999997</v>
          </cell>
          <cell r="J28">
            <v>79.831299999999999</v>
          </cell>
          <cell r="K28">
            <v>36.649500000000003</v>
          </cell>
          <cell r="L28">
            <v>1035.6231</v>
          </cell>
          <cell r="M28">
            <v>28.369299999999999</v>
          </cell>
          <cell r="N28">
            <v>47.591099999999997</v>
          </cell>
          <cell r="O28">
            <v>108.32550000000001</v>
          </cell>
          <cell r="P28">
            <v>58.636699999999998</v>
          </cell>
          <cell r="Q28">
            <v>14.051500000000001</v>
          </cell>
          <cell r="R28">
            <v>75.0411</v>
          </cell>
          <cell r="S28">
            <v>58.575400000000002</v>
          </cell>
          <cell r="T28">
            <v>35.613300000000002</v>
          </cell>
          <cell r="U28">
            <v>19.597999999999999</v>
          </cell>
          <cell r="V28">
            <v>33.939599999999999</v>
          </cell>
          <cell r="W28">
            <v>77.6905</v>
          </cell>
          <cell r="X28">
            <v>165.8107</v>
          </cell>
          <cell r="Y28">
            <v>31.180199999999999</v>
          </cell>
          <cell r="Z28">
            <v>28.054200000000002</v>
          </cell>
          <cell r="AA28">
            <v>51.522500000000001</v>
          </cell>
          <cell r="AB28">
            <v>443.04539999999997</v>
          </cell>
          <cell r="AC28">
            <v>64.226900000000001</v>
          </cell>
          <cell r="AD28">
            <v>14.4694</v>
          </cell>
          <cell r="AE28">
            <v>94.911100000000005</v>
          </cell>
        </row>
        <row r="29">
          <cell r="B29">
            <v>4618.5595000000003</v>
          </cell>
          <cell r="C29">
            <v>47.647100000000002</v>
          </cell>
          <cell r="D29">
            <v>44.757300000000001</v>
          </cell>
          <cell r="E29">
            <v>1018.7672</v>
          </cell>
          <cell r="F29">
            <v>225.16300000000001</v>
          </cell>
          <cell r="G29">
            <v>63.414499999999997</v>
          </cell>
          <cell r="H29">
            <v>121.4714</v>
          </cell>
          <cell r="I29">
            <v>49.431800000000003</v>
          </cell>
          <cell r="J29">
            <v>79.305300000000003</v>
          </cell>
          <cell r="K29">
            <v>37.793599999999998</v>
          </cell>
          <cell r="L29">
            <v>1023.0832</v>
          </cell>
          <cell r="M29">
            <v>27.209800000000001</v>
          </cell>
          <cell r="N29">
            <v>46.742199999999997</v>
          </cell>
          <cell r="O29">
            <v>106.0654</v>
          </cell>
          <cell r="P29">
            <v>58.324599999999997</v>
          </cell>
          <cell r="Q29">
            <v>13.9491</v>
          </cell>
          <cell r="R29">
            <v>73.801699999999997</v>
          </cell>
          <cell r="S29">
            <v>57.825800000000001</v>
          </cell>
          <cell r="T29">
            <v>35.279400000000003</v>
          </cell>
          <cell r="U29">
            <v>19.216899999999999</v>
          </cell>
          <cell r="V29">
            <v>33.381700000000002</v>
          </cell>
          <cell r="W29">
            <v>77.534199999999998</v>
          </cell>
          <cell r="X29">
            <v>159.4956</v>
          </cell>
          <cell r="Y29">
            <v>33.421700000000001</v>
          </cell>
          <cell r="Z29">
            <v>27.5472</v>
          </cell>
          <cell r="AA29">
            <v>51.199800000000003</v>
          </cell>
          <cell r="AB29">
            <v>445.56849999999997</v>
          </cell>
          <cell r="AC29">
            <v>62.993600000000001</v>
          </cell>
          <cell r="AD29">
            <v>14.5945</v>
          </cell>
          <cell r="AE29">
            <v>94.0929</v>
          </cell>
        </row>
        <row r="30">
          <cell r="B30">
            <v>4615.4814999999999</v>
          </cell>
          <cell r="C30">
            <v>47.527999999999999</v>
          </cell>
          <cell r="D30">
            <v>44.9818</v>
          </cell>
          <cell r="E30">
            <v>1000.5358</v>
          </cell>
          <cell r="F30">
            <v>226.64920000000001</v>
          </cell>
          <cell r="G30">
            <v>69.740399999999994</v>
          </cell>
          <cell r="H30">
            <v>118.49639999999999</v>
          </cell>
          <cell r="I30">
            <v>49.5687</v>
          </cell>
          <cell r="J30">
            <v>80.590999999999994</v>
          </cell>
          <cell r="K30">
            <v>36.7971</v>
          </cell>
          <cell r="L30">
            <v>1035.6231</v>
          </cell>
          <cell r="M30">
            <v>27.209800000000001</v>
          </cell>
          <cell r="N30">
            <v>46.289499999999997</v>
          </cell>
          <cell r="O30">
            <v>106.7111</v>
          </cell>
          <cell r="P30">
            <v>58.948900000000002</v>
          </cell>
          <cell r="Q30">
            <v>13.744199999999999</v>
          </cell>
          <cell r="R30">
            <v>73.576400000000007</v>
          </cell>
          <cell r="S30">
            <v>55.791200000000003</v>
          </cell>
          <cell r="T30">
            <v>35.6967</v>
          </cell>
          <cell r="U30">
            <v>19.121600000000001</v>
          </cell>
          <cell r="V30">
            <v>33.474699999999999</v>
          </cell>
          <cell r="W30">
            <v>77.1434</v>
          </cell>
          <cell r="X30">
            <v>154.15209999999999</v>
          </cell>
          <cell r="Y30">
            <v>33.301600000000001</v>
          </cell>
          <cell r="Z30">
            <v>27.631699999999999</v>
          </cell>
          <cell r="AA30">
            <v>50.823300000000003</v>
          </cell>
          <cell r="AB30">
            <v>401.17989999999998</v>
          </cell>
          <cell r="AC30">
            <v>62.566600000000001</v>
          </cell>
          <cell r="AD30">
            <v>14.573700000000001</v>
          </cell>
          <cell r="AE30">
            <v>94.0274</v>
          </cell>
        </row>
        <row r="31">
          <cell r="B31">
            <v>5077.1835000000001</v>
          </cell>
          <cell r="C31">
            <v>49.195599999999999</v>
          </cell>
          <cell r="D31">
            <v>46.403799999999997</v>
          </cell>
          <cell r="E31">
            <v>1050.1251</v>
          </cell>
          <cell r="F31">
            <v>232.5941</v>
          </cell>
          <cell r="G31">
            <v>66.655299999999997</v>
          </cell>
          <cell r="H31">
            <v>118.49639999999999</v>
          </cell>
          <cell r="I31">
            <v>52.923499999999997</v>
          </cell>
          <cell r="J31">
            <v>81.058599999999998</v>
          </cell>
          <cell r="K31">
            <v>37.018599999999999</v>
          </cell>
          <cell r="L31">
            <v>1021.5698</v>
          </cell>
          <cell r="M31">
            <v>27.441700000000001</v>
          </cell>
          <cell r="N31">
            <v>49.062399999999997</v>
          </cell>
          <cell r="O31">
            <v>110.1014</v>
          </cell>
          <cell r="P31">
            <v>59.221899999999998</v>
          </cell>
          <cell r="Q31">
            <v>13.99</v>
          </cell>
          <cell r="R31">
            <v>77.52</v>
          </cell>
          <cell r="S31">
            <v>54.292000000000002</v>
          </cell>
          <cell r="T31">
            <v>36.169699999999999</v>
          </cell>
          <cell r="U31">
            <v>18.994499999999999</v>
          </cell>
          <cell r="V31">
            <v>32.823799999999999</v>
          </cell>
          <cell r="W31">
            <v>76.674499999999995</v>
          </cell>
          <cell r="X31">
            <v>154.55690000000001</v>
          </cell>
          <cell r="Y31">
            <v>33.141500000000001</v>
          </cell>
          <cell r="Z31">
            <v>27.3782</v>
          </cell>
          <cell r="AA31">
            <v>50.930900000000001</v>
          </cell>
          <cell r="AB31">
            <v>388.09690000000001</v>
          </cell>
          <cell r="AC31">
            <v>63.325600000000001</v>
          </cell>
          <cell r="AD31">
            <v>14.385999999999999</v>
          </cell>
          <cell r="AE31">
            <v>98.020200000000003</v>
          </cell>
        </row>
        <row r="32">
          <cell r="B32">
            <v>5094.1126000000004</v>
          </cell>
          <cell r="C32">
            <v>48.004399999999997</v>
          </cell>
          <cell r="D32">
            <v>45.356000000000002</v>
          </cell>
          <cell r="E32">
            <v>1048.6666</v>
          </cell>
          <cell r="F32">
            <v>225.53460000000001</v>
          </cell>
          <cell r="G32">
            <v>63.165199999999999</v>
          </cell>
          <cell r="H32">
            <v>116.0761</v>
          </cell>
          <cell r="I32">
            <v>51.006500000000003</v>
          </cell>
          <cell r="J32">
            <v>78.603999999999999</v>
          </cell>
          <cell r="K32">
            <v>36.169699999999999</v>
          </cell>
          <cell r="L32">
            <v>995.40890000000002</v>
          </cell>
          <cell r="M32">
            <v>26.5914</v>
          </cell>
          <cell r="N32">
            <v>45.610500000000002</v>
          </cell>
          <cell r="O32">
            <v>109.2942</v>
          </cell>
          <cell r="P32">
            <v>59.3</v>
          </cell>
          <cell r="Q32">
            <v>13.6828</v>
          </cell>
          <cell r="R32">
            <v>74.815799999999996</v>
          </cell>
          <cell r="S32">
            <v>55.148600000000002</v>
          </cell>
          <cell r="T32">
            <v>34.945500000000003</v>
          </cell>
          <cell r="U32">
            <v>18.8992</v>
          </cell>
          <cell r="V32">
            <v>33.195700000000002</v>
          </cell>
          <cell r="W32">
            <v>78.159499999999994</v>
          </cell>
          <cell r="X32">
            <v>150.34690000000001</v>
          </cell>
          <cell r="Y32">
            <v>32.821300000000001</v>
          </cell>
          <cell r="Z32">
            <v>27.3782</v>
          </cell>
          <cell r="AA32">
            <v>49.640099999999997</v>
          </cell>
          <cell r="AB32">
            <v>377.35019999999997</v>
          </cell>
          <cell r="AC32">
            <v>62.519199999999998</v>
          </cell>
          <cell r="AD32">
            <v>14.5528</v>
          </cell>
          <cell r="AE32">
            <v>98.511099999999999</v>
          </cell>
        </row>
        <row r="33">
          <cell r="B33">
            <v>5132.5878000000002</v>
          </cell>
          <cell r="C33">
            <v>47.885300000000001</v>
          </cell>
          <cell r="D33">
            <v>45.281199999999998</v>
          </cell>
          <cell r="E33">
            <v>1144.9280000000001</v>
          </cell>
          <cell r="F33">
            <v>226.64920000000001</v>
          </cell>
          <cell r="G33">
            <v>66.904600000000002</v>
          </cell>
          <cell r="H33">
            <v>118.8998</v>
          </cell>
          <cell r="I33">
            <v>51.622599999999998</v>
          </cell>
          <cell r="J33">
            <v>79.013099999999994</v>
          </cell>
          <cell r="K33">
            <v>36.169699999999999</v>
          </cell>
          <cell r="L33">
            <v>1008.3812</v>
          </cell>
          <cell r="M33">
            <v>27.055199999999999</v>
          </cell>
          <cell r="N33">
            <v>46.119799999999998</v>
          </cell>
          <cell r="O33">
            <v>108.6484</v>
          </cell>
          <cell r="P33">
            <v>65.23</v>
          </cell>
          <cell r="Q33">
            <v>14.051500000000001</v>
          </cell>
          <cell r="R33">
            <v>75.266499999999994</v>
          </cell>
          <cell r="S33">
            <v>60.717100000000002</v>
          </cell>
          <cell r="T33">
            <v>34.611699999999999</v>
          </cell>
          <cell r="U33">
            <v>19.185099999999998</v>
          </cell>
          <cell r="V33">
            <v>33.846600000000002</v>
          </cell>
          <cell r="W33">
            <v>78.941100000000006</v>
          </cell>
          <cell r="X33">
            <v>157.7954</v>
          </cell>
          <cell r="Y33">
            <v>32.420999999999999</v>
          </cell>
          <cell r="Z33">
            <v>27.631699999999999</v>
          </cell>
          <cell r="AA33">
            <v>52.060299999999998</v>
          </cell>
          <cell r="AB33">
            <v>389.31169999999997</v>
          </cell>
          <cell r="AC33">
            <v>62.756399999999999</v>
          </cell>
          <cell r="AD33">
            <v>14.7613</v>
          </cell>
          <cell r="AE33">
            <v>98.2166</v>
          </cell>
        </row>
        <row r="34">
          <cell r="B34">
            <v>5123.3536999999997</v>
          </cell>
          <cell r="C34">
            <v>47.051499999999997</v>
          </cell>
          <cell r="D34">
            <v>44.308199999999999</v>
          </cell>
          <cell r="E34">
            <v>1123.0504000000001</v>
          </cell>
          <cell r="F34">
            <v>227.39240000000001</v>
          </cell>
          <cell r="G34">
            <v>68.680899999999994</v>
          </cell>
          <cell r="H34">
            <v>117.33669999999999</v>
          </cell>
          <cell r="I34">
            <v>51.1434</v>
          </cell>
          <cell r="J34">
            <v>78.837800000000001</v>
          </cell>
          <cell r="K34">
            <v>36.169699999999999</v>
          </cell>
          <cell r="L34">
            <v>995.62509999999997</v>
          </cell>
          <cell r="M34">
            <v>26.745999999999999</v>
          </cell>
          <cell r="N34">
            <v>45.044600000000003</v>
          </cell>
          <cell r="O34">
            <v>111.07</v>
          </cell>
          <cell r="P34">
            <v>66.595399999999998</v>
          </cell>
          <cell r="Q34">
            <v>14.0924</v>
          </cell>
          <cell r="R34">
            <v>73.350999999999999</v>
          </cell>
          <cell r="S34">
            <v>59.110799999999998</v>
          </cell>
          <cell r="T34">
            <v>34.444699999999997</v>
          </cell>
          <cell r="U34">
            <v>18.962700000000002</v>
          </cell>
          <cell r="V34">
            <v>33.195700000000002</v>
          </cell>
          <cell r="W34">
            <v>81.598500000000001</v>
          </cell>
          <cell r="X34">
            <v>173.5831</v>
          </cell>
          <cell r="Y34">
            <v>31.580500000000001</v>
          </cell>
          <cell r="Z34">
            <v>28.1387</v>
          </cell>
          <cell r="AA34">
            <v>52.974600000000002</v>
          </cell>
          <cell r="AB34">
            <v>381.7423</v>
          </cell>
          <cell r="AC34">
            <v>62.376899999999999</v>
          </cell>
          <cell r="AD34">
            <v>14.4069</v>
          </cell>
          <cell r="AE34">
            <v>92.947400000000002</v>
          </cell>
        </row>
        <row r="35">
          <cell r="B35">
            <v>5155.6728999999996</v>
          </cell>
          <cell r="C35">
            <v>47.289700000000003</v>
          </cell>
          <cell r="D35">
            <v>45.056600000000003</v>
          </cell>
          <cell r="E35">
            <v>1133.9892</v>
          </cell>
          <cell r="F35">
            <v>227.76390000000001</v>
          </cell>
          <cell r="G35">
            <v>69.864999999999995</v>
          </cell>
          <cell r="H35">
            <v>121.5219</v>
          </cell>
          <cell r="I35">
            <v>51.485700000000001</v>
          </cell>
          <cell r="J35">
            <v>80.474199999999996</v>
          </cell>
          <cell r="K35">
            <v>36.723300000000002</v>
          </cell>
          <cell r="L35">
            <v>1013.1378</v>
          </cell>
          <cell r="M35">
            <v>27.9055</v>
          </cell>
          <cell r="N35">
            <v>46.402700000000003</v>
          </cell>
          <cell r="O35">
            <v>112.0386</v>
          </cell>
          <cell r="P35">
            <v>68.741200000000006</v>
          </cell>
          <cell r="Q35">
            <v>15.505800000000001</v>
          </cell>
          <cell r="R35">
            <v>74.815799999999996</v>
          </cell>
          <cell r="S35">
            <v>59.2179</v>
          </cell>
          <cell r="T35">
            <v>34.806399999999996</v>
          </cell>
          <cell r="U35">
            <v>19.343900000000001</v>
          </cell>
          <cell r="V35">
            <v>33.939599999999999</v>
          </cell>
          <cell r="W35">
            <v>81.911100000000005</v>
          </cell>
          <cell r="X35">
            <v>190.828</v>
          </cell>
          <cell r="Y35">
            <v>31.820599999999999</v>
          </cell>
          <cell r="Z35">
            <v>28.223199999999999</v>
          </cell>
          <cell r="AA35">
            <v>53.727499999999999</v>
          </cell>
          <cell r="AB35">
            <v>390.05930000000001</v>
          </cell>
          <cell r="AC35">
            <v>62.661499999999997</v>
          </cell>
          <cell r="AD35">
            <v>14.532</v>
          </cell>
          <cell r="AE35">
            <v>95.762</v>
          </cell>
        </row>
        <row r="36">
          <cell r="B36">
            <v>5031.0132999999996</v>
          </cell>
          <cell r="C36">
            <v>47.1706</v>
          </cell>
          <cell r="D36">
            <v>44.607599999999998</v>
          </cell>
          <cell r="E36">
            <v>1034.0815</v>
          </cell>
          <cell r="F36">
            <v>229.9932</v>
          </cell>
          <cell r="G36">
            <v>70.363600000000005</v>
          </cell>
          <cell r="H36">
            <v>119.95869999999999</v>
          </cell>
          <cell r="I36">
            <v>50.184899999999999</v>
          </cell>
          <cell r="J36">
            <v>79.772900000000007</v>
          </cell>
          <cell r="K36">
            <v>36.0959</v>
          </cell>
          <cell r="L36">
            <v>985.67970000000003</v>
          </cell>
          <cell r="M36">
            <v>27.596299999999999</v>
          </cell>
          <cell r="N36">
            <v>45.101199999999999</v>
          </cell>
          <cell r="O36">
            <v>109.4556</v>
          </cell>
          <cell r="P36">
            <v>66.9465</v>
          </cell>
          <cell r="Q36">
            <v>15.505800000000001</v>
          </cell>
          <cell r="R36">
            <v>74.477699999999999</v>
          </cell>
          <cell r="S36">
            <v>58.254100000000001</v>
          </cell>
          <cell r="T36">
            <v>34.722900000000003</v>
          </cell>
          <cell r="U36">
            <v>19.629799999999999</v>
          </cell>
          <cell r="V36">
            <v>34.032600000000002</v>
          </cell>
          <cell r="W36">
            <v>82.5364</v>
          </cell>
          <cell r="X36">
            <v>181.27449999999999</v>
          </cell>
          <cell r="Y36">
            <v>31.700600000000001</v>
          </cell>
          <cell r="Z36">
            <v>28.1387</v>
          </cell>
          <cell r="AA36">
            <v>52.974600000000002</v>
          </cell>
          <cell r="AB36">
            <v>351.0908</v>
          </cell>
          <cell r="AC36">
            <v>63.515300000000003</v>
          </cell>
          <cell r="AD36">
            <v>14.511100000000001</v>
          </cell>
          <cell r="AE36">
            <v>94.4529</v>
          </cell>
        </row>
        <row r="37">
          <cell r="B37">
            <v>4854.0275000000001</v>
          </cell>
          <cell r="C37">
            <v>48.719200000000001</v>
          </cell>
          <cell r="D37">
            <v>44.757300000000001</v>
          </cell>
          <cell r="E37">
            <v>985.95079999999996</v>
          </cell>
          <cell r="F37">
            <v>229.2501</v>
          </cell>
          <cell r="G37">
            <v>72.607299999999995</v>
          </cell>
          <cell r="H37">
            <v>123.9422</v>
          </cell>
          <cell r="I37">
            <v>49.021000000000001</v>
          </cell>
          <cell r="J37">
            <v>77.376800000000003</v>
          </cell>
          <cell r="K37">
            <v>36.6126</v>
          </cell>
          <cell r="L37">
            <v>975.0856</v>
          </cell>
          <cell r="M37">
            <v>27.287099999999999</v>
          </cell>
          <cell r="N37">
            <v>44.139200000000002</v>
          </cell>
          <cell r="O37">
            <v>109.77849999999999</v>
          </cell>
          <cell r="P37">
            <v>66.868499999999997</v>
          </cell>
          <cell r="Q37">
            <v>14.4407</v>
          </cell>
          <cell r="R37">
            <v>73.914400000000001</v>
          </cell>
          <cell r="S37">
            <v>58.575400000000002</v>
          </cell>
          <cell r="T37">
            <v>34.305599999999998</v>
          </cell>
          <cell r="U37">
            <v>19.979199999999999</v>
          </cell>
          <cell r="V37">
            <v>34.404499999999999</v>
          </cell>
          <cell r="W37">
            <v>81.051400000000001</v>
          </cell>
          <cell r="X37">
            <v>184.1891</v>
          </cell>
          <cell r="Y37">
            <v>31.7806</v>
          </cell>
          <cell r="Z37">
            <v>28.645700000000001</v>
          </cell>
          <cell r="AA37">
            <v>52.7057</v>
          </cell>
          <cell r="AB37">
            <v>339.8768</v>
          </cell>
          <cell r="AC37">
            <v>63.894799999999996</v>
          </cell>
          <cell r="AD37">
            <v>14.615399999999999</v>
          </cell>
          <cell r="AE37">
            <v>98.576599999999999</v>
          </cell>
        </row>
        <row r="38">
          <cell r="B38">
            <v>4801.7012999999997</v>
          </cell>
          <cell r="C38">
            <v>48.242699999999999</v>
          </cell>
          <cell r="D38">
            <v>44.9818</v>
          </cell>
          <cell r="E38">
            <v>906.46209999999996</v>
          </cell>
          <cell r="F38">
            <v>233.3372</v>
          </cell>
          <cell r="G38">
            <v>79.867999999999995</v>
          </cell>
          <cell r="H38">
            <v>122.8329</v>
          </cell>
          <cell r="I38">
            <v>48.815600000000003</v>
          </cell>
          <cell r="J38">
            <v>76.558599999999998</v>
          </cell>
          <cell r="K38">
            <v>35.726799999999997</v>
          </cell>
          <cell r="L38">
            <v>941.57380000000001</v>
          </cell>
          <cell r="M38">
            <v>27.209800000000001</v>
          </cell>
          <cell r="N38">
            <v>43.007399999999997</v>
          </cell>
          <cell r="O38">
            <v>111.8772</v>
          </cell>
          <cell r="P38">
            <v>67.141599999999997</v>
          </cell>
          <cell r="Q38">
            <v>14.4816</v>
          </cell>
          <cell r="R38">
            <v>73.238299999999995</v>
          </cell>
          <cell r="S38">
            <v>59.003700000000002</v>
          </cell>
          <cell r="T38">
            <v>34.166499999999999</v>
          </cell>
          <cell r="U38">
            <v>19.629799999999999</v>
          </cell>
          <cell r="V38">
            <v>34.218600000000002</v>
          </cell>
          <cell r="W38">
            <v>81.051400000000001</v>
          </cell>
          <cell r="X38">
            <v>183.2176</v>
          </cell>
          <cell r="Y38">
            <v>31.820599999999999</v>
          </cell>
          <cell r="Z38">
            <v>28.223199999999999</v>
          </cell>
          <cell r="AA38">
            <v>51.63</v>
          </cell>
          <cell r="AB38">
            <v>328.10210000000001</v>
          </cell>
          <cell r="AC38">
            <v>63.230699999999999</v>
          </cell>
          <cell r="AD38">
            <v>14.448600000000001</v>
          </cell>
          <cell r="AE38">
            <v>100.4748</v>
          </cell>
        </row>
        <row r="39">
          <cell r="B39">
            <v>4773.9992000000002</v>
          </cell>
          <cell r="C39">
            <v>47.647100000000002</v>
          </cell>
          <cell r="D39">
            <v>45.430900000000001</v>
          </cell>
          <cell r="E39">
            <v>905.73289999999997</v>
          </cell>
          <cell r="F39">
            <v>228.87860000000001</v>
          </cell>
          <cell r="G39">
            <v>74.632800000000003</v>
          </cell>
          <cell r="H39">
            <v>119.2024</v>
          </cell>
          <cell r="I39">
            <v>47.994</v>
          </cell>
          <cell r="J39">
            <v>74.863799999999998</v>
          </cell>
          <cell r="K39">
            <v>34.877899999999997</v>
          </cell>
          <cell r="L39">
            <v>901.57590000000005</v>
          </cell>
          <cell r="M39">
            <v>27.1325</v>
          </cell>
          <cell r="N39">
            <v>40.7438</v>
          </cell>
          <cell r="O39">
            <v>116.8818</v>
          </cell>
          <cell r="P39">
            <v>63.825499999999998</v>
          </cell>
          <cell r="Q39">
            <v>14.686500000000001</v>
          </cell>
          <cell r="R39">
            <v>72.449600000000004</v>
          </cell>
          <cell r="S39">
            <v>59.432000000000002</v>
          </cell>
          <cell r="T39">
            <v>33.109200000000001</v>
          </cell>
          <cell r="U39">
            <v>19.216899999999999</v>
          </cell>
          <cell r="V39">
            <v>33.567700000000002</v>
          </cell>
          <cell r="W39">
            <v>78.941100000000006</v>
          </cell>
          <cell r="X39">
            <v>178.27889999999999</v>
          </cell>
          <cell r="Y39">
            <v>31.180199999999999</v>
          </cell>
          <cell r="Z39">
            <v>27.631699999999999</v>
          </cell>
          <cell r="AA39">
            <v>51.791400000000003</v>
          </cell>
          <cell r="AB39">
            <v>299.03930000000003</v>
          </cell>
          <cell r="AC39">
            <v>61.997399999999999</v>
          </cell>
          <cell r="AD39">
            <v>14.4903</v>
          </cell>
          <cell r="AE39">
            <v>98.445700000000002</v>
          </cell>
        </row>
        <row r="40">
          <cell r="B40">
            <v>4723.2120000000004</v>
          </cell>
          <cell r="C40">
            <v>47.1706</v>
          </cell>
          <cell r="D40">
            <v>44.308199999999999</v>
          </cell>
          <cell r="E40">
            <v>902.08659999999998</v>
          </cell>
          <cell r="F40">
            <v>235.56659999999999</v>
          </cell>
          <cell r="G40">
            <v>72.326800000000006</v>
          </cell>
          <cell r="H40">
            <v>121.2697</v>
          </cell>
          <cell r="I40">
            <v>47.514699999999998</v>
          </cell>
          <cell r="J40">
            <v>73.519599999999997</v>
          </cell>
          <cell r="K40">
            <v>34.656500000000001</v>
          </cell>
          <cell r="L40">
            <v>883.84699999999998</v>
          </cell>
          <cell r="M40">
            <v>26.977900000000002</v>
          </cell>
          <cell r="N40">
            <v>40.2911</v>
          </cell>
          <cell r="O40">
            <v>118.1733</v>
          </cell>
          <cell r="P40">
            <v>63.942500000000003</v>
          </cell>
          <cell r="Q40">
            <v>14.399699999999999</v>
          </cell>
          <cell r="R40">
            <v>71.2102</v>
          </cell>
          <cell r="S40">
            <v>61.573700000000002</v>
          </cell>
          <cell r="T40">
            <v>32.886600000000001</v>
          </cell>
          <cell r="U40">
            <v>21.154399999999999</v>
          </cell>
          <cell r="V40">
            <v>32.637799999999999</v>
          </cell>
          <cell r="W40">
            <v>78.941100000000006</v>
          </cell>
          <cell r="X40">
            <v>178.68369999999999</v>
          </cell>
          <cell r="Y40">
            <v>30.739899999999999</v>
          </cell>
          <cell r="Z40">
            <v>27.124700000000001</v>
          </cell>
          <cell r="AA40">
            <v>51.253599999999999</v>
          </cell>
          <cell r="AB40">
            <v>308.38420000000002</v>
          </cell>
          <cell r="AC40">
            <v>61.712800000000001</v>
          </cell>
          <cell r="AD40">
            <v>14.448600000000001</v>
          </cell>
          <cell r="AE40">
            <v>99.918400000000005</v>
          </cell>
        </row>
        <row r="41">
          <cell r="B41">
            <v>4794.0063</v>
          </cell>
          <cell r="C41">
            <v>47.885300000000001</v>
          </cell>
          <cell r="D41">
            <v>45.580500000000001</v>
          </cell>
          <cell r="E41">
            <v>950.21730000000002</v>
          </cell>
          <cell r="F41">
            <v>248.9426</v>
          </cell>
          <cell r="G41">
            <v>74.383499999999998</v>
          </cell>
          <cell r="H41">
            <v>121.0176</v>
          </cell>
          <cell r="I41">
            <v>48.0625</v>
          </cell>
          <cell r="J41">
            <v>79.831299999999999</v>
          </cell>
          <cell r="K41">
            <v>35.247</v>
          </cell>
          <cell r="L41">
            <v>898.98140000000001</v>
          </cell>
          <cell r="M41">
            <v>27.6736</v>
          </cell>
          <cell r="N41">
            <v>41.253100000000003</v>
          </cell>
          <cell r="O41">
            <v>117.85039999999999</v>
          </cell>
          <cell r="P41">
            <v>66.478399999999993</v>
          </cell>
          <cell r="Q41">
            <v>15.1576</v>
          </cell>
          <cell r="R41">
            <v>71.998900000000006</v>
          </cell>
          <cell r="S41">
            <v>65.535899999999998</v>
          </cell>
          <cell r="T41">
            <v>34.25</v>
          </cell>
          <cell r="U41">
            <v>22.043800000000001</v>
          </cell>
          <cell r="V41">
            <v>33.102699999999999</v>
          </cell>
          <cell r="W41">
            <v>79.879000000000005</v>
          </cell>
          <cell r="X41">
            <v>180.95060000000001</v>
          </cell>
          <cell r="Y41">
            <v>30.5398</v>
          </cell>
          <cell r="Z41">
            <v>27.631699999999999</v>
          </cell>
          <cell r="AA41">
            <v>52.7057</v>
          </cell>
          <cell r="AB41">
            <v>321</v>
          </cell>
          <cell r="AC41">
            <v>62.139699999999998</v>
          </cell>
          <cell r="AD41">
            <v>14.4277</v>
          </cell>
          <cell r="AE41">
            <v>103.6494</v>
          </cell>
        </row>
        <row r="42">
          <cell r="B42">
            <v>4846.3325000000004</v>
          </cell>
          <cell r="C42">
            <v>48.242699999999999</v>
          </cell>
          <cell r="D42">
            <v>46.403799999999997</v>
          </cell>
          <cell r="E42">
            <v>941.46630000000005</v>
          </cell>
          <cell r="F42">
            <v>257.48840000000001</v>
          </cell>
          <cell r="G42">
            <v>81.8</v>
          </cell>
          <cell r="H42">
            <v>119.50490000000001</v>
          </cell>
          <cell r="I42">
            <v>48.473300000000002</v>
          </cell>
          <cell r="J42">
            <v>81.058599999999998</v>
          </cell>
          <cell r="K42">
            <v>36.317300000000003</v>
          </cell>
          <cell r="L42">
            <v>890.11699999999996</v>
          </cell>
          <cell r="M42">
            <v>28.755800000000001</v>
          </cell>
          <cell r="N42">
            <v>41.253100000000003</v>
          </cell>
          <cell r="O42">
            <v>115.7517</v>
          </cell>
          <cell r="P42">
            <v>65.503100000000003</v>
          </cell>
          <cell r="Q42">
            <v>15.505800000000001</v>
          </cell>
          <cell r="R42">
            <v>73.350999999999999</v>
          </cell>
          <cell r="S42">
            <v>65.321700000000007</v>
          </cell>
          <cell r="T42">
            <v>34.973300000000002</v>
          </cell>
          <cell r="U42">
            <v>20.9956</v>
          </cell>
          <cell r="V42">
            <v>32.916800000000002</v>
          </cell>
          <cell r="W42">
            <v>80.269800000000004</v>
          </cell>
          <cell r="X42">
            <v>183.7843</v>
          </cell>
          <cell r="Y42">
            <v>30.619900000000001</v>
          </cell>
          <cell r="Z42">
            <v>28.392199999999999</v>
          </cell>
          <cell r="AA42">
            <v>52.813200000000002</v>
          </cell>
          <cell r="AB42">
            <v>328.19560000000001</v>
          </cell>
          <cell r="AC42">
            <v>62.044899999999998</v>
          </cell>
          <cell r="AD42">
            <v>14.4903</v>
          </cell>
          <cell r="AE42">
            <v>101.4239</v>
          </cell>
        </row>
        <row r="43">
          <cell r="B43">
            <v>4838.6374999999998</v>
          </cell>
          <cell r="C43">
            <v>48.6</v>
          </cell>
          <cell r="D43">
            <v>46.5535</v>
          </cell>
          <cell r="E43">
            <v>918.85940000000005</v>
          </cell>
          <cell r="F43">
            <v>247.4564</v>
          </cell>
          <cell r="G43">
            <v>80.553600000000003</v>
          </cell>
          <cell r="H43">
            <v>117.33669999999999</v>
          </cell>
          <cell r="I43">
            <v>48.336300000000001</v>
          </cell>
          <cell r="J43">
            <v>81.1755</v>
          </cell>
          <cell r="K43">
            <v>36.2804</v>
          </cell>
          <cell r="L43">
            <v>860.49689999999998</v>
          </cell>
          <cell r="M43">
            <v>28.523900000000001</v>
          </cell>
          <cell r="N43">
            <v>41.083399999999997</v>
          </cell>
          <cell r="O43">
            <v>113.1687</v>
          </cell>
          <cell r="P43">
            <v>67.024600000000007</v>
          </cell>
          <cell r="Q43">
            <v>15.9154</v>
          </cell>
          <cell r="R43">
            <v>73.914400000000001</v>
          </cell>
          <cell r="S43">
            <v>64.465000000000003</v>
          </cell>
          <cell r="T43">
            <v>35.140300000000003</v>
          </cell>
          <cell r="U43">
            <v>20.6462</v>
          </cell>
          <cell r="V43">
            <v>33.288699999999999</v>
          </cell>
          <cell r="W43">
            <v>80.895099999999999</v>
          </cell>
          <cell r="X43">
            <v>181.3554</v>
          </cell>
          <cell r="Y43">
            <v>32.2209</v>
          </cell>
          <cell r="Z43">
            <v>28.307700000000001</v>
          </cell>
          <cell r="AA43">
            <v>53.243499999999997</v>
          </cell>
          <cell r="AB43">
            <v>306.048</v>
          </cell>
          <cell r="AC43">
            <v>61.9026</v>
          </cell>
          <cell r="AD43">
            <v>14.532</v>
          </cell>
          <cell r="AE43">
            <v>99.427499999999995</v>
          </cell>
        </row>
        <row r="44">
          <cell r="B44">
            <v>5063.3325000000004</v>
          </cell>
          <cell r="C44">
            <v>48.9574</v>
          </cell>
          <cell r="D44">
            <v>47.077399999999997</v>
          </cell>
          <cell r="E44">
            <v>910.10839999999996</v>
          </cell>
          <cell r="F44">
            <v>258.23149999999998</v>
          </cell>
          <cell r="G44">
            <v>79.992599999999996</v>
          </cell>
          <cell r="H44">
            <v>117.58880000000001</v>
          </cell>
          <cell r="I44">
            <v>50.184899999999999</v>
          </cell>
          <cell r="J44">
            <v>81.117000000000004</v>
          </cell>
          <cell r="K44">
            <v>35.837499999999999</v>
          </cell>
          <cell r="L44">
            <v>879.30669999999998</v>
          </cell>
          <cell r="M44">
            <v>28.214700000000001</v>
          </cell>
          <cell r="N44">
            <v>43.007399999999997</v>
          </cell>
          <cell r="O44">
            <v>113.3301</v>
          </cell>
          <cell r="P44">
            <v>73.734800000000007</v>
          </cell>
          <cell r="Q44">
            <v>15.485300000000001</v>
          </cell>
          <cell r="R44">
            <v>75.0411</v>
          </cell>
          <cell r="S44">
            <v>62.965800000000002</v>
          </cell>
          <cell r="T44">
            <v>34.416899999999998</v>
          </cell>
          <cell r="U44">
            <v>20.4556</v>
          </cell>
          <cell r="V44">
            <v>34.125599999999999</v>
          </cell>
          <cell r="W44">
            <v>81.9893</v>
          </cell>
          <cell r="X44">
            <v>181.1935</v>
          </cell>
          <cell r="Y44">
            <v>32.821300000000001</v>
          </cell>
          <cell r="Z44">
            <v>28.476700000000001</v>
          </cell>
          <cell r="AA44">
            <v>54.803100000000001</v>
          </cell>
          <cell r="AB44">
            <v>319.31790000000001</v>
          </cell>
          <cell r="AC44">
            <v>62.851300000000002</v>
          </cell>
          <cell r="AD44">
            <v>14.8864</v>
          </cell>
          <cell r="AE44">
            <v>103.093</v>
          </cell>
        </row>
        <row r="45">
          <cell r="B45">
            <v>5034.0913</v>
          </cell>
          <cell r="C45">
            <v>48.838299999999997</v>
          </cell>
          <cell r="D45">
            <v>47.601399999999998</v>
          </cell>
          <cell r="E45">
            <v>919.58870000000002</v>
          </cell>
          <cell r="F45">
            <v>247.0848</v>
          </cell>
          <cell r="G45">
            <v>77.219200000000001</v>
          </cell>
          <cell r="H45">
            <v>117.6392</v>
          </cell>
          <cell r="I45">
            <v>49.431800000000003</v>
          </cell>
          <cell r="J45">
            <v>79.889700000000005</v>
          </cell>
          <cell r="K45">
            <v>35.874400000000001</v>
          </cell>
          <cell r="L45">
            <v>899.41380000000004</v>
          </cell>
          <cell r="M45">
            <v>28.369299999999999</v>
          </cell>
          <cell r="N45">
            <v>42.328299999999999</v>
          </cell>
          <cell r="O45">
            <v>112.36150000000001</v>
          </cell>
          <cell r="P45">
            <v>70.925899999999999</v>
          </cell>
          <cell r="Q45">
            <v>15.6287</v>
          </cell>
          <cell r="R45">
            <v>74.477699999999999</v>
          </cell>
          <cell r="S45">
            <v>62.109200000000001</v>
          </cell>
          <cell r="T45">
            <v>33.9161</v>
          </cell>
          <cell r="U45">
            <v>20.4556</v>
          </cell>
          <cell r="V45">
            <v>33.660699999999999</v>
          </cell>
          <cell r="W45">
            <v>81.129599999999996</v>
          </cell>
          <cell r="X45">
            <v>179.97909999999999</v>
          </cell>
          <cell r="Y45">
            <v>32.581099999999999</v>
          </cell>
          <cell r="Z45">
            <v>28.223199999999999</v>
          </cell>
          <cell r="AA45">
            <v>54.695599999999999</v>
          </cell>
          <cell r="AB45">
            <v>315.86020000000002</v>
          </cell>
          <cell r="AC45">
            <v>62.661499999999997</v>
          </cell>
          <cell r="AD45">
            <v>14.8239</v>
          </cell>
          <cell r="AE45">
            <v>99.918400000000005</v>
          </cell>
        </row>
        <row r="46">
          <cell r="B46">
            <v>5032.5523000000003</v>
          </cell>
          <cell r="C46">
            <v>48.9574</v>
          </cell>
          <cell r="D46">
            <v>46.927799999999998</v>
          </cell>
          <cell r="E46">
            <v>930.52750000000003</v>
          </cell>
          <cell r="F46">
            <v>247.0848</v>
          </cell>
          <cell r="G46">
            <v>80.148499999999999</v>
          </cell>
          <cell r="H46">
            <v>118.79900000000001</v>
          </cell>
          <cell r="I46">
            <v>49.157899999999998</v>
          </cell>
          <cell r="J46">
            <v>79.013099999999994</v>
          </cell>
          <cell r="K46">
            <v>38.052</v>
          </cell>
          <cell r="L46">
            <v>888.38729999999998</v>
          </cell>
          <cell r="M46">
            <v>27.750900000000001</v>
          </cell>
          <cell r="N46">
            <v>42.2151</v>
          </cell>
          <cell r="O46">
            <v>113.0073</v>
          </cell>
          <cell r="P46">
            <v>72.447400000000002</v>
          </cell>
          <cell r="Q46">
            <v>15.813000000000001</v>
          </cell>
          <cell r="R46">
            <v>74.590400000000002</v>
          </cell>
          <cell r="S46">
            <v>62.216200000000001</v>
          </cell>
          <cell r="T46">
            <v>34.055199999999999</v>
          </cell>
          <cell r="U46">
            <v>20.265000000000001</v>
          </cell>
          <cell r="V46">
            <v>33.660699999999999</v>
          </cell>
          <cell r="W46">
            <v>81.129599999999996</v>
          </cell>
          <cell r="X46">
            <v>185.88929999999999</v>
          </cell>
          <cell r="Y46">
            <v>32.5411</v>
          </cell>
          <cell r="Z46">
            <v>27.800699999999999</v>
          </cell>
          <cell r="AA46">
            <v>54.749400000000001</v>
          </cell>
          <cell r="AB46">
            <v>323.24279999999999</v>
          </cell>
          <cell r="AC46">
            <v>62.756399999999999</v>
          </cell>
          <cell r="AD46">
            <v>14.9489</v>
          </cell>
          <cell r="AE46">
            <v>101.71850000000001</v>
          </cell>
        </row>
        <row r="47">
          <cell r="B47">
            <v>4801.7012999999997</v>
          </cell>
          <cell r="C47">
            <v>48.480899999999998</v>
          </cell>
          <cell r="D47">
            <v>46.254100000000001</v>
          </cell>
          <cell r="E47">
            <v>896.25260000000003</v>
          </cell>
          <cell r="F47">
            <v>249.6857</v>
          </cell>
          <cell r="G47">
            <v>74.134200000000007</v>
          </cell>
          <cell r="H47">
            <v>116.4795</v>
          </cell>
          <cell r="I47">
            <v>47.9255</v>
          </cell>
          <cell r="J47">
            <v>77.668999999999997</v>
          </cell>
          <cell r="K47">
            <v>37.387700000000002</v>
          </cell>
          <cell r="L47">
            <v>874.98260000000005</v>
          </cell>
          <cell r="M47">
            <v>27.3644</v>
          </cell>
          <cell r="N47">
            <v>41.026800000000001</v>
          </cell>
          <cell r="O47">
            <v>113.0073</v>
          </cell>
          <cell r="P47">
            <v>73.773799999999994</v>
          </cell>
          <cell r="Q47">
            <v>16.140799999999999</v>
          </cell>
          <cell r="R47">
            <v>73.013000000000005</v>
          </cell>
          <cell r="S47">
            <v>61.145400000000002</v>
          </cell>
          <cell r="T47">
            <v>33.637799999999999</v>
          </cell>
          <cell r="U47">
            <v>20.010899999999999</v>
          </cell>
          <cell r="V47">
            <v>33.846600000000002</v>
          </cell>
          <cell r="W47">
            <v>80.973200000000006</v>
          </cell>
          <cell r="X47">
            <v>187.58949999999999</v>
          </cell>
          <cell r="Y47">
            <v>32.341000000000001</v>
          </cell>
          <cell r="Z47">
            <v>28.054200000000002</v>
          </cell>
          <cell r="AA47">
            <v>54.265300000000003</v>
          </cell>
          <cell r="AB47">
            <v>295.20780000000002</v>
          </cell>
          <cell r="AC47">
            <v>62.756399999999999</v>
          </cell>
          <cell r="AD47">
            <v>14.9489</v>
          </cell>
          <cell r="AE47">
            <v>103.02760000000001</v>
          </cell>
        </row>
        <row r="48">
          <cell r="B48">
            <v>4867.8786</v>
          </cell>
          <cell r="C48">
            <v>48.719200000000001</v>
          </cell>
          <cell r="D48">
            <v>46.403799999999997</v>
          </cell>
          <cell r="E48">
            <v>946.5711</v>
          </cell>
          <cell r="F48">
            <v>261.20400000000001</v>
          </cell>
          <cell r="G48">
            <v>77.437399999999997</v>
          </cell>
          <cell r="H48">
            <v>117.8409</v>
          </cell>
          <cell r="I48">
            <v>48.130899999999997</v>
          </cell>
          <cell r="J48">
            <v>78.311800000000005</v>
          </cell>
          <cell r="K48">
            <v>37.129300000000001</v>
          </cell>
          <cell r="L48">
            <v>882.33360000000005</v>
          </cell>
          <cell r="M48">
            <v>27.9055</v>
          </cell>
          <cell r="N48">
            <v>41.309699999999999</v>
          </cell>
          <cell r="O48">
            <v>112.20010000000001</v>
          </cell>
          <cell r="P48">
            <v>74.749200000000002</v>
          </cell>
          <cell r="Q48">
            <v>16.448</v>
          </cell>
          <cell r="R48">
            <v>73.914400000000001</v>
          </cell>
          <cell r="S48">
            <v>61.145400000000002</v>
          </cell>
          <cell r="T48">
            <v>33.999499999999998</v>
          </cell>
          <cell r="U48">
            <v>20.328600000000002</v>
          </cell>
          <cell r="V48">
            <v>34.404499999999999</v>
          </cell>
          <cell r="W48">
            <v>84.412199999999999</v>
          </cell>
          <cell r="X48">
            <v>195.119</v>
          </cell>
          <cell r="Y48">
            <v>35.302900000000001</v>
          </cell>
          <cell r="Z48">
            <v>28.307700000000001</v>
          </cell>
          <cell r="AA48">
            <v>55.7712</v>
          </cell>
          <cell r="AB48">
            <v>290.62880000000001</v>
          </cell>
          <cell r="AC48">
            <v>63.183300000000003</v>
          </cell>
          <cell r="AD48">
            <v>15.094900000000001</v>
          </cell>
          <cell r="AE48">
            <v>107.184</v>
          </cell>
        </row>
        <row r="49">
          <cell r="B49">
            <v>4835.5595000000003</v>
          </cell>
          <cell r="C49">
            <v>48.719200000000001</v>
          </cell>
          <cell r="D49">
            <v>45.805100000000003</v>
          </cell>
          <cell r="E49">
            <v>921.77650000000006</v>
          </cell>
          <cell r="F49">
            <v>251.9151</v>
          </cell>
          <cell r="G49">
            <v>75.131399999999999</v>
          </cell>
          <cell r="H49">
            <v>118.6477</v>
          </cell>
          <cell r="I49">
            <v>47.3093</v>
          </cell>
          <cell r="J49">
            <v>79.480699999999999</v>
          </cell>
          <cell r="K49">
            <v>37.276899999999998</v>
          </cell>
          <cell r="L49">
            <v>886.87390000000005</v>
          </cell>
          <cell r="M49">
            <v>27.3644</v>
          </cell>
          <cell r="N49">
            <v>40.856999999999999</v>
          </cell>
          <cell r="O49">
            <v>108.1641</v>
          </cell>
          <cell r="P49">
            <v>73.734800000000007</v>
          </cell>
          <cell r="Q49">
            <v>15.833500000000001</v>
          </cell>
          <cell r="R49">
            <v>73.576400000000007</v>
          </cell>
          <cell r="S49">
            <v>59.432000000000002</v>
          </cell>
          <cell r="T49">
            <v>34.361199999999997</v>
          </cell>
          <cell r="U49">
            <v>20.4239</v>
          </cell>
          <cell r="V49">
            <v>34.032600000000002</v>
          </cell>
          <cell r="W49">
            <v>84.412199999999999</v>
          </cell>
          <cell r="X49">
            <v>198.76230000000001</v>
          </cell>
          <cell r="Y49">
            <v>36.9039</v>
          </cell>
          <cell r="Z49">
            <v>27.9697</v>
          </cell>
          <cell r="AA49">
            <v>54.426699999999997</v>
          </cell>
          <cell r="AB49">
            <v>261.65940000000001</v>
          </cell>
          <cell r="AC49">
            <v>63.8474</v>
          </cell>
          <cell r="AD49">
            <v>14.9489</v>
          </cell>
          <cell r="AE49">
            <v>107.3477</v>
          </cell>
        </row>
        <row r="50">
          <cell r="B50">
            <v>4733.9849999999997</v>
          </cell>
          <cell r="C50">
            <v>48.242699999999999</v>
          </cell>
          <cell r="D50">
            <v>45.356000000000002</v>
          </cell>
          <cell r="E50">
            <v>864.16539999999998</v>
          </cell>
          <cell r="F50">
            <v>277.18090000000001</v>
          </cell>
          <cell r="G50">
            <v>68.431600000000003</v>
          </cell>
          <cell r="H50">
            <v>117.5384</v>
          </cell>
          <cell r="I50">
            <v>47.3093</v>
          </cell>
          <cell r="J50">
            <v>77.435199999999995</v>
          </cell>
          <cell r="K50">
            <v>36.907899999999998</v>
          </cell>
          <cell r="L50">
            <v>886.65769999999998</v>
          </cell>
          <cell r="M50">
            <v>27.287099999999999</v>
          </cell>
          <cell r="N50">
            <v>40.177999999999997</v>
          </cell>
          <cell r="O50">
            <v>108.8098</v>
          </cell>
          <cell r="P50">
            <v>72.252300000000005</v>
          </cell>
          <cell r="Q50">
            <v>14.911799999999999</v>
          </cell>
          <cell r="R50">
            <v>72.900300000000001</v>
          </cell>
          <cell r="S50">
            <v>58.468299999999999</v>
          </cell>
          <cell r="T50">
            <v>33.526600000000002</v>
          </cell>
          <cell r="U50">
            <v>20.6462</v>
          </cell>
          <cell r="V50">
            <v>34.032600000000002</v>
          </cell>
          <cell r="W50">
            <v>84.646699999999996</v>
          </cell>
          <cell r="X50">
            <v>191.47569999999999</v>
          </cell>
          <cell r="Y50">
            <v>36.503700000000002</v>
          </cell>
          <cell r="Z50">
            <v>27.800699999999999</v>
          </cell>
          <cell r="AA50">
            <v>53.781300000000002</v>
          </cell>
          <cell r="AB50">
            <v>254.7441</v>
          </cell>
          <cell r="AC50">
            <v>63.610199999999999</v>
          </cell>
          <cell r="AD50">
            <v>14.9072</v>
          </cell>
          <cell r="AE50">
            <v>96.612899999999996</v>
          </cell>
        </row>
        <row r="51">
          <cell r="B51">
            <v>4701.6659</v>
          </cell>
          <cell r="C51">
            <v>48.004399999999997</v>
          </cell>
          <cell r="D51">
            <v>45.356000000000002</v>
          </cell>
          <cell r="E51">
            <v>862.70690000000002</v>
          </cell>
          <cell r="F51">
            <v>266.0342</v>
          </cell>
          <cell r="G51">
            <v>67.621399999999994</v>
          </cell>
          <cell r="H51">
            <v>116.782</v>
          </cell>
          <cell r="I51">
            <v>47.172400000000003</v>
          </cell>
          <cell r="J51">
            <v>77.668999999999997</v>
          </cell>
          <cell r="K51">
            <v>35.357700000000001</v>
          </cell>
          <cell r="L51">
            <v>912.38610000000006</v>
          </cell>
          <cell r="M51">
            <v>27.750900000000001</v>
          </cell>
          <cell r="N51">
            <v>39.951599999999999</v>
          </cell>
          <cell r="O51">
            <v>112.6844</v>
          </cell>
          <cell r="P51">
            <v>70.652799999999999</v>
          </cell>
          <cell r="Q51">
            <v>14.9732</v>
          </cell>
          <cell r="R51">
            <v>72.787599999999998</v>
          </cell>
          <cell r="S51">
            <v>58.361199999999997</v>
          </cell>
          <cell r="T51">
            <v>33.443100000000001</v>
          </cell>
          <cell r="U51">
            <v>20.550899999999999</v>
          </cell>
          <cell r="V51">
            <v>34.590499999999999</v>
          </cell>
          <cell r="W51">
            <v>82.458299999999994</v>
          </cell>
          <cell r="X51">
            <v>194.30940000000001</v>
          </cell>
          <cell r="Y51">
            <v>36.823900000000002</v>
          </cell>
          <cell r="Z51">
            <v>27.631699999999999</v>
          </cell>
          <cell r="AA51">
            <v>55.3947</v>
          </cell>
          <cell r="AB51">
            <v>258.76240000000001</v>
          </cell>
          <cell r="AC51">
            <v>63.183300000000003</v>
          </cell>
          <cell r="AD51">
            <v>15.0532</v>
          </cell>
          <cell r="AE51">
            <v>92.783699999999996</v>
          </cell>
        </row>
        <row r="52">
          <cell r="B52">
            <v>4727.8289999999997</v>
          </cell>
          <cell r="C52">
            <v>48.480899999999998</v>
          </cell>
          <cell r="D52">
            <v>46.104500000000002</v>
          </cell>
          <cell r="E52">
            <v>890.41859999999997</v>
          </cell>
          <cell r="F52">
            <v>266.0342</v>
          </cell>
          <cell r="G52">
            <v>71.921700000000001</v>
          </cell>
          <cell r="H52">
            <v>117.4375</v>
          </cell>
          <cell r="I52">
            <v>47.240900000000003</v>
          </cell>
          <cell r="J52">
            <v>79.246899999999997</v>
          </cell>
          <cell r="K52">
            <v>35.542299999999997</v>
          </cell>
          <cell r="L52">
            <v>919.52089999999998</v>
          </cell>
          <cell r="M52">
            <v>27.750900000000001</v>
          </cell>
          <cell r="N52">
            <v>40.121400000000001</v>
          </cell>
          <cell r="O52">
            <v>111.23139999999999</v>
          </cell>
          <cell r="P52">
            <v>70.301699999999997</v>
          </cell>
          <cell r="Q52">
            <v>15.1371</v>
          </cell>
          <cell r="R52">
            <v>73.125699999999995</v>
          </cell>
          <cell r="S52">
            <v>58.575400000000002</v>
          </cell>
          <cell r="T52">
            <v>33.860399999999998</v>
          </cell>
          <cell r="U52">
            <v>20.296800000000001</v>
          </cell>
          <cell r="V52">
            <v>35.148400000000002</v>
          </cell>
          <cell r="W52">
            <v>83.552499999999995</v>
          </cell>
          <cell r="X52">
            <v>196.65729999999999</v>
          </cell>
          <cell r="Y52">
            <v>37.384300000000003</v>
          </cell>
          <cell r="Z52">
            <v>28.054200000000002</v>
          </cell>
          <cell r="AA52">
            <v>57.008200000000002</v>
          </cell>
          <cell r="AB52">
            <v>267.2663</v>
          </cell>
          <cell r="AC52">
            <v>63.8</v>
          </cell>
          <cell r="AD52">
            <v>15.386799999999999</v>
          </cell>
          <cell r="AE52">
            <v>95.402000000000001</v>
          </cell>
        </row>
        <row r="53">
          <cell r="B53">
            <v>4770.9211999999998</v>
          </cell>
          <cell r="C53">
            <v>48.6</v>
          </cell>
          <cell r="D53">
            <v>48.6492</v>
          </cell>
          <cell r="E53">
            <v>895.52329999999995</v>
          </cell>
          <cell r="F53">
            <v>270.49290000000002</v>
          </cell>
          <cell r="G53">
            <v>79.120099999999994</v>
          </cell>
          <cell r="H53">
            <v>117.4879</v>
          </cell>
          <cell r="I53">
            <v>47.172400000000003</v>
          </cell>
          <cell r="J53">
            <v>83.2209</v>
          </cell>
          <cell r="K53">
            <v>35.4315</v>
          </cell>
          <cell r="L53">
            <v>935.73630000000003</v>
          </cell>
          <cell r="M53">
            <v>28.6785</v>
          </cell>
          <cell r="N53">
            <v>39.612099999999998</v>
          </cell>
          <cell r="O53">
            <v>110.1014</v>
          </cell>
          <cell r="P53">
            <v>69.2483</v>
          </cell>
          <cell r="Q53">
            <v>15.218999999999999</v>
          </cell>
          <cell r="R53">
            <v>72.674999999999997</v>
          </cell>
          <cell r="S53">
            <v>60.288699999999999</v>
          </cell>
          <cell r="T53">
            <v>34.389099999999999</v>
          </cell>
          <cell r="U53">
            <v>20.169799999999999</v>
          </cell>
          <cell r="V53">
            <v>35.613300000000002</v>
          </cell>
          <cell r="W53">
            <v>84.177800000000005</v>
          </cell>
          <cell r="X53">
            <v>201.8389</v>
          </cell>
          <cell r="Y53">
            <v>36.823900000000002</v>
          </cell>
          <cell r="Z53">
            <v>27.885200000000001</v>
          </cell>
          <cell r="AA53">
            <v>54.265300000000003</v>
          </cell>
          <cell r="AB53">
            <v>267.54669999999999</v>
          </cell>
          <cell r="AC53">
            <v>64.796099999999996</v>
          </cell>
          <cell r="AD53">
            <v>15.22</v>
          </cell>
          <cell r="AE53">
            <v>96.187399999999997</v>
          </cell>
        </row>
        <row r="54">
          <cell r="B54">
            <v>4827.8644000000004</v>
          </cell>
          <cell r="C54">
            <v>48.719200000000001</v>
          </cell>
          <cell r="D54">
            <v>48.050400000000003</v>
          </cell>
          <cell r="E54">
            <v>922.50570000000005</v>
          </cell>
          <cell r="F54">
            <v>257.48840000000001</v>
          </cell>
          <cell r="G54">
            <v>87.035200000000003</v>
          </cell>
          <cell r="H54">
            <v>119.95869999999999</v>
          </cell>
          <cell r="I54">
            <v>46.761600000000001</v>
          </cell>
          <cell r="J54">
            <v>83.103999999999999</v>
          </cell>
          <cell r="K54">
            <v>35.136299999999999</v>
          </cell>
          <cell r="L54">
            <v>948.70860000000005</v>
          </cell>
          <cell r="M54">
            <v>28.214700000000001</v>
          </cell>
          <cell r="N54">
            <v>39.046199999999999</v>
          </cell>
          <cell r="O54">
            <v>109.4556</v>
          </cell>
          <cell r="P54">
            <v>70.574799999999996</v>
          </cell>
          <cell r="Q54">
            <v>15.2805</v>
          </cell>
          <cell r="R54">
            <v>72.224299999999999</v>
          </cell>
          <cell r="S54">
            <v>58.896599999999999</v>
          </cell>
          <cell r="T54">
            <v>34.416899999999998</v>
          </cell>
          <cell r="U54">
            <v>19.566299999999998</v>
          </cell>
          <cell r="V54">
            <v>34.311599999999999</v>
          </cell>
          <cell r="W54">
            <v>85.741</v>
          </cell>
          <cell r="X54">
            <v>205.40119999999999</v>
          </cell>
          <cell r="Y54">
            <v>34.342300000000002</v>
          </cell>
          <cell r="Z54">
            <v>27.462700000000002</v>
          </cell>
          <cell r="AA54">
            <v>55.663600000000002</v>
          </cell>
          <cell r="AB54">
            <v>273.80779999999999</v>
          </cell>
          <cell r="AC54">
            <v>65.744799999999998</v>
          </cell>
          <cell r="AD54">
            <v>15.1157</v>
          </cell>
          <cell r="AE54">
            <v>95.532899999999998</v>
          </cell>
        </row>
        <row r="55">
          <cell r="B55">
            <v>4617.0204999999996</v>
          </cell>
          <cell r="C55">
            <v>48.838299999999997</v>
          </cell>
          <cell r="D55">
            <v>47.900700000000001</v>
          </cell>
          <cell r="E55">
            <v>926.88120000000004</v>
          </cell>
          <cell r="F55">
            <v>253.77279999999999</v>
          </cell>
          <cell r="G55">
            <v>89.465900000000005</v>
          </cell>
          <cell r="H55">
            <v>119.4041</v>
          </cell>
          <cell r="I55">
            <v>45.118499999999997</v>
          </cell>
          <cell r="J55">
            <v>82.8703</v>
          </cell>
          <cell r="K55">
            <v>35.652999999999999</v>
          </cell>
          <cell r="L55">
            <v>886.44150000000002</v>
          </cell>
          <cell r="M55">
            <v>29.065000000000001</v>
          </cell>
          <cell r="N55">
            <v>39.498899999999999</v>
          </cell>
          <cell r="O55">
            <v>113.49160000000001</v>
          </cell>
          <cell r="P55">
            <v>67.882900000000006</v>
          </cell>
          <cell r="Q55">
            <v>15.218999999999999</v>
          </cell>
          <cell r="R55">
            <v>72.674999999999997</v>
          </cell>
          <cell r="S55">
            <v>63.287100000000002</v>
          </cell>
          <cell r="T55">
            <v>34.333399999999997</v>
          </cell>
          <cell r="U55">
            <v>19.629799999999999</v>
          </cell>
          <cell r="V55">
            <v>33.753599999999999</v>
          </cell>
          <cell r="W55">
            <v>78.862899999999996</v>
          </cell>
          <cell r="X55">
            <v>204.51060000000001</v>
          </cell>
          <cell r="Y55">
            <v>34.342300000000002</v>
          </cell>
          <cell r="Z55">
            <v>27.209199999999999</v>
          </cell>
          <cell r="AA55">
            <v>54.480499999999999</v>
          </cell>
          <cell r="AB55">
            <v>267.07940000000002</v>
          </cell>
          <cell r="AC55">
            <v>65.222999999999999</v>
          </cell>
          <cell r="AD55">
            <v>14.969799999999999</v>
          </cell>
          <cell r="AE55">
            <v>95.958299999999994</v>
          </cell>
        </row>
        <row r="56">
          <cell r="B56">
            <v>4590.8573999999999</v>
          </cell>
          <cell r="C56">
            <v>48.719200000000001</v>
          </cell>
          <cell r="D56">
            <v>47.9756</v>
          </cell>
          <cell r="E56">
            <v>953.13440000000003</v>
          </cell>
          <cell r="F56">
            <v>254.88749999999999</v>
          </cell>
          <cell r="G56">
            <v>88.873800000000003</v>
          </cell>
          <cell r="H56">
            <v>120.8159</v>
          </cell>
          <cell r="I56">
            <v>45.392299999999999</v>
          </cell>
          <cell r="J56">
            <v>82.052099999999996</v>
          </cell>
          <cell r="K56">
            <v>36.686399999999999</v>
          </cell>
          <cell r="L56">
            <v>884.928</v>
          </cell>
          <cell r="M56">
            <v>28.755800000000001</v>
          </cell>
          <cell r="N56">
            <v>40.064799999999998</v>
          </cell>
          <cell r="O56">
            <v>113.0073</v>
          </cell>
          <cell r="P56">
            <v>68.156000000000006</v>
          </cell>
          <cell r="Q56">
            <v>16.017900000000001</v>
          </cell>
          <cell r="R56">
            <v>72.562299999999993</v>
          </cell>
          <cell r="S56">
            <v>64.572100000000006</v>
          </cell>
          <cell r="T56">
            <v>34.333399999999997</v>
          </cell>
          <cell r="U56">
            <v>19.534500000000001</v>
          </cell>
          <cell r="V56">
            <v>33.939599999999999</v>
          </cell>
          <cell r="W56">
            <v>78.706599999999995</v>
          </cell>
          <cell r="X56">
            <v>202.64850000000001</v>
          </cell>
          <cell r="Y56">
            <v>34.022100000000002</v>
          </cell>
          <cell r="Z56">
            <v>27.293700000000001</v>
          </cell>
          <cell r="AA56">
            <v>54.641800000000003</v>
          </cell>
          <cell r="AB56">
            <v>270.81740000000002</v>
          </cell>
          <cell r="AC56">
            <v>64.7012</v>
          </cell>
          <cell r="AD56">
            <v>15.1157</v>
          </cell>
          <cell r="AE56">
            <v>94.682000000000002</v>
          </cell>
        </row>
        <row r="57">
          <cell r="B57">
            <v>4617.0204999999996</v>
          </cell>
          <cell r="C57">
            <v>48.719200000000001</v>
          </cell>
          <cell r="D57">
            <v>47.002600000000001</v>
          </cell>
          <cell r="E57">
            <v>953.13440000000003</v>
          </cell>
          <cell r="F57">
            <v>260.08929999999998</v>
          </cell>
          <cell r="G57">
            <v>85.819900000000004</v>
          </cell>
          <cell r="H57">
            <v>120.0091</v>
          </cell>
          <cell r="I57">
            <v>46.4878</v>
          </cell>
          <cell r="J57">
            <v>80.590999999999994</v>
          </cell>
          <cell r="K57">
            <v>36.058999999999997</v>
          </cell>
          <cell r="L57">
            <v>867.84780000000001</v>
          </cell>
          <cell r="M57">
            <v>28.060099999999998</v>
          </cell>
          <cell r="N57">
            <v>40.064799999999998</v>
          </cell>
          <cell r="O57">
            <v>108.9713</v>
          </cell>
          <cell r="P57">
            <v>67.882900000000006</v>
          </cell>
          <cell r="Q57">
            <v>15.7516</v>
          </cell>
          <cell r="R57">
            <v>73.914400000000001</v>
          </cell>
          <cell r="S57">
            <v>64.036699999999996</v>
          </cell>
          <cell r="T57">
            <v>33.999499999999998</v>
          </cell>
          <cell r="U57">
            <v>19.534500000000001</v>
          </cell>
          <cell r="V57">
            <v>33.846600000000002</v>
          </cell>
          <cell r="W57">
            <v>78.706599999999995</v>
          </cell>
          <cell r="X57">
            <v>201.596</v>
          </cell>
          <cell r="Y57">
            <v>34.1021</v>
          </cell>
          <cell r="Z57">
            <v>27.040199999999999</v>
          </cell>
          <cell r="AA57">
            <v>53.135899999999999</v>
          </cell>
          <cell r="AB57">
            <v>276.79820000000001</v>
          </cell>
          <cell r="AC57">
            <v>64.653800000000004</v>
          </cell>
          <cell r="AD57">
            <v>15.1366</v>
          </cell>
          <cell r="AE57">
            <v>96.776499999999999</v>
          </cell>
        </row>
        <row r="58">
          <cell r="B58">
            <v>4529.2970999999998</v>
          </cell>
          <cell r="C58">
            <v>48.719200000000001</v>
          </cell>
          <cell r="D58">
            <v>47.900700000000001</v>
          </cell>
          <cell r="E58">
            <v>947.30029999999999</v>
          </cell>
          <cell r="F58">
            <v>259.71769999999998</v>
          </cell>
          <cell r="G58">
            <v>85.134399999999999</v>
          </cell>
          <cell r="H58">
            <v>119.05110000000001</v>
          </cell>
          <cell r="I58">
            <v>47.240900000000003</v>
          </cell>
          <cell r="J58">
            <v>81.409199999999998</v>
          </cell>
          <cell r="K58">
            <v>35.726799999999997</v>
          </cell>
          <cell r="L58">
            <v>871.30709999999999</v>
          </cell>
          <cell r="M58">
            <v>28.1374</v>
          </cell>
          <cell r="N58">
            <v>40.064799999999998</v>
          </cell>
          <cell r="O58">
            <v>108.1641</v>
          </cell>
          <cell r="P58">
            <v>68.897199999999998</v>
          </cell>
          <cell r="Q58">
            <v>15.895</v>
          </cell>
          <cell r="R58">
            <v>73.688999999999993</v>
          </cell>
          <cell r="S58">
            <v>63.072899999999997</v>
          </cell>
          <cell r="T58">
            <v>34.194299999999998</v>
          </cell>
          <cell r="U58">
            <v>19.820399999999999</v>
          </cell>
          <cell r="V58">
            <v>33.474699999999999</v>
          </cell>
          <cell r="W58">
            <v>79.019199999999998</v>
          </cell>
          <cell r="X58">
            <v>203.78200000000001</v>
          </cell>
          <cell r="Y58">
            <v>34.9026</v>
          </cell>
          <cell r="Z58">
            <v>27.293700000000001</v>
          </cell>
          <cell r="AA58">
            <v>52.275399999999998</v>
          </cell>
          <cell r="AB58">
            <v>276.61130000000003</v>
          </cell>
          <cell r="AC58">
            <v>64.796099999999996</v>
          </cell>
          <cell r="AD58">
            <v>15.449299999999999</v>
          </cell>
          <cell r="AE58">
            <v>96.874700000000004</v>
          </cell>
        </row>
        <row r="59">
          <cell r="B59">
            <v>4570.8503000000001</v>
          </cell>
          <cell r="C59">
            <v>48.9574</v>
          </cell>
          <cell r="D59">
            <v>48.125300000000003</v>
          </cell>
          <cell r="E59">
            <v>969.90719999999999</v>
          </cell>
          <cell r="F59">
            <v>260.83240000000001</v>
          </cell>
          <cell r="G59">
            <v>84.324200000000005</v>
          </cell>
          <cell r="H59">
            <v>122.5808</v>
          </cell>
          <cell r="I59">
            <v>48.952500000000001</v>
          </cell>
          <cell r="J59">
            <v>81.876800000000003</v>
          </cell>
          <cell r="K59">
            <v>37.646000000000001</v>
          </cell>
          <cell r="L59">
            <v>862.44269999999995</v>
          </cell>
          <cell r="M59">
            <v>28.523900000000001</v>
          </cell>
          <cell r="N59">
            <v>40.970199999999998</v>
          </cell>
          <cell r="O59">
            <v>109.4556</v>
          </cell>
          <cell r="P59">
            <v>70.9649</v>
          </cell>
          <cell r="Q59">
            <v>16.755299999999998</v>
          </cell>
          <cell r="R59">
            <v>74.590400000000002</v>
          </cell>
          <cell r="S59">
            <v>62.965800000000002</v>
          </cell>
          <cell r="T59">
            <v>34.166499999999999</v>
          </cell>
          <cell r="U59">
            <v>19.820399999999999</v>
          </cell>
          <cell r="V59">
            <v>33.846600000000002</v>
          </cell>
          <cell r="W59">
            <v>77.299700000000001</v>
          </cell>
          <cell r="X59">
            <v>206.69659999999999</v>
          </cell>
          <cell r="Y59">
            <v>34.342300000000002</v>
          </cell>
          <cell r="Z59">
            <v>27.885200000000001</v>
          </cell>
          <cell r="AA59">
            <v>53.673699999999997</v>
          </cell>
          <cell r="AB59">
            <v>276.98509999999999</v>
          </cell>
          <cell r="AC59">
            <v>64.748699999999999</v>
          </cell>
          <cell r="AD59">
            <v>15.4076</v>
          </cell>
          <cell r="AE59">
            <v>96.318399999999997</v>
          </cell>
        </row>
        <row r="60">
          <cell r="B60">
            <v>4489.2829000000002</v>
          </cell>
          <cell r="C60">
            <v>48.6</v>
          </cell>
          <cell r="D60">
            <v>47.152299999999997</v>
          </cell>
          <cell r="E60">
            <v>961.15620000000001</v>
          </cell>
          <cell r="F60">
            <v>250.0573</v>
          </cell>
          <cell r="G60">
            <v>83.545100000000005</v>
          </cell>
          <cell r="H60">
            <v>122.2278</v>
          </cell>
          <cell r="I60">
            <v>48.336300000000001</v>
          </cell>
          <cell r="J60">
            <v>81.818299999999994</v>
          </cell>
          <cell r="K60">
            <v>37.129300000000001</v>
          </cell>
          <cell r="L60">
            <v>853.36210000000005</v>
          </cell>
          <cell r="M60">
            <v>28.910399999999999</v>
          </cell>
          <cell r="N60">
            <v>40.234499999999997</v>
          </cell>
          <cell r="O60">
            <v>108.9713</v>
          </cell>
          <cell r="P60">
            <v>71.511099999999999</v>
          </cell>
          <cell r="Q60">
            <v>16.837199999999999</v>
          </cell>
          <cell r="R60">
            <v>73.350999999999999</v>
          </cell>
          <cell r="S60">
            <v>62.323300000000003</v>
          </cell>
          <cell r="T60">
            <v>33.971699999999998</v>
          </cell>
          <cell r="U60">
            <v>19.566299999999998</v>
          </cell>
          <cell r="V60">
            <v>33.567700000000002</v>
          </cell>
          <cell r="W60">
            <v>77.221599999999995</v>
          </cell>
          <cell r="X60">
            <v>209.69220000000001</v>
          </cell>
          <cell r="Y60">
            <v>34.4223</v>
          </cell>
          <cell r="Z60">
            <v>27.462700000000002</v>
          </cell>
          <cell r="AA60">
            <v>54.803100000000001</v>
          </cell>
          <cell r="AB60">
            <v>272.68639999999999</v>
          </cell>
          <cell r="AC60">
            <v>64.369200000000006</v>
          </cell>
          <cell r="AD60">
            <v>15.3659</v>
          </cell>
          <cell r="AE60">
            <v>98.281999999999996</v>
          </cell>
        </row>
        <row r="61">
          <cell r="B61">
            <v>4441.5736999999999</v>
          </cell>
          <cell r="C61">
            <v>48.242699999999999</v>
          </cell>
          <cell r="D61">
            <v>47.451700000000002</v>
          </cell>
          <cell r="E61">
            <v>937.82</v>
          </cell>
          <cell r="F61">
            <v>250.8004</v>
          </cell>
          <cell r="G61">
            <v>83.856700000000004</v>
          </cell>
          <cell r="H61">
            <v>126.5138</v>
          </cell>
          <cell r="I61">
            <v>48.267899999999997</v>
          </cell>
          <cell r="J61">
            <v>82.110500000000002</v>
          </cell>
          <cell r="K61">
            <v>37.461500000000001</v>
          </cell>
          <cell r="L61">
            <v>858.55100000000004</v>
          </cell>
          <cell r="M61">
            <v>29.296900000000001</v>
          </cell>
          <cell r="N61">
            <v>39.951599999999999</v>
          </cell>
          <cell r="O61">
            <v>109.4556</v>
          </cell>
          <cell r="P61">
            <v>72.096299999999999</v>
          </cell>
          <cell r="Q61">
            <v>17.287800000000001</v>
          </cell>
          <cell r="R61">
            <v>72.900300000000001</v>
          </cell>
          <cell r="S61">
            <v>62.965800000000002</v>
          </cell>
          <cell r="T61">
            <v>33.61</v>
          </cell>
          <cell r="U61">
            <v>19.8521</v>
          </cell>
          <cell r="V61">
            <v>33.567700000000002</v>
          </cell>
          <cell r="W61">
            <v>76.44</v>
          </cell>
          <cell r="X61">
            <v>210.82570000000001</v>
          </cell>
          <cell r="Y61">
            <v>34.7425</v>
          </cell>
          <cell r="Z61">
            <v>27.462700000000002</v>
          </cell>
          <cell r="AA61">
            <v>55.125799999999998</v>
          </cell>
          <cell r="AB61">
            <v>266.42529999999999</v>
          </cell>
          <cell r="AC61">
            <v>63.942300000000003</v>
          </cell>
          <cell r="AD61">
            <v>15.3034</v>
          </cell>
          <cell r="AE61">
            <v>97.529300000000006</v>
          </cell>
        </row>
        <row r="62">
          <cell r="B62">
            <v>4400.0204999999996</v>
          </cell>
          <cell r="C62">
            <v>48.361800000000002</v>
          </cell>
          <cell r="D62">
            <v>48.798900000000003</v>
          </cell>
          <cell r="E62">
            <v>873.64570000000003</v>
          </cell>
          <cell r="F62">
            <v>250.8004</v>
          </cell>
          <cell r="G62">
            <v>81.986999999999995</v>
          </cell>
          <cell r="H62">
            <v>124.0431</v>
          </cell>
          <cell r="I62">
            <v>48.541699999999999</v>
          </cell>
          <cell r="J62">
            <v>80.883300000000006</v>
          </cell>
          <cell r="K62">
            <v>37.3508</v>
          </cell>
          <cell r="L62">
            <v>841.47080000000005</v>
          </cell>
          <cell r="M62">
            <v>29.606100000000001</v>
          </cell>
          <cell r="N62">
            <v>40.2911</v>
          </cell>
          <cell r="O62">
            <v>108.8098</v>
          </cell>
          <cell r="P62">
            <v>68.468100000000007</v>
          </cell>
          <cell r="Q62">
            <v>17.840900000000001</v>
          </cell>
          <cell r="R62">
            <v>72.562299999999993</v>
          </cell>
          <cell r="S62">
            <v>61.252499999999998</v>
          </cell>
          <cell r="T62">
            <v>33.61</v>
          </cell>
          <cell r="U62">
            <v>19.566299999999998</v>
          </cell>
          <cell r="V62">
            <v>33.195700000000002</v>
          </cell>
          <cell r="W62">
            <v>74.642300000000006</v>
          </cell>
          <cell r="X62">
            <v>207.26339999999999</v>
          </cell>
          <cell r="Y62">
            <v>34.342300000000002</v>
          </cell>
          <cell r="Z62">
            <v>27.124700000000001</v>
          </cell>
          <cell r="AA62">
            <v>54.588000000000001</v>
          </cell>
          <cell r="AB62">
            <v>255.02440000000001</v>
          </cell>
          <cell r="AC62">
            <v>62.092300000000002</v>
          </cell>
          <cell r="AD62">
            <v>15.1366</v>
          </cell>
          <cell r="AE62">
            <v>95.925600000000003</v>
          </cell>
        </row>
        <row r="63">
          <cell r="B63">
            <v>4353.8503000000001</v>
          </cell>
          <cell r="C63">
            <v>47.885300000000001</v>
          </cell>
          <cell r="D63">
            <v>46.703200000000002</v>
          </cell>
          <cell r="E63">
            <v>888.96010000000001</v>
          </cell>
          <cell r="F63">
            <v>241.88300000000001</v>
          </cell>
          <cell r="G63">
            <v>82.516800000000003</v>
          </cell>
          <cell r="H63">
            <v>123.38760000000001</v>
          </cell>
          <cell r="I63">
            <v>48.130899999999997</v>
          </cell>
          <cell r="J63">
            <v>80.065100000000001</v>
          </cell>
          <cell r="K63">
            <v>36.834000000000003</v>
          </cell>
          <cell r="L63">
            <v>855.09169999999995</v>
          </cell>
          <cell r="M63">
            <v>28.833100000000002</v>
          </cell>
          <cell r="N63">
            <v>40.064799999999998</v>
          </cell>
          <cell r="O63">
            <v>108.1641</v>
          </cell>
          <cell r="P63">
            <v>67.765799999999999</v>
          </cell>
          <cell r="Q63">
            <v>17.8614</v>
          </cell>
          <cell r="R63">
            <v>71.773600000000002</v>
          </cell>
          <cell r="S63">
            <v>58.682400000000001</v>
          </cell>
          <cell r="T63">
            <v>33.61</v>
          </cell>
          <cell r="U63">
            <v>19.471</v>
          </cell>
          <cell r="V63">
            <v>33.009799999999998</v>
          </cell>
          <cell r="W63">
            <v>73.626199999999997</v>
          </cell>
          <cell r="X63">
            <v>202.97239999999999</v>
          </cell>
          <cell r="Y63">
            <v>33.261600000000001</v>
          </cell>
          <cell r="Z63">
            <v>27.631699999999999</v>
          </cell>
          <cell r="AA63">
            <v>56.5779</v>
          </cell>
          <cell r="AB63">
            <v>259.97730000000001</v>
          </cell>
          <cell r="AC63">
            <v>61.523099999999999</v>
          </cell>
          <cell r="AD63">
            <v>15.1157</v>
          </cell>
          <cell r="AE63">
            <v>94.943799999999996</v>
          </cell>
        </row>
        <row r="64">
          <cell r="B64">
            <v>4426.1836000000003</v>
          </cell>
          <cell r="C64">
            <v>45.264699999999998</v>
          </cell>
          <cell r="D64">
            <v>45.6554</v>
          </cell>
          <cell r="E64">
            <v>899.16959999999995</v>
          </cell>
          <cell r="F64">
            <v>242.62620000000001</v>
          </cell>
          <cell r="G64">
            <v>82.454400000000007</v>
          </cell>
          <cell r="H64">
            <v>123.53879999999999</v>
          </cell>
          <cell r="I64">
            <v>48.404800000000002</v>
          </cell>
          <cell r="J64">
            <v>80.240399999999994</v>
          </cell>
          <cell r="K64">
            <v>37.24</v>
          </cell>
          <cell r="L64">
            <v>870.87469999999996</v>
          </cell>
          <cell r="M64">
            <v>28.9877</v>
          </cell>
          <cell r="N64">
            <v>40.121400000000001</v>
          </cell>
          <cell r="O64">
            <v>108.6484</v>
          </cell>
          <cell r="P64">
            <v>69.092299999999994</v>
          </cell>
          <cell r="Q64">
            <v>17.677</v>
          </cell>
          <cell r="R64">
            <v>71.435500000000005</v>
          </cell>
          <cell r="S64">
            <v>61.4666</v>
          </cell>
          <cell r="T64">
            <v>33.6935</v>
          </cell>
          <cell r="U64">
            <v>19.693300000000001</v>
          </cell>
          <cell r="V64">
            <v>33.288699999999999</v>
          </cell>
          <cell r="W64">
            <v>75.267600000000002</v>
          </cell>
          <cell r="X64">
            <v>205.56319999999999</v>
          </cell>
          <cell r="Y64">
            <v>34.863100000000003</v>
          </cell>
          <cell r="Z64">
            <v>27.716200000000001</v>
          </cell>
          <cell r="AA64">
            <v>59.858600000000003</v>
          </cell>
          <cell r="AB64">
            <v>273.15370000000001</v>
          </cell>
          <cell r="AC64">
            <v>62.519199999999998</v>
          </cell>
          <cell r="AD64">
            <v>16.220800000000001</v>
          </cell>
          <cell r="AE64">
            <v>94.3874</v>
          </cell>
        </row>
        <row r="65">
          <cell r="B65">
            <v>4406.1765999999998</v>
          </cell>
          <cell r="C65">
            <v>45.383899999999997</v>
          </cell>
          <cell r="D65">
            <v>45.805100000000003</v>
          </cell>
          <cell r="E65">
            <v>898.44029999999998</v>
          </cell>
          <cell r="F65">
            <v>244.48390000000001</v>
          </cell>
          <cell r="G65">
            <v>81.675399999999996</v>
          </cell>
          <cell r="H65">
            <v>122.2278</v>
          </cell>
          <cell r="I65">
            <v>48.199399999999997</v>
          </cell>
          <cell r="J65">
            <v>79.889700000000005</v>
          </cell>
          <cell r="K65">
            <v>36.649500000000003</v>
          </cell>
          <cell r="L65">
            <v>870.22609999999997</v>
          </cell>
          <cell r="M65">
            <v>29.683399999999999</v>
          </cell>
          <cell r="N65">
            <v>39.951599999999999</v>
          </cell>
          <cell r="O65">
            <v>110.9085</v>
          </cell>
          <cell r="P65">
            <v>71.784199999999998</v>
          </cell>
          <cell r="Q65">
            <v>17.697500000000002</v>
          </cell>
          <cell r="R65">
            <v>71.2102</v>
          </cell>
          <cell r="S65">
            <v>62.323300000000003</v>
          </cell>
          <cell r="T65">
            <v>33.721299999999999</v>
          </cell>
          <cell r="U65">
            <v>20.138000000000002</v>
          </cell>
          <cell r="V65">
            <v>33.381700000000002</v>
          </cell>
          <cell r="W65">
            <v>76.127300000000005</v>
          </cell>
          <cell r="X65">
            <v>184.99870000000001</v>
          </cell>
          <cell r="Y65">
            <v>32.850900000000003</v>
          </cell>
          <cell r="Z65">
            <v>27.293700000000001</v>
          </cell>
          <cell r="AA65">
            <v>60.880400000000002</v>
          </cell>
          <cell r="AB65">
            <v>272.31259999999997</v>
          </cell>
          <cell r="AC65">
            <v>62.993600000000001</v>
          </cell>
          <cell r="AD65">
            <v>16.283300000000001</v>
          </cell>
          <cell r="AE65">
            <v>95.500200000000007</v>
          </cell>
        </row>
        <row r="66">
          <cell r="B66">
            <v>4443.1126999999997</v>
          </cell>
          <cell r="C66">
            <v>45.860300000000002</v>
          </cell>
          <cell r="D66">
            <v>46.403799999999997</v>
          </cell>
          <cell r="E66">
            <v>898.44029999999998</v>
          </cell>
          <cell r="F66">
            <v>246.7133</v>
          </cell>
          <cell r="G66">
            <v>84.105999999999995</v>
          </cell>
          <cell r="H66">
            <v>124.749</v>
          </cell>
          <cell r="I66">
            <v>49.089399999999998</v>
          </cell>
          <cell r="J66">
            <v>81.584599999999995</v>
          </cell>
          <cell r="K66">
            <v>38.457999999999998</v>
          </cell>
          <cell r="L66">
            <v>856.17280000000005</v>
          </cell>
          <cell r="M66">
            <v>30.3018</v>
          </cell>
          <cell r="N66">
            <v>40.7438</v>
          </cell>
          <cell r="O66">
            <v>111.5543</v>
          </cell>
          <cell r="P66">
            <v>72.798500000000004</v>
          </cell>
          <cell r="Q66">
            <v>17.635999999999999</v>
          </cell>
          <cell r="R66">
            <v>73.238299999999995</v>
          </cell>
          <cell r="S66">
            <v>62.537500000000001</v>
          </cell>
          <cell r="T66">
            <v>33.999499999999998</v>
          </cell>
          <cell r="U66">
            <v>20.201499999999999</v>
          </cell>
          <cell r="V66">
            <v>34.218600000000002</v>
          </cell>
          <cell r="W66">
            <v>76.674499999999995</v>
          </cell>
          <cell r="X66">
            <v>189.77549999999999</v>
          </cell>
          <cell r="Y66">
            <v>31.249500000000001</v>
          </cell>
          <cell r="Z66">
            <v>27.800699999999999</v>
          </cell>
          <cell r="AA66">
            <v>60.127499999999998</v>
          </cell>
          <cell r="AB66">
            <v>269.32220000000001</v>
          </cell>
          <cell r="AC66">
            <v>63.989699999999999</v>
          </cell>
          <cell r="AD66">
            <v>16.575199999999999</v>
          </cell>
          <cell r="AE66">
            <v>97.463800000000006</v>
          </cell>
        </row>
        <row r="67">
          <cell r="B67">
            <v>4463.1198000000004</v>
          </cell>
          <cell r="C67">
            <v>46.098599999999998</v>
          </cell>
          <cell r="D67">
            <v>46.403799999999997</v>
          </cell>
          <cell r="E67">
            <v>907.92060000000004</v>
          </cell>
          <cell r="F67">
            <v>246.3417</v>
          </cell>
          <cell r="G67">
            <v>85.321299999999994</v>
          </cell>
          <cell r="H67">
            <v>127.7744</v>
          </cell>
          <cell r="I67">
            <v>48.747100000000003</v>
          </cell>
          <cell r="J67">
            <v>82.402699999999996</v>
          </cell>
          <cell r="K67">
            <v>38.974699999999999</v>
          </cell>
          <cell r="L67">
            <v>844.49770000000001</v>
          </cell>
          <cell r="M67">
            <v>30.147200000000002</v>
          </cell>
          <cell r="N67">
            <v>40.574100000000001</v>
          </cell>
          <cell r="O67">
            <v>113.81440000000001</v>
          </cell>
          <cell r="P67">
            <v>77.051000000000002</v>
          </cell>
          <cell r="Q67">
            <v>17.369800000000001</v>
          </cell>
          <cell r="R67">
            <v>73.350999999999999</v>
          </cell>
          <cell r="S67">
            <v>62.965800000000002</v>
          </cell>
          <cell r="T67">
            <v>34.1387</v>
          </cell>
          <cell r="U67">
            <v>20.328600000000002</v>
          </cell>
          <cell r="V67">
            <v>34.404499999999999</v>
          </cell>
          <cell r="W67">
            <v>77.299700000000001</v>
          </cell>
          <cell r="X67">
            <v>182.1651</v>
          </cell>
          <cell r="Y67">
            <v>30.715599999999998</v>
          </cell>
          <cell r="Z67">
            <v>28.1387</v>
          </cell>
          <cell r="AA67">
            <v>60.611499999999999</v>
          </cell>
          <cell r="AB67">
            <v>277.07859999999999</v>
          </cell>
          <cell r="AC67">
            <v>63.989699999999999</v>
          </cell>
          <cell r="AD67">
            <v>16.491800000000001</v>
          </cell>
          <cell r="AE67">
            <v>96.580200000000005</v>
          </cell>
        </row>
        <row r="68">
          <cell r="B68">
            <v>4421.5666000000001</v>
          </cell>
          <cell r="C68">
            <v>45.979399999999998</v>
          </cell>
          <cell r="D68">
            <v>45.879899999999999</v>
          </cell>
          <cell r="E68">
            <v>904.27440000000001</v>
          </cell>
          <cell r="F68">
            <v>243.74080000000001</v>
          </cell>
          <cell r="G68">
            <v>81.581900000000005</v>
          </cell>
          <cell r="H68">
            <v>122.4295</v>
          </cell>
          <cell r="I68">
            <v>48.952500000000001</v>
          </cell>
          <cell r="J68">
            <v>81.058599999999998</v>
          </cell>
          <cell r="K68">
            <v>38.716299999999997</v>
          </cell>
          <cell r="L68">
            <v>843.84910000000002</v>
          </cell>
          <cell r="M68">
            <v>29.838000000000001</v>
          </cell>
          <cell r="N68">
            <v>40.2911</v>
          </cell>
          <cell r="O68">
            <v>109.77849999999999</v>
          </cell>
          <cell r="P68">
            <v>81.732500000000002</v>
          </cell>
          <cell r="Q68">
            <v>17.513100000000001</v>
          </cell>
          <cell r="R68">
            <v>73.350999999999999</v>
          </cell>
          <cell r="S68">
            <v>62.644599999999997</v>
          </cell>
          <cell r="T68">
            <v>33.637799999999999</v>
          </cell>
          <cell r="U68">
            <v>20.201499999999999</v>
          </cell>
          <cell r="V68">
            <v>34.311599999999999</v>
          </cell>
          <cell r="W68">
            <v>76.908900000000003</v>
          </cell>
          <cell r="X68">
            <v>180.54580000000001</v>
          </cell>
          <cell r="Y68">
            <v>30.305</v>
          </cell>
          <cell r="Z68">
            <v>27.716200000000001</v>
          </cell>
          <cell r="AA68">
            <v>61.3645</v>
          </cell>
          <cell r="AB68">
            <v>278.2</v>
          </cell>
          <cell r="AC68">
            <v>63.705100000000002</v>
          </cell>
          <cell r="AD68">
            <v>16.908799999999999</v>
          </cell>
          <cell r="AE68">
            <v>95.663799999999995</v>
          </cell>
        </row>
        <row r="69">
          <cell r="B69">
            <v>4409.2546000000002</v>
          </cell>
          <cell r="C69">
            <v>45.622100000000003</v>
          </cell>
          <cell r="D69">
            <v>46.029600000000002</v>
          </cell>
          <cell r="E69">
            <v>888.96010000000001</v>
          </cell>
          <cell r="F69">
            <v>244.11240000000001</v>
          </cell>
          <cell r="G69">
            <v>77.780199999999994</v>
          </cell>
          <cell r="H69">
            <v>120.6647</v>
          </cell>
          <cell r="I69">
            <v>48.541699999999999</v>
          </cell>
          <cell r="J69">
            <v>80.883300000000006</v>
          </cell>
          <cell r="K69">
            <v>39.4176</v>
          </cell>
          <cell r="L69">
            <v>857.90239999999994</v>
          </cell>
          <cell r="M69">
            <v>29.7607</v>
          </cell>
          <cell r="N69">
            <v>40.234499999999997</v>
          </cell>
          <cell r="O69">
            <v>111.3929</v>
          </cell>
          <cell r="P69">
            <v>81.342399999999998</v>
          </cell>
          <cell r="Q69">
            <v>17.287800000000001</v>
          </cell>
          <cell r="R69">
            <v>73.125699999999995</v>
          </cell>
          <cell r="S69">
            <v>64.143799999999999</v>
          </cell>
          <cell r="T69">
            <v>33.6935</v>
          </cell>
          <cell r="U69">
            <v>19.947399999999998</v>
          </cell>
          <cell r="V69">
            <v>34.218600000000002</v>
          </cell>
          <cell r="W69">
            <v>76.44</v>
          </cell>
          <cell r="X69">
            <v>185.32259999999999</v>
          </cell>
          <cell r="Y69">
            <v>30.3871</v>
          </cell>
          <cell r="Z69">
            <v>27.462700000000002</v>
          </cell>
          <cell r="AA69">
            <v>61.3645</v>
          </cell>
          <cell r="AB69">
            <v>296.88990000000001</v>
          </cell>
          <cell r="AC69">
            <v>67.072999999999993</v>
          </cell>
          <cell r="AD69">
            <v>16.929600000000001</v>
          </cell>
          <cell r="AE69">
            <v>95.042000000000002</v>
          </cell>
        </row>
        <row r="70">
          <cell r="B70">
            <v>4466.1977999999999</v>
          </cell>
          <cell r="C70">
            <v>45.622100000000003</v>
          </cell>
          <cell r="D70">
            <v>45.730200000000004</v>
          </cell>
          <cell r="E70">
            <v>886.04300000000001</v>
          </cell>
          <cell r="F70">
            <v>241.51150000000001</v>
          </cell>
          <cell r="G70">
            <v>78.808499999999995</v>
          </cell>
          <cell r="H70">
            <v>120.26130000000001</v>
          </cell>
          <cell r="I70">
            <v>48.541699999999999</v>
          </cell>
          <cell r="J70">
            <v>81.1755</v>
          </cell>
          <cell r="K70">
            <v>38.494900000000001</v>
          </cell>
          <cell r="L70">
            <v>860.06439999999998</v>
          </cell>
          <cell r="M70">
            <v>29.992599999999999</v>
          </cell>
          <cell r="N70">
            <v>40.630699999999997</v>
          </cell>
          <cell r="O70">
            <v>113.81440000000001</v>
          </cell>
          <cell r="P70">
            <v>83.956299999999999</v>
          </cell>
          <cell r="Q70">
            <v>17.922799999999999</v>
          </cell>
          <cell r="R70">
            <v>73.801699999999997</v>
          </cell>
          <cell r="S70">
            <v>65.214600000000004</v>
          </cell>
          <cell r="T70">
            <v>34.110799999999998</v>
          </cell>
          <cell r="U70">
            <v>20.328600000000002</v>
          </cell>
          <cell r="V70">
            <v>34.125599999999999</v>
          </cell>
          <cell r="W70">
            <v>76.361800000000002</v>
          </cell>
          <cell r="X70">
            <v>203.8629</v>
          </cell>
          <cell r="Y70">
            <v>29.894400000000001</v>
          </cell>
          <cell r="Z70">
            <v>27.716200000000001</v>
          </cell>
          <cell r="AA70">
            <v>62.009799999999998</v>
          </cell>
          <cell r="AB70">
            <v>292.12400000000002</v>
          </cell>
          <cell r="AC70">
            <v>67.072999999999993</v>
          </cell>
          <cell r="AD70">
            <v>16.867100000000001</v>
          </cell>
          <cell r="AE70">
            <v>94.812899999999999</v>
          </cell>
        </row>
        <row r="71">
          <cell r="B71">
            <v>4323.0702000000001</v>
          </cell>
          <cell r="C71">
            <v>45.383899999999997</v>
          </cell>
          <cell r="D71">
            <v>45.281199999999998</v>
          </cell>
          <cell r="E71">
            <v>896.25260000000003</v>
          </cell>
          <cell r="F71">
            <v>236.30969999999999</v>
          </cell>
          <cell r="G71">
            <v>78.341099999999997</v>
          </cell>
          <cell r="H71">
            <v>119.4041</v>
          </cell>
          <cell r="I71">
            <v>48.404800000000002</v>
          </cell>
          <cell r="J71">
            <v>80.474199999999996</v>
          </cell>
          <cell r="K71">
            <v>38.310400000000001</v>
          </cell>
          <cell r="L71">
            <v>868.28020000000004</v>
          </cell>
          <cell r="M71">
            <v>29.2196</v>
          </cell>
          <cell r="N71">
            <v>40.404299999999999</v>
          </cell>
          <cell r="O71">
            <v>114.1373</v>
          </cell>
          <cell r="P71">
            <v>82.902900000000002</v>
          </cell>
          <cell r="Q71">
            <v>17.718</v>
          </cell>
          <cell r="R71">
            <v>72.449600000000004</v>
          </cell>
          <cell r="S71">
            <v>65.857100000000003</v>
          </cell>
          <cell r="T71">
            <v>34.361199999999997</v>
          </cell>
          <cell r="U71">
            <v>19.883900000000001</v>
          </cell>
          <cell r="V71">
            <v>33.567700000000002</v>
          </cell>
          <cell r="W71">
            <v>74.954999999999998</v>
          </cell>
          <cell r="X71">
            <v>201.02930000000001</v>
          </cell>
          <cell r="Y71">
            <v>28.991</v>
          </cell>
          <cell r="Z71">
            <v>27.209199999999999</v>
          </cell>
          <cell r="AA71">
            <v>61.472000000000001</v>
          </cell>
          <cell r="AB71">
            <v>298.94580000000002</v>
          </cell>
          <cell r="AC71">
            <v>66.456299999999999</v>
          </cell>
          <cell r="AD71">
            <v>18.555900000000001</v>
          </cell>
          <cell r="AE71">
            <v>94.649199999999993</v>
          </cell>
        </row>
        <row r="72">
          <cell r="B72">
            <v>4263.0488999999998</v>
          </cell>
          <cell r="C72">
            <v>45.145600000000002</v>
          </cell>
          <cell r="D72">
            <v>44.9069</v>
          </cell>
          <cell r="E72">
            <v>867.81169999999997</v>
          </cell>
          <cell r="F72">
            <v>232.5941</v>
          </cell>
          <cell r="G72">
            <v>78.216399999999993</v>
          </cell>
          <cell r="H72">
            <v>119.70659999999999</v>
          </cell>
          <cell r="I72">
            <v>47.9255</v>
          </cell>
          <cell r="J72">
            <v>78.603999999999999</v>
          </cell>
          <cell r="K72">
            <v>37.276899999999998</v>
          </cell>
          <cell r="L72">
            <v>850.11900000000003</v>
          </cell>
          <cell r="M72">
            <v>30.379100000000001</v>
          </cell>
          <cell r="N72">
            <v>40.404299999999999</v>
          </cell>
          <cell r="O72">
            <v>113.9759</v>
          </cell>
          <cell r="P72">
            <v>83.683199999999999</v>
          </cell>
          <cell r="Q72">
            <v>17.2059</v>
          </cell>
          <cell r="R72">
            <v>72.111599999999996</v>
          </cell>
          <cell r="S72">
            <v>68.320099999999996</v>
          </cell>
          <cell r="T72">
            <v>34.194299999999998</v>
          </cell>
          <cell r="U72">
            <v>19.4392</v>
          </cell>
          <cell r="V72">
            <v>33.009799999999998</v>
          </cell>
          <cell r="W72">
            <v>73.938900000000004</v>
          </cell>
          <cell r="X72">
            <v>197.95269999999999</v>
          </cell>
          <cell r="Y72">
            <v>28.539300000000001</v>
          </cell>
          <cell r="Z72">
            <v>27.209199999999999</v>
          </cell>
          <cell r="AA72">
            <v>61.418199999999999</v>
          </cell>
          <cell r="AB72">
            <v>315.11259999999999</v>
          </cell>
          <cell r="AC72">
            <v>65.365300000000005</v>
          </cell>
          <cell r="AD72">
            <v>19.1814</v>
          </cell>
          <cell r="AE72">
            <v>96.187399999999997</v>
          </cell>
        </row>
        <row r="73">
          <cell r="B73">
            <v>4298.4461000000001</v>
          </cell>
          <cell r="C73">
            <v>44.311799999999998</v>
          </cell>
          <cell r="D73">
            <v>44.9069</v>
          </cell>
          <cell r="E73">
            <v>862.70690000000002</v>
          </cell>
          <cell r="F73">
            <v>232.5941</v>
          </cell>
          <cell r="G73">
            <v>75.879300000000001</v>
          </cell>
          <cell r="H73">
            <v>121.2697</v>
          </cell>
          <cell r="I73">
            <v>47.3093</v>
          </cell>
          <cell r="J73">
            <v>77.376800000000003</v>
          </cell>
          <cell r="K73">
            <v>37.461500000000001</v>
          </cell>
          <cell r="L73">
            <v>862.01030000000003</v>
          </cell>
          <cell r="M73">
            <v>29.683399999999999</v>
          </cell>
          <cell r="N73">
            <v>40.7438</v>
          </cell>
          <cell r="O73">
            <v>114.4602</v>
          </cell>
          <cell r="P73">
            <v>84.502499999999998</v>
          </cell>
          <cell r="Q73">
            <v>17.164899999999999</v>
          </cell>
          <cell r="R73">
            <v>72.562299999999993</v>
          </cell>
          <cell r="S73">
            <v>65.535899999999998</v>
          </cell>
          <cell r="T73">
            <v>34.166499999999999</v>
          </cell>
          <cell r="U73">
            <v>19.566299999999998</v>
          </cell>
          <cell r="V73">
            <v>32.730800000000002</v>
          </cell>
          <cell r="W73">
            <v>75.033100000000005</v>
          </cell>
          <cell r="X73">
            <v>203.8629</v>
          </cell>
          <cell r="Y73">
            <v>28.4161</v>
          </cell>
          <cell r="Z73">
            <v>26.3642</v>
          </cell>
          <cell r="AA73">
            <v>62.117400000000004</v>
          </cell>
          <cell r="AB73">
            <v>318.10300000000001</v>
          </cell>
          <cell r="AC73">
            <v>67.025499999999994</v>
          </cell>
          <cell r="AD73">
            <v>17.534300000000002</v>
          </cell>
          <cell r="AE73">
            <v>98.511099999999999</v>
          </cell>
        </row>
        <row r="74">
          <cell r="B74">
            <v>4259.9709000000003</v>
          </cell>
          <cell r="C74">
            <v>44.073599999999999</v>
          </cell>
          <cell r="D74">
            <v>45.430900000000001</v>
          </cell>
          <cell r="E74">
            <v>867.81169999999997</v>
          </cell>
          <cell r="F74">
            <v>232.5941</v>
          </cell>
          <cell r="G74">
            <v>76.471400000000003</v>
          </cell>
          <cell r="H74">
            <v>123.33710000000001</v>
          </cell>
          <cell r="I74">
            <v>47.446300000000001</v>
          </cell>
          <cell r="J74">
            <v>77.727400000000003</v>
          </cell>
          <cell r="K74">
            <v>37.203099999999999</v>
          </cell>
          <cell r="L74">
            <v>807.31039999999996</v>
          </cell>
          <cell r="M74">
            <v>31.152100000000001</v>
          </cell>
          <cell r="N74">
            <v>41.479500000000002</v>
          </cell>
          <cell r="O74">
            <v>112.36150000000001</v>
          </cell>
          <cell r="P74">
            <v>85.282700000000006</v>
          </cell>
          <cell r="Q74">
            <v>17.185400000000001</v>
          </cell>
          <cell r="R74">
            <v>69.407399999999996</v>
          </cell>
          <cell r="S74">
            <v>65.107500000000002</v>
          </cell>
          <cell r="T74">
            <v>32.984400000000001</v>
          </cell>
          <cell r="U74">
            <v>19.375699999999998</v>
          </cell>
          <cell r="V74">
            <v>32.823799999999999</v>
          </cell>
          <cell r="W74">
            <v>75.580200000000005</v>
          </cell>
          <cell r="X74">
            <v>201.91990000000001</v>
          </cell>
          <cell r="Y74">
            <v>28.744599999999998</v>
          </cell>
          <cell r="Z74">
            <v>27.462700000000002</v>
          </cell>
          <cell r="AA74">
            <v>62.332500000000003</v>
          </cell>
          <cell r="AB74">
            <v>327.8218</v>
          </cell>
          <cell r="AC74">
            <v>73.713899999999995</v>
          </cell>
          <cell r="AD74">
            <v>17.742799999999999</v>
          </cell>
          <cell r="AE74">
            <v>99.132999999999996</v>
          </cell>
        </row>
        <row r="75">
          <cell r="B75">
            <v>4292.29</v>
          </cell>
          <cell r="C75">
            <v>44.073599999999999</v>
          </cell>
          <cell r="D75">
            <v>46.254100000000001</v>
          </cell>
          <cell r="E75">
            <v>866.35320000000002</v>
          </cell>
          <cell r="F75">
            <v>234.0804</v>
          </cell>
          <cell r="G75">
            <v>76.128600000000006</v>
          </cell>
          <cell r="H75">
            <v>122.8329</v>
          </cell>
          <cell r="I75">
            <v>47.720100000000002</v>
          </cell>
          <cell r="J75">
            <v>78.311800000000005</v>
          </cell>
          <cell r="K75">
            <v>37.609099999999998</v>
          </cell>
          <cell r="L75">
            <v>797.58109999999999</v>
          </cell>
          <cell r="M75">
            <v>30.997499999999999</v>
          </cell>
          <cell r="N75">
            <v>42.101999999999997</v>
          </cell>
          <cell r="O75">
            <v>114.6216</v>
          </cell>
          <cell r="P75">
            <v>84.307400000000001</v>
          </cell>
          <cell r="Q75">
            <v>17.001100000000001</v>
          </cell>
          <cell r="R75">
            <v>70.196100000000001</v>
          </cell>
          <cell r="S75">
            <v>65.000399999999999</v>
          </cell>
          <cell r="T75">
            <v>32.724899999999998</v>
          </cell>
          <cell r="U75">
            <v>19.4392</v>
          </cell>
          <cell r="V75">
            <v>33.102699999999999</v>
          </cell>
          <cell r="W75">
            <v>74.954999999999998</v>
          </cell>
          <cell r="X75">
            <v>193.98560000000001</v>
          </cell>
          <cell r="Y75">
            <v>28.703499999999998</v>
          </cell>
          <cell r="Z75">
            <v>27.885200000000001</v>
          </cell>
          <cell r="AA75">
            <v>63.031700000000001</v>
          </cell>
          <cell r="AB75">
            <v>314.17809999999997</v>
          </cell>
          <cell r="AC75">
            <v>70.915199999999999</v>
          </cell>
          <cell r="AD75">
            <v>19.514900000000001</v>
          </cell>
          <cell r="AE75">
            <v>103.91119999999999</v>
          </cell>
        </row>
        <row r="76">
          <cell r="B76">
            <v>4335.3822</v>
          </cell>
          <cell r="C76">
            <v>44.192700000000002</v>
          </cell>
          <cell r="D76">
            <v>46.329000000000001</v>
          </cell>
          <cell r="E76">
            <v>861.24839999999995</v>
          </cell>
          <cell r="F76">
            <v>230.3648</v>
          </cell>
          <cell r="G76">
            <v>74.882099999999994</v>
          </cell>
          <cell r="H76">
            <v>122.9337</v>
          </cell>
          <cell r="I76">
            <v>45.186900000000001</v>
          </cell>
          <cell r="J76">
            <v>77.727400000000003</v>
          </cell>
          <cell r="K76">
            <v>37.276899999999998</v>
          </cell>
          <cell r="L76">
            <v>792.17600000000004</v>
          </cell>
          <cell r="M76">
            <v>28.292000000000002</v>
          </cell>
          <cell r="N76">
            <v>40.064799999999998</v>
          </cell>
          <cell r="O76">
            <v>114.1373</v>
          </cell>
          <cell r="P76">
            <v>83.722200000000001</v>
          </cell>
          <cell r="Q76">
            <v>16.775700000000001</v>
          </cell>
          <cell r="R76">
            <v>69.407399999999996</v>
          </cell>
          <cell r="S76">
            <v>65.000399999999999</v>
          </cell>
          <cell r="T76">
            <v>32.263500000000001</v>
          </cell>
          <cell r="U76">
            <v>18.962700000000002</v>
          </cell>
          <cell r="V76">
            <v>33.567700000000002</v>
          </cell>
          <cell r="W76">
            <v>74.486000000000004</v>
          </cell>
          <cell r="X76">
            <v>190.42320000000001</v>
          </cell>
          <cell r="Y76">
            <v>28.4161</v>
          </cell>
          <cell r="Z76">
            <v>28.223199999999999</v>
          </cell>
          <cell r="AA76">
            <v>62.977899999999998</v>
          </cell>
          <cell r="AB76">
            <v>316.32749999999999</v>
          </cell>
          <cell r="AC76">
            <v>75.895899999999997</v>
          </cell>
          <cell r="AD76">
            <v>19.223099999999999</v>
          </cell>
          <cell r="AE76">
            <v>104.17310000000001</v>
          </cell>
        </row>
        <row r="77">
          <cell r="B77">
            <v>4296.9071000000004</v>
          </cell>
          <cell r="C77">
            <v>43.835299999999997</v>
          </cell>
          <cell r="D77">
            <v>46.703200000000002</v>
          </cell>
          <cell r="E77">
            <v>843.01710000000003</v>
          </cell>
          <cell r="F77">
            <v>234.0804</v>
          </cell>
          <cell r="G77">
            <v>75.692300000000003</v>
          </cell>
          <cell r="H77">
            <v>123.1859</v>
          </cell>
          <cell r="I77">
            <v>44.570700000000002</v>
          </cell>
          <cell r="J77">
            <v>79.013099999999994</v>
          </cell>
          <cell r="K77">
            <v>36.760199999999998</v>
          </cell>
          <cell r="L77">
            <v>783.3116</v>
          </cell>
          <cell r="M77">
            <v>29.992599999999999</v>
          </cell>
          <cell r="N77">
            <v>39.612099999999998</v>
          </cell>
          <cell r="O77">
            <v>113.0073</v>
          </cell>
          <cell r="P77">
            <v>86.218999999999994</v>
          </cell>
          <cell r="Q77">
            <v>17.595099999999999</v>
          </cell>
          <cell r="R77">
            <v>68.393299999999996</v>
          </cell>
          <cell r="S77">
            <v>67.211299999999994</v>
          </cell>
          <cell r="T77">
            <v>32.494199999999999</v>
          </cell>
          <cell r="U77">
            <v>19.026299999999999</v>
          </cell>
          <cell r="V77">
            <v>33.474699999999999</v>
          </cell>
          <cell r="W77">
            <v>74.251499999999993</v>
          </cell>
          <cell r="X77">
            <v>186.61799999999999</v>
          </cell>
          <cell r="Y77">
            <v>28.867799999999999</v>
          </cell>
          <cell r="Z77">
            <v>28.307700000000001</v>
          </cell>
          <cell r="AA77">
            <v>65.720699999999994</v>
          </cell>
          <cell r="AB77">
            <v>322.12139999999999</v>
          </cell>
          <cell r="AC77">
            <v>72.148499999999999</v>
          </cell>
          <cell r="AD77">
            <v>19.389800000000001</v>
          </cell>
          <cell r="AE77">
            <v>102.7985</v>
          </cell>
        </row>
        <row r="78">
          <cell r="B78">
            <v>4309.2191000000003</v>
          </cell>
          <cell r="C78">
            <v>43.835299999999997</v>
          </cell>
          <cell r="D78">
            <v>46.703200000000002</v>
          </cell>
          <cell r="E78">
            <v>829.89049999999997</v>
          </cell>
          <cell r="F78">
            <v>235.19499999999999</v>
          </cell>
          <cell r="G78">
            <v>75.131399999999999</v>
          </cell>
          <cell r="H78">
            <v>119.9083</v>
          </cell>
          <cell r="I78">
            <v>44.502299999999998</v>
          </cell>
          <cell r="J78">
            <v>82.402699999999996</v>
          </cell>
          <cell r="K78">
            <v>37.203099999999999</v>
          </cell>
          <cell r="L78">
            <v>773.79859999999996</v>
          </cell>
          <cell r="M78">
            <v>31.306699999999999</v>
          </cell>
          <cell r="N78">
            <v>39.442300000000003</v>
          </cell>
          <cell r="O78">
            <v>113.81440000000001</v>
          </cell>
          <cell r="P78">
            <v>81.342399999999998</v>
          </cell>
          <cell r="Q78">
            <v>17.881799999999998</v>
          </cell>
          <cell r="R78">
            <v>68.618700000000004</v>
          </cell>
          <cell r="S78">
            <v>65.553200000000004</v>
          </cell>
          <cell r="T78">
            <v>32.869</v>
          </cell>
          <cell r="U78">
            <v>19.058</v>
          </cell>
          <cell r="V78">
            <v>34.404499999999999</v>
          </cell>
          <cell r="W78">
            <v>74.655100000000004</v>
          </cell>
          <cell r="X78">
            <v>184.59389999999999</v>
          </cell>
          <cell r="Y78">
            <v>28.580300000000001</v>
          </cell>
          <cell r="Z78">
            <v>28.054200000000002</v>
          </cell>
          <cell r="AA78">
            <v>68.194699999999997</v>
          </cell>
          <cell r="AB78">
            <v>341.46550000000002</v>
          </cell>
          <cell r="AC78">
            <v>70.108800000000002</v>
          </cell>
          <cell r="AD78">
            <v>18.952000000000002</v>
          </cell>
          <cell r="AE78">
            <v>100.14749999999999</v>
          </cell>
        </row>
        <row r="79">
          <cell r="B79">
            <v>4238.4247999999998</v>
          </cell>
          <cell r="C79">
            <v>43.597099999999998</v>
          </cell>
          <cell r="D79">
            <v>46.179299999999998</v>
          </cell>
          <cell r="E79">
            <v>808.01289999999995</v>
          </cell>
          <cell r="F79">
            <v>235.19499999999999</v>
          </cell>
          <cell r="G79">
            <v>74.788600000000002</v>
          </cell>
          <cell r="H79">
            <v>119.1519</v>
          </cell>
          <cell r="I79">
            <v>43.612200000000001</v>
          </cell>
          <cell r="J79">
            <v>83.863799999999998</v>
          </cell>
          <cell r="K79">
            <v>35.837499999999999</v>
          </cell>
          <cell r="L79">
            <v>748.50250000000005</v>
          </cell>
          <cell r="M79">
            <v>33.084600000000002</v>
          </cell>
          <cell r="N79">
            <v>37.970999999999997</v>
          </cell>
          <cell r="O79">
            <v>116.72029999999999</v>
          </cell>
          <cell r="P79">
            <v>77.441100000000006</v>
          </cell>
          <cell r="Q79">
            <v>18.783100000000001</v>
          </cell>
          <cell r="R79">
            <v>67.717299999999994</v>
          </cell>
          <cell r="S79">
            <v>62.015700000000002</v>
          </cell>
          <cell r="T79">
            <v>32.869</v>
          </cell>
          <cell r="U79">
            <v>19.375699999999998</v>
          </cell>
          <cell r="V79">
            <v>33.939599999999999</v>
          </cell>
          <cell r="W79">
            <v>73.686599999999999</v>
          </cell>
          <cell r="X79">
            <v>184.99870000000001</v>
          </cell>
          <cell r="Y79">
            <v>28.128599999999999</v>
          </cell>
          <cell r="Z79">
            <v>27.9697</v>
          </cell>
          <cell r="AA79">
            <v>66.312299999999993</v>
          </cell>
          <cell r="AB79">
            <v>337.54059999999998</v>
          </cell>
          <cell r="AC79">
            <v>70.061400000000006</v>
          </cell>
          <cell r="AD79">
            <v>19.035399999999999</v>
          </cell>
          <cell r="AE79">
            <v>97.8566</v>
          </cell>
        </row>
        <row r="80">
          <cell r="B80">
            <v>4250.7368999999999</v>
          </cell>
          <cell r="C80">
            <v>44.192700000000002</v>
          </cell>
          <cell r="D80">
            <v>46.179299999999998</v>
          </cell>
          <cell r="E80">
            <v>811.65920000000006</v>
          </cell>
          <cell r="F80">
            <v>241.13990000000001</v>
          </cell>
          <cell r="G80">
            <v>71.703599999999994</v>
          </cell>
          <cell r="H80">
            <v>119.25279999999999</v>
          </cell>
          <cell r="I80">
            <v>43.543799999999997</v>
          </cell>
          <cell r="J80">
            <v>82.987200000000001</v>
          </cell>
          <cell r="K80">
            <v>36.132800000000003</v>
          </cell>
          <cell r="L80">
            <v>765.79899999999998</v>
          </cell>
          <cell r="M80">
            <v>32.079700000000003</v>
          </cell>
          <cell r="N80">
            <v>37.857799999999997</v>
          </cell>
          <cell r="O80">
            <v>118.98050000000001</v>
          </cell>
          <cell r="P80">
            <v>76.465800000000002</v>
          </cell>
          <cell r="Q80">
            <v>17.943300000000001</v>
          </cell>
          <cell r="R80">
            <v>68.618700000000004</v>
          </cell>
          <cell r="S80">
            <v>60.136499999999998</v>
          </cell>
          <cell r="T80">
            <v>32.523000000000003</v>
          </cell>
          <cell r="U80">
            <v>19.4392</v>
          </cell>
          <cell r="V80">
            <v>34.683500000000002</v>
          </cell>
          <cell r="W80">
            <v>72.718100000000007</v>
          </cell>
          <cell r="X80">
            <v>184.02719999999999</v>
          </cell>
          <cell r="Y80">
            <v>28.251799999999999</v>
          </cell>
          <cell r="Z80">
            <v>28.8992</v>
          </cell>
          <cell r="AA80">
            <v>66.635000000000005</v>
          </cell>
          <cell r="AB80">
            <v>321.46719999999999</v>
          </cell>
          <cell r="AC80">
            <v>69.729299999999995</v>
          </cell>
          <cell r="AD80">
            <v>18.618400000000001</v>
          </cell>
          <cell r="AE80">
            <v>100.3112</v>
          </cell>
        </row>
        <row r="81">
          <cell r="B81">
            <v>4159.9354999999996</v>
          </cell>
          <cell r="C81">
            <v>44.311799999999998</v>
          </cell>
          <cell r="D81">
            <v>46.254100000000001</v>
          </cell>
          <cell r="E81">
            <v>802.1789</v>
          </cell>
          <cell r="F81">
            <v>240.02529999999999</v>
          </cell>
          <cell r="G81">
            <v>74.165400000000005</v>
          </cell>
          <cell r="H81">
            <v>119.8074</v>
          </cell>
          <cell r="I81">
            <v>43.886099999999999</v>
          </cell>
          <cell r="J81">
            <v>83.396199999999993</v>
          </cell>
          <cell r="K81">
            <v>36.0959</v>
          </cell>
          <cell r="L81">
            <v>785.0412</v>
          </cell>
          <cell r="M81">
            <v>32.93</v>
          </cell>
          <cell r="N81">
            <v>37.348500000000001</v>
          </cell>
          <cell r="O81">
            <v>120.7563</v>
          </cell>
          <cell r="P81">
            <v>76.855900000000005</v>
          </cell>
          <cell r="Q81">
            <v>18.025200000000002</v>
          </cell>
          <cell r="R81">
            <v>68.393299999999996</v>
          </cell>
          <cell r="S81">
            <v>61.905200000000001</v>
          </cell>
          <cell r="T81">
            <v>32.465400000000002</v>
          </cell>
          <cell r="U81">
            <v>19.629799999999999</v>
          </cell>
          <cell r="V81">
            <v>34.683500000000002</v>
          </cell>
          <cell r="W81">
            <v>74.574299999999994</v>
          </cell>
          <cell r="X81">
            <v>181.27449999999999</v>
          </cell>
          <cell r="Y81">
            <v>28.621400000000001</v>
          </cell>
          <cell r="Z81">
            <v>28.561199999999999</v>
          </cell>
          <cell r="AA81">
            <v>65.667000000000002</v>
          </cell>
          <cell r="AB81">
            <v>338.00779999999997</v>
          </cell>
          <cell r="AC81">
            <v>70.440799999999996</v>
          </cell>
          <cell r="AD81">
            <v>19.160499999999999</v>
          </cell>
          <cell r="AE81">
            <v>100.57299999999999</v>
          </cell>
        </row>
        <row r="82">
          <cell r="B82">
            <v>4136.8504000000003</v>
          </cell>
          <cell r="C82">
            <v>44.311799999999998</v>
          </cell>
          <cell r="D82">
            <v>46.104500000000002</v>
          </cell>
          <cell r="E82">
            <v>785.40610000000004</v>
          </cell>
          <cell r="F82">
            <v>244.11240000000001</v>
          </cell>
          <cell r="G82">
            <v>72.046400000000006</v>
          </cell>
          <cell r="H82">
            <v>118.49639999999999</v>
          </cell>
          <cell r="I82">
            <v>43.954599999999999</v>
          </cell>
          <cell r="J82">
            <v>81.409199999999998</v>
          </cell>
          <cell r="K82">
            <v>35.911299999999997</v>
          </cell>
          <cell r="L82">
            <v>790.44640000000004</v>
          </cell>
          <cell r="M82">
            <v>31.6159</v>
          </cell>
          <cell r="N82">
            <v>37.5749</v>
          </cell>
          <cell r="O82">
            <v>121.88639999999999</v>
          </cell>
          <cell r="P82">
            <v>74.944199999999995</v>
          </cell>
          <cell r="Q82">
            <v>16.755299999999998</v>
          </cell>
          <cell r="R82">
            <v>68.168000000000006</v>
          </cell>
          <cell r="S82">
            <v>61.684100000000001</v>
          </cell>
          <cell r="T82">
            <v>32.321199999999997</v>
          </cell>
          <cell r="U82">
            <v>19.597999999999999</v>
          </cell>
          <cell r="V82">
            <v>34.218600000000002</v>
          </cell>
          <cell r="W82">
            <v>73.605900000000005</v>
          </cell>
          <cell r="X82">
            <v>179.4933</v>
          </cell>
          <cell r="Y82">
            <v>28.539300000000001</v>
          </cell>
          <cell r="Z82">
            <v>28.8992</v>
          </cell>
          <cell r="AA82">
            <v>66.204800000000006</v>
          </cell>
          <cell r="AB82">
            <v>327.63490000000002</v>
          </cell>
          <cell r="AC82">
            <v>75.706100000000006</v>
          </cell>
          <cell r="AD82">
            <v>21.078600000000002</v>
          </cell>
          <cell r="AE82">
            <v>101.3257</v>
          </cell>
        </row>
        <row r="83">
          <cell r="B83">
            <v>4166.0915000000005</v>
          </cell>
          <cell r="C83">
            <v>44.55</v>
          </cell>
          <cell r="D83">
            <v>46.5535</v>
          </cell>
          <cell r="E83">
            <v>806.55439999999999</v>
          </cell>
          <cell r="F83">
            <v>250.8004</v>
          </cell>
          <cell r="G83">
            <v>72.046400000000006</v>
          </cell>
          <cell r="H83">
            <v>120.1604</v>
          </cell>
          <cell r="I83">
            <v>43.954599999999999</v>
          </cell>
          <cell r="J83">
            <v>83.162499999999994</v>
          </cell>
          <cell r="K83">
            <v>37.276899999999998</v>
          </cell>
          <cell r="L83">
            <v>803.85109999999997</v>
          </cell>
          <cell r="M83">
            <v>31.152100000000001</v>
          </cell>
          <cell r="N83">
            <v>38.0276</v>
          </cell>
          <cell r="O83">
            <v>120.9178</v>
          </cell>
          <cell r="P83">
            <v>76.309700000000007</v>
          </cell>
          <cell r="Q83">
            <v>16.325099999999999</v>
          </cell>
          <cell r="R83">
            <v>68.618700000000004</v>
          </cell>
          <cell r="S83">
            <v>60.799700000000001</v>
          </cell>
          <cell r="T83">
            <v>32.638399999999997</v>
          </cell>
          <cell r="U83">
            <v>19.693300000000001</v>
          </cell>
          <cell r="V83">
            <v>34.404499999999999</v>
          </cell>
          <cell r="W83">
            <v>74.735799999999998</v>
          </cell>
          <cell r="X83">
            <v>184.67490000000001</v>
          </cell>
          <cell r="Y83">
            <v>28.744599999999998</v>
          </cell>
          <cell r="Z83">
            <v>28.814699999999998</v>
          </cell>
          <cell r="AA83">
            <v>70.023300000000006</v>
          </cell>
          <cell r="AB83">
            <v>321.93450000000001</v>
          </cell>
          <cell r="AC83">
            <v>73.998500000000007</v>
          </cell>
          <cell r="AD83">
            <v>23.1844</v>
          </cell>
          <cell r="AE83">
            <v>101.4894</v>
          </cell>
        </row>
        <row r="84">
          <cell r="B84">
            <v>4173.7865000000002</v>
          </cell>
          <cell r="C84">
            <v>44.192700000000002</v>
          </cell>
          <cell r="D84">
            <v>46.254100000000001</v>
          </cell>
          <cell r="E84">
            <v>815.30539999999996</v>
          </cell>
          <cell r="F84">
            <v>252.65819999999999</v>
          </cell>
          <cell r="G84">
            <v>72.108699999999999</v>
          </cell>
          <cell r="H84">
            <v>121.4714</v>
          </cell>
          <cell r="I84">
            <v>44.228400000000001</v>
          </cell>
          <cell r="J84">
            <v>82.753399999999999</v>
          </cell>
          <cell r="K84">
            <v>36.132800000000003</v>
          </cell>
          <cell r="L84">
            <v>805.36450000000002</v>
          </cell>
          <cell r="M84">
            <v>31.0748</v>
          </cell>
          <cell r="N84">
            <v>38.197400000000002</v>
          </cell>
          <cell r="O84">
            <v>120.11060000000001</v>
          </cell>
          <cell r="P84">
            <v>77.558099999999996</v>
          </cell>
          <cell r="Q84">
            <v>16.2227</v>
          </cell>
          <cell r="R84">
            <v>71.322900000000004</v>
          </cell>
          <cell r="S84">
            <v>59.3626</v>
          </cell>
          <cell r="T84">
            <v>32.667200000000001</v>
          </cell>
          <cell r="U84">
            <v>19.502700000000001</v>
          </cell>
          <cell r="V84">
            <v>33.474699999999999</v>
          </cell>
          <cell r="W84">
            <v>74.735799999999998</v>
          </cell>
          <cell r="X84">
            <v>184.59389999999999</v>
          </cell>
          <cell r="Y84">
            <v>28.621400000000001</v>
          </cell>
          <cell r="Z84">
            <v>28.223199999999999</v>
          </cell>
          <cell r="AA84">
            <v>67.818200000000004</v>
          </cell>
          <cell r="AB84">
            <v>325.197</v>
          </cell>
          <cell r="AC84">
            <v>72.575400000000002</v>
          </cell>
          <cell r="AD84">
            <v>21.203700000000001</v>
          </cell>
          <cell r="AE84">
            <v>100.4421</v>
          </cell>
        </row>
        <row r="85">
          <cell r="B85">
            <v>4199.9495999999999</v>
          </cell>
          <cell r="C85">
            <v>44.7883</v>
          </cell>
          <cell r="D85">
            <v>46.852899999999998</v>
          </cell>
          <cell r="E85">
            <v>801.44960000000003</v>
          </cell>
          <cell r="F85">
            <v>251.17189999999999</v>
          </cell>
          <cell r="G85">
            <v>70.332499999999996</v>
          </cell>
          <cell r="H85">
            <v>120.5638</v>
          </cell>
          <cell r="I85">
            <v>44.365400000000001</v>
          </cell>
          <cell r="J85">
            <v>82.285899999999998</v>
          </cell>
          <cell r="K85">
            <v>36.0959</v>
          </cell>
          <cell r="L85">
            <v>811.85069999999996</v>
          </cell>
          <cell r="M85">
            <v>31.384</v>
          </cell>
          <cell r="N85">
            <v>39.329099999999997</v>
          </cell>
          <cell r="O85">
            <v>122.0478</v>
          </cell>
          <cell r="P85">
            <v>78.221299999999999</v>
          </cell>
          <cell r="Q85">
            <v>16.243200000000002</v>
          </cell>
          <cell r="R85">
            <v>78.421300000000002</v>
          </cell>
          <cell r="S85">
            <v>60.247</v>
          </cell>
          <cell r="T85">
            <v>32.695999999999998</v>
          </cell>
          <cell r="U85">
            <v>21.440300000000001</v>
          </cell>
          <cell r="V85">
            <v>33.846600000000002</v>
          </cell>
          <cell r="W85">
            <v>73.767300000000006</v>
          </cell>
          <cell r="X85">
            <v>183.54140000000001</v>
          </cell>
          <cell r="Y85">
            <v>28.621400000000001</v>
          </cell>
          <cell r="Z85">
            <v>28.1387</v>
          </cell>
          <cell r="AA85">
            <v>65.613200000000006</v>
          </cell>
          <cell r="AB85">
            <v>338.53500000000003</v>
          </cell>
          <cell r="AC85">
            <v>73.950999999999993</v>
          </cell>
          <cell r="AD85">
            <v>20.62</v>
          </cell>
          <cell r="AE85">
            <v>100.14749999999999</v>
          </cell>
        </row>
        <row r="86">
          <cell r="B86">
            <v>4119.9213</v>
          </cell>
          <cell r="C86">
            <v>44.55</v>
          </cell>
          <cell r="D86">
            <v>46.5535</v>
          </cell>
          <cell r="E86">
            <v>793.42780000000005</v>
          </cell>
          <cell r="F86">
            <v>255.25909999999999</v>
          </cell>
          <cell r="G86">
            <v>71.423100000000005</v>
          </cell>
          <cell r="H86">
            <v>120.5134</v>
          </cell>
          <cell r="I86">
            <v>43.749200000000002</v>
          </cell>
          <cell r="J86">
            <v>82.344300000000004</v>
          </cell>
          <cell r="K86">
            <v>35.985199999999999</v>
          </cell>
          <cell r="L86">
            <v>821.36369999999999</v>
          </cell>
          <cell r="M86">
            <v>30.611000000000001</v>
          </cell>
          <cell r="N86">
            <v>38.706699999999998</v>
          </cell>
          <cell r="O86">
            <v>122.2093</v>
          </cell>
          <cell r="P86">
            <v>76.231700000000004</v>
          </cell>
          <cell r="Q86">
            <v>15.669600000000001</v>
          </cell>
          <cell r="R86">
            <v>73.914400000000001</v>
          </cell>
          <cell r="S86">
            <v>58.920499999999997</v>
          </cell>
          <cell r="T86">
            <v>32.753700000000002</v>
          </cell>
          <cell r="U86">
            <v>23.600200000000001</v>
          </cell>
          <cell r="V86">
            <v>33.753599999999999</v>
          </cell>
          <cell r="W86">
            <v>74.1708</v>
          </cell>
          <cell r="X86">
            <v>182.81280000000001</v>
          </cell>
          <cell r="Y86">
            <v>28.785599999999999</v>
          </cell>
          <cell r="Z86">
            <v>27.9697</v>
          </cell>
          <cell r="AA86">
            <v>64.0535</v>
          </cell>
          <cell r="AB86">
            <v>330.47460000000001</v>
          </cell>
          <cell r="AC86">
            <v>71.958799999999997</v>
          </cell>
          <cell r="AD86">
            <v>21.579000000000001</v>
          </cell>
          <cell r="AE86">
            <v>104.17310000000001</v>
          </cell>
        </row>
        <row r="87">
          <cell r="B87">
            <v>4150.7013999999999</v>
          </cell>
          <cell r="C87">
            <v>44.073599999999999</v>
          </cell>
          <cell r="D87">
            <v>46.029600000000002</v>
          </cell>
          <cell r="E87">
            <v>788.32309999999995</v>
          </cell>
          <cell r="F87">
            <v>254.51589999999999</v>
          </cell>
          <cell r="G87">
            <v>70.519400000000005</v>
          </cell>
          <cell r="H87">
            <v>119.1519</v>
          </cell>
          <cell r="I87">
            <v>43.543799999999997</v>
          </cell>
          <cell r="J87">
            <v>80.532600000000002</v>
          </cell>
          <cell r="K87">
            <v>36.428100000000001</v>
          </cell>
          <cell r="L87">
            <v>820.71510000000001</v>
          </cell>
          <cell r="M87">
            <v>29.992599999999999</v>
          </cell>
          <cell r="N87">
            <v>38.367100000000001</v>
          </cell>
          <cell r="O87">
            <v>122.5321</v>
          </cell>
          <cell r="P87">
            <v>78.260400000000004</v>
          </cell>
          <cell r="Q87">
            <v>15.0756</v>
          </cell>
          <cell r="R87">
            <v>72.449600000000004</v>
          </cell>
          <cell r="S87">
            <v>58.367699999999999</v>
          </cell>
          <cell r="T87">
            <v>32.494199999999999</v>
          </cell>
          <cell r="U87">
            <v>23.250800000000002</v>
          </cell>
          <cell r="V87">
            <v>33.753599999999999</v>
          </cell>
          <cell r="W87">
            <v>75.946399999999997</v>
          </cell>
          <cell r="X87">
            <v>185.40360000000001</v>
          </cell>
          <cell r="Y87">
            <v>28.621400000000001</v>
          </cell>
          <cell r="Z87">
            <v>28.312899999999999</v>
          </cell>
          <cell r="AA87">
            <v>62.601399999999998</v>
          </cell>
          <cell r="AB87">
            <v>315.21749999999997</v>
          </cell>
          <cell r="AC87">
            <v>72.195899999999995</v>
          </cell>
          <cell r="AD87">
            <v>20.870100000000001</v>
          </cell>
          <cell r="AE87">
            <v>102.5367</v>
          </cell>
        </row>
        <row r="88">
          <cell r="B88">
            <v>4089.1410999999998</v>
          </cell>
          <cell r="C88">
            <v>43.9544</v>
          </cell>
          <cell r="D88">
            <v>46.179299999999998</v>
          </cell>
          <cell r="E88">
            <v>762.06989999999996</v>
          </cell>
          <cell r="F88">
            <v>251.9151</v>
          </cell>
          <cell r="G88">
            <v>71.485399999999998</v>
          </cell>
          <cell r="H88">
            <v>119.50490000000001</v>
          </cell>
          <cell r="I88">
            <v>42.379899999999999</v>
          </cell>
          <cell r="J88">
            <v>81.643000000000001</v>
          </cell>
          <cell r="K88">
            <v>36.465000000000003</v>
          </cell>
          <cell r="L88">
            <v>798.99829999999997</v>
          </cell>
          <cell r="M88">
            <v>30.224499999999999</v>
          </cell>
          <cell r="N88">
            <v>38.084200000000003</v>
          </cell>
          <cell r="O88">
            <v>122.5321</v>
          </cell>
          <cell r="P88">
            <v>77.948300000000003</v>
          </cell>
          <cell r="Q88">
            <v>15.218999999999999</v>
          </cell>
          <cell r="R88">
            <v>71.435500000000005</v>
          </cell>
          <cell r="S88">
            <v>57.041200000000003</v>
          </cell>
          <cell r="T88">
            <v>32.494199999999999</v>
          </cell>
          <cell r="U88">
            <v>21.948499999999999</v>
          </cell>
          <cell r="V88">
            <v>34.683500000000002</v>
          </cell>
          <cell r="W88">
            <v>76.349900000000005</v>
          </cell>
          <cell r="X88">
            <v>182.97470000000001</v>
          </cell>
          <cell r="Y88">
            <v>29.114100000000001</v>
          </cell>
          <cell r="Z88">
            <v>29.256699999999999</v>
          </cell>
          <cell r="AA88">
            <v>63.920499999999997</v>
          </cell>
          <cell r="AB88">
            <v>316.1771</v>
          </cell>
          <cell r="AC88">
            <v>73.097200000000001</v>
          </cell>
          <cell r="AD88">
            <v>21.787500000000001</v>
          </cell>
          <cell r="AE88">
            <v>102.5039</v>
          </cell>
        </row>
        <row r="89">
          <cell r="B89">
            <v>4030.6588999999999</v>
          </cell>
          <cell r="C89">
            <v>44.073599999999999</v>
          </cell>
          <cell r="D89">
            <v>45.954799999999999</v>
          </cell>
          <cell r="E89">
            <v>774.46720000000005</v>
          </cell>
          <cell r="F89">
            <v>277.18090000000001</v>
          </cell>
          <cell r="G89">
            <v>70.1143</v>
          </cell>
          <cell r="H89">
            <v>118.49639999999999</v>
          </cell>
          <cell r="I89">
            <v>41.969099999999997</v>
          </cell>
          <cell r="J89">
            <v>81.643000000000001</v>
          </cell>
          <cell r="K89">
            <v>36.391100000000002</v>
          </cell>
          <cell r="L89">
            <v>807.82069999999999</v>
          </cell>
          <cell r="M89">
            <v>30.069900000000001</v>
          </cell>
          <cell r="N89">
            <v>37.688099999999999</v>
          </cell>
          <cell r="O89">
            <v>122.0478</v>
          </cell>
          <cell r="P89">
            <v>81.654499999999999</v>
          </cell>
          <cell r="Q89">
            <v>14.9732</v>
          </cell>
          <cell r="R89">
            <v>71.660899999999998</v>
          </cell>
          <cell r="S89">
            <v>58.588799999999999</v>
          </cell>
          <cell r="T89">
            <v>32.292400000000001</v>
          </cell>
          <cell r="U89">
            <v>22.2026</v>
          </cell>
          <cell r="V89">
            <v>35.892299999999999</v>
          </cell>
          <cell r="W89">
            <v>76.834199999999996</v>
          </cell>
          <cell r="X89">
            <v>183.86529999999999</v>
          </cell>
          <cell r="Y89">
            <v>28.9499</v>
          </cell>
          <cell r="Z89">
            <v>29.085100000000001</v>
          </cell>
          <cell r="AA89">
            <v>65.239599999999996</v>
          </cell>
          <cell r="AB89">
            <v>319.63150000000002</v>
          </cell>
          <cell r="AC89">
            <v>71.199799999999996</v>
          </cell>
          <cell r="AD89">
            <v>21.6416</v>
          </cell>
          <cell r="AE89">
            <v>103.224</v>
          </cell>
        </row>
        <row r="90">
          <cell r="B90">
            <v>4118.3823000000002</v>
          </cell>
          <cell r="C90">
            <v>44.073599999999999</v>
          </cell>
          <cell r="D90">
            <v>46.403799999999997</v>
          </cell>
          <cell r="E90">
            <v>780.30129999999997</v>
          </cell>
          <cell r="F90">
            <v>274.20839999999998</v>
          </cell>
          <cell r="G90">
            <v>70.831000000000003</v>
          </cell>
          <cell r="H90">
            <v>119.8074</v>
          </cell>
          <cell r="I90">
            <v>42.311399999999999</v>
          </cell>
          <cell r="J90">
            <v>82.811800000000005</v>
          </cell>
          <cell r="K90">
            <v>37.166200000000003</v>
          </cell>
          <cell r="L90">
            <v>825.69190000000003</v>
          </cell>
          <cell r="M90">
            <v>30.5337</v>
          </cell>
          <cell r="N90">
            <v>38.423699999999997</v>
          </cell>
          <cell r="O90">
            <v>120.11060000000001</v>
          </cell>
          <cell r="P90">
            <v>79.859899999999996</v>
          </cell>
          <cell r="Q90">
            <v>14.9937</v>
          </cell>
          <cell r="R90">
            <v>70.984800000000007</v>
          </cell>
          <cell r="S90">
            <v>64.447699999999998</v>
          </cell>
          <cell r="T90">
            <v>32.523000000000003</v>
          </cell>
          <cell r="U90">
            <v>22.012</v>
          </cell>
          <cell r="V90">
            <v>35.148400000000002</v>
          </cell>
          <cell r="W90">
            <v>76.914900000000003</v>
          </cell>
          <cell r="X90">
            <v>186.29409999999999</v>
          </cell>
          <cell r="Y90">
            <v>29.0731</v>
          </cell>
          <cell r="Z90">
            <v>28.999300000000002</v>
          </cell>
          <cell r="AA90">
            <v>65.1297</v>
          </cell>
          <cell r="AB90">
            <v>323.56569999999999</v>
          </cell>
          <cell r="AC90">
            <v>71.958799999999997</v>
          </cell>
          <cell r="AD90">
            <v>21.745799999999999</v>
          </cell>
          <cell r="AE90">
            <v>103.74760000000001</v>
          </cell>
        </row>
        <row r="91">
          <cell r="B91">
            <v>4183.0205999999998</v>
          </cell>
          <cell r="C91">
            <v>44.430900000000001</v>
          </cell>
          <cell r="D91">
            <v>47.526499999999999</v>
          </cell>
          <cell r="E91">
            <v>808.74220000000003</v>
          </cell>
          <cell r="F91">
            <v>282.3827</v>
          </cell>
          <cell r="G91">
            <v>71.516599999999997</v>
          </cell>
          <cell r="H91">
            <v>119.1015</v>
          </cell>
          <cell r="I91">
            <v>42.106000000000002</v>
          </cell>
          <cell r="J91">
            <v>82.168999999999997</v>
          </cell>
          <cell r="K91">
            <v>37.978200000000001</v>
          </cell>
          <cell r="L91">
            <v>822.29859999999996</v>
          </cell>
          <cell r="M91">
            <v>30.688300000000002</v>
          </cell>
          <cell r="N91">
            <v>39.215899999999998</v>
          </cell>
          <cell r="O91">
            <v>121.13420000000001</v>
          </cell>
          <cell r="P91">
            <v>79.615700000000004</v>
          </cell>
          <cell r="Q91">
            <v>14.9527</v>
          </cell>
          <cell r="R91">
            <v>72.787599999999998</v>
          </cell>
          <cell r="S91">
            <v>64.447699999999998</v>
          </cell>
          <cell r="T91">
            <v>32.5807</v>
          </cell>
          <cell r="U91">
            <v>21.7897</v>
          </cell>
          <cell r="V91">
            <v>35.892299999999999</v>
          </cell>
          <cell r="W91">
            <v>76.430599999999998</v>
          </cell>
          <cell r="X91">
            <v>185.32259999999999</v>
          </cell>
          <cell r="Y91">
            <v>28.826699999999999</v>
          </cell>
          <cell r="Z91">
            <v>28.8277</v>
          </cell>
          <cell r="AA91">
            <v>65.624300000000005</v>
          </cell>
          <cell r="AB91">
            <v>332.10590000000002</v>
          </cell>
          <cell r="AC91">
            <v>74.093299999999999</v>
          </cell>
          <cell r="AD91">
            <v>20.995200000000001</v>
          </cell>
          <cell r="AE91">
            <v>103.4131</v>
          </cell>
        </row>
        <row r="92">
          <cell r="B92">
            <v>4179.9426000000003</v>
          </cell>
          <cell r="C92">
            <v>44.311799999999998</v>
          </cell>
          <cell r="D92">
            <v>47.451700000000002</v>
          </cell>
          <cell r="E92">
            <v>810.20069999999998</v>
          </cell>
          <cell r="F92">
            <v>277.18090000000001</v>
          </cell>
          <cell r="G92">
            <v>72.264499999999998</v>
          </cell>
          <cell r="H92">
            <v>119.8579</v>
          </cell>
          <cell r="I92">
            <v>42.106000000000002</v>
          </cell>
          <cell r="J92">
            <v>81.369399999999999</v>
          </cell>
          <cell r="K92">
            <v>37.719799999999999</v>
          </cell>
          <cell r="L92">
            <v>815.28589999999997</v>
          </cell>
          <cell r="M92">
            <v>30.8429</v>
          </cell>
          <cell r="N92">
            <v>39.272500000000001</v>
          </cell>
          <cell r="O92">
            <v>118.7457</v>
          </cell>
          <cell r="P92">
            <v>78.394599999999997</v>
          </cell>
          <cell r="Q92">
            <v>15.0961</v>
          </cell>
          <cell r="R92">
            <v>73.013000000000005</v>
          </cell>
          <cell r="S92">
            <v>64.558300000000003</v>
          </cell>
          <cell r="T92">
            <v>32.523000000000003</v>
          </cell>
          <cell r="U92">
            <v>21.7897</v>
          </cell>
          <cell r="V92">
            <v>35.427399999999999</v>
          </cell>
          <cell r="W92">
            <v>75.946399999999997</v>
          </cell>
          <cell r="X92">
            <v>189.69460000000001</v>
          </cell>
          <cell r="Y92">
            <v>28.703499999999998</v>
          </cell>
          <cell r="Z92">
            <v>29.1709</v>
          </cell>
          <cell r="AA92">
            <v>65.899100000000004</v>
          </cell>
          <cell r="AB92">
            <v>336.4239</v>
          </cell>
          <cell r="AC92">
            <v>74.662499999999994</v>
          </cell>
          <cell r="AD92">
            <v>21.141200000000001</v>
          </cell>
          <cell r="AE92">
            <v>111.4892</v>
          </cell>
        </row>
        <row r="93">
          <cell r="B93">
            <v>4147.6234000000004</v>
          </cell>
          <cell r="C93">
            <v>44.073599999999999</v>
          </cell>
          <cell r="D93">
            <v>47.676200000000001</v>
          </cell>
          <cell r="E93">
            <v>797.07410000000004</v>
          </cell>
          <cell r="F93">
            <v>276.80930000000001</v>
          </cell>
          <cell r="G93">
            <v>74.009600000000006</v>
          </cell>
          <cell r="H93">
            <v>120.71510000000001</v>
          </cell>
          <cell r="I93">
            <v>41.489800000000002</v>
          </cell>
          <cell r="J93">
            <v>79.524299999999997</v>
          </cell>
          <cell r="K93">
            <v>38.199599999999997</v>
          </cell>
          <cell r="L93">
            <v>804.87990000000002</v>
          </cell>
          <cell r="M93">
            <v>30.8429</v>
          </cell>
          <cell r="N93">
            <v>39.046199999999999</v>
          </cell>
          <cell r="O93">
            <v>114.4804</v>
          </cell>
          <cell r="P93">
            <v>79.167900000000003</v>
          </cell>
          <cell r="Q93">
            <v>15.0961</v>
          </cell>
          <cell r="R93">
            <v>71.322900000000004</v>
          </cell>
          <cell r="S93">
            <v>65.000399999999999</v>
          </cell>
          <cell r="T93">
            <v>32.263500000000001</v>
          </cell>
          <cell r="U93">
            <v>21.154399999999999</v>
          </cell>
          <cell r="V93">
            <v>35.427399999999999</v>
          </cell>
          <cell r="W93">
            <v>74.897199999999998</v>
          </cell>
          <cell r="X93">
            <v>190.58510000000001</v>
          </cell>
          <cell r="Y93">
            <v>28.703499999999998</v>
          </cell>
          <cell r="Z93">
            <v>29.342500000000001</v>
          </cell>
          <cell r="AA93">
            <v>65.789199999999994</v>
          </cell>
          <cell r="AB93">
            <v>322.41419999999999</v>
          </cell>
          <cell r="AC93">
            <v>73.049800000000005</v>
          </cell>
          <cell r="AD93">
            <v>21.203700000000001</v>
          </cell>
          <cell r="AE93">
            <v>112.7795</v>
          </cell>
        </row>
        <row r="94">
          <cell r="B94">
            <v>4109.1481999999996</v>
          </cell>
          <cell r="C94">
            <v>43.835299999999997</v>
          </cell>
          <cell r="D94">
            <v>47.526499999999999</v>
          </cell>
          <cell r="E94">
            <v>783.94749999999999</v>
          </cell>
          <cell r="F94">
            <v>286.46980000000002</v>
          </cell>
          <cell r="G94">
            <v>72.950100000000006</v>
          </cell>
          <cell r="H94">
            <v>121.3202</v>
          </cell>
          <cell r="I94">
            <v>41.284399999999998</v>
          </cell>
          <cell r="J94">
            <v>78.417199999999994</v>
          </cell>
          <cell r="K94">
            <v>37.609099999999998</v>
          </cell>
          <cell r="L94">
            <v>796.73609999999996</v>
          </cell>
          <cell r="M94">
            <v>30.765599999999999</v>
          </cell>
          <cell r="N94">
            <v>38.650100000000002</v>
          </cell>
          <cell r="O94">
            <v>113.2861</v>
          </cell>
          <cell r="P94">
            <v>78.231800000000007</v>
          </cell>
          <cell r="Q94">
            <v>15.178100000000001</v>
          </cell>
          <cell r="R94">
            <v>70.872200000000007</v>
          </cell>
          <cell r="S94">
            <v>64.668800000000005</v>
          </cell>
          <cell r="T94">
            <v>31.946400000000001</v>
          </cell>
          <cell r="U94">
            <v>21.472100000000001</v>
          </cell>
          <cell r="V94">
            <v>35.235399999999998</v>
          </cell>
          <cell r="W94">
            <v>74.735799999999998</v>
          </cell>
          <cell r="X94">
            <v>189.69460000000001</v>
          </cell>
          <cell r="Y94">
            <v>28.128599999999999</v>
          </cell>
          <cell r="Z94">
            <v>32.259500000000003</v>
          </cell>
          <cell r="AA94">
            <v>65.789199999999994</v>
          </cell>
          <cell r="AB94">
            <v>326.06060000000002</v>
          </cell>
          <cell r="AC94">
            <v>74.235600000000005</v>
          </cell>
          <cell r="AD94">
            <v>21.224599999999999</v>
          </cell>
          <cell r="AE94">
            <v>114.691</v>
          </cell>
        </row>
        <row r="95">
          <cell r="B95">
            <v>4093.7582000000002</v>
          </cell>
          <cell r="C95">
            <v>44.073599999999999</v>
          </cell>
          <cell r="D95">
            <v>47.2271</v>
          </cell>
          <cell r="E95">
            <v>796.34490000000005</v>
          </cell>
          <cell r="F95">
            <v>274.58</v>
          </cell>
          <cell r="G95">
            <v>73.168199999999999</v>
          </cell>
          <cell r="H95">
            <v>120.11</v>
          </cell>
          <cell r="I95">
            <v>41.284399999999998</v>
          </cell>
          <cell r="J95">
            <v>78.417199999999994</v>
          </cell>
          <cell r="K95">
            <v>41.373699999999999</v>
          </cell>
          <cell r="L95">
            <v>804.20129999999995</v>
          </cell>
          <cell r="M95">
            <v>31.461300000000001</v>
          </cell>
          <cell r="N95">
            <v>38.763199999999998</v>
          </cell>
          <cell r="O95">
            <v>110.7269</v>
          </cell>
          <cell r="P95">
            <v>79.371499999999997</v>
          </cell>
          <cell r="Q95">
            <v>15.218999999999999</v>
          </cell>
          <cell r="R95">
            <v>70.759500000000003</v>
          </cell>
          <cell r="S95">
            <v>65.442599999999999</v>
          </cell>
          <cell r="T95">
            <v>31.802199999999999</v>
          </cell>
          <cell r="U95">
            <v>22.139099999999999</v>
          </cell>
          <cell r="V95">
            <v>35.235399999999998</v>
          </cell>
          <cell r="W95">
            <v>73.686599999999999</v>
          </cell>
          <cell r="X95">
            <v>190.828</v>
          </cell>
          <cell r="Y95">
            <v>28.087599999999998</v>
          </cell>
          <cell r="Z95">
            <v>33.546500000000002</v>
          </cell>
          <cell r="AA95">
            <v>65.239599999999996</v>
          </cell>
          <cell r="AB95">
            <v>334.69670000000002</v>
          </cell>
          <cell r="AC95">
            <v>76.465100000000007</v>
          </cell>
          <cell r="AD95">
            <v>22.4755</v>
          </cell>
          <cell r="AE95">
            <v>113.5919</v>
          </cell>
        </row>
        <row r="96">
          <cell r="B96">
            <v>4118.3823000000002</v>
          </cell>
          <cell r="C96">
            <v>43.9544</v>
          </cell>
          <cell r="D96">
            <v>46.749299999999998</v>
          </cell>
          <cell r="E96">
            <v>778.11350000000004</v>
          </cell>
          <cell r="F96">
            <v>266.40570000000002</v>
          </cell>
          <cell r="G96">
            <v>74.009600000000006</v>
          </cell>
          <cell r="H96">
            <v>122.732</v>
          </cell>
          <cell r="I96">
            <v>41.216000000000001</v>
          </cell>
          <cell r="J96">
            <v>78.601799999999997</v>
          </cell>
          <cell r="K96">
            <v>41.078400000000002</v>
          </cell>
          <cell r="L96">
            <v>794.47389999999996</v>
          </cell>
          <cell r="M96">
            <v>31.6159</v>
          </cell>
          <cell r="N96">
            <v>38.819800000000001</v>
          </cell>
          <cell r="O96">
            <v>109.87390000000001</v>
          </cell>
          <cell r="P96">
            <v>84.581500000000005</v>
          </cell>
          <cell r="Q96">
            <v>15.1166</v>
          </cell>
          <cell r="R96">
            <v>70.421499999999995</v>
          </cell>
          <cell r="S96">
            <v>64.226600000000005</v>
          </cell>
          <cell r="T96">
            <v>31.9176</v>
          </cell>
          <cell r="U96">
            <v>22.139099999999999</v>
          </cell>
          <cell r="V96">
            <v>35.043300000000002</v>
          </cell>
          <cell r="W96">
            <v>73.767300000000006</v>
          </cell>
          <cell r="X96">
            <v>190.26130000000001</v>
          </cell>
          <cell r="Y96">
            <v>27.553699999999999</v>
          </cell>
          <cell r="Z96">
            <v>33.203299999999999</v>
          </cell>
          <cell r="AA96">
            <v>65.294600000000003</v>
          </cell>
          <cell r="AB96">
            <v>344.10039999999998</v>
          </cell>
          <cell r="AC96">
            <v>73.334400000000002</v>
          </cell>
          <cell r="AD96">
            <v>22.8508</v>
          </cell>
          <cell r="AE96">
            <v>114.0698</v>
          </cell>
        </row>
        <row r="97">
          <cell r="B97">
            <v>4104.5312000000004</v>
          </cell>
          <cell r="C97">
            <v>43.9544</v>
          </cell>
          <cell r="D97">
            <v>46.749299999999998</v>
          </cell>
          <cell r="E97">
            <v>762.06989999999996</v>
          </cell>
          <cell r="F97">
            <v>264.91950000000003</v>
          </cell>
          <cell r="G97">
            <v>73.479799999999997</v>
          </cell>
          <cell r="H97">
            <v>122.88330000000001</v>
          </cell>
          <cell r="I97">
            <v>40.805199999999999</v>
          </cell>
          <cell r="J97">
            <v>78.355699999999999</v>
          </cell>
          <cell r="K97">
            <v>42.7393</v>
          </cell>
          <cell r="L97">
            <v>796.50990000000002</v>
          </cell>
          <cell r="M97">
            <v>31.461300000000001</v>
          </cell>
          <cell r="N97">
            <v>38.423699999999997</v>
          </cell>
          <cell r="O97">
            <v>110.3857</v>
          </cell>
          <cell r="P97">
            <v>82.220699999999994</v>
          </cell>
          <cell r="Q97">
            <v>15.4034</v>
          </cell>
          <cell r="R97">
            <v>69.407399999999996</v>
          </cell>
          <cell r="S97">
            <v>63.452800000000003</v>
          </cell>
          <cell r="T97">
            <v>31.773399999999999</v>
          </cell>
          <cell r="U97">
            <v>22.107299999999999</v>
          </cell>
          <cell r="V97">
            <v>35.139299999999999</v>
          </cell>
          <cell r="W97">
            <v>73.605900000000005</v>
          </cell>
          <cell r="X97">
            <v>189.2088</v>
          </cell>
          <cell r="Y97">
            <v>27.389500000000002</v>
          </cell>
          <cell r="Z97">
            <v>32.259500000000003</v>
          </cell>
          <cell r="AA97">
            <v>65.954099999999997</v>
          </cell>
          <cell r="AB97">
            <v>335.84820000000002</v>
          </cell>
          <cell r="AC97">
            <v>73.524100000000004</v>
          </cell>
          <cell r="AD97">
            <v>22.267099999999999</v>
          </cell>
          <cell r="AE97">
            <v>110.8202</v>
          </cell>
        </row>
        <row r="98">
          <cell r="B98">
            <v>4052.2049999999999</v>
          </cell>
          <cell r="C98">
            <v>43.835299999999997</v>
          </cell>
          <cell r="D98">
            <v>46.669600000000003</v>
          </cell>
          <cell r="E98">
            <v>747.48490000000004</v>
          </cell>
          <cell r="F98">
            <v>264.548</v>
          </cell>
          <cell r="G98">
            <v>72.763099999999994</v>
          </cell>
          <cell r="H98">
            <v>124.5977</v>
          </cell>
          <cell r="I98">
            <v>40.462800000000001</v>
          </cell>
          <cell r="J98">
            <v>76.879599999999996</v>
          </cell>
          <cell r="K98">
            <v>42.7393</v>
          </cell>
          <cell r="L98">
            <v>795.15260000000001</v>
          </cell>
          <cell r="M98">
            <v>30.611000000000001</v>
          </cell>
          <cell r="N98">
            <v>38.423699999999997</v>
          </cell>
          <cell r="O98">
            <v>107.3147</v>
          </cell>
          <cell r="P98">
            <v>80.592600000000004</v>
          </cell>
          <cell r="Q98">
            <v>15.26</v>
          </cell>
          <cell r="R98">
            <v>68.843999999999994</v>
          </cell>
          <cell r="S98">
            <v>62.679000000000002</v>
          </cell>
          <cell r="T98">
            <v>31.5716</v>
          </cell>
          <cell r="U98">
            <v>21.344999999999999</v>
          </cell>
          <cell r="V98">
            <v>34.755299999999998</v>
          </cell>
          <cell r="W98">
            <v>73.202299999999994</v>
          </cell>
          <cell r="X98">
            <v>194.83459999999999</v>
          </cell>
          <cell r="Y98">
            <v>27.102</v>
          </cell>
          <cell r="Z98">
            <v>32.173699999999997</v>
          </cell>
          <cell r="AA98">
            <v>64.250299999999996</v>
          </cell>
          <cell r="AB98">
            <v>353.98399999999998</v>
          </cell>
          <cell r="AC98">
            <v>74.045900000000003</v>
          </cell>
          <cell r="AD98">
            <v>22.496400000000001</v>
          </cell>
          <cell r="AE98">
            <v>112.30159999999999</v>
          </cell>
        </row>
        <row r="99">
          <cell r="B99">
            <v>3992.1837</v>
          </cell>
          <cell r="C99">
            <v>43.835299999999997</v>
          </cell>
          <cell r="D99">
            <v>46.112200000000001</v>
          </cell>
          <cell r="E99">
            <v>751.86040000000003</v>
          </cell>
          <cell r="F99">
            <v>267.5204</v>
          </cell>
          <cell r="G99">
            <v>73.261700000000005</v>
          </cell>
          <cell r="H99">
            <v>124.5977</v>
          </cell>
          <cell r="I99">
            <v>38.477400000000003</v>
          </cell>
          <cell r="J99">
            <v>76.387600000000006</v>
          </cell>
          <cell r="K99">
            <v>42.075000000000003</v>
          </cell>
          <cell r="L99">
            <v>786.55629999999996</v>
          </cell>
          <cell r="M99">
            <v>30.920200000000001</v>
          </cell>
          <cell r="N99">
            <v>37.348500000000001</v>
          </cell>
          <cell r="O99">
            <v>106.9735</v>
          </cell>
          <cell r="P99">
            <v>83.848799999999997</v>
          </cell>
          <cell r="Q99">
            <v>15.0756</v>
          </cell>
          <cell r="R99">
            <v>68.055300000000003</v>
          </cell>
          <cell r="S99">
            <v>63.452800000000003</v>
          </cell>
          <cell r="T99">
            <v>30.9373</v>
          </cell>
          <cell r="U99">
            <v>21.885000000000002</v>
          </cell>
          <cell r="V99">
            <v>34.947299999999998</v>
          </cell>
          <cell r="W99">
            <v>73.040899999999993</v>
          </cell>
          <cell r="X99">
            <v>197.7302</v>
          </cell>
          <cell r="Y99">
            <v>27.430499999999999</v>
          </cell>
          <cell r="Z99">
            <v>35.433999999999997</v>
          </cell>
          <cell r="AA99">
            <v>63.480800000000002</v>
          </cell>
          <cell r="AB99">
            <v>352.35270000000003</v>
          </cell>
          <cell r="AC99">
            <v>72.670299999999997</v>
          </cell>
          <cell r="AD99">
            <v>22.141999999999999</v>
          </cell>
          <cell r="AE99">
            <v>112.7795</v>
          </cell>
        </row>
        <row r="100">
          <cell r="B100">
            <v>4010.6518000000001</v>
          </cell>
          <cell r="C100">
            <v>43.478000000000002</v>
          </cell>
          <cell r="D100">
            <v>45.9529</v>
          </cell>
          <cell r="E100">
            <v>738.73379999999997</v>
          </cell>
          <cell r="F100">
            <v>260.08929999999998</v>
          </cell>
          <cell r="G100">
            <v>73.791399999999996</v>
          </cell>
          <cell r="H100">
            <v>123.6901</v>
          </cell>
          <cell r="I100">
            <v>39.230499999999999</v>
          </cell>
          <cell r="J100">
            <v>76.695099999999996</v>
          </cell>
          <cell r="K100">
            <v>41.471200000000003</v>
          </cell>
          <cell r="L100">
            <v>777.05520000000001</v>
          </cell>
          <cell r="M100">
            <v>30.5337</v>
          </cell>
          <cell r="N100">
            <v>36.5563</v>
          </cell>
          <cell r="O100">
            <v>107.6559</v>
          </cell>
          <cell r="P100">
            <v>84.174400000000006</v>
          </cell>
          <cell r="Q100">
            <v>15.1166</v>
          </cell>
          <cell r="R100">
            <v>68.280699999999996</v>
          </cell>
          <cell r="S100">
            <v>63.342300000000002</v>
          </cell>
          <cell r="T100">
            <v>30.994900000000001</v>
          </cell>
          <cell r="U100">
            <v>21.472100000000001</v>
          </cell>
          <cell r="V100">
            <v>34.755299999999998</v>
          </cell>
          <cell r="W100">
            <v>74.1708</v>
          </cell>
          <cell r="X100">
            <v>196.73740000000001</v>
          </cell>
          <cell r="Y100">
            <v>27.266300000000001</v>
          </cell>
          <cell r="Z100">
            <v>38.951700000000002</v>
          </cell>
          <cell r="AA100">
            <v>64.470100000000002</v>
          </cell>
          <cell r="AB100">
            <v>347.07510000000002</v>
          </cell>
          <cell r="AC100">
            <v>71.484399999999994</v>
          </cell>
          <cell r="AD100">
            <v>22.892499999999998</v>
          </cell>
          <cell r="AE100">
            <v>110.86799999999999</v>
          </cell>
        </row>
        <row r="101">
          <cell r="B101">
            <v>3987.5666999999999</v>
          </cell>
          <cell r="C101">
            <v>43.478000000000002</v>
          </cell>
          <cell r="D101">
            <v>45.9529</v>
          </cell>
          <cell r="E101">
            <v>731.44129999999996</v>
          </cell>
          <cell r="F101">
            <v>260.46080000000001</v>
          </cell>
          <cell r="G101">
            <v>72.607299999999995</v>
          </cell>
          <cell r="H101">
            <v>121.0047</v>
          </cell>
          <cell r="I101">
            <v>38.5458</v>
          </cell>
          <cell r="J101">
            <v>76.756600000000006</v>
          </cell>
          <cell r="K101">
            <v>43.471200000000003</v>
          </cell>
          <cell r="L101">
            <v>770.26869999999997</v>
          </cell>
          <cell r="M101">
            <v>31.847799999999999</v>
          </cell>
          <cell r="N101">
            <v>35.6509</v>
          </cell>
          <cell r="O101">
            <v>108.8502</v>
          </cell>
          <cell r="P101">
            <v>81.772900000000007</v>
          </cell>
          <cell r="Q101">
            <v>15.341900000000001</v>
          </cell>
          <cell r="R101">
            <v>68.055300000000003</v>
          </cell>
          <cell r="S101">
            <v>65.221500000000006</v>
          </cell>
          <cell r="T101">
            <v>31.139099999999999</v>
          </cell>
          <cell r="U101">
            <v>21.218</v>
          </cell>
          <cell r="V101">
            <v>34.947299999999998</v>
          </cell>
          <cell r="W101">
            <v>74.1708</v>
          </cell>
          <cell r="X101">
            <v>193.1799</v>
          </cell>
          <cell r="Y101">
            <v>27.307300000000001</v>
          </cell>
          <cell r="Z101">
            <v>38.179499999999997</v>
          </cell>
          <cell r="AA101">
            <v>64.195300000000003</v>
          </cell>
          <cell r="AB101">
            <v>348.41849999999999</v>
          </cell>
          <cell r="AC101">
            <v>71.721599999999995</v>
          </cell>
          <cell r="AD101">
            <v>21.103300000000001</v>
          </cell>
          <cell r="AE101">
            <v>110.7246</v>
          </cell>
        </row>
        <row r="102">
          <cell r="B102">
            <v>3947.5524999999998</v>
          </cell>
          <cell r="C102">
            <v>43.597099999999998</v>
          </cell>
          <cell r="D102">
            <v>45.793599999999998</v>
          </cell>
          <cell r="E102">
            <v>721.96100000000001</v>
          </cell>
          <cell r="F102">
            <v>257.11680000000001</v>
          </cell>
          <cell r="G102">
            <v>72.918899999999994</v>
          </cell>
          <cell r="H102">
            <v>120.25279999999999</v>
          </cell>
          <cell r="I102">
            <v>38.408900000000003</v>
          </cell>
          <cell r="J102">
            <v>77.002700000000004</v>
          </cell>
          <cell r="K102">
            <v>43.433399999999999</v>
          </cell>
          <cell r="L102">
            <v>765.74440000000004</v>
          </cell>
          <cell r="M102">
            <v>31.6159</v>
          </cell>
          <cell r="N102">
            <v>35.367899999999999</v>
          </cell>
          <cell r="O102">
            <v>108.67959999999999</v>
          </cell>
          <cell r="P102">
            <v>87.715599999999995</v>
          </cell>
          <cell r="Q102">
            <v>15.7516</v>
          </cell>
          <cell r="R102">
            <v>68.168000000000006</v>
          </cell>
          <cell r="S102">
            <v>64.447699999999998</v>
          </cell>
          <cell r="T102">
            <v>31.023700000000002</v>
          </cell>
          <cell r="U102">
            <v>21.281500000000001</v>
          </cell>
          <cell r="V102">
            <v>34.851300000000002</v>
          </cell>
          <cell r="W102">
            <v>73.283000000000001</v>
          </cell>
          <cell r="X102">
            <v>193.75899999999999</v>
          </cell>
          <cell r="Y102">
            <v>27.184200000000001</v>
          </cell>
          <cell r="Z102">
            <v>38.865900000000003</v>
          </cell>
          <cell r="AA102">
            <v>64.195300000000003</v>
          </cell>
          <cell r="AB102">
            <v>342.08539999999999</v>
          </cell>
          <cell r="AC102">
            <v>70.962599999999995</v>
          </cell>
          <cell r="AD102">
            <v>21.1951</v>
          </cell>
          <cell r="AE102">
            <v>110.1512</v>
          </cell>
        </row>
        <row r="103">
          <cell r="B103">
            <v>3892.1482999999998</v>
          </cell>
          <cell r="C103">
            <v>43.478000000000002</v>
          </cell>
          <cell r="D103">
            <v>46.112200000000001</v>
          </cell>
          <cell r="E103">
            <v>705.91740000000004</v>
          </cell>
          <cell r="F103">
            <v>261.57549999999998</v>
          </cell>
          <cell r="G103">
            <v>72.825400000000002</v>
          </cell>
          <cell r="H103">
            <v>118.74890000000001</v>
          </cell>
          <cell r="I103">
            <v>38.408900000000003</v>
          </cell>
          <cell r="J103">
            <v>74.849999999999994</v>
          </cell>
          <cell r="K103">
            <v>42.188200000000002</v>
          </cell>
          <cell r="L103">
            <v>771.17359999999996</v>
          </cell>
          <cell r="M103">
            <v>32.156999999999996</v>
          </cell>
          <cell r="N103">
            <v>35.367899999999999</v>
          </cell>
          <cell r="O103">
            <v>107.4853</v>
          </cell>
          <cell r="P103">
            <v>89.954300000000003</v>
          </cell>
          <cell r="Q103">
            <v>15.895</v>
          </cell>
          <cell r="R103">
            <v>68.280699999999996</v>
          </cell>
          <cell r="S103">
            <v>65.663700000000006</v>
          </cell>
          <cell r="T103">
            <v>30.966100000000001</v>
          </cell>
          <cell r="U103">
            <v>21.926400000000001</v>
          </cell>
          <cell r="V103">
            <v>34.275300000000001</v>
          </cell>
          <cell r="W103">
            <v>72.314499999999995</v>
          </cell>
          <cell r="X103">
            <v>187.1405</v>
          </cell>
          <cell r="Y103">
            <v>27.184200000000001</v>
          </cell>
          <cell r="Z103">
            <v>37.407299999999999</v>
          </cell>
          <cell r="AA103">
            <v>65.349500000000006</v>
          </cell>
          <cell r="AB103">
            <v>346.88319999999999</v>
          </cell>
          <cell r="AC103">
            <v>70.440799999999996</v>
          </cell>
          <cell r="AD103">
            <v>20.1858</v>
          </cell>
          <cell r="AE103">
            <v>108.7175</v>
          </cell>
        </row>
        <row r="104">
          <cell r="B104">
            <v>3810.5808999999999</v>
          </cell>
          <cell r="C104">
            <v>43.0015</v>
          </cell>
          <cell r="D104">
            <v>45.076799999999999</v>
          </cell>
          <cell r="E104">
            <v>686.22760000000005</v>
          </cell>
          <cell r="F104">
            <v>256.00220000000002</v>
          </cell>
          <cell r="G104">
            <v>74.913300000000007</v>
          </cell>
          <cell r="H104">
            <v>116.4395</v>
          </cell>
          <cell r="I104">
            <v>37.381900000000002</v>
          </cell>
          <cell r="J104">
            <v>72.451400000000007</v>
          </cell>
          <cell r="K104">
            <v>41.320300000000003</v>
          </cell>
          <cell r="L104">
            <v>760.54139999999995</v>
          </cell>
          <cell r="M104">
            <v>31.6159</v>
          </cell>
          <cell r="N104">
            <v>34.349299999999999</v>
          </cell>
          <cell r="O104">
            <v>106.80289999999999</v>
          </cell>
          <cell r="P104">
            <v>89.058800000000005</v>
          </cell>
          <cell r="Q104">
            <v>15.5877</v>
          </cell>
          <cell r="R104">
            <v>66.703199999999995</v>
          </cell>
          <cell r="S104">
            <v>66.548100000000005</v>
          </cell>
          <cell r="T104">
            <v>30.389399999999998</v>
          </cell>
          <cell r="U104">
            <v>22.6358</v>
          </cell>
          <cell r="V104">
            <v>33.315199999999997</v>
          </cell>
          <cell r="W104">
            <v>71.507400000000004</v>
          </cell>
          <cell r="X104">
            <v>184.98939999999999</v>
          </cell>
          <cell r="Y104">
            <v>27.0199</v>
          </cell>
          <cell r="Z104">
            <v>37.578899999999997</v>
          </cell>
          <cell r="AA104">
            <v>64.195300000000003</v>
          </cell>
          <cell r="AB104">
            <v>345.44380000000001</v>
          </cell>
          <cell r="AC104">
            <v>71.531800000000004</v>
          </cell>
          <cell r="AD104">
            <v>19.176500000000001</v>
          </cell>
          <cell r="AE104">
            <v>106.137</v>
          </cell>
        </row>
        <row r="105">
          <cell r="B105">
            <v>3841.3609999999999</v>
          </cell>
          <cell r="C105">
            <v>43.120600000000003</v>
          </cell>
          <cell r="D105">
            <v>44.519300000000001</v>
          </cell>
          <cell r="E105">
            <v>673.101</v>
          </cell>
          <cell r="F105">
            <v>256.37369999999999</v>
          </cell>
          <cell r="G105">
            <v>72.420299999999997</v>
          </cell>
          <cell r="H105">
            <v>116.8154</v>
          </cell>
          <cell r="I105">
            <v>38.134999999999998</v>
          </cell>
          <cell r="J105">
            <v>72.820400000000006</v>
          </cell>
          <cell r="K105">
            <v>42.188200000000002</v>
          </cell>
          <cell r="L105">
            <v>758.50540000000001</v>
          </cell>
          <cell r="M105">
            <v>31.229399999999998</v>
          </cell>
          <cell r="N105">
            <v>34.688899999999997</v>
          </cell>
          <cell r="O105">
            <v>106.291</v>
          </cell>
          <cell r="P105">
            <v>84.093000000000004</v>
          </cell>
          <cell r="Q105">
            <v>15.26</v>
          </cell>
          <cell r="R105">
            <v>66.703199999999995</v>
          </cell>
          <cell r="S105">
            <v>63.784399999999998</v>
          </cell>
          <cell r="T105">
            <v>30.129899999999999</v>
          </cell>
          <cell r="U105">
            <v>21.3782</v>
          </cell>
          <cell r="V105">
            <v>33.411200000000001</v>
          </cell>
          <cell r="W105">
            <v>72.072400000000002</v>
          </cell>
          <cell r="X105">
            <v>184.98939999999999</v>
          </cell>
          <cell r="Y105">
            <v>26.4039</v>
          </cell>
          <cell r="Z105">
            <v>35.777200000000001</v>
          </cell>
          <cell r="AA105">
            <v>64.744900000000001</v>
          </cell>
          <cell r="AB105">
            <v>343.33280000000002</v>
          </cell>
          <cell r="AC105">
            <v>71.579300000000003</v>
          </cell>
          <cell r="AD105">
            <v>18.878299999999999</v>
          </cell>
          <cell r="AE105">
            <v>107.9529</v>
          </cell>
        </row>
        <row r="106">
          <cell r="B106">
            <v>3847.5171</v>
          </cell>
          <cell r="C106">
            <v>43.239699999999999</v>
          </cell>
          <cell r="D106">
            <v>44.439700000000002</v>
          </cell>
          <cell r="E106">
            <v>665.80849999999998</v>
          </cell>
          <cell r="F106">
            <v>251.9151</v>
          </cell>
          <cell r="G106">
            <v>70.332499999999996</v>
          </cell>
          <cell r="H106">
            <v>116.1172</v>
          </cell>
          <cell r="I106">
            <v>39.230499999999999</v>
          </cell>
          <cell r="J106">
            <v>72.820400000000006</v>
          </cell>
          <cell r="K106">
            <v>42.075000000000003</v>
          </cell>
          <cell r="L106">
            <v>746.74220000000003</v>
          </cell>
          <cell r="M106">
            <v>31.770499999999998</v>
          </cell>
          <cell r="N106">
            <v>34.2361</v>
          </cell>
          <cell r="O106">
            <v>104.0731</v>
          </cell>
          <cell r="P106">
            <v>85.232699999999994</v>
          </cell>
          <cell r="Q106">
            <v>15.055199999999999</v>
          </cell>
          <cell r="R106">
            <v>66.365200000000002</v>
          </cell>
          <cell r="S106">
            <v>66.105900000000005</v>
          </cell>
          <cell r="T106">
            <v>30.5913</v>
          </cell>
          <cell r="U106">
            <v>20.959</v>
          </cell>
          <cell r="V106">
            <v>33.411200000000001</v>
          </cell>
          <cell r="W106">
            <v>71.668899999999994</v>
          </cell>
          <cell r="X106">
            <v>183.91390000000001</v>
          </cell>
          <cell r="Y106">
            <v>26.4861</v>
          </cell>
          <cell r="Z106">
            <v>35.2624</v>
          </cell>
          <cell r="AA106">
            <v>65.184600000000003</v>
          </cell>
          <cell r="AB106">
            <v>342.75700000000001</v>
          </cell>
          <cell r="AC106">
            <v>71.484399999999994</v>
          </cell>
          <cell r="AD106">
            <v>18.901199999999999</v>
          </cell>
          <cell r="AE106">
            <v>110.1512</v>
          </cell>
        </row>
        <row r="107">
          <cell r="B107">
            <v>3781.3398000000002</v>
          </cell>
          <cell r="C107">
            <v>43.239699999999999</v>
          </cell>
          <cell r="D107">
            <v>44.121099999999998</v>
          </cell>
          <cell r="E107">
            <v>670.91319999999996</v>
          </cell>
          <cell r="F107">
            <v>253.40129999999999</v>
          </cell>
          <cell r="G107">
            <v>71.983999999999995</v>
          </cell>
          <cell r="H107">
            <v>115.95610000000001</v>
          </cell>
          <cell r="I107">
            <v>38.6828</v>
          </cell>
          <cell r="J107">
            <v>71.344300000000004</v>
          </cell>
          <cell r="K107">
            <v>43.056100000000001</v>
          </cell>
          <cell r="L107">
            <v>708.51149999999996</v>
          </cell>
          <cell r="M107">
            <v>31.693200000000001</v>
          </cell>
          <cell r="N107">
            <v>34.179600000000001</v>
          </cell>
          <cell r="O107">
            <v>105.0967</v>
          </cell>
          <cell r="P107">
            <v>84.133700000000005</v>
          </cell>
          <cell r="Q107">
            <v>14.7933</v>
          </cell>
          <cell r="R107">
            <v>64.6751</v>
          </cell>
          <cell r="S107">
            <v>66.326999999999998</v>
          </cell>
          <cell r="T107">
            <v>30.043399999999998</v>
          </cell>
          <cell r="U107">
            <v>20.378599999999999</v>
          </cell>
          <cell r="V107">
            <v>33.699199999999998</v>
          </cell>
          <cell r="W107">
            <v>71.911000000000001</v>
          </cell>
          <cell r="X107">
            <v>185.65129999999999</v>
          </cell>
          <cell r="Y107">
            <v>26.3629</v>
          </cell>
          <cell r="Z107">
            <v>36.892600000000002</v>
          </cell>
          <cell r="AA107">
            <v>66.998400000000004</v>
          </cell>
          <cell r="AB107">
            <v>325.38889999999998</v>
          </cell>
          <cell r="AC107">
            <v>70.915199999999999</v>
          </cell>
          <cell r="AD107">
            <v>18.8095</v>
          </cell>
          <cell r="AE107">
            <v>110.6768</v>
          </cell>
        </row>
        <row r="108">
          <cell r="B108">
            <v>3724.3964999999998</v>
          </cell>
          <cell r="C108">
            <v>43.0015</v>
          </cell>
          <cell r="D108">
            <v>43.802599999999998</v>
          </cell>
          <cell r="E108">
            <v>659.24519999999995</v>
          </cell>
          <cell r="F108">
            <v>256.74529999999999</v>
          </cell>
          <cell r="G108">
            <v>69.989699999999999</v>
          </cell>
          <cell r="H108">
            <v>116.7617</v>
          </cell>
          <cell r="I108">
            <v>38.203499999999998</v>
          </cell>
          <cell r="J108">
            <v>69.745199999999997</v>
          </cell>
          <cell r="K108">
            <v>42.225900000000003</v>
          </cell>
          <cell r="L108">
            <v>697.65309999999999</v>
          </cell>
          <cell r="M108">
            <v>30.688300000000002</v>
          </cell>
          <cell r="N108">
            <v>33.670299999999997</v>
          </cell>
          <cell r="O108">
            <v>105.7792</v>
          </cell>
          <cell r="P108">
            <v>88.163399999999996</v>
          </cell>
          <cell r="Q108">
            <v>14.880599999999999</v>
          </cell>
          <cell r="R108">
            <v>64.337100000000007</v>
          </cell>
          <cell r="S108">
            <v>64.447699999999998</v>
          </cell>
          <cell r="T108">
            <v>29.437999999999999</v>
          </cell>
          <cell r="U108">
            <v>20.604299999999999</v>
          </cell>
          <cell r="V108">
            <v>33.891199999999998</v>
          </cell>
          <cell r="W108">
            <v>71.103899999999996</v>
          </cell>
          <cell r="X108">
            <v>180.8528</v>
          </cell>
          <cell r="Y108">
            <v>26.157599999999999</v>
          </cell>
          <cell r="Z108">
            <v>38.179499999999997</v>
          </cell>
          <cell r="AA108">
            <v>64.195300000000003</v>
          </cell>
          <cell r="AB108">
            <v>318.95979999999997</v>
          </cell>
          <cell r="AC108">
            <v>71.104900000000001</v>
          </cell>
          <cell r="AD108">
            <v>20.6904</v>
          </cell>
          <cell r="AE108">
            <v>110.0078</v>
          </cell>
        </row>
        <row r="109">
          <cell r="B109">
            <v>3729.0135</v>
          </cell>
          <cell r="C109">
            <v>43.9544</v>
          </cell>
          <cell r="D109">
            <v>44.121099999999998</v>
          </cell>
          <cell r="E109">
            <v>673.83029999999997</v>
          </cell>
          <cell r="F109">
            <v>260.08929999999998</v>
          </cell>
          <cell r="G109">
            <v>72.264499999999998</v>
          </cell>
          <cell r="H109">
            <v>116.8154</v>
          </cell>
          <cell r="I109">
            <v>38.066600000000001</v>
          </cell>
          <cell r="J109">
            <v>69.991200000000006</v>
          </cell>
          <cell r="K109">
            <v>42.791899999999998</v>
          </cell>
          <cell r="L109">
            <v>710.32119999999998</v>
          </cell>
          <cell r="M109">
            <v>30.765599999999999</v>
          </cell>
          <cell r="N109">
            <v>33.7834</v>
          </cell>
          <cell r="O109">
            <v>107.3147</v>
          </cell>
          <cell r="P109">
            <v>88.733199999999997</v>
          </cell>
          <cell r="Q109">
            <v>14.5097</v>
          </cell>
          <cell r="R109">
            <v>64.224400000000003</v>
          </cell>
          <cell r="S109">
            <v>69.311700000000002</v>
          </cell>
          <cell r="T109">
            <v>29.4956</v>
          </cell>
          <cell r="U109">
            <v>20.636600000000001</v>
          </cell>
          <cell r="V109">
            <v>34.083199999999998</v>
          </cell>
          <cell r="W109">
            <v>71.346000000000004</v>
          </cell>
          <cell r="X109">
            <v>179.44640000000001</v>
          </cell>
          <cell r="Y109">
            <v>26.609300000000001</v>
          </cell>
          <cell r="Z109">
            <v>42.040399999999998</v>
          </cell>
          <cell r="AA109">
            <v>62.931199999999997</v>
          </cell>
          <cell r="AB109">
            <v>323.75760000000002</v>
          </cell>
          <cell r="AC109">
            <v>72.622799999999998</v>
          </cell>
          <cell r="AD109">
            <v>20.7593</v>
          </cell>
          <cell r="AE109">
            <v>111.0591</v>
          </cell>
        </row>
        <row r="110">
          <cell r="B110">
            <v>3770.5666999999999</v>
          </cell>
          <cell r="C110">
            <v>44.6691</v>
          </cell>
          <cell r="D110">
            <v>43.961799999999997</v>
          </cell>
          <cell r="E110">
            <v>665.80849999999998</v>
          </cell>
          <cell r="F110">
            <v>258.60309999999998</v>
          </cell>
          <cell r="G110">
            <v>77.063400000000001</v>
          </cell>
          <cell r="H110">
            <v>113.4855</v>
          </cell>
          <cell r="I110">
            <v>39.435899999999997</v>
          </cell>
          <cell r="J110">
            <v>70.052700000000002</v>
          </cell>
          <cell r="K110">
            <v>43.093800000000002</v>
          </cell>
          <cell r="L110">
            <v>718.01260000000002</v>
          </cell>
          <cell r="M110">
            <v>31.384</v>
          </cell>
          <cell r="N110">
            <v>33.500500000000002</v>
          </cell>
          <cell r="O110">
            <v>107.4853</v>
          </cell>
          <cell r="P110">
            <v>87.512100000000004</v>
          </cell>
          <cell r="Q110">
            <v>14.684200000000001</v>
          </cell>
          <cell r="R110">
            <v>64.562399999999997</v>
          </cell>
          <cell r="S110">
            <v>66.769199999999998</v>
          </cell>
          <cell r="T110">
            <v>29.466799999999999</v>
          </cell>
          <cell r="U110">
            <v>20.991299999999999</v>
          </cell>
          <cell r="V110">
            <v>33.987200000000001</v>
          </cell>
          <cell r="W110">
            <v>71.265299999999996</v>
          </cell>
          <cell r="X110">
            <v>178.619</v>
          </cell>
          <cell r="Y110">
            <v>26.650300000000001</v>
          </cell>
          <cell r="Z110">
            <v>46.244399999999999</v>
          </cell>
          <cell r="AA110">
            <v>62.876199999999997</v>
          </cell>
          <cell r="AB110">
            <v>326.44439999999997</v>
          </cell>
          <cell r="AC110">
            <v>72.622799999999998</v>
          </cell>
          <cell r="AD110">
            <v>20.552800000000001</v>
          </cell>
          <cell r="AE110">
            <v>108.95650000000001</v>
          </cell>
        </row>
        <row r="111">
          <cell r="B111">
            <v>3744.4036000000001</v>
          </cell>
          <cell r="C111">
            <v>44.6691</v>
          </cell>
          <cell r="D111">
            <v>43.882199999999997</v>
          </cell>
          <cell r="E111">
            <v>660.70370000000003</v>
          </cell>
          <cell r="F111">
            <v>262.6902</v>
          </cell>
          <cell r="G111">
            <v>74.290000000000006</v>
          </cell>
          <cell r="H111">
            <v>112.8947</v>
          </cell>
          <cell r="I111">
            <v>38.888100000000001</v>
          </cell>
          <cell r="J111">
            <v>71.098299999999995</v>
          </cell>
          <cell r="K111">
            <v>42.980600000000003</v>
          </cell>
          <cell r="L111">
            <v>721.40589999999997</v>
          </cell>
          <cell r="M111">
            <v>31.384</v>
          </cell>
          <cell r="N111">
            <v>33.840000000000003</v>
          </cell>
          <cell r="O111">
            <v>107.9971</v>
          </cell>
          <cell r="P111">
            <v>87.593500000000006</v>
          </cell>
          <cell r="Q111">
            <v>14.6188</v>
          </cell>
          <cell r="R111">
            <v>64.787800000000004</v>
          </cell>
          <cell r="S111">
            <v>62.3474</v>
          </cell>
          <cell r="T111">
            <v>29.4956</v>
          </cell>
          <cell r="U111">
            <v>20.668800000000001</v>
          </cell>
          <cell r="V111">
            <v>33.603200000000001</v>
          </cell>
          <cell r="W111">
            <v>70.538899999999998</v>
          </cell>
          <cell r="X111">
            <v>178.2054</v>
          </cell>
          <cell r="Y111">
            <v>26.650300000000001</v>
          </cell>
          <cell r="Z111">
            <v>50.877400000000002</v>
          </cell>
          <cell r="AA111">
            <v>62.271700000000003</v>
          </cell>
          <cell r="AB111">
            <v>327.97969999999998</v>
          </cell>
          <cell r="AC111">
            <v>73.998500000000007</v>
          </cell>
          <cell r="AD111">
            <v>21.034500000000001</v>
          </cell>
          <cell r="AE111">
            <v>107.76179999999999</v>
          </cell>
        </row>
        <row r="112">
          <cell r="B112">
            <v>3772.1057000000001</v>
          </cell>
          <cell r="C112">
            <v>45.383899999999997</v>
          </cell>
          <cell r="D112">
            <v>44.519300000000001</v>
          </cell>
          <cell r="E112">
            <v>687.68610000000001</v>
          </cell>
          <cell r="F112">
            <v>260.46080000000001</v>
          </cell>
          <cell r="G112">
            <v>74.757400000000004</v>
          </cell>
          <cell r="H112">
            <v>112.304</v>
          </cell>
          <cell r="I112">
            <v>39.298900000000003</v>
          </cell>
          <cell r="J112">
            <v>72.266900000000007</v>
          </cell>
          <cell r="K112">
            <v>47.282400000000003</v>
          </cell>
          <cell r="L112">
            <v>730.6807</v>
          </cell>
          <cell r="M112">
            <v>32.002400000000002</v>
          </cell>
          <cell r="N112">
            <v>33.953200000000002</v>
          </cell>
          <cell r="O112">
            <v>107.6559</v>
          </cell>
          <cell r="P112">
            <v>88.000600000000006</v>
          </cell>
          <cell r="Q112">
            <v>15.055199999999999</v>
          </cell>
          <cell r="R112">
            <v>65.013099999999994</v>
          </cell>
          <cell r="S112">
            <v>63.121200000000002</v>
          </cell>
          <cell r="T112">
            <v>29.697500000000002</v>
          </cell>
          <cell r="U112">
            <v>20.572099999999999</v>
          </cell>
          <cell r="V112">
            <v>33.603200000000001</v>
          </cell>
          <cell r="W112">
            <v>71.346000000000004</v>
          </cell>
          <cell r="X112">
            <v>175.4752</v>
          </cell>
          <cell r="Y112">
            <v>26.691400000000002</v>
          </cell>
          <cell r="Z112">
            <v>47.7029</v>
          </cell>
          <cell r="AA112">
            <v>62.711399999999998</v>
          </cell>
          <cell r="AB112">
            <v>343.14089999999999</v>
          </cell>
          <cell r="AC112">
            <v>73.761300000000006</v>
          </cell>
          <cell r="AD112">
            <v>20.873999999999999</v>
          </cell>
          <cell r="AE112">
            <v>105.3724</v>
          </cell>
        </row>
        <row r="113">
          <cell r="B113">
            <v>3705.9283999999998</v>
          </cell>
          <cell r="C113">
            <v>49.910299999999999</v>
          </cell>
          <cell r="D113">
            <v>45.076799999999999</v>
          </cell>
          <cell r="E113">
            <v>667.26700000000005</v>
          </cell>
          <cell r="F113">
            <v>255.25909999999999</v>
          </cell>
          <cell r="G113">
            <v>76.284400000000005</v>
          </cell>
          <cell r="H113">
            <v>113.4318</v>
          </cell>
          <cell r="I113">
            <v>39.230499999999999</v>
          </cell>
          <cell r="J113">
            <v>71.713300000000004</v>
          </cell>
          <cell r="K113">
            <v>45.093800000000002</v>
          </cell>
          <cell r="L113">
            <v>740.8605</v>
          </cell>
          <cell r="M113">
            <v>30.920200000000001</v>
          </cell>
          <cell r="N113">
            <v>33.387300000000003</v>
          </cell>
          <cell r="O113">
            <v>106.6322</v>
          </cell>
          <cell r="P113">
            <v>90.442800000000005</v>
          </cell>
          <cell r="Q113">
            <v>14.7279</v>
          </cell>
          <cell r="R113">
            <v>64.111699999999999</v>
          </cell>
          <cell r="S113">
            <v>69.422200000000004</v>
          </cell>
          <cell r="T113">
            <v>29.928100000000001</v>
          </cell>
          <cell r="U113">
            <v>20.862300000000001</v>
          </cell>
          <cell r="V113">
            <v>33.987200000000001</v>
          </cell>
          <cell r="W113">
            <v>71.588099999999997</v>
          </cell>
          <cell r="X113">
            <v>174.89609999999999</v>
          </cell>
          <cell r="Y113">
            <v>27.307300000000001</v>
          </cell>
          <cell r="Z113">
            <v>45.214799999999997</v>
          </cell>
          <cell r="AA113">
            <v>64.635000000000005</v>
          </cell>
          <cell r="AB113">
            <v>347.84269999999998</v>
          </cell>
          <cell r="AC113">
            <v>75.468900000000005</v>
          </cell>
          <cell r="AD113">
            <v>21.034500000000001</v>
          </cell>
          <cell r="AE113">
            <v>107.4273</v>
          </cell>
        </row>
        <row r="114">
          <cell r="B114">
            <v>3662.8362999999999</v>
          </cell>
          <cell r="C114">
            <v>54.9133</v>
          </cell>
          <cell r="D114">
            <v>44.360100000000003</v>
          </cell>
          <cell r="E114">
            <v>669.4547</v>
          </cell>
          <cell r="F114">
            <v>252.28659999999999</v>
          </cell>
          <cell r="G114">
            <v>74.071899999999999</v>
          </cell>
          <cell r="H114">
            <v>110.85380000000001</v>
          </cell>
          <cell r="I114">
            <v>39.572800000000001</v>
          </cell>
          <cell r="J114">
            <v>70.360299999999995</v>
          </cell>
          <cell r="K114">
            <v>44.0749</v>
          </cell>
          <cell r="L114">
            <v>728.87099999999998</v>
          </cell>
          <cell r="M114">
            <v>30.224499999999999</v>
          </cell>
          <cell r="N114">
            <v>33.3307</v>
          </cell>
          <cell r="O114">
            <v>107.14409999999999</v>
          </cell>
          <cell r="P114">
            <v>93.658299999999997</v>
          </cell>
          <cell r="Q114">
            <v>14.597</v>
          </cell>
          <cell r="R114">
            <v>63.548299999999998</v>
          </cell>
          <cell r="S114">
            <v>69.422200000000004</v>
          </cell>
          <cell r="T114">
            <v>29.582100000000001</v>
          </cell>
          <cell r="U114">
            <v>20.5076</v>
          </cell>
          <cell r="V114">
            <v>33.603200000000001</v>
          </cell>
          <cell r="W114">
            <v>71.830299999999994</v>
          </cell>
          <cell r="X114">
            <v>171.83500000000001</v>
          </cell>
          <cell r="Y114">
            <v>27.1431</v>
          </cell>
          <cell r="Z114">
            <v>44.271099999999997</v>
          </cell>
          <cell r="AA114">
            <v>67.328100000000006</v>
          </cell>
          <cell r="AB114">
            <v>340.35809999999998</v>
          </cell>
          <cell r="AC114">
            <v>75.516400000000004</v>
          </cell>
          <cell r="AD114">
            <v>22.6631</v>
          </cell>
          <cell r="AE114">
            <v>111.776</v>
          </cell>
        </row>
        <row r="115">
          <cell r="B115">
            <v>3664.3753000000002</v>
          </cell>
          <cell r="C115">
            <v>55.508899999999997</v>
          </cell>
          <cell r="D115">
            <v>44.041499999999999</v>
          </cell>
          <cell r="E115">
            <v>673.83029999999997</v>
          </cell>
          <cell r="F115">
            <v>250.8004</v>
          </cell>
          <cell r="G115">
            <v>73.0124</v>
          </cell>
          <cell r="H115">
            <v>111.87430000000001</v>
          </cell>
          <cell r="I115">
            <v>39.641300000000001</v>
          </cell>
          <cell r="J115">
            <v>70.360299999999995</v>
          </cell>
          <cell r="K115">
            <v>44.942799999999998</v>
          </cell>
          <cell r="L115">
            <v>719.36990000000003</v>
          </cell>
          <cell r="M115">
            <v>30.379100000000001</v>
          </cell>
          <cell r="N115">
            <v>33.500500000000002</v>
          </cell>
          <cell r="O115">
            <v>106.4616</v>
          </cell>
          <cell r="P115">
            <v>93.576899999999995</v>
          </cell>
          <cell r="Q115">
            <v>14.706</v>
          </cell>
          <cell r="R115">
            <v>63.548299999999998</v>
          </cell>
          <cell r="S115">
            <v>68.648399999999995</v>
          </cell>
          <cell r="T115">
            <v>29.639800000000001</v>
          </cell>
          <cell r="U115">
            <v>20.378599999999999</v>
          </cell>
          <cell r="V115">
            <v>33.699199999999998</v>
          </cell>
          <cell r="W115">
            <v>72.153099999999995</v>
          </cell>
          <cell r="X115">
            <v>171.0077</v>
          </cell>
          <cell r="Y115">
            <v>26.937799999999999</v>
          </cell>
          <cell r="Z115">
            <v>45.472200000000001</v>
          </cell>
          <cell r="AA115">
            <v>65.679299999999998</v>
          </cell>
          <cell r="AB115">
            <v>331.81799999999998</v>
          </cell>
          <cell r="AC115">
            <v>77.413799999999995</v>
          </cell>
          <cell r="AD115">
            <v>21.768599999999999</v>
          </cell>
          <cell r="AE115">
            <v>111.29810000000001</v>
          </cell>
        </row>
        <row r="116">
          <cell r="B116">
            <v>3844.4391000000001</v>
          </cell>
          <cell r="C116">
            <v>55.508899999999997</v>
          </cell>
          <cell r="D116">
            <v>43.961799999999997</v>
          </cell>
          <cell r="E116">
            <v>663.62070000000006</v>
          </cell>
          <cell r="F116">
            <v>251.9151</v>
          </cell>
          <cell r="G116">
            <v>73.853800000000007</v>
          </cell>
          <cell r="H116">
            <v>110.96120000000001</v>
          </cell>
          <cell r="I116">
            <v>40.257399999999997</v>
          </cell>
          <cell r="J116">
            <v>72.205399999999997</v>
          </cell>
          <cell r="K116">
            <v>42.263599999999997</v>
          </cell>
          <cell r="L116">
            <v>734.07399999999996</v>
          </cell>
          <cell r="M116">
            <v>30.069900000000001</v>
          </cell>
          <cell r="N116">
            <v>34.292700000000004</v>
          </cell>
          <cell r="O116">
            <v>106.1204</v>
          </cell>
          <cell r="P116">
            <v>91.989500000000007</v>
          </cell>
          <cell r="Q116">
            <v>14.6188</v>
          </cell>
          <cell r="R116">
            <v>64.787800000000004</v>
          </cell>
          <cell r="S116">
            <v>66.326999999999998</v>
          </cell>
          <cell r="T116">
            <v>30.014600000000002</v>
          </cell>
          <cell r="U116">
            <v>19.765999999999998</v>
          </cell>
          <cell r="V116">
            <v>32.931100000000001</v>
          </cell>
          <cell r="W116">
            <v>70.538899999999998</v>
          </cell>
          <cell r="X116">
            <v>171.09039999999999</v>
          </cell>
          <cell r="Y116">
            <v>26.691400000000002</v>
          </cell>
          <cell r="Z116">
            <v>43.155700000000003</v>
          </cell>
          <cell r="AA116">
            <v>67.053299999999993</v>
          </cell>
          <cell r="AB116">
            <v>312.8186</v>
          </cell>
          <cell r="AC116">
            <v>85.098200000000006</v>
          </cell>
          <cell r="AD116">
            <v>21.997900000000001</v>
          </cell>
          <cell r="AE116">
            <v>107.5228</v>
          </cell>
        </row>
        <row r="117">
          <cell r="B117">
            <v>3701.3114</v>
          </cell>
          <cell r="C117">
            <v>56.104500000000002</v>
          </cell>
          <cell r="D117">
            <v>43.722900000000003</v>
          </cell>
          <cell r="E117">
            <v>646.84789999999998</v>
          </cell>
          <cell r="F117">
            <v>251.54349999999999</v>
          </cell>
          <cell r="G117">
            <v>71.111500000000007</v>
          </cell>
          <cell r="H117">
            <v>110.04819999999999</v>
          </cell>
          <cell r="I117">
            <v>40.257399999999997</v>
          </cell>
          <cell r="J117">
            <v>71.221299999999999</v>
          </cell>
          <cell r="K117">
            <v>41.508899999999997</v>
          </cell>
          <cell r="L117">
            <v>723.21559999999999</v>
          </cell>
          <cell r="M117">
            <v>29.915299999999998</v>
          </cell>
          <cell r="N117">
            <v>33.500500000000002</v>
          </cell>
          <cell r="O117">
            <v>111.58</v>
          </cell>
          <cell r="P117">
            <v>91.582400000000007</v>
          </cell>
          <cell r="Q117">
            <v>14.8588</v>
          </cell>
          <cell r="R117">
            <v>63.661000000000001</v>
          </cell>
          <cell r="S117">
            <v>66.658600000000007</v>
          </cell>
          <cell r="T117">
            <v>29.582100000000001</v>
          </cell>
          <cell r="U117">
            <v>19.798200000000001</v>
          </cell>
          <cell r="V117">
            <v>32.835099999999997</v>
          </cell>
          <cell r="W117">
            <v>70.216099999999997</v>
          </cell>
          <cell r="X117">
            <v>167.202</v>
          </cell>
          <cell r="Y117">
            <v>26.3629</v>
          </cell>
          <cell r="Z117">
            <v>44.528500000000001</v>
          </cell>
          <cell r="AA117">
            <v>67.163300000000007</v>
          </cell>
          <cell r="AB117">
            <v>293.72320000000002</v>
          </cell>
          <cell r="AC117">
            <v>80.639300000000006</v>
          </cell>
          <cell r="AD117">
            <v>21.837399999999999</v>
          </cell>
          <cell r="AE117">
            <v>103.6998</v>
          </cell>
        </row>
        <row r="118">
          <cell r="B118">
            <v>3665.9142999999999</v>
          </cell>
          <cell r="C118">
            <v>57.891199999999998</v>
          </cell>
          <cell r="D118">
            <v>43.643300000000004</v>
          </cell>
          <cell r="E118">
            <v>630.80430000000001</v>
          </cell>
          <cell r="F118">
            <v>250.0573</v>
          </cell>
          <cell r="G118">
            <v>72.295699999999997</v>
          </cell>
          <cell r="H118">
            <v>110.4242</v>
          </cell>
          <cell r="I118">
            <v>39.778199999999998</v>
          </cell>
          <cell r="J118">
            <v>71.098299999999995</v>
          </cell>
          <cell r="K118">
            <v>41.471200000000003</v>
          </cell>
          <cell r="L118">
            <v>703.98710000000005</v>
          </cell>
          <cell r="M118">
            <v>30.224499999999999</v>
          </cell>
          <cell r="N118">
            <v>33.217500000000001</v>
          </cell>
          <cell r="O118">
            <v>117.38079999999999</v>
          </cell>
          <cell r="P118">
            <v>89.099500000000006</v>
          </cell>
          <cell r="Q118">
            <v>15.513400000000001</v>
          </cell>
          <cell r="R118">
            <v>62.984999999999999</v>
          </cell>
          <cell r="S118">
            <v>66.658600000000007</v>
          </cell>
          <cell r="T118">
            <v>29.726299999999998</v>
          </cell>
          <cell r="U118">
            <v>20.0884</v>
          </cell>
          <cell r="V118">
            <v>32.835099999999997</v>
          </cell>
          <cell r="W118">
            <v>70.054699999999997</v>
          </cell>
          <cell r="X118">
            <v>168.11199999999999</v>
          </cell>
          <cell r="Y118">
            <v>26.650300000000001</v>
          </cell>
          <cell r="Z118">
            <v>44.871600000000001</v>
          </cell>
          <cell r="AA118">
            <v>66.778499999999994</v>
          </cell>
          <cell r="AB118">
            <v>298.80889999999999</v>
          </cell>
          <cell r="AC118">
            <v>78.599599999999995</v>
          </cell>
          <cell r="AD118">
            <v>22.319099999999999</v>
          </cell>
          <cell r="AE118">
            <v>101.2148</v>
          </cell>
        </row>
        <row r="119">
          <cell r="B119">
            <v>3767.4886999999999</v>
          </cell>
          <cell r="C119">
            <v>58.367699999999999</v>
          </cell>
          <cell r="D119">
            <v>43.961799999999997</v>
          </cell>
          <cell r="E119">
            <v>644.66010000000006</v>
          </cell>
          <cell r="F119">
            <v>254.88749999999999</v>
          </cell>
          <cell r="G119">
            <v>72.638400000000004</v>
          </cell>
          <cell r="H119">
            <v>109.9408</v>
          </cell>
          <cell r="I119">
            <v>40.805199999999999</v>
          </cell>
          <cell r="J119">
            <v>72.512900000000002</v>
          </cell>
          <cell r="K119">
            <v>42.4146</v>
          </cell>
          <cell r="L119">
            <v>710.32119999999998</v>
          </cell>
          <cell r="M119">
            <v>30.3018</v>
          </cell>
          <cell r="N119">
            <v>34.179600000000001</v>
          </cell>
          <cell r="O119">
            <v>119.25749999999999</v>
          </cell>
          <cell r="P119">
            <v>86.738799999999998</v>
          </cell>
          <cell r="Q119">
            <v>15.4261</v>
          </cell>
          <cell r="R119">
            <v>63.999000000000002</v>
          </cell>
          <cell r="S119">
            <v>67.653499999999994</v>
          </cell>
          <cell r="T119">
            <v>29.985800000000001</v>
          </cell>
          <cell r="U119">
            <v>19.895</v>
          </cell>
          <cell r="V119">
            <v>33.219200000000001</v>
          </cell>
          <cell r="W119">
            <v>69.974000000000004</v>
          </cell>
          <cell r="X119">
            <v>166.78829999999999</v>
          </cell>
          <cell r="Y119">
            <v>26.9788</v>
          </cell>
          <cell r="Z119">
            <v>43.927900000000001</v>
          </cell>
          <cell r="AA119">
            <v>67.548000000000002</v>
          </cell>
          <cell r="AB119">
            <v>302.45530000000002</v>
          </cell>
          <cell r="AC119">
            <v>76.417599999999993</v>
          </cell>
          <cell r="AD119">
            <v>22.479600000000001</v>
          </cell>
          <cell r="AE119">
            <v>102.69629999999999</v>
          </cell>
        </row>
        <row r="120">
          <cell r="B120">
            <v>3699.7723999999998</v>
          </cell>
          <cell r="C120">
            <v>56.5809</v>
          </cell>
          <cell r="D120">
            <v>43.484000000000002</v>
          </cell>
          <cell r="E120">
            <v>645.41679999999997</v>
          </cell>
          <cell r="F120">
            <v>253.77279999999999</v>
          </cell>
          <cell r="G120">
            <v>73.822599999999994</v>
          </cell>
          <cell r="H120">
            <v>111.76690000000001</v>
          </cell>
          <cell r="I120">
            <v>40.599800000000002</v>
          </cell>
          <cell r="J120">
            <v>72.451400000000007</v>
          </cell>
          <cell r="K120">
            <v>42.49</v>
          </cell>
          <cell r="L120">
            <v>700.14149999999995</v>
          </cell>
          <cell r="M120">
            <v>29.7607</v>
          </cell>
          <cell r="N120">
            <v>33.726799999999997</v>
          </cell>
          <cell r="O120">
            <v>119.25749999999999</v>
          </cell>
          <cell r="P120">
            <v>86.372399999999999</v>
          </cell>
          <cell r="Q120">
            <v>15.7097</v>
          </cell>
          <cell r="R120">
            <v>63.210299999999997</v>
          </cell>
          <cell r="S120">
            <v>67.764099999999999</v>
          </cell>
          <cell r="T120">
            <v>29.8416</v>
          </cell>
          <cell r="U120">
            <v>19.6692</v>
          </cell>
          <cell r="V120">
            <v>33.219200000000001</v>
          </cell>
          <cell r="W120">
            <v>69.409000000000006</v>
          </cell>
          <cell r="X120">
            <v>165.46459999999999</v>
          </cell>
          <cell r="Y120">
            <v>26.855599999999999</v>
          </cell>
          <cell r="Z120">
            <v>45.472200000000001</v>
          </cell>
          <cell r="AA120">
            <v>67.548000000000002</v>
          </cell>
          <cell r="AB120">
            <v>301.68759999999997</v>
          </cell>
          <cell r="AC120">
            <v>76.370199999999997</v>
          </cell>
          <cell r="AD120">
            <v>22.2273</v>
          </cell>
          <cell r="AE120">
            <v>102.075</v>
          </cell>
        </row>
        <row r="121">
          <cell r="B121">
            <v>3701.3114</v>
          </cell>
          <cell r="C121">
            <v>55.389699999999998</v>
          </cell>
          <cell r="D121">
            <v>42.687600000000003</v>
          </cell>
          <cell r="E121">
            <v>631.79719999999998</v>
          </cell>
          <cell r="F121">
            <v>255.63059999999999</v>
          </cell>
          <cell r="G121">
            <v>73.355199999999996</v>
          </cell>
          <cell r="H121">
            <v>111.1224</v>
          </cell>
          <cell r="I121">
            <v>39.230499999999999</v>
          </cell>
          <cell r="J121">
            <v>70.8523</v>
          </cell>
          <cell r="K121">
            <v>41.8108</v>
          </cell>
          <cell r="L121">
            <v>691.31899999999996</v>
          </cell>
          <cell r="M121">
            <v>29.065000000000001</v>
          </cell>
          <cell r="N121">
            <v>33.7834</v>
          </cell>
          <cell r="O121">
            <v>117.2102</v>
          </cell>
          <cell r="P121">
            <v>84.215100000000007</v>
          </cell>
          <cell r="Q121">
            <v>15.4915</v>
          </cell>
          <cell r="R121">
            <v>63.0976</v>
          </cell>
          <cell r="S121">
            <v>67.985200000000006</v>
          </cell>
          <cell r="T121">
            <v>29.5245</v>
          </cell>
          <cell r="U121">
            <v>19.765999999999998</v>
          </cell>
          <cell r="V121">
            <v>32.835099999999997</v>
          </cell>
          <cell r="W121">
            <v>69.812600000000003</v>
          </cell>
          <cell r="X121">
            <v>161.49340000000001</v>
          </cell>
          <cell r="Y121">
            <v>26.609300000000001</v>
          </cell>
          <cell r="Z121">
            <v>44.442700000000002</v>
          </cell>
          <cell r="AA121">
            <v>61.227400000000003</v>
          </cell>
          <cell r="AB121">
            <v>288.73349999999999</v>
          </cell>
          <cell r="AC121">
            <v>76.370199999999997</v>
          </cell>
          <cell r="AD121">
            <v>21.6539</v>
          </cell>
          <cell r="AE121">
            <v>98.921000000000006</v>
          </cell>
        </row>
        <row r="122">
          <cell r="B122">
            <v>3702.8503999999998</v>
          </cell>
          <cell r="C122">
            <v>56.7</v>
          </cell>
          <cell r="D122">
            <v>42.846899999999998</v>
          </cell>
          <cell r="E122">
            <v>648.44330000000002</v>
          </cell>
          <cell r="F122">
            <v>252.9111</v>
          </cell>
          <cell r="G122">
            <v>80.678200000000004</v>
          </cell>
          <cell r="H122">
            <v>112.0354</v>
          </cell>
          <cell r="I122">
            <v>37.744500000000002</v>
          </cell>
          <cell r="J122">
            <v>70.4833</v>
          </cell>
          <cell r="K122">
            <v>42.942900000000002</v>
          </cell>
          <cell r="L122">
            <v>685.66359999999997</v>
          </cell>
          <cell r="M122">
            <v>29.7607</v>
          </cell>
          <cell r="N122">
            <v>33.7834</v>
          </cell>
          <cell r="O122">
            <v>119.0869</v>
          </cell>
          <cell r="P122">
            <v>85.599100000000007</v>
          </cell>
          <cell r="Q122">
            <v>15.8843</v>
          </cell>
          <cell r="R122">
            <v>63.435699999999997</v>
          </cell>
          <cell r="S122">
            <v>70.859300000000005</v>
          </cell>
          <cell r="T122">
            <v>29.5533</v>
          </cell>
          <cell r="U122">
            <v>19.8627</v>
          </cell>
          <cell r="V122">
            <v>33.123199999999997</v>
          </cell>
          <cell r="W122">
            <v>70.135400000000004</v>
          </cell>
          <cell r="X122">
            <v>157.93600000000001</v>
          </cell>
          <cell r="Y122">
            <v>26.4861</v>
          </cell>
          <cell r="Z122">
            <v>45.386400000000002</v>
          </cell>
          <cell r="AA122">
            <v>58.863999999999997</v>
          </cell>
          <cell r="AB122">
            <v>300.53609999999998</v>
          </cell>
          <cell r="AC122">
            <v>75.421499999999995</v>
          </cell>
          <cell r="AD122">
            <v>21.401499999999999</v>
          </cell>
          <cell r="AE122">
            <v>99.494500000000002</v>
          </cell>
        </row>
        <row r="123">
          <cell r="B123">
            <v>3665.9142999999999</v>
          </cell>
          <cell r="C123">
            <v>57.533900000000003</v>
          </cell>
          <cell r="D123">
            <v>42.767200000000003</v>
          </cell>
          <cell r="E123">
            <v>635.58040000000005</v>
          </cell>
          <cell r="F123">
            <v>253.2996</v>
          </cell>
          <cell r="G123">
            <v>82.516800000000003</v>
          </cell>
          <cell r="H123">
            <v>112.25020000000001</v>
          </cell>
          <cell r="I123">
            <v>35.961300000000001</v>
          </cell>
          <cell r="J123">
            <v>70.052700000000002</v>
          </cell>
          <cell r="K123">
            <v>43.018300000000004</v>
          </cell>
          <cell r="L123">
            <v>683.17520000000002</v>
          </cell>
          <cell r="M123">
            <v>29.838000000000001</v>
          </cell>
          <cell r="N123">
            <v>33.670299999999997</v>
          </cell>
          <cell r="O123">
            <v>117.03959999999999</v>
          </cell>
          <cell r="P123">
            <v>90.727699999999999</v>
          </cell>
          <cell r="Q123">
            <v>16.3643</v>
          </cell>
          <cell r="R123">
            <v>63.323</v>
          </cell>
          <cell r="S123">
            <v>74.507300000000001</v>
          </cell>
          <cell r="T123">
            <v>29.5533</v>
          </cell>
          <cell r="U123">
            <v>20.0884</v>
          </cell>
          <cell r="V123">
            <v>33.315199999999997</v>
          </cell>
          <cell r="W123">
            <v>70.135400000000004</v>
          </cell>
          <cell r="X123">
            <v>160.58340000000001</v>
          </cell>
          <cell r="Y123">
            <v>26.3629</v>
          </cell>
          <cell r="Z123">
            <v>47.874499999999998</v>
          </cell>
          <cell r="AA123">
            <v>58.918999999999997</v>
          </cell>
          <cell r="AB123">
            <v>308.9803</v>
          </cell>
          <cell r="AC123">
            <v>75.179000000000002</v>
          </cell>
          <cell r="AD123">
            <v>22.433800000000002</v>
          </cell>
          <cell r="AE123">
            <v>101.0715</v>
          </cell>
        </row>
        <row r="124">
          <cell r="B124">
            <v>3668.9922999999999</v>
          </cell>
          <cell r="C124">
            <v>56.819200000000002</v>
          </cell>
          <cell r="D124">
            <v>42.846899999999998</v>
          </cell>
          <cell r="E124">
            <v>639.36360000000002</v>
          </cell>
          <cell r="F124">
            <v>261.06959999999998</v>
          </cell>
          <cell r="G124">
            <v>82.205100000000002</v>
          </cell>
          <cell r="H124">
            <v>111.2835</v>
          </cell>
          <cell r="I124">
            <v>36.332799999999999</v>
          </cell>
          <cell r="J124">
            <v>70.4833</v>
          </cell>
          <cell r="K124">
            <v>42.188200000000002</v>
          </cell>
          <cell r="L124">
            <v>693.58119999999997</v>
          </cell>
          <cell r="M124">
            <v>30.224499999999999</v>
          </cell>
          <cell r="N124">
            <v>33.7834</v>
          </cell>
          <cell r="O124">
            <v>119.25749999999999</v>
          </cell>
          <cell r="P124">
            <v>94.513099999999994</v>
          </cell>
          <cell r="Q124">
            <v>16.386099999999999</v>
          </cell>
          <cell r="R124">
            <v>63.435699999999997</v>
          </cell>
          <cell r="S124">
            <v>76.165499999999994</v>
          </cell>
          <cell r="T124">
            <v>29.5533</v>
          </cell>
          <cell r="U124">
            <v>20.604299999999999</v>
          </cell>
          <cell r="V124">
            <v>33.507199999999997</v>
          </cell>
          <cell r="W124">
            <v>69.974000000000004</v>
          </cell>
          <cell r="X124">
            <v>169.4358</v>
          </cell>
          <cell r="Y124">
            <v>26.4861</v>
          </cell>
          <cell r="Z124">
            <v>49.247300000000003</v>
          </cell>
          <cell r="AA124">
            <v>60.952599999999997</v>
          </cell>
          <cell r="AB124">
            <v>307.34910000000002</v>
          </cell>
          <cell r="AC124">
            <v>77.507099999999994</v>
          </cell>
          <cell r="AD124">
            <v>23.5807</v>
          </cell>
          <cell r="AE124">
            <v>100.2591</v>
          </cell>
        </row>
        <row r="125">
          <cell r="B125">
            <v>3572.0349000000001</v>
          </cell>
          <cell r="C125">
            <v>56.3185</v>
          </cell>
          <cell r="D125">
            <v>42.448700000000002</v>
          </cell>
          <cell r="E125">
            <v>612.88109999999995</v>
          </cell>
          <cell r="F125">
            <v>261.4581</v>
          </cell>
          <cell r="G125">
            <v>86.224999999999994</v>
          </cell>
          <cell r="H125">
            <v>110.2093</v>
          </cell>
          <cell r="I125">
            <v>36.258499999999998</v>
          </cell>
          <cell r="J125">
            <v>69.806700000000006</v>
          </cell>
          <cell r="K125">
            <v>42.225900000000003</v>
          </cell>
          <cell r="L125">
            <v>694.71230000000003</v>
          </cell>
          <cell r="M125">
            <v>30.069900000000001</v>
          </cell>
          <cell r="N125">
            <v>33.3307</v>
          </cell>
          <cell r="O125">
            <v>116.6983</v>
          </cell>
          <cell r="P125">
            <v>92.111599999999996</v>
          </cell>
          <cell r="Q125">
            <v>16.4298</v>
          </cell>
          <cell r="R125">
            <v>62.646900000000002</v>
          </cell>
          <cell r="S125">
            <v>75.612799999999993</v>
          </cell>
          <cell r="T125">
            <v>29.380299999999998</v>
          </cell>
          <cell r="U125">
            <v>20.120699999999999</v>
          </cell>
          <cell r="V125">
            <v>33.027099999999997</v>
          </cell>
          <cell r="W125">
            <v>68.4405</v>
          </cell>
          <cell r="X125">
            <v>170.26310000000001</v>
          </cell>
          <cell r="Y125">
            <v>26.239699999999999</v>
          </cell>
          <cell r="Z125">
            <v>46.072800000000001</v>
          </cell>
          <cell r="AA125">
            <v>61.722000000000001</v>
          </cell>
          <cell r="AB125">
            <v>297.6574</v>
          </cell>
          <cell r="AC125">
            <v>79.932299999999998</v>
          </cell>
          <cell r="AD125">
            <v>24.337700000000002</v>
          </cell>
          <cell r="AE125">
            <v>99.828999999999994</v>
          </cell>
        </row>
        <row r="126">
          <cell r="B126">
            <v>3619.7440999999999</v>
          </cell>
          <cell r="C126">
            <v>54.191000000000003</v>
          </cell>
          <cell r="D126">
            <v>41.652299999999997</v>
          </cell>
          <cell r="E126">
            <v>625.74400000000003</v>
          </cell>
          <cell r="F126">
            <v>254.07660000000001</v>
          </cell>
          <cell r="G126">
            <v>85.134399999999999</v>
          </cell>
          <cell r="H126">
            <v>108.974</v>
          </cell>
          <cell r="I126">
            <v>37.224400000000003</v>
          </cell>
          <cell r="J126">
            <v>70.237200000000001</v>
          </cell>
          <cell r="K126">
            <v>42.980600000000003</v>
          </cell>
          <cell r="L126">
            <v>687.47329999999999</v>
          </cell>
          <cell r="M126">
            <v>30.224499999999999</v>
          </cell>
          <cell r="N126">
            <v>33.104399999999998</v>
          </cell>
          <cell r="O126">
            <v>116.8689</v>
          </cell>
          <cell r="P126">
            <v>92.192999999999998</v>
          </cell>
          <cell r="Q126">
            <v>17.8916</v>
          </cell>
          <cell r="R126">
            <v>62.872300000000003</v>
          </cell>
          <cell r="S126">
            <v>76.275999999999996</v>
          </cell>
          <cell r="T126">
            <v>29.2361</v>
          </cell>
          <cell r="U126">
            <v>20.120699999999999</v>
          </cell>
          <cell r="V126">
            <v>32.643099999999997</v>
          </cell>
          <cell r="W126">
            <v>69.893299999999996</v>
          </cell>
          <cell r="X126">
            <v>167.03649999999999</v>
          </cell>
          <cell r="Y126">
            <v>26.650300000000001</v>
          </cell>
          <cell r="Z126">
            <v>45.043199999999999</v>
          </cell>
          <cell r="AA126">
            <v>60.897599999999997</v>
          </cell>
          <cell r="AB126">
            <v>313.39429999999999</v>
          </cell>
          <cell r="AC126">
            <v>79.738200000000006</v>
          </cell>
          <cell r="AD126">
            <v>24.291799999999999</v>
          </cell>
          <cell r="AE126">
            <v>96.722800000000007</v>
          </cell>
        </row>
        <row r="127">
          <cell r="B127">
            <v>3685.9214000000002</v>
          </cell>
          <cell r="C127">
            <v>54.566400000000002</v>
          </cell>
          <cell r="D127">
            <v>41.731900000000003</v>
          </cell>
          <cell r="E127">
            <v>614.39440000000002</v>
          </cell>
          <cell r="F127">
            <v>251.7457</v>
          </cell>
          <cell r="G127">
            <v>76.849500000000006</v>
          </cell>
          <cell r="H127">
            <v>109.0277</v>
          </cell>
          <cell r="I127">
            <v>37.0015</v>
          </cell>
          <cell r="J127">
            <v>69.499200000000002</v>
          </cell>
          <cell r="K127">
            <v>43.018300000000004</v>
          </cell>
          <cell r="L127">
            <v>675.93619999999999</v>
          </cell>
          <cell r="M127">
            <v>30.456399999999999</v>
          </cell>
          <cell r="N127">
            <v>33.354700000000001</v>
          </cell>
          <cell r="O127">
            <v>116.8689</v>
          </cell>
          <cell r="P127">
            <v>92.2744</v>
          </cell>
          <cell r="Q127">
            <v>18.3062</v>
          </cell>
          <cell r="R127">
            <v>62.984999999999999</v>
          </cell>
          <cell r="S127">
            <v>79.039699999999996</v>
          </cell>
          <cell r="T127">
            <v>28.919</v>
          </cell>
          <cell r="U127">
            <v>20.023900000000001</v>
          </cell>
          <cell r="V127">
            <v>32.5471</v>
          </cell>
          <cell r="W127">
            <v>69.247600000000006</v>
          </cell>
          <cell r="X127">
            <v>168.93940000000001</v>
          </cell>
          <cell r="Y127">
            <v>26.732500000000002</v>
          </cell>
          <cell r="Z127">
            <v>44.099499999999999</v>
          </cell>
          <cell r="AA127">
            <v>59.688499999999998</v>
          </cell>
          <cell r="AB127">
            <v>310.99540000000002</v>
          </cell>
          <cell r="AC127">
            <v>78.428700000000006</v>
          </cell>
          <cell r="AD127">
            <v>23.466000000000001</v>
          </cell>
          <cell r="AE127">
            <v>96.770600000000002</v>
          </cell>
        </row>
        <row r="128">
          <cell r="B128">
            <v>3613.5880000000002</v>
          </cell>
          <cell r="C128">
            <v>54.941899999999997</v>
          </cell>
          <cell r="D128">
            <v>41.254100000000001</v>
          </cell>
          <cell r="E128">
            <v>603.04470000000003</v>
          </cell>
          <cell r="F128">
            <v>241.6447</v>
          </cell>
          <cell r="G128">
            <v>71.171499999999995</v>
          </cell>
          <cell r="H128">
            <v>108.1147</v>
          </cell>
          <cell r="I128">
            <v>36.778599999999997</v>
          </cell>
          <cell r="J128">
            <v>67.900099999999995</v>
          </cell>
          <cell r="K128">
            <v>42.905099999999997</v>
          </cell>
          <cell r="L128">
            <v>646.07560000000001</v>
          </cell>
          <cell r="M128">
            <v>30.3018</v>
          </cell>
          <cell r="N128">
            <v>33.041800000000002</v>
          </cell>
          <cell r="O128">
            <v>120.11060000000001</v>
          </cell>
          <cell r="P128">
            <v>101.5141</v>
          </cell>
          <cell r="Q128">
            <v>18.1098</v>
          </cell>
          <cell r="R128">
            <v>62.421599999999998</v>
          </cell>
          <cell r="S128">
            <v>77.492000000000004</v>
          </cell>
          <cell r="T128">
            <v>28.601800000000001</v>
          </cell>
          <cell r="U128">
            <v>20.4754</v>
          </cell>
          <cell r="V128">
            <v>32.3551</v>
          </cell>
          <cell r="W128">
            <v>68.521199999999993</v>
          </cell>
          <cell r="X128">
            <v>173.98599999999999</v>
          </cell>
          <cell r="Y128">
            <v>26.937799999999999</v>
          </cell>
          <cell r="Z128">
            <v>44.442700000000002</v>
          </cell>
          <cell r="AA128">
            <v>59.633499999999998</v>
          </cell>
          <cell r="AB128">
            <v>308.9803</v>
          </cell>
          <cell r="AC128">
            <v>81.726799999999997</v>
          </cell>
          <cell r="AD128">
            <v>22.479600000000001</v>
          </cell>
          <cell r="AE128">
            <v>96.579400000000007</v>
          </cell>
        </row>
        <row r="129">
          <cell r="B129">
            <v>3553.5668000000001</v>
          </cell>
          <cell r="C129">
            <v>56.3185</v>
          </cell>
          <cell r="D129">
            <v>41.015099999999997</v>
          </cell>
          <cell r="E129">
            <v>609.09789999999998</v>
          </cell>
          <cell r="F129">
            <v>237.37129999999999</v>
          </cell>
          <cell r="G129">
            <v>70.635800000000003</v>
          </cell>
          <cell r="H129">
            <v>109.1889</v>
          </cell>
          <cell r="I129">
            <v>34.995399999999997</v>
          </cell>
          <cell r="J129">
            <v>68.330600000000004</v>
          </cell>
          <cell r="K129">
            <v>43.584400000000002</v>
          </cell>
          <cell r="L129">
            <v>658.29129999999998</v>
          </cell>
          <cell r="M129">
            <v>30.3018</v>
          </cell>
          <cell r="N129">
            <v>32.415999999999997</v>
          </cell>
          <cell r="O129">
            <v>116.5277</v>
          </cell>
          <cell r="P129">
            <v>92.762799999999999</v>
          </cell>
          <cell r="Q129">
            <v>17.629799999999999</v>
          </cell>
          <cell r="R129">
            <v>61.858199999999997</v>
          </cell>
          <cell r="S129">
            <v>75.3917</v>
          </cell>
          <cell r="T129">
            <v>28.774799999999999</v>
          </cell>
          <cell r="U129">
            <v>20.7333</v>
          </cell>
          <cell r="V129">
            <v>32.643099999999997</v>
          </cell>
          <cell r="W129">
            <v>67.552700000000002</v>
          </cell>
          <cell r="X129">
            <v>169.93209999999999</v>
          </cell>
          <cell r="Y129">
            <v>26.896699999999999</v>
          </cell>
          <cell r="Z129">
            <v>44.700099999999999</v>
          </cell>
          <cell r="AA129">
            <v>58.973999999999997</v>
          </cell>
          <cell r="AB129">
            <v>307.25310000000002</v>
          </cell>
          <cell r="AC129">
            <v>81.193299999999994</v>
          </cell>
          <cell r="AD129">
            <v>22.020900000000001</v>
          </cell>
          <cell r="AE129">
            <v>101.167</v>
          </cell>
        </row>
        <row r="130">
          <cell r="B130">
            <v>3498.1624999999999</v>
          </cell>
          <cell r="C130">
            <v>56.068199999999997</v>
          </cell>
          <cell r="D130">
            <v>40.776200000000003</v>
          </cell>
          <cell r="E130">
            <v>598.50490000000002</v>
          </cell>
          <cell r="F130">
            <v>237.75980000000001</v>
          </cell>
          <cell r="G130">
            <v>72.242800000000003</v>
          </cell>
          <cell r="H130">
            <v>108.4907</v>
          </cell>
          <cell r="I130">
            <v>34.846800000000002</v>
          </cell>
          <cell r="J130">
            <v>69.314700000000002</v>
          </cell>
          <cell r="K130">
            <v>43.773099999999999</v>
          </cell>
          <cell r="L130">
            <v>633.63369999999998</v>
          </cell>
          <cell r="M130">
            <v>30.3018</v>
          </cell>
          <cell r="N130">
            <v>31.539899999999999</v>
          </cell>
          <cell r="O130">
            <v>124.8877</v>
          </cell>
          <cell r="P130">
            <v>90.7684</v>
          </cell>
          <cell r="Q130">
            <v>17.8262</v>
          </cell>
          <cell r="R130">
            <v>61.294800000000002</v>
          </cell>
          <cell r="S130">
            <v>75.06</v>
          </cell>
          <cell r="T130">
            <v>28.803599999999999</v>
          </cell>
          <cell r="U130">
            <v>20.636600000000001</v>
          </cell>
          <cell r="V130">
            <v>32.739100000000001</v>
          </cell>
          <cell r="W130">
            <v>67.633399999999995</v>
          </cell>
          <cell r="X130">
            <v>172.08320000000001</v>
          </cell>
          <cell r="Y130">
            <v>26.855599999999999</v>
          </cell>
          <cell r="Z130">
            <v>43.927900000000001</v>
          </cell>
          <cell r="AA130">
            <v>58.534300000000002</v>
          </cell>
          <cell r="AB130">
            <v>309.46010000000001</v>
          </cell>
          <cell r="AC130">
            <v>80.708299999999994</v>
          </cell>
          <cell r="AD130">
            <v>21.883199999999999</v>
          </cell>
          <cell r="AE130">
            <v>103.1741</v>
          </cell>
        </row>
        <row r="131">
          <cell r="B131">
            <v>3572.0349000000001</v>
          </cell>
          <cell r="C131">
            <v>55.817900000000002</v>
          </cell>
          <cell r="D131">
            <v>41.811500000000002</v>
          </cell>
          <cell r="E131">
            <v>618.93420000000003</v>
          </cell>
          <cell r="F131">
            <v>237.37129999999999</v>
          </cell>
          <cell r="G131">
            <v>71.742800000000003</v>
          </cell>
          <cell r="H131">
            <v>112.46510000000001</v>
          </cell>
          <cell r="I131">
            <v>35.366900000000001</v>
          </cell>
          <cell r="J131">
            <v>70.237200000000001</v>
          </cell>
          <cell r="K131">
            <v>44.678699999999999</v>
          </cell>
          <cell r="L131">
            <v>638.38419999999996</v>
          </cell>
          <cell r="M131">
            <v>30.688300000000002</v>
          </cell>
          <cell r="N131">
            <v>32.353400000000001</v>
          </cell>
          <cell r="O131">
            <v>125.9114</v>
          </cell>
          <cell r="P131">
            <v>91.704599999999999</v>
          </cell>
          <cell r="Q131">
            <v>18.917100000000001</v>
          </cell>
          <cell r="R131">
            <v>61.858199999999997</v>
          </cell>
          <cell r="S131">
            <v>75.944400000000002</v>
          </cell>
          <cell r="T131">
            <v>29.091999999999999</v>
          </cell>
          <cell r="U131">
            <v>20.346399999999999</v>
          </cell>
          <cell r="V131">
            <v>32.5471</v>
          </cell>
          <cell r="W131">
            <v>68.359800000000007</v>
          </cell>
          <cell r="X131">
            <v>166.12649999999999</v>
          </cell>
          <cell r="Y131">
            <v>26.609300000000001</v>
          </cell>
          <cell r="Z131">
            <v>43.842100000000002</v>
          </cell>
          <cell r="AA131">
            <v>57.0503</v>
          </cell>
          <cell r="AB131">
            <v>311.18729999999999</v>
          </cell>
          <cell r="AC131">
            <v>78.234700000000004</v>
          </cell>
          <cell r="AD131">
            <v>22.273199999999999</v>
          </cell>
          <cell r="AE131">
            <v>100.35469999999999</v>
          </cell>
        </row>
        <row r="132">
          <cell r="B132">
            <v>3556.6448</v>
          </cell>
          <cell r="C132">
            <v>54.691600000000001</v>
          </cell>
          <cell r="D132">
            <v>41.015099999999997</v>
          </cell>
          <cell r="E132">
            <v>618.17759999999998</v>
          </cell>
          <cell r="F132">
            <v>235.4288</v>
          </cell>
          <cell r="G132">
            <v>71.957099999999997</v>
          </cell>
          <cell r="H132">
            <v>112.8947</v>
          </cell>
          <cell r="I132">
            <v>34.846800000000002</v>
          </cell>
          <cell r="J132">
            <v>69.007199999999997</v>
          </cell>
          <cell r="K132">
            <v>43.8108</v>
          </cell>
          <cell r="L132">
            <v>629.56179999999995</v>
          </cell>
          <cell r="M132">
            <v>30.920200000000001</v>
          </cell>
          <cell r="N132">
            <v>31.790199999999999</v>
          </cell>
          <cell r="O132">
            <v>123.3522</v>
          </cell>
          <cell r="P132">
            <v>89.913600000000002</v>
          </cell>
          <cell r="Q132">
            <v>19.135300000000001</v>
          </cell>
          <cell r="R132">
            <v>61.497199999999999</v>
          </cell>
          <cell r="S132">
            <v>73.733500000000006</v>
          </cell>
          <cell r="T132">
            <v>28.8325</v>
          </cell>
          <cell r="U132">
            <v>20.152899999999999</v>
          </cell>
          <cell r="V132">
            <v>32.1631</v>
          </cell>
          <cell r="W132">
            <v>67.633399999999995</v>
          </cell>
          <cell r="X132">
            <v>162.07259999999999</v>
          </cell>
          <cell r="Y132">
            <v>26.445</v>
          </cell>
          <cell r="Z132">
            <v>42.383499999999998</v>
          </cell>
          <cell r="AA132">
            <v>55.511400000000002</v>
          </cell>
          <cell r="AB132">
            <v>295.35449999999997</v>
          </cell>
          <cell r="AC132">
            <v>76.634100000000004</v>
          </cell>
          <cell r="AD132">
            <v>20.6675</v>
          </cell>
          <cell r="AE132">
            <v>96.770600000000002</v>
          </cell>
        </row>
        <row r="133">
          <cell r="B133">
            <v>3287.3186000000001</v>
          </cell>
          <cell r="C133">
            <v>53.064599999999999</v>
          </cell>
          <cell r="D133">
            <v>39.979799999999997</v>
          </cell>
          <cell r="E133">
            <v>587.91189999999995</v>
          </cell>
          <cell r="F133">
            <v>228.4359</v>
          </cell>
          <cell r="G133">
            <v>67.457599999999999</v>
          </cell>
          <cell r="H133">
            <v>111.65949999999999</v>
          </cell>
          <cell r="I133">
            <v>33.509399999999999</v>
          </cell>
          <cell r="J133">
            <v>67.223600000000005</v>
          </cell>
          <cell r="K133">
            <v>41.395699999999998</v>
          </cell>
          <cell r="L133">
            <v>613.50040000000001</v>
          </cell>
          <cell r="M133">
            <v>30.688300000000002</v>
          </cell>
          <cell r="N133">
            <v>29.349599999999999</v>
          </cell>
          <cell r="O133">
            <v>124.8877</v>
          </cell>
          <cell r="P133">
            <v>88.000600000000006</v>
          </cell>
          <cell r="Q133">
            <v>18.742599999999999</v>
          </cell>
          <cell r="R133">
            <v>58.729199999999999</v>
          </cell>
          <cell r="S133">
            <v>76.497100000000003</v>
          </cell>
          <cell r="T133">
            <v>28.1693</v>
          </cell>
          <cell r="U133">
            <v>19.540299999999998</v>
          </cell>
          <cell r="V133">
            <v>31.875</v>
          </cell>
          <cell r="W133">
            <v>65.292900000000003</v>
          </cell>
          <cell r="X133">
            <v>156.6122</v>
          </cell>
          <cell r="Y133">
            <v>25.952200000000001</v>
          </cell>
          <cell r="Z133">
            <v>46.587600000000002</v>
          </cell>
          <cell r="AA133">
            <v>55.896099999999997</v>
          </cell>
          <cell r="AB133">
            <v>301.78359999999998</v>
          </cell>
          <cell r="AC133">
            <v>74.790999999999997</v>
          </cell>
          <cell r="AD133">
            <v>19.956399999999999</v>
          </cell>
          <cell r="AE133">
            <v>92.326300000000003</v>
          </cell>
        </row>
        <row r="134">
          <cell r="B134">
            <v>3102.6378</v>
          </cell>
          <cell r="C134">
            <v>51.3125</v>
          </cell>
          <cell r="D134">
            <v>39.820500000000003</v>
          </cell>
          <cell r="E134">
            <v>562.18600000000004</v>
          </cell>
          <cell r="F134">
            <v>220.66589999999999</v>
          </cell>
          <cell r="G134">
            <v>68.778800000000004</v>
          </cell>
          <cell r="H134">
            <v>111.87430000000001</v>
          </cell>
          <cell r="I134">
            <v>31.8005</v>
          </cell>
          <cell r="J134">
            <v>64.701899999999995</v>
          </cell>
          <cell r="K134">
            <v>40.867400000000004</v>
          </cell>
          <cell r="L134">
            <v>588.16409999999996</v>
          </cell>
          <cell r="M134">
            <v>30.997499999999999</v>
          </cell>
          <cell r="N134">
            <v>28.473500000000001</v>
          </cell>
          <cell r="O134">
            <v>121.6461</v>
          </cell>
          <cell r="P134">
            <v>86.453800000000001</v>
          </cell>
          <cell r="Q134">
            <v>18.1753</v>
          </cell>
          <cell r="R134">
            <v>55.600200000000001</v>
          </cell>
          <cell r="S134">
            <v>70.196100000000001</v>
          </cell>
          <cell r="T134">
            <v>27.448499999999999</v>
          </cell>
          <cell r="U134">
            <v>19.507999999999999</v>
          </cell>
          <cell r="V134">
            <v>31.683</v>
          </cell>
          <cell r="W134">
            <v>64.001599999999996</v>
          </cell>
          <cell r="X134">
            <v>152.8066</v>
          </cell>
          <cell r="Y134">
            <v>25.131</v>
          </cell>
          <cell r="Z134">
            <v>45.729599999999998</v>
          </cell>
          <cell r="AA134">
            <v>54.302199999999999</v>
          </cell>
          <cell r="AB134">
            <v>287.29410000000001</v>
          </cell>
          <cell r="AC134">
            <v>71.589799999999997</v>
          </cell>
          <cell r="AD134">
            <v>19.589400000000001</v>
          </cell>
          <cell r="AE134">
            <v>89.315600000000003</v>
          </cell>
        </row>
        <row r="135">
          <cell r="B135">
            <v>3153.4250000000002</v>
          </cell>
          <cell r="C135">
            <v>49.9358</v>
          </cell>
          <cell r="D135">
            <v>39.581600000000002</v>
          </cell>
          <cell r="E135">
            <v>560.67269999999996</v>
          </cell>
          <cell r="F135">
            <v>217.55799999999999</v>
          </cell>
          <cell r="G135">
            <v>65.886300000000006</v>
          </cell>
          <cell r="H135">
            <v>109.08150000000001</v>
          </cell>
          <cell r="I135">
            <v>32.097700000000003</v>
          </cell>
          <cell r="J135">
            <v>62.795299999999997</v>
          </cell>
          <cell r="K135">
            <v>39.471200000000003</v>
          </cell>
          <cell r="L135">
            <v>592.6884</v>
          </cell>
          <cell r="M135">
            <v>30.456399999999999</v>
          </cell>
          <cell r="N135">
            <v>28.536100000000001</v>
          </cell>
          <cell r="O135">
            <v>125.9114</v>
          </cell>
          <cell r="P135">
            <v>82.18</v>
          </cell>
          <cell r="Q135">
            <v>18.131599999999999</v>
          </cell>
          <cell r="R135">
            <v>56.081600000000002</v>
          </cell>
          <cell r="S135">
            <v>69.753900000000002</v>
          </cell>
          <cell r="T135">
            <v>26.958400000000001</v>
          </cell>
          <cell r="U135">
            <v>18.6052</v>
          </cell>
          <cell r="V135">
            <v>31.010999999999999</v>
          </cell>
          <cell r="W135">
            <v>62.7102</v>
          </cell>
          <cell r="X135">
            <v>160.2525</v>
          </cell>
          <cell r="Y135">
            <v>24.3918</v>
          </cell>
          <cell r="Z135">
            <v>47.102400000000003</v>
          </cell>
          <cell r="AA135">
            <v>53.203000000000003</v>
          </cell>
          <cell r="AB135">
            <v>274.4359</v>
          </cell>
          <cell r="AC135">
            <v>71.056299999999993</v>
          </cell>
          <cell r="AD135">
            <v>19.130600000000001</v>
          </cell>
          <cell r="AE135">
            <v>90.4148</v>
          </cell>
        </row>
        <row r="136">
          <cell r="B136">
            <v>3170.3541</v>
          </cell>
          <cell r="C136">
            <v>49.560299999999998</v>
          </cell>
          <cell r="D136">
            <v>39.581600000000002</v>
          </cell>
          <cell r="E136">
            <v>563.69929999999999</v>
          </cell>
          <cell r="F136">
            <v>218.33500000000001</v>
          </cell>
          <cell r="G136">
            <v>66.2791</v>
          </cell>
          <cell r="H136">
            <v>109.1352</v>
          </cell>
          <cell r="I136">
            <v>31.8005</v>
          </cell>
          <cell r="J136">
            <v>62.979799999999997</v>
          </cell>
          <cell r="K136">
            <v>39.923999999999999</v>
          </cell>
          <cell r="L136">
            <v>577.75810000000001</v>
          </cell>
          <cell r="M136">
            <v>30.224499999999999</v>
          </cell>
          <cell r="N136">
            <v>28.723800000000001</v>
          </cell>
          <cell r="O136">
            <v>126.08199999999999</v>
          </cell>
          <cell r="P136">
            <v>85.721199999999996</v>
          </cell>
          <cell r="Q136">
            <v>18.153500000000001</v>
          </cell>
          <cell r="R136">
            <v>54.276400000000002</v>
          </cell>
          <cell r="S136">
            <v>70.748800000000003</v>
          </cell>
          <cell r="T136">
            <v>27.044899999999998</v>
          </cell>
          <cell r="U136">
            <v>18.8309</v>
          </cell>
          <cell r="V136">
            <v>31.106999999999999</v>
          </cell>
          <cell r="W136">
            <v>63.113799999999998</v>
          </cell>
          <cell r="X136">
            <v>157.19139999999999</v>
          </cell>
          <cell r="Y136">
            <v>24.3918</v>
          </cell>
          <cell r="Z136">
            <v>46.587600000000002</v>
          </cell>
          <cell r="AA136">
            <v>53.697600000000001</v>
          </cell>
          <cell r="AB136">
            <v>281.05689999999998</v>
          </cell>
          <cell r="AC136">
            <v>71.783799999999999</v>
          </cell>
          <cell r="AD136">
            <v>19.2453</v>
          </cell>
          <cell r="AE136">
            <v>89.315600000000003</v>
          </cell>
        </row>
        <row r="137">
          <cell r="B137">
            <v>3179.5880999999999</v>
          </cell>
          <cell r="C137">
            <v>49.560299999999998</v>
          </cell>
          <cell r="D137">
            <v>39.342700000000001</v>
          </cell>
          <cell r="E137">
            <v>575.80560000000003</v>
          </cell>
          <cell r="F137">
            <v>219.88900000000001</v>
          </cell>
          <cell r="G137">
            <v>66.064800000000005</v>
          </cell>
          <cell r="H137">
            <v>108.4907</v>
          </cell>
          <cell r="I137">
            <v>31.949100000000001</v>
          </cell>
          <cell r="J137">
            <v>62.733800000000002</v>
          </cell>
          <cell r="K137">
            <v>39.6599</v>
          </cell>
          <cell r="L137">
            <v>580.92510000000004</v>
          </cell>
          <cell r="M137">
            <v>31.0748</v>
          </cell>
          <cell r="N137">
            <v>28.536100000000001</v>
          </cell>
          <cell r="O137">
            <v>125.5701</v>
          </cell>
          <cell r="P137">
            <v>90.605599999999995</v>
          </cell>
          <cell r="Q137">
            <v>19.397099999999998</v>
          </cell>
          <cell r="R137">
            <v>54.757800000000003</v>
          </cell>
          <cell r="S137">
            <v>67.543000000000006</v>
          </cell>
          <cell r="T137">
            <v>27.044899999999998</v>
          </cell>
          <cell r="U137">
            <v>19.0566</v>
          </cell>
          <cell r="V137">
            <v>31.106999999999999</v>
          </cell>
          <cell r="W137">
            <v>64.647199999999998</v>
          </cell>
          <cell r="X137">
            <v>158.10140000000001</v>
          </cell>
          <cell r="Y137">
            <v>24.145399999999999</v>
          </cell>
          <cell r="Z137">
            <v>48.3035</v>
          </cell>
          <cell r="AA137">
            <v>53.477800000000002</v>
          </cell>
          <cell r="AB137">
            <v>286.23860000000002</v>
          </cell>
          <cell r="AC137">
            <v>73.7239</v>
          </cell>
          <cell r="AD137">
            <v>19.75</v>
          </cell>
          <cell r="AE137">
            <v>89.841300000000004</v>
          </cell>
        </row>
        <row r="138">
          <cell r="B138">
            <v>3216.5243</v>
          </cell>
          <cell r="C138">
            <v>49.31</v>
          </cell>
          <cell r="D138">
            <v>39.024099999999997</v>
          </cell>
          <cell r="E138">
            <v>633.31050000000005</v>
          </cell>
          <cell r="F138">
            <v>222.2199</v>
          </cell>
          <cell r="G138">
            <v>67.993200000000002</v>
          </cell>
          <cell r="H138">
            <v>111.7132</v>
          </cell>
          <cell r="I138">
            <v>31.949100000000001</v>
          </cell>
          <cell r="J138">
            <v>67.4696</v>
          </cell>
          <cell r="K138">
            <v>40.112699999999997</v>
          </cell>
          <cell r="L138">
            <v>597.43899999999996</v>
          </cell>
          <cell r="M138">
            <v>30.379100000000001</v>
          </cell>
          <cell r="N138">
            <v>28.661300000000001</v>
          </cell>
          <cell r="O138">
            <v>125.2289</v>
          </cell>
          <cell r="P138">
            <v>92.477900000000005</v>
          </cell>
          <cell r="Q138">
            <v>17.455200000000001</v>
          </cell>
          <cell r="R138">
            <v>55.600200000000001</v>
          </cell>
          <cell r="S138">
            <v>74.286199999999994</v>
          </cell>
          <cell r="T138">
            <v>28.313500000000001</v>
          </cell>
          <cell r="U138">
            <v>19.2501</v>
          </cell>
          <cell r="V138">
            <v>31.491</v>
          </cell>
          <cell r="W138">
            <v>65.373599999999996</v>
          </cell>
          <cell r="X138">
            <v>160.08699999999999</v>
          </cell>
          <cell r="Y138">
            <v>24.4329</v>
          </cell>
          <cell r="Z138">
            <v>48.818300000000001</v>
          </cell>
          <cell r="AA138">
            <v>54.357199999999999</v>
          </cell>
          <cell r="AB138">
            <v>298.32909999999998</v>
          </cell>
          <cell r="AC138">
            <v>73.7239</v>
          </cell>
          <cell r="AD138">
            <v>20.2776</v>
          </cell>
          <cell r="AE138">
            <v>92.851900000000001</v>
          </cell>
        </row>
        <row r="139">
          <cell r="B139">
            <v>3213.4463000000001</v>
          </cell>
          <cell r="C139">
            <v>49.685499999999998</v>
          </cell>
          <cell r="D139">
            <v>40.378</v>
          </cell>
          <cell r="E139">
            <v>640.87689999999998</v>
          </cell>
          <cell r="F139">
            <v>222.99690000000001</v>
          </cell>
          <cell r="G139">
            <v>67.207599999999999</v>
          </cell>
          <cell r="H139">
            <v>110.96120000000001</v>
          </cell>
          <cell r="I139">
            <v>31.8005</v>
          </cell>
          <cell r="J139">
            <v>67.408100000000005</v>
          </cell>
          <cell r="K139">
            <v>39.886299999999999</v>
          </cell>
          <cell r="L139">
            <v>614.17899999999997</v>
          </cell>
          <cell r="M139">
            <v>30.224499999999999</v>
          </cell>
          <cell r="N139">
            <v>28.723800000000001</v>
          </cell>
          <cell r="O139">
            <v>126.2526</v>
          </cell>
          <cell r="P139">
            <v>92.559299999999993</v>
          </cell>
          <cell r="Q139">
            <v>16.7134</v>
          </cell>
          <cell r="R139">
            <v>55.359499999999997</v>
          </cell>
          <cell r="S139">
            <v>78.707999999999998</v>
          </cell>
          <cell r="T139">
            <v>28.745999999999999</v>
          </cell>
          <cell r="U139">
            <v>19.379000000000001</v>
          </cell>
          <cell r="V139">
            <v>31.587</v>
          </cell>
          <cell r="W139">
            <v>65.373599999999996</v>
          </cell>
          <cell r="X139">
            <v>167.53290000000001</v>
          </cell>
          <cell r="Y139">
            <v>24.884599999999999</v>
          </cell>
          <cell r="Z139">
            <v>47.3598</v>
          </cell>
          <cell r="AA139">
            <v>54.247199999999999</v>
          </cell>
          <cell r="AB139">
            <v>297.17770000000002</v>
          </cell>
          <cell r="AC139">
            <v>74.596999999999994</v>
          </cell>
          <cell r="AD139">
            <v>20.094000000000001</v>
          </cell>
          <cell r="AE139">
            <v>92.135099999999994</v>
          </cell>
        </row>
        <row r="140">
          <cell r="B140">
            <v>3162.6590000000001</v>
          </cell>
          <cell r="C140">
            <v>50.186100000000003</v>
          </cell>
          <cell r="D140">
            <v>39.661200000000001</v>
          </cell>
          <cell r="E140">
            <v>658.27970000000005</v>
          </cell>
          <cell r="F140">
            <v>221.44290000000001</v>
          </cell>
          <cell r="G140">
            <v>73.921199999999999</v>
          </cell>
          <cell r="H140">
            <v>112.25020000000001</v>
          </cell>
          <cell r="I140">
            <v>31.651900000000001</v>
          </cell>
          <cell r="J140">
            <v>67.346599999999995</v>
          </cell>
          <cell r="K140">
            <v>40.490099999999998</v>
          </cell>
          <cell r="L140">
            <v>602.18949999999995</v>
          </cell>
          <cell r="M140">
            <v>31.229399999999998</v>
          </cell>
          <cell r="N140">
            <v>28.536100000000001</v>
          </cell>
          <cell r="O140">
            <v>128.81180000000001</v>
          </cell>
          <cell r="P140">
            <v>96.955299999999994</v>
          </cell>
          <cell r="Q140">
            <v>17.608000000000001</v>
          </cell>
          <cell r="R140">
            <v>55.479799999999997</v>
          </cell>
          <cell r="S140">
            <v>80.476699999999994</v>
          </cell>
          <cell r="T140">
            <v>28.573</v>
          </cell>
          <cell r="U140">
            <v>19.2501</v>
          </cell>
          <cell r="V140">
            <v>31.298999999999999</v>
          </cell>
          <cell r="W140">
            <v>65.777199999999993</v>
          </cell>
          <cell r="X140">
            <v>174.97880000000001</v>
          </cell>
          <cell r="Y140">
            <v>24.638200000000001</v>
          </cell>
          <cell r="Z140">
            <v>52.078600000000002</v>
          </cell>
          <cell r="AA140">
            <v>54.0274</v>
          </cell>
          <cell r="AB140">
            <v>296.50599999999997</v>
          </cell>
          <cell r="AC140">
            <v>73.917900000000003</v>
          </cell>
          <cell r="AD140">
            <v>20.942799999999998</v>
          </cell>
          <cell r="AE140">
            <v>94.142200000000003</v>
          </cell>
        </row>
        <row r="141">
          <cell r="B141">
            <v>3230.3753000000002</v>
          </cell>
          <cell r="C141">
            <v>50.936999999999998</v>
          </cell>
          <cell r="D141">
            <v>40.378</v>
          </cell>
          <cell r="E141">
            <v>655.25310000000002</v>
          </cell>
          <cell r="F141">
            <v>222.2199</v>
          </cell>
          <cell r="G141">
            <v>80.634799999999998</v>
          </cell>
          <cell r="H141">
            <v>112.6799</v>
          </cell>
          <cell r="I141">
            <v>32.469200000000001</v>
          </cell>
          <cell r="J141">
            <v>67.592600000000004</v>
          </cell>
          <cell r="K141">
            <v>40.678800000000003</v>
          </cell>
          <cell r="L141">
            <v>600.60599999999999</v>
          </cell>
          <cell r="M141">
            <v>34.0122</v>
          </cell>
          <cell r="N141">
            <v>28.9116</v>
          </cell>
          <cell r="O141">
            <v>132.73580000000001</v>
          </cell>
          <cell r="P141">
            <v>95.082899999999995</v>
          </cell>
          <cell r="Q141">
            <v>17.913399999999999</v>
          </cell>
          <cell r="R141">
            <v>57.164700000000003</v>
          </cell>
          <cell r="S141">
            <v>81.5822</v>
          </cell>
          <cell r="T141">
            <v>28.803599999999999</v>
          </cell>
          <cell r="U141">
            <v>19.121099999999998</v>
          </cell>
          <cell r="V141">
            <v>31.202999999999999</v>
          </cell>
          <cell r="W141">
            <v>65.454300000000003</v>
          </cell>
          <cell r="X141">
            <v>168.7739</v>
          </cell>
          <cell r="Y141">
            <v>24.309699999999999</v>
          </cell>
          <cell r="Z141">
            <v>51.134799999999998</v>
          </cell>
          <cell r="AA141">
            <v>53.587699999999998</v>
          </cell>
          <cell r="AB141">
            <v>287.77390000000003</v>
          </cell>
          <cell r="AC141">
            <v>72.462900000000005</v>
          </cell>
          <cell r="AD141">
            <v>20.7363</v>
          </cell>
          <cell r="AE141">
            <v>94.858999999999995</v>
          </cell>
        </row>
        <row r="142">
          <cell r="B142">
            <v>3247.3044</v>
          </cell>
          <cell r="C142">
            <v>49.685499999999998</v>
          </cell>
          <cell r="D142">
            <v>39.740900000000003</v>
          </cell>
          <cell r="E142">
            <v>646.92999999999995</v>
          </cell>
          <cell r="F142">
            <v>220.66589999999999</v>
          </cell>
          <cell r="G142">
            <v>78.599299999999999</v>
          </cell>
          <cell r="H142">
            <v>114.13</v>
          </cell>
          <cell r="I142">
            <v>31.8748</v>
          </cell>
          <cell r="J142">
            <v>67.1006</v>
          </cell>
          <cell r="K142">
            <v>40.527799999999999</v>
          </cell>
          <cell r="L142">
            <v>592.23599999999999</v>
          </cell>
          <cell r="M142">
            <v>37.413499999999999</v>
          </cell>
          <cell r="N142">
            <v>28.849</v>
          </cell>
          <cell r="O142">
            <v>130.6885</v>
          </cell>
          <cell r="P142">
            <v>97.606499999999997</v>
          </cell>
          <cell r="Q142">
            <v>18.3935</v>
          </cell>
          <cell r="R142">
            <v>57.164700000000003</v>
          </cell>
          <cell r="S142">
            <v>81.250600000000006</v>
          </cell>
          <cell r="T142">
            <v>28.745999999999999</v>
          </cell>
          <cell r="U142">
            <v>18.959900000000001</v>
          </cell>
          <cell r="V142">
            <v>31.010999999999999</v>
          </cell>
          <cell r="W142">
            <v>65.131500000000003</v>
          </cell>
          <cell r="X142">
            <v>169.93209999999999</v>
          </cell>
          <cell r="Y142">
            <v>24.268599999999999</v>
          </cell>
          <cell r="Z142">
            <v>51.992800000000003</v>
          </cell>
          <cell r="AA142">
            <v>53.367899999999999</v>
          </cell>
          <cell r="AB142">
            <v>289.30919999999998</v>
          </cell>
          <cell r="AC142">
            <v>73.044899999999998</v>
          </cell>
          <cell r="AD142">
            <v>20.139900000000001</v>
          </cell>
          <cell r="AE142">
            <v>95.719200000000001</v>
          </cell>
        </row>
        <row r="143">
          <cell r="B143">
            <v>3428.9072000000001</v>
          </cell>
          <cell r="C143">
            <v>49.560299999999998</v>
          </cell>
          <cell r="D143">
            <v>40.696599999999997</v>
          </cell>
          <cell r="E143">
            <v>686.27549999999997</v>
          </cell>
          <cell r="F143">
            <v>226.8819</v>
          </cell>
          <cell r="G143">
            <v>77.206599999999995</v>
          </cell>
          <cell r="H143">
            <v>117.4062</v>
          </cell>
          <cell r="I143">
            <v>34.1038</v>
          </cell>
          <cell r="J143">
            <v>69.929699999999997</v>
          </cell>
          <cell r="K143">
            <v>40.716500000000003</v>
          </cell>
          <cell r="L143">
            <v>632.72879999999998</v>
          </cell>
          <cell r="M143">
            <v>36.872399999999999</v>
          </cell>
          <cell r="N143">
            <v>30.2257</v>
          </cell>
          <cell r="O143">
            <v>131.02969999999999</v>
          </cell>
          <cell r="P143">
            <v>100.4965</v>
          </cell>
          <cell r="Q143">
            <v>18.4589</v>
          </cell>
          <cell r="R143">
            <v>59.210599999999999</v>
          </cell>
          <cell r="S143">
            <v>79.481800000000007</v>
          </cell>
          <cell r="T143">
            <v>29.611000000000001</v>
          </cell>
          <cell r="U143">
            <v>19.088799999999999</v>
          </cell>
          <cell r="V143">
            <v>31.491</v>
          </cell>
          <cell r="W143">
            <v>66.261399999999995</v>
          </cell>
          <cell r="X143">
            <v>171.58680000000001</v>
          </cell>
          <cell r="Y143">
            <v>24.597100000000001</v>
          </cell>
          <cell r="Z143">
            <v>49.847900000000003</v>
          </cell>
          <cell r="AA143">
            <v>55.126600000000003</v>
          </cell>
          <cell r="AB143">
            <v>292.7636</v>
          </cell>
          <cell r="AC143">
            <v>74.014899999999997</v>
          </cell>
          <cell r="AD143">
            <v>20.1858</v>
          </cell>
          <cell r="AE143">
            <v>98.921000000000006</v>
          </cell>
        </row>
        <row r="144">
          <cell r="B144">
            <v>3364.2689</v>
          </cell>
          <cell r="C144">
            <v>49.184899999999999</v>
          </cell>
          <cell r="D144">
            <v>40.696599999999997</v>
          </cell>
          <cell r="E144">
            <v>692.32860000000005</v>
          </cell>
          <cell r="F144">
            <v>228.4359</v>
          </cell>
          <cell r="G144">
            <v>76.635199999999998</v>
          </cell>
          <cell r="H144">
            <v>117.7285</v>
          </cell>
          <cell r="I144">
            <v>34.252400000000002</v>
          </cell>
          <cell r="J144">
            <v>70.114199999999997</v>
          </cell>
          <cell r="K144">
            <v>41.056100000000001</v>
          </cell>
          <cell r="L144">
            <v>639.74149999999997</v>
          </cell>
          <cell r="M144">
            <v>35.635599999999997</v>
          </cell>
          <cell r="N144">
            <v>30.413499999999999</v>
          </cell>
          <cell r="O144">
            <v>131.02969999999999</v>
          </cell>
          <cell r="P144">
            <v>102.1246</v>
          </cell>
          <cell r="Q144">
            <v>18.633500000000002</v>
          </cell>
          <cell r="R144">
            <v>58.849600000000002</v>
          </cell>
          <cell r="S144">
            <v>79.371300000000005</v>
          </cell>
          <cell r="T144">
            <v>29.582100000000001</v>
          </cell>
          <cell r="U144">
            <v>19.121099999999998</v>
          </cell>
          <cell r="V144">
            <v>31.683</v>
          </cell>
          <cell r="W144">
            <v>66.664900000000003</v>
          </cell>
          <cell r="X144">
            <v>169.60120000000001</v>
          </cell>
          <cell r="Y144">
            <v>24.925699999999999</v>
          </cell>
          <cell r="Z144">
            <v>49.161499999999997</v>
          </cell>
          <cell r="AA144">
            <v>54.851799999999997</v>
          </cell>
          <cell r="AB144">
            <v>293.53129999999999</v>
          </cell>
          <cell r="AC144">
            <v>74.305999999999997</v>
          </cell>
          <cell r="AD144">
            <v>20.392199999999999</v>
          </cell>
          <cell r="AE144">
            <v>100.0201</v>
          </cell>
        </row>
        <row r="145">
          <cell r="B145">
            <v>3556.6448</v>
          </cell>
          <cell r="C145">
            <v>49.31</v>
          </cell>
          <cell r="D145">
            <v>41.811500000000002</v>
          </cell>
          <cell r="E145">
            <v>681.73559999999998</v>
          </cell>
          <cell r="F145">
            <v>232.32079999999999</v>
          </cell>
          <cell r="G145">
            <v>76.313800000000001</v>
          </cell>
          <cell r="H145">
            <v>118.4804</v>
          </cell>
          <cell r="I145">
            <v>36.481400000000001</v>
          </cell>
          <cell r="J145">
            <v>69.745199999999997</v>
          </cell>
          <cell r="K145">
            <v>41.0184</v>
          </cell>
          <cell r="L145">
            <v>635.21720000000005</v>
          </cell>
          <cell r="M145">
            <v>36.099400000000003</v>
          </cell>
          <cell r="N145">
            <v>31.727599999999999</v>
          </cell>
          <cell r="O145">
            <v>129.3236</v>
          </cell>
          <cell r="P145">
            <v>99.397499999999994</v>
          </cell>
          <cell r="Q145">
            <v>19.244399999999999</v>
          </cell>
          <cell r="R145">
            <v>60.293700000000001</v>
          </cell>
          <cell r="S145">
            <v>80.255600000000001</v>
          </cell>
          <cell r="T145">
            <v>29.409099999999999</v>
          </cell>
          <cell r="U145">
            <v>19.2178</v>
          </cell>
          <cell r="V145">
            <v>32.259099999999997</v>
          </cell>
          <cell r="W145">
            <v>66.745699999999999</v>
          </cell>
          <cell r="X145">
            <v>174.5652</v>
          </cell>
          <cell r="Y145">
            <v>24.720300000000002</v>
          </cell>
          <cell r="Z145">
            <v>50.62</v>
          </cell>
          <cell r="AA145">
            <v>53.312899999999999</v>
          </cell>
          <cell r="AB145">
            <v>296.50599999999997</v>
          </cell>
          <cell r="AC145">
            <v>72.996399999999994</v>
          </cell>
          <cell r="AD145">
            <v>20.369299999999999</v>
          </cell>
          <cell r="AE145">
            <v>99.446700000000007</v>
          </cell>
        </row>
        <row r="146">
          <cell r="B146">
            <v>3484.3114999999998</v>
          </cell>
          <cell r="C146">
            <v>49.685499999999998</v>
          </cell>
          <cell r="D146">
            <v>41.731900000000003</v>
          </cell>
          <cell r="E146">
            <v>665.84609999999998</v>
          </cell>
          <cell r="F146">
            <v>229.98990000000001</v>
          </cell>
          <cell r="G146">
            <v>78.063599999999994</v>
          </cell>
          <cell r="H146">
            <v>119.1249</v>
          </cell>
          <cell r="I146">
            <v>34.846800000000002</v>
          </cell>
          <cell r="J146">
            <v>69.868200000000002</v>
          </cell>
          <cell r="K146">
            <v>40.942900000000002</v>
          </cell>
          <cell r="L146">
            <v>616.21500000000003</v>
          </cell>
          <cell r="M146">
            <v>36.176699999999997</v>
          </cell>
          <cell r="N146">
            <v>31.790199999999999</v>
          </cell>
          <cell r="O146">
            <v>137.17169999999999</v>
          </cell>
          <cell r="P146">
            <v>102.9794</v>
          </cell>
          <cell r="Q146">
            <v>19.3535</v>
          </cell>
          <cell r="R146">
            <v>60.173400000000001</v>
          </cell>
          <cell r="S146">
            <v>85.009100000000004</v>
          </cell>
          <cell r="T146">
            <v>29.5533</v>
          </cell>
          <cell r="U146">
            <v>19.153300000000002</v>
          </cell>
          <cell r="V146">
            <v>32.259099999999997</v>
          </cell>
          <cell r="W146">
            <v>66.664900000000003</v>
          </cell>
          <cell r="X146">
            <v>171.50409999999999</v>
          </cell>
          <cell r="Y146">
            <v>24.679300000000001</v>
          </cell>
          <cell r="Z146">
            <v>55.682000000000002</v>
          </cell>
          <cell r="AA146">
            <v>52.763300000000001</v>
          </cell>
          <cell r="AB146">
            <v>326.15660000000003</v>
          </cell>
          <cell r="AC146">
            <v>73.141900000000007</v>
          </cell>
          <cell r="AD146">
            <v>20.2317</v>
          </cell>
          <cell r="AE146">
            <v>99.685599999999994</v>
          </cell>
        </row>
        <row r="147">
          <cell r="B147">
            <v>3507.3966</v>
          </cell>
          <cell r="C147">
            <v>49.685499999999998</v>
          </cell>
          <cell r="D147">
            <v>41.3337</v>
          </cell>
          <cell r="E147">
            <v>665.84609999999998</v>
          </cell>
          <cell r="F147">
            <v>230.3784</v>
          </cell>
          <cell r="G147">
            <v>76.920900000000003</v>
          </cell>
          <cell r="H147">
            <v>119.1786</v>
          </cell>
          <cell r="I147">
            <v>34.6982</v>
          </cell>
          <cell r="J147">
            <v>70.4833</v>
          </cell>
          <cell r="K147">
            <v>42.4146</v>
          </cell>
          <cell r="L147">
            <v>610.78579999999999</v>
          </cell>
          <cell r="M147">
            <v>35.923099999999998</v>
          </cell>
          <cell r="N147">
            <v>31.539899999999999</v>
          </cell>
          <cell r="O147">
            <v>137.17169999999999</v>
          </cell>
          <cell r="P147">
            <v>106.602</v>
          </cell>
          <cell r="Q147">
            <v>19.549900000000001</v>
          </cell>
          <cell r="R147">
            <v>60.052999999999997</v>
          </cell>
          <cell r="S147">
            <v>85.009100000000004</v>
          </cell>
          <cell r="T147">
            <v>30.072299999999998</v>
          </cell>
          <cell r="U147">
            <v>18.927600000000002</v>
          </cell>
          <cell r="V147">
            <v>32.259099999999997</v>
          </cell>
          <cell r="W147">
            <v>67.956299999999999</v>
          </cell>
          <cell r="X147">
            <v>168.19479999999999</v>
          </cell>
          <cell r="Y147">
            <v>24.556100000000001</v>
          </cell>
          <cell r="Z147">
            <v>56.282600000000002</v>
          </cell>
          <cell r="AA147">
            <v>52.9831</v>
          </cell>
          <cell r="AB147">
            <v>349.47399999999999</v>
          </cell>
          <cell r="AC147">
            <v>72.8994</v>
          </cell>
          <cell r="AD147">
            <v>20.415199999999999</v>
          </cell>
          <cell r="AE147">
            <v>97.965299999999999</v>
          </cell>
        </row>
        <row r="148">
          <cell r="B148">
            <v>3533.5596999999998</v>
          </cell>
          <cell r="C148">
            <v>49.9358</v>
          </cell>
          <cell r="D148">
            <v>41.572600000000001</v>
          </cell>
          <cell r="E148">
            <v>649.20000000000005</v>
          </cell>
          <cell r="F148">
            <v>230.76679999999999</v>
          </cell>
          <cell r="G148">
            <v>77.028000000000006</v>
          </cell>
          <cell r="H148">
            <v>122.02509999999999</v>
          </cell>
          <cell r="I148">
            <v>35.887</v>
          </cell>
          <cell r="J148">
            <v>70.544799999999995</v>
          </cell>
          <cell r="K148">
            <v>42.263599999999997</v>
          </cell>
          <cell r="L148">
            <v>631.59770000000003</v>
          </cell>
          <cell r="M148">
            <v>36.430199999999999</v>
          </cell>
          <cell r="N148">
            <v>31.977900000000002</v>
          </cell>
          <cell r="O148">
            <v>135.97739999999999</v>
          </cell>
          <cell r="P148">
            <v>100.2115</v>
          </cell>
          <cell r="Q148">
            <v>19.549900000000001</v>
          </cell>
          <cell r="R148">
            <v>61.376800000000003</v>
          </cell>
          <cell r="S148">
            <v>81.803299999999993</v>
          </cell>
          <cell r="T148">
            <v>30.014600000000002</v>
          </cell>
          <cell r="U148">
            <v>19.0243</v>
          </cell>
          <cell r="V148">
            <v>32.3551</v>
          </cell>
          <cell r="W148">
            <v>67.310599999999994</v>
          </cell>
          <cell r="X148">
            <v>172.5796</v>
          </cell>
          <cell r="Y148">
            <v>25.0488</v>
          </cell>
          <cell r="Z148">
            <v>54.824100000000001</v>
          </cell>
          <cell r="AA148">
            <v>53.257899999999999</v>
          </cell>
          <cell r="AB148">
            <v>328.74740000000003</v>
          </cell>
          <cell r="AC148">
            <v>74.596999999999994</v>
          </cell>
          <cell r="AD148">
            <v>20.805099999999999</v>
          </cell>
          <cell r="AE148">
            <v>99.924599999999998</v>
          </cell>
        </row>
        <row r="149">
          <cell r="B149">
            <v>3558.1837999999998</v>
          </cell>
          <cell r="C149">
            <v>48.308799999999998</v>
          </cell>
          <cell r="D149">
            <v>40.855800000000002</v>
          </cell>
          <cell r="E149">
            <v>635.58040000000005</v>
          </cell>
          <cell r="F149">
            <v>227.2704</v>
          </cell>
          <cell r="G149">
            <v>73.349800000000002</v>
          </cell>
          <cell r="H149">
            <v>118.74890000000001</v>
          </cell>
          <cell r="I149">
            <v>37.298699999999997</v>
          </cell>
          <cell r="J149">
            <v>69.560699999999997</v>
          </cell>
          <cell r="K149">
            <v>41.320300000000003</v>
          </cell>
          <cell r="L149">
            <v>629.56179999999995</v>
          </cell>
          <cell r="M149">
            <v>34.993299999999998</v>
          </cell>
          <cell r="N149">
            <v>31.790199999999999</v>
          </cell>
          <cell r="O149">
            <v>136.31870000000001</v>
          </cell>
          <cell r="P149">
            <v>101.107</v>
          </cell>
          <cell r="Q149">
            <v>19.178999999999998</v>
          </cell>
          <cell r="R149">
            <v>61.015799999999999</v>
          </cell>
          <cell r="S149">
            <v>78.486900000000006</v>
          </cell>
          <cell r="T149">
            <v>29.5533</v>
          </cell>
          <cell r="U149">
            <v>18.508400000000002</v>
          </cell>
          <cell r="V149">
            <v>31.779</v>
          </cell>
          <cell r="W149">
            <v>66.019300000000001</v>
          </cell>
          <cell r="X149">
            <v>170.26310000000001</v>
          </cell>
          <cell r="Y149">
            <v>24.925699999999999</v>
          </cell>
          <cell r="Z149">
            <v>52.593299999999999</v>
          </cell>
          <cell r="AA149">
            <v>52.708300000000001</v>
          </cell>
          <cell r="AB149">
            <v>320.39920000000001</v>
          </cell>
          <cell r="AC149">
            <v>73.820899999999995</v>
          </cell>
          <cell r="AD149">
            <v>19.887599999999999</v>
          </cell>
          <cell r="AE149">
            <v>99.876800000000003</v>
          </cell>
        </row>
        <row r="150">
          <cell r="B150">
            <v>3650.5241999999998</v>
          </cell>
          <cell r="C150">
            <v>47.307600000000001</v>
          </cell>
          <cell r="D150">
            <v>41.493000000000002</v>
          </cell>
          <cell r="E150">
            <v>646.92999999999995</v>
          </cell>
          <cell r="F150">
            <v>230.3784</v>
          </cell>
          <cell r="G150">
            <v>73.992599999999996</v>
          </cell>
          <cell r="H150">
            <v>120.1454</v>
          </cell>
          <cell r="I150">
            <v>37.670200000000001</v>
          </cell>
          <cell r="J150">
            <v>71.528800000000004</v>
          </cell>
          <cell r="K150">
            <v>42.640999999999998</v>
          </cell>
          <cell r="L150">
            <v>594.72439999999995</v>
          </cell>
          <cell r="M150">
            <v>35.585000000000001</v>
          </cell>
          <cell r="N150">
            <v>32.415999999999997</v>
          </cell>
          <cell r="O150">
            <v>145.70230000000001</v>
          </cell>
          <cell r="P150">
            <v>102.6537</v>
          </cell>
          <cell r="Q150">
            <v>19.7681</v>
          </cell>
          <cell r="R150">
            <v>61.737900000000003</v>
          </cell>
          <cell r="S150">
            <v>77.823700000000002</v>
          </cell>
          <cell r="T150">
            <v>30.101099999999999</v>
          </cell>
          <cell r="U150">
            <v>18.6052</v>
          </cell>
          <cell r="V150">
            <v>32.067100000000003</v>
          </cell>
          <cell r="W150">
            <v>66.503500000000003</v>
          </cell>
          <cell r="X150">
            <v>173.82060000000001</v>
          </cell>
          <cell r="Y150">
            <v>24.104399999999998</v>
          </cell>
          <cell r="Z150">
            <v>52.593299999999999</v>
          </cell>
          <cell r="AA150">
            <v>49.850299999999997</v>
          </cell>
          <cell r="AB150">
            <v>313.9701</v>
          </cell>
          <cell r="AC150">
            <v>74.790999999999997</v>
          </cell>
          <cell r="AD150">
            <v>20.048200000000001</v>
          </cell>
          <cell r="AE150">
            <v>98.156400000000005</v>
          </cell>
        </row>
        <row r="151">
          <cell r="B151">
            <v>3562.8008</v>
          </cell>
          <cell r="C151">
            <v>46.181199999999997</v>
          </cell>
          <cell r="D151">
            <v>41.015099999999997</v>
          </cell>
          <cell r="E151">
            <v>612.12450000000001</v>
          </cell>
          <cell r="F151">
            <v>226.49340000000001</v>
          </cell>
          <cell r="G151">
            <v>75.956699999999998</v>
          </cell>
          <cell r="H151">
            <v>117.7822</v>
          </cell>
          <cell r="I151">
            <v>36.778599999999997</v>
          </cell>
          <cell r="J151">
            <v>70.6678</v>
          </cell>
          <cell r="K151">
            <v>42.301400000000001</v>
          </cell>
          <cell r="L151">
            <v>565.08989999999994</v>
          </cell>
          <cell r="M151">
            <v>35.077800000000003</v>
          </cell>
          <cell r="N151">
            <v>31.790199999999999</v>
          </cell>
          <cell r="O151">
            <v>144.3374</v>
          </cell>
          <cell r="P151">
            <v>101.107</v>
          </cell>
          <cell r="Q151">
            <v>19.5717</v>
          </cell>
          <cell r="R151">
            <v>60.654800000000002</v>
          </cell>
          <cell r="S151">
            <v>77.381500000000003</v>
          </cell>
          <cell r="T151">
            <v>29.668600000000001</v>
          </cell>
          <cell r="U151">
            <v>19.088799999999999</v>
          </cell>
          <cell r="V151">
            <v>31.875</v>
          </cell>
          <cell r="W151">
            <v>66.019300000000001</v>
          </cell>
          <cell r="X151">
            <v>174.06880000000001</v>
          </cell>
          <cell r="Y151">
            <v>23.899100000000001</v>
          </cell>
          <cell r="Z151">
            <v>51.220599999999997</v>
          </cell>
          <cell r="AA151">
            <v>50.784700000000001</v>
          </cell>
          <cell r="AB151">
            <v>307.06119999999999</v>
          </cell>
          <cell r="AC151">
            <v>75.858000000000004</v>
          </cell>
          <cell r="AD151">
            <v>19.727</v>
          </cell>
          <cell r="AE151">
            <v>99.016599999999997</v>
          </cell>
        </row>
        <row r="152">
          <cell r="B152">
            <v>3501.2404999999999</v>
          </cell>
          <cell r="C152">
            <v>45.930900000000001</v>
          </cell>
          <cell r="D152">
            <v>41.254100000000001</v>
          </cell>
          <cell r="E152">
            <v>612.12450000000001</v>
          </cell>
          <cell r="F152">
            <v>226.49340000000001</v>
          </cell>
          <cell r="G152">
            <v>74.635400000000004</v>
          </cell>
          <cell r="H152">
            <v>118.26560000000001</v>
          </cell>
          <cell r="I152">
            <v>36.630000000000003</v>
          </cell>
          <cell r="J152">
            <v>73.312399999999997</v>
          </cell>
          <cell r="K152">
            <v>42.301400000000001</v>
          </cell>
          <cell r="L152">
            <v>570.29290000000003</v>
          </cell>
          <cell r="M152">
            <v>35.246899999999997</v>
          </cell>
          <cell r="N152">
            <v>31.977900000000002</v>
          </cell>
          <cell r="O152">
            <v>146.726</v>
          </cell>
          <cell r="P152">
            <v>104.81100000000001</v>
          </cell>
          <cell r="Q152">
            <v>20.422599999999999</v>
          </cell>
          <cell r="R152">
            <v>60.534399999999998</v>
          </cell>
          <cell r="S152">
            <v>77.049800000000005</v>
          </cell>
          <cell r="T152">
            <v>30.274100000000001</v>
          </cell>
          <cell r="U152">
            <v>18.6374</v>
          </cell>
          <cell r="V152">
            <v>31.683</v>
          </cell>
          <cell r="W152">
            <v>65.777199999999993</v>
          </cell>
          <cell r="X152">
            <v>171.0077</v>
          </cell>
          <cell r="Y152">
            <v>23.365200000000002</v>
          </cell>
          <cell r="Z152">
            <v>50.62</v>
          </cell>
          <cell r="AA152">
            <v>50.729700000000001</v>
          </cell>
          <cell r="AB152">
            <v>315.31349999999998</v>
          </cell>
          <cell r="AC152">
            <v>74.403000000000006</v>
          </cell>
          <cell r="AD152">
            <v>19.910499999999999</v>
          </cell>
          <cell r="AE152">
            <v>96.292699999999996</v>
          </cell>
        </row>
        <row r="153">
          <cell r="B153">
            <v>3512.0136000000002</v>
          </cell>
          <cell r="C153">
            <v>46.056100000000001</v>
          </cell>
          <cell r="D153">
            <v>41.094799999999999</v>
          </cell>
          <cell r="E153">
            <v>620.44749999999999</v>
          </cell>
          <cell r="F153">
            <v>225.71639999999999</v>
          </cell>
          <cell r="G153">
            <v>74.849699999999999</v>
          </cell>
          <cell r="H153">
            <v>119.7694</v>
          </cell>
          <cell r="I153">
            <v>35.738399999999999</v>
          </cell>
          <cell r="J153">
            <v>73.250900000000001</v>
          </cell>
          <cell r="K153">
            <v>41.961799999999997</v>
          </cell>
          <cell r="L153">
            <v>567.80449999999996</v>
          </cell>
          <cell r="M153">
            <v>35.669499999999999</v>
          </cell>
          <cell r="N153">
            <v>31.915400000000002</v>
          </cell>
          <cell r="O153">
            <v>146.55539999999999</v>
          </cell>
          <cell r="P153">
            <v>110.8351</v>
          </cell>
          <cell r="Q153">
            <v>19.9208</v>
          </cell>
          <cell r="R153">
            <v>58.849600000000002</v>
          </cell>
          <cell r="S153">
            <v>78.265799999999999</v>
          </cell>
          <cell r="T153">
            <v>30.072299999999998</v>
          </cell>
          <cell r="U153">
            <v>18.863099999999999</v>
          </cell>
          <cell r="V153">
            <v>31.971</v>
          </cell>
          <cell r="W153">
            <v>68.198400000000007</v>
          </cell>
          <cell r="X153">
            <v>172.66229999999999</v>
          </cell>
          <cell r="Y153">
            <v>23.570599999999999</v>
          </cell>
          <cell r="Z153">
            <v>52.2502</v>
          </cell>
          <cell r="AA153">
            <v>52.103700000000003</v>
          </cell>
          <cell r="AB153">
            <v>324.14150000000001</v>
          </cell>
          <cell r="AC153">
            <v>74.839500000000001</v>
          </cell>
          <cell r="AD153">
            <v>20.7822</v>
          </cell>
          <cell r="AE153">
            <v>100.1635</v>
          </cell>
        </row>
        <row r="154">
          <cell r="B154">
            <v>3542.7937000000002</v>
          </cell>
          <cell r="C154">
            <v>50.686700000000002</v>
          </cell>
          <cell r="D154">
            <v>40.935499999999998</v>
          </cell>
          <cell r="E154">
            <v>614.39440000000002</v>
          </cell>
          <cell r="F154">
            <v>226.49340000000001</v>
          </cell>
          <cell r="G154">
            <v>73.992599999999996</v>
          </cell>
          <cell r="H154">
            <v>118.15819999999999</v>
          </cell>
          <cell r="I154">
            <v>35.2926</v>
          </cell>
          <cell r="J154">
            <v>73.927499999999995</v>
          </cell>
          <cell r="K154">
            <v>41.773099999999999</v>
          </cell>
          <cell r="L154">
            <v>572.78129999999999</v>
          </cell>
          <cell r="M154">
            <v>36.261200000000002</v>
          </cell>
          <cell r="N154">
            <v>31.664999999999999</v>
          </cell>
          <cell r="O154">
            <v>150.13820000000001</v>
          </cell>
          <cell r="P154">
            <v>113.07380000000001</v>
          </cell>
          <cell r="Q154">
            <v>20.160799999999998</v>
          </cell>
          <cell r="R154">
            <v>59.090200000000003</v>
          </cell>
          <cell r="S154">
            <v>81.803299999999993</v>
          </cell>
          <cell r="T154">
            <v>29.5533</v>
          </cell>
          <cell r="U154">
            <v>18.734100000000002</v>
          </cell>
          <cell r="V154">
            <v>31.875</v>
          </cell>
          <cell r="W154">
            <v>67.956299999999999</v>
          </cell>
          <cell r="X154">
            <v>172.745</v>
          </cell>
          <cell r="Y154">
            <v>23.611599999999999</v>
          </cell>
          <cell r="Z154">
            <v>53.537100000000002</v>
          </cell>
          <cell r="AA154">
            <v>51.609099999999998</v>
          </cell>
          <cell r="AB154">
            <v>310.99540000000002</v>
          </cell>
          <cell r="AC154">
            <v>75.227500000000006</v>
          </cell>
          <cell r="AD154">
            <v>21.286799999999999</v>
          </cell>
          <cell r="AE154">
            <v>101.26260000000001</v>
          </cell>
        </row>
        <row r="155">
          <cell r="B155">
            <v>3456.5428999999999</v>
          </cell>
          <cell r="C155">
            <v>55.1922</v>
          </cell>
          <cell r="D155">
            <v>40.776200000000003</v>
          </cell>
          <cell r="E155">
            <v>607.58460000000002</v>
          </cell>
          <cell r="F155">
            <v>226.49340000000001</v>
          </cell>
          <cell r="G155">
            <v>73.635499999999993</v>
          </cell>
          <cell r="H155">
            <v>122.1326</v>
          </cell>
          <cell r="I155">
            <v>35.366900000000001</v>
          </cell>
          <cell r="J155">
            <v>73.558400000000006</v>
          </cell>
          <cell r="K155">
            <v>42.188200000000002</v>
          </cell>
          <cell r="L155">
            <v>568.25699999999995</v>
          </cell>
          <cell r="M155">
            <v>37.951700000000002</v>
          </cell>
          <cell r="N155">
            <v>31.977900000000002</v>
          </cell>
          <cell r="O155">
            <v>153.37979999999999</v>
          </cell>
          <cell r="P155">
            <v>112.3411</v>
          </cell>
          <cell r="Q155">
            <v>20.029900000000001</v>
          </cell>
          <cell r="R155">
            <v>58.729199999999999</v>
          </cell>
          <cell r="S155">
            <v>78.707999999999998</v>
          </cell>
          <cell r="T155">
            <v>29.5245</v>
          </cell>
          <cell r="U155">
            <v>18.734100000000002</v>
          </cell>
          <cell r="V155">
            <v>32.451099999999997</v>
          </cell>
          <cell r="W155">
            <v>69.166899999999998</v>
          </cell>
          <cell r="X155">
            <v>169.60120000000001</v>
          </cell>
          <cell r="Y155">
            <v>23.6937</v>
          </cell>
          <cell r="Z155">
            <v>53.1081</v>
          </cell>
          <cell r="AA155">
            <v>51.774000000000001</v>
          </cell>
          <cell r="AB155">
            <v>318.95979999999997</v>
          </cell>
          <cell r="AC155">
            <v>78.428700000000006</v>
          </cell>
          <cell r="AD155">
            <v>21.562100000000001</v>
          </cell>
          <cell r="AE155">
            <v>103.8432</v>
          </cell>
        </row>
        <row r="156">
          <cell r="B156">
            <v>3396.33</v>
          </cell>
          <cell r="C156">
            <v>54.941899999999997</v>
          </cell>
          <cell r="D156">
            <v>42.289400000000001</v>
          </cell>
          <cell r="E156">
            <v>597.7482</v>
          </cell>
          <cell r="F156">
            <v>225.71639999999999</v>
          </cell>
          <cell r="G156">
            <v>71.242900000000006</v>
          </cell>
          <cell r="H156">
            <v>120.4676</v>
          </cell>
          <cell r="I156">
            <v>34.921100000000003</v>
          </cell>
          <cell r="J156">
            <v>72.328400000000002</v>
          </cell>
          <cell r="K156">
            <v>41.886299999999999</v>
          </cell>
          <cell r="L156">
            <v>556.9461</v>
          </cell>
          <cell r="M156">
            <v>38.205300000000001</v>
          </cell>
          <cell r="N156">
            <v>31.790199999999999</v>
          </cell>
          <cell r="O156">
            <v>143.1431</v>
          </cell>
          <cell r="P156">
            <v>111.56780000000001</v>
          </cell>
          <cell r="Q156">
            <v>20.313500000000001</v>
          </cell>
          <cell r="R156">
            <v>58.007100000000001</v>
          </cell>
          <cell r="S156">
            <v>79.039699999999996</v>
          </cell>
          <cell r="T156">
            <v>29.2073</v>
          </cell>
          <cell r="U156">
            <v>19.088799999999999</v>
          </cell>
          <cell r="V156">
            <v>32.5471</v>
          </cell>
          <cell r="W156">
            <v>67.956299999999999</v>
          </cell>
          <cell r="X156">
            <v>164.2236</v>
          </cell>
          <cell r="Y156">
            <v>23.858000000000001</v>
          </cell>
          <cell r="Z156">
            <v>52.078600000000002</v>
          </cell>
          <cell r="AA156">
            <v>51.938899999999997</v>
          </cell>
          <cell r="AB156">
            <v>334.02499999999998</v>
          </cell>
          <cell r="AC156">
            <v>73.238900000000001</v>
          </cell>
          <cell r="AD156">
            <v>22.1585</v>
          </cell>
          <cell r="AE156">
            <v>104.27330000000001</v>
          </cell>
        </row>
        <row r="157">
          <cell r="B157">
            <v>3401.2121999999999</v>
          </cell>
          <cell r="C157">
            <v>53.314900000000002</v>
          </cell>
          <cell r="D157">
            <v>41.891199999999998</v>
          </cell>
          <cell r="E157">
            <v>602.28809999999999</v>
          </cell>
          <cell r="F157">
            <v>230.3784</v>
          </cell>
          <cell r="G157">
            <v>72.671300000000002</v>
          </cell>
          <cell r="H157">
            <v>126.2144</v>
          </cell>
          <cell r="I157">
            <v>34.326700000000002</v>
          </cell>
          <cell r="J157">
            <v>72.205399999999997</v>
          </cell>
          <cell r="K157">
            <v>41.207000000000001</v>
          </cell>
          <cell r="L157">
            <v>555.58879999999999</v>
          </cell>
          <cell r="M157">
            <v>39.557699999999997</v>
          </cell>
          <cell r="N157">
            <v>28.661300000000001</v>
          </cell>
          <cell r="O157">
            <v>146.726</v>
          </cell>
          <cell r="P157">
            <v>111.16070000000001</v>
          </cell>
          <cell r="Q157">
            <v>20.4663</v>
          </cell>
          <cell r="R157">
            <v>57.284999999999997</v>
          </cell>
          <cell r="S157">
            <v>81.5822</v>
          </cell>
          <cell r="T157">
            <v>29.293800000000001</v>
          </cell>
          <cell r="U157">
            <v>19.2501</v>
          </cell>
          <cell r="V157">
            <v>32.643099999999997</v>
          </cell>
          <cell r="W157">
            <v>68.198400000000007</v>
          </cell>
          <cell r="X157">
            <v>168.7739</v>
          </cell>
          <cell r="Y157">
            <v>23.447399999999998</v>
          </cell>
          <cell r="Z157">
            <v>52.764899999999997</v>
          </cell>
          <cell r="AA157">
            <v>52.818199999999997</v>
          </cell>
          <cell r="AB157">
            <v>348.41849999999999</v>
          </cell>
          <cell r="AC157">
            <v>70.425700000000006</v>
          </cell>
          <cell r="AD157">
            <v>21.562100000000001</v>
          </cell>
          <cell r="AE157">
            <v>104.8467</v>
          </cell>
        </row>
        <row r="158">
          <cell r="B158">
            <v>3161.9881</v>
          </cell>
          <cell r="C158">
            <v>53.44</v>
          </cell>
          <cell r="D158">
            <v>42.926499999999997</v>
          </cell>
          <cell r="E158">
            <v>570.50909999999999</v>
          </cell>
          <cell r="F158">
            <v>238.5368</v>
          </cell>
          <cell r="G158">
            <v>70.742900000000006</v>
          </cell>
          <cell r="H158">
            <v>126.05329999999999</v>
          </cell>
          <cell r="I158">
            <v>34.549599999999998</v>
          </cell>
          <cell r="J158">
            <v>71.098299999999995</v>
          </cell>
          <cell r="K158">
            <v>40.150500000000001</v>
          </cell>
          <cell r="L158">
            <v>541.78959999999995</v>
          </cell>
          <cell r="M158">
            <v>40.487400000000001</v>
          </cell>
          <cell r="N158">
            <v>28.285799999999998</v>
          </cell>
          <cell r="O158">
            <v>141.94890000000001</v>
          </cell>
          <cell r="P158">
            <v>112.2597</v>
          </cell>
          <cell r="Q158">
            <v>20.444500000000001</v>
          </cell>
          <cell r="R158">
            <v>55.479799999999997</v>
          </cell>
          <cell r="S158">
            <v>87.441100000000006</v>
          </cell>
          <cell r="T158">
            <v>28.371200000000002</v>
          </cell>
          <cell r="U158">
            <v>19.2501</v>
          </cell>
          <cell r="V158">
            <v>33.123199999999997</v>
          </cell>
          <cell r="W158">
            <v>68.359800000000007</v>
          </cell>
          <cell r="X158">
            <v>166.2919</v>
          </cell>
          <cell r="Y158">
            <v>23.570599999999999</v>
          </cell>
          <cell r="Z158">
            <v>50.534199999999998</v>
          </cell>
          <cell r="AA158">
            <v>51.114400000000003</v>
          </cell>
          <cell r="AB158">
            <v>338.7269</v>
          </cell>
          <cell r="AC158">
            <v>70.765299999999996</v>
          </cell>
          <cell r="AD158">
            <v>21.1492</v>
          </cell>
          <cell r="AE158">
            <v>103.6998</v>
          </cell>
        </row>
        <row r="159">
          <cell r="B159">
            <v>3222.201</v>
          </cell>
          <cell r="C159">
            <v>54.691600000000001</v>
          </cell>
          <cell r="D159">
            <v>43.085799999999999</v>
          </cell>
          <cell r="E159">
            <v>596.23490000000004</v>
          </cell>
          <cell r="F159">
            <v>252.13419999999999</v>
          </cell>
          <cell r="G159">
            <v>69.778700000000001</v>
          </cell>
          <cell r="H159">
            <v>124.3883</v>
          </cell>
          <cell r="I159">
            <v>35.664099999999998</v>
          </cell>
          <cell r="J159">
            <v>73.6815</v>
          </cell>
          <cell r="K159">
            <v>40.640999999999998</v>
          </cell>
          <cell r="L159">
            <v>545.18280000000004</v>
          </cell>
          <cell r="M159">
            <v>42.4315</v>
          </cell>
          <cell r="N159">
            <v>29.161899999999999</v>
          </cell>
          <cell r="O159">
            <v>140.584</v>
          </cell>
          <cell r="P159">
            <v>114.98690000000001</v>
          </cell>
          <cell r="Q159">
            <v>21.557200000000002</v>
          </cell>
          <cell r="R159">
            <v>57.164700000000003</v>
          </cell>
          <cell r="S159">
            <v>96.174099999999996</v>
          </cell>
          <cell r="T159">
            <v>29.755099999999999</v>
          </cell>
          <cell r="U159">
            <v>19.314599999999999</v>
          </cell>
          <cell r="V159">
            <v>32.643099999999997</v>
          </cell>
          <cell r="W159">
            <v>69.409000000000006</v>
          </cell>
          <cell r="X159">
            <v>163.47900000000001</v>
          </cell>
          <cell r="Y159">
            <v>23.7759</v>
          </cell>
          <cell r="Z159">
            <v>49.676299999999998</v>
          </cell>
          <cell r="AA159">
            <v>51.9938</v>
          </cell>
          <cell r="AB159">
            <v>359.83730000000003</v>
          </cell>
          <cell r="AC159">
            <v>71.2988</v>
          </cell>
          <cell r="AD159">
            <v>21.1951</v>
          </cell>
          <cell r="AE159">
            <v>105.468</v>
          </cell>
        </row>
        <row r="160">
          <cell r="B160">
            <v>3388.1932000000002</v>
          </cell>
          <cell r="C160">
            <v>55.567599999999999</v>
          </cell>
          <cell r="D160">
            <v>44.997199999999999</v>
          </cell>
          <cell r="E160">
            <v>656.00980000000004</v>
          </cell>
          <cell r="F160">
            <v>242.81020000000001</v>
          </cell>
          <cell r="G160">
            <v>68.707400000000007</v>
          </cell>
          <cell r="H160">
            <v>122.7771</v>
          </cell>
          <cell r="I160">
            <v>37.224400000000003</v>
          </cell>
          <cell r="J160">
            <v>77.925200000000004</v>
          </cell>
          <cell r="K160">
            <v>41.131599999999999</v>
          </cell>
          <cell r="L160">
            <v>570.97159999999997</v>
          </cell>
          <cell r="M160">
            <v>41.079099999999997</v>
          </cell>
          <cell r="N160">
            <v>30.475999999999999</v>
          </cell>
          <cell r="O160">
            <v>145.01990000000001</v>
          </cell>
          <cell r="P160">
            <v>107.8638</v>
          </cell>
          <cell r="Q160">
            <v>21.208100000000002</v>
          </cell>
          <cell r="R160">
            <v>58.969900000000003</v>
          </cell>
          <cell r="S160">
            <v>105.7915</v>
          </cell>
          <cell r="T160">
            <v>30.966100000000001</v>
          </cell>
          <cell r="U160">
            <v>19.411300000000001</v>
          </cell>
          <cell r="V160">
            <v>32.931100000000001</v>
          </cell>
          <cell r="W160">
            <v>73.847999999999999</v>
          </cell>
          <cell r="X160">
            <v>162.15530000000001</v>
          </cell>
          <cell r="Y160">
            <v>24.186499999999999</v>
          </cell>
          <cell r="Z160">
            <v>47.874499999999998</v>
          </cell>
          <cell r="AA160">
            <v>50.180100000000003</v>
          </cell>
          <cell r="AB160">
            <v>340.1662</v>
          </cell>
          <cell r="AC160">
            <v>71.007800000000003</v>
          </cell>
          <cell r="AD160">
            <v>22.387899999999998</v>
          </cell>
          <cell r="AE160">
            <v>106.137</v>
          </cell>
        </row>
        <row r="161">
          <cell r="B161">
            <v>3450.0333999999998</v>
          </cell>
          <cell r="C161">
            <v>55.692799999999998</v>
          </cell>
          <cell r="D161">
            <v>45.2361</v>
          </cell>
          <cell r="E161">
            <v>672.65589999999997</v>
          </cell>
          <cell r="F161">
            <v>245.1412</v>
          </cell>
          <cell r="G161">
            <v>69.600200000000001</v>
          </cell>
          <cell r="H161">
            <v>123.36790000000001</v>
          </cell>
          <cell r="I161">
            <v>37.967399999999998</v>
          </cell>
          <cell r="J161">
            <v>77.0642</v>
          </cell>
          <cell r="K161">
            <v>41.320300000000003</v>
          </cell>
          <cell r="L161">
            <v>562.37530000000004</v>
          </cell>
          <cell r="M161">
            <v>42.938600000000001</v>
          </cell>
          <cell r="N161">
            <v>30.788900000000002</v>
          </cell>
          <cell r="O161">
            <v>147.74959999999999</v>
          </cell>
          <cell r="P161">
            <v>108.71850000000001</v>
          </cell>
          <cell r="Q161">
            <v>21.71</v>
          </cell>
          <cell r="R161">
            <v>59.451300000000003</v>
          </cell>
          <cell r="S161">
            <v>110.2133</v>
          </cell>
          <cell r="T161">
            <v>30.504799999999999</v>
          </cell>
          <cell r="U161">
            <v>19.379000000000001</v>
          </cell>
          <cell r="V161">
            <v>33.123199999999997</v>
          </cell>
          <cell r="W161">
            <v>73.040899999999993</v>
          </cell>
          <cell r="X161">
            <v>160.4179</v>
          </cell>
          <cell r="Y161">
            <v>24.186499999999999</v>
          </cell>
          <cell r="Z161">
            <v>47.874499999999998</v>
          </cell>
          <cell r="AA161">
            <v>49.575499999999998</v>
          </cell>
          <cell r="AB161">
            <v>343.6207</v>
          </cell>
          <cell r="AC161">
            <v>70.571299999999994</v>
          </cell>
          <cell r="AD161">
            <v>22.250299999999999</v>
          </cell>
          <cell r="AE161">
            <v>106.0414</v>
          </cell>
        </row>
        <row r="162">
          <cell r="B162">
            <v>3406.0943000000002</v>
          </cell>
          <cell r="C162">
            <v>54.566400000000002</v>
          </cell>
          <cell r="D162">
            <v>44.360100000000003</v>
          </cell>
          <cell r="E162">
            <v>652.98320000000001</v>
          </cell>
          <cell r="F162">
            <v>269.61649999999997</v>
          </cell>
          <cell r="G162">
            <v>68.350300000000004</v>
          </cell>
          <cell r="H162">
            <v>121.7029</v>
          </cell>
          <cell r="I162">
            <v>37.075800000000001</v>
          </cell>
          <cell r="J162">
            <v>76.879599999999996</v>
          </cell>
          <cell r="K162">
            <v>41.056100000000001</v>
          </cell>
          <cell r="L162">
            <v>567.35209999999995</v>
          </cell>
          <cell r="M162">
            <v>42.177900000000001</v>
          </cell>
          <cell r="N162">
            <v>30.538599999999999</v>
          </cell>
          <cell r="O162">
            <v>146.726</v>
          </cell>
          <cell r="P162">
            <v>108.8407</v>
          </cell>
          <cell r="Q162">
            <v>21.7972</v>
          </cell>
          <cell r="R162">
            <v>60.173400000000001</v>
          </cell>
          <cell r="S162">
            <v>115.51949999999999</v>
          </cell>
          <cell r="T162">
            <v>30.5624</v>
          </cell>
          <cell r="U162">
            <v>19.379000000000001</v>
          </cell>
          <cell r="V162">
            <v>33.603200000000001</v>
          </cell>
          <cell r="W162">
            <v>72.072400000000002</v>
          </cell>
          <cell r="X162">
            <v>162.32079999999999</v>
          </cell>
          <cell r="Y162">
            <v>24.4329</v>
          </cell>
          <cell r="Z162">
            <v>48.646700000000003</v>
          </cell>
          <cell r="AA162">
            <v>49.575499999999998</v>
          </cell>
          <cell r="AB162">
            <v>323.08589999999998</v>
          </cell>
          <cell r="AC162">
            <v>70.959299999999999</v>
          </cell>
          <cell r="AD162">
            <v>22.341999999999999</v>
          </cell>
          <cell r="AE162">
            <v>107.9051</v>
          </cell>
        </row>
        <row r="163">
          <cell r="B163">
            <v>3344.2541000000001</v>
          </cell>
          <cell r="C163">
            <v>54.816699999999997</v>
          </cell>
          <cell r="D163">
            <v>44.2804</v>
          </cell>
          <cell r="E163">
            <v>680.22239999999999</v>
          </cell>
          <cell r="F163">
            <v>260.68110000000001</v>
          </cell>
          <cell r="G163">
            <v>69.207400000000007</v>
          </cell>
          <cell r="H163">
            <v>122.93819999999999</v>
          </cell>
          <cell r="I163">
            <v>36.704300000000003</v>
          </cell>
          <cell r="J163">
            <v>78.540300000000002</v>
          </cell>
          <cell r="K163">
            <v>42.150399999999998</v>
          </cell>
          <cell r="L163">
            <v>578.21050000000002</v>
          </cell>
          <cell r="M163">
            <v>43.3613</v>
          </cell>
          <cell r="N163">
            <v>30.413499999999999</v>
          </cell>
          <cell r="O163">
            <v>153.37979999999999</v>
          </cell>
          <cell r="P163">
            <v>110.10250000000001</v>
          </cell>
          <cell r="Q163">
            <v>22.1463</v>
          </cell>
          <cell r="R163">
            <v>60.052999999999997</v>
          </cell>
          <cell r="S163">
            <v>117.6198</v>
          </cell>
          <cell r="T163">
            <v>31.369700000000002</v>
          </cell>
          <cell r="U163">
            <v>19.540299999999998</v>
          </cell>
          <cell r="V163">
            <v>33.699199999999998</v>
          </cell>
          <cell r="W163">
            <v>71.830299999999994</v>
          </cell>
          <cell r="X163">
            <v>163.72720000000001</v>
          </cell>
          <cell r="Y163">
            <v>24.720300000000002</v>
          </cell>
          <cell r="Z163">
            <v>47.960299999999997</v>
          </cell>
          <cell r="AA163">
            <v>50.509799999999998</v>
          </cell>
          <cell r="AB163">
            <v>326.73230000000001</v>
          </cell>
          <cell r="AC163">
            <v>71.929299999999998</v>
          </cell>
          <cell r="AD163">
            <v>23.351299999999998</v>
          </cell>
          <cell r="AE163">
            <v>108.28740000000001</v>
          </cell>
        </row>
        <row r="164">
          <cell r="B164">
            <v>3350.7636000000002</v>
          </cell>
          <cell r="C164">
            <v>54.691600000000001</v>
          </cell>
          <cell r="D164">
            <v>45.2361</v>
          </cell>
          <cell r="E164">
            <v>684.00559999999996</v>
          </cell>
          <cell r="F164">
            <v>252.13419999999999</v>
          </cell>
          <cell r="G164">
            <v>70.207300000000004</v>
          </cell>
          <cell r="H164">
            <v>123.63639999999999</v>
          </cell>
          <cell r="I164">
            <v>37.075800000000001</v>
          </cell>
          <cell r="J164">
            <v>79.216800000000006</v>
          </cell>
          <cell r="K164">
            <v>43.357999999999997</v>
          </cell>
          <cell r="L164">
            <v>581.83000000000004</v>
          </cell>
          <cell r="M164">
            <v>45.136299999999999</v>
          </cell>
          <cell r="N164">
            <v>30.413499999999999</v>
          </cell>
          <cell r="O164">
            <v>155.59780000000001</v>
          </cell>
          <cell r="P164">
            <v>110.18389999999999</v>
          </cell>
          <cell r="Q164">
            <v>23.2591</v>
          </cell>
          <cell r="R164">
            <v>61.015799999999999</v>
          </cell>
          <cell r="S164">
            <v>118.6148</v>
          </cell>
          <cell r="T164">
            <v>33.503300000000003</v>
          </cell>
          <cell r="U164">
            <v>19.798200000000001</v>
          </cell>
          <cell r="V164">
            <v>33.891199999999998</v>
          </cell>
          <cell r="W164">
            <v>73.121600000000001</v>
          </cell>
          <cell r="X164">
            <v>164.38910000000001</v>
          </cell>
          <cell r="Y164">
            <v>24.761399999999998</v>
          </cell>
          <cell r="Z164">
            <v>48.046100000000003</v>
          </cell>
          <cell r="AA164">
            <v>51.114400000000003</v>
          </cell>
          <cell r="AB164">
            <v>335.65629999999999</v>
          </cell>
          <cell r="AC164">
            <v>72.171800000000005</v>
          </cell>
          <cell r="AD164">
            <v>23.420100000000001</v>
          </cell>
          <cell r="AE164">
            <v>110.8202</v>
          </cell>
        </row>
        <row r="165">
          <cell r="B165">
            <v>3308.4517999999998</v>
          </cell>
          <cell r="C165">
            <v>58.446100000000001</v>
          </cell>
          <cell r="D165">
            <v>45.793599999999998</v>
          </cell>
          <cell r="E165">
            <v>665.84609999999998</v>
          </cell>
          <cell r="F165">
            <v>249.41470000000001</v>
          </cell>
          <cell r="G165">
            <v>70.100099999999998</v>
          </cell>
          <cell r="H165">
            <v>122.9919</v>
          </cell>
          <cell r="I165">
            <v>38.784700000000001</v>
          </cell>
          <cell r="J165">
            <v>79.278300000000002</v>
          </cell>
          <cell r="K165">
            <v>43.8108</v>
          </cell>
          <cell r="L165">
            <v>577.3057</v>
          </cell>
          <cell r="M165">
            <v>49.616100000000003</v>
          </cell>
          <cell r="N165">
            <v>30.663799999999998</v>
          </cell>
          <cell r="O165">
            <v>156.96270000000001</v>
          </cell>
          <cell r="P165">
            <v>108.18940000000001</v>
          </cell>
          <cell r="Q165">
            <v>22.888200000000001</v>
          </cell>
          <cell r="R165">
            <v>61.6175</v>
          </cell>
          <cell r="S165">
            <v>121.71</v>
          </cell>
          <cell r="T165">
            <v>33.099699999999999</v>
          </cell>
          <cell r="U165">
            <v>20.2819</v>
          </cell>
          <cell r="V165">
            <v>34.371299999999998</v>
          </cell>
          <cell r="W165">
            <v>72.314499999999995</v>
          </cell>
          <cell r="X165">
            <v>162.32079999999999</v>
          </cell>
          <cell r="Y165">
            <v>25.131</v>
          </cell>
          <cell r="Z165">
            <v>47.960299999999997</v>
          </cell>
          <cell r="AA165">
            <v>50.29</v>
          </cell>
          <cell r="AB165">
            <v>335.75220000000002</v>
          </cell>
          <cell r="AC165">
            <v>72.414400000000001</v>
          </cell>
          <cell r="AD165">
            <v>23.443100000000001</v>
          </cell>
          <cell r="AE165">
            <v>109.5299</v>
          </cell>
        </row>
        <row r="166">
          <cell r="B166">
            <v>3287.2959999999998</v>
          </cell>
          <cell r="C166">
            <v>57.319800000000001</v>
          </cell>
          <cell r="D166">
            <v>46.430700000000002</v>
          </cell>
          <cell r="E166">
            <v>677.95240000000001</v>
          </cell>
          <cell r="F166">
            <v>251.35720000000001</v>
          </cell>
          <cell r="G166">
            <v>68.993099999999998</v>
          </cell>
          <cell r="H166">
            <v>122.5085</v>
          </cell>
          <cell r="I166">
            <v>38.116</v>
          </cell>
          <cell r="J166">
            <v>83.645099999999999</v>
          </cell>
          <cell r="K166">
            <v>44.301299999999998</v>
          </cell>
          <cell r="L166">
            <v>580.02030000000002</v>
          </cell>
          <cell r="M166">
            <v>54.603099999999998</v>
          </cell>
          <cell r="N166">
            <v>30.663799999999998</v>
          </cell>
          <cell r="O166">
            <v>154.2329</v>
          </cell>
          <cell r="P166">
            <v>110.3874</v>
          </cell>
          <cell r="Q166">
            <v>25.179200000000002</v>
          </cell>
          <cell r="R166">
            <v>61.737900000000003</v>
          </cell>
          <cell r="S166">
            <v>120.71510000000001</v>
          </cell>
          <cell r="T166">
            <v>36.415399999999998</v>
          </cell>
          <cell r="U166">
            <v>20.0884</v>
          </cell>
          <cell r="V166">
            <v>34.851300000000002</v>
          </cell>
          <cell r="W166">
            <v>71.426699999999997</v>
          </cell>
          <cell r="X166">
            <v>160.08699999999999</v>
          </cell>
          <cell r="Y166">
            <v>25.582699999999999</v>
          </cell>
          <cell r="Z166">
            <v>44.9574</v>
          </cell>
          <cell r="AA166">
            <v>50.29</v>
          </cell>
          <cell r="AB166">
            <v>340.1662</v>
          </cell>
          <cell r="AC166">
            <v>72.608400000000003</v>
          </cell>
          <cell r="AD166">
            <v>23.5807</v>
          </cell>
          <cell r="AE166">
            <v>107.8574</v>
          </cell>
        </row>
        <row r="167">
          <cell r="B167">
            <v>3319.8434000000002</v>
          </cell>
          <cell r="C167">
            <v>55.442500000000003</v>
          </cell>
          <cell r="D167">
            <v>45.873199999999997</v>
          </cell>
          <cell r="E167">
            <v>698.3818</v>
          </cell>
          <cell r="F167">
            <v>246.30670000000001</v>
          </cell>
          <cell r="G167">
            <v>70.635800000000003</v>
          </cell>
          <cell r="H167">
            <v>123.9586</v>
          </cell>
          <cell r="I167">
            <v>38.190300000000001</v>
          </cell>
          <cell r="J167">
            <v>84.690600000000003</v>
          </cell>
          <cell r="K167">
            <v>43.923999999999999</v>
          </cell>
          <cell r="L167">
            <v>584.09220000000005</v>
          </cell>
          <cell r="M167">
            <v>60.097200000000001</v>
          </cell>
          <cell r="N167">
            <v>30.726400000000002</v>
          </cell>
          <cell r="O167">
            <v>153.89169999999999</v>
          </cell>
          <cell r="P167">
            <v>113.8065</v>
          </cell>
          <cell r="Q167">
            <v>23.913699999999999</v>
          </cell>
          <cell r="R167">
            <v>61.6175</v>
          </cell>
          <cell r="S167">
            <v>118.1726</v>
          </cell>
          <cell r="T167">
            <v>38.116500000000002</v>
          </cell>
          <cell r="U167">
            <v>19.959399999999999</v>
          </cell>
          <cell r="V167">
            <v>34.179299999999998</v>
          </cell>
          <cell r="W167">
            <v>70.054699999999997</v>
          </cell>
          <cell r="X167">
            <v>157.2741</v>
          </cell>
          <cell r="Y167">
            <v>25.295200000000001</v>
          </cell>
          <cell r="Z167">
            <v>47.016599999999997</v>
          </cell>
          <cell r="AA167">
            <v>49.465600000000002</v>
          </cell>
          <cell r="AB167">
            <v>328.9393</v>
          </cell>
          <cell r="AC167">
            <v>71.880799999999994</v>
          </cell>
          <cell r="AD167">
            <v>23.6036</v>
          </cell>
          <cell r="AE167">
            <v>107.9051</v>
          </cell>
        </row>
        <row r="168">
          <cell r="B168">
            <v>3459.7975999999999</v>
          </cell>
          <cell r="C168">
            <v>58.821599999999997</v>
          </cell>
          <cell r="D168">
            <v>47.2271</v>
          </cell>
          <cell r="E168">
            <v>689.3021</v>
          </cell>
          <cell r="F168">
            <v>248.6377</v>
          </cell>
          <cell r="G168">
            <v>68.671700000000001</v>
          </cell>
          <cell r="H168">
            <v>121.9714</v>
          </cell>
          <cell r="I168">
            <v>38.487499999999997</v>
          </cell>
          <cell r="J168">
            <v>89.733900000000006</v>
          </cell>
          <cell r="K168">
            <v>44.112699999999997</v>
          </cell>
          <cell r="L168">
            <v>575.49590000000001</v>
          </cell>
          <cell r="M168">
            <v>66.098500000000001</v>
          </cell>
          <cell r="N168">
            <v>31.2896</v>
          </cell>
          <cell r="O168">
            <v>153.72110000000001</v>
          </cell>
          <cell r="P168">
            <v>116.9813</v>
          </cell>
          <cell r="Q168">
            <v>24.611899999999999</v>
          </cell>
          <cell r="R168">
            <v>62.0989</v>
          </cell>
          <cell r="S168">
            <v>117.1777</v>
          </cell>
          <cell r="T168">
            <v>41.922400000000003</v>
          </cell>
          <cell r="U168">
            <v>20.152899999999999</v>
          </cell>
          <cell r="V168">
            <v>35.427399999999999</v>
          </cell>
          <cell r="W168">
            <v>70.296800000000005</v>
          </cell>
          <cell r="X168">
            <v>156.69499999999999</v>
          </cell>
          <cell r="Y168">
            <v>25.623699999999999</v>
          </cell>
          <cell r="Z168">
            <v>47.617100000000001</v>
          </cell>
          <cell r="AA168">
            <v>48.9709</v>
          </cell>
          <cell r="AB168">
            <v>349.37810000000002</v>
          </cell>
          <cell r="AC168">
            <v>72.317300000000003</v>
          </cell>
          <cell r="AD168">
            <v>24.819400000000002</v>
          </cell>
          <cell r="AE168">
            <v>106.0414</v>
          </cell>
        </row>
        <row r="169">
          <cell r="B169">
            <v>3275.9043000000001</v>
          </cell>
          <cell r="C169">
            <v>56.4437</v>
          </cell>
          <cell r="D169">
            <v>46.430700000000002</v>
          </cell>
          <cell r="E169">
            <v>659.79300000000001</v>
          </cell>
          <cell r="F169">
            <v>241.25630000000001</v>
          </cell>
          <cell r="G169">
            <v>68.207499999999996</v>
          </cell>
          <cell r="H169">
            <v>117.8359</v>
          </cell>
          <cell r="I169">
            <v>36.184199999999997</v>
          </cell>
          <cell r="J169">
            <v>89.426400000000001</v>
          </cell>
          <cell r="K169">
            <v>43.659799999999997</v>
          </cell>
          <cell r="L169">
            <v>568.0308</v>
          </cell>
          <cell r="M169">
            <v>72.691400000000002</v>
          </cell>
          <cell r="N169">
            <v>29.787700000000001</v>
          </cell>
          <cell r="O169">
            <v>156.7921</v>
          </cell>
          <cell r="P169">
            <v>117.6733</v>
          </cell>
          <cell r="Q169">
            <v>23.760999999999999</v>
          </cell>
          <cell r="R169">
            <v>59.932699999999997</v>
          </cell>
          <cell r="S169">
            <v>109.2184</v>
          </cell>
          <cell r="T169">
            <v>41.922400000000003</v>
          </cell>
          <cell r="U169">
            <v>19.701499999999999</v>
          </cell>
          <cell r="V169">
            <v>34.467300000000002</v>
          </cell>
          <cell r="W169">
            <v>69.893299999999996</v>
          </cell>
          <cell r="X169">
            <v>154.7921</v>
          </cell>
          <cell r="Y169">
            <v>25.418399999999998</v>
          </cell>
          <cell r="Z169">
            <v>46.072800000000001</v>
          </cell>
          <cell r="AA169">
            <v>47.541899999999998</v>
          </cell>
          <cell r="AB169">
            <v>346.01960000000003</v>
          </cell>
          <cell r="AC169">
            <v>70.862300000000005</v>
          </cell>
          <cell r="AD169">
            <v>23.6724</v>
          </cell>
          <cell r="AE169">
            <v>103.7954</v>
          </cell>
        </row>
        <row r="170">
          <cell r="B170">
            <v>3186.3987999999999</v>
          </cell>
          <cell r="C170">
            <v>55.943100000000001</v>
          </cell>
          <cell r="D170">
            <v>46.351100000000002</v>
          </cell>
          <cell r="E170">
            <v>657.5231</v>
          </cell>
          <cell r="F170">
            <v>240.47929999999999</v>
          </cell>
          <cell r="G170">
            <v>66.350499999999997</v>
          </cell>
          <cell r="H170">
            <v>118.8026</v>
          </cell>
          <cell r="I170">
            <v>36.481400000000001</v>
          </cell>
          <cell r="J170">
            <v>89.487899999999996</v>
          </cell>
          <cell r="K170">
            <v>43.433399999999999</v>
          </cell>
          <cell r="L170">
            <v>560.56560000000002</v>
          </cell>
          <cell r="M170">
            <v>78.608199999999997</v>
          </cell>
          <cell r="N170">
            <v>28.723800000000001</v>
          </cell>
          <cell r="O170">
            <v>156.28020000000001</v>
          </cell>
          <cell r="P170">
            <v>124.1451</v>
          </cell>
          <cell r="Q170">
            <v>23.760999999999999</v>
          </cell>
          <cell r="R170">
            <v>58.969900000000003</v>
          </cell>
          <cell r="S170">
            <v>108.9973</v>
          </cell>
          <cell r="T170">
            <v>39.904200000000003</v>
          </cell>
          <cell r="U170">
            <v>19.765999999999998</v>
          </cell>
          <cell r="V170">
            <v>34.851300000000002</v>
          </cell>
          <cell r="W170">
            <v>68.359800000000007</v>
          </cell>
          <cell r="X170">
            <v>152.47559999999999</v>
          </cell>
          <cell r="Y170">
            <v>25.0488</v>
          </cell>
          <cell r="Z170">
            <v>45.987000000000002</v>
          </cell>
          <cell r="AA170">
            <v>45.453400000000002</v>
          </cell>
          <cell r="AB170">
            <v>367.03410000000002</v>
          </cell>
          <cell r="AC170">
            <v>70.959299999999999</v>
          </cell>
          <cell r="AD170">
            <v>24.0395</v>
          </cell>
          <cell r="AE170">
            <v>104.12990000000001</v>
          </cell>
        </row>
        <row r="171">
          <cell r="B171">
            <v>3095.2658000000001</v>
          </cell>
          <cell r="C171">
            <v>53.690300000000001</v>
          </cell>
          <cell r="D171">
            <v>45.395400000000002</v>
          </cell>
          <cell r="E171">
            <v>665.84609999999998</v>
          </cell>
          <cell r="F171">
            <v>242.03319999999999</v>
          </cell>
          <cell r="G171">
            <v>65.1006</v>
          </cell>
          <cell r="H171">
            <v>116.1709</v>
          </cell>
          <cell r="I171">
            <v>33.955199999999998</v>
          </cell>
          <cell r="J171">
            <v>92.624600000000001</v>
          </cell>
          <cell r="K171">
            <v>42.905099999999997</v>
          </cell>
          <cell r="L171">
            <v>579.79399999999998</v>
          </cell>
          <cell r="M171">
            <v>86.468999999999994</v>
          </cell>
          <cell r="N171">
            <v>27.8477</v>
          </cell>
          <cell r="O171">
            <v>156.96270000000001</v>
          </cell>
          <cell r="P171">
            <v>130.0471</v>
          </cell>
          <cell r="Q171">
            <v>24.044599999999999</v>
          </cell>
          <cell r="R171">
            <v>57.4054</v>
          </cell>
          <cell r="S171">
            <v>106.2337</v>
          </cell>
          <cell r="T171">
            <v>38.9238</v>
          </cell>
          <cell r="U171">
            <v>19.637</v>
          </cell>
          <cell r="V171">
            <v>34.659300000000002</v>
          </cell>
          <cell r="W171">
            <v>66.180700000000002</v>
          </cell>
          <cell r="X171">
            <v>148.0908</v>
          </cell>
          <cell r="Y171">
            <v>24.884599999999999</v>
          </cell>
          <cell r="Z171">
            <v>44.871600000000001</v>
          </cell>
          <cell r="AA171">
            <v>45.288499999999999</v>
          </cell>
          <cell r="AB171">
            <v>349.8578</v>
          </cell>
          <cell r="AC171">
            <v>69.116200000000006</v>
          </cell>
          <cell r="AD171">
            <v>23.466000000000001</v>
          </cell>
          <cell r="AE171">
            <v>100.9281</v>
          </cell>
        </row>
        <row r="172">
          <cell r="B172">
            <v>3103.4027000000001</v>
          </cell>
          <cell r="C172">
            <v>53.064599999999999</v>
          </cell>
          <cell r="D172">
            <v>44.997199999999999</v>
          </cell>
          <cell r="E172">
            <v>658.27970000000005</v>
          </cell>
          <cell r="F172">
            <v>237.37129999999999</v>
          </cell>
          <cell r="G172">
            <v>64.993499999999997</v>
          </cell>
          <cell r="H172">
            <v>114.7745</v>
          </cell>
          <cell r="I172">
            <v>33.435099999999998</v>
          </cell>
          <cell r="J172">
            <v>98.652000000000001</v>
          </cell>
          <cell r="K172">
            <v>42.301400000000001</v>
          </cell>
          <cell r="L172">
            <v>587.03300000000002</v>
          </cell>
          <cell r="M172">
            <v>77.847399999999993</v>
          </cell>
          <cell r="N172">
            <v>27.7226</v>
          </cell>
          <cell r="O172">
            <v>153.89169999999999</v>
          </cell>
          <cell r="P172">
            <v>126.01739999999999</v>
          </cell>
          <cell r="Q172">
            <v>22.408200000000001</v>
          </cell>
          <cell r="R172">
            <v>57.044400000000003</v>
          </cell>
          <cell r="S172">
            <v>104.7966</v>
          </cell>
          <cell r="T172">
            <v>38.520200000000003</v>
          </cell>
          <cell r="U172">
            <v>19.2178</v>
          </cell>
          <cell r="V172">
            <v>34.275300000000001</v>
          </cell>
          <cell r="W172">
            <v>66.019300000000001</v>
          </cell>
          <cell r="X172">
            <v>148.42169999999999</v>
          </cell>
          <cell r="Y172">
            <v>24.474</v>
          </cell>
          <cell r="Z172">
            <v>44.271099999999997</v>
          </cell>
          <cell r="AA172">
            <v>45.563299999999998</v>
          </cell>
          <cell r="AB172">
            <v>336.23200000000003</v>
          </cell>
          <cell r="AC172">
            <v>68.049099999999996</v>
          </cell>
          <cell r="AD172">
            <v>23.305399999999999</v>
          </cell>
          <cell r="AE172">
            <v>102.8396</v>
          </cell>
        </row>
        <row r="173">
          <cell r="B173">
            <v>3267.7674999999999</v>
          </cell>
          <cell r="C173">
            <v>53.8155</v>
          </cell>
          <cell r="D173">
            <v>45.395400000000002</v>
          </cell>
          <cell r="E173">
            <v>632.55380000000002</v>
          </cell>
          <cell r="F173">
            <v>236.5943</v>
          </cell>
          <cell r="G173">
            <v>64.457800000000006</v>
          </cell>
          <cell r="H173">
            <v>114.45229999999999</v>
          </cell>
          <cell r="I173">
            <v>34.178100000000001</v>
          </cell>
          <cell r="J173">
            <v>98.713499999999996</v>
          </cell>
          <cell r="K173">
            <v>42.339100000000002</v>
          </cell>
          <cell r="L173">
            <v>575.26969999999994</v>
          </cell>
          <cell r="M173">
            <v>85.623699999999999</v>
          </cell>
          <cell r="N173">
            <v>27.7851</v>
          </cell>
          <cell r="O173">
            <v>163.95769999999999</v>
          </cell>
          <cell r="P173">
            <v>124.2672</v>
          </cell>
          <cell r="Q173">
            <v>22.299099999999999</v>
          </cell>
          <cell r="R173">
            <v>57.4054</v>
          </cell>
          <cell r="S173">
            <v>103.4701</v>
          </cell>
          <cell r="T173">
            <v>39.702300000000001</v>
          </cell>
          <cell r="U173">
            <v>19.2178</v>
          </cell>
          <cell r="V173">
            <v>35.235399999999998</v>
          </cell>
          <cell r="W173">
            <v>65.212199999999996</v>
          </cell>
          <cell r="X173">
            <v>145.36070000000001</v>
          </cell>
          <cell r="Y173">
            <v>25.870100000000001</v>
          </cell>
          <cell r="Z173">
            <v>44.442700000000002</v>
          </cell>
          <cell r="AA173">
            <v>44.848799999999997</v>
          </cell>
          <cell r="AB173">
            <v>328.74740000000003</v>
          </cell>
          <cell r="AC173">
            <v>68.485600000000005</v>
          </cell>
          <cell r="AD173">
            <v>23.213699999999999</v>
          </cell>
          <cell r="AE173">
            <v>105.5157</v>
          </cell>
        </row>
        <row r="174">
          <cell r="B174">
            <v>3344.2541000000001</v>
          </cell>
          <cell r="C174">
            <v>59.197099999999999</v>
          </cell>
          <cell r="D174">
            <v>46.828899999999997</v>
          </cell>
          <cell r="E174">
            <v>649.95659999999998</v>
          </cell>
          <cell r="F174">
            <v>237.75980000000001</v>
          </cell>
          <cell r="G174">
            <v>62.386600000000001</v>
          </cell>
          <cell r="H174">
            <v>115.3653</v>
          </cell>
          <cell r="I174">
            <v>35.441200000000002</v>
          </cell>
          <cell r="J174">
            <v>102.4652</v>
          </cell>
          <cell r="K174">
            <v>43.056100000000001</v>
          </cell>
          <cell r="L174">
            <v>582.96109999999999</v>
          </cell>
          <cell r="M174">
            <v>77.086699999999993</v>
          </cell>
          <cell r="N174">
            <v>28.723800000000001</v>
          </cell>
          <cell r="O174">
            <v>158.6688</v>
          </cell>
          <cell r="P174">
            <v>136.68170000000001</v>
          </cell>
          <cell r="Q174">
            <v>22.386399999999998</v>
          </cell>
          <cell r="R174">
            <v>58.969900000000003</v>
          </cell>
          <cell r="S174">
            <v>100.4854</v>
          </cell>
          <cell r="T174">
            <v>39.731200000000001</v>
          </cell>
          <cell r="U174">
            <v>19.379000000000001</v>
          </cell>
          <cell r="V174">
            <v>36.483499999999999</v>
          </cell>
          <cell r="W174">
            <v>66.342100000000002</v>
          </cell>
          <cell r="X174">
            <v>142.38229999999999</v>
          </cell>
          <cell r="Y174">
            <v>26.445</v>
          </cell>
          <cell r="Z174">
            <v>45.214799999999997</v>
          </cell>
          <cell r="AA174">
            <v>45.398400000000002</v>
          </cell>
          <cell r="AB174">
            <v>322.41419999999999</v>
          </cell>
          <cell r="AC174">
            <v>68.485600000000005</v>
          </cell>
          <cell r="AD174">
            <v>23.397200000000002</v>
          </cell>
          <cell r="AE174">
            <v>104.2255</v>
          </cell>
        </row>
        <row r="175">
          <cell r="B175">
            <v>3306.8245000000002</v>
          </cell>
          <cell r="C175">
            <v>57.570099999999996</v>
          </cell>
          <cell r="D175">
            <v>46.032499999999999</v>
          </cell>
          <cell r="E175">
            <v>624.98739999999998</v>
          </cell>
          <cell r="F175">
            <v>235.4288</v>
          </cell>
          <cell r="G175">
            <v>57.208599999999997</v>
          </cell>
          <cell r="H175">
            <v>113.16330000000001</v>
          </cell>
          <cell r="I175">
            <v>35.2926</v>
          </cell>
          <cell r="J175">
            <v>92.194100000000006</v>
          </cell>
          <cell r="K175">
            <v>42.188200000000002</v>
          </cell>
          <cell r="L175">
            <v>600.60599999999999</v>
          </cell>
          <cell r="M175">
            <v>69.394900000000007</v>
          </cell>
          <cell r="N175">
            <v>28.160599999999999</v>
          </cell>
          <cell r="O175">
            <v>161.39859999999999</v>
          </cell>
          <cell r="P175">
            <v>130.4134</v>
          </cell>
          <cell r="Q175">
            <v>20.902699999999999</v>
          </cell>
          <cell r="R175">
            <v>57.886800000000001</v>
          </cell>
          <cell r="S175">
            <v>96.837400000000002</v>
          </cell>
          <cell r="T175">
            <v>35.752299999999998</v>
          </cell>
          <cell r="U175">
            <v>19.0243</v>
          </cell>
          <cell r="V175">
            <v>34.755299999999998</v>
          </cell>
          <cell r="W175">
            <v>64.889399999999995</v>
          </cell>
          <cell r="X175">
            <v>143.20959999999999</v>
          </cell>
          <cell r="Y175">
            <v>26.034400000000002</v>
          </cell>
          <cell r="Z175">
            <v>43.756300000000003</v>
          </cell>
          <cell r="AA175">
            <v>44.299199999999999</v>
          </cell>
          <cell r="AB175">
            <v>300.92</v>
          </cell>
          <cell r="AC175">
            <v>68.0976</v>
          </cell>
          <cell r="AD175">
            <v>23.6495</v>
          </cell>
          <cell r="AE175">
            <v>104.89449999999999</v>
          </cell>
        </row>
        <row r="176">
          <cell r="B176">
            <v>3223.8283999999999</v>
          </cell>
          <cell r="C176">
            <v>54.816699999999997</v>
          </cell>
          <cell r="D176">
            <v>43.802599999999998</v>
          </cell>
          <cell r="E176">
            <v>603.80139999999994</v>
          </cell>
          <cell r="F176">
            <v>231.9323</v>
          </cell>
          <cell r="G176">
            <v>57.601399999999998</v>
          </cell>
          <cell r="H176">
            <v>112.7873</v>
          </cell>
          <cell r="I176">
            <v>33.880899999999997</v>
          </cell>
          <cell r="J176">
            <v>86.474199999999996</v>
          </cell>
          <cell r="K176">
            <v>40.188200000000002</v>
          </cell>
          <cell r="L176">
            <v>625.71609999999998</v>
          </cell>
          <cell r="M176">
            <v>69.817599999999999</v>
          </cell>
          <cell r="N176">
            <v>27.347100000000001</v>
          </cell>
          <cell r="O176">
            <v>145.70230000000001</v>
          </cell>
          <cell r="P176">
            <v>137.17019999999999</v>
          </cell>
          <cell r="Q176">
            <v>19.833500000000001</v>
          </cell>
          <cell r="R176">
            <v>56.563000000000002</v>
          </cell>
          <cell r="S176">
            <v>91.420699999999997</v>
          </cell>
          <cell r="T176">
            <v>32.753700000000002</v>
          </cell>
          <cell r="U176">
            <v>18.701899999999998</v>
          </cell>
          <cell r="V176">
            <v>33.699199999999998</v>
          </cell>
          <cell r="W176">
            <v>63.759500000000003</v>
          </cell>
          <cell r="X176">
            <v>139.07300000000001</v>
          </cell>
          <cell r="Y176">
            <v>25.254200000000001</v>
          </cell>
          <cell r="Z176">
            <v>41.8688</v>
          </cell>
          <cell r="AA176">
            <v>43.584699999999998</v>
          </cell>
          <cell r="AB176">
            <v>270.98149999999998</v>
          </cell>
          <cell r="AC176">
            <v>67.903599999999997</v>
          </cell>
          <cell r="AD176">
            <v>22.2044</v>
          </cell>
          <cell r="AE176">
            <v>99.828999999999994</v>
          </cell>
        </row>
        <row r="177">
          <cell r="B177">
            <v>3430.5048999999999</v>
          </cell>
          <cell r="C177">
            <v>55.567599999999999</v>
          </cell>
          <cell r="D177">
            <v>43.961799999999997</v>
          </cell>
          <cell r="E177">
            <v>612.12450000000001</v>
          </cell>
          <cell r="F177">
            <v>236.20580000000001</v>
          </cell>
          <cell r="G177">
            <v>56.922899999999998</v>
          </cell>
          <cell r="H177">
            <v>113.4855</v>
          </cell>
          <cell r="I177">
            <v>37.075800000000001</v>
          </cell>
          <cell r="J177">
            <v>85.182699999999997</v>
          </cell>
          <cell r="K177">
            <v>39.848599999999998</v>
          </cell>
          <cell r="L177">
            <v>615.31010000000003</v>
          </cell>
          <cell r="M177">
            <v>71.846199999999996</v>
          </cell>
          <cell r="N177">
            <v>28.223199999999999</v>
          </cell>
          <cell r="O177">
            <v>148.77330000000001</v>
          </cell>
          <cell r="P177">
            <v>135.05359999999999</v>
          </cell>
          <cell r="Q177">
            <v>19.724399999999999</v>
          </cell>
          <cell r="R177">
            <v>58.849600000000002</v>
          </cell>
          <cell r="S177">
            <v>91.089100000000002</v>
          </cell>
          <cell r="T177">
            <v>33.099699999999999</v>
          </cell>
          <cell r="U177">
            <v>18.669699999999999</v>
          </cell>
          <cell r="V177">
            <v>34.083199999999998</v>
          </cell>
          <cell r="W177">
            <v>64.082300000000004</v>
          </cell>
          <cell r="X177">
            <v>142.79589999999999</v>
          </cell>
          <cell r="Y177">
            <v>25.418399999999998</v>
          </cell>
          <cell r="Z177">
            <v>42.212000000000003</v>
          </cell>
          <cell r="AA177">
            <v>44.322400000000002</v>
          </cell>
          <cell r="AB177">
            <v>275.87529999999998</v>
          </cell>
          <cell r="AC177">
            <v>67.855099999999993</v>
          </cell>
          <cell r="AD177">
            <v>22.410799999999998</v>
          </cell>
          <cell r="AE177">
            <v>101.4538</v>
          </cell>
        </row>
        <row r="178">
          <cell r="B178">
            <v>3445.1513</v>
          </cell>
          <cell r="C178">
            <v>54.566400000000002</v>
          </cell>
          <cell r="D178">
            <v>44.121099999999998</v>
          </cell>
          <cell r="E178">
            <v>609.09789999999998</v>
          </cell>
          <cell r="F178">
            <v>233.4863</v>
          </cell>
          <cell r="G178">
            <v>55.065899999999999</v>
          </cell>
          <cell r="H178">
            <v>111.4983</v>
          </cell>
          <cell r="I178">
            <v>36.778599999999997</v>
          </cell>
          <cell r="J178">
            <v>80.815899999999999</v>
          </cell>
          <cell r="K178">
            <v>38.754199999999997</v>
          </cell>
          <cell r="L178">
            <v>619.83439999999996</v>
          </cell>
          <cell r="M178">
            <v>69.310400000000001</v>
          </cell>
          <cell r="N178">
            <v>27.910299999999999</v>
          </cell>
          <cell r="O178">
            <v>148.43209999999999</v>
          </cell>
          <cell r="P178">
            <v>124.9592</v>
          </cell>
          <cell r="Q178">
            <v>18.371600000000001</v>
          </cell>
          <cell r="R178">
            <v>57.525700000000001</v>
          </cell>
          <cell r="S178">
            <v>85.009100000000004</v>
          </cell>
          <cell r="T178">
            <v>32.321199999999997</v>
          </cell>
          <cell r="U178">
            <v>17.9603</v>
          </cell>
          <cell r="V178">
            <v>32.931100000000001</v>
          </cell>
          <cell r="W178">
            <v>63.033099999999997</v>
          </cell>
          <cell r="X178">
            <v>139.3212</v>
          </cell>
          <cell r="Y178">
            <v>24.966699999999999</v>
          </cell>
          <cell r="Z178">
            <v>40.753399999999999</v>
          </cell>
          <cell r="AA178">
            <v>43.811700000000002</v>
          </cell>
          <cell r="AB178">
            <v>266.5675</v>
          </cell>
          <cell r="AC178">
            <v>66.642499999999998</v>
          </cell>
          <cell r="AD178">
            <v>21.470400000000001</v>
          </cell>
          <cell r="AE178">
            <v>98.968800000000002</v>
          </cell>
        </row>
        <row r="179">
          <cell r="B179">
            <v>3467.9344999999998</v>
          </cell>
          <cell r="C179">
            <v>54.691600000000001</v>
          </cell>
          <cell r="D179">
            <v>44.2804</v>
          </cell>
          <cell r="E179">
            <v>624.23069999999996</v>
          </cell>
          <cell r="F179">
            <v>233.09780000000001</v>
          </cell>
          <cell r="G179">
            <v>55.923000000000002</v>
          </cell>
          <cell r="H179">
            <v>111.06870000000001</v>
          </cell>
          <cell r="I179">
            <v>38.338900000000002</v>
          </cell>
          <cell r="J179">
            <v>81.615399999999994</v>
          </cell>
          <cell r="K179">
            <v>39.056100000000001</v>
          </cell>
          <cell r="L179">
            <v>614.17899999999997</v>
          </cell>
          <cell r="M179">
            <v>76.241500000000002</v>
          </cell>
          <cell r="N179">
            <v>27.8477</v>
          </cell>
          <cell r="O179">
            <v>146.726</v>
          </cell>
          <cell r="P179">
            <v>132.8963</v>
          </cell>
          <cell r="Q179">
            <v>19.047999999999998</v>
          </cell>
          <cell r="R179">
            <v>58.007100000000001</v>
          </cell>
          <cell r="S179">
            <v>85.340699999999998</v>
          </cell>
          <cell r="T179">
            <v>32.148200000000003</v>
          </cell>
          <cell r="U179">
            <v>18.186</v>
          </cell>
          <cell r="V179">
            <v>33.123199999999997</v>
          </cell>
          <cell r="W179">
            <v>63.113799999999998</v>
          </cell>
          <cell r="X179">
            <v>139.73490000000001</v>
          </cell>
          <cell r="Y179">
            <v>25.0078</v>
          </cell>
          <cell r="Z179">
            <v>41.8688</v>
          </cell>
          <cell r="AA179">
            <v>43.357700000000001</v>
          </cell>
          <cell r="AB179">
            <v>275.49149999999997</v>
          </cell>
          <cell r="AC179">
            <v>67.079099999999997</v>
          </cell>
          <cell r="AD179">
            <v>22.410799999999998</v>
          </cell>
          <cell r="AE179">
            <v>103.5087</v>
          </cell>
        </row>
        <row r="180">
          <cell r="B180">
            <v>3456.5428999999999</v>
          </cell>
          <cell r="C180">
            <v>55.1922</v>
          </cell>
          <cell r="D180">
            <v>46.2714</v>
          </cell>
          <cell r="E180">
            <v>630.28390000000002</v>
          </cell>
          <cell r="F180">
            <v>236.5943</v>
          </cell>
          <cell r="G180">
            <v>57.922800000000002</v>
          </cell>
          <cell r="H180">
            <v>112.57250000000001</v>
          </cell>
          <cell r="I180">
            <v>37.744500000000002</v>
          </cell>
          <cell r="J180">
            <v>82.537999999999997</v>
          </cell>
          <cell r="K180">
            <v>39.207099999999997</v>
          </cell>
          <cell r="L180">
            <v>634.5385</v>
          </cell>
          <cell r="M180">
            <v>68.634200000000007</v>
          </cell>
          <cell r="N180">
            <v>27.910299999999999</v>
          </cell>
          <cell r="O180">
            <v>147.23779999999999</v>
          </cell>
          <cell r="P180">
            <v>125.6918</v>
          </cell>
          <cell r="Q180">
            <v>18.6553</v>
          </cell>
          <cell r="R180">
            <v>58.127499999999998</v>
          </cell>
          <cell r="S180">
            <v>83.572000000000003</v>
          </cell>
          <cell r="T180">
            <v>32.984400000000001</v>
          </cell>
          <cell r="U180">
            <v>18.6052</v>
          </cell>
          <cell r="V180">
            <v>33.891199999999998</v>
          </cell>
          <cell r="W180">
            <v>64.405100000000004</v>
          </cell>
          <cell r="X180">
            <v>145.02969999999999</v>
          </cell>
          <cell r="Y180">
            <v>25.377400000000002</v>
          </cell>
          <cell r="Z180">
            <v>45.043199999999999</v>
          </cell>
          <cell r="AA180">
            <v>45.514200000000002</v>
          </cell>
          <cell r="AB180">
            <v>280.28930000000003</v>
          </cell>
          <cell r="AC180">
            <v>68.340100000000007</v>
          </cell>
          <cell r="AD180">
            <v>24.658799999999999</v>
          </cell>
          <cell r="AE180">
            <v>103.07859999999999</v>
          </cell>
        </row>
        <row r="181">
          <cell r="B181">
            <v>3596.4971</v>
          </cell>
          <cell r="C181">
            <v>54.191000000000003</v>
          </cell>
          <cell r="D181">
            <v>45.873199999999997</v>
          </cell>
          <cell r="E181">
            <v>621.20420000000001</v>
          </cell>
          <cell r="F181">
            <v>235.81729999999999</v>
          </cell>
          <cell r="G181">
            <v>57.922800000000002</v>
          </cell>
          <cell r="H181">
            <v>111.9817</v>
          </cell>
          <cell r="I181">
            <v>37.372999999999998</v>
          </cell>
          <cell r="J181">
            <v>82.906999999999996</v>
          </cell>
          <cell r="K181">
            <v>39.131599999999999</v>
          </cell>
          <cell r="L181">
            <v>623.22770000000003</v>
          </cell>
          <cell r="M181">
            <v>68.549700000000001</v>
          </cell>
          <cell r="N181">
            <v>28.097999999999999</v>
          </cell>
          <cell r="O181">
            <v>143.655</v>
          </cell>
          <cell r="P181">
            <v>125.2848</v>
          </cell>
          <cell r="Q181">
            <v>17.498899999999999</v>
          </cell>
          <cell r="R181">
            <v>58.247799999999998</v>
          </cell>
          <cell r="S181">
            <v>84.235299999999995</v>
          </cell>
          <cell r="T181">
            <v>32.465400000000002</v>
          </cell>
          <cell r="U181">
            <v>18.6374</v>
          </cell>
          <cell r="V181">
            <v>33.699199999999998</v>
          </cell>
          <cell r="W181">
            <v>65.050799999999995</v>
          </cell>
          <cell r="X181">
            <v>146.18799999999999</v>
          </cell>
          <cell r="Y181">
            <v>25.541599999999999</v>
          </cell>
          <cell r="Z181">
            <v>44.0137</v>
          </cell>
          <cell r="AA181">
            <v>45.060200000000002</v>
          </cell>
          <cell r="AB181">
            <v>289.0213</v>
          </cell>
          <cell r="AC181">
            <v>69.213200000000001</v>
          </cell>
          <cell r="AD181">
            <v>25.278099999999998</v>
          </cell>
          <cell r="AE181">
            <v>104.4644</v>
          </cell>
        </row>
        <row r="182">
          <cell r="B182">
            <v>3629.0446000000002</v>
          </cell>
          <cell r="C182">
            <v>53.189700000000002</v>
          </cell>
          <cell r="D182">
            <v>45.634300000000003</v>
          </cell>
          <cell r="E182">
            <v>600.77480000000003</v>
          </cell>
          <cell r="F182">
            <v>233.4863</v>
          </cell>
          <cell r="G182">
            <v>56.851500000000001</v>
          </cell>
          <cell r="H182">
            <v>110.1019</v>
          </cell>
          <cell r="I182">
            <v>38.487499999999997</v>
          </cell>
          <cell r="J182">
            <v>79.770300000000006</v>
          </cell>
          <cell r="K182">
            <v>38.188200000000002</v>
          </cell>
          <cell r="L182">
            <v>618.70339999999999</v>
          </cell>
          <cell r="M182">
            <v>62.294899999999998</v>
          </cell>
          <cell r="N182">
            <v>28.285799999999998</v>
          </cell>
          <cell r="O182">
            <v>141.94890000000001</v>
          </cell>
          <cell r="P182">
            <v>114.9461</v>
          </cell>
          <cell r="Q182">
            <v>16.866099999999999</v>
          </cell>
          <cell r="R182">
            <v>58.247799999999998</v>
          </cell>
          <cell r="S182">
            <v>81.029499999999999</v>
          </cell>
          <cell r="T182">
            <v>31.629200000000001</v>
          </cell>
          <cell r="U182">
            <v>18.443899999999999</v>
          </cell>
          <cell r="V182">
            <v>33.027099999999997</v>
          </cell>
          <cell r="W182">
            <v>64.647199999999998</v>
          </cell>
          <cell r="X182">
            <v>146.68440000000001</v>
          </cell>
          <cell r="Y182">
            <v>25.459499999999998</v>
          </cell>
          <cell r="Z182">
            <v>43.498899999999999</v>
          </cell>
          <cell r="AA182">
            <v>45.230400000000003</v>
          </cell>
          <cell r="AB182">
            <v>280.76909999999998</v>
          </cell>
          <cell r="AC182">
            <v>68.631200000000007</v>
          </cell>
          <cell r="AD182">
            <v>26.5627</v>
          </cell>
          <cell r="AE182">
            <v>103.652</v>
          </cell>
        </row>
        <row r="183">
          <cell r="B183">
            <v>3629.0446000000002</v>
          </cell>
          <cell r="C183">
            <v>54.065800000000003</v>
          </cell>
          <cell r="D183">
            <v>44.997199999999999</v>
          </cell>
          <cell r="E183">
            <v>603.04470000000003</v>
          </cell>
          <cell r="F183">
            <v>233.87479999999999</v>
          </cell>
          <cell r="G183">
            <v>60.029699999999998</v>
          </cell>
          <cell r="H183">
            <v>110.4242</v>
          </cell>
          <cell r="I183">
            <v>38.190300000000001</v>
          </cell>
          <cell r="J183">
            <v>77.125699999999995</v>
          </cell>
          <cell r="K183">
            <v>38.640999999999998</v>
          </cell>
          <cell r="L183">
            <v>627.07339999999999</v>
          </cell>
          <cell r="M183">
            <v>59.336500000000001</v>
          </cell>
          <cell r="N183">
            <v>27.66</v>
          </cell>
          <cell r="O183">
            <v>139.2191</v>
          </cell>
          <cell r="P183">
            <v>116.57429999999999</v>
          </cell>
          <cell r="Q183">
            <v>16.735199999999999</v>
          </cell>
          <cell r="R183">
            <v>57.886800000000001</v>
          </cell>
          <cell r="S183">
            <v>80.587299999999999</v>
          </cell>
          <cell r="T183">
            <v>31.1967</v>
          </cell>
          <cell r="U183">
            <v>18.443899999999999</v>
          </cell>
          <cell r="V183">
            <v>33.315199999999997</v>
          </cell>
          <cell r="W183">
            <v>65.454300000000003</v>
          </cell>
          <cell r="X183">
            <v>147.26349999999999</v>
          </cell>
          <cell r="Y183">
            <v>25.213100000000001</v>
          </cell>
          <cell r="Z183">
            <v>42.898299999999999</v>
          </cell>
          <cell r="AA183">
            <v>44.889899999999997</v>
          </cell>
          <cell r="AB183">
            <v>280.3852</v>
          </cell>
          <cell r="AC183">
            <v>69.358699999999999</v>
          </cell>
          <cell r="AD183">
            <v>26.379200000000001</v>
          </cell>
          <cell r="AE183">
            <v>102.17059999999999</v>
          </cell>
        </row>
        <row r="184">
          <cell r="B184">
            <v>3466.3071</v>
          </cell>
          <cell r="C184">
            <v>52.564</v>
          </cell>
          <cell r="D184">
            <v>44.837899999999998</v>
          </cell>
          <cell r="E184">
            <v>601.53139999999996</v>
          </cell>
          <cell r="F184">
            <v>233.09780000000001</v>
          </cell>
          <cell r="G184">
            <v>59.5655</v>
          </cell>
          <cell r="H184">
            <v>110.37050000000001</v>
          </cell>
          <cell r="I184">
            <v>36.109900000000003</v>
          </cell>
          <cell r="J184">
            <v>76.080100000000002</v>
          </cell>
          <cell r="K184">
            <v>38.716500000000003</v>
          </cell>
          <cell r="L184">
            <v>614.63149999999996</v>
          </cell>
          <cell r="M184">
            <v>59.082900000000002</v>
          </cell>
          <cell r="N184">
            <v>27.221900000000002</v>
          </cell>
          <cell r="O184">
            <v>142.11949999999999</v>
          </cell>
          <cell r="P184">
            <v>115.55670000000001</v>
          </cell>
          <cell r="Q184">
            <v>16.800699999999999</v>
          </cell>
          <cell r="R184">
            <v>56.803699999999999</v>
          </cell>
          <cell r="S184">
            <v>82.0244</v>
          </cell>
          <cell r="T184">
            <v>30.966100000000001</v>
          </cell>
          <cell r="U184">
            <v>18.476199999999999</v>
          </cell>
          <cell r="V184">
            <v>33.219200000000001</v>
          </cell>
          <cell r="W184">
            <v>65.292900000000003</v>
          </cell>
          <cell r="X184">
            <v>151.81379999999999</v>
          </cell>
          <cell r="Y184">
            <v>25.623699999999999</v>
          </cell>
          <cell r="Z184">
            <v>42.984099999999998</v>
          </cell>
          <cell r="AA184">
            <v>45.116900000000001</v>
          </cell>
          <cell r="AB184">
            <v>280.96100000000001</v>
          </cell>
          <cell r="AC184">
            <v>68.873699999999999</v>
          </cell>
          <cell r="AD184">
            <v>29.017099999999999</v>
          </cell>
          <cell r="AE184">
            <v>101.54940000000001</v>
          </cell>
        </row>
        <row r="185">
          <cell r="B185">
            <v>3432.1323000000002</v>
          </cell>
          <cell r="C185">
            <v>52.188499999999998</v>
          </cell>
          <cell r="D185">
            <v>44.2804</v>
          </cell>
          <cell r="E185">
            <v>592.45169999999996</v>
          </cell>
          <cell r="F185">
            <v>230.3784</v>
          </cell>
          <cell r="G185">
            <v>58.744100000000003</v>
          </cell>
          <cell r="H185">
            <v>110.4242</v>
          </cell>
          <cell r="I185">
            <v>35.441200000000002</v>
          </cell>
          <cell r="J185">
            <v>75.957099999999997</v>
          </cell>
          <cell r="K185">
            <v>39.584400000000002</v>
          </cell>
          <cell r="L185">
            <v>600.83219999999994</v>
          </cell>
          <cell r="M185">
            <v>58.913899999999998</v>
          </cell>
          <cell r="N185">
            <v>26.095500000000001</v>
          </cell>
          <cell r="O185">
            <v>142.9725</v>
          </cell>
          <cell r="P185">
            <v>117.95820000000001</v>
          </cell>
          <cell r="Q185">
            <v>16.5825</v>
          </cell>
          <cell r="R185">
            <v>55.840899999999998</v>
          </cell>
          <cell r="S185">
            <v>81.14</v>
          </cell>
          <cell r="T185">
            <v>30.764299999999999</v>
          </cell>
          <cell r="U185">
            <v>18.347200000000001</v>
          </cell>
          <cell r="V185">
            <v>32.5471</v>
          </cell>
          <cell r="W185">
            <v>64.405100000000004</v>
          </cell>
          <cell r="X185">
            <v>148.00810000000001</v>
          </cell>
          <cell r="Y185">
            <v>25.0488</v>
          </cell>
          <cell r="Z185">
            <v>42.040399999999998</v>
          </cell>
          <cell r="AA185">
            <v>43.414400000000001</v>
          </cell>
          <cell r="AB185">
            <v>279.13780000000003</v>
          </cell>
          <cell r="AC185">
            <v>67.855099999999993</v>
          </cell>
          <cell r="AD185">
            <v>26.126799999999999</v>
          </cell>
          <cell r="AE185">
            <v>100.88030000000001</v>
          </cell>
        </row>
        <row r="186">
          <cell r="B186">
            <v>3303.5697</v>
          </cell>
          <cell r="C186">
            <v>52.939399999999999</v>
          </cell>
          <cell r="D186">
            <v>43.882199999999997</v>
          </cell>
          <cell r="E186">
            <v>596.23490000000004</v>
          </cell>
          <cell r="F186">
            <v>229.98990000000001</v>
          </cell>
          <cell r="G186">
            <v>58.172800000000002</v>
          </cell>
          <cell r="H186">
            <v>110.6927</v>
          </cell>
          <cell r="I186">
            <v>35.366900000000001</v>
          </cell>
          <cell r="J186">
            <v>77.125699999999995</v>
          </cell>
          <cell r="K186">
            <v>39.282499999999999</v>
          </cell>
          <cell r="L186">
            <v>588.61649999999997</v>
          </cell>
          <cell r="M186">
            <v>62.125799999999998</v>
          </cell>
          <cell r="N186">
            <v>26.158100000000001</v>
          </cell>
          <cell r="O186">
            <v>146.38480000000001</v>
          </cell>
          <cell r="P186">
            <v>118.60939999999999</v>
          </cell>
          <cell r="Q186">
            <v>16.735199999999999</v>
          </cell>
          <cell r="R186">
            <v>55.600200000000001</v>
          </cell>
          <cell r="S186">
            <v>82.355999999999995</v>
          </cell>
          <cell r="T186">
            <v>30.994900000000001</v>
          </cell>
          <cell r="U186">
            <v>18.540700000000001</v>
          </cell>
          <cell r="V186">
            <v>32.739100000000001</v>
          </cell>
          <cell r="W186">
            <v>64.243700000000004</v>
          </cell>
          <cell r="X186">
            <v>144.45060000000001</v>
          </cell>
          <cell r="Y186">
            <v>24.966699999999999</v>
          </cell>
          <cell r="Z186">
            <v>43.670499999999997</v>
          </cell>
          <cell r="AA186">
            <v>42.790199999999999</v>
          </cell>
          <cell r="AB186">
            <v>287.67790000000002</v>
          </cell>
          <cell r="AC186">
            <v>67.952100000000002</v>
          </cell>
          <cell r="AD186">
            <v>23.511900000000001</v>
          </cell>
          <cell r="AE186">
            <v>101.4538</v>
          </cell>
        </row>
        <row r="187">
          <cell r="B187">
            <v>3303.5697</v>
          </cell>
          <cell r="C187">
            <v>52.939399999999999</v>
          </cell>
          <cell r="D187">
            <v>44.360100000000003</v>
          </cell>
          <cell r="E187">
            <v>606.82799999999997</v>
          </cell>
          <cell r="F187">
            <v>227.65889999999999</v>
          </cell>
          <cell r="G187">
            <v>58.458399999999997</v>
          </cell>
          <cell r="H187">
            <v>112.57250000000001</v>
          </cell>
          <cell r="I187">
            <v>34.921100000000003</v>
          </cell>
          <cell r="J187">
            <v>77.187200000000004</v>
          </cell>
          <cell r="K187">
            <v>39.395699999999998</v>
          </cell>
          <cell r="L187">
            <v>647.43290000000002</v>
          </cell>
          <cell r="M187">
            <v>61.534100000000002</v>
          </cell>
          <cell r="N187">
            <v>25.72</v>
          </cell>
          <cell r="O187">
            <v>145.5317</v>
          </cell>
          <cell r="P187">
            <v>130.45410000000001</v>
          </cell>
          <cell r="Q187">
            <v>16.888000000000002</v>
          </cell>
          <cell r="R187">
            <v>55.600200000000001</v>
          </cell>
          <cell r="S187">
            <v>85.8934</v>
          </cell>
          <cell r="T187">
            <v>30.8508</v>
          </cell>
          <cell r="U187">
            <v>18.6052</v>
          </cell>
          <cell r="V187">
            <v>32.739100000000001</v>
          </cell>
          <cell r="W187">
            <v>63.840200000000003</v>
          </cell>
          <cell r="X187">
            <v>142.79589999999999</v>
          </cell>
          <cell r="Y187">
            <v>25.336300000000001</v>
          </cell>
          <cell r="Z187">
            <v>43.327300000000001</v>
          </cell>
          <cell r="AA187">
            <v>42.733400000000003</v>
          </cell>
          <cell r="AB187">
            <v>287.19819999999999</v>
          </cell>
          <cell r="AC187">
            <v>68.582599999999999</v>
          </cell>
          <cell r="AD187">
            <v>22.6861</v>
          </cell>
          <cell r="AE187">
            <v>102.2184</v>
          </cell>
        </row>
        <row r="188">
          <cell r="B188">
            <v>3254.7485000000001</v>
          </cell>
          <cell r="C188">
            <v>52.313699999999997</v>
          </cell>
          <cell r="D188">
            <v>43.245100000000001</v>
          </cell>
          <cell r="E188">
            <v>595.47829999999999</v>
          </cell>
          <cell r="F188">
            <v>228.4359</v>
          </cell>
          <cell r="G188">
            <v>58.887</v>
          </cell>
          <cell r="H188">
            <v>111.3909</v>
          </cell>
          <cell r="I188">
            <v>34.475299999999997</v>
          </cell>
          <cell r="J188">
            <v>75.895600000000002</v>
          </cell>
          <cell r="K188">
            <v>39.433500000000002</v>
          </cell>
          <cell r="L188">
            <v>635.66959999999995</v>
          </cell>
          <cell r="M188">
            <v>56.885300000000001</v>
          </cell>
          <cell r="N188">
            <v>25.4071</v>
          </cell>
          <cell r="O188">
            <v>148.94390000000001</v>
          </cell>
          <cell r="P188">
            <v>133.9306</v>
          </cell>
          <cell r="Q188">
            <v>16.735199999999999</v>
          </cell>
          <cell r="R188">
            <v>54.9985</v>
          </cell>
          <cell r="S188">
            <v>85.230199999999996</v>
          </cell>
          <cell r="T188">
            <v>30.706600000000002</v>
          </cell>
          <cell r="U188">
            <v>18.572900000000001</v>
          </cell>
          <cell r="V188">
            <v>32.931100000000001</v>
          </cell>
          <cell r="W188">
            <v>63.113799999999998</v>
          </cell>
          <cell r="X188">
            <v>143.20959999999999</v>
          </cell>
          <cell r="Y188">
            <v>25.213100000000001</v>
          </cell>
          <cell r="Z188">
            <v>47.7029</v>
          </cell>
          <cell r="AA188">
            <v>41.598399999999998</v>
          </cell>
          <cell r="AB188">
            <v>285.08710000000002</v>
          </cell>
          <cell r="AC188">
            <v>68.291600000000003</v>
          </cell>
          <cell r="AD188">
            <v>22.525500000000001</v>
          </cell>
          <cell r="AE188">
            <v>102.2184</v>
          </cell>
        </row>
        <row r="189">
          <cell r="B189">
            <v>3373.5468000000001</v>
          </cell>
          <cell r="C189">
            <v>52.313699999999997</v>
          </cell>
          <cell r="D189">
            <v>42.130099999999999</v>
          </cell>
          <cell r="E189">
            <v>595.47829999999999</v>
          </cell>
          <cell r="F189">
            <v>230.76679999999999</v>
          </cell>
          <cell r="G189">
            <v>57.922800000000002</v>
          </cell>
          <cell r="H189">
            <v>113.16330000000001</v>
          </cell>
          <cell r="I189">
            <v>35.589799999999997</v>
          </cell>
          <cell r="J189">
            <v>75.465100000000007</v>
          </cell>
          <cell r="K189">
            <v>39.961799999999997</v>
          </cell>
          <cell r="L189">
            <v>630.91909999999996</v>
          </cell>
          <cell r="M189">
            <v>62.548400000000001</v>
          </cell>
          <cell r="N189">
            <v>26.032900000000001</v>
          </cell>
          <cell r="O189">
            <v>148.94390000000001</v>
          </cell>
          <cell r="P189">
            <v>142.0804</v>
          </cell>
          <cell r="Q189">
            <v>16.7134</v>
          </cell>
          <cell r="R189">
            <v>55.961199999999998</v>
          </cell>
          <cell r="S189">
            <v>90.646900000000002</v>
          </cell>
          <cell r="T189">
            <v>30.5336</v>
          </cell>
          <cell r="U189">
            <v>18.315000000000001</v>
          </cell>
          <cell r="V189">
            <v>31.971</v>
          </cell>
          <cell r="W189">
            <v>62.871699999999997</v>
          </cell>
          <cell r="X189">
            <v>141.6377</v>
          </cell>
          <cell r="Y189">
            <v>24.966699999999999</v>
          </cell>
          <cell r="Z189">
            <v>49.161499999999997</v>
          </cell>
          <cell r="AA189">
            <v>42.846899999999998</v>
          </cell>
          <cell r="AB189">
            <v>285.56689999999998</v>
          </cell>
          <cell r="AC189">
            <v>67.758099999999999</v>
          </cell>
          <cell r="AD189">
            <v>22.2044</v>
          </cell>
          <cell r="AE189">
            <v>100.0201</v>
          </cell>
        </row>
        <row r="190">
          <cell r="B190">
            <v>3471.1893</v>
          </cell>
          <cell r="C190">
            <v>52.063400000000001</v>
          </cell>
          <cell r="D190">
            <v>42.448700000000002</v>
          </cell>
          <cell r="E190">
            <v>609.09789999999998</v>
          </cell>
          <cell r="F190">
            <v>235.4288</v>
          </cell>
          <cell r="G190">
            <v>57.887099999999997</v>
          </cell>
          <cell r="H190">
            <v>113.05589999999999</v>
          </cell>
          <cell r="I190">
            <v>37.670200000000001</v>
          </cell>
          <cell r="J190">
            <v>74.419499999999999</v>
          </cell>
          <cell r="K190">
            <v>39.320300000000003</v>
          </cell>
          <cell r="L190">
            <v>635.21720000000005</v>
          </cell>
          <cell r="M190">
            <v>57.138800000000003</v>
          </cell>
          <cell r="N190">
            <v>26.5336</v>
          </cell>
          <cell r="O190">
            <v>145.36109999999999</v>
          </cell>
          <cell r="P190">
            <v>140.71260000000001</v>
          </cell>
          <cell r="Q190">
            <v>16.102499999999999</v>
          </cell>
          <cell r="R190">
            <v>56.923999999999999</v>
          </cell>
          <cell r="S190">
            <v>82.134900000000002</v>
          </cell>
          <cell r="T190">
            <v>29.783999999999999</v>
          </cell>
          <cell r="U190">
            <v>18.315000000000001</v>
          </cell>
          <cell r="V190">
            <v>31.683</v>
          </cell>
          <cell r="W190">
            <v>63.033099999999997</v>
          </cell>
          <cell r="X190">
            <v>144.78149999999999</v>
          </cell>
          <cell r="Y190">
            <v>24.966699999999999</v>
          </cell>
          <cell r="Z190">
            <v>46.330199999999998</v>
          </cell>
          <cell r="AA190">
            <v>42.4497</v>
          </cell>
          <cell r="AB190">
            <v>285.56689999999998</v>
          </cell>
          <cell r="AC190">
            <v>67.758099999999999</v>
          </cell>
          <cell r="AD190">
            <v>21.218</v>
          </cell>
          <cell r="AE190">
            <v>100.3069</v>
          </cell>
        </row>
        <row r="191">
          <cell r="B191">
            <v>3350.7636000000002</v>
          </cell>
          <cell r="C191">
            <v>51.1873</v>
          </cell>
          <cell r="D191">
            <v>41.015099999999997</v>
          </cell>
          <cell r="E191">
            <v>600.77480000000003</v>
          </cell>
          <cell r="F191">
            <v>231.15530000000001</v>
          </cell>
          <cell r="G191">
            <v>58.279899999999998</v>
          </cell>
          <cell r="H191">
            <v>113.4318</v>
          </cell>
          <cell r="I191">
            <v>35.961300000000001</v>
          </cell>
          <cell r="J191">
            <v>73.742999999999995</v>
          </cell>
          <cell r="K191">
            <v>39.320300000000003</v>
          </cell>
          <cell r="L191">
            <v>631.14530000000002</v>
          </cell>
          <cell r="M191">
            <v>58.913899999999998</v>
          </cell>
          <cell r="N191">
            <v>26.032900000000001</v>
          </cell>
          <cell r="O191">
            <v>145.87289999999999</v>
          </cell>
          <cell r="P191">
            <v>146.4118</v>
          </cell>
          <cell r="Q191">
            <v>16.0152</v>
          </cell>
          <cell r="R191">
            <v>55.720500000000001</v>
          </cell>
          <cell r="S191">
            <v>81.692700000000002</v>
          </cell>
          <cell r="T191">
            <v>30.5624</v>
          </cell>
          <cell r="U191">
            <v>18.089300000000001</v>
          </cell>
          <cell r="V191">
            <v>31.683</v>
          </cell>
          <cell r="W191">
            <v>63.355899999999998</v>
          </cell>
          <cell r="X191">
            <v>141.47219999999999</v>
          </cell>
          <cell r="Y191">
            <v>24.720300000000002</v>
          </cell>
          <cell r="Z191">
            <v>47.016599999999997</v>
          </cell>
          <cell r="AA191">
            <v>43.130699999999997</v>
          </cell>
          <cell r="AB191">
            <v>286.8143</v>
          </cell>
          <cell r="AC191">
            <v>67.855099999999993</v>
          </cell>
          <cell r="AD191">
            <v>21.470400000000001</v>
          </cell>
          <cell r="AE191">
            <v>101.0715</v>
          </cell>
        </row>
        <row r="192">
          <cell r="B192">
            <v>3209.1819999999998</v>
          </cell>
          <cell r="C192">
            <v>50.436399999999999</v>
          </cell>
          <cell r="D192">
            <v>40.537300000000002</v>
          </cell>
          <cell r="E192">
            <v>598.50490000000002</v>
          </cell>
          <cell r="F192">
            <v>228.8244</v>
          </cell>
          <cell r="G192">
            <v>58.601300000000002</v>
          </cell>
          <cell r="H192">
            <v>105.8053</v>
          </cell>
          <cell r="I192">
            <v>35.366900000000001</v>
          </cell>
          <cell r="J192">
            <v>73.496899999999997</v>
          </cell>
          <cell r="K192">
            <v>39.131599999999999</v>
          </cell>
          <cell r="L192">
            <v>611.69060000000002</v>
          </cell>
          <cell r="M192">
            <v>57.730499999999999</v>
          </cell>
          <cell r="N192">
            <v>25.594899999999999</v>
          </cell>
          <cell r="O192">
            <v>147.23779999999999</v>
          </cell>
          <cell r="P192">
            <v>153.8777</v>
          </cell>
          <cell r="Q192">
            <v>15.7097</v>
          </cell>
          <cell r="R192">
            <v>54.517099999999999</v>
          </cell>
          <cell r="S192">
            <v>86.556700000000006</v>
          </cell>
          <cell r="T192">
            <v>29.726299999999998</v>
          </cell>
          <cell r="U192">
            <v>17.670100000000001</v>
          </cell>
          <cell r="V192">
            <v>31.683</v>
          </cell>
          <cell r="W192">
            <v>63.033099999999997</v>
          </cell>
          <cell r="X192">
            <v>138.16290000000001</v>
          </cell>
          <cell r="Y192">
            <v>24.556100000000001</v>
          </cell>
          <cell r="Z192">
            <v>46.330199999999998</v>
          </cell>
          <cell r="AA192">
            <v>41.541600000000003</v>
          </cell>
          <cell r="AB192">
            <v>281.24889999999999</v>
          </cell>
          <cell r="AC192">
            <v>68.825199999999995</v>
          </cell>
          <cell r="AD192">
            <v>20.7822</v>
          </cell>
          <cell r="AE192">
            <v>99.016599999999997</v>
          </cell>
        </row>
        <row r="193">
          <cell r="B193">
            <v>3199.4178000000002</v>
          </cell>
          <cell r="C193">
            <v>50.936999999999998</v>
          </cell>
          <cell r="D193">
            <v>39.979799999999997</v>
          </cell>
          <cell r="E193">
            <v>581.10209999999995</v>
          </cell>
          <cell r="F193">
            <v>223.7739</v>
          </cell>
          <cell r="G193">
            <v>56.708599999999997</v>
          </cell>
          <cell r="H193">
            <v>103.0124</v>
          </cell>
          <cell r="I193">
            <v>34.623899999999999</v>
          </cell>
          <cell r="J193">
            <v>72.143900000000002</v>
          </cell>
          <cell r="K193">
            <v>38.8675</v>
          </cell>
          <cell r="L193">
            <v>630.01419999999996</v>
          </cell>
          <cell r="M193">
            <v>56.462600000000002</v>
          </cell>
          <cell r="N193">
            <v>25.282</v>
          </cell>
          <cell r="O193">
            <v>147.57900000000001</v>
          </cell>
          <cell r="P193">
            <v>151.37010000000001</v>
          </cell>
          <cell r="Q193">
            <v>15.4915</v>
          </cell>
          <cell r="R193">
            <v>53.433900000000001</v>
          </cell>
          <cell r="S193">
            <v>89.652000000000001</v>
          </cell>
          <cell r="T193">
            <v>29.2361</v>
          </cell>
          <cell r="U193">
            <v>17.154199999999999</v>
          </cell>
          <cell r="V193">
            <v>31.298999999999999</v>
          </cell>
          <cell r="W193">
            <v>59.966200000000001</v>
          </cell>
          <cell r="X193">
            <v>133.2817</v>
          </cell>
          <cell r="Y193">
            <v>23.8169</v>
          </cell>
          <cell r="Z193">
            <v>46.501800000000003</v>
          </cell>
          <cell r="AA193">
            <v>40.122900000000001</v>
          </cell>
          <cell r="AB193">
            <v>278.94589999999999</v>
          </cell>
          <cell r="AC193">
            <v>67.903599999999997</v>
          </cell>
          <cell r="AD193">
            <v>20.552800000000001</v>
          </cell>
          <cell r="AE193">
            <v>98.682100000000005</v>
          </cell>
        </row>
        <row r="194">
          <cell r="B194">
            <v>3113.1669000000002</v>
          </cell>
          <cell r="C194">
            <v>50.561500000000002</v>
          </cell>
          <cell r="D194">
            <v>39.661200000000001</v>
          </cell>
          <cell r="E194">
            <v>560.67269999999996</v>
          </cell>
          <cell r="F194">
            <v>224.55090000000001</v>
          </cell>
          <cell r="G194">
            <v>54.708799999999997</v>
          </cell>
          <cell r="H194">
            <v>103.4421</v>
          </cell>
          <cell r="I194">
            <v>33.212200000000003</v>
          </cell>
          <cell r="J194">
            <v>70.360299999999995</v>
          </cell>
          <cell r="K194">
            <v>37.471200000000003</v>
          </cell>
          <cell r="L194">
            <v>654.67190000000005</v>
          </cell>
          <cell r="M194">
            <v>54.265000000000001</v>
          </cell>
          <cell r="N194">
            <v>24.343299999999999</v>
          </cell>
          <cell r="O194">
            <v>152.3562</v>
          </cell>
          <cell r="P194">
            <v>147.89359999999999</v>
          </cell>
          <cell r="Q194">
            <v>15.098800000000001</v>
          </cell>
          <cell r="R194">
            <v>52.471200000000003</v>
          </cell>
          <cell r="S194">
            <v>88.104299999999995</v>
          </cell>
          <cell r="T194">
            <v>28.919</v>
          </cell>
          <cell r="U194">
            <v>16.960699999999999</v>
          </cell>
          <cell r="V194">
            <v>30.818899999999999</v>
          </cell>
          <cell r="W194">
            <v>57.625599999999999</v>
          </cell>
          <cell r="X194">
            <v>146.60159999999999</v>
          </cell>
          <cell r="Y194">
            <v>24.843499999999999</v>
          </cell>
          <cell r="Z194">
            <v>44.6143</v>
          </cell>
          <cell r="AA194">
            <v>40.576900000000002</v>
          </cell>
          <cell r="AB194">
            <v>270.4058</v>
          </cell>
          <cell r="AC194">
            <v>68.485600000000005</v>
          </cell>
          <cell r="AD194">
            <v>19.933499999999999</v>
          </cell>
          <cell r="AE194">
            <v>99.398899999999998</v>
          </cell>
        </row>
        <row r="195">
          <cell r="B195">
            <v>2963.4485</v>
          </cell>
          <cell r="C195">
            <v>52.564</v>
          </cell>
          <cell r="D195">
            <v>40.139099999999999</v>
          </cell>
          <cell r="E195">
            <v>551.59299999999996</v>
          </cell>
          <cell r="F195">
            <v>226.8819</v>
          </cell>
          <cell r="G195">
            <v>55.7087</v>
          </cell>
          <cell r="H195">
            <v>104.35509999999999</v>
          </cell>
          <cell r="I195">
            <v>32.9893</v>
          </cell>
          <cell r="J195">
            <v>70.729299999999995</v>
          </cell>
          <cell r="K195">
            <v>38.4146</v>
          </cell>
          <cell r="L195">
            <v>667.34</v>
          </cell>
          <cell r="M195">
            <v>53.081600000000002</v>
          </cell>
          <cell r="N195">
            <v>23.9678</v>
          </cell>
          <cell r="O195">
            <v>160.20429999999999</v>
          </cell>
          <cell r="P195">
            <v>152.39590000000001</v>
          </cell>
          <cell r="Q195">
            <v>14.946099999999999</v>
          </cell>
          <cell r="R195">
            <v>51.628700000000002</v>
          </cell>
          <cell r="S195">
            <v>85.561800000000005</v>
          </cell>
          <cell r="T195">
            <v>29.063099999999999</v>
          </cell>
          <cell r="U195">
            <v>17.186399999999999</v>
          </cell>
          <cell r="V195">
            <v>31.298999999999999</v>
          </cell>
          <cell r="W195">
            <v>58.836300000000001</v>
          </cell>
          <cell r="X195">
            <v>148.91810000000001</v>
          </cell>
          <cell r="Y195">
            <v>26.075399999999998</v>
          </cell>
          <cell r="Z195">
            <v>45.815399999999997</v>
          </cell>
          <cell r="AA195">
            <v>42.563200000000002</v>
          </cell>
          <cell r="AB195">
            <v>272.42079999999999</v>
          </cell>
          <cell r="AC195">
            <v>69.358699999999999</v>
          </cell>
          <cell r="AD195">
            <v>20.369299999999999</v>
          </cell>
          <cell r="AE195">
            <v>104.9423</v>
          </cell>
        </row>
        <row r="196">
          <cell r="B196">
            <v>2960.1936999999998</v>
          </cell>
          <cell r="C196">
            <v>54.065800000000003</v>
          </cell>
          <cell r="D196">
            <v>40.298400000000001</v>
          </cell>
          <cell r="E196">
            <v>549.32309999999995</v>
          </cell>
          <cell r="F196">
            <v>231.5438</v>
          </cell>
          <cell r="G196">
            <v>55.923000000000002</v>
          </cell>
          <cell r="H196">
            <v>104.7848</v>
          </cell>
          <cell r="I196">
            <v>32.320599999999999</v>
          </cell>
          <cell r="J196">
            <v>71.528800000000004</v>
          </cell>
          <cell r="K196">
            <v>38.452399999999997</v>
          </cell>
          <cell r="L196">
            <v>668.47109999999998</v>
          </cell>
          <cell r="M196">
            <v>54.0959</v>
          </cell>
          <cell r="N196">
            <v>24.468399999999999</v>
          </cell>
          <cell r="O196">
            <v>174.02379999999999</v>
          </cell>
          <cell r="P196">
            <v>148.69149999999999</v>
          </cell>
          <cell r="Q196">
            <v>15.055199999999999</v>
          </cell>
          <cell r="R196">
            <v>52.110100000000003</v>
          </cell>
          <cell r="S196">
            <v>87.7727</v>
          </cell>
          <cell r="T196">
            <v>29.639800000000001</v>
          </cell>
          <cell r="U196">
            <v>17.283100000000001</v>
          </cell>
          <cell r="V196">
            <v>31.587</v>
          </cell>
          <cell r="W196">
            <v>60.611800000000002</v>
          </cell>
          <cell r="X196">
            <v>151.73099999999999</v>
          </cell>
          <cell r="Y196">
            <v>25.952200000000001</v>
          </cell>
          <cell r="Z196">
            <v>45.558</v>
          </cell>
          <cell r="AA196">
            <v>41.201099999999997</v>
          </cell>
          <cell r="AB196">
            <v>273.57229999999998</v>
          </cell>
          <cell r="AC196">
            <v>69.892200000000003</v>
          </cell>
          <cell r="AD196">
            <v>20.644600000000001</v>
          </cell>
          <cell r="AE196">
            <v>107.1405</v>
          </cell>
        </row>
        <row r="197">
          <cell r="B197">
            <v>2870.6882000000001</v>
          </cell>
          <cell r="C197">
            <v>54.316099999999999</v>
          </cell>
          <cell r="D197">
            <v>39.740900000000003</v>
          </cell>
          <cell r="E197">
            <v>530.40700000000004</v>
          </cell>
          <cell r="F197">
            <v>229.98990000000001</v>
          </cell>
          <cell r="G197">
            <v>54.994500000000002</v>
          </cell>
          <cell r="H197">
            <v>103.28100000000001</v>
          </cell>
          <cell r="I197">
            <v>31.131799999999998</v>
          </cell>
          <cell r="J197">
            <v>68.638199999999998</v>
          </cell>
          <cell r="K197">
            <v>38.075000000000003</v>
          </cell>
          <cell r="L197">
            <v>701.72500000000002</v>
          </cell>
          <cell r="M197">
            <v>53.3352</v>
          </cell>
          <cell r="N197">
            <v>24.093</v>
          </cell>
          <cell r="O197">
            <v>181.18950000000001</v>
          </cell>
          <cell r="P197">
            <v>145.386</v>
          </cell>
          <cell r="Q197">
            <v>14.4442</v>
          </cell>
          <cell r="R197">
            <v>50.786299999999997</v>
          </cell>
          <cell r="S197">
            <v>79.481800000000007</v>
          </cell>
          <cell r="T197">
            <v>28.8325</v>
          </cell>
          <cell r="U197">
            <v>17.476600000000001</v>
          </cell>
          <cell r="V197">
            <v>31.298999999999999</v>
          </cell>
          <cell r="W197">
            <v>59.078400000000002</v>
          </cell>
          <cell r="X197">
            <v>154.29570000000001</v>
          </cell>
          <cell r="Y197">
            <v>25.870100000000001</v>
          </cell>
          <cell r="Z197">
            <v>47.445500000000003</v>
          </cell>
          <cell r="AA197">
            <v>40.520099999999999</v>
          </cell>
          <cell r="AB197">
            <v>256.97179999999997</v>
          </cell>
          <cell r="AC197">
            <v>68.873699999999999</v>
          </cell>
          <cell r="AD197">
            <v>19.658200000000001</v>
          </cell>
          <cell r="AE197">
            <v>107.4273</v>
          </cell>
        </row>
        <row r="198">
          <cell r="B198">
            <v>2937.4105</v>
          </cell>
          <cell r="C198">
            <v>55.067</v>
          </cell>
          <cell r="D198">
            <v>39.820500000000003</v>
          </cell>
          <cell r="E198">
            <v>529.65030000000002</v>
          </cell>
          <cell r="F198">
            <v>230.76679999999999</v>
          </cell>
          <cell r="G198">
            <v>55.173099999999998</v>
          </cell>
          <cell r="H198">
            <v>110.04819999999999</v>
          </cell>
          <cell r="I198">
            <v>31.5776</v>
          </cell>
          <cell r="J198">
            <v>69.745199999999997</v>
          </cell>
          <cell r="K198">
            <v>38.2637</v>
          </cell>
          <cell r="L198">
            <v>721.85829999999999</v>
          </cell>
          <cell r="M198">
            <v>54.518599999999999</v>
          </cell>
          <cell r="N198">
            <v>24.2181</v>
          </cell>
          <cell r="O198">
            <v>180.50710000000001</v>
          </cell>
          <cell r="P198">
            <v>147.7226</v>
          </cell>
          <cell r="Q198">
            <v>14.575100000000001</v>
          </cell>
          <cell r="R198">
            <v>51.267699999999998</v>
          </cell>
          <cell r="S198">
            <v>81.5822</v>
          </cell>
          <cell r="T198">
            <v>29.293800000000001</v>
          </cell>
          <cell r="U198">
            <v>17.089700000000001</v>
          </cell>
          <cell r="V198">
            <v>31.683</v>
          </cell>
          <cell r="W198">
            <v>59.643300000000004</v>
          </cell>
          <cell r="X198">
            <v>153.13749999999999</v>
          </cell>
          <cell r="Y198">
            <v>25.582699999999999</v>
          </cell>
          <cell r="Z198">
            <v>47.617100000000001</v>
          </cell>
          <cell r="AA198">
            <v>40.690399999999997</v>
          </cell>
          <cell r="AB198">
            <v>257.45159999999998</v>
          </cell>
          <cell r="AC198">
            <v>69.164699999999996</v>
          </cell>
          <cell r="AD198">
            <v>19.841699999999999</v>
          </cell>
          <cell r="AE198">
            <v>106.4237</v>
          </cell>
        </row>
        <row r="199">
          <cell r="B199">
            <v>2939.0378999999998</v>
          </cell>
          <cell r="C199">
            <v>54.941899999999997</v>
          </cell>
          <cell r="D199">
            <v>39.900199999999998</v>
          </cell>
          <cell r="E199">
            <v>532.67690000000005</v>
          </cell>
          <cell r="F199">
            <v>230.3784</v>
          </cell>
          <cell r="G199">
            <v>56.744300000000003</v>
          </cell>
          <cell r="H199">
            <v>119.5009</v>
          </cell>
          <cell r="I199">
            <v>31.206099999999999</v>
          </cell>
          <cell r="J199">
            <v>69.991200000000006</v>
          </cell>
          <cell r="K199">
            <v>38.754199999999997</v>
          </cell>
          <cell r="L199">
            <v>702.40359999999998</v>
          </cell>
          <cell r="M199">
            <v>52.658999999999999</v>
          </cell>
          <cell r="N199">
            <v>23.9678</v>
          </cell>
          <cell r="O199">
            <v>176.92420000000001</v>
          </cell>
          <cell r="P199">
            <v>144.75899999999999</v>
          </cell>
          <cell r="Q199">
            <v>14.3788</v>
          </cell>
          <cell r="R199">
            <v>50.5456</v>
          </cell>
          <cell r="S199">
            <v>79.2607</v>
          </cell>
          <cell r="T199">
            <v>29.120799999999999</v>
          </cell>
          <cell r="U199">
            <v>17.057400000000001</v>
          </cell>
          <cell r="V199">
            <v>31.587</v>
          </cell>
          <cell r="W199">
            <v>60.853999999999999</v>
          </cell>
          <cell r="X199">
            <v>152.22739999999999</v>
          </cell>
          <cell r="Y199">
            <v>26.075399999999998</v>
          </cell>
          <cell r="Z199">
            <v>47.874499999999998</v>
          </cell>
          <cell r="AA199">
            <v>40.293100000000003</v>
          </cell>
          <cell r="AB199">
            <v>263.01710000000003</v>
          </cell>
          <cell r="AC199">
            <v>69.358699999999999</v>
          </cell>
          <cell r="AD199">
            <v>19.7041</v>
          </cell>
          <cell r="AE199">
            <v>105.9936</v>
          </cell>
        </row>
        <row r="200">
          <cell r="B200">
            <v>2899.9809</v>
          </cell>
          <cell r="C200">
            <v>55.567599999999999</v>
          </cell>
          <cell r="D200">
            <v>39.900199999999998</v>
          </cell>
          <cell r="E200">
            <v>535.70349999999996</v>
          </cell>
          <cell r="F200">
            <v>229.98990000000001</v>
          </cell>
          <cell r="G200">
            <v>57.851399999999998</v>
          </cell>
          <cell r="H200">
            <v>125.6236</v>
          </cell>
          <cell r="I200">
            <v>30.240200000000002</v>
          </cell>
          <cell r="J200">
            <v>68.576599999999999</v>
          </cell>
          <cell r="K200">
            <v>39.282499999999999</v>
          </cell>
          <cell r="L200">
            <v>696.52200000000005</v>
          </cell>
          <cell r="M200">
            <v>49.447099999999999</v>
          </cell>
          <cell r="N200">
            <v>23.279399999999999</v>
          </cell>
          <cell r="O200">
            <v>175.3887</v>
          </cell>
          <cell r="P200">
            <v>136.72319999999999</v>
          </cell>
          <cell r="Q200">
            <v>13.942399999999999</v>
          </cell>
          <cell r="R200">
            <v>49.101500000000001</v>
          </cell>
          <cell r="S200">
            <v>73.843999999999994</v>
          </cell>
          <cell r="T200">
            <v>28.457699999999999</v>
          </cell>
          <cell r="U200">
            <v>17.702300000000001</v>
          </cell>
          <cell r="V200">
            <v>31.491</v>
          </cell>
          <cell r="W200">
            <v>60.289000000000001</v>
          </cell>
          <cell r="X200">
            <v>154.13030000000001</v>
          </cell>
          <cell r="Y200">
            <v>25.993300000000001</v>
          </cell>
          <cell r="Z200">
            <v>49.247300000000003</v>
          </cell>
          <cell r="AA200">
            <v>39.952599999999997</v>
          </cell>
          <cell r="AB200">
            <v>253.61330000000001</v>
          </cell>
          <cell r="AC200">
            <v>68.631200000000007</v>
          </cell>
          <cell r="AD200">
            <v>19.199400000000001</v>
          </cell>
          <cell r="AE200">
            <v>106.47150000000001</v>
          </cell>
        </row>
        <row r="201">
          <cell r="B201">
            <v>2979.7222000000002</v>
          </cell>
          <cell r="C201">
            <v>56.4437</v>
          </cell>
          <cell r="D201">
            <v>39.740900000000003</v>
          </cell>
          <cell r="E201">
            <v>539.48670000000004</v>
          </cell>
          <cell r="F201">
            <v>230.76679999999999</v>
          </cell>
          <cell r="G201">
            <v>57.637099999999997</v>
          </cell>
          <cell r="H201">
            <v>122.7234</v>
          </cell>
          <cell r="I201">
            <v>29.943000000000001</v>
          </cell>
          <cell r="J201">
            <v>69.130200000000002</v>
          </cell>
          <cell r="K201">
            <v>39.0184</v>
          </cell>
          <cell r="L201">
            <v>698.10550000000001</v>
          </cell>
          <cell r="M201">
            <v>49.616100000000003</v>
          </cell>
          <cell r="N201">
            <v>23.341999999999999</v>
          </cell>
          <cell r="O201">
            <v>171.97649999999999</v>
          </cell>
          <cell r="P201">
            <v>139.00290000000001</v>
          </cell>
          <cell r="Q201">
            <v>13.9642</v>
          </cell>
          <cell r="R201">
            <v>48.740400000000001</v>
          </cell>
          <cell r="S201">
            <v>74.396799999999999</v>
          </cell>
          <cell r="T201">
            <v>28.5153</v>
          </cell>
          <cell r="U201">
            <v>17.7346</v>
          </cell>
          <cell r="V201">
            <v>31.683</v>
          </cell>
          <cell r="W201">
            <v>60.046900000000001</v>
          </cell>
          <cell r="X201">
            <v>154.6267</v>
          </cell>
          <cell r="Y201">
            <v>25.788</v>
          </cell>
          <cell r="Z201">
            <v>47.7029</v>
          </cell>
          <cell r="AA201">
            <v>40.236400000000003</v>
          </cell>
          <cell r="AB201">
            <v>257.9314</v>
          </cell>
          <cell r="AC201">
            <v>68.049099999999996</v>
          </cell>
          <cell r="AD201">
            <v>19.3371</v>
          </cell>
          <cell r="AE201">
            <v>110.1512</v>
          </cell>
        </row>
        <row r="202">
          <cell r="B202">
            <v>2965.0758999999998</v>
          </cell>
          <cell r="C202">
            <v>57.444899999999997</v>
          </cell>
          <cell r="D202">
            <v>39.581600000000002</v>
          </cell>
          <cell r="E202">
            <v>531.9203</v>
          </cell>
          <cell r="F202">
            <v>230.3784</v>
          </cell>
          <cell r="G202">
            <v>57.0657</v>
          </cell>
          <cell r="H202">
            <v>122.2937</v>
          </cell>
          <cell r="I202">
            <v>29.720099999999999</v>
          </cell>
          <cell r="J202">
            <v>70.237200000000001</v>
          </cell>
          <cell r="K202">
            <v>38.792000000000002</v>
          </cell>
          <cell r="L202">
            <v>696.29579999999999</v>
          </cell>
          <cell r="M202">
            <v>49.109000000000002</v>
          </cell>
          <cell r="N202">
            <v>23.091699999999999</v>
          </cell>
          <cell r="O202">
            <v>174.02379999999999</v>
          </cell>
          <cell r="P202">
            <v>145.78489999999999</v>
          </cell>
          <cell r="Q202">
            <v>13.942399999999999</v>
          </cell>
          <cell r="R202">
            <v>48.860799999999998</v>
          </cell>
          <cell r="S202">
            <v>74.286199999999994</v>
          </cell>
          <cell r="T202">
            <v>28.803599999999999</v>
          </cell>
          <cell r="U202">
            <v>17.7346</v>
          </cell>
          <cell r="V202">
            <v>31.683</v>
          </cell>
          <cell r="W202">
            <v>60.692500000000003</v>
          </cell>
          <cell r="X202">
            <v>151.2346</v>
          </cell>
          <cell r="Y202">
            <v>25.952200000000001</v>
          </cell>
          <cell r="Z202">
            <v>49.676299999999998</v>
          </cell>
          <cell r="AA202">
            <v>40.293100000000003</v>
          </cell>
          <cell r="AB202">
            <v>259.4667</v>
          </cell>
          <cell r="AC202">
            <v>68.194599999999994</v>
          </cell>
          <cell r="AD202">
            <v>19.382999999999999</v>
          </cell>
          <cell r="AE202">
            <v>111.3937</v>
          </cell>
        </row>
        <row r="203">
          <cell r="B203">
            <v>3088.7563</v>
          </cell>
          <cell r="C203">
            <v>59.197099999999999</v>
          </cell>
          <cell r="D203">
            <v>39.979799999999997</v>
          </cell>
          <cell r="E203">
            <v>522.84050000000002</v>
          </cell>
          <cell r="F203">
            <v>231.15530000000001</v>
          </cell>
          <cell r="G203">
            <v>56.351500000000001</v>
          </cell>
          <cell r="H203">
            <v>120.4139</v>
          </cell>
          <cell r="I203">
            <v>31.428999999999998</v>
          </cell>
          <cell r="J203">
            <v>69.745199999999997</v>
          </cell>
          <cell r="K203">
            <v>38.792000000000002</v>
          </cell>
          <cell r="L203">
            <v>682.49649999999997</v>
          </cell>
          <cell r="M203">
            <v>49.362499999999997</v>
          </cell>
          <cell r="N203">
            <v>23.467199999999998</v>
          </cell>
          <cell r="O203">
            <v>172.8296</v>
          </cell>
          <cell r="P203">
            <v>141.2825</v>
          </cell>
          <cell r="Q203">
            <v>14.160600000000001</v>
          </cell>
          <cell r="R203">
            <v>50.304900000000004</v>
          </cell>
          <cell r="S203">
            <v>76.497100000000003</v>
          </cell>
          <cell r="T203">
            <v>28.774799999999999</v>
          </cell>
          <cell r="U203">
            <v>17.9603</v>
          </cell>
          <cell r="V203">
            <v>31.875</v>
          </cell>
          <cell r="W203">
            <v>60.853999999999999</v>
          </cell>
          <cell r="X203">
            <v>151.73099999999999</v>
          </cell>
          <cell r="Y203">
            <v>25.541599999999999</v>
          </cell>
          <cell r="Z203">
            <v>50.191000000000003</v>
          </cell>
          <cell r="AA203">
            <v>40.122900000000001</v>
          </cell>
          <cell r="AB203">
            <v>254.76480000000001</v>
          </cell>
          <cell r="AC203">
            <v>69.989199999999997</v>
          </cell>
          <cell r="AD203">
            <v>19.910499999999999</v>
          </cell>
          <cell r="AE203">
            <v>111.29810000000001</v>
          </cell>
        </row>
        <row r="204">
          <cell r="B204">
            <v>3383.3110000000001</v>
          </cell>
          <cell r="C204">
            <v>59.447400000000002</v>
          </cell>
          <cell r="D204">
            <v>40.855800000000002</v>
          </cell>
          <cell r="E204">
            <v>532.67690000000005</v>
          </cell>
          <cell r="F204">
            <v>238.5368</v>
          </cell>
          <cell r="G204">
            <v>56.708599999999997</v>
          </cell>
          <cell r="H204">
            <v>119.0712</v>
          </cell>
          <cell r="I204">
            <v>33.880899999999997</v>
          </cell>
          <cell r="J204">
            <v>73.742999999999995</v>
          </cell>
          <cell r="K204">
            <v>39.1693</v>
          </cell>
          <cell r="L204">
            <v>678.6508</v>
          </cell>
          <cell r="M204">
            <v>50.207799999999999</v>
          </cell>
          <cell r="N204">
            <v>25.845199999999998</v>
          </cell>
          <cell r="O204">
            <v>172.14709999999999</v>
          </cell>
          <cell r="P204">
            <v>143.04929999999999</v>
          </cell>
          <cell r="Q204">
            <v>14.4879</v>
          </cell>
          <cell r="R204">
            <v>53.795000000000002</v>
          </cell>
          <cell r="S204">
            <v>81.029499999999999</v>
          </cell>
          <cell r="T204">
            <v>30.043399999999998</v>
          </cell>
          <cell r="U204">
            <v>18.2182</v>
          </cell>
          <cell r="V204">
            <v>32.067100000000003</v>
          </cell>
          <cell r="W204">
            <v>61.338200000000001</v>
          </cell>
          <cell r="X204">
            <v>158.846</v>
          </cell>
          <cell r="Y204">
            <v>25.336300000000001</v>
          </cell>
          <cell r="Z204">
            <v>50.705800000000004</v>
          </cell>
          <cell r="AA204">
            <v>40.406599999999997</v>
          </cell>
          <cell r="AB204">
            <v>260.04239999999999</v>
          </cell>
          <cell r="AC204">
            <v>69.746700000000004</v>
          </cell>
          <cell r="AD204">
            <v>19.910499999999999</v>
          </cell>
          <cell r="AE204">
            <v>112.20610000000001</v>
          </cell>
        </row>
        <row r="205">
          <cell r="B205">
            <v>3215.6914999999999</v>
          </cell>
          <cell r="C205">
            <v>60.073099999999997</v>
          </cell>
          <cell r="D205">
            <v>40.616900000000001</v>
          </cell>
          <cell r="E205">
            <v>522.84050000000002</v>
          </cell>
          <cell r="F205">
            <v>235.4288</v>
          </cell>
          <cell r="G205">
            <v>58.351300000000002</v>
          </cell>
          <cell r="H205">
            <v>119.1249</v>
          </cell>
          <cell r="I205">
            <v>32.617800000000003</v>
          </cell>
          <cell r="J205">
            <v>71.590299999999999</v>
          </cell>
          <cell r="K205">
            <v>39.282499999999999</v>
          </cell>
          <cell r="L205">
            <v>678.6508</v>
          </cell>
          <cell r="M205">
            <v>49.277999999999999</v>
          </cell>
          <cell r="N205">
            <v>25.594899999999999</v>
          </cell>
          <cell r="O205">
            <v>175.3887</v>
          </cell>
          <cell r="P205">
            <v>141.7955</v>
          </cell>
          <cell r="Q205">
            <v>14.0733</v>
          </cell>
          <cell r="R205">
            <v>52.110100000000003</v>
          </cell>
          <cell r="S205">
            <v>81.250600000000006</v>
          </cell>
          <cell r="T205">
            <v>29.1496</v>
          </cell>
          <cell r="U205">
            <v>18.2182</v>
          </cell>
          <cell r="V205">
            <v>32.259099999999997</v>
          </cell>
          <cell r="W205">
            <v>61.338200000000001</v>
          </cell>
          <cell r="X205">
            <v>156.364</v>
          </cell>
          <cell r="Y205">
            <v>25.0488</v>
          </cell>
          <cell r="Z205">
            <v>51.048999999999999</v>
          </cell>
          <cell r="AA205">
            <v>40.690399999999997</v>
          </cell>
          <cell r="AB205">
            <v>256.39609999999999</v>
          </cell>
          <cell r="AC205">
            <v>69.795199999999994</v>
          </cell>
          <cell r="AD205">
            <v>19.956399999999999</v>
          </cell>
          <cell r="AE205">
            <v>113.6875</v>
          </cell>
        </row>
        <row r="206">
          <cell r="B206">
            <v>3157.1060000000002</v>
          </cell>
          <cell r="C206">
            <v>58.571300000000001</v>
          </cell>
          <cell r="D206">
            <v>40.776200000000003</v>
          </cell>
          <cell r="E206">
            <v>523.59720000000004</v>
          </cell>
          <cell r="F206">
            <v>224.55090000000001</v>
          </cell>
          <cell r="G206">
            <v>57.779899999999998</v>
          </cell>
          <cell r="H206">
            <v>118.05070000000001</v>
          </cell>
          <cell r="I206">
            <v>32.617800000000003</v>
          </cell>
          <cell r="J206">
            <v>71.159800000000004</v>
          </cell>
          <cell r="K206">
            <v>39.0184</v>
          </cell>
          <cell r="L206">
            <v>707.83280000000002</v>
          </cell>
          <cell r="M206">
            <v>50.292299999999997</v>
          </cell>
          <cell r="N206">
            <v>25.3446</v>
          </cell>
          <cell r="O206">
            <v>174.36510000000001</v>
          </cell>
          <cell r="P206">
            <v>141.33949999999999</v>
          </cell>
          <cell r="Q206">
            <v>14.160600000000001</v>
          </cell>
          <cell r="R206">
            <v>51.869399999999999</v>
          </cell>
          <cell r="S206">
            <v>82.466499999999996</v>
          </cell>
          <cell r="T206">
            <v>29.2073</v>
          </cell>
          <cell r="U206">
            <v>18.572900000000001</v>
          </cell>
          <cell r="V206">
            <v>32.643099999999997</v>
          </cell>
          <cell r="W206">
            <v>62.6295</v>
          </cell>
          <cell r="X206">
            <v>162.15530000000001</v>
          </cell>
          <cell r="Y206">
            <v>24.925699999999999</v>
          </cell>
          <cell r="Z206">
            <v>50.105200000000004</v>
          </cell>
          <cell r="AA206">
            <v>42.4497</v>
          </cell>
          <cell r="AB206">
            <v>258.21929999999998</v>
          </cell>
          <cell r="AC206">
            <v>71.2988</v>
          </cell>
          <cell r="AD206">
            <v>20.2546</v>
          </cell>
          <cell r="AE206">
            <v>110.6768</v>
          </cell>
        </row>
        <row r="207">
          <cell r="B207">
            <v>3131.0680000000002</v>
          </cell>
          <cell r="C207">
            <v>58.195799999999998</v>
          </cell>
          <cell r="D207">
            <v>40.378</v>
          </cell>
          <cell r="E207">
            <v>520.57060000000001</v>
          </cell>
          <cell r="F207">
            <v>224.16239999999999</v>
          </cell>
          <cell r="G207">
            <v>56.315800000000003</v>
          </cell>
          <cell r="H207">
            <v>113.9152</v>
          </cell>
          <cell r="I207">
            <v>32.320599999999999</v>
          </cell>
          <cell r="J207">
            <v>70.052700000000002</v>
          </cell>
          <cell r="K207">
            <v>38.754199999999997</v>
          </cell>
          <cell r="L207">
            <v>701.27250000000004</v>
          </cell>
          <cell r="M207">
            <v>47.756599999999999</v>
          </cell>
          <cell r="N207">
            <v>24.906500000000001</v>
          </cell>
          <cell r="O207">
            <v>171.6353</v>
          </cell>
          <cell r="P207">
            <v>146.4118</v>
          </cell>
          <cell r="Q207">
            <v>14.051500000000001</v>
          </cell>
          <cell r="R207">
            <v>51.388100000000001</v>
          </cell>
          <cell r="S207">
            <v>79.7029</v>
          </cell>
          <cell r="T207">
            <v>28.976600000000001</v>
          </cell>
          <cell r="U207">
            <v>18.927600000000002</v>
          </cell>
          <cell r="V207">
            <v>32.3551</v>
          </cell>
          <cell r="W207">
            <v>62.790999999999997</v>
          </cell>
          <cell r="X207">
            <v>157.2741</v>
          </cell>
          <cell r="Y207">
            <v>24.802499999999998</v>
          </cell>
          <cell r="Z207">
            <v>49.762099999999997</v>
          </cell>
          <cell r="AA207">
            <v>41.938899999999997</v>
          </cell>
          <cell r="AB207">
            <v>255.6284</v>
          </cell>
          <cell r="AC207">
            <v>71.007800000000003</v>
          </cell>
          <cell r="AD207">
            <v>20.369299999999999</v>
          </cell>
          <cell r="AE207">
            <v>110.7246</v>
          </cell>
        </row>
        <row r="208">
          <cell r="B208">
            <v>3166.8703</v>
          </cell>
          <cell r="C208">
            <v>59.071899999999999</v>
          </cell>
          <cell r="D208">
            <v>40.378</v>
          </cell>
          <cell r="E208">
            <v>522.08389999999997</v>
          </cell>
          <cell r="F208">
            <v>222.99690000000001</v>
          </cell>
          <cell r="G208">
            <v>56.530099999999997</v>
          </cell>
          <cell r="H208">
            <v>119.1249</v>
          </cell>
          <cell r="I208">
            <v>32.246299999999998</v>
          </cell>
          <cell r="J208">
            <v>70.790800000000004</v>
          </cell>
          <cell r="K208">
            <v>39.735399999999998</v>
          </cell>
          <cell r="L208">
            <v>699.91520000000003</v>
          </cell>
          <cell r="M208">
            <v>48.855400000000003</v>
          </cell>
          <cell r="N208">
            <v>24.843900000000001</v>
          </cell>
          <cell r="O208">
            <v>173.512</v>
          </cell>
          <cell r="P208">
            <v>140.71260000000001</v>
          </cell>
          <cell r="Q208">
            <v>14.051500000000001</v>
          </cell>
          <cell r="R208">
            <v>51.267699999999998</v>
          </cell>
          <cell r="S208">
            <v>87.662199999999999</v>
          </cell>
          <cell r="T208">
            <v>29.091999999999999</v>
          </cell>
          <cell r="U208">
            <v>18.8309</v>
          </cell>
          <cell r="V208">
            <v>32.451099999999997</v>
          </cell>
          <cell r="W208">
            <v>63.436599999999999</v>
          </cell>
          <cell r="X208">
            <v>155.5367</v>
          </cell>
          <cell r="Y208">
            <v>24.843499999999999</v>
          </cell>
          <cell r="Z208">
            <v>50.877400000000002</v>
          </cell>
          <cell r="AA208">
            <v>42.2226</v>
          </cell>
          <cell r="AB208">
            <v>256.20420000000001</v>
          </cell>
          <cell r="AC208">
            <v>71.541300000000007</v>
          </cell>
          <cell r="AD208">
            <v>20.415199999999999</v>
          </cell>
          <cell r="AE208">
            <v>109.72110000000001</v>
          </cell>
        </row>
        <row r="209">
          <cell r="B209">
            <v>3106.6574000000001</v>
          </cell>
          <cell r="C209">
            <v>57.945500000000003</v>
          </cell>
          <cell r="D209">
            <v>39.820500000000003</v>
          </cell>
          <cell r="E209">
            <v>520.57060000000001</v>
          </cell>
          <cell r="F209">
            <v>219.11199999999999</v>
          </cell>
          <cell r="G209">
            <v>55.923000000000002</v>
          </cell>
          <cell r="H209">
            <v>117.1377</v>
          </cell>
          <cell r="I209">
            <v>31.503299999999999</v>
          </cell>
          <cell r="J209">
            <v>70.8523</v>
          </cell>
          <cell r="K209">
            <v>38.942900000000002</v>
          </cell>
          <cell r="L209">
            <v>680.4606</v>
          </cell>
          <cell r="M209">
            <v>48.348199999999999</v>
          </cell>
          <cell r="N209">
            <v>23.9678</v>
          </cell>
          <cell r="O209">
            <v>181.70140000000001</v>
          </cell>
          <cell r="P209">
            <v>137.00819999999999</v>
          </cell>
          <cell r="Q209">
            <v>14.0297</v>
          </cell>
          <cell r="R209">
            <v>50.4253</v>
          </cell>
          <cell r="S209">
            <v>91.199600000000004</v>
          </cell>
          <cell r="T209">
            <v>29.1785</v>
          </cell>
          <cell r="U209">
            <v>18.508400000000002</v>
          </cell>
          <cell r="V209">
            <v>32.067100000000003</v>
          </cell>
          <cell r="W209">
            <v>62.3874</v>
          </cell>
          <cell r="X209">
            <v>152.22739999999999</v>
          </cell>
          <cell r="Y209">
            <v>24.556100000000001</v>
          </cell>
          <cell r="Z209">
            <v>49.933700000000002</v>
          </cell>
          <cell r="AA209">
            <v>41.7119</v>
          </cell>
          <cell r="AB209">
            <v>259.4667</v>
          </cell>
          <cell r="AC209">
            <v>70.134699999999995</v>
          </cell>
          <cell r="AD209">
            <v>20.2546</v>
          </cell>
          <cell r="AE209">
            <v>110.7724</v>
          </cell>
        </row>
        <row r="210">
          <cell r="B210">
            <v>3238.4747000000002</v>
          </cell>
          <cell r="C210">
            <v>61.950400000000002</v>
          </cell>
          <cell r="D210">
            <v>40.537300000000002</v>
          </cell>
          <cell r="E210">
            <v>521.32730000000004</v>
          </cell>
          <cell r="F210">
            <v>221.05439999999999</v>
          </cell>
          <cell r="G210">
            <v>56.744300000000003</v>
          </cell>
          <cell r="H210">
            <v>119.5009</v>
          </cell>
          <cell r="I210">
            <v>32.914999999999999</v>
          </cell>
          <cell r="J210">
            <v>71.774799999999999</v>
          </cell>
          <cell r="K210">
            <v>39.320300000000003</v>
          </cell>
          <cell r="L210">
            <v>683.17520000000002</v>
          </cell>
          <cell r="M210">
            <v>49.447099999999999</v>
          </cell>
          <cell r="N210">
            <v>24.656199999999998</v>
          </cell>
          <cell r="O210">
            <v>179.48339999999999</v>
          </cell>
          <cell r="P210">
            <v>138.31899999999999</v>
          </cell>
          <cell r="Q210">
            <v>14.2042</v>
          </cell>
          <cell r="R210">
            <v>51.989800000000002</v>
          </cell>
          <cell r="S210">
            <v>92.747200000000007</v>
          </cell>
          <cell r="T210">
            <v>29.380299999999998</v>
          </cell>
          <cell r="U210">
            <v>19.0243</v>
          </cell>
          <cell r="V210">
            <v>32.1631</v>
          </cell>
          <cell r="W210">
            <v>62.4681</v>
          </cell>
          <cell r="X210">
            <v>157.68780000000001</v>
          </cell>
          <cell r="Y210">
            <v>24.720300000000002</v>
          </cell>
          <cell r="Z210">
            <v>50.019399999999997</v>
          </cell>
          <cell r="AA210">
            <v>42.676699999999997</v>
          </cell>
          <cell r="AB210">
            <v>260.82260000000002</v>
          </cell>
          <cell r="AC210">
            <v>70.765299999999996</v>
          </cell>
          <cell r="AD210">
            <v>20.071100000000001</v>
          </cell>
          <cell r="AE210">
            <v>114.0698</v>
          </cell>
        </row>
        <row r="211">
          <cell r="B211">
            <v>3127.8132999999998</v>
          </cell>
          <cell r="C211">
            <v>60.573700000000002</v>
          </cell>
          <cell r="D211">
            <v>40.139099999999999</v>
          </cell>
          <cell r="E211">
            <v>528.13699999999994</v>
          </cell>
          <cell r="F211">
            <v>219.11199999999999</v>
          </cell>
          <cell r="G211">
            <v>57.851399999999998</v>
          </cell>
          <cell r="H211">
            <v>118.26560000000001</v>
          </cell>
          <cell r="I211">
            <v>31.057500000000001</v>
          </cell>
          <cell r="J211">
            <v>70.975300000000004</v>
          </cell>
          <cell r="K211">
            <v>39.282499999999999</v>
          </cell>
          <cell r="L211">
            <v>675.71</v>
          </cell>
          <cell r="M211">
            <v>49.109000000000002</v>
          </cell>
          <cell r="N211">
            <v>23.9678</v>
          </cell>
          <cell r="O211">
            <v>176.75360000000001</v>
          </cell>
          <cell r="P211">
            <v>140.99760000000001</v>
          </cell>
          <cell r="Q211">
            <v>14.1388</v>
          </cell>
          <cell r="R211">
            <v>50.786299999999997</v>
          </cell>
          <cell r="S211">
            <v>102.033</v>
          </cell>
          <cell r="T211">
            <v>29.322600000000001</v>
          </cell>
          <cell r="U211">
            <v>18.8309</v>
          </cell>
          <cell r="V211">
            <v>32.1631</v>
          </cell>
          <cell r="W211">
            <v>62.6295</v>
          </cell>
          <cell r="X211">
            <v>163.23079999999999</v>
          </cell>
          <cell r="Y211">
            <v>24.638200000000001</v>
          </cell>
          <cell r="Z211">
            <v>50.877400000000002</v>
          </cell>
          <cell r="AA211">
            <v>42.733400000000003</v>
          </cell>
          <cell r="AB211">
            <v>265.85890000000001</v>
          </cell>
          <cell r="AC211">
            <v>70.765299999999996</v>
          </cell>
          <cell r="AD211">
            <v>20.117000000000001</v>
          </cell>
          <cell r="AE211">
            <v>114.0698</v>
          </cell>
        </row>
        <row r="212">
          <cell r="B212">
            <v>3131.0680000000002</v>
          </cell>
          <cell r="C212">
            <v>59.822800000000001</v>
          </cell>
          <cell r="D212">
            <v>40.855800000000002</v>
          </cell>
          <cell r="E212">
            <v>543.26990000000001</v>
          </cell>
          <cell r="F212">
            <v>221.05439999999999</v>
          </cell>
          <cell r="G212">
            <v>58.208500000000001</v>
          </cell>
          <cell r="H212">
            <v>118.64149999999999</v>
          </cell>
          <cell r="I212">
            <v>31.057500000000001</v>
          </cell>
          <cell r="J212">
            <v>71.036799999999999</v>
          </cell>
          <cell r="K212">
            <v>39.433500000000002</v>
          </cell>
          <cell r="L212">
            <v>692.45010000000002</v>
          </cell>
          <cell r="M212">
            <v>49.277999999999999</v>
          </cell>
          <cell r="N212">
            <v>24.1556</v>
          </cell>
          <cell r="O212">
            <v>175.3887</v>
          </cell>
          <cell r="P212">
            <v>140.82660000000001</v>
          </cell>
          <cell r="Q212">
            <v>14.531499999999999</v>
          </cell>
          <cell r="R212">
            <v>50.786299999999997</v>
          </cell>
          <cell r="S212">
            <v>96.505799999999994</v>
          </cell>
          <cell r="T212">
            <v>29.380299999999998</v>
          </cell>
          <cell r="U212">
            <v>18.6374</v>
          </cell>
          <cell r="V212">
            <v>32.451099999999997</v>
          </cell>
          <cell r="W212">
            <v>62.3874</v>
          </cell>
          <cell r="X212">
            <v>159.50790000000001</v>
          </cell>
          <cell r="Y212">
            <v>24.843499999999999</v>
          </cell>
          <cell r="Z212">
            <v>53.193899999999999</v>
          </cell>
          <cell r="AA212">
            <v>42.052399999999999</v>
          </cell>
          <cell r="AB212">
            <v>267.11799999999999</v>
          </cell>
          <cell r="AC212">
            <v>70.571299999999994</v>
          </cell>
          <cell r="AD212">
            <v>20.392199999999999</v>
          </cell>
          <cell r="AE212">
            <v>113.7353</v>
          </cell>
        </row>
        <row r="213">
          <cell r="B213">
            <v>3140.8323</v>
          </cell>
          <cell r="C213">
            <v>58.821599999999997</v>
          </cell>
          <cell r="D213">
            <v>40.855800000000002</v>
          </cell>
          <cell r="E213">
            <v>537.21680000000003</v>
          </cell>
          <cell r="F213">
            <v>221.8314</v>
          </cell>
          <cell r="G213">
            <v>57.994199999999999</v>
          </cell>
          <cell r="H213">
            <v>117.56740000000001</v>
          </cell>
          <cell r="I213">
            <v>31.5776</v>
          </cell>
          <cell r="J213">
            <v>70.975300000000004</v>
          </cell>
          <cell r="K213">
            <v>39.1693</v>
          </cell>
          <cell r="L213">
            <v>682.04409999999996</v>
          </cell>
          <cell r="M213">
            <v>49.785200000000003</v>
          </cell>
          <cell r="N213">
            <v>25.1568</v>
          </cell>
          <cell r="O213">
            <v>177.09479999999999</v>
          </cell>
          <cell r="P213">
            <v>137.7491</v>
          </cell>
          <cell r="Q213">
            <v>14.575100000000001</v>
          </cell>
          <cell r="R213">
            <v>51.388100000000001</v>
          </cell>
          <cell r="S213">
            <v>96.174099999999996</v>
          </cell>
          <cell r="T213">
            <v>29.2361</v>
          </cell>
          <cell r="U213">
            <v>19.153300000000002</v>
          </cell>
          <cell r="V213">
            <v>32.643099999999997</v>
          </cell>
          <cell r="W213">
            <v>61.822499999999998</v>
          </cell>
          <cell r="X213">
            <v>158.34960000000001</v>
          </cell>
          <cell r="Y213">
            <v>25.0078</v>
          </cell>
          <cell r="Z213">
            <v>52.078600000000002</v>
          </cell>
          <cell r="AA213">
            <v>43.300899999999999</v>
          </cell>
          <cell r="AB213">
            <v>267.40859999999998</v>
          </cell>
          <cell r="AC213">
            <v>70.474199999999996</v>
          </cell>
          <cell r="AD213">
            <v>21.1951</v>
          </cell>
          <cell r="AE213">
            <v>112.58839999999999</v>
          </cell>
        </row>
        <row r="214">
          <cell r="B214">
            <v>3127.8132999999998</v>
          </cell>
          <cell r="C214">
            <v>57.945500000000003</v>
          </cell>
          <cell r="D214">
            <v>41.254100000000001</v>
          </cell>
          <cell r="E214">
            <v>536.46010000000001</v>
          </cell>
          <cell r="F214">
            <v>220.66589999999999</v>
          </cell>
          <cell r="G214">
            <v>57.28</v>
          </cell>
          <cell r="H214">
            <v>113.9152</v>
          </cell>
          <cell r="I214">
            <v>31.5776</v>
          </cell>
          <cell r="J214">
            <v>70.913799999999995</v>
          </cell>
          <cell r="K214">
            <v>39.093899999999998</v>
          </cell>
          <cell r="L214">
            <v>673.67409999999995</v>
          </cell>
          <cell r="M214">
            <v>48.2637</v>
          </cell>
          <cell r="N214">
            <v>25.031700000000001</v>
          </cell>
          <cell r="O214">
            <v>177.7773</v>
          </cell>
          <cell r="P214">
            <v>133.81659999999999</v>
          </cell>
          <cell r="Q214">
            <v>14.3788</v>
          </cell>
          <cell r="R214">
            <v>51.147399999999998</v>
          </cell>
          <cell r="S214">
            <v>103.0279</v>
          </cell>
          <cell r="T214">
            <v>29.1785</v>
          </cell>
          <cell r="U214">
            <v>18.669699999999999</v>
          </cell>
          <cell r="V214">
            <v>32.643099999999997</v>
          </cell>
          <cell r="W214">
            <v>61.903199999999998</v>
          </cell>
          <cell r="X214">
            <v>158.26689999999999</v>
          </cell>
          <cell r="Y214">
            <v>25.0899</v>
          </cell>
          <cell r="Z214">
            <v>52.2502</v>
          </cell>
          <cell r="AA214">
            <v>42.676699999999997</v>
          </cell>
          <cell r="AB214">
            <v>261.11320000000001</v>
          </cell>
          <cell r="AC214">
            <v>71.735299999999995</v>
          </cell>
          <cell r="AD214">
            <v>20.919799999999999</v>
          </cell>
          <cell r="AE214">
            <v>109.57769999999999</v>
          </cell>
        </row>
        <row r="215">
          <cell r="B215">
            <v>3090.3836999999999</v>
          </cell>
          <cell r="C215">
            <v>57.444899999999997</v>
          </cell>
          <cell r="D215">
            <v>40.696599999999997</v>
          </cell>
          <cell r="E215">
            <v>531.9203</v>
          </cell>
          <cell r="F215">
            <v>222.2199</v>
          </cell>
          <cell r="G215">
            <v>58.101300000000002</v>
          </cell>
          <cell r="H215">
            <v>112.25020000000001</v>
          </cell>
          <cell r="I215">
            <v>31.131799999999998</v>
          </cell>
          <cell r="J215">
            <v>69.622200000000007</v>
          </cell>
          <cell r="K215">
            <v>38.339199999999998</v>
          </cell>
          <cell r="L215">
            <v>656.02919999999995</v>
          </cell>
          <cell r="M215">
            <v>46.826799999999999</v>
          </cell>
          <cell r="N215">
            <v>24.843900000000001</v>
          </cell>
          <cell r="O215">
            <v>184.94300000000001</v>
          </cell>
          <cell r="P215">
            <v>131.08099999999999</v>
          </cell>
          <cell r="Q215">
            <v>14.5097</v>
          </cell>
          <cell r="R215">
            <v>50.5456</v>
          </cell>
          <cell r="S215">
            <v>106.2337</v>
          </cell>
          <cell r="T215">
            <v>28.803599999999999</v>
          </cell>
          <cell r="U215">
            <v>18.443899999999999</v>
          </cell>
          <cell r="V215">
            <v>32.259099999999997</v>
          </cell>
          <cell r="W215">
            <v>60.934699999999999</v>
          </cell>
          <cell r="X215">
            <v>158.6806</v>
          </cell>
          <cell r="Y215">
            <v>24.925699999999999</v>
          </cell>
          <cell r="Z215">
            <v>52.421799999999998</v>
          </cell>
          <cell r="AA215">
            <v>42.109099999999998</v>
          </cell>
          <cell r="AB215">
            <v>263.53449999999998</v>
          </cell>
          <cell r="AC215">
            <v>71.638300000000001</v>
          </cell>
          <cell r="AD215">
            <v>20.805099999999999</v>
          </cell>
          <cell r="AE215">
            <v>108.383</v>
          </cell>
        </row>
        <row r="216">
          <cell r="B216">
            <v>3004.1327999999999</v>
          </cell>
          <cell r="C216">
            <v>55.943100000000001</v>
          </cell>
          <cell r="D216">
            <v>41.094799999999999</v>
          </cell>
          <cell r="E216">
            <v>524.35379999999998</v>
          </cell>
          <cell r="F216">
            <v>217.1695</v>
          </cell>
          <cell r="G216">
            <v>57.494300000000003</v>
          </cell>
          <cell r="H216">
            <v>111.1224</v>
          </cell>
          <cell r="I216">
            <v>30.537400000000002</v>
          </cell>
          <cell r="J216">
            <v>68.576599999999999</v>
          </cell>
          <cell r="K216">
            <v>37.735399999999998</v>
          </cell>
          <cell r="L216">
            <v>655.80290000000002</v>
          </cell>
          <cell r="M216">
            <v>47.3339</v>
          </cell>
          <cell r="N216">
            <v>24.405899999999999</v>
          </cell>
          <cell r="O216">
            <v>184.0899</v>
          </cell>
          <cell r="P216">
            <v>136.32429999999999</v>
          </cell>
          <cell r="Q216">
            <v>14.182399999999999</v>
          </cell>
          <cell r="R216">
            <v>49.823500000000003</v>
          </cell>
          <cell r="S216">
            <v>106.45480000000001</v>
          </cell>
          <cell r="T216">
            <v>28.5442</v>
          </cell>
          <cell r="U216">
            <v>18.024799999999999</v>
          </cell>
          <cell r="V216">
            <v>31.875</v>
          </cell>
          <cell r="W216">
            <v>59.8048</v>
          </cell>
          <cell r="X216">
            <v>154.46119999999999</v>
          </cell>
          <cell r="Y216">
            <v>24.556100000000001</v>
          </cell>
          <cell r="Z216">
            <v>53.451300000000003</v>
          </cell>
          <cell r="AA216">
            <v>40.747100000000003</v>
          </cell>
          <cell r="AB216">
            <v>260.53210000000001</v>
          </cell>
          <cell r="AC216">
            <v>71.104799999999997</v>
          </cell>
          <cell r="AD216">
            <v>21.241</v>
          </cell>
          <cell r="AE216">
            <v>104.4166</v>
          </cell>
        </row>
        <row r="217">
          <cell r="B217">
            <v>2971.5853999999999</v>
          </cell>
          <cell r="C217">
            <v>56.568899999999999</v>
          </cell>
          <cell r="D217">
            <v>41.811500000000002</v>
          </cell>
          <cell r="E217">
            <v>528.13699999999994</v>
          </cell>
          <cell r="F217">
            <v>214.0615</v>
          </cell>
          <cell r="G217">
            <v>59.208399999999997</v>
          </cell>
          <cell r="H217">
            <v>112.8947</v>
          </cell>
          <cell r="I217">
            <v>30.611699999999999</v>
          </cell>
          <cell r="J217">
            <v>69.253200000000007</v>
          </cell>
          <cell r="K217">
            <v>38.112699999999997</v>
          </cell>
          <cell r="L217">
            <v>643.8134</v>
          </cell>
          <cell r="M217">
            <v>47.503</v>
          </cell>
          <cell r="N217">
            <v>24.0304</v>
          </cell>
          <cell r="O217">
            <v>189.7201</v>
          </cell>
          <cell r="P217">
            <v>142.65039999999999</v>
          </cell>
          <cell r="Q217">
            <v>14.226000000000001</v>
          </cell>
          <cell r="R217">
            <v>49.823500000000003</v>
          </cell>
          <cell r="S217">
            <v>117.0671</v>
          </cell>
          <cell r="T217">
            <v>28.745999999999999</v>
          </cell>
          <cell r="U217">
            <v>18.2182</v>
          </cell>
          <cell r="V217">
            <v>32.5471</v>
          </cell>
          <cell r="W217">
            <v>60.531100000000002</v>
          </cell>
          <cell r="X217">
            <v>153.38570000000001</v>
          </cell>
          <cell r="Y217">
            <v>24.638200000000001</v>
          </cell>
          <cell r="Z217">
            <v>53.193899999999999</v>
          </cell>
          <cell r="AA217">
            <v>41.030900000000003</v>
          </cell>
          <cell r="AB217">
            <v>270.79840000000002</v>
          </cell>
          <cell r="AC217">
            <v>71.783799999999999</v>
          </cell>
          <cell r="AD217">
            <v>21.2639</v>
          </cell>
          <cell r="AE217">
            <v>105.0857</v>
          </cell>
        </row>
        <row r="218">
          <cell r="B218">
            <v>3005.7602000000002</v>
          </cell>
          <cell r="C218">
            <v>56.193399999999997</v>
          </cell>
          <cell r="D218">
            <v>42.0505</v>
          </cell>
          <cell r="E218">
            <v>536.46010000000001</v>
          </cell>
          <cell r="F218">
            <v>216.00399999999999</v>
          </cell>
          <cell r="G218">
            <v>59.386899999999997</v>
          </cell>
          <cell r="H218">
            <v>114.6671</v>
          </cell>
          <cell r="I218">
            <v>31.057500000000001</v>
          </cell>
          <cell r="J218">
            <v>70.4833</v>
          </cell>
          <cell r="K218">
            <v>38.376899999999999</v>
          </cell>
          <cell r="L218">
            <v>660.55349999999999</v>
          </cell>
          <cell r="M218">
            <v>48.517299999999999</v>
          </cell>
          <cell r="N218">
            <v>24.656199999999998</v>
          </cell>
          <cell r="O218">
            <v>196.374</v>
          </cell>
          <cell r="P218">
            <v>140.4847</v>
          </cell>
          <cell r="Q218">
            <v>14.465999999999999</v>
          </cell>
          <cell r="R218">
            <v>50.906700000000001</v>
          </cell>
          <cell r="S218">
            <v>123.3682</v>
          </cell>
          <cell r="T218">
            <v>29.034300000000002</v>
          </cell>
          <cell r="U218">
            <v>18.315000000000001</v>
          </cell>
          <cell r="V218">
            <v>33.507199999999997</v>
          </cell>
          <cell r="W218">
            <v>61.338200000000001</v>
          </cell>
          <cell r="X218">
            <v>149.4973</v>
          </cell>
          <cell r="Y218">
            <v>24.720300000000002</v>
          </cell>
          <cell r="Z218">
            <v>54.395099999999999</v>
          </cell>
          <cell r="AA218">
            <v>41.428100000000001</v>
          </cell>
          <cell r="AB218">
            <v>272.6386</v>
          </cell>
          <cell r="AC218">
            <v>71.977800000000002</v>
          </cell>
          <cell r="AD218">
            <v>21.286799999999999</v>
          </cell>
          <cell r="AE218">
            <v>105.6591</v>
          </cell>
        </row>
        <row r="219">
          <cell r="B219">
            <v>3096.8932</v>
          </cell>
          <cell r="C219">
            <v>56.568899999999999</v>
          </cell>
          <cell r="D219">
            <v>42.369</v>
          </cell>
          <cell r="E219">
            <v>562.94259999999997</v>
          </cell>
          <cell r="F219">
            <v>216.00399999999999</v>
          </cell>
          <cell r="G219">
            <v>62.2438</v>
          </cell>
          <cell r="H219">
            <v>116.1709</v>
          </cell>
          <cell r="I219">
            <v>31.206099999999999</v>
          </cell>
          <cell r="J219">
            <v>73.866</v>
          </cell>
          <cell r="K219">
            <v>38.339199999999998</v>
          </cell>
          <cell r="L219">
            <v>679.32950000000005</v>
          </cell>
          <cell r="M219">
            <v>48.348199999999999</v>
          </cell>
          <cell r="N219">
            <v>24.843900000000001</v>
          </cell>
          <cell r="O219">
            <v>192.44990000000001</v>
          </cell>
          <cell r="P219">
            <v>137.17910000000001</v>
          </cell>
          <cell r="Q219">
            <v>14.7279</v>
          </cell>
          <cell r="R219">
            <v>50.906700000000001</v>
          </cell>
          <cell r="S219">
            <v>121.26779999999999</v>
          </cell>
          <cell r="T219">
            <v>30.2453</v>
          </cell>
          <cell r="U219">
            <v>18.476199999999999</v>
          </cell>
          <cell r="V219">
            <v>33.219200000000001</v>
          </cell>
          <cell r="W219">
            <v>60.531100000000002</v>
          </cell>
          <cell r="X219">
            <v>150.40729999999999</v>
          </cell>
          <cell r="Y219">
            <v>24.679300000000001</v>
          </cell>
          <cell r="Z219">
            <v>54.738300000000002</v>
          </cell>
          <cell r="AA219">
            <v>40.860599999999998</v>
          </cell>
          <cell r="AB219">
            <v>279.80560000000003</v>
          </cell>
          <cell r="AC219">
            <v>72.511399999999995</v>
          </cell>
          <cell r="AD219">
            <v>21.332699999999999</v>
          </cell>
          <cell r="AE219">
            <v>104.65560000000001</v>
          </cell>
        </row>
        <row r="220">
          <cell r="B220">
            <v>3135.9502000000002</v>
          </cell>
          <cell r="C220">
            <v>56.694000000000003</v>
          </cell>
          <cell r="D220">
            <v>42.846899999999998</v>
          </cell>
          <cell r="E220">
            <v>559.91610000000003</v>
          </cell>
          <cell r="F220">
            <v>218.33500000000001</v>
          </cell>
          <cell r="G220">
            <v>60.672499999999999</v>
          </cell>
          <cell r="H220">
            <v>115.3116</v>
          </cell>
          <cell r="I220">
            <v>31.8005</v>
          </cell>
          <cell r="J220">
            <v>73.804500000000004</v>
          </cell>
          <cell r="K220">
            <v>38.527799999999999</v>
          </cell>
          <cell r="L220">
            <v>683.40139999999997</v>
          </cell>
          <cell r="M220">
            <v>53.166200000000003</v>
          </cell>
          <cell r="N220">
            <v>24.781300000000002</v>
          </cell>
          <cell r="O220">
            <v>204.22210000000001</v>
          </cell>
          <cell r="P220">
            <v>136.21029999999999</v>
          </cell>
          <cell r="Q220">
            <v>14.815099999999999</v>
          </cell>
          <cell r="R220">
            <v>51.388100000000001</v>
          </cell>
          <cell r="S220">
            <v>109.1079</v>
          </cell>
          <cell r="T220">
            <v>30.2453</v>
          </cell>
          <cell r="U220">
            <v>18.153700000000001</v>
          </cell>
          <cell r="V220">
            <v>33.219200000000001</v>
          </cell>
          <cell r="W220">
            <v>60.773299999999999</v>
          </cell>
          <cell r="X220">
            <v>158.0187</v>
          </cell>
          <cell r="Y220">
            <v>24.720300000000002</v>
          </cell>
          <cell r="Z220">
            <v>54.137700000000002</v>
          </cell>
          <cell r="AA220">
            <v>40.860599999999998</v>
          </cell>
          <cell r="AB220">
            <v>280.87099999999998</v>
          </cell>
          <cell r="AC220">
            <v>72.365799999999993</v>
          </cell>
          <cell r="AD220">
            <v>21.401499999999999</v>
          </cell>
          <cell r="AE220">
            <v>106.3759</v>
          </cell>
        </row>
        <row r="221">
          <cell r="B221">
            <v>3171.7523999999999</v>
          </cell>
          <cell r="C221">
            <v>55.943100000000001</v>
          </cell>
          <cell r="D221">
            <v>42.289400000000001</v>
          </cell>
          <cell r="E221">
            <v>553.86289999999997</v>
          </cell>
          <cell r="F221">
            <v>216.78100000000001</v>
          </cell>
          <cell r="G221">
            <v>59.137</v>
          </cell>
          <cell r="H221">
            <v>112.7873</v>
          </cell>
          <cell r="I221">
            <v>32.246299999999998</v>
          </cell>
          <cell r="J221">
            <v>73.127899999999997</v>
          </cell>
          <cell r="K221">
            <v>38.640999999999998</v>
          </cell>
          <cell r="L221">
            <v>670.73329999999999</v>
          </cell>
          <cell r="M221">
            <v>51.052999999999997</v>
          </cell>
          <cell r="N221">
            <v>24.718800000000002</v>
          </cell>
          <cell r="O221">
            <v>204.39269999999999</v>
          </cell>
          <cell r="P221">
            <v>131.36600000000001</v>
          </cell>
          <cell r="Q221">
            <v>14.7715</v>
          </cell>
          <cell r="R221">
            <v>51.267699999999998</v>
          </cell>
          <cell r="S221">
            <v>102.8068</v>
          </cell>
          <cell r="T221">
            <v>30.014600000000002</v>
          </cell>
          <cell r="U221">
            <v>17.670100000000001</v>
          </cell>
          <cell r="V221">
            <v>32.643099999999997</v>
          </cell>
          <cell r="W221">
            <v>59.723999999999997</v>
          </cell>
          <cell r="X221">
            <v>165.46459999999999</v>
          </cell>
          <cell r="Y221">
            <v>24.3918</v>
          </cell>
          <cell r="Z221">
            <v>52.335999999999999</v>
          </cell>
          <cell r="AA221">
            <v>40.633600000000001</v>
          </cell>
          <cell r="AB221">
            <v>273.31650000000002</v>
          </cell>
          <cell r="AC221">
            <v>71.007800000000003</v>
          </cell>
          <cell r="AD221">
            <v>21.126300000000001</v>
          </cell>
          <cell r="AE221">
            <v>107.5228</v>
          </cell>
        </row>
        <row r="222">
          <cell r="B222">
            <v>3244.9841999999999</v>
          </cell>
          <cell r="C222">
            <v>56.694000000000003</v>
          </cell>
          <cell r="D222">
            <v>42.846899999999998</v>
          </cell>
          <cell r="E222">
            <v>576.56219999999996</v>
          </cell>
          <cell r="F222">
            <v>219.88900000000001</v>
          </cell>
          <cell r="G222">
            <v>60.708199999999998</v>
          </cell>
          <cell r="H222">
            <v>113.5929</v>
          </cell>
          <cell r="I222">
            <v>33.806600000000003</v>
          </cell>
          <cell r="J222">
            <v>74.911500000000004</v>
          </cell>
          <cell r="K222">
            <v>38.376899999999999</v>
          </cell>
          <cell r="L222">
            <v>701.04629999999997</v>
          </cell>
          <cell r="M222">
            <v>50.799500000000002</v>
          </cell>
          <cell r="N222">
            <v>27.221900000000002</v>
          </cell>
          <cell r="O222">
            <v>197.56819999999999</v>
          </cell>
          <cell r="P222">
            <v>126.46469999999999</v>
          </cell>
          <cell r="Q222">
            <v>15.4261</v>
          </cell>
          <cell r="R222">
            <v>52.3508</v>
          </cell>
          <cell r="S222">
            <v>98.827200000000005</v>
          </cell>
          <cell r="T222">
            <v>30.447099999999999</v>
          </cell>
          <cell r="U222">
            <v>17.605599999999999</v>
          </cell>
          <cell r="V222">
            <v>32.3551</v>
          </cell>
          <cell r="W222">
            <v>60.046900000000001</v>
          </cell>
          <cell r="X222">
            <v>171.58680000000001</v>
          </cell>
          <cell r="Y222">
            <v>24.3918</v>
          </cell>
          <cell r="Z222">
            <v>49.333100000000002</v>
          </cell>
          <cell r="AA222">
            <v>40.9741</v>
          </cell>
          <cell r="AB222">
            <v>267.89280000000002</v>
          </cell>
          <cell r="AC222">
            <v>70.862300000000005</v>
          </cell>
          <cell r="AD222">
            <v>21.1951</v>
          </cell>
          <cell r="AE222">
            <v>105.468</v>
          </cell>
        </row>
        <row r="223">
          <cell r="B223">
            <v>3223.8283999999999</v>
          </cell>
          <cell r="C223">
            <v>56.3185</v>
          </cell>
          <cell r="D223">
            <v>43.245100000000001</v>
          </cell>
          <cell r="E223">
            <v>573.53560000000004</v>
          </cell>
          <cell r="F223">
            <v>219.88900000000001</v>
          </cell>
          <cell r="G223">
            <v>62.4938</v>
          </cell>
          <cell r="H223">
            <v>114.7208</v>
          </cell>
          <cell r="I223">
            <v>33.286499999999997</v>
          </cell>
          <cell r="J223">
            <v>74.542500000000004</v>
          </cell>
          <cell r="K223">
            <v>38.678800000000003</v>
          </cell>
          <cell r="L223">
            <v>705.57069999999999</v>
          </cell>
          <cell r="M223">
            <v>50.968499999999999</v>
          </cell>
          <cell r="N223">
            <v>26.971599999999999</v>
          </cell>
          <cell r="O223">
            <v>199.78620000000001</v>
          </cell>
          <cell r="P223">
            <v>128.17439999999999</v>
          </cell>
          <cell r="Q223">
            <v>15.2515</v>
          </cell>
          <cell r="R223">
            <v>52.230499999999999</v>
          </cell>
          <cell r="S223">
            <v>97.942800000000005</v>
          </cell>
          <cell r="T223">
            <v>30.014600000000002</v>
          </cell>
          <cell r="U223">
            <v>17.605599999999999</v>
          </cell>
          <cell r="V223">
            <v>32.643099999999997</v>
          </cell>
          <cell r="W223">
            <v>60.369700000000002</v>
          </cell>
          <cell r="X223">
            <v>170.01490000000001</v>
          </cell>
          <cell r="Y223">
            <v>24.4329</v>
          </cell>
          <cell r="Z223">
            <v>49.161499999999997</v>
          </cell>
          <cell r="AA223">
            <v>41.882100000000001</v>
          </cell>
          <cell r="AB223">
            <v>274.76929999999999</v>
          </cell>
          <cell r="AC223">
            <v>70.910799999999995</v>
          </cell>
          <cell r="AD223">
            <v>22.571400000000001</v>
          </cell>
          <cell r="AE223">
            <v>105.5635</v>
          </cell>
        </row>
        <row r="224">
          <cell r="B224">
            <v>3319.8434000000002</v>
          </cell>
          <cell r="C224">
            <v>56.568899999999999</v>
          </cell>
          <cell r="D224">
            <v>44.121099999999998</v>
          </cell>
          <cell r="E224">
            <v>571.26570000000004</v>
          </cell>
          <cell r="F224">
            <v>221.8314</v>
          </cell>
          <cell r="G224">
            <v>62.315199999999997</v>
          </cell>
          <cell r="H224">
            <v>116.3321</v>
          </cell>
          <cell r="I224">
            <v>34.252400000000002</v>
          </cell>
          <cell r="J224">
            <v>74.972999999999999</v>
          </cell>
          <cell r="K224">
            <v>39.131599999999999</v>
          </cell>
          <cell r="L224">
            <v>715.75040000000001</v>
          </cell>
          <cell r="M224">
            <v>50.7149</v>
          </cell>
          <cell r="N224">
            <v>27.409700000000001</v>
          </cell>
          <cell r="O224">
            <v>216.84729999999999</v>
          </cell>
          <cell r="P224">
            <v>124.9829</v>
          </cell>
          <cell r="Q224">
            <v>15.1424</v>
          </cell>
          <cell r="R224">
            <v>52.8322</v>
          </cell>
          <cell r="S224">
            <v>95.400300000000001</v>
          </cell>
          <cell r="T224">
            <v>30.1876</v>
          </cell>
          <cell r="U224">
            <v>17.895800000000001</v>
          </cell>
          <cell r="V224">
            <v>33.219200000000001</v>
          </cell>
          <cell r="W224">
            <v>61.2575</v>
          </cell>
          <cell r="X224">
            <v>170.18029999999999</v>
          </cell>
          <cell r="Y224">
            <v>24.597100000000001</v>
          </cell>
          <cell r="Z224">
            <v>48.389299999999999</v>
          </cell>
          <cell r="AA224">
            <v>42.336100000000002</v>
          </cell>
          <cell r="AB224">
            <v>285.42309999999998</v>
          </cell>
          <cell r="AC224">
            <v>71.638300000000001</v>
          </cell>
          <cell r="AD224">
            <v>23.832999999999998</v>
          </cell>
          <cell r="AE224">
            <v>106.2804</v>
          </cell>
        </row>
        <row r="225">
          <cell r="B225">
            <v>3280.7865000000002</v>
          </cell>
          <cell r="C225">
            <v>56.4437</v>
          </cell>
          <cell r="D225">
            <v>43.961799999999997</v>
          </cell>
          <cell r="E225">
            <v>559.15940000000001</v>
          </cell>
          <cell r="F225">
            <v>219.11199999999999</v>
          </cell>
          <cell r="G225">
            <v>61.100999999999999</v>
          </cell>
          <cell r="H225">
            <v>114.3986</v>
          </cell>
          <cell r="I225">
            <v>34.623899999999999</v>
          </cell>
          <cell r="J225">
            <v>73.989000000000004</v>
          </cell>
          <cell r="K225">
            <v>38.640999999999998</v>
          </cell>
          <cell r="L225">
            <v>708.73770000000002</v>
          </cell>
          <cell r="M225">
            <v>50.545900000000003</v>
          </cell>
          <cell r="N225">
            <v>27.66</v>
          </cell>
          <cell r="O225">
            <v>217.018</v>
          </cell>
          <cell r="P225">
            <v>126.3507</v>
          </cell>
          <cell r="Q225">
            <v>14.9679</v>
          </cell>
          <cell r="R225">
            <v>52.7119</v>
          </cell>
          <cell r="S225">
            <v>95.068700000000007</v>
          </cell>
          <cell r="T225">
            <v>29.8704</v>
          </cell>
          <cell r="U225">
            <v>18.024799999999999</v>
          </cell>
          <cell r="V225">
            <v>32.931100000000001</v>
          </cell>
          <cell r="W225">
            <v>62.6295</v>
          </cell>
          <cell r="X225">
            <v>169.35300000000001</v>
          </cell>
          <cell r="Y225">
            <v>24.474</v>
          </cell>
          <cell r="Z225">
            <v>48.818300000000001</v>
          </cell>
          <cell r="AA225">
            <v>43.244199999999999</v>
          </cell>
          <cell r="AB225">
            <v>285.61680000000001</v>
          </cell>
          <cell r="AC225">
            <v>71.104799999999997</v>
          </cell>
          <cell r="AD225">
            <v>22.915500000000002</v>
          </cell>
          <cell r="AE225">
            <v>109.33880000000001</v>
          </cell>
        </row>
        <row r="226">
          <cell r="B226">
            <v>3238.4747000000002</v>
          </cell>
          <cell r="C226">
            <v>55.1922</v>
          </cell>
          <cell r="D226">
            <v>44.200800000000001</v>
          </cell>
          <cell r="E226">
            <v>570.50909999999999</v>
          </cell>
          <cell r="F226">
            <v>218.7235</v>
          </cell>
          <cell r="G226">
            <v>61.636699999999998</v>
          </cell>
          <cell r="H226">
            <v>115.3653</v>
          </cell>
          <cell r="I226">
            <v>33.286499999999997</v>
          </cell>
          <cell r="J226">
            <v>74.727000000000004</v>
          </cell>
          <cell r="K226">
            <v>38.980699999999999</v>
          </cell>
          <cell r="L226">
            <v>715.97659999999996</v>
          </cell>
          <cell r="M226">
            <v>50.799500000000002</v>
          </cell>
          <cell r="N226">
            <v>26.783899999999999</v>
          </cell>
          <cell r="O226">
            <v>227.42529999999999</v>
          </cell>
          <cell r="P226">
            <v>126.5217</v>
          </cell>
          <cell r="Q226">
            <v>15.033300000000001</v>
          </cell>
          <cell r="R226">
            <v>51.869399999999999</v>
          </cell>
          <cell r="S226">
            <v>101.36969999999999</v>
          </cell>
          <cell r="T226">
            <v>30.274100000000001</v>
          </cell>
          <cell r="U226">
            <v>18.4117</v>
          </cell>
          <cell r="V226">
            <v>33.123199999999997</v>
          </cell>
          <cell r="W226">
            <v>61.983899999999998</v>
          </cell>
          <cell r="X226">
            <v>178.28809999999999</v>
          </cell>
          <cell r="Y226">
            <v>24.597100000000001</v>
          </cell>
          <cell r="Z226">
            <v>47.7029</v>
          </cell>
          <cell r="AA226">
            <v>43.130699999999997</v>
          </cell>
          <cell r="AB226">
            <v>286.48840000000001</v>
          </cell>
          <cell r="AC226">
            <v>71.589799999999997</v>
          </cell>
          <cell r="AD226">
            <v>22.296099999999999</v>
          </cell>
          <cell r="AE226">
            <v>110.8202</v>
          </cell>
        </row>
        <row r="227">
          <cell r="B227">
            <v>3173.3798000000002</v>
          </cell>
          <cell r="C227">
            <v>54.191000000000003</v>
          </cell>
          <cell r="D227">
            <v>43.643300000000004</v>
          </cell>
          <cell r="E227">
            <v>559.91610000000003</v>
          </cell>
          <cell r="F227">
            <v>217.55799999999999</v>
          </cell>
          <cell r="G227">
            <v>60.065399999999997</v>
          </cell>
          <cell r="H227">
            <v>112.8947</v>
          </cell>
          <cell r="I227">
            <v>32.3949</v>
          </cell>
          <cell r="J227">
            <v>73.62</v>
          </cell>
          <cell r="K227">
            <v>39.1693</v>
          </cell>
          <cell r="L227">
            <v>705.1182</v>
          </cell>
          <cell r="M227">
            <v>49.362499999999997</v>
          </cell>
          <cell r="N227">
            <v>26.283200000000001</v>
          </cell>
          <cell r="O227">
            <v>216.3355</v>
          </cell>
          <cell r="P227">
            <v>128.6874</v>
          </cell>
          <cell r="Q227">
            <v>14.749700000000001</v>
          </cell>
          <cell r="R227">
            <v>50.786299999999997</v>
          </cell>
          <cell r="S227">
            <v>98.385000000000005</v>
          </cell>
          <cell r="T227">
            <v>29.755099999999999</v>
          </cell>
          <cell r="U227">
            <v>19.0566</v>
          </cell>
          <cell r="V227">
            <v>33.411200000000001</v>
          </cell>
          <cell r="W227">
            <v>61.903199999999998</v>
          </cell>
          <cell r="X227">
            <v>172.00049999999999</v>
          </cell>
          <cell r="Y227">
            <v>24.474</v>
          </cell>
          <cell r="Z227">
            <v>51.220599999999997</v>
          </cell>
          <cell r="AA227">
            <v>42.676699999999997</v>
          </cell>
          <cell r="AB227">
            <v>289.10340000000002</v>
          </cell>
          <cell r="AC227">
            <v>71.832300000000004</v>
          </cell>
          <cell r="AD227">
            <v>22.433800000000002</v>
          </cell>
          <cell r="AE227">
            <v>121.907</v>
          </cell>
        </row>
        <row r="228">
          <cell r="B228">
            <v>3191.2809000000002</v>
          </cell>
          <cell r="C228">
            <v>56.694000000000003</v>
          </cell>
          <cell r="D228">
            <v>43.245100000000001</v>
          </cell>
          <cell r="E228">
            <v>558.40279999999996</v>
          </cell>
          <cell r="F228">
            <v>219.50049999999999</v>
          </cell>
          <cell r="G228">
            <v>60.208300000000001</v>
          </cell>
          <cell r="H228">
            <v>112.7873</v>
          </cell>
          <cell r="I228">
            <v>32.692100000000003</v>
          </cell>
          <cell r="J228">
            <v>73.435400000000001</v>
          </cell>
          <cell r="K228">
            <v>39.433500000000002</v>
          </cell>
          <cell r="L228">
            <v>684.53250000000003</v>
          </cell>
          <cell r="M228">
            <v>49.700600000000001</v>
          </cell>
          <cell r="N228">
            <v>26.4084</v>
          </cell>
          <cell r="O228">
            <v>218.72409999999999</v>
          </cell>
          <cell r="P228">
            <v>133.30369999999999</v>
          </cell>
          <cell r="Q228">
            <v>14.837</v>
          </cell>
          <cell r="R228">
            <v>51.147399999999998</v>
          </cell>
          <cell r="S228">
            <v>97.390100000000004</v>
          </cell>
          <cell r="T228">
            <v>29.812799999999999</v>
          </cell>
          <cell r="U228">
            <v>19.0243</v>
          </cell>
          <cell r="V228">
            <v>33.603200000000001</v>
          </cell>
          <cell r="W228">
            <v>61.661000000000001</v>
          </cell>
          <cell r="X228">
            <v>174.48240000000001</v>
          </cell>
          <cell r="Y228">
            <v>24.515000000000001</v>
          </cell>
          <cell r="Z228">
            <v>51.735399999999998</v>
          </cell>
          <cell r="AA228">
            <v>42.052399999999999</v>
          </cell>
          <cell r="AB228">
            <v>282.80799999999999</v>
          </cell>
          <cell r="AC228">
            <v>71.347300000000004</v>
          </cell>
          <cell r="AD228">
            <v>22.364899999999999</v>
          </cell>
          <cell r="AE228">
            <v>118.753</v>
          </cell>
        </row>
        <row r="229">
          <cell r="B229">
            <v>3220.5736000000002</v>
          </cell>
          <cell r="C229">
            <v>57.069499999999998</v>
          </cell>
          <cell r="D229">
            <v>43.484000000000002</v>
          </cell>
          <cell r="E229">
            <v>561.42939999999999</v>
          </cell>
          <cell r="F229">
            <v>222.60839999999999</v>
          </cell>
          <cell r="G229">
            <v>59.601199999999999</v>
          </cell>
          <cell r="H229">
            <v>114.9894</v>
          </cell>
          <cell r="I229">
            <v>33.286499999999997</v>
          </cell>
          <cell r="J229">
            <v>74.911500000000004</v>
          </cell>
          <cell r="K229">
            <v>39.207099999999997</v>
          </cell>
          <cell r="L229">
            <v>686.5684</v>
          </cell>
          <cell r="M229">
            <v>52.658999999999999</v>
          </cell>
          <cell r="N229">
            <v>26.471</v>
          </cell>
          <cell r="O229">
            <v>220.089</v>
          </cell>
          <cell r="P229">
            <v>131.13800000000001</v>
          </cell>
          <cell r="Q229">
            <v>15.273300000000001</v>
          </cell>
          <cell r="R229">
            <v>51.388100000000001</v>
          </cell>
          <cell r="S229">
            <v>98.053399999999996</v>
          </cell>
          <cell r="T229">
            <v>30.274100000000001</v>
          </cell>
          <cell r="U229">
            <v>19.701499999999999</v>
          </cell>
          <cell r="V229">
            <v>33.603200000000001</v>
          </cell>
          <cell r="W229">
            <v>62.225999999999999</v>
          </cell>
          <cell r="X229">
            <v>173.82060000000001</v>
          </cell>
          <cell r="Y229">
            <v>24.679300000000001</v>
          </cell>
          <cell r="Z229">
            <v>52.5075</v>
          </cell>
          <cell r="AA229">
            <v>42.279400000000003</v>
          </cell>
          <cell r="AB229">
            <v>281.3553</v>
          </cell>
          <cell r="AC229">
            <v>71.783799999999999</v>
          </cell>
          <cell r="AD229">
            <v>22.6402</v>
          </cell>
          <cell r="AE229">
            <v>125.6345</v>
          </cell>
        </row>
        <row r="230">
          <cell r="B230">
            <v>3178.2619</v>
          </cell>
          <cell r="C230">
            <v>58.195799999999998</v>
          </cell>
          <cell r="D230">
            <v>43.245100000000001</v>
          </cell>
          <cell r="E230">
            <v>559.15940000000001</v>
          </cell>
          <cell r="F230">
            <v>222.99690000000001</v>
          </cell>
          <cell r="G230">
            <v>58.744100000000003</v>
          </cell>
          <cell r="H230">
            <v>114.2912</v>
          </cell>
          <cell r="I230">
            <v>32.692100000000003</v>
          </cell>
          <cell r="J230">
            <v>76.264600000000002</v>
          </cell>
          <cell r="K230">
            <v>38.527799999999999</v>
          </cell>
          <cell r="L230">
            <v>681.13919999999996</v>
          </cell>
          <cell r="M230">
            <v>50.884</v>
          </cell>
          <cell r="N230">
            <v>26.5961</v>
          </cell>
          <cell r="O230">
            <v>223.50120000000001</v>
          </cell>
          <cell r="P230">
            <v>126.6357</v>
          </cell>
          <cell r="Q230">
            <v>15.1861</v>
          </cell>
          <cell r="R230">
            <v>51.147399999999998</v>
          </cell>
          <cell r="S230">
            <v>101.36969999999999</v>
          </cell>
          <cell r="T230">
            <v>30.331800000000001</v>
          </cell>
          <cell r="U230">
            <v>19.701499999999999</v>
          </cell>
          <cell r="V230">
            <v>33.411200000000001</v>
          </cell>
          <cell r="W230">
            <v>61.822499999999998</v>
          </cell>
          <cell r="X230">
            <v>175.30969999999999</v>
          </cell>
          <cell r="Y230">
            <v>24.556100000000001</v>
          </cell>
          <cell r="Z230">
            <v>51.392200000000003</v>
          </cell>
          <cell r="AA230">
            <v>41.598399999999998</v>
          </cell>
          <cell r="AB230">
            <v>279.51510000000002</v>
          </cell>
          <cell r="AC230">
            <v>71.347300000000004</v>
          </cell>
          <cell r="AD230">
            <v>22.410799999999998</v>
          </cell>
          <cell r="AE230">
            <v>123.2929</v>
          </cell>
        </row>
        <row r="231">
          <cell r="B231">
            <v>3183.1439999999998</v>
          </cell>
          <cell r="C231">
            <v>55.067</v>
          </cell>
          <cell r="D231">
            <v>43.0062</v>
          </cell>
          <cell r="E231">
            <v>553.86289999999997</v>
          </cell>
          <cell r="F231">
            <v>222.99690000000001</v>
          </cell>
          <cell r="G231">
            <v>57.494300000000003</v>
          </cell>
          <cell r="H231">
            <v>115.5802</v>
          </cell>
          <cell r="I231">
            <v>32.469200000000001</v>
          </cell>
          <cell r="J231">
            <v>74.788499999999999</v>
          </cell>
          <cell r="K231">
            <v>38.339199999999998</v>
          </cell>
          <cell r="L231">
            <v>691.99770000000001</v>
          </cell>
          <cell r="M231">
            <v>48.4328</v>
          </cell>
          <cell r="N231">
            <v>26.6587</v>
          </cell>
          <cell r="O231">
            <v>234.4203</v>
          </cell>
          <cell r="P231">
            <v>123.6721</v>
          </cell>
          <cell r="Q231">
            <v>15.077</v>
          </cell>
          <cell r="R231">
            <v>51.869399999999999</v>
          </cell>
          <cell r="S231">
            <v>103.5806</v>
          </cell>
          <cell r="T231">
            <v>30.014600000000002</v>
          </cell>
          <cell r="U231">
            <v>19.4758</v>
          </cell>
          <cell r="V231">
            <v>33.795200000000001</v>
          </cell>
          <cell r="W231">
            <v>61.1768</v>
          </cell>
          <cell r="X231">
            <v>176.96440000000001</v>
          </cell>
          <cell r="Y231">
            <v>24.638200000000001</v>
          </cell>
          <cell r="Z231">
            <v>52.421799999999998</v>
          </cell>
          <cell r="AA231">
            <v>41.484900000000003</v>
          </cell>
          <cell r="AB231">
            <v>271.9606</v>
          </cell>
          <cell r="AC231">
            <v>73.7239</v>
          </cell>
          <cell r="AD231">
            <v>21.975000000000001</v>
          </cell>
          <cell r="AE231">
            <v>122.19370000000001</v>
          </cell>
        </row>
        <row r="232">
          <cell r="B232">
            <v>3305.1970999999999</v>
          </cell>
          <cell r="C232">
            <v>57.945500000000003</v>
          </cell>
          <cell r="D232">
            <v>44.519300000000001</v>
          </cell>
          <cell r="E232">
            <v>556.8895</v>
          </cell>
          <cell r="F232">
            <v>232.32079999999999</v>
          </cell>
          <cell r="G232">
            <v>57.922800000000002</v>
          </cell>
          <cell r="H232">
            <v>115.95610000000001</v>
          </cell>
          <cell r="I232">
            <v>35.2926</v>
          </cell>
          <cell r="J232">
            <v>76.879599999999996</v>
          </cell>
          <cell r="K232">
            <v>39.056100000000001</v>
          </cell>
          <cell r="L232">
            <v>695.16470000000004</v>
          </cell>
          <cell r="M232">
            <v>49.1935</v>
          </cell>
          <cell r="N232">
            <v>27.972899999999999</v>
          </cell>
          <cell r="O232">
            <v>234.24969999999999</v>
          </cell>
          <cell r="P232">
            <v>122.98820000000001</v>
          </cell>
          <cell r="Q232">
            <v>15.295199999999999</v>
          </cell>
          <cell r="R232">
            <v>55.600200000000001</v>
          </cell>
          <cell r="S232">
            <v>98.495599999999996</v>
          </cell>
          <cell r="T232">
            <v>30.620100000000001</v>
          </cell>
          <cell r="U232">
            <v>19.765999999999998</v>
          </cell>
          <cell r="V232">
            <v>34.563299999999998</v>
          </cell>
          <cell r="W232">
            <v>62.4681</v>
          </cell>
          <cell r="X232">
            <v>181.26650000000001</v>
          </cell>
          <cell r="Y232">
            <v>25.172000000000001</v>
          </cell>
          <cell r="Z232">
            <v>53.365499999999997</v>
          </cell>
          <cell r="AA232">
            <v>42.903700000000001</v>
          </cell>
          <cell r="AB232">
            <v>272.73540000000003</v>
          </cell>
          <cell r="AC232">
            <v>74.451499999999996</v>
          </cell>
          <cell r="AD232">
            <v>23.076000000000001</v>
          </cell>
          <cell r="AE232">
            <v>129.17080000000001</v>
          </cell>
        </row>
        <row r="233">
          <cell r="B233">
            <v>3231.9652000000001</v>
          </cell>
          <cell r="C233">
            <v>55.817900000000002</v>
          </cell>
          <cell r="D233">
            <v>43.802599999999998</v>
          </cell>
          <cell r="E233">
            <v>547.05309999999997</v>
          </cell>
          <cell r="F233">
            <v>228.04740000000001</v>
          </cell>
          <cell r="G233">
            <v>57.922800000000002</v>
          </cell>
          <cell r="H233">
            <v>115.9024</v>
          </cell>
          <cell r="I233">
            <v>33.435099999999998</v>
          </cell>
          <cell r="J233">
            <v>76.818100000000001</v>
          </cell>
          <cell r="K233">
            <v>38.8675</v>
          </cell>
          <cell r="L233">
            <v>697.87929999999994</v>
          </cell>
          <cell r="M233">
            <v>49.1935</v>
          </cell>
          <cell r="N233">
            <v>27.034199999999998</v>
          </cell>
          <cell r="O233">
            <v>237.83260000000001</v>
          </cell>
          <cell r="P233">
            <v>126.8066</v>
          </cell>
          <cell r="Q233">
            <v>15.1424</v>
          </cell>
          <cell r="R233">
            <v>53.674599999999998</v>
          </cell>
          <cell r="S233">
            <v>97.168999999999997</v>
          </cell>
          <cell r="T233">
            <v>30.821899999999999</v>
          </cell>
          <cell r="U233">
            <v>19.830500000000001</v>
          </cell>
          <cell r="V233">
            <v>34.563299999999998</v>
          </cell>
          <cell r="W233">
            <v>62.145299999999999</v>
          </cell>
          <cell r="X233">
            <v>181.92830000000001</v>
          </cell>
          <cell r="Y233">
            <v>25.336300000000001</v>
          </cell>
          <cell r="Z233">
            <v>52.764899999999997</v>
          </cell>
          <cell r="AA233">
            <v>42.676699999999997</v>
          </cell>
          <cell r="AB233">
            <v>275.73779999999999</v>
          </cell>
          <cell r="AC233">
            <v>76.440100000000001</v>
          </cell>
          <cell r="AD233">
            <v>22.777799999999999</v>
          </cell>
          <cell r="AE233">
            <v>129.98320000000001</v>
          </cell>
        </row>
        <row r="234">
          <cell r="B234">
            <v>3197.7903999999999</v>
          </cell>
          <cell r="C234">
            <v>54.816699999999997</v>
          </cell>
          <cell r="D234">
            <v>43.404400000000003</v>
          </cell>
          <cell r="E234">
            <v>546.29650000000004</v>
          </cell>
          <cell r="F234">
            <v>220.66589999999999</v>
          </cell>
          <cell r="G234">
            <v>58.494199999999999</v>
          </cell>
          <cell r="H234">
            <v>120.4139</v>
          </cell>
          <cell r="I234">
            <v>32.914999999999999</v>
          </cell>
          <cell r="J234">
            <v>76.387600000000006</v>
          </cell>
          <cell r="K234">
            <v>38.603299999999997</v>
          </cell>
          <cell r="L234">
            <v>708.73770000000002</v>
          </cell>
          <cell r="M234">
            <v>51.306600000000003</v>
          </cell>
          <cell r="N234">
            <v>26.471</v>
          </cell>
          <cell r="O234">
            <v>237.15010000000001</v>
          </cell>
          <cell r="P234">
            <v>129.37129999999999</v>
          </cell>
          <cell r="Q234">
            <v>15.273300000000001</v>
          </cell>
          <cell r="R234">
            <v>52.8322</v>
          </cell>
          <cell r="S234">
            <v>96.947900000000004</v>
          </cell>
          <cell r="T234">
            <v>30.677800000000001</v>
          </cell>
          <cell r="U234">
            <v>19.6692</v>
          </cell>
          <cell r="V234">
            <v>33.987200000000001</v>
          </cell>
          <cell r="W234">
            <v>62.225999999999999</v>
          </cell>
          <cell r="X234">
            <v>180.68729999999999</v>
          </cell>
          <cell r="Y234">
            <v>25.213100000000001</v>
          </cell>
          <cell r="Z234">
            <v>52.936500000000002</v>
          </cell>
          <cell r="AA234">
            <v>42.109099999999998</v>
          </cell>
          <cell r="AB234">
            <v>283.77659999999997</v>
          </cell>
          <cell r="AC234">
            <v>75.664000000000001</v>
          </cell>
          <cell r="AD234">
            <v>22.410799999999998</v>
          </cell>
          <cell r="AE234">
            <v>132.80269999999999</v>
          </cell>
        </row>
        <row r="235">
          <cell r="B235">
            <v>3196.163</v>
          </cell>
          <cell r="C235">
            <v>53.565199999999997</v>
          </cell>
          <cell r="D235">
            <v>43.563600000000001</v>
          </cell>
          <cell r="E235">
            <v>539.48670000000004</v>
          </cell>
          <cell r="F235">
            <v>219.50049999999999</v>
          </cell>
          <cell r="G235">
            <v>57.208599999999997</v>
          </cell>
          <cell r="H235">
            <v>115.5264</v>
          </cell>
          <cell r="I235">
            <v>32.914999999999999</v>
          </cell>
          <cell r="J235">
            <v>74.727000000000004</v>
          </cell>
          <cell r="K235">
            <v>38.225999999999999</v>
          </cell>
          <cell r="L235">
            <v>719.36990000000003</v>
          </cell>
          <cell r="M235">
            <v>49.109000000000002</v>
          </cell>
          <cell r="N235">
            <v>26.283200000000001</v>
          </cell>
          <cell r="O235">
            <v>233.56729999999999</v>
          </cell>
          <cell r="P235">
            <v>129.8272</v>
          </cell>
          <cell r="Q235">
            <v>15.077</v>
          </cell>
          <cell r="R235">
            <v>52.230499999999999</v>
          </cell>
          <cell r="S235">
            <v>93.3</v>
          </cell>
          <cell r="T235">
            <v>30.360600000000002</v>
          </cell>
          <cell r="U235">
            <v>19.798200000000001</v>
          </cell>
          <cell r="V235">
            <v>33.987200000000001</v>
          </cell>
          <cell r="W235">
            <v>62.145299999999999</v>
          </cell>
          <cell r="X235">
            <v>184.49299999999999</v>
          </cell>
          <cell r="Y235">
            <v>25.6648</v>
          </cell>
          <cell r="Z235">
            <v>51.735399999999998</v>
          </cell>
          <cell r="AA235">
            <v>42.2226</v>
          </cell>
          <cell r="AB235">
            <v>279.22449999999998</v>
          </cell>
          <cell r="AC235">
            <v>77.361599999999996</v>
          </cell>
          <cell r="AD235">
            <v>22.1356</v>
          </cell>
          <cell r="AE235">
            <v>131.84690000000001</v>
          </cell>
        </row>
        <row r="236">
          <cell r="B236">
            <v>3192.9083000000001</v>
          </cell>
          <cell r="C236">
            <v>52.814300000000003</v>
          </cell>
          <cell r="D236">
            <v>43.404400000000003</v>
          </cell>
          <cell r="E236">
            <v>543.26990000000001</v>
          </cell>
          <cell r="F236">
            <v>220.2774</v>
          </cell>
          <cell r="G236">
            <v>58.208500000000001</v>
          </cell>
          <cell r="H236">
            <v>116.2247</v>
          </cell>
          <cell r="I236">
            <v>33.658000000000001</v>
          </cell>
          <cell r="J236">
            <v>75.403599999999997</v>
          </cell>
          <cell r="K236">
            <v>38.188200000000002</v>
          </cell>
          <cell r="L236">
            <v>727.96609999999998</v>
          </cell>
          <cell r="M236">
            <v>48.770899999999997</v>
          </cell>
          <cell r="N236">
            <v>26.721299999999999</v>
          </cell>
          <cell r="O236">
            <v>225.0367</v>
          </cell>
          <cell r="P236">
            <v>140.71260000000001</v>
          </cell>
          <cell r="Q236">
            <v>14.7715</v>
          </cell>
          <cell r="R236">
            <v>52.7119</v>
          </cell>
          <cell r="S236">
            <v>91.752300000000005</v>
          </cell>
          <cell r="T236">
            <v>30.302900000000001</v>
          </cell>
          <cell r="U236">
            <v>19.379000000000001</v>
          </cell>
          <cell r="V236">
            <v>34.563299999999998</v>
          </cell>
          <cell r="W236">
            <v>62.145299999999999</v>
          </cell>
          <cell r="X236">
            <v>193.1799</v>
          </cell>
          <cell r="Y236">
            <v>25.541599999999999</v>
          </cell>
          <cell r="Z236">
            <v>52.421799999999998</v>
          </cell>
          <cell r="AA236">
            <v>43.584699999999998</v>
          </cell>
          <cell r="AB236">
            <v>285.42309999999998</v>
          </cell>
          <cell r="AC236">
            <v>78.671199999999999</v>
          </cell>
          <cell r="AD236">
            <v>23.488900000000001</v>
          </cell>
          <cell r="AE236">
            <v>128.31059999999999</v>
          </cell>
        </row>
        <row r="237">
          <cell r="B237">
            <v>3202.6725000000001</v>
          </cell>
          <cell r="C237">
            <v>53.064599999999999</v>
          </cell>
          <cell r="D237">
            <v>42.687600000000003</v>
          </cell>
          <cell r="E237">
            <v>550.0797</v>
          </cell>
          <cell r="F237">
            <v>219.88900000000001</v>
          </cell>
          <cell r="G237">
            <v>58.029899999999998</v>
          </cell>
          <cell r="H237">
            <v>114.8819</v>
          </cell>
          <cell r="I237">
            <v>33.806600000000003</v>
          </cell>
          <cell r="J237">
            <v>74.849999999999994</v>
          </cell>
          <cell r="K237">
            <v>38.376899999999999</v>
          </cell>
          <cell r="L237">
            <v>723.89419999999996</v>
          </cell>
          <cell r="M237">
            <v>47.080399999999997</v>
          </cell>
          <cell r="N237">
            <v>26.158100000000001</v>
          </cell>
          <cell r="O237">
            <v>220.43020000000001</v>
          </cell>
          <cell r="P237">
            <v>142.76429999999999</v>
          </cell>
          <cell r="Q237">
            <v>14.7715</v>
          </cell>
          <cell r="R237">
            <v>52.3508</v>
          </cell>
          <cell r="S237">
            <v>94.626499999999993</v>
          </cell>
          <cell r="T237">
            <v>30.2164</v>
          </cell>
          <cell r="U237">
            <v>19.4758</v>
          </cell>
          <cell r="V237">
            <v>34.083199999999998</v>
          </cell>
          <cell r="W237">
            <v>64.727999999999994</v>
          </cell>
          <cell r="X237">
            <v>192.3526</v>
          </cell>
          <cell r="Y237">
            <v>25.295200000000001</v>
          </cell>
          <cell r="Z237">
            <v>52.421799999999998</v>
          </cell>
          <cell r="AA237">
            <v>44.435899999999997</v>
          </cell>
          <cell r="AB237">
            <v>282.9049</v>
          </cell>
          <cell r="AC237">
            <v>77.555599999999998</v>
          </cell>
          <cell r="AD237">
            <v>22.800799999999999</v>
          </cell>
          <cell r="AE237">
            <v>130.46100000000001</v>
          </cell>
        </row>
        <row r="238">
          <cell r="B238">
            <v>3153.8512999999998</v>
          </cell>
          <cell r="C238">
            <v>55.692799999999998</v>
          </cell>
          <cell r="D238">
            <v>44.2804</v>
          </cell>
          <cell r="E238">
            <v>543.26990000000001</v>
          </cell>
          <cell r="F238">
            <v>218.7235</v>
          </cell>
          <cell r="G238">
            <v>58.244199999999999</v>
          </cell>
          <cell r="H238">
            <v>114.9357</v>
          </cell>
          <cell r="I238">
            <v>32.9893</v>
          </cell>
          <cell r="J238">
            <v>74.727000000000004</v>
          </cell>
          <cell r="K238">
            <v>38.339199999999998</v>
          </cell>
          <cell r="L238">
            <v>710.32119999999998</v>
          </cell>
          <cell r="M238">
            <v>46.995800000000003</v>
          </cell>
          <cell r="N238">
            <v>25.845199999999998</v>
          </cell>
          <cell r="O238">
            <v>221.62450000000001</v>
          </cell>
          <cell r="P238">
            <v>142.0804</v>
          </cell>
          <cell r="Q238">
            <v>14.7933</v>
          </cell>
          <cell r="R238">
            <v>51.989800000000002</v>
          </cell>
          <cell r="S238">
            <v>97.832300000000004</v>
          </cell>
          <cell r="T238">
            <v>30.2164</v>
          </cell>
          <cell r="U238">
            <v>19.346800000000002</v>
          </cell>
          <cell r="V238">
            <v>34.467300000000002</v>
          </cell>
          <cell r="W238">
            <v>63.597999999999999</v>
          </cell>
          <cell r="X238">
            <v>191.608</v>
          </cell>
          <cell r="Y238">
            <v>25.295200000000001</v>
          </cell>
          <cell r="Z238">
            <v>52.078600000000002</v>
          </cell>
          <cell r="AA238">
            <v>44.2089</v>
          </cell>
          <cell r="AB238">
            <v>276.70639999999997</v>
          </cell>
          <cell r="AC238">
            <v>76.634100000000004</v>
          </cell>
          <cell r="AD238">
            <v>23.305399999999999</v>
          </cell>
          <cell r="AE238">
            <v>131.22569999999999</v>
          </cell>
        </row>
        <row r="239">
          <cell r="B239">
            <v>3111.5394999999999</v>
          </cell>
          <cell r="C239">
            <v>55.067</v>
          </cell>
          <cell r="D239">
            <v>46.510399999999997</v>
          </cell>
          <cell r="E239">
            <v>540.24329999999998</v>
          </cell>
          <cell r="F239">
            <v>219.11199999999999</v>
          </cell>
          <cell r="G239">
            <v>58.422699999999999</v>
          </cell>
          <cell r="H239">
            <v>114.9357</v>
          </cell>
          <cell r="I239">
            <v>32.617800000000003</v>
          </cell>
          <cell r="J239">
            <v>75.280600000000007</v>
          </cell>
          <cell r="K239">
            <v>38.490099999999998</v>
          </cell>
          <cell r="L239">
            <v>710.77369999999996</v>
          </cell>
          <cell r="M239">
            <v>46.826799999999999</v>
          </cell>
          <cell r="N239">
            <v>25.782599999999999</v>
          </cell>
          <cell r="O239">
            <v>221.11259999999999</v>
          </cell>
          <cell r="P239">
            <v>146.2978</v>
          </cell>
          <cell r="Q239">
            <v>14.815099999999999</v>
          </cell>
          <cell r="R239">
            <v>52.110100000000003</v>
          </cell>
          <cell r="S239">
            <v>95.842500000000001</v>
          </cell>
          <cell r="T239">
            <v>30.1876</v>
          </cell>
          <cell r="U239">
            <v>20.0562</v>
          </cell>
          <cell r="V239">
            <v>34.467300000000002</v>
          </cell>
          <cell r="W239">
            <v>65.050799999999995</v>
          </cell>
          <cell r="X239">
            <v>191.77350000000001</v>
          </cell>
          <cell r="Y239">
            <v>25.459499999999998</v>
          </cell>
          <cell r="Z239">
            <v>52.335999999999999</v>
          </cell>
          <cell r="AA239">
            <v>44.265700000000002</v>
          </cell>
          <cell r="AB239">
            <v>275.93150000000003</v>
          </cell>
          <cell r="AC239">
            <v>77.458600000000004</v>
          </cell>
          <cell r="AD239">
            <v>23.259499999999999</v>
          </cell>
          <cell r="AE239">
            <v>130.74780000000001</v>
          </cell>
        </row>
        <row r="240">
          <cell r="B240">
            <v>3215.6914999999999</v>
          </cell>
          <cell r="C240">
            <v>54.316099999999999</v>
          </cell>
          <cell r="D240">
            <v>46.749299999999998</v>
          </cell>
          <cell r="E240">
            <v>542.51329999999996</v>
          </cell>
          <cell r="F240">
            <v>219.88900000000001</v>
          </cell>
          <cell r="G240">
            <v>58.244199999999999</v>
          </cell>
          <cell r="H240">
            <v>115.6876</v>
          </cell>
          <cell r="I240">
            <v>33.286499999999997</v>
          </cell>
          <cell r="J240">
            <v>75.157499999999999</v>
          </cell>
          <cell r="K240">
            <v>38.4146</v>
          </cell>
          <cell r="L240">
            <v>713.71450000000004</v>
          </cell>
          <cell r="M240">
            <v>46.5732</v>
          </cell>
          <cell r="N240">
            <v>25.907800000000002</v>
          </cell>
          <cell r="O240">
            <v>218.72409999999999</v>
          </cell>
          <cell r="P240">
            <v>148.17859999999999</v>
          </cell>
          <cell r="Q240">
            <v>14.837</v>
          </cell>
          <cell r="R240">
            <v>52.3508</v>
          </cell>
          <cell r="S240">
            <v>98.163899999999998</v>
          </cell>
          <cell r="T240">
            <v>30.504799999999999</v>
          </cell>
          <cell r="U240">
            <v>20.3141</v>
          </cell>
          <cell r="V240">
            <v>34.467300000000002</v>
          </cell>
          <cell r="W240">
            <v>64.808700000000002</v>
          </cell>
          <cell r="X240">
            <v>201.20500000000001</v>
          </cell>
          <cell r="Y240">
            <v>25.788</v>
          </cell>
          <cell r="Z240">
            <v>55.682000000000002</v>
          </cell>
          <cell r="AA240">
            <v>43.868400000000001</v>
          </cell>
          <cell r="AB240">
            <v>276.90010000000001</v>
          </cell>
          <cell r="AC240">
            <v>79.8352</v>
          </cell>
          <cell r="AD240">
            <v>23.236599999999999</v>
          </cell>
          <cell r="AE240">
            <v>133.6628</v>
          </cell>
        </row>
        <row r="241">
          <cell r="B241">
            <v>3334.4897999999998</v>
          </cell>
          <cell r="C241">
            <v>55.692799999999998</v>
          </cell>
          <cell r="D241">
            <v>48.023499999999999</v>
          </cell>
          <cell r="E241">
            <v>545.53980000000001</v>
          </cell>
          <cell r="F241">
            <v>222.2199</v>
          </cell>
          <cell r="G241">
            <v>58.172800000000002</v>
          </cell>
          <cell r="H241">
            <v>116.7617</v>
          </cell>
          <cell r="I241">
            <v>33.5837</v>
          </cell>
          <cell r="J241">
            <v>76.756600000000006</v>
          </cell>
          <cell r="K241">
            <v>38.716500000000003</v>
          </cell>
          <cell r="L241">
            <v>734.97889999999995</v>
          </cell>
          <cell r="M241">
            <v>47.3339</v>
          </cell>
          <cell r="N241">
            <v>26.220700000000001</v>
          </cell>
          <cell r="O241">
            <v>222.6481</v>
          </cell>
          <cell r="P241">
            <v>145.72790000000001</v>
          </cell>
          <cell r="Q241">
            <v>15.077</v>
          </cell>
          <cell r="R241">
            <v>53.193300000000001</v>
          </cell>
          <cell r="S241">
            <v>100.0432</v>
          </cell>
          <cell r="T241">
            <v>31.312100000000001</v>
          </cell>
          <cell r="U241">
            <v>20.894500000000001</v>
          </cell>
          <cell r="V241">
            <v>35.139299999999999</v>
          </cell>
          <cell r="W241">
            <v>65.777199999999993</v>
          </cell>
          <cell r="X241">
            <v>192.68350000000001</v>
          </cell>
          <cell r="Y241">
            <v>26.239699999999999</v>
          </cell>
          <cell r="Z241">
            <v>56.54</v>
          </cell>
          <cell r="AA241">
            <v>44.833199999999998</v>
          </cell>
          <cell r="AB241">
            <v>272.73540000000003</v>
          </cell>
          <cell r="AC241">
            <v>82.2119</v>
          </cell>
          <cell r="AD241">
            <v>23.6036</v>
          </cell>
          <cell r="AE241">
            <v>130.22210000000001</v>
          </cell>
        </row>
        <row r="242">
          <cell r="B242">
            <v>3445.1513</v>
          </cell>
          <cell r="C242">
            <v>55.817900000000002</v>
          </cell>
          <cell r="D242">
            <v>48.581000000000003</v>
          </cell>
          <cell r="E242">
            <v>549.32309999999995</v>
          </cell>
          <cell r="F242">
            <v>222.60839999999999</v>
          </cell>
          <cell r="G242">
            <v>57.8157</v>
          </cell>
          <cell r="H242">
            <v>117.8359</v>
          </cell>
          <cell r="I242">
            <v>34.6982</v>
          </cell>
          <cell r="J242">
            <v>79.155299999999997</v>
          </cell>
          <cell r="K242">
            <v>38.754199999999997</v>
          </cell>
          <cell r="L242">
            <v>755.11220000000003</v>
          </cell>
          <cell r="M242">
            <v>46.911299999999997</v>
          </cell>
          <cell r="N242">
            <v>26.721299999999999</v>
          </cell>
          <cell r="O242">
            <v>230.6669</v>
          </cell>
          <cell r="P242">
            <v>142.4794</v>
          </cell>
          <cell r="Q242">
            <v>15.0115</v>
          </cell>
          <cell r="R242">
            <v>53.433900000000001</v>
          </cell>
          <cell r="S242">
            <v>94.736999999999995</v>
          </cell>
          <cell r="T242">
            <v>31.398599999999998</v>
          </cell>
          <cell r="U242">
            <v>20.636600000000001</v>
          </cell>
          <cell r="V242">
            <v>35.235399999999998</v>
          </cell>
          <cell r="W242">
            <v>64.970100000000002</v>
          </cell>
          <cell r="X242">
            <v>188.54689999999999</v>
          </cell>
          <cell r="Y242">
            <v>26.3218</v>
          </cell>
          <cell r="Z242">
            <v>54.395099999999999</v>
          </cell>
          <cell r="AA242">
            <v>45.400700000000001</v>
          </cell>
          <cell r="AB242">
            <v>274.09140000000002</v>
          </cell>
          <cell r="AC242">
            <v>79.592699999999994</v>
          </cell>
          <cell r="AD242">
            <v>23.741299999999999</v>
          </cell>
          <cell r="AE242">
            <v>127.1159</v>
          </cell>
        </row>
        <row r="243">
          <cell r="B243">
            <v>3425.6228000000001</v>
          </cell>
          <cell r="C243">
            <v>56.193399999999997</v>
          </cell>
          <cell r="D243">
            <v>48.501399999999997</v>
          </cell>
          <cell r="E243">
            <v>561.42939999999999</v>
          </cell>
          <cell r="F243">
            <v>223.3854</v>
          </cell>
          <cell r="G243">
            <v>57.601399999999998</v>
          </cell>
          <cell r="H243">
            <v>119.0175</v>
          </cell>
          <cell r="I243">
            <v>35.664099999999998</v>
          </cell>
          <cell r="J243">
            <v>80.2624</v>
          </cell>
          <cell r="K243">
            <v>38.792000000000002</v>
          </cell>
          <cell r="L243">
            <v>755.56460000000004</v>
          </cell>
          <cell r="M243">
            <v>46.911299999999997</v>
          </cell>
          <cell r="N243">
            <v>26.846499999999999</v>
          </cell>
          <cell r="O243">
            <v>227.93709999999999</v>
          </cell>
          <cell r="P243">
            <v>139.11689999999999</v>
          </cell>
          <cell r="Q243">
            <v>15.295199999999999</v>
          </cell>
          <cell r="R243">
            <v>53.795000000000002</v>
          </cell>
          <cell r="S243">
            <v>96.284700000000001</v>
          </cell>
          <cell r="T243">
            <v>32.378900000000002</v>
          </cell>
          <cell r="U243">
            <v>20.249600000000001</v>
          </cell>
          <cell r="V243">
            <v>35.523400000000002</v>
          </cell>
          <cell r="W243">
            <v>65.212199999999996</v>
          </cell>
          <cell r="X243">
            <v>197.81290000000001</v>
          </cell>
          <cell r="Y243">
            <v>26.4039</v>
          </cell>
          <cell r="Z243">
            <v>53.451300000000003</v>
          </cell>
          <cell r="AA243">
            <v>45.400700000000001</v>
          </cell>
          <cell r="AB243">
            <v>270.89519999999999</v>
          </cell>
          <cell r="AC243">
            <v>81.387299999999996</v>
          </cell>
          <cell r="AD243">
            <v>23.993600000000001</v>
          </cell>
          <cell r="AE243">
            <v>125.9212</v>
          </cell>
        </row>
        <row r="244">
          <cell r="B244">
            <v>3562.3222000000001</v>
          </cell>
          <cell r="C244">
            <v>56.068199999999997</v>
          </cell>
          <cell r="D244">
            <v>48.8996</v>
          </cell>
          <cell r="E244">
            <v>580.34540000000004</v>
          </cell>
          <cell r="F244">
            <v>226.8819</v>
          </cell>
          <cell r="G244">
            <v>57.8157</v>
          </cell>
          <cell r="H244">
            <v>122.0789</v>
          </cell>
          <cell r="I244">
            <v>36.704300000000003</v>
          </cell>
          <cell r="J244">
            <v>79.770300000000006</v>
          </cell>
          <cell r="K244">
            <v>38.640999999999998</v>
          </cell>
          <cell r="L244">
            <v>737.01480000000004</v>
          </cell>
          <cell r="M244">
            <v>46.911299999999997</v>
          </cell>
          <cell r="N244">
            <v>27.5974</v>
          </cell>
          <cell r="O244">
            <v>242.6097</v>
          </cell>
          <cell r="P244">
            <v>142.36539999999999</v>
          </cell>
          <cell r="Q244">
            <v>15.8843</v>
          </cell>
          <cell r="R244">
            <v>55.479799999999997</v>
          </cell>
          <cell r="S244">
            <v>93.3</v>
          </cell>
          <cell r="T244">
            <v>32.263500000000001</v>
          </cell>
          <cell r="U244">
            <v>20.959</v>
          </cell>
          <cell r="V244">
            <v>34.851300000000002</v>
          </cell>
          <cell r="W244">
            <v>65.6965</v>
          </cell>
          <cell r="X244">
            <v>204.92789999999999</v>
          </cell>
          <cell r="Y244">
            <v>26.034400000000002</v>
          </cell>
          <cell r="Z244">
            <v>52.421799999999998</v>
          </cell>
          <cell r="AA244">
            <v>45.798000000000002</v>
          </cell>
          <cell r="AB244">
            <v>271.2826</v>
          </cell>
          <cell r="AC244">
            <v>80.223299999999995</v>
          </cell>
          <cell r="AD244">
            <v>22.938400000000001</v>
          </cell>
          <cell r="AE244">
            <v>121.4769</v>
          </cell>
        </row>
        <row r="245">
          <cell r="B245">
            <v>3606.2613000000001</v>
          </cell>
          <cell r="C245">
            <v>56.4437</v>
          </cell>
          <cell r="D245">
            <v>50.651699999999998</v>
          </cell>
          <cell r="E245">
            <v>580.34540000000004</v>
          </cell>
          <cell r="F245">
            <v>229.98990000000001</v>
          </cell>
          <cell r="G245">
            <v>58.208500000000001</v>
          </cell>
          <cell r="H245">
            <v>120.6824</v>
          </cell>
          <cell r="I245">
            <v>37.224400000000003</v>
          </cell>
          <cell r="J245">
            <v>80.385400000000004</v>
          </cell>
          <cell r="K245">
            <v>38.716500000000003</v>
          </cell>
          <cell r="L245">
            <v>751.49270000000001</v>
          </cell>
          <cell r="M245">
            <v>48.348199999999999</v>
          </cell>
          <cell r="N245">
            <v>28.598700000000001</v>
          </cell>
          <cell r="O245">
            <v>243.1215</v>
          </cell>
          <cell r="P245">
            <v>141.33949999999999</v>
          </cell>
          <cell r="Q245">
            <v>16.0152</v>
          </cell>
          <cell r="R245">
            <v>56.923999999999999</v>
          </cell>
          <cell r="S245">
            <v>92.084000000000003</v>
          </cell>
          <cell r="T245">
            <v>32.667200000000001</v>
          </cell>
          <cell r="U245">
            <v>20.991299999999999</v>
          </cell>
          <cell r="V245">
            <v>35.331400000000002</v>
          </cell>
          <cell r="W245">
            <v>66.019300000000001</v>
          </cell>
          <cell r="X245">
            <v>199.79849999999999</v>
          </cell>
          <cell r="Y245">
            <v>26.239699999999999</v>
          </cell>
          <cell r="Z245">
            <v>52.850700000000003</v>
          </cell>
          <cell r="AA245">
            <v>45.798000000000002</v>
          </cell>
          <cell r="AB245">
            <v>272.15429999999998</v>
          </cell>
          <cell r="AC245">
            <v>82.454400000000007</v>
          </cell>
          <cell r="AD245">
            <v>23.099</v>
          </cell>
          <cell r="AE245">
            <v>121.3813</v>
          </cell>
        </row>
        <row r="246">
          <cell r="B246">
            <v>3629.0446000000002</v>
          </cell>
          <cell r="C246">
            <v>56.819200000000002</v>
          </cell>
          <cell r="D246">
            <v>50.970300000000002</v>
          </cell>
          <cell r="E246">
            <v>575.0489</v>
          </cell>
          <cell r="F246">
            <v>231.5438</v>
          </cell>
          <cell r="G246">
            <v>61.029600000000002</v>
          </cell>
          <cell r="H246">
            <v>121.64919999999999</v>
          </cell>
          <cell r="I246">
            <v>36.852899999999998</v>
          </cell>
          <cell r="J246">
            <v>80.385400000000004</v>
          </cell>
          <cell r="K246">
            <v>39.546700000000001</v>
          </cell>
          <cell r="L246">
            <v>710.77369999999996</v>
          </cell>
          <cell r="M246">
            <v>47.841099999999997</v>
          </cell>
          <cell r="N246">
            <v>29.537400000000002</v>
          </cell>
          <cell r="O246">
            <v>248.7517</v>
          </cell>
          <cell r="P246">
            <v>138.60390000000001</v>
          </cell>
          <cell r="Q246">
            <v>16.277000000000001</v>
          </cell>
          <cell r="R246">
            <v>56.442599999999999</v>
          </cell>
          <cell r="S246">
            <v>91.310100000000006</v>
          </cell>
          <cell r="T246">
            <v>32.638399999999997</v>
          </cell>
          <cell r="U246">
            <v>21.829599999999999</v>
          </cell>
          <cell r="V246">
            <v>35.139299999999999</v>
          </cell>
          <cell r="W246">
            <v>65.938599999999994</v>
          </cell>
          <cell r="X246">
            <v>199.88120000000001</v>
          </cell>
          <cell r="Y246">
            <v>26.280799999999999</v>
          </cell>
          <cell r="Z246">
            <v>52.5075</v>
          </cell>
          <cell r="AA246">
            <v>45.060200000000002</v>
          </cell>
          <cell r="AB246">
            <v>262.75970000000001</v>
          </cell>
          <cell r="AC246">
            <v>82.793899999999994</v>
          </cell>
          <cell r="AD246">
            <v>23.443100000000001</v>
          </cell>
          <cell r="AE246">
            <v>117.6061</v>
          </cell>
        </row>
        <row r="247">
          <cell r="B247">
            <v>3588.3602000000001</v>
          </cell>
          <cell r="C247">
            <v>56.819200000000002</v>
          </cell>
          <cell r="D247">
            <v>50.014600000000002</v>
          </cell>
          <cell r="E247">
            <v>570.50909999999999</v>
          </cell>
          <cell r="F247">
            <v>230.3784</v>
          </cell>
          <cell r="G247">
            <v>61.386699999999998</v>
          </cell>
          <cell r="H247">
            <v>122.5085</v>
          </cell>
          <cell r="I247">
            <v>36.704300000000003</v>
          </cell>
          <cell r="J247">
            <v>77.986699999999999</v>
          </cell>
          <cell r="K247">
            <v>39.357999999999997</v>
          </cell>
          <cell r="L247">
            <v>721.40589999999997</v>
          </cell>
          <cell r="M247">
            <v>47.841099999999997</v>
          </cell>
          <cell r="N247">
            <v>29.286999999999999</v>
          </cell>
          <cell r="O247">
            <v>239.87989999999999</v>
          </cell>
          <cell r="P247">
            <v>136.32429999999999</v>
          </cell>
          <cell r="Q247">
            <v>15.9716</v>
          </cell>
          <cell r="R247">
            <v>55.840899999999998</v>
          </cell>
          <cell r="S247">
            <v>92.636700000000005</v>
          </cell>
          <cell r="T247">
            <v>31.773399999999999</v>
          </cell>
          <cell r="U247">
            <v>21.5717</v>
          </cell>
          <cell r="V247">
            <v>36.483499999999999</v>
          </cell>
          <cell r="W247">
            <v>66.019300000000001</v>
          </cell>
          <cell r="X247">
            <v>196.24100000000001</v>
          </cell>
          <cell r="Y247">
            <v>26.198599999999999</v>
          </cell>
          <cell r="Z247">
            <v>52.764899999999997</v>
          </cell>
          <cell r="AA247">
            <v>44.265700000000002</v>
          </cell>
          <cell r="AB247">
            <v>265.47149999999999</v>
          </cell>
          <cell r="AC247">
            <v>81.726799999999997</v>
          </cell>
          <cell r="AD247">
            <v>23.557700000000001</v>
          </cell>
          <cell r="AE247">
            <v>120.0911</v>
          </cell>
        </row>
        <row r="248">
          <cell r="B248">
            <v>3503.7366999999999</v>
          </cell>
          <cell r="C248">
            <v>56.4437</v>
          </cell>
          <cell r="D248">
            <v>49.536700000000003</v>
          </cell>
          <cell r="E248">
            <v>565.21259999999995</v>
          </cell>
          <cell r="F248">
            <v>230.76679999999999</v>
          </cell>
          <cell r="G248">
            <v>66.957599999999999</v>
          </cell>
          <cell r="H248">
            <v>123.529</v>
          </cell>
          <cell r="I248">
            <v>36.332799999999999</v>
          </cell>
          <cell r="J248">
            <v>77.248699999999999</v>
          </cell>
          <cell r="K248">
            <v>39.207099999999997</v>
          </cell>
          <cell r="L248">
            <v>704.21339999999998</v>
          </cell>
          <cell r="M248">
            <v>48.4328</v>
          </cell>
          <cell r="N248">
            <v>29.286999999999999</v>
          </cell>
          <cell r="O248">
            <v>237.32069999999999</v>
          </cell>
          <cell r="P248">
            <v>129.65620000000001</v>
          </cell>
          <cell r="Q248">
            <v>15.797000000000001</v>
          </cell>
          <cell r="R248">
            <v>55.720500000000001</v>
          </cell>
          <cell r="S248">
            <v>91.641800000000003</v>
          </cell>
          <cell r="T248">
            <v>31.2256</v>
          </cell>
          <cell r="U248">
            <v>21.474900000000002</v>
          </cell>
          <cell r="V248">
            <v>40.131799999999998</v>
          </cell>
          <cell r="W248">
            <v>65.212199999999996</v>
          </cell>
          <cell r="X248">
            <v>191.77350000000001</v>
          </cell>
          <cell r="Y248">
            <v>26.650300000000001</v>
          </cell>
          <cell r="Z248">
            <v>52.164400000000001</v>
          </cell>
          <cell r="AA248">
            <v>43.981900000000003</v>
          </cell>
          <cell r="AB248">
            <v>262.27539999999999</v>
          </cell>
          <cell r="AC248">
            <v>78.089200000000005</v>
          </cell>
          <cell r="AD248">
            <v>23.1449</v>
          </cell>
          <cell r="AE248">
            <v>116.4114</v>
          </cell>
        </row>
        <row r="249">
          <cell r="B249">
            <v>3368.6646999999998</v>
          </cell>
          <cell r="C249">
            <v>55.1922</v>
          </cell>
          <cell r="D249">
            <v>49.138500000000001</v>
          </cell>
          <cell r="E249">
            <v>565.9692</v>
          </cell>
          <cell r="F249">
            <v>226.49340000000001</v>
          </cell>
          <cell r="G249">
            <v>60.958199999999998</v>
          </cell>
          <cell r="H249">
            <v>121.3806</v>
          </cell>
          <cell r="I249">
            <v>34.995399999999997</v>
          </cell>
          <cell r="J249">
            <v>74.111999999999995</v>
          </cell>
          <cell r="K249">
            <v>38.640999999999998</v>
          </cell>
          <cell r="L249">
            <v>681.3655</v>
          </cell>
          <cell r="M249">
            <v>46.5732</v>
          </cell>
          <cell r="N249">
            <v>28.473500000000001</v>
          </cell>
          <cell r="O249">
            <v>240.22110000000001</v>
          </cell>
          <cell r="P249">
            <v>126.0658</v>
          </cell>
          <cell r="Q249">
            <v>15.5352</v>
          </cell>
          <cell r="R249">
            <v>54.396700000000003</v>
          </cell>
          <cell r="S249">
            <v>88.2149</v>
          </cell>
          <cell r="T249">
            <v>30.331800000000001</v>
          </cell>
          <cell r="U249">
            <v>20.765599999999999</v>
          </cell>
          <cell r="V249">
            <v>38.499699999999997</v>
          </cell>
          <cell r="W249">
            <v>63.678699999999999</v>
          </cell>
          <cell r="X249">
            <v>188.38140000000001</v>
          </cell>
          <cell r="Y249">
            <v>26.034400000000002</v>
          </cell>
          <cell r="Z249">
            <v>52.164400000000001</v>
          </cell>
          <cell r="AA249">
            <v>43.6982</v>
          </cell>
          <cell r="AB249">
            <v>259.95100000000002</v>
          </cell>
          <cell r="AC249">
            <v>81.290300000000002</v>
          </cell>
          <cell r="AD249">
            <v>22.6861</v>
          </cell>
          <cell r="AE249">
            <v>114.691</v>
          </cell>
        </row>
        <row r="250">
          <cell r="B250">
            <v>3396.33</v>
          </cell>
          <cell r="C250">
            <v>55.567599999999999</v>
          </cell>
          <cell r="D250">
            <v>49.138500000000001</v>
          </cell>
          <cell r="E250">
            <v>565.21259999999995</v>
          </cell>
          <cell r="F250">
            <v>226.49340000000001</v>
          </cell>
          <cell r="G250">
            <v>59.8155</v>
          </cell>
          <cell r="H250">
            <v>122.2937</v>
          </cell>
          <cell r="I250">
            <v>34.846800000000002</v>
          </cell>
          <cell r="J250">
            <v>74.296499999999995</v>
          </cell>
          <cell r="K250">
            <v>38.640999999999998</v>
          </cell>
          <cell r="L250">
            <v>687.47329999999999</v>
          </cell>
          <cell r="M250">
            <v>46.319600000000001</v>
          </cell>
          <cell r="N250">
            <v>28.598700000000001</v>
          </cell>
          <cell r="O250">
            <v>245.16890000000001</v>
          </cell>
          <cell r="P250">
            <v>126.00879999999999</v>
          </cell>
          <cell r="Q250">
            <v>15.4915</v>
          </cell>
          <cell r="R250">
            <v>54.757800000000003</v>
          </cell>
          <cell r="S250">
            <v>91.420699999999997</v>
          </cell>
          <cell r="T250">
            <v>30.447099999999999</v>
          </cell>
          <cell r="U250">
            <v>21.249199999999998</v>
          </cell>
          <cell r="V250">
            <v>38.115600000000001</v>
          </cell>
          <cell r="W250">
            <v>64.647199999999998</v>
          </cell>
          <cell r="X250">
            <v>190.2843</v>
          </cell>
          <cell r="Y250">
            <v>26.157599999999999</v>
          </cell>
          <cell r="Z250">
            <v>57.398000000000003</v>
          </cell>
          <cell r="AA250">
            <v>43.868400000000001</v>
          </cell>
          <cell r="AB250">
            <v>261.6943</v>
          </cell>
          <cell r="AC250">
            <v>80.999300000000005</v>
          </cell>
          <cell r="AD250">
            <v>22.387899999999998</v>
          </cell>
          <cell r="AE250">
            <v>116.22020000000001</v>
          </cell>
        </row>
        <row r="251">
          <cell r="B251">
            <v>3513.5010000000002</v>
          </cell>
          <cell r="C251">
            <v>55.1922</v>
          </cell>
          <cell r="D251">
            <v>49.297800000000002</v>
          </cell>
          <cell r="E251">
            <v>578.07550000000003</v>
          </cell>
          <cell r="F251">
            <v>227.65889999999999</v>
          </cell>
          <cell r="G251">
            <v>60.315399999999997</v>
          </cell>
          <cell r="H251">
            <v>123.4753</v>
          </cell>
          <cell r="I251">
            <v>36.481400000000001</v>
          </cell>
          <cell r="J251">
            <v>75.280600000000007</v>
          </cell>
          <cell r="K251">
            <v>38.640999999999998</v>
          </cell>
          <cell r="L251">
            <v>698.78420000000006</v>
          </cell>
          <cell r="M251">
            <v>46.911299999999997</v>
          </cell>
          <cell r="N251">
            <v>29.474799999999998</v>
          </cell>
          <cell r="O251">
            <v>238.34440000000001</v>
          </cell>
          <cell r="P251">
            <v>124.9259</v>
          </cell>
          <cell r="Q251">
            <v>15.7097</v>
          </cell>
          <cell r="R251">
            <v>55.600200000000001</v>
          </cell>
          <cell r="S251">
            <v>91.862899999999996</v>
          </cell>
          <cell r="T251">
            <v>30.706600000000002</v>
          </cell>
          <cell r="U251">
            <v>22.313300000000002</v>
          </cell>
          <cell r="V251">
            <v>37.155500000000004</v>
          </cell>
          <cell r="W251">
            <v>64.162999999999997</v>
          </cell>
          <cell r="X251">
            <v>193.59360000000001</v>
          </cell>
          <cell r="Y251">
            <v>26.4039</v>
          </cell>
          <cell r="Z251">
            <v>58.255899999999997</v>
          </cell>
          <cell r="AA251">
            <v>42.676699999999997</v>
          </cell>
          <cell r="AB251">
            <v>263.82499999999999</v>
          </cell>
          <cell r="AC251">
            <v>77.555599999999998</v>
          </cell>
          <cell r="AD251">
            <v>21.6309</v>
          </cell>
          <cell r="AE251">
            <v>116.268</v>
          </cell>
        </row>
        <row r="252">
          <cell r="B252">
            <v>3563.9495999999999</v>
          </cell>
          <cell r="C252">
            <v>54.566400000000002</v>
          </cell>
          <cell r="D252">
            <v>49.8553</v>
          </cell>
          <cell r="E252">
            <v>579.58879999999999</v>
          </cell>
          <cell r="F252">
            <v>228.4359</v>
          </cell>
          <cell r="G252">
            <v>60.672499999999999</v>
          </cell>
          <cell r="H252">
            <v>125.7847</v>
          </cell>
          <cell r="I252">
            <v>37.744500000000002</v>
          </cell>
          <cell r="J252">
            <v>79.401300000000006</v>
          </cell>
          <cell r="K252">
            <v>38.527799999999999</v>
          </cell>
          <cell r="L252">
            <v>714.84559999999999</v>
          </cell>
          <cell r="M252">
            <v>47.249400000000001</v>
          </cell>
          <cell r="N252">
            <v>29.850300000000001</v>
          </cell>
          <cell r="O252">
            <v>238.8562</v>
          </cell>
          <cell r="P252">
            <v>120.9935</v>
          </cell>
          <cell r="Q252">
            <v>16.2988</v>
          </cell>
          <cell r="R252">
            <v>56.201900000000002</v>
          </cell>
          <cell r="S252">
            <v>87.22</v>
          </cell>
          <cell r="T252">
            <v>31.715699999999998</v>
          </cell>
          <cell r="U252">
            <v>22.6358</v>
          </cell>
          <cell r="V252">
            <v>37.155500000000004</v>
          </cell>
          <cell r="W252">
            <v>64.970100000000002</v>
          </cell>
          <cell r="X252">
            <v>199.88120000000001</v>
          </cell>
          <cell r="Y252">
            <v>29.032</v>
          </cell>
          <cell r="Z252">
            <v>60.572400000000002</v>
          </cell>
          <cell r="AA252">
            <v>43.130699999999997</v>
          </cell>
          <cell r="AB252">
            <v>261.40370000000001</v>
          </cell>
          <cell r="AC252">
            <v>76.343100000000007</v>
          </cell>
          <cell r="AD252">
            <v>21.837399999999999</v>
          </cell>
          <cell r="AE252">
            <v>117.12820000000001</v>
          </cell>
        </row>
        <row r="253">
          <cell r="B253">
            <v>3598.1244000000002</v>
          </cell>
          <cell r="C253">
            <v>53.690300000000001</v>
          </cell>
          <cell r="D253">
            <v>49.8553</v>
          </cell>
          <cell r="E253">
            <v>576.56219999999996</v>
          </cell>
          <cell r="F253">
            <v>231.15530000000001</v>
          </cell>
          <cell r="G253">
            <v>60.815399999999997</v>
          </cell>
          <cell r="H253">
            <v>121.1658</v>
          </cell>
          <cell r="I253">
            <v>39.8992</v>
          </cell>
          <cell r="J253">
            <v>78.232699999999994</v>
          </cell>
          <cell r="K253">
            <v>39.093899999999998</v>
          </cell>
          <cell r="L253">
            <v>716.2029</v>
          </cell>
          <cell r="M253">
            <v>47.164900000000003</v>
          </cell>
          <cell r="N253">
            <v>30.601199999999999</v>
          </cell>
          <cell r="O253">
            <v>235.27340000000001</v>
          </cell>
          <cell r="P253">
            <v>117.9729</v>
          </cell>
          <cell r="Q253">
            <v>16.211600000000001</v>
          </cell>
          <cell r="R253">
            <v>57.164700000000003</v>
          </cell>
          <cell r="S253">
            <v>86.556700000000006</v>
          </cell>
          <cell r="T253">
            <v>31.5427</v>
          </cell>
          <cell r="U253">
            <v>23.861000000000001</v>
          </cell>
          <cell r="V253">
            <v>35.907400000000003</v>
          </cell>
          <cell r="W253">
            <v>63.840200000000003</v>
          </cell>
          <cell r="X253">
            <v>203.02510000000001</v>
          </cell>
          <cell r="Y253">
            <v>31.947500000000002</v>
          </cell>
          <cell r="Z253">
            <v>59.285499999999999</v>
          </cell>
          <cell r="AA253">
            <v>42.733400000000003</v>
          </cell>
          <cell r="AB253">
            <v>256.2706</v>
          </cell>
          <cell r="AC253">
            <v>75.179000000000002</v>
          </cell>
          <cell r="AD253">
            <v>21.080400000000001</v>
          </cell>
          <cell r="AE253">
            <v>112.1583</v>
          </cell>
        </row>
        <row r="254">
          <cell r="B254">
            <v>3521.6379000000002</v>
          </cell>
          <cell r="C254">
            <v>53.690300000000001</v>
          </cell>
          <cell r="D254">
            <v>50.014600000000002</v>
          </cell>
          <cell r="E254">
            <v>568.23910000000001</v>
          </cell>
          <cell r="F254">
            <v>229.98990000000001</v>
          </cell>
          <cell r="G254">
            <v>59.172699999999999</v>
          </cell>
          <cell r="H254">
            <v>116.3858</v>
          </cell>
          <cell r="I254">
            <v>38.7104</v>
          </cell>
          <cell r="J254">
            <v>75.957099999999997</v>
          </cell>
          <cell r="K254">
            <v>38.376899999999999</v>
          </cell>
          <cell r="L254">
            <v>710.54740000000004</v>
          </cell>
          <cell r="M254">
            <v>49.9542</v>
          </cell>
          <cell r="N254">
            <v>29.349599999999999</v>
          </cell>
          <cell r="O254">
            <v>228.44890000000001</v>
          </cell>
          <cell r="P254">
            <v>119.11279999999999</v>
          </cell>
          <cell r="Q254">
            <v>15.8188</v>
          </cell>
          <cell r="R254">
            <v>55.961199999999998</v>
          </cell>
          <cell r="S254">
            <v>84.014200000000002</v>
          </cell>
          <cell r="T254">
            <v>30.8508</v>
          </cell>
          <cell r="U254">
            <v>23.0227</v>
          </cell>
          <cell r="V254">
            <v>35.811399999999999</v>
          </cell>
          <cell r="W254">
            <v>63.678699999999999</v>
          </cell>
          <cell r="X254">
            <v>200.6258</v>
          </cell>
          <cell r="Y254">
            <v>35.150500000000001</v>
          </cell>
          <cell r="Z254">
            <v>59.714500000000001</v>
          </cell>
          <cell r="AA254">
            <v>41.655099999999997</v>
          </cell>
          <cell r="AB254">
            <v>255.98</v>
          </cell>
          <cell r="AC254">
            <v>72.365799999999993</v>
          </cell>
          <cell r="AD254">
            <v>21.126300000000001</v>
          </cell>
          <cell r="AE254">
            <v>111.5848</v>
          </cell>
        </row>
        <row r="255">
          <cell r="B255">
            <v>3531.4020999999998</v>
          </cell>
          <cell r="C255">
            <v>52.313699999999997</v>
          </cell>
          <cell r="D255">
            <v>49.616399999999999</v>
          </cell>
          <cell r="E255">
            <v>562.94259999999997</v>
          </cell>
          <cell r="F255">
            <v>230.3784</v>
          </cell>
          <cell r="G255">
            <v>57.922800000000002</v>
          </cell>
          <cell r="H255">
            <v>117.997</v>
          </cell>
          <cell r="I255">
            <v>39.3048</v>
          </cell>
          <cell r="J255">
            <v>76.449100000000001</v>
          </cell>
          <cell r="K255">
            <v>37.924100000000003</v>
          </cell>
          <cell r="L255">
            <v>712.13099999999997</v>
          </cell>
          <cell r="M255">
            <v>48.179200000000002</v>
          </cell>
          <cell r="N255">
            <v>29.662500000000001</v>
          </cell>
          <cell r="O255">
            <v>226.23099999999999</v>
          </cell>
          <cell r="P255">
            <v>116.14919999999999</v>
          </cell>
          <cell r="Q255">
            <v>15.862500000000001</v>
          </cell>
          <cell r="R255">
            <v>56.683300000000003</v>
          </cell>
          <cell r="S255">
            <v>84.787999999999997</v>
          </cell>
          <cell r="T255">
            <v>30.821899999999999</v>
          </cell>
          <cell r="U255">
            <v>21.958600000000001</v>
          </cell>
          <cell r="V255">
            <v>35.139299999999999</v>
          </cell>
          <cell r="W255">
            <v>62.871699999999997</v>
          </cell>
          <cell r="X255">
            <v>199.79849999999999</v>
          </cell>
          <cell r="Y255">
            <v>32.317100000000003</v>
          </cell>
          <cell r="Z255">
            <v>61.173000000000002</v>
          </cell>
          <cell r="AA255">
            <v>41.655099999999997</v>
          </cell>
          <cell r="AB255">
            <v>252.10589999999999</v>
          </cell>
          <cell r="AC255">
            <v>72.171800000000005</v>
          </cell>
          <cell r="AD255">
            <v>21.218</v>
          </cell>
          <cell r="AE255">
            <v>112.7317</v>
          </cell>
        </row>
        <row r="256">
          <cell r="B256">
            <v>3388.1932000000002</v>
          </cell>
          <cell r="C256">
            <v>50.436399999999999</v>
          </cell>
          <cell r="D256">
            <v>47.784599999999998</v>
          </cell>
          <cell r="E256">
            <v>537.97339999999997</v>
          </cell>
          <cell r="F256">
            <v>223.7739</v>
          </cell>
          <cell r="G256">
            <v>56.101500000000001</v>
          </cell>
          <cell r="H256">
            <v>112.7873</v>
          </cell>
          <cell r="I256">
            <v>38.859000000000002</v>
          </cell>
          <cell r="J256">
            <v>73.435400000000001</v>
          </cell>
          <cell r="K256">
            <v>36.452399999999997</v>
          </cell>
          <cell r="L256">
            <v>693.12869999999998</v>
          </cell>
          <cell r="M256">
            <v>44.206499999999998</v>
          </cell>
          <cell r="N256">
            <v>28.723800000000001</v>
          </cell>
          <cell r="O256">
            <v>219.5771</v>
          </cell>
          <cell r="P256">
            <v>112.5017</v>
          </cell>
          <cell r="Q256">
            <v>15.317</v>
          </cell>
          <cell r="R256">
            <v>54.9985</v>
          </cell>
          <cell r="S256">
            <v>81.14</v>
          </cell>
          <cell r="T256">
            <v>29.697500000000002</v>
          </cell>
          <cell r="U256">
            <v>20.023900000000001</v>
          </cell>
          <cell r="V256">
            <v>33.603200000000001</v>
          </cell>
          <cell r="W256">
            <v>59.966200000000001</v>
          </cell>
          <cell r="X256">
            <v>197.64750000000001</v>
          </cell>
          <cell r="Y256">
            <v>29.401599999999998</v>
          </cell>
          <cell r="Z256">
            <v>59.285499999999999</v>
          </cell>
          <cell r="AA256">
            <v>40.122900000000001</v>
          </cell>
          <cell r="AB256">
            <v>245.61680000000001</v>
          </cell>
          <cell r="AC256">
            <v>69.213200000000001</v>
          </cell>
          <cell r="AD256">
            <v>20.392199999999999</v>
          </cell>
          <cell r="AE256">
            <v>112.1105</v>
          </cell>
        </row>
        <row r="257">
          <cell r="B257">
            <v>3373.5468000000001</v>
          </cell>
          <cell r="C257">
            <v>51.1873</v>
          </cell>
          <cell r="D257">
            <v>49.297800000000002</v>
          </cell>
          <cell r="E257">
            <v>544.78319999999997</v>
          </cell>
          <cell r="F257">
            <v>225.71639999999999</v>
          </cell>
          <cell r="G257">
            <v>56.744300000000003</v>
          </cell>
          <cell r="H257">
            <v>116.6006</v>
          </cell>
          <cell r="I257">
            <v>38.933300000000003</v>
          </cell>
          <cell r="J257">
            <v>76.018600000000006</v>
          </cell>
          <cell r="K257">
            <v>36.678800000000003</v>
          </cell>
          <cell r="L257">
            <v>698.55790000000002</v>
          </cell>
          <cell r="M257">
            <v>44.037500000000001</v>
          </cell>
          <cell r="N257">
            <v>28.598700000000001</v>
          </cell>
          <cell r="O257">
            <v>226.06039999999999</v>
          </cell>
          <cell r="P257">
            <v>115.5793</v>
          </cell>
          <cell r="Q257">
            <v>15.5352</v>
          </cell>
          <cell r="R257">
            <v>54.6374</v>
          </cell>
          <cell r="S257">
            <v>81.913799999999995</v>
          </cell>
          <cell r="T257">
            <v>30.1876</v>
          </cell>
          <cell r="U257">
            <v>20.0884</v>
          </cell>
          <cell r="V257">
            <v>34.083199999999998</v>
          </cell>
          <cell r="W257">
            <v>61.0154</v>
          </cell>
          <cell r="X257">
            <v>197.15110000000001</v>
          </cell>
          <cell r="Y257">
            <v>27.102</v>
          </cell>
          <cell r="Z257">
            <v>58.856499999999997</v>
          </cell>
          <cell r="AA257">
            <v>40.349899999999998</v>
          </cell>
          <cell r="AB257">
            <v>246.19800000000001</v>
          </cell>
          <cell r="AC257">
            <v>69.019199999999998</v>
          </cell>
          <cell r="AD257">
            <v>20.942799999999998</v>
          </cell>
          <cell r="AE257">
            <v>113.2574</v>
          </cell>
        </row>
        <row r="258">
          <cell r="B258">
            <v>3326.3528999999999</v>
          </cell>
          <cell r="C258">
            <v>49.9358</v>
          </cell>
          <cell r="D258">
            <v>49.138500000000001</v>
          </cell>
          <cell r="E258">
            <v>534.1902</v>
          </cell>
          <cell r="F258">
            <v>219.11199999999999</v>
          </cell>
          <cell r="G258">
            <v>55.244500000000002</v>
          </cell>
          <cell r="H258">
            <v>113.8078</v>
          </cell>
          <cell r="I258">
            <v>37.150100000000002</v>
          </cell>
          <cell r="J258">
            <v>74.542500000000004</v>
          </cell>
          <cell r="K258">
            <v>36.678800000000003</v>
          </cell>
          <cell r="L258">
            <v>678.6508</v>
          </cell>
          <cell r="M258">
            <v>43.3613</v>
          </cell>
          <cell r="N258">
            <v>27.534800000000001</v>
          </cell>
          <cell r="O258">
            <v>220.089</v>
          </cell>
          <cell r="P258">
            <v>117.91589999999999</v>
          </cell>
          <cell r="Q258">
            <v>15.338800000000001</v>
          </cell>
          <cell r="R258">
            <v>53.554299999999998</v>
          </cell>
          <cell r="S258">
            <v>79.481800000000007</v>
          </cell>
          <cell r="T258">
            <v>29.726299999999998</v>
          </cell>
          <cell r="U258">
            <v>19.2501</v>
          </cell>
          <cell r="V258">
            <v>32.931100000000001</v>
          </cell>
          <cell r="W258">
            <v>58.917000000000002</v>
          </cell>
          <cell r="X258">
            <v>195.08279999999999</v>
          </cell>
          <cell r="Y258">
            <v>29.812200000000001</v>
          </cell>
          <cell r="Z258">
            <v>52.936500000000002</v>
          </cell>
          <cell r="AA258">
            <v>39.668900000000001</v>
          </cell>
          <cell r="AB258">
            <v>241.64590000000001</v>
          </cell>
          <cell r="AC258">
            <v>67.176100000000005</v>
          </cell>
          <cell r="AD258">
            <v>20.529900000000001</v>
          </cell>
          <cell r="AE258">
            <v>113.114</v>
          </cell>
        </row>
        <row r="259">
          <cell r="B259">
            <v>3308.4517999999998</v>
          </cell>
          <cell r="C259">
            <v>50.561500000000002</v>
          </cell>
          <cell r="D259">
            <v>48.660699999999999</v>
          </cell>
          <cell r="E259">
            <v>533.43349999999998</v>
          </cell>
          <cell r="F259">
            <v>220.66589999999999</v>
          </cell>
          <cell r="G259">
            <v>55.7087</v>
          </cell>
          <cell r="H259">
            <v>111.76690000000001</v>
          </cell>
          <cell r="I259">
            <v>33.435099999999998</v>
          </cell>
          <cell r="J259">
            <v>74.173500000000004</v>
          </cell>
          <cell r="K259">
            <v>36.942900000000002</v>
          </cell>
          <cell r="L259">
            <v>674.12649999999996</v>
          </cell>
          <cell r="M259">
            <v>43.107700000000001</v>
          </cell>
          <cell r="N259">
            <v>26.971599999999999</v>
          </cell>
          <cell r="O259">
            <v>218.72409999999999</v>
          </cell>
          <cell r="P259">
            <v>118.8278</v>
          </cell>
          <cell r="Q259">
            <v>15.098800000000001</v>
          </cell>
          <cell r="R259">
            <v>53.674599999999998</v>
          </cell>
          <cell r="S259">
            <v>80.476699999999994</v>
          </cell>
          <cell r="T259">
            <v>29.380299999999998</v>
          </cell>
          <cell r="U259">
            <v>19.798200000000001</v>
          </cell>
          <cell r="V259">
            <v>33.411200000000001</v>
          </cell>
          <cell r="W259">
            <v>58.997700000000002</v>
          </cell>
          <cell r="X259">
            <v>186.97499999999999</v>
          </cell>
          <cell r="Y259">
            <v>28.744599999999998</v>
          </cell>
          <cell r="Z259">
            <v>53.880299999999998</v>
          </cell>
          <cell r="AA259">
            <v>39.612099999999998</v>
          </cell>
          <cell r="AB259">
            <v>234.2852</v>
          </cell>
          <cell r="AC259">
            <v>67.418599999999998</v>
          </cell>
          <cell r="AD259">
            <v>21.057500000000001</v>
          </cell>
          <cell r="AE259">
            <v>114.5955</v>
          </cell>
        </row>
        <row r="260">
          <cell r="B260">
            <v>3402.8395</v>
          </cell>
          <cell r="C260">
            <v>51.437600000000003</v>
          </cell>
          <cell r="D260">
            <v>51.448099999999997</v>
          </cell>
          <cell r="E260">
            <v>548.56640000000004</v>
          </cell>
          <cell r="F260">
            <v>223.7739</v>
          </cell>
          <cell r="G260">
            <v>58.351300000000002</v>
          </cell>
          <cell r="H260">
            <v>112.7873</v>
          </cell>
          <cell r="I260">
            <v>32.692100000000003</v>
          </cell>
          <cell r="J260">
            <v>80.446899999999999</v>
          </cell>
          <cell r="K260">
            <v>37.509</v>
          </cell>
          <cell r="L260">
            <v>692.90250000000003</v>
          </cell>
          <cell r="M260">
            <v>45.896999999999998</v>
          </cell>
          <cell r="N260">
            <v>25.4071</v>
          </cell>
          <cell r="O260">
            <v>222.81870000000001</v>
          </cell>
          <cell r="P260">
            <v>120.9365</v>
          </cell>
          <cell r="Q260">
            <v>15.9716</v>
          </cell>
          <cell r="R260">
            <v>48.259</v>
          </cell>
          <cell r="S260">
            <v>81.471599999999995</v>
          </cell>
          <cell r="T260">
            <v>31.139099999999999</v>
          </cell>
          <cell r="U260">
            <v>19.411300000000001</v>
          </cell>
          <cell r="V260">
            <v>34.371299999999998</v>
          </cell>
          <cell r="W260">
            <v>61.903199999999998</v>
          </cell>
          <cell r="X260">
            <v>192.68350000000001</v>
          </cell>
          <cell r="Y260">
            <v>28.908799999999999</v>
          </cell>
          <cell r="Z260">
            <v>53.794499999999999</v>
          </cell>
          <cell r="AA260">
            <v>41.655099999999997</v>
          </cell>
          <cell r="AB260">
            <v>243.583</v>
          </cell>
          <cell r="AC260">
            <v>68.825199999999995</v>
          </cell>
          <cell r="AD260">
            <v>21.562100000000001</v>
          </cell>
          <cell r="AE260">
            <v>115.4079</v>
          </cell>
        </row>
        <row r="261">
          <cell r="B261">
            <v>3397.9573999999998</v>
          </cell>
          <cell r="C261">
            <v>52.313699999999997</v>
          </cell>
          <cell r="D261">
            <v>52.0852</v>
          </cell>
          <cell r="E261">
            <v>568.23910000000001</v>
          </cell>
          <cell r="F261">
            <v>229.98990000000001</v>
          </cell>
          <cell r="G261">
            <v>58.851300000000002</v>
          </cell>
          <cell r="H261">
            <v>115.0431</v>
          </cell>
          <cell r="I261">
            <v>33.063600000000001</v>
          </cell>
          <cell r="J261">
            <v>80.446899999999999</v>
          </cell>
          <cell r="K261">
            <v>38.2637</v>
          </cell>
          <cell r="L261">
            <v>699.91520000000003</v>
          </cell>
          <cell r="M261">
            <v>47.841099999999997</v>
          </cell>
          <cell r="N261">
            <v>26.721299999999999</v>
          </cell>
          <cell r="O261">
            <v>227.25470000000001</v>
          </cell>
          <cell r="P261">
            <v>118.2009</v>
          </cell>
          <cell r="Q261">
            <v>16.320699999999999</v>
          </cell>
          <cell r="R261">
            <v>50.0642</v>
          </cell>
          <cell r="S261">
            <v>82.798199999999994</v>
          </cell>
          <cell r="T261">
            <v>32.061700000000002</v>
          </cell>
          <cell r="U261">
            <v>19.733699999999999</v>
          </cell>
          <cell r="V261">
            <v>35.331400000000002</v>
          </cell>
          <cell r="W261">
            <v>62.6295</v>
          </cell>
          <cell r="X261">
            <v>187.30590000000001</v>
          </cell>
          <cell r="Y261">
            <v>29.114100000000001</v>
          </cell>
          <cell r="Z261">
            <v>53.279699999999998</v>
          </cell>
          <cell r="AA261">
            <v>42.733400000000003</v>
          </cell>
          <cell r="AB261">
            <v>243.29239999999999</v>
          </cell>
          <cell r="AC261">
            <v>69.940700000000007</v>
          </cell>
          <cell r="AD261">
            <v>21.6309</v>
          </cell>
          <cell r="AE261">
            <v>118.5141</v>
          </cell>
        </row>
        <row r="262">
          <cell r="B262">
            <v>3336.1172000000001</v>
          </cell>
          <cell r="C262">
            <v>52.063400000000001</v>
          </cell>
          <cell r="D262">
            <v>51.7667</v>
          </cell>
          <cell r="E262">
            <v>570.50909999999999</v>
          </cell>
          <cell r="F262">
            <v>228.4359</v>
          </cell>
          <cell r="G262">
            <v>58.887</v>
          </cell>
          <cell r="H262">
            <v>118.85639999999999</v>
          </cell>
          <cell r="I262">
            <v>33.658000000000001</v>
          </cell>
          <cell r="J262">
            <v>80.446899999999999</v>
          </cell>
          <cell r="K262">
            <v>38.565600000000003</v>
          </cell>
          <cell r="L262">
            <v>707.38040000000001</v>
          </cell>
          <cell r="M262">
            <v>47.841099999999997</v>
          </cell>
          <cell r="N262">
            <v>27.284500000000001</v>
          </cell>
          <cell r="O262">
            <v>223.16</v>
          </cell>
          <cell r="P262">
            <v>118.2009</v>
          </cell>
          <cell r="Q262">
            <v>16.277000000000001</v>
          </cell>
          <cell r="R262">
            <v>50.906700000000001</v>
          </cell>
          <cell r="S262">
            <v>83.461500000000001</v>
          </cell>
          <cell r="T262">
            <v>31.975200000000001</v>
          </cell>
          <cell r="U262">
            <v>20.862300000000001</v>
          </cell>
          <cell r="V262">
            <v>35.427399999999999</v>
          </cell>
          <cell r="W262">
            <v>62.790999999999997</v>
          </cell>
          <cell r="X262">
            <v>189.53970000000001</v>
          </cell>
          <cell r="Y262">
            <v>30.674600000000002</v>
          </cell>
          <cell r="Z262">
            <v>52.850700000000003</v>
          </cell>
          <cell r="AA262">
            <v>42.392899999999997</v>
          </cell>
          <cell r="AB262">
            <v>247.06960000000001</v>
          </cell>
          <cell r="AC262">
            <v>70.862300000000005</v>
          </cell>
          <cell r="AD262">
            <v>21.7227</v>
          </cell>
          <cell r="AE262">
            <v>118.753</v>
          </cell>
        </row>
        <row r="263">
          <cell r="B263">
            <v>3393.0753</v>
          </cell>
          <cell r="C263">
            <v>51.687899999999999</v>
          </cell>
          <cell r="D263">
            <v>51.846299999999999</v>
          </cell>
          <cell r="E263">
            <v>568.23910000000001</v>
          </cell>
          <cell r="F263">
            <v>230.3784</v>
          </cell>
          <cell r="G263">
            <v>58.315600000000003</v>
          </cell>
          <cell r="H263">
            <v>119.0175</v>
          </cell>
          <cell r="I263">
            <v>34.326700000000002</v>
          </cell>
          <cell r="J263">
            <v>81.369399999999999</v>
          </cell>
          <cell r="K263">
            <v>38.603299999999997</v>
          </cell>
          <cell r="L263">
            <v>717.33389999999997</v>
          </cell>
          <cell r="M263">
            <v>52.658999999999999</v>
          </cell>
          <cell r="N263">
            <v>27.472200000000001</v>
          </cell>
          <cell r="O263">
            <v>222.6481</v>
          </cell>
          <cell r="P263">
            <v>121.1645</v>
          </cell>
          <cell r="Q263">
            <v>16.451599999999999</v>
          </cell>
          <cell r="R263">
            <v>51.508400000000002</v>
          </cell>
          <cell r="S263">
            <v>81.913799999999995</v>
          </cell>
          <cell r="T263">
            <v>32.321199999999997</v>
          </cell>
          <cell r="U263">
            <v>20.765599999999999</v>
          </cell>
          <cell r="V263">
            <v>35.811399999999999</v>
          </cell>
          <cell r="W263">
            <v>62.6295</v>
          </cell>
          <cell r="X263">
            <v>191.52529999999999</v>
          </cell>
          <cell r="Y263">
            <v>29.853300000000001</v>
          </cell>
          <cell r="Z263">
            <v>51.821199999999997</v>
          </cell>
          <cell r="AA263">
            <v>42.563200000000002</v>
          </cell>
          <cell r="AB263">
            <v>254.43039999999999</v>
          </cell>
          <cell r="AC263">
            <v>70.716800000000006</v>
          </cell>
          <cell r="AD263">
            <v>21.6768</v>
          </cell>
          <cell r="AE263">
            <v>115.2645</v>
          </cell>
        </row>
        <row r="264">
          <cell r="B264">
            <v>3446.7786000000001</v>
          </cell>
          <cell r="C264">
            <v>51.437600000000003</v>
          </cell>
          <cell r="D264">
            <v>51.448099999999997</v>
          </cell>
          <cell r="E264">
            <v>574.29229999999995</v>
          </cell>
          <cell r="F264">
            <v>230.3784</v>
          </cell>
          <cell r="G264">
            <v>57.494300000000003</v>
          </cell>
          <cell r="H264">
            <v>118.4267</v>
          </cell>
          <cell r="I264">
            <v>37.744500000000002</v>
          </cell>
          <cell r="J264">
            <v>81.184899999999999</v>
          </cell>
          <cell r="K264">
            <v>38.4146</v>
          </cell>
          <cell r="L264">
            <v>696.06960000000004</v>
          </cell>
          <cell r="M264">
            <v>57.476900000000001</v>
          </cell>
          <cell r="N264">
            <v>27.472200000000001</v>
          </cell>
          <cell r="O264">
            <v>217.7004</v>
          </cell>
          <cell r="P264">
            <v>116.8331</v>
          </cell>
          <cell r="Q264">
            <v>16.342500000000001</v>
          </cell>
          <cell r="R264">
            <v>52.7119</v>
          </cell>
          <cell r="S264">
            <v>79.7029</v>
          </cell>
          <cell r="T264">
            <v>32.177</v>
          </cell>
          <cell r="U264">
            <v>20.3141</v>
          </cell>
          <cell r="V264">
            <v>34.851300000000002</v>
          </cell>
          <cell r="W264">
            <v>61.661000000000001</v>
          </cell>
          <cell r="X264">
            <v>193.09719999999999</v>
          </cell>
          <cell r="Y264">
            <v>31.249500000000001</v>
          </cell>
          <cell r="Z264">
            <v>49.333100000000002</v>
          </cell>
          <cell r="AA264">
            <v>42.336100000000002</v>
          </cell>
          <cell r="AB264">
            <v>249.0067</v>
          </cell>
          <cell r="AC264">
            <v>68.873699999999999</v>
          </cell>
          <cell r="AD264">
            <v>21.332699999999999</v>
          </cell>
          <cell r="AE264">
            <v>112.4928</v>
          </cell>
        </row>
        <row r="265">
          <cell r="B265">
            <v>3293.8054999999999</v>
          </cell>
          <cell r="C265">
            <v>50.811799999999998</v>
          </cell>
          <cell r="D265">
            <v>50.731299999999997</v>
          </cell>
          <cell r="E265">
            <v>559.15940000000001</v>
          </cell>
          <cell r="F265">
            <v>225.3279</v>
          </cell>
          <cell r="G265">
            <v>56.708599999999997</v>
          </cell>
          <cell r="H265">
            <v>117.56740000000001</v>
          </cell>
          <cell r="I265">
            <v>35.8127</v>
          </cell>
          <cell r="J265">
            <v>80.508399999999995</v>
          </cell>
          <cell r="K265">
            <v>38.075000000000003</v>
          </cell>
          <cell r="L265">
            <v>698.55790000000002</v>
          </cell>
          <cell r="M265">
            <v>54.941200000000002</v>
          </cell>
          <cell r="N265">
            <v>26.095500000000001</v>
          </cell>
          <cell r="O265">
            <v>215.48249999999999</v>
          </cell>
          <cell r="P265">
            <v>117.517</v>
          </cell>
          <cell r="Q265">
            <v>15.9716</v>
          </cell>
          <cell r="R265">
            <v>50.4253</v>
          </cell>
          <cell r="S265">
            <v>79.150199999999998</v>
          </cell>
          <cell r="T265">
            <v>31.5427</v>
          </cell>
          <cell r="U265">
            <v>20.797799999999999</v>
          </cell>
          <cell r="V265">
            <v>35.139299999999999</v>
          </cell>
          <cell r="W265">
            <v>60.611800000000002</v>
          </cell>
          <cell r="X265">
            <v>184.2448</v>
          </cell>
          <cell r="Y265">
            <v>31.7012</v>
          </cell>
          <cell r="Z265">
            <v>50.62</v>
          </cell>
          <cell r="AA265">
            <v>42.392899999999997</v>
          </cell>
          <cell r="AB265">
            <v>243.48609999999999</v>
          </cell>
          <cell r="AC265">
            <v>68.922200000000004</v>
          </cell>
          <cell r="AD265">
            <v>21.447399999999998</v>
          </cell>
          <cell r="AE265">
            <v>114.0698</v>
          </cell>
        </row>
        <row r="266">
          <cell r="B266">
            <v>3223.8283999999999</v>
          </cell>
          <cell r="C266">
            <v>50.561500000000002</v>
          </cell>
          <cell r="D266">
            <v>50.731299999999997</v>
          </cell>
          <cell r="E266">
            <v>563.69929999999999</v>
          </cell>
          <cell r="F266">
            <v>222.60839999999999</v>
          </cell>
          <cell r="G266">
            <v>56.958599999999997</v>
          </cell>
          <cell r="H266">
            <v>119.3934</v>
          </cell>
          <cell r="I266">
            <v>34.6982</v>
          </cell>
          <cell r="J266">
            <v>81.553899999999999</v>
          </cell>
          <cell r="K266">
            <v>38.4146</v>
          </cell>
          <cell r="L266">
            <v>690.18790000000001</v>
          </cell>
          <cell r="M266">
            <v>52.828099999999999</v>
          </cell>
          <cell r="N266">
            <v>25.4071</v>
          </cell>
          <cell r="O266">
            <v>218.3828</v>
          </cell>
          <cell r="P266">
            <v>116.09220000000001</v>
          </cell>
          <cell r="Q266">
            <v>15.8188</v>
          </cell>
          <cell r="R266">
            <v>49.462499999999999</v>
          </cell>
          <cell r="S266">
            <v>79.592399999999998</v>
          </cell>
          <cell r="T266">
            <v>31.6004</v>
          </cell>
          <cell r="U266">
            <v>21.346</v>
          </cell>
          <cell r="V266">
            <v>35.043300000000002</v>
          </cell>
          <cell r="W266">
            <v>60.369700000000002</v>
          </cell>
          <cell r="X266">
            <v>182.83840000000001</v>
          </cell>
          <cell r="Y266">
            <v>31.454799999999999</v>
          </cell>
          <cell r="Z266">
            <v>50.3626</v>
          </cell>
          <cell r="AA266">
            <v>41.882100000000001</v>
          </cell>
          <cell r="AB266">
            <v>247.06960000000001</v>
          </cell>
          <cell r="AC266">
            <v>70.425700000000006</v>
          </cell>
          <cell r="AD266">
            <v>21.447399999999998</v>
          </cell>
          <cell r="AE266">
            <v>115.8857</v>
          </cell>
        </row>
        <row r="267">
          <cell r="B267">
            <v>3254.7485000000001</v>
          </cell>
          <cell r="C267">
            <v>50.686700000000002</v>
          </cell>
          <cell r="D267">
            <v>51.607399999999998</v>
          </cell>
          <cell r="E267">
            <v>566.72590000000002</v>
          </cell>
          <cell r="F267">
            <v>224.16239999999999</v>
          </cell>
          <cell r="G267">
            <v>57.244300000000003</v>
          </cell>
          <cell r="H267">
            <v>119.1786</v>
          </cell>
          <cell r="I267">
            <v>34.846800000000002</v>
          </cell>
          <cell r="J267">
            <v>82.722499999999997</v>
          </cell>
          <cell r="K267">
            <v>39.056100000000001</v>
          </cell>
          <cell r="L267">
            <v>680.68679999999995</v>
          </cell>
          <cell r="M267">
            <v>52.828099999999999</v>
          </cell>
          <cell r="N267">
            <v>25.4697</v>
          </cell>
          <cell r="O267">
            <v>238.1738</v>
          </cell>
          <cell r="P267">
            <v>116.09220000000001</v>
          </cell>
          <cell r="Q267">
            <v>16.320699999999999</v>
          </cell>
          <cell r="R267">
            <v>49.823500000000003</v>
          </cell>
          <cell r="S267">
            <v>80.918899999999994</v>
          </cell>
          <cell r="T267">
            <v>32.321199999999997</v>
          </cell>
          <cell r="U267">
            <v>21.410499999999999</v>
          </cell>
          <cell r="V267">
            <v>35.331400000000002</v>
          </cell>
          <cell r="W267">
            <v>61.499600000000001</v>
          </cell>
          <cell r="X267">
            <v>184.49299999999999</v>
          </cell>
          <cell r="Y267">
            <v>31.372699999999998</v>
          </cell>
          <cell r="Z267">
            <v>50.191000000000003</v>
          </cell>
          <cell r="AA267">
            <v>42.336100000000002</v>
          </cell>
          <cell r="AB267">
            <v>248.5224</v>
          </cell>
          <cell r="AC267">
            <v>69.940700000000007</v>
          </cell>
          <cell r="AD267">
            <v>21.608000000000001</v>
          </cell>
          <cell r="AE267">
            <v>115.6468</v>
          </cell>
        </row>
        <row r="268">
          <cell r="B268">
            <v>3222.201</v>
          </cell>
          <cell r="C268">
            <v>49.9358</v>
          </cell>
          <cell r="D268">
            <v>51.209200000000003</v>
          </cell>
          <cell r="E268">
            <v>562.18600000000004</v>
          </cell>
          <cell r="F268">
            <v>221.8314</v>
          </cell>
          <cell r="G268">
            <v>56.601500000000001</v>
          </cell>
          <cell r="H268">
            <v>117.1914</v>
          </cell>
          <cell r="I268">
            <v>34.475299999999997</v>
          </cell>
          <cell r="J268">
            <v>83.275999999999996</v>
          </cell>
          <cell r="K268">
            <v>38.829700000000003</v>
          </cell>
          <cell r="L268">
            <v>685.21109999999999</v>
          </cell>
          <cell r="M268">
            <v>53.081600000000002</v>
          </cell>
          <cell r="N268">
            <v>25.1568</v>
          </cell>
          <cell r="O268">
            <v>237.66200000000001</v>
          </cell>
          <cell r="P268">
            <v>118.1439</v>
          </cell>
          <cell r="Q268">
            <v>16.2334</v>
          </cell>
          <cell r="R268">
            <v>49.101500000000001</v>
          </cell>
          <cell r="S268">
            <v>82.466499999999996</v>
          </cell>
          <cell r="T268">
            <v>32.2059</v>
          </cell>
          <cell r="U268">
            <v>21.732900000000001</v>
          </cell>
          <cell r="V268">
            <v>35.139299999999999</v>
          </cell>
          <cell r="W268">
            <v>61.0961</v>
          </cell>
          <cell r="X268">
            <v>189.45699999999999</v>
          </cell>
          <cell r="Y268">
            <v>29.442699999999999</v>
          </cell>
          <cell r="Z268">
            <v>49.247300000000003</v>
          </cell>
          <cell r="AA268">
            <v>42.165900000000001</v>
          </cell>
          <cell r="AB268">
            <v>252.68709999999999</v>
          </cell>
          <cell r="AC268">
            <v>69.407200000000003</v>
          </cell>
          <cell r="AD268">
            <v>21.585000000000001</v>
          </cell>
          <cell r="AE268">
            <v>113.1618</v>
          </cell>
        </row>
        <row r="269">
          <cell r="B269">
            <v>3332.8624</v>
          </cell>
          <cell r="C269">
            <v>50.811799999999998</v>
          </cell>
          <cell r="D269">
            <v>52.403799999999997</v>
          </cell>
          <cell r="E269">
            <v>564.45590000000004</v>
          </cell>
          <cell r="F269">
            <v>228.04740000000001</v>
          </cell>
          <cell r="G269">
            <v>57.03</v>
          </cell>
          <cell r="H269">
            <v>119.0175</v>
          </cell>
          <cell r="I269">
            <v>37.150100000000002</v>
          </cell>
          <cell r="J269">
            <v>85.859200000000001</v>
          </cell>
          <cell r="K269">
            <v>40.150500000000001</v>
          </cell>
          <cell r="L269">
            <v>676.38869999999997</v>
          </cell>
          <cell r="M269">
            <v>55.955500000000001</v>
          </cell>
          <cell r="N269">
            <v>25.72</v>
          </cell>
          <cell r="O269">
            <v>254.21129999999999</v>
          </cell>
          <cell r="P269">
            <v>120.5945</v>
          </cell>
          <cell r="Q269">
            <v>16.7789</v>
          </cell>
          <cell r="R269">
            <v>50.4253</v>
          </cell>
          <cell r="S269">
            <v>82.687600000000003</v>
          </cell>
          <cell r="T269">
            <v>32.926699999999997</v>
          </cell>
          <cell r="U269">
            <v>21.5717</v>
          </cell>
          <cell r="V269">
            <v>35.523400000000002</v>
          </cell>
          <cell r="W269">
            <v>61.418900000000001</v>
          </cell>
          <cell r="X269">
            <v>195.33099999999999</v>
          </cell>
          <cell r="Y269">
            <v>29.360499999999998</v>
          </cell>
          <cell r="Z269">
            <v>49.075699999999998</v>
          </cell>
          <cell r="AA269">
            <v>42.052399999999999</v>
          </cell>
          <cell r="AB269">
            <v>253.1713</v>
          </cell>
          <cell r="AC269">
            <v>69.940700000000007</v>
          </cell>
          <cell r="AD269">
            <v>21.791499999999999</v>
          </cell>
          <cell r="AE269">
            <v>113.20959999999999</v>
          </cell>
        </row>
        <row r="270">
          <cell r="B270">
            <v>3368.6646999999998</v>
          </cell>
          <cell r="C270">
            <v>51.1873</v>
          </cell>
          <cell r="D270">
            <v>52.0852</v>
          </cell>
          <cell r="E270">
            <v>561.42939999999999</v>
          </cell>
          <cell r="F270">
            <v>231.15530000000001</v>
          </cell>
          <cell r="G270">
            <v>57.208599999999997</v>
          </cell>
          <cell r="H270">
            <v>119.5009</v>
          </cell>
          <cell r="I270">
            <v>38.338900000000002</v>
          </cell>
          <cell r="J270">
            <v>84.752099999999999</v>
          </cell>
          <cell r="K270">
            <v>42.376800000000003</v>
          </cell>
          <cell r="L270">
            <v>679.5557</v>
          </cell>
          <cell r="M270">
            <v>59.759099999999997</v>
          </cell>
          <cell r="N270">
            <v>25.594899999999999</v>
          </cell>
          <cell r="O270">
            <v>256.94110000000001</v>
          </cell>
          <cell r="P270">
            <v>117.346</v>
          </cell>
          <cell r="Q270">
            <v>17.237100000000002</v>
          </cell>
          <cell r="R270">
            <v>50.5456</v>
          </cell>
          <cell r="S270">
            <v>83.240399999999994</v>
          </cell>
          <cell r="T270">
            <v>32.638399999999997</v>
          </cell>
          <cell r="U270">
            <v>22.6358</v>
          </cell>
          <cell r="V270">
            <v>36.099400000000003</v>
          </cell>
          <cell r="W270">
            <v>61.418900000000001</v>
          </cell>
          <cell r="X270">
            <v>190.69800000000001</v>
          </cell>
          <cell r="Y270">
            <v>29.6069</v>
          </cell>
          <cell r="Z270">
            <v>49.590499999999999</v>
          </cell>
          <cell r="AA270">
            <v>42.392899999999997</v>
          </cell>
          <cell r="AB270">
            <v>251.81540000000001</v>
          </cell>
          <cell r="AC270">
            <v>70.813800000000001</v>
          </cell>
          <cell r="AD270">
            <v>22.1585</v>
          </cell>
          <cell r="AE270">
            <v>115.8379</v>
          </cell>
        </row>
        <row r="271">
          <cell r="B271">
            <v>3358.9004</v>
          </cell>
          <cell r="C271">
            <v>50.561500000000002</v>
          </cell>
          <cell r="D271">
            <v>52.483400000000003</v>
          </cell>
          <cell r="E271">
            <v>546.29650000000004</v>
          </cell>
          <cell r="F271">
            <v>228.4359</v>
          </cell>
          <cell r="G271">
            <v>56.601500000000001</v>
          </cell>
          <cell r="H271">
            <v>116.9766</v>
          </cell>
          <cell r="I271">
            <v>37.744500000000002</v>
          </cell>
          <cell r="J271">
            <v>82.476500000000001</v>
          </cell>
          <cell r="K271">
            <v>43.848500000000001</v>
          </cell>
          <cell r="L271">
            <v>670.50699999999995</v>
          </cell>
          <cell r="M271">
            <v>57.730499999999999</v>
          </cell>
          <cell r="N271">
            <v>25.72</v>
          </cell>
          <cell r="O271">
            <v>249.77539999999999</v>
          </cell>
          <cell r="P271">
            <v>115.9782</v>
          </cell>
          <cell r="Q271">
            <v>16.866099999999999</v>
          </cell>
          <cell r="R271">
            <v>49.823500000000003</v>
          </cell>
          <cell r="S271">
            <v>82.355999999999995</v>
          </cell>
          <cell r="T271">
            <v>32.148200000000003</v>
          </cell>
          <cell r="U271">
            <v>22.1843</v>
          </cell>
          <cell r="V271">
            <v>35.523400000000002</v>
          </cell>
          <cell r="W271">
            <v>60.531100000000002</v>
          </cell>
          <cell r="X271">
            <v>182.0111</v>
          </cell>
          <cell r="Y271">
            <v>29.032</v>
          </cell>
          <cell r="Z271">
            <v>48.475099999999998</v>
          </cell>
          <cell r="AA271">
            <v>41.768599999999999</v>
          </cell>
          <cell r="AB271">
            <v>250.26570000000001</v>
          </cell>
          <cell r="AC271">
            <v>69.795199999999994</v>
          </cell>
          <cell r="AD271">
            <v>21.975000000000001</v>
          </cell>
          <cell r="AE271">
            <v>115.599</v>
          </cell>
        </row>
        <row r="272">
          <cell r="B272">
            <v>3297.0601999999999</v>
          </cell>
          <cell r="C272">
            <v>50.311199999999999</v>
          </cell>
          <cell r="D272">
            <v>51.288800000000002</v>
          </cell>
          <cell r="E272">
            <v>553.10630000000003</v>
          </cell>
          <cell r="F272">
            <v>225.71639999999999</v>
          </cell>
          <cell r="G272">
            <v>57.172899999999998</v>
          </cell>
          <cell r="H272">
            <v>116.2784</v>
          </cell>
          <cell r="I272">
            <v>36.332799999999999</v>
          </cell>
          <cell r="J272">
            <v>82.537999999999997</v>
          </cell>
          <cell r="K272">
            <v>45.244700000000002</v>
          </cell>
          <cell r="L272">
            <v>665.30399999999997</v>
          </cell>
          <cell r="M272">
            <v>57.223399999999998</v>
          </cell>
          <cell r="N272">
            <v>25.3446</v>
          </cell>
          <cell r="O272">
            <v>241.75659999999999</v>
          </cell>
          <cell r="P272">
            <v>115.1233</v>
          </cell>
          <cell r="Q272">
            <v>16.626100000000001</v>
          </cell>
          <cell r="R272">
            <v>49.462499999999999</v>
          </cell>
          <cell r="S272">
            <v>85.119600000000005</v>
          </cell>
          <cell r="T272">
            <v>31.975200000000001</v>
          </cell>
          <cell r="U272">
            <v>23.2806</v>
          </cell>
          <cell r="V272">
            <v>35.619399999999999</v>
          </cell>
          <cell r="W272">
            <v>61.0961</v>
          </cell>
          <cell r="X272">
            <v>185.23759999999999</v>
          </cell>
          <cell r="Y272">
            <v>29.237300000000001</v>
          </cell>
          <cell r="Z272">
            <v>48.560899999999997</v>
          </cell>
          <cell r="AA272">
            <v>41.484900000000003</v>
          </cell>
          <cell r="AB272">
            <v>256.75479999999999</v>
          </cell>
          <cell r="AC272">
            <v>70.959299999999999</v>
          </cell>
          <cell r="AD272">
            <v>22.1356</v>
          </cell>
          <cell r="AE272">
            <v>117.51049999999999</v>
          </cell>
        </row>
        <row r="273">
          <cell r="B273">
            <v>3228.7105000000001</v>
          </cell>
          <cell r="C273">
            <v>48.934600000000003</v>
          </cell>
          <cell r="D273">
            <v>49.695999999999998</v>
          </cell>
          <cell r="E273">
            <v>538.73009999999999</v>
          </cell>
          <cell r="F273">
            <v>222.2199</v>
          </cell>
          <cell r="G273">
            <v>55.4587</v>
          </cell>
          <cell r="H273">
            <v>113.1096</v>
          </cell>
          <cell r="I273">
            <v>34.995399999999997</v>
          </cell>
          <cell r="J273">
            <v>79.585800000000006</v>
          </cell>
          <cell r="K273">
            <v>44.150399999999998</v>
          </cell>
          <cell r="L273">
            <v>640.42020000000002</v>
          </cell>
          <cell r="M273">
            <v>55.955500000000001</v>
          </cell>
          <cell r="N273">
            <v>24.530999999999999</v>
          </cell>
          <cell r="O273">
            <v>241.75659999999999</v>
          </cell>
          <cell r="P273">
            <v>103.611</v>
          </cell>
          <cell r="Q273">
            <v>16.0806</v>
          </cell>
          <cell r="R273">
            <v>48.379399999999997</v>
          </cell>
          <cell r="S273">
            <v>83.350899999999996</v>
          </cell>
          <cell r="T273">
            <v>30.821899999999999</v>
          </cell>
          <cell r="U273">
            <v>21.926400000000001</v>
          </cell>
          <cell r="V273">
            <v>34.179299999999998</v>
          </cell>
          <cell r="W273">
            <v>59.320500000000003</v>
          </cell>
          <cell r="X273">
            <v>181.01830000000001</v>
          </cell>
          <cell r="Y273">
            <v>27.389500000000002</v>
          </cell>
          <cell r="Z273">
            <v>46.072800000000001</v>
          </cell>
          <cell r="AA273">
            <v>40.293100000000003</v>
          </cell>
          <cell r="AB273">
            <v>251.428</v>
          </cell>
          <cell r="AC273">
            <v>69.746700000000004</v>
          </cell>
          <cell r="AD273">
            <v>21.401499999999999</v>
          </cell>
          <cell r="AE273">
            <v>117.2238</v>
          </cell>
        </row>
        <row r="274">
          <cell r="B274">
            <v>3178.2619</v>
          </cell>
          <cell r="C274">
            <v>49.059699999999999</v>
          </cell>
          <cell r="D274">
            <v>51.448099999999997</v>
          </cell>
          <cell r="E274">
            <v>540.24329999999998</v>
          </cell>
          <cell r="F274">
            <v>221.05439999999999</v>
          </cell>
          <cell r="G274">
            <v>55.744399999999999</v>
          </cell>
          <cell r="H274">
            <v>113.53919999999999</v>
          </cell>
          <cell r="I274">
            <v>34.1038</v>
          </cell>
          <cell r="J274">
            <v>80.446899999999999</v>
          </cell>
          <cell r="K274">
            <v>41.508899999999997</v>
          </cell>
          <cell r="L274">
            <v>644.49210000000005</v>
          </cell>
          <cell r="M274">
            <v>54.349499999999999</v>
          </cell>
          <cell r="N274">
            <v>24.405899999999999</v>
          </cell>
          <cell r="O274">
            <v>240.0505</v>
          </cell>
          <cell r="P274">
            <v>108.45529999999999</v>
          </cell>
          <cell r="Q274">
            <v>16.146100000000001</v>
          </cell>
          <cell r="R274">
            <v>48.018300000000004</v>
          </cell>
          <cell r="S274">
            <v>84.014200000000002</v>
          </cell>
          <cell r="T274">
            <v>31.283200000000001</v>
          </cell>
          <cell r="U274">
            <v>21.474900000000002</v>
          </cell>
          <cell r="V274">
            <v>34.947299999999998</v>
          </cell>
          <cell r="W274">
            <v>59.401200000000003</v>
          </cell>
          <cell r="X274">
            <v>182.09379999999999</v>
          </cell>
          <cell r="Y274">
            <v>27.6769</v>
          </cell>
          <cell r="Z274">
            <v>47.274000000000001</v>
          </cell>
          <cell r="AA274">
            <v>40.520099999999999</v>
          </cell>
          <cell r="AB274">
            <v>252.78389999999999</v>
          </cell>
          <cell r="AC274">
            <v>70.280199999999994</v>
          </cell>
          <cell r="AD274">
            <v>21.470400000000001</v>
          </cell>
          <cell r="AE274">
            <v>118.03619999999999</v>
          </cell>
        </row>
        <row r="275">
          <cell r="B275">
            <v>3124.5585000000001</v>
          </cell>
          <cell r="C275">
            <v>48.809399999999997</v>
          </cell>
          <cell r="D275">
            <v>51.049900000000001</v>
          </cell>
          <cell r="E275">
            <v>532.67690000000005</v>
          </cell>
          <cell r="F275">
            <v>218.7235</v>
          </cell>
          <cell r="G275">
            <v>55.637300000000003</v>
          </cell>
          <cell r="H275">
            <v>112.0354</v>
          </cell>
          <cell r="I275">
            <v>33.435099999999998</v>
          </cell>
          <cell r="J275">
            <v>80.139300000000006</v>
          </cell>
          <cell r="K275">
            <v>40.980600000000003</v>
          </cell>
          <cell r="L275">
            <v>651.50480000000005</v>
          </cell>
          <cell r="M275">
            <v>55.448300000000003</v>
          </cell>
          <cell r="N275">
            <v>25.031700000000001</v>
          </cell>
          <cell r="O275">
            <v>247.5574</v>
          </cell>
          <cell r="P275">
            <v>104.18089999999999</v>
          </cell>
          <cell r="Q275">
            <v>16.255199999999999</v>
          </cell>
          <cell r="R275">
            <v>47.296300000000002</v>
          </cell>
          <cell r="S275">
            <v>84.345799999999997</v>
          </cell>
          <cell r="T275">
            <v>31.398599999999998</v>
          </cell>
          <cell r="U275">
            <v>20.7011</v>
          </cell>
          <cell r="V275">
            <v>34.467300000000002</v>
          </cell>
          <cell r="W275">
            <v>59.078400000000002</v>
          </cell>
          <cell r="X275">
            <v>191.52529999999999</v>
          </cell>
          <cell r="Y275">
            <v>27.635899999999999</v>
          </cell>
          <cell r="Z275">
            <v>47.3598</v>
          </cell>
          <cell r="AA275">
            <v>40.122900000000001</v>
          </cell>
          <cell r="AB275">
            <v>256.1737</v>
          </cell>
          <cell r="AC275">
            <v>70.328699999999998</v>
          </cell>
          <cell r="AD275">
            <v>21.080400000000001</v>
          </cell>
          <cell r="AE275">
            <v>118.084</v>
          </cell>
        </row>
        <row r="276">
          <cell r="B276">
            <v>3153.8512999999998</v>
          </cell>
          <cell r="C276">
            <v>49.184899999999999</v>
          </cell>
          <cell r="D276">
            <v>51.049900000000001</v>
          </cell>
          <cell r="E276">
            <v>536.46010000000001</v>
          </cell>
          <cell r="F276">
            <v>220.2774</v>
          </cell>
          <cell r="G276">
            <v>56.101500000000001</v>
          </cell>
          <cell r="H276">
            <v>112.5188</v>
          </cell>
          <cell r="I276">
            <v>33.509399999999999</v>
          </cell>
          <cell r="J276">
            <v>81.123400000000004</v>
          </cell>
          <cell r="K276">
            <v>41.093800000000002</v>
          </cell>
          <cell r="L276">
            <v>664.173</v>
          </cell>
          <cell r="M276">
            <v>56.969799999999999</v>
          </cell>
          <cell r="N276">
            <v>24.2807</v>
          </cell>
          <cell r="O276">
            <v>252.5052</v>
          </cell>
          <cell r="P276">
            <v>101.50230000000001</v>
          </cell>
          <cell r="Q276">
            <v>16.604299999999999</v>
          </cell>
          <cell r="R276">
            <v>46.935200000000002</v>
          </cell>
          <cell r="S276">
            <v>83.240399999999994</v>
          </cell>
          <cell r="T276">
            <v>31.629200000000001</v>
          </cell>
          <cell r="U276">
            <v>21.861899999999999</v>
          </cell>
          <cell r="V276">
            <v>34.563299999999998</v>
          </cell>
          <cell r="W276">
            <v>59.159100000000002</v>
          </cell>
          <cell r="X276">
            <v>184.07939999999999</v>
          </cell>
          <cell r="Y276">
            <v>27.964400000000001</v>
          </cell>
          <cell r="Z276">
            <v>47.617100000000001</v>
          </cell>
          <cell r="AA276">
            <v>40.4634</v>
          </cell>
          <cell r="AB276">
            <v>252.3965</v>
          </cell>
          <cell r="AC276">
            <v>70.377200000000002</v>
          </cell>
          <cell r="AD276">
            <v>21.241</v>
          </cell>
          <cell r="AE276">
            <v>123.6752</v>
          </cell>
        </row>
        <row r="277">
          <cell r="B277">
            <v>3144.087</v>
          </cell>
          <cell r="C277">
            <v>49.685499999999998</v>
          </cell>
          <cell r="D277">
            <v>50.811</v>
          </cell>
          <cell r="E277">
            <v>538.73009999999999</v>
          </cell>
          <cell r="F277">
            <v>222.2199</v>
          </cell>
          <cell r="G277">
            <v>56.030099999999997</v>
          </cell>
          <cell r="H277">
            <v>111.55200000000001</v>
          </cell>
          <cell r="I277">
            <v>34.401000000000003</v>
          </cell>
          <cell r="J277">
            <v>81.430899999999994</v>
          </cell>
          <cell r="K277">
            <v>41.131599999999999</v>
          </cell>
          <cell r="L277">
            <v>662.13699999999994</v>
          </cell>
          <cell r="M277">
            <v>58.575800000000001</v>
          </cell>
          <cell r="N277">
            <v>24.2181</v>
          </cell>
          <cell r="O277">
            <v>248.23990000000001</v>
          </cell>
          <cell r="P277">
            <v>99.393600000000006</v>
          </cell>
          <cell r="Q277">
            <v>16.757000000000001</v>
          </cell>
          <cell r="R277">
            <v>47.296300000000002</v>
          </cell>
          <cell r="S277">
            <v>80.697800000000001</v>
          </cell>
          <cell r="T277">
            <v>32.119399999999999</v>
          </cell>
          <cell r="U277">
            <v>21.539400000000001</v>
          </cell>
          <cell r="V277">
            <v>34.659300000000002</v>
          </cell>
          <cell r="W277">
            <v>58.997700000000002</v>
          </cell>
          <cell r="X277">
            <v>182.83840000000001</v>
          </cell>
          <cell r="Y277">
            <v>27.6769</v>
          </cell>
          <cell r="Z277">
            <v>47.531300000000002</v>
          </cell>
          <cell r="AA277">
            <v>40.349899999999998</v>
          </cell>
          <cell r="AB277">
            <v>250.36259999999999</v>
          </cell>
          <cell r="AC277">
            <v>71.735299999999995</v>
          </cell>
          <cell r="AD277">
            <v>21.6768</v>
          </cell>
          <cell r="AE277">
            <v>119.9477</v>
          </cell>
        </row>
        <row r="278">
          <cell r="B278">
            <v>3171.7523999999999</v>
          </cell>
          <cell r="C278">
            <v>49.810600000000001</v>
          </cell>
          <cell r="D278">
            <v>51.368499999999997</v>
          </cell>
          <cell r="E278">
            <v>541.75660000000005</v>
          </cell>
          <cell r="F278">
            <v>226.49340000000001</v>
          </cell>
          <cell r="G278">
            <v>55.530200000000001</v>
          </cell>
          <cell r="H278">
            <v>113.1096</v>
          </cell>
          <cell r="I278">
            <v>35.069699999999997</v>
          </cell>
          <cell r="J278">
            <v>82.722499999999997</v>
          </cell>
          <cell r="K278">
            <v>41.282499999999999</v>
          </cell>
          <cell r="L278">
            <v>665.98270000000002</v>
          </cell>
          <cell r="M278">
            <v>61.111499999999999</v>
          </cell>
          <cell r="N278">
            <v>24.2807</v>
          </cell>
          <cell r="O278">
            <v>262.57130000000001</v>
          </cell>
          <cell r="P278">
            <v>98.025800000000004</v>
          </cell>
          <cell r="Q278">
            <v>17.106100000000001</v>
          </cell>
          <cell r="R278">
            <v>47.657299999999999</v>
          </cell>
          <cell r="S278">
            <v>79.592399999999998</v>
          </cell>
          <cell r="T278">
            <v>32.523000000000003</v>
          </cell>
          <cell r="U278">
            <v>21.249199999999998</v>
          </cell>
          <cell r="V278">
            <v>34.755299999999998</v>
          </cell>
          <cell r="W278">
            <v>59.481900000000003</v>
          </cell>
          <cell r="X278">
            <v>183.0866</v>
          </cell>
          <cell r="Y278">
            <v>27.759</v>
          </cell>
          <cell r="Z278">
            <v>46.673400000000001</v>
          </cell>
          <cell r="AA278">
            <v>40.9741</v>
          </cell>
          <cell r="AB278">
            <v>250.94370000000001</v>
          </cell>
          <cell r="AC278">
            <v>72.414400000000001</v>
          </cell>
          <cell r="AD278">
            <v>21.7456</v>
          </cell>
          <cell r="AE278">
            <v>115.31229999999999</v>
          </cell>
        </row>
        <row r="279">
          <cell r="B279">
            <v>3044.8172</v>
          </cell>
          <cell r="C279">
            <v>49.184899999999999</v>
          </cell>
          <cell r="D279">
            <v>51.049900000000001</v>
          </cell>
          <cell r="E279">
            <v>536.46010000000001</v>
          </cell>
          <cell r="F279">
            <v>224.16239999999999</v>
          </cell>
          <cell r="G279">
            <v>55.280200000000001</v>
          </cell>
          <cell r="H279">
            <v>111.9817</v>
          </cell>
          <cell r="I279">
            <v>34.549599999999998</v>
          </cell>
          <cell r="J279">
            <v>81.923000000000002</v>
          </cell>
          <cell r="K279">
            <v>40.792000000000002</v>
          </cell>
          <cell r="L279">
            <v>669.60220000000004</v>
          </cell>
          <cell r="M279">
            <v>62.0413</v>
          </cell>
          <cell r="N279">
            <v>23.905200000000001</v>
          </cell>
          <cell r="O279">
            <v>261.8888</v>
          </cell>
          <cell r="P279">
            <v>96.543999999999997</v>
          </cell>
          <cell r="Q279">
            <v>16.909800000000001</v>
          </cell>
          <cell r="R279">
            <v>47.175899999999999</v>
          </cell>
          <cell r="S279">
            <v>77.270899999999997</v>
          </cell>
          <cell r="T279">
            <v>32.061700000000002</v>
          </cell>
          <cell r="U279">
            <v>20.765599999999999</v>
          </cell>
          <cell r="V279">
            <v>34.083199999999998</v>
          </cell>
          <cell r="W279">
            <v>58.836300000000001</v>
          </cell>
          <cell r="X279">
            <v>184.07939999999999</v>
          </cell>
          <cell r="Y279">
            <v>27.964400000000001</v>
          </cell>
          <cell r="Z279">
            <v>45.901200000000003</v>
          </cell>
          <cell r="AA279">
            <v>40.4634</v>
          </cell>
          <cell r="AB279">
            <v>243.29239999999999</v>
          </cell>
          <cell r="AC279">
            <v>72.8994</v>
          </cell>
          <cell r="AD279">
            <v>21.493300000000001</v>
          </cell>
          <cell r="AE279">
            <v>115.8379</v>
          </cell>
        </row>
        <row r="280">
          <cell r="B280">
            <v>3017.1518000000001</v>
          </cell>
          <cell r="C280">
            <v>48.809399999999997</v>
          </cell>
          <cell r="D280">
            <v>50.572099999999999</v>
          </cell>
          <cell r="E280">
            <v>531.16359999999997</v>
          </cell>
          <cell r="F280">
            <v>221.8314</v>
          </cell>
          <cell r="G280">
            <v>51.816299999999998</v>
          </cell>
          <cell r="H280">
            <v>109.35</v>
          </cell>
          <cell r="I280">
            <v>36.258499999999998</v>
          </cell>
          <cell r="J280">
            <v>81.246399999999994</v>
          </cell>
          <cell r="K280">
            <v>39.848599999999998</v>
          </cell>
          <cell r="L280">
            <v>644.7183</v>
          </cell>
          <cell r="M280">
            <v>62.886499999999998</v>
          </cell>
          <cell r="N280">
            <v>23.780100000000001</v>
          </cell>
          <cell r="O280">
            <v>246.70439999999999</v>
          </cell>
          <cell r="P280">
            <v>93.352500000000006</v>
          </cell>
          <cell r="Q280">
            <v>16.800699999999999</v>
          </cell>
          <cell r="R280">
            <v>46.814900000000002</v>
          </cell>
          <cell r="S280">
            <v>73.623000000000005</v>
          </cell>
          <cell r="T280">
            <v>32.061700000000002</v>
          </cell>
          <cell r="U280">
            <v>20.4754</v>
          </cell>
          <cell r="V280">
            <v>33.603200000000001</v>
          </cell>
          <cell r="W280">
            <v>57.706299999999999</v>
          </cell>
          <cell r="X280">
            <v>176.30250000000001</v>
          </cell>
          <cell r="Y280">
            <v>27.348400000000002</v>
          </cell>
          <cell r="Z280">
            <v>44.528500000000001</v>
          </cell>
          <cell r="AA280">
            <v>39.952599999999997</v>
          </cell>
          <cell r="AB280">
            <v>236.5128</v>
          </cell>
          <cell r="AC280">
            <v>74.160399999999996</v>
          </cell>
          <cell r="AD280">
            <v>21.309799999999999</v>
          </cell>
          <cell r="AE280">
            <v>113.7353</v>
          </cell>
        </row>
        <row r="281">
          <cell r="B281">
            <v>2875.5702999999999</v>
          </cell>
          <cell r="C281">
            <v>47.683</v>
          </cell>
          <cell r="D281">
            <v>48.342100000000002</v>
          </cell>
          <cell r="E281">
            <v>512.24749999999995</v>
          </cell>
          <cell r="F281">
            <v>216.78100000000001</v>
          </cell>
          <cell r="G281">
            <v>50.459200000000003</v>
          </cell>
          <cell r="H281">
            <v>106.55719999999999</v>
          </cell>
          <cell r="I281">
            <v>34.1038</v>
          </cell>
          <cell r="J281">
            <v>79.278300000000002</v>
          </cell>
          <cell r="K281">
            <v>38.754199999999997</v>
          </cell>
          <cell r="L281">
            <v>623.45389999999998</v>
          </cell>
          <cell r="M281">
            <v>59.167400000000001</v>
          </cell>
          <cell r="N281">
            <v>22.8414</v>
          </cell>
          <cell r="O281">
            <v>242.26849999999999</v>
          </cell>
          <cell r="P281">
            <v>90.844800000000006</v>
          </cell>
          <cell r="Q281">
            <v>16.124300000000002</v>
          </cell>
          <cell r="R281">
            <v>45.009700000000002</v>
          </cell>
          <cell r="S281">
            <v>70.748800000000003</v>
          </cell>
          <cell r="T281">
            <v>31.456199999999999</v>
          </cell>
          <cell r="U281">
            <v>19.991700000000002</v>
          </cell>
          <cell r="V281">
            <v>32.739100000000001</v>
          </cell>
          <cell r="W281">
            <v>56.172899999999998</v>
          </cell>
          <cell r="X281">
            <v>167.4502</v>
          </cell>
          <cell r="Y281">
            <v>26.9788</v>
          </cell>
          <cell r="Z281">
            <v>43.241500000000002</v>
          </cell>
          <cell r="AA281">
            <v>37.852800000000002</v>
          </cell>
          <cell r="AB281">
            <v>225.6653</v>
          </cell>
          <cell r="AC281">
            <v>68.582599999999999</v>
          </cell>
          <cell r="AD281">
            <v>20.575800000000001</v>
          </cell>
          <cell r="AE281">
            <v>109.6255</v>
          </cell>
        </row>
        <row r="282">
          <cell r="B282">
            <v>2763.2815000000001</v>
          </cell>
          <cell r="C282">
            <v>46.306399999999996</v>
          </cell>
          <cell r="D282">
            <v>48.262500000000003</v>
          </cell>
          <cell r="E282">
            <v>496.358</v>
          </cell>
          <cell r="F282">
            <v>209.39949999999999</v>
          </cell>
          <cell r="G282">
            <v>48.6023</v>
          </cell>
          <cell r="H282">
            <v>105.2145</v>
          </cell>
          <cell r="I282">
            <v>32.543500000000002</v>
          </cell>
          <cell r="J282">
            <v>77.310199999999995</v>
          </cell>
          <cell r="K282">
            <v>38.075000000000003</v>
          </cell>
          <cell r="L282">
            <v>616.66740000000004</v>
          </cell>
          <cell r="M282">
            <v>61.027000000000001</v>
          </cell>
          <cell r="N282">
            <v>21.965299999999999</v>
          </cell>
          <cell r="O282">
            <v>244.65700000000001</v>
          </cell>
          <cell r="P282">
            <v>89.135099999999994</v>
          </cell>
          <cell r="Q282">
            <v>15.797000000000001</v>
          </cell>
          <cell r="R282">
            <v>43.324800000000003</v>
          </cell>
          <cell r="S282">
            <v>68.537899999999993</v>
          </cell>
          <cell r="T282">
            <v>30.9373</v>
          </cell>
          <cell r="U282">
            <v>19.411300000000001</v>
          </cell>
          <cell r="V282">
            <v>32.5471</v>
          </cell>
          <cell r="W282">
            <v>57.383499999999998</v>
          </cell>
          <cell r="X282">
            <v>163.72720000000001</v>
          </cell>
          <cell r="Y282">
            <v>26.691400000000002</v>
          </cell>
          <cell r="Z282">
            <v>42.126199999999997</v>
          </cell>
          <cell r="AA282">
            <v>36.547600000000003</v>
          </cell>
          <cell r="AB282">
            <v>219.9511</v>
          </cell>
          <cell r="AC282">
            <v>65.575500000000005</v>
          </cell>
          <cell r="AD282">
            <v>20.048200000000001</v>
          </cell>
          <cell r="AE282">
            <v>110.86799999999999</v>
          </cell>
        </row>
        <row r="283">
          <cell r="B283">
            <v>2729.1066000000001</v>
          </cell>
          <cell r="C283">
            <v>48.183599999999998</v>
          </cell>
          <cell r="D283">
            <v>48.8996</v>
          </cell>
          <cell r="E283">
            <v>506.95100000000002</v>
          </cell>
          <cell r="F283">
            <v>210.1765</v>
          </cell>
          <cell r="G283">
            <v>49.709299999999999</v>
          </cell>
          <cell r="H283">
            <v>106.5035</v>
          </cell>
          <cell r="I283">
            <v>32.914999999999999</v>
          </cell>
          <cell r="J283">
            <v>79.524299999999997</v>
          </cell>
          <cell r="K283">
            <v>38.829700000000003</v>
          </cell>
          <cell r="L283">
            <v>623.68010000000004</v>
          </cell>
          <cell r="M283">
            <v>61.956800000000001</v>
          </cell>
          <cell r="N283">
            <v>22.215599999999998</v>
          </cell>
          <cell r="O283">
            <v>244.4864</v>
          </cell>
          <cell r="P283">
            <v>95.005200000000002</v>
          </cell>
          <cell r="Q283">
            <v>16.124300000000002</v>
          </cell>
          <cell r="R283">
            <v>43.4452</v>
          </cell>
          <cell r="S283">
            <v>75.3917</v>
          </cell>
          <cell r="T283">
            <v>31.773399999999999</v>
          </cell>
          <cell r="U283">
            <v>19.2178</v>
          </cell>
          <cell r="V283">
            <v>33.027099999999997</v>
          </cell>
          <cell r="W283">
            <v>57.222099999999998</v>
          </cell>
          <cell r="X283">
            <v>171.33860000000001</v>
          </cell>
          <cell r="Y283">
            <v>26.896699999999999</v>
          </cell>
          <cell r="Z283">
            <v>42.212000000000003</v>
          </cell>
          <cell r="AA283">
            <v>37.966299999999997</v>
          </cell>
          <cell r="AB283">
            <v>226.92439999999999</v>
          </cell>
          <cell r="AC283">
            <v>69.164699999999996</v>
          </cell>
          <cell r="AD283">
            <v>20.1858</v>
          </cell>
          <cell r="AE283">
            <v>109.96</v>
          </cell>
        </row>
        <row r="284">
          <cell r="B284">
            <v>2709.5781000000002</v>
          </cell>
          <cell r="C284">
            <v>48.433999999999997</v>
          </cell>
          <cell r="D284">
            <v>49.297800000000002</v>
          </cell>
          <cell r="E284">
            <v>517.54399999999998</v>
          </cell>
          <cell r="F284">
            <v>210.95349999999999</v>
          </cell>
          <cell r="G284">
            <v>50.244999999999997</v>
          </cell>
          <cell r="H284">
            <v>107.148</v>
          </cell>
          <cell r="I284">
            <v>32.617800000000003</v>
          </cell>
          <cell r="J284">
            <v>79.032300000000006</v>
          </cell>
          <cell r="K284">
            <v>39.395699999999998</v>
          </cell>
          <cell r="L284">
            <v>640.19399999999996</v>
          </cell>
          <cell r="M284">
            <v>60.942500000000003</v>
          </cell>
          <cell r="N284">
            <v>22.528500000000001</v>
          </cell>
          <cell r="O284">
            <v>242.26849999999999</v>
          </cell>
          <cell r="P284">
            <v>93.124499999999998</v>
          </cell>
          <cell r="Q284">
            <v>15.993399999999999</v>
          </cell>
          <cell r="R284">
            <v>43.926600000000001</v>
          </cell>
          <cell r="S284">
            <v>77.492000000000004</v>
          </cell>
          <cell r="T284">
            <v>31.398599999999998</v>
          </cell>
          <cell r="U284">
            <v>19.2501</v>
          </cell>
          <cell r="V284">
            <v>33.315199999999997</v>
          </cell>
          <cell r="W284">
            <v>57.060699999999997</v>
          </cell>
          <cell r="X284">
            <v>169.60120000000001</v>
          </cell>
          <cell r="Y284">
            <v>26.445</v>
          </cell>
          <cell r="Z284">
            <v>41.8688</v>
          </cell>
          <cell r="AA284">
            <v>38.250100000000003</v>
          </cell>
          <cell r="AB284">
            <v>231.8639</v>
          </cell>
          <cell r="AC284">
            <v>71.153300000000002</v>
          </cell>
          <cell r="AD284">
            <v>20.369299999999999</v>
          </cell>
          <cell r="AE284">
            <v>110.0556</v>
          </cell>
        </row>
        <row r="285">
          <cell r="B285">
            <v>2618.4452000000001</v>
          </cell>
          <cell r="C285">
            <v>47.182400000000001</v>
          </cell>
          <cell r="D285">
            <v>48.979199999999999</v>
          </cell>
          <cell r="E285">
            <v>513.76080000000002</v>
          </cell>
          <cell r="F285">
            <v>206.68010000000001</v>
          </cell>
          <cell r="G285">
            <v>49.709299999999999</v>
          </cell>
          <cell r="H285">
            <v>104.8922</v>
          </cell>
          <cell r="I285">
            <v>31.651900000000001</v>
          </cell>
          <cell r="J285">
            <v>77.125699999999995</v>
          </cell>
          <cell r="K285">
            <v>38.075000000000003</v>
          </cell>
          <cell r="L285">
            <v>631.59770000000003</v>
          </cell>
          <cell r="M285">
            <v>58.744799999999998</v>
          </cell>
          <cell r="N285">
            <v>21.7775</v>
          </cell>
          <cell r="O285">
            <v>232.71420000000001</v>
          </cell>
          <cell r="P285">
            <v>90.046999999999997</v>
          </cell>
          <cell r="Q285">
            <v>15.4915</v>
          </cell>
          <cell r="R285">
            <v>43.4452</v>
          </cell>
          <cell r="S285">
            <v>69.753900000000002</v>
          </cell>
          <cell r="T285">
            <v>30.648900000000001</v>
          </cell>
          <cell r="U285">
            <v>18.540700000000001</v>
          </cell>
          <cell r="V285">
            <v>32.643099999999997</v>
          </cell>
          <cell r="W285">
            <v>55.527200000000001</v>
          </cell>
          <cell r="X285">
            <v>162.65170000000001</v>
          </cell>
          <cell r="Y285">
            <v>25.336300000000001</v>
          </cell>
          <cell r="Z285">
            <v>40.067</v>
          </cell>
          <cell r="AA285">
            <v>37.115099999999998</v>
          </cell>
          <cell r="AB285">
            <v>228.18350000000001</v>
          </cell>
          <cell r="AC285">
            <v>69.019199999999998</v>
          </cell>
          <cell r="AD285">
            <v>19.887599999999999</v>
          </cell>
          <cell r="AE285">
            <v>106.7582</v>
          </cell>
        </row>
        <row r="286">
          <cell r="B286">
            <v>2408.5138999999999</v>
          </cell>
          <cell r="C286">
            <v>43.8033</v>
          </cell>
          <cell r="D286">
            <v>45.395400000000002</v>
          </cell>
          <cell r="E286">
            <v>490.30489999999998</v>
          </cell>
          <cell r="F286">
            <v>193.47120000000001</v>
          </cell>
          <cell r="G286">
            <v>45.459699999999998</v>
          </cell>
          <cell r="H286">
            <v>101.1326</v>
          </cell>
          <cell r="I286">
            <v>28.457000000000001</v>
          </cell>
          <cell r="J286">
            <v>71.282799999999995</v>
          </cell>
          <cell r="K286">
            <v>35.961799999999997</v>
          </cell>
          <cell r="L286">
            <v>568.48320000000001</v>
          </cell>
          <cell r="M286">
            <v>53.3352</v>
          </cell>
          <cell r="N286">
            <v>20.213100000000001</v>
          </cell>
          <cell r="O286">
            <v>222.6481</v>
          </cell>
          <cell r="P286">
            <v>86.456500000000005</v>
          </cell>
          <cell r="Q286">
            <v>14.2042</v>
          </cell>
          <cell r="R286">
            <v>40.316200000000002</v>
          </cell>
          <cell r="S286">
            <v>66.990300000000005</v>
          </cell>
          <cell r="T286">
            <v>29.1785</v>
          </cell>
          <cell r="U286">
            <v>17.379899999999999</v>
          </cell>
          <cell r="V286">
            <v>31.298999999999999</v>
          </cell>
          <cell r="W286">
            <v>52.783099999999997</v>
          </cell>
          <cell r="X286">
            <v>151.40010000000001</v>
          </cell>
          <cell r="Y286">
            <v>23.652699999999999</v>
          </cell>
          <cell r="Z286">
            <v>37.407299999999999</v>
          </cell>
          <cell r="AA286">
            <v>34.901800000000001</v>
          </cell>
          <cell r="AB286">
            <v>213.0746</v>
          </cell>
          <cell r="AC286">
            <v>64.217399999999998</v>
          </cell>
          <cell r="AD286">
            <v>19.451799999999999</v>
          </cell>
          <cell r="AE286">
            <v>103.07859999999999</v>
          </cell>
        </row>
        <row r="287">
          <cell r="B287">
            <v>2524.0574000000001</v>
          </cell>
          <cell r="C287">
            <v>44.804499999999997</v>
          </cell>
          <cell r="D287">
            <v>46.032499999999999</v>
          </cell>
          <cell r="E287">
            <v>505.43770000000001</v>
          </cell>
          <cell r="F287">
            <v>203.57210000000001</v>
          </cell>
          <cell r="G287">
            <v>46.495399999999997</v>
          </cell>
          <cell r="H287">
            <v>103.6032</v>
          </cell>
          <cell r="I287">
            <v>28.828499999999998</v>
          </cell>
          <cell r="J287">
            <v>72.020899999999997</v>
          </cell>
          <cell r="K287">
            <v>36.905200000000001</v>
          </cell>
          <cell r="L287">
            <v>570.74540000000002</v>
          </cell>
          <cell r="M287">
            <v>52.743499999999997</v>
          </cell>
          <cell r="N287">
            <v>20.901399999999999</v>
          </cell>
          <cell r="O287">
            <v>218.2122</v>
          </cell>
          <cell r="P287">
            <v>87.197400000000002</v>
          </cell>
          <cell r="Q287">
            <v>14.575100000000001</v>
          </cell>
          <cell r="R287">
            <v>41.519599999999997</v>
          </cell>
          <cell r="S287">
            <v>69.090599999999995</v>
          </cell>
          <cell r="T287">
            <v>29.639800000000001</v>
          </cell>
          <cell r="U287">
            <v>17.799099999999999</v>
          </cell>
          <cell r="V287">
            <v>32.067100000000003</v>
          </cell>
          <cell r="W287">
            <v>54.800800000000002</v>
          </cell>
          <cell r="X287">
            <v>156.52950000000001</v>
          </cell>
          <cell r="Y287">
            <v>24.186499999999999</v>
          </cell>
          <cell r="Z287">
            <v>38.780099999999997</v>
          </cell>
          <cell r="AA287">
            <v>35.866500000000002</v>
          </cell>
          <cell r="AB287">
            <v>219.46680000000001</v>
          </cell>
          <cell r="AC287">
            <v>65.284499999999994</v>
          </cell>
          <cell r="AD287">
            <v>19.428799999999999</v>
          </cell>
          <cell r="AE287">
            <v>105.5635</v>
          </cell>
        </row>
        <row r="288">
          <cell r="B288">
            <v>2714.4602</v>
          </cell>
          <cell r="C288">
            <v>46.181199999999997</v>
          </cell>
          <cell r="D288">
            <v>47.625300000000003</v>
          </cell>
          <cell r="E288">
            <v>509.9776</v>
          </cell>
          <cell r="F288">
            <v>206.68010000000001</v>
          </cell>
          <cell r="G288">
            <v>48.3523</v>
          </cell>
          <cell r="H288">
            <v>105.37560000000001</v>
          </cell>
          <cell r="I288">
            <v>31.354700000000001</v>
          </cell>
          <cell r="J288">
            <v>73.127899999999997</v>
          </cell>
          <cell r="K288">
            <v>36.980699999999999</v>
          </cell>
          <cell r="L288">
            <v>587.71159999999998</v>
          </cell>
          <cell r="M288">
            <v>53.250700000000002</v>
          </cell>
          <cell r="N288">
            <v>22.528500000000001</v>
          </cell>
          <cell r="O288">
            <v>231.00810000000001</v>
          </cell>
          <cell r="P288">
            <v>90.901799999999994</v>
          </cell>
          <cell r="Q288">
            <v>14.989699999999999</v>
          </cell>
          <cell r="R288">
            <v>44.287599999999998</v>
          </cell>
          <cell r="S288">
            <v>68.869500000000002</v>
          </cell>
          <cell r="T288">
            <v>29.956900000000001</v>
          </cell>
          <cell r="U288">
            <v>17.831299999999999</v>
          </cell>
          <cell r="V288">
            <v>32.451099999999997</v>
          </cell>
          <cell r="W288">
            <v>55.2044</v>
          </cell>
          <cell r="X288">
            <v>163.56180000000001</v>
          </cell>
          <cell r="Y288">
            <v>24.3508</v>
          </cell>
          <cell r="Z288">
            <v>39.895400000000002</v>
          </cell>
          <cell r="AA288">
            <v>36.377299999999998</v>
          </cell>
          <cell r="AB288">
            <v>225.95590000000001</v>
          </cell>
          <cell r="AC288">
            <v>67.079099999999997</v>
          </cell>
          <cell r="AD288">
            <v>19.887599999999999</v>
          </cell>
          <cell r="AE288">
            <v>106.61490000000001</v>
          </cell>
        </row>
        <row r="289">
          <cell r="B289">
            <v>2839.768</v>
          </cell>
          <cell r="C289">
            <v>47.808199999999999</v>
          </cell>
          <cell r="D289">
            <v>49.934899999999999</v>
          </cell>
          <cell r="E289">
            <v>509.221</v>
          </cell>
          <cell r="F289">
            <v>213.28450000000001</v>
          </cell>
          <cell r="G289">
            <v>48.995100000000001</v>
          </cell>
          <cell r="H289">
            <v>106.2349</v>
          </cell>
          <cell r="I289">
            <v>32.469200000000001</v>
          </cell>
          <cell r="J289">
            <v>75.526600000000002</v>
          </cell>
          <cell r="K289">
            <v>37.207099999999997</v>
          </cell>
          <cell r="L289">
            <v>585.90189999999996</v>
          </cell>
          <cell r="M289">
            <v>56.293599999999998</v>
          </cell>
          <cell r="N289">
            <v>23.717500000000001</v>
          </cell>
          <cell r="O289">
            <v>228.2783</v>
          </cell>
          <cell r="P289">
            <v>94.663300000000007</v>
          </cell>
          <cell r="Q289">
            <v>15.273300000000001</v>
          </cell>
          <cell r="R289">
            <v>45.491100000000003</v>
          </cell>
          <cell r="S289">
            <v>69.090599999999995</v>
          </cell>
          <cell r="T289">
            <v>30.764299999999999</v>
          </cell>
          <cell r="U289">
            <v>18.347200000000001</v>
          </cell>
          <cell r="V289">
            <v>32.835099999999997</v>
          </cell>
          <cell r="W289">
            <v>56.495699999999999</v>
          </cell>
          <cell r="X289">
            <v>162.81720000000001</v>
          </cell>
          <cell r="Y289">
            <v>24.925699999999999</v>
          </cell>
          <cell r="Z289">
            <v>40.410200000000003</v>
          </cell>
          <cell r="AA289">
            <v>37.058300000000003</v>
          </cell>
          <cell r="AB289">
            <v>229.24879999999999</v>
          </cell>
          <cell r="AC289">
            <v>73.772400000000005</v>
          </cell>
          <cell r="AD289">
            <v>20.117000000000001</v>
          </cell>
          <cell r="AE289">
            <v>107.1405</v>
          </cell>
        </row>
        <row r="290">
          <cell r="B290">
            <v>2733.9886999999999</v>
          </cell>
          <cell r="C290">
            <v>49.31</v>
          </cell>
          <cell r="D290">
            <v>49.536700000000003</v>
          </cell>
          <cell r="E290">
            <v>506.19439999999997</v>
          </cell>
          <cell r="F290">
            <v>210.95349999999999</v>
          </cell>
          <cell r="G290">
            <v>49.6736</v>
          </cell>
          <cell r="H290">
            <v>106.07380000000001</v>
          </cell>
          <cell r="I290">
            <v>31.8005</v>
          </cell>
          <cell r="J290">
            <v>74.173500000000004</v>
          </cell>
          <cell r="K290">
            <v>36.942900000000002</v>
          </cell>
          <cell r="L290">
            <v>597.89139999999998</v>
          </cell>
          <cell r="M290">
            <v>57.054299999999998</v>
          </cell>
          <cell r="N290">
            <v>23.529800000000002</v>
          </cell>
          <cell r="O290">
            <v>222.30690000000001</v>
          </cell>
          <cell r="P290">
            <v>93.865399999999994</v>
          </cell>
          <cell r="Q290">
            <v>15.033300000000001</v>
          </cell>
          <cell r="R290">
            <v>45.8521</v>
          </cell>
          <cell r="S290">
            <v>70.085499999999996</v>
          </cell>
          <cell r="T290">
            <v>30.274100000000001</v>
          </cell>
          <cell r="U290">
            <v>18.347200000000001</v>
          </cell>
          <cell r="V290">
            <v>32.931100000000001</v>
          </cell>
          <cell r="W290">
            <v>62.145299999999999</v>
          </cell>
          <cell r="X290">
            <v>163.1481</v>
          </cell>
          <cell r="Y290">
            <v>24.720300000000002</v>
          </cell>
          <cell r="Z290">
            <v>40.6676</v>
          </cell>
          <cell r="AA290">
            <v>37.455599999999997</v>
          </cell>
          <cell r="AB290">
            <v>230.2174</v>
          </cell>
          <cell r="AC290">
            <v>77.264600000000002</v>
          </cell>
          <cell r="AD290">
            <v>20.3005</v>
          </cell>
          <cell r="AE290">
            <v>108.0485</v>
          </cell>
        </row>
        <row r="291">
          <cell r="B291">
            <v>2860.9238999999998</v>
          </cell>
          <cell r="C291">
            <v>50.186100000000003</v>
          </cell>
          <cell r="D291">
            <v>50.253500000000003</v>
          </cell>
          <cell r="E291">
            <v>509.221</v>
          </cell>
          <cell r="F291">
            <v>219.50049999999999</v>
          </cell>
          <cell r="G291">
            <v>49.780700000000003</v>
          </cell>
          <cell r="H291">
            <v>105.85899999999999</v>
          </cell>
          <cell r="I291">
            <v>34.029499999999999</v>
          </cell>
          <cell r="J291">
            <v>74.480999999999995</v>
          </cell>
          <cell r="K291">
            <v>40.640999999999998</v>
          </cell>
          <cell r="L291">
            <v>607.84490000000005</v>
          </cell>
          <cell r="M291">
            <v>58.322200000000002</v>
          </cell>
          <cell r="N291">
            <v>25.907800000000002</v>
          </cell>
          <cell r="O291">
            <v>223.16</v>
          </cell>
          <cell r="P291">
            <v>91.984700000000004</v>
          </cell>
          <cell r="Q291">
            <v>15.2515</v>
          </cell>
          <cell r="R291">
            <v>48.620100000000001</v>
          </cell>
          <cell r="S291">
            <v>68.537899999999993</v>
          </cell>
          <cell r="T291">
            <v>30.2453</v>
          </cell>
          <cell r="U291">
            <v>18.315000000000001</v>
          </cell>
          <cell r="V291">
            <v>33.123199999999997</v>
          </cell>
          <cell r="W291">
            <v>60.853999999999999</v>
          </cell>
          <cell r="X291">
            <v>164.63730000000001</v>
          </cell>
          <cell r="Y291">
            <v>24.638200000000001</v>
          </cell>
          <cell r="Z291">
            <v>40.496000000000002</v>
          </cell>
          <cell r="AA291">
            <v>37.398800000000001</v>
          </cell>
          <cell r="AB291">
            <v>226.82749999999999</v>
          </cell>
          <cell r="AC291">
            <v>75.033500000000004</v>
          </cell>
          <cell r="AD291">
            <v>20.323399999999999</v>
          </cell>
          <cell r="AE291">
            <v>107.37949999999999</v>
          </cell>
        </row>
        <row r="292">
          <cell r="B292">
            <v>2914.6273000000001</v>
          </cell>
          <cell r="C292">
            <v>50.686700000000002</v>
          </cell>
          <cell r="D292">
            <v>50.412799999999997</v>
          </cell>
          <cell r="E292">
            <v>511.49090000000001</v>
          </cell>
          <cell r="F292">
            <v>225.3279</v>
          </cell>
          <cell r="G292">
            <v>49.744999999999997</v>
          </cell>
          <cell r="H292">
            <v>107.148</v>
          </cell>
          <cell r="I292">
            <v>34.921100000000003</v>
          </cell>
          <cell r="J292">
            <v>74.296499999999995</v>
          </cell>
          <cell r="K292">
            <v>40.376899999999999</v>
          </cell>
          <cell r="L292">
            <v>602.8682</v>
          </cell>
          <cell r="M292">
            <v>57.814999999999998</v>
          </cell>
          <cell r="N292">
            <v>28.348400000000002</v>
          </cell>
          <cell r="O292">
            <v>228.61949999999999</v>
          </cell>
          <cell r="P292">
            <v>93.010499999999993</v>
          </cell>
          <cell r="Q292">
            <v>15.2079</v>
          </cell>
          <cell r="R292">
            <v>51.147399999999998</v>
          </cell>
          <cell r="S292">
            <v>68.648399999999995</v>
          </cell>
          <cell r="T292">
            <v>30.129899999999999</v>
          </cell>
          <cell r="U292">
            <v>18.121500000000001</v>
          </cell>
          <cell r="V292">
            <v>32.931100000000001</v>
          </cell>
          <cell r="W292">
            <v>60.208300000000001</v>
          </cell>
          <cell r="X292">
            <v>164.2236</v>
          </cell>
          <cell r="Y292">
            <v>24.474</v>
          </cell>
          <cell r="Z292">
            <v>40.924999999999997</v>
          </cell>
          <cell r="AA292">
            <v>37.285299999999999</v>
          </cell>
          <cell r="AB292">
            <v>227.7961</v>
          </cell>
          <cell r="AC292">
            <v>75.664000000000001</v>
          </cell>
          <cell r="AD292">
            <v>20.3005</v>
          </cell>
          <cell r="AE292">
            <v>107.5706</v>
          </cell>
        </row>
        <row r="293">
          <cell r="B293">
            <v>2844.6502</v>
          </cell>
          <cell r="C293">
            <v>49.9358</v>
          </cell>
          <cell r="D293">
            <v>49.8553</v>
          </cell>
          <cell r="E293">
            <v>503.1678</v>
          </cell>
          <cell r="F293">
            <v>224.55090000000001</v>
          </cell>
          <cell r="G293">
            <v>49.066499999999998</v>
          </cell>
          <cell r="H293">
            <v>106.4498</v>
          </cell>
          <cell r="I293">
            <v>33.658000000000001</v>
          </cell>
          <cell r="J293">
            <v>73.312399999999997</v>
          </cell>
          <cell r="K293">
            <v>40.942900000000002</v>
          </cell>
          <cell r="L293">
            <v>595.17679999999996</v>
          </cell>
          <cell r="M293">
            <v>58.829300000000003</v>
          </cell>
          <cell r="N293">
            <v>25.970300000000002</v>
          </cell>
          <cell r="O293">
            <v>220.7714</v>
          </cell>
          <cell r="P293">
            <v>92.326599999999999</v>
          </cell>
          <cell r="Q293">
            <v>15.164199999999999</v>
          </cell>
          <cell r="R293">
            <v>49.101500000000001</v>
          </cell>
          <cell r="S293">
            <v>67.543000000000006</v>
          </cell>
          <cell r="T293">
            <v>29.985800000000001</v>
          </cell>
          <cell r="U293">
            <v>17.799099999999999</v>
          </cell>
          <cell r="V293">
            <v>32.451099999999997</v>
          </cell>
          <cell r="W293">
            <v>58.594099999999997</v>
          </cell>
          <cell r="X293">
            <v>157.85319999999999</v>
          </cell>
          <cell r="Y293">
            <v>23.981200000000001</v>
          </cell>
          <cell r="Z293">
            <v>40.067</v>
          </cell>
          <cell r="AA293">
            <v>37.058300000000003</v>
          </cell>
          <cell r="AB293">
            <v>226.63380000000001</v>
          </cell>
          <cell r="AC293">
            <v>78.380200000000002</v>
          </cell>
          <cell r="AD293">
            <v>19.979399999999998</v>
          </cell>
          <cell r="AE293">
            <v>106.23260000000001</v>
          </cell>
        </row>
        <row r="294">
          <cell r="B294">
            <v>2833.2586000000001</v>
          </cell>
          <cell r="C294">
            <v>50.311199999999999</v>
          </cell>
          <cell r="D294">
            <v>50.492400000000004</v>
          </cell>
          <cell r="E294">
            <v>498.62799999999999</v>
          </cell>
          <cell r="F294">
            <v>227.2704</v>
          </cell>
          <cell r="G294">
            <v>49.959299999999999</v>
          </cell>
          <cell r="H294">
            <v>105.8053</v>
          </cell>
          <cell r="I294">
            <v>34.029499999999999</v>
          </cell>
          <cell r="J294">
            <v>73.312399999999997</v>
          </cell>
          <cell r="K294">
            <v>40.225900000000003</v>
          </cell>
          <cell r="L294">
            <v>599.7011</v>
          </cell>
          <cell r="M294">
            <v>59.167400000000001</v>
          </cell>
          <cell r="N294">
            <v>26.283200000000001</v>
          </cell>
          <cell r="O294">
            <v>219.91839999999999</v>
          </cell>
          <cell r="P294">
            <v>92.896600000000007</v>
          </cell>
          <cell r="Q294">
            <v>15.033300000000001</v>
          </cell>
          <cell r="R294">
            <v>50.184600000000003</v>
          </cell>
          <cell r="S294">
            <v>66.326999999999998</v>
          </cell>
          <cell r="T294">
            <v>29.8993</v>
          </cell>
          <cell r="U294">
            <v>17.831299999999999</v>
          </cell>
          <cell r="V294">
            <v>33.411200000000001</v>
          </cell>
          <cell r="W294">
            <v>57.706299999999999</v>
          </cell>
          <cell r="X294">
            <v>156.1986</v>
          </cell>
          <cell r="Y294">
            <v>24.309699999999999</v>
          </cell>
          <cell r="Z294">
            <v>40.152799999999999</v>
          </cell>
          <cell r="AA294">
            <v>37.342100000000002</v>
          </cell>
          <cell r="AB294">
            <v>224.30940000000001</v>
          </cell>
          <cell r="AC294">
            <v>76.149100000000004</v>
          </cell>
          <cell r="AD294">
            <v>20.392199999999999</v>
          </cell>
          <cell r="AE294">
            <v>106.47150000000001</v>
          </cell>
        </row>
        <row r="295">
          <cell r="B295">
            <v>2891.8440000000001</v>
          </cell>
          <cell r="C295">
            <v>51.062199999999997</v>
          </cell>
          <cell r="D295">
            <v>50.651699999999998</v>
          </cell>
          <cell r="E295">
            <v>497.11470000000003</v>
          </cell>
          <cell r="F295">
            <v>231.15530000000001</v>
          </cell>
          <cell r="G295">
            <v>51.244900000000001</v>
          </cell>
          <cell r="H295">
            <v>106.0201</v>
          </cell>
          <cell r="I295">
            <v>34.401000000000003</v>
          </cell>
          <cell r="J295">
            <v>74.911500000000004</v>
          </cell>
          <cell r="K295">
            <v>40.2637</v>
          </cell>
          <cell r="L295">
            <v>603.99929999999995</v>
          </cell>
          <cell r="M295">
            <v>60.773400000000002</v>
          </cell>
          <cell r="N295">
            <v>27.034199999999998</v>
          </cell>
          <cell r="O295">
            <v>217.18860000000001</v>
          </cell>
          <cell r="P295">
            <v>90.787899999999993</v>
          </cell>
          <cell r="Q295">
            <v>15.229699999999999</v>
          </cell>
          <cell r="R295">
            <v>51.749099999999999</v>
          </cell>
          <cell r="S295">
            <v>65.884799999999998</v>
          </cell>
          <cell r="T295">
            <v>30.101099999999999</v>
          </cell>
          <cell r="U295">
            <v>18.186</v>
          </cell>
          <cell r="V295">
            <v>34.851300000000002</v>
          </cell>
          <cell r="W295">
            <v>57.948500000000003</v>
          </cell>
          <cell r="X295">
            <v>157.7705</v>
          </cell>
          <cell r="Y295">
            <v>24.186499999999999</v>
          </cell>
          <cell r="Z295">
            <v>39.466500000000003</v>
          </cell>
          <cell r="AA295">
            <v>37.342100000000002</v>
          </cell>
          <cell r="AB295">
            <v>225.4716</v>
          </cell>
          <cell r="AC295">
            <v>76.197599999999994</v>
          </cell>
          <cell r="AD295">
            <v>20.139900000000001</v>
          </cell>
          <cell r="AE295">
            <v>105.1812</v>
          </cell>
        </row>
        <row r="296">
          <cell r="B296">
            <v>2844.6502</v>
          </cell>
          <cell r="C296">
            <v>50.811799999999998</v>
          </cell>
          <cell r="D296">
            <v>50.890599999999999</v>
          </cell>
          <cell r="E296">
            <v>494.0881</v>
          </cell>
          <cell r="F296">
            <v>226.8819</v>
          </cell>
          <cell r="G296">
            <v>50.209299999999999</v>
          </cell>
          <cell r="H296">
            <v>104.194</v>
          </cell>
          <cell r="I296">
            <v>33.732300000000002</v>
          </cell>
          <cell r="J296">
            <v>74.603999999999999</v>
          </cell>
          <cell r="K296">
            <v>39.622199999999999</v>
          </cell>
          <cell r="L296">
            <v>644.94449999999995</v>
          </cell>
          <cell r="M296">
            <v>59.674599999999998</v>
          </cell>
          <cell r="N296">
            <v>25.657499999999999</v>
          </cell>
          <cell r="O296">
            <v>211.89959999999999</v>
          </cell>
          <cell r="P296">
            <v>91.300799999999995</v>
          </cell>
          <cell r="Q296">
            <v>15.1206</v>
          </cell>
          <cell r="R296">
            <v>49.943899999999999</v>
          </cell>
          <cell r="S296">
            <v>65.884799999999998</v>
          </cell>
          <cell r="T296">
            <v>29.8416</v>
          </cell>
          <cell r="U296">
            <v>17.702300000000001</v>
          </cell>
          <cell r="V296">
            <v>34.371299999999998</v>
          </cell>
          <cell r="W296">
            <v>56.899299999999997</v>
          </cell>
          <cell r="X296">
            <v>153.79929999999999</v>
          </cell>
          <cell r="Y296">
            <v>24.720300000000002</v>
          </cell>
          <cell r="Z296">
            <v>38.694299999999998</v>
          </cell>
          <cell r="AA296">
            <v>37.285299999999999</v>
          </cell>
          <cell r="AB296">
            <v>224.1157</v>
          </cell>
          <cell r="AC296">
            <v>78.040700000000001</v>
          </cell>
          <cell r="AD296">
            <v>19.956399999999999</v>
          </cell>
          <cell r="AE296">
            <v>102.17059999999999</v>
          </cell>
        </row>
        <row r="297">
          <cell r="B297">
            <v>3088.7563</v>
          </cell>
          <cell r="C297">
            <v>52.564</v>
          </cell>
          <cell r="D297">
            <v>53.200200000000002</v>
          </cell>
          <cell r="E297">
            <v>508.46429999999998</v>
          </cell>
          <cell r="F297">
            <v>235.4288</v>
          </cell>
          <cell r="G297">
            <v>49.780700000000003</v>
          </cell>
          <cell r="H297">
            <v>106.2886</v>
          </cell>
          <cell r="I297">
            <v>35.738399999999999</v>
          </cell>
          <cell r="J297">
            <v>77.740700000000004</v>
          </cell>
          <cell r="K297">
            <v>40.829700000000003</v>
          </cell>
          <cell r="L297">
            <v>654.44560000000001</v>
          </cell>
          <cell r="M297">
            <v>58.237699999999997</v>
          </cell>
          <cell r="N297">
            <v>26.971599999999999</v>
          </cell>
          <cell r="O297">
            <v>214.11760000000001</v>
          </cell>
          <cell r="P297">
            <v>94.720299999999995</v>
          </cell>
          <cell r="Q297">
            <v>15.4261</v>
          </cell>
          <cell r="R297">
            <v>52.952599999999997</v>
          </cell>
          <cell r="S297">
            <v>67.211299999999994</v>
          </cell>
          <cell r="T297">
            <v>30.648900000000001</v>
          </cell>
          <cell r="U297">
            <v>18.250499999999999</v>
          </cell>
          <cell r="V297">
            <v>34.371299999999998</v>
          </cell>
          <cell r="W297">
            <v>57.786999999999999</v>
          </cell>
          <cell r="X297">
            <v>162.238</v>
          </cell>
          <cell r="Y297">
            <v>25.377400000000002</v>
          </cell>
          <cell r="Z297">
            <v>39.809600000000003</v>
          </cell>
          <cell r="AA297">
            <v>37.7393</v>
          </cell>
          <cell r="AB297">
            <v>228.28030000000001</v>
          </cell>
          <cell r="AC297">
            <v>77.119100000000003</v>
          </cell>
          <cell r="AD297">
            <v>20.071100000000001</v>
          </cell>
          <cell r="AE297">
            <v>104.75109999999999</v>
          </cell>
        </row>
        <row r="298">
          <cell r="B298">
            <v>3116.4216999999999</v>
          </cell>
          <cell r="C298">
            <v>53.064599999999999</v>
          </cell>
          <cell r="D298">
            <v>54.952300000000001</v>
          </cell>
          <cell r="E298">
            <v>502.41120000000001</v>
          </cell>
          <cell r="F298">
            <v>238.14830000000001</v>
          </cell>
          <cell r="G298">
            <v>48.995100000000001</v>
          </cell>
          <cell r="H298">
            <v>106.66459999999999</v>
          </cell>
          <cell r="I298">
            <v>36.481400000000001</v>
          </cell>
          <cell r="J298">
            <v>79.831800000000001</v>
          </cell>
          <cell r="K298">
            <v>41.1693</v>
          </cell>
          <cell r="L298">
            <v>657.38649999999996</v>
          </cell>
          <cell r="M298">
            <v>59.5901</v>
          </cell>
          <cell r="N298">
            <v>27.409700000000001</v>
          </cell>
          <cell r="O298">
            <v>211.04650000000001</v>
          </cell>
          <cell r="P298">
            <v>94.663300000000007</v>
          </cell>
          <cell r="Q298">
            <v>15.622400000000001</v>
          </cell>
          <cell r="R298">
            <v>53.674599999999998</v>
          </cell>
          <cell r="S298">
            <v>67.211299999999994</v>
          </cell>
          <cell r="T298">
            <v>31.715699999999998</v>
          </cell>
          <cell r="U298">
            <v>18.186</v>
          </cell>
          <cell r="V298">
            <v>34.947299999999998</v>
          </cell>
          <cell r="W298">
            <v>57.706299999999999</v>
          </cell>
          <cell r="X298">
            <v>169.27029999999999</v>
          </cell>
          <cell r="Y298">
            <v>24.966699999999999</v>
          </cell>
          <cell r="Z298">
            <v>39.037500000000001</v>
          </cell>
          <cell r="AA298">
            <v>38.590600000000002</v>
          </cell>
          <cell r="AB298">
            <v>224.0188</v>
          </cell>
          <cell r="AC298">
            <v>78.089200000000005</v>
          </cell>
          <cell r="AD298">
            <v>20.139900000000001</v>
          </cell>
          <cell r="AE298">
            <v>104.75109999999999</v>
          </cell>
        </row>
        <row r="299">
          <cell r="B299">
            <v>3362.1552000000001</v>
          </cell>
          <cell r="C299">
            <v>54.316099999999999</v>
          </cell>
          <cell r="D299">
            <v>54.235500000000002</v>
          </cell>
          <cell r="E299">
            <v>503.1678</v>
          </cell>
          <cell r="F299">
            <v>243.97569999999999</v>
          </cell>
          <cell r="G299">
            <v>49.209400000000002</v>
          </cell>
          <cell r="H299">
            <v>107.148</v>
          </cell>
          <cell r="I299">
            <v>38.190300000000001</v>
          </cell>
          <cell r="J299">
            <v>79.954800000000006</v>
          </cell>
          <cell r="K299">
            <v>42.188200000000002</v>
          </cell>
          <cell r="L299">
            <v>661.0059</v>
          </cell>
          <cell r="M299">
            <v>63.140099999999997</v>
          </cell>
          <cell r="N299">
            <v>28.348400000000002</v>
          </cell>
          <cell r="O299">
            <v>209.68170000000001</v>
          </cell>
          <cell r="P299">
            <v>94.321299999999994</v>
          </cell>
          <cell r="Q299">
            <v>15.7097</v>
          </cell>
          <cell r="R299">
            <v>57.164700000000003</v>
          </cell>
          <cell r="S299">
            <v>67.100800000000007</v>
          </cell>
          <cell r="T299">
            <v>31.6004</v>
          </cell>
          <cell r="U299">
            <v>18.540700000000001</v>
          </cell>
          <cell r="V299">
            <v>34.659300000000002</v>
          </cell>
          <cell r="W299">
            <v>57.786999999999999</v>
          </cell>
          <cell r="X299">
            <v>170.67670000000001</v>
          </cell>
          <cell r="Y299">
            <v>25.623699999999999</v>
          </cell>
          <cell r="Z299">
            <v>38.780099999999997</v>
          </cell>
          <cell r="AA299">
            <v>38.874299999999998</v>
          </cell>
          <cell r="AB299">
            <v>226.3433</v>
          </cell>
          <cell r="AC299">
            <v>77.167599999999993</v>
          </cell>
          <cell r="AD299">
            <v>20.117000000000001</v>
          </cell>
          <cell r="AE299">
            <v>103.4609</v>
          </cell>
        </row>
        <row r="300">
          <cell r="B300">
            <v>3453.2881000000002</v>
          </cell>
          <cell r="C300">
            <v>55.817900000000002</v>
          </cell>
          <cell r="D300">
            <v>55.748699999999999</v>
          </cell>
          <cell r="E300">
            <v>518.30070000000001</v>
          </cell>
          <cell r="F300">
            <v>254.07660000000001</v>
          </cell>
          <cell r="G300">
            <v>48.995100000000001</v>
          </cell>
          <cell r="H300">
            <v>107.685</v>
          </cell>
          <cell r="I300">
            <v>39.3048</v>
          </cell>
          <cell r="J300">
            <v>82.845500000000001</v>
          </cell>
          <cell r="K300">
            <v>41.697600000000001</v>
          </cell>
          <cell r="L300">
            <v>653.76700000000005</v>
          </cell>
          <cell r="M300">
            <v>61.787700000000001</v>
          </cell>
          <cell r="N300">
            <v>30.1006</v>
          </cell>
          <cell r="O300">
            <v>217.87100000000001</v>
          </cell>
          <cell r="P300">
            <v>95.176199999999994</v>
          </cell>
          <cell r="Q300">
            <v>16.9316</v>
          </cell>
          <cell r="R300">
            <v>60.173400000000001</v>
          </cell>
          <cell r="S300">
            <v>68.095699999999994</v>
          </cell>
          <cell r="T300">
            <v>32.436500000000002</v>
          </cell>
          <cell r="U300">
            <v>18.895399999999999</v>
          </cell>
          <cell r="V300">
            <v>35.043300000000002</v>
          </cell>
          <cell r="W300">
            <v>59.643300000000004</v>
          </cell>
          <cell r="X300">
            <v>174.31700000000001</v>
          </cell>
          <cell r="Y300">
            <v>26.691400000000002</v>
          </cell>
          <cell r="Z300">
            <v>38.780099999999997</v>
          </cell>
          <cell r="AA300">
            <v>38.760800000000003</v>
          </cell>
          <cell r="AB300">
            <v>228.57089999999999</v>
          </cell>
          <cell r="AC300">
            <v>78.574200000000005</v>
          </cell>
          <cell r="AD300">
            <v>20.850999999999999</v>
          </cell>
          <cell r="AE300">
            <v>99.351100000000002</v>
          </cell>
        </row>
        <row r="301">
          <cell r="B301">
            <v>3402.8395</v>
          </cell>
          <cell r="C301">
            <v>53.565199999999997</v>
          </cell>
          <cell r="D301">
            <v>53.200200000000002</v>
          </cell>
          <cell r="E301">
            <v>506.95100000000002</v>
          </cell>
          <cell r="F301">
            <v>242.03319999999999</v>
          </cell>
          <cell r="G301">
            <v>47.566699999999997</v>
          </cell>
          <cell r="H301">
            <v>105.96639999999999</v>
          </cell>
          <cell r="I301">
            <v>36.852899999999998</v>
          </cell>
          <cell r="J301">
            <v>82.537999999999997</v>
          </cell>
          <cell r="K301">
            <v>40.829700000000003</v>
          </cell>
          <cell r="L301">
            <v>640.19399999999996</v>
          </cell>
          <cell r="M301">
            <v>61.2806</v>
          </cell>
          <cell r="N301">
            <v>28.223199999999999</v>
          </cell>
          <cell r="O301">
            <v>223.50120000000001</v>
          </cell>
          <cell r="P301">
            <v>94.948300000000003</v>
          </cell>
          <cell r="Q301">
            <v>16.822500000000002</v>
          </cell>
          <cell r="R301">
            <v>56.442599999999999</v>
          </cell>
          <cell r="S301">
            <v>66.548100000000005</v>
          </cell>
          <cell r="T301">
            <v>32.5807</v>
          </cell>
          <cell r="U301">
            <v>18.508400000000002</v>
          </cell>
          <cell r="V301">
            <v>34.275300000000001</v>
          </cell>
          <cell r="W301">
            <v>58.836300000000001</v>
          </cell>
          <cell r="X301">
            <v>173.15870000000001</v>
          </cell>
          <cell r="Y301">
            <v>25.952200000000001</v>
          </cell>
          <cell r="Z301">
            <v>36.978400000000001</v>
          </cell>
          <cell r="AA301">
            <v>37.796100000000003</v>
          </cell>
          <cell r="AB301">
            <v>226.73070000000001</v>
          </cell>
          <cell r="AC301">
            <v>77.022099999999995</v>
          </cell>
          <cell r="AD301">
            <v>20.415199999999999</v>
          </cell>
          <cell r="AE301">
            <v>94.19</v>
          </cell>
        </row>
        <row r="302">
          <cell r="B302">
            <v>3497.2271999999998</v>
          </cell>
          <cell r="C302">
            <v>54.065800000000003</v>
          </cell>
          <cell r="D302">
            <v>54.315199999999997</v>
          </cell>
          <cell r="E302">
            <v>540.24329999999998</v>
          </cell>
          <cell r="F302">
            <v>262.23509999999999</v>
          </cell>
          <cell r="G302">
            <v>47.138199999999998</v>
          </cell>
          <cell r="H302">
            <v>106.1812</v>
          </cell>
          <cell r="I302">
            <v>37.893099999999997</v>
          </cell>
          <cell r="J302">
            <v>83.03</v>
          </cell>
          <cell r="K302">
            <v>41.0184</v>
          </cell>
          <cell r="L302">
            <v>633.40750000000003</v>
          </cell>
          <cell r="M302">
            <v>63.309199999999997</v>
          </cell>
          <cell r="N302">
            <v>28.7864</v>
          </cell>
          <cell r="O302">
            <v>216.5061</v>
          </cell>
          <cell r="P302">
            <v>93.409499999999994</v>
          </cell>
          <cell r="Q302">
            <v>17.040700000000001</v>
          </cell>
          <cell r="R302">
            <v>57.4054</v>
          </cell>
          <cell r="S302">
            <v>64.779399999999995</v>
          </cell>
          <cell r="T302">
            <v>33.157400000000003</v>
          </cell>
          <cell r="U302">
            <v>18.282699999999998</v>
          </cell>
          <cell r="V302">
            <v>34.083199999999998</v>
          </cell>
          <cell r="W302">
            <v>59.078400000000002</v>
          </cell>
          <cell r="X302">
            <v>178.53630000000001</v>
          </cell>
          <cell r="Y302">
            <v>27.882200000000001</v>
          </cell>
          <cell r="Z302">
            <v>36.635199999999998</v>
          </cell>
          <cell r="AA302">
            <v>37.398800000000001</v>
          </cell>
          <cell r="AB302">
            <v>241.9365</v>
          </cell>
          <cell r="AC302">
            <v>76.149100000000004</v>
          </cell>
          <cell r="AD302">
            <v>20.506900000000002</v>
          </cell>
          <cell r="AE302">
            <v>94.237799999999993</v>
          </cell>
        </row>
        <row r="303">
          <cell r="B303">
            <v>3375.1741999999999</v>
          </cell>
          <cell r="C303">
            <v>51.562800000000003</v>
          </cell>
          <cell r="D303">
            <v>52.324199999999998</v>
          </cell>
          <cell r="E303">
            <v>526.62379999999996</v>
          </cell>
          <cell r="F303">
            <v>259.12709999999998</v>
          </cell>
          <cell r="G303">
            <v>45.673999999999999</v>
          </cell>
          <cell r="H303">
            <v>104.194</v>
          </cell>
          <cell r="I303">
            <v>35.441200000000002</v>
          </cell>
          <cell r="J303">
            <v>80.323899999999995</v>
          </cell>
          <cell r="K303">
            <v>40.867400000000004</v>
          </cell>
          <cell r="L303">
            <v>651.05240000000003</v>
          </cell>
          <cell r="M303">
            <v>60.435299999999998</v>
          </cell>
          <cell r="N303">
            <v>27.159400000000002</v>
          </cell>
          <cell r="O303">
            <v>207.8049</v>
          </cell>
          <cell r="P303">
            <v>88.9071</v>
          </cell>
          <cell r="Q303">
            <v>16.604299999999999</v>
          </cell>
          <cell r="R303">
            <v>54.035699999999999</v>
          </cell>
          <cell r="S303">
            <v>61.463000000000001</v>
          </cell>
          <cell r="T303">
            <v>30.764299999999999</v>
          </cell>
          <cell r="U303">
            <v>17.9925</v>
          </cell>
          <cell r="V303">
            <v>34.179299999999998</v>
          </cell>
          <cell r="W303">
            <v>58.513399999999997</v>
          </cell>
          <cell r="X303">
            <v>173.9033</v>
          </cell>
          <cell r="Y303">
            <v>27.759</v>
          </cell>
          <cell r="Z303">
            <v>34.747599999999998</v>
          </cell>
          <cell r="AA303">
            <v>36.831299999999999</v>
          </cell>
          <cell r="AB303">
            <v>232.44499999999999</v>
          </cell>
          <cell r="AC303">
            <v>75.566999999999993</v>
          </cell>
          <cell r="AD303">
            <v>20.117000000000001</v>
          </cell>
          <cell r="AE303">
            <v>88.694400000000002</v>
          </cell>
        </row>
        <row r="304">
          <cell r="B304">
            <v>3282.4137999999998</v>
          </cell>
          <cell r="C304">
            <v>51.062199999999997</v>
          </cell>
          <cell r="D304">
            <v>52.164900000000003</v>
          </cell>
          <cell r="E304">
            <v>528.13699999999994</v>
          </cell>
          <cell r="F304">
            <v>250.58019999999999</v>
          </cell>
          <cell r="G304">
            <v>46.102499999999999</v>
          </cell>
          <cell r="H304">
            <v>105.4293</v>
          </cell>
          <cell r="I304">
            <v>34.772500000000001</v>
          </cell>
          <cell r="J304">
            <v>80.323899999999995</v>
          </cell>
          <cell r="K304">
            <v>41.584400000000002</v>
          </cell>
          <cell r="L304">
            <v>658.51750000000004</v>
          </cell>
          <cell r="M304">
            <v>60.688899999999997</v>
          </cell>
          <cell r="N304">
            <v>26.6587</v>
          </cell>
          <cell r="O304">
            <v>200.46860000000001</v>
          </cell>
          <cell r="P304">
            <v>87.824299999999994</v>
          </cell>
          <cell r="Q304">
            <v>16.560700000000001</v>
          </cell>
          <cell r="R304">
            <v>52.7119</v>
          </cell>
          <cell r="S304">
            <v>62.126300000000001</v>
          </cell>
          <cell r="T304">
            <v>30.2164</v>
          </cell>
          <cell r="U304">
            <v>18.347200000000001</v>
          </cell>
          <cell r="V304">
            <v>34.179299999999998</v>
          </cell>
          <cell r="W304">
            <v>59.8855</v>
          </cell>
          <cell r="X304">
            <v>174.3997</v>
          </cell>
          <cell r="Y304">
            <v>29.812200000000001</v>
          </cell>
          <cell r="Z304">
            <v>35.090800000000002</v>
          </cell>
          <cell r="AA304">
            <v>37.512300000000003</v>
          </cell>
          <cell r="AB304">
            <v>227.7961</v>
          </cell>
          <cell r="AC304">
            <v>75.760999999999996</v>
          </cell>
          <cell r="AD304">
            <v>20.3005</v>
          </cell>
          <cell r="AE304">
            <v>90.175799999999995</v>
          </cell>
        </row>
        <row r="305">
          <cell r="B305">
            <v>3336.1172000000001</v>
          </cell>
          <cell r="C305">
            <v>49.059699999999999</v>
          </cell>
          <cell r="D305">
            <v>50.890599999999999</v>
          </cell>
          <cell r="E305">
            <v>513.76080000000002</v>
          </cell>
          <cell r="F305">
            <v>246.6952</v>
          </cell>
          <cell r="G305">
            <v>45.281199999999998</v>
          </cell>
          <cell r="H305">
            <v>104.35509999999999</v>
          </cell>
          <cell r="I305">
            <v>33.360799999999998</v>
          </cell>
          <cell r="J305">
            <v>78.663300000000007</v>
          </cell>
          <cell r="K305">
            <v>40.339100000000002</v>
          </cell>
          <cell r="L305">
            <v>653.76700000000005</v>
          </cell>
          <cell r="M305">
            <v>63.224600000000002</v>
          </cell>
          <cell r="N305">
            <v>25.72</v>
          </cell>
          <cell r="O305">
            <v>201.83349999999999</v>
          </cell>
          <cell r="P305">
            <v>80.415400000000005</v>
          </cell>
          <cell r="Q305">
            <v>16.626100000000001</v>
          </cell>
          <cell r="R305">
            <v>51.388100000000001</v>
          </cell>
          <cell r="S305">
            <v>61.352499999999999</v>
          </cell>
          <cell r="T305">
            <v>29.1785</v>
          </cell>
          <cell r="U305">
            <v>17.799099999999999</v>
          </cell>
          <cell r="V305">
            <v>34.371299999999998</v>
          </cell>
          <cell r="W305">
            <v>60.208300000000001</v>
          </cell>
          <cell r="X305">
            <v>174.3997</v>
          </cell>
          <cell r="Y305">
            <v>29.032</v>
          </cell>
          <cell r="Z305">
            <v>34.404499999999999</v>
          </cell>
          <cell r="AA305">
            <v>36.717799999999997</v>
          </cell>
          <cell r="AB305">
            <v>207.06970000000001</v>
          </cell>
          <cell r="AC305">
            <v>70.813800000000001</v>
          </cell>
          <cell r="AD305">
            <v>20.2317</v>
          </cell>
          <cell r="AE305">
            <v>89.315600000000003</v>
          </cell>
        </row>
        <row r="306">
          <cell r="B306">
            <v>3417.4859000000001</v>
          </cell>
          <cell r="C306">
            <v>50.561500000000002</v>
          </cell>
          <cell r="D306">
            <v>52.0852</v>
          </cell>
          <cell r="E306">
            <v>519.05730000000005</v>
          </cell>
          <cell r="F306">
            <v>270.005</v>
          </cell>
          <cell r="G306">
            <v>46.102499999999999</v>
          </cell>
          <cell r="H306">
            <v>105.3219</v>
          </cell>
          <cell r="I306">
            <v>36.704300000000003</v>
          </cell>
          <cell r="J306">
            <v>79.831800000000001</v>
          </cell>
          <cell r="K306">
            <v>41.056100000000001</v>
          </cell>
          <cell r="L306">
            <v>672.76919999999996</v>
          </cell>
          <cell r="M306">
            <v>67.197299999999998</v>
          </cell>
          <cell r="N306">
            <v>26.846499999999999</v>
          </cell>
          <cell r="O306">
            <v>206.26939999999999</v>
          </cell>
          <cell r="P306">
            <v>79.674499999999995</v>
          </cell>
          <cell r="Q306">
            <v>17.149799999999999</v>
          </cell>
          <cell r="R306">
            <v>53.554299999999998</v>
          </cell>
          <cell r="S306">
            <v>61.905200000000001</v>
          </cell>
          <cell r="T306">
            <v>29.437999999999999</v>
          </cell>
          <cell r="U306">
            <v>19.572500000000002</v>
          </cell>
          <cell r="V306">
            <v>34.467300000000002</v>
          </cell>
          <cell r="W306">
            <v>61.338200000000001</v>
          </cell>
          <cell r="X306">
            <v>170.92490000000001</v>
          </cell>
          <cell r="Y306">
            <v>28.539300000000001</v>
          </cell>
          <cell r="Z306">
            <v>34.747599999999998</v>
          </cell>
          <cell r="AA306">
            <v>37.115099999999998</v>
          </cell>
          <cell r="AB306">
            <v>208.52250000000001</v>
          </cell>
          <cell r="AC306">
            <v>72.026300000000006</v>
          </cell>
          <cell r="AD306">
            <v>20.461099999999998</v>
          </cell>
          <cell r="AE306">
            <v>89.697900000000004</v>
          </cell>
        </row>
        <row r="307">
          <cell r="B307">
            <v>3466.3071</v>
          </cell>
          <cell r="C307">
            <v>50.436399999999999</v>
          </cell>
          <cell r="D307">
            <v>51.607399999999998</v>
          </cell>
          <cell r="E307">
            <v>505.43770000000001</v>
          </cell>
          <cell r="F307">
            <v>281.65989999999999</v>
          </cell>
          <cell r="G307">
            <v>45.602600000000002</v>
          </cell>
          <cell r="H307">
            <v>106.1275</v>
          </cell>
          <cell r="I307">
            <v>38.7104</v>
          </cell>
          <cell r="J307">
            <v>79.278300000000002</v>
          </cell>
          <cell r="K307">
            <v>39.8108</v>
          </cell>
          <cell r="L307">
            <v>700.59389999999996</v>
          </cell>
          <cell r="M307">
            <v>64.915099999999995</v>
          </cell>
          <cell r="N307">
            <v>26.908999999999999</v>
          </cell>
          <cell r="O307">
            <v>203.71029999999999</v>
          </cell>
          <cell r="P307">
            <v>77.565799999999996</v>
          </cell>
          <cell r="Q307">
            <v>17.2807</v>
          </cell>
          <cell r="R307">
            <v>53.795000000000002</v>
          </cell>
          <cell r="S307">
            <v>60.799700000000001</v>
          </cell>
          <cell r="T307">
            <v>29.2361</v>
          </cell>
          <cell r="U307">
            <v>19.153300000000002</v>
          </cell>
          <cell r="V307">
            <v>35.043300000000002</v>
          </cell>
          <cell r="W307">
            <v>61.580300000000001</v>
          </cell>
          <cell r="X307">
            <v>167.94659999999999</v>
          </cell>
          <cell r="Y307">
            <v>28.744599999999998</v>
          </cell>
          <cell r="Z307">
            <v>34.661799999999999</v>
          </cell>
          <cell r="AA307">
            <v>37.115099999999998</v>
          </cell>
          <cell r="AB307">
            <v>201.74289999999999</v>
          </cell>
          <cell r="AC307">
            <v>70.037700000000001</v>
          </cell>
          <cell r="AD307">
            <v>20.1629</v>
          </cell>
          <cell r="AE307">
            <v>89.363399999999999</v>
          </cell>
        </row>
        <row r="308">
          <cell r="B308">
            <v>3340.9992999999999</v>
          </cell>
          <cell r="C308">
            <v>49.435200000000002</v>
          </cell>
          <cell r="D308">
            <v>52.563099999999999</v>
          </cell>
          <cell r="E308">
            <v>496.358</v>
          </cell>
          <cell r="F308">
            <v>264.17750000000001</v>
          </cell>
          <cell r="G308">
            <v>46.281100000000002</v>
          </cell>
          <cell r="H308">
            <v>110.1019</v>
          </cell>
          <cell r="I308">
            <v>37.150100000000002</v>
          </cell>
          <cell r="J308">
            <v>80.139300000000006</v>
          </cell>
          <cell r="K308">
            <v>38.640999999999998</v>
          </cell>
          <cell r="L308">
            <v>720.95339999999999</v>
          </cell>
          <cell r="M308">
            <v>61.703200000000002</v>
          </cell>
          <cell r="N308">
            <v>28.661300000000001</v>
          </cell>
          <cell r="O308">
            <v>197.0564</v>
          </cell>
          <cell r="P308">
            <v>85.316599999999994</v>
          </cell>
          <cell r="Q308">
            <v>16.757000000000001</v>
          </cell>
          <cell r="R308">
            <v>52.7119</v>
          </cell>
          <cell r="S308">
            <v>62.126300000000001</v>
          </cell>
          <cell r="T308">
            <v>28.774799999999999</v>
          </cell>
          <cell r="U308">
            <v>19.8627</v>
          </cell>
          <cell r="V308">
            <v>35.235399999999998</v>
          </cell>
          <cell r="W308">
            <v>62.5488</v>
          </cell>
          <cell r="X308">
            <v>166.2919</v>
          </cell>
          <cell r="Y308">
            <v>28.210699999999999</v>
          </cell>
          <cell r="Z308">
            <v>35.863</v>
          </cell>
          <cell r="AA308">
            <v>37.115099999999998</v>
          </cell>
          <cell r="AB308">
            <v>201.83969999999999</v>
          </cell>
          <cell r="AC308">
            <v>70.813800000000001</v>
          </cell>
          <cell r="AD308">
            <v>20.025200000000002</v>
          </cell>
          <cell r="AE308">
            <v>91.322699999999998</v>
          </cell>
        </row>
        <row r="309">
          <cell r="B309">
            <v>3362.1552000000001</v>
          </cell>
          <cell r="C309">
            <v>50.561500000000002</v>
          </cell>
          <cell r="D309">
            <v>53.518799999999999</v>
          </cell>
          <cell r="E309">
            <v>497.11470000000003</v>
          </cell>
          <cell r="F309">
            <v>261.06959999999998</v>
          </cell>
          <cell r="G309">
            <v>45.745399999999997</v>
          </cell>
          <cell r="H309">
            <v>109.1889</v>
          </cell>
          <cell r="I309">
            <v>35.738399999999999</v>
          </cell>
          <cell r="J309">
            <v>79.401300000000006</v>
          </cell>
          <cell r="K309">
            <v>38.8675</v>
          </cell>
          <cell r="L309">
            <v>706.928</v>
          </cell>
          <cell r="M309">
            <v>64.915099999999995</v>
          </cell>
          <cell r="N309">
            <v>27.534800000000001</v>
          </cell>
          <cell r="O309">
            <v>203.53960000000001</v>
          </cell>
          <cell r="P309">
            <v>87.881299999999996</v>
          </cell>
          <cell r="Q309">
            <v>16.9316</v>
          </cell>
          <cell r="R309">
            <v>47.416600000000003</v>
          </cell>
          <cell r="S309">
            <v>62.3474</v>
          </cell>
          <cell r="T309">
            <v>28.457699999999999</v>
          </cell>
          <cell r="U309">
            <v>19.572500000000002</v>
          </cell>
          <cell r="V309">
            <v>36.195399999999999</v>
          </cell>
          <cell r="W309">
            <v>62.871699999999997</v>
          </cell>
          <cell r="X309">
            <v>165.54730000000001</v>
          </cell>
          <cell r="Y309">
            <v>27.882200000000001</v>
          </cell>
          <cell r="Z309">
            <v>35.433999999999997</v>
          </cell>
          <cell r="AA309">
            <v>37.512300000000003</v>
          </cell>
          <cell r="AB309">
            <v>203.4862</v>
          </cell>
          <cell r="AC309">
            <v>72.462900000000005</v>
          </cell>
          <cell r="AD309">
            <v>20.2317</v>
          </cell>
          <cell r="AE309">
            <v>92.039599999999993</v>
          </cell>
        </row>
        <row r="310">
          <cell r="B310">
            <v>3148.9692</v>
          </cell>
          <cell r="C310">
            <v>49.059699999999999</v>
          </cell>
          <cell r="D310">
            <v>50.890599999999999</v>
          </cell>
          <cell r="E310">
            <v>489.54820000000001</v>
          </cell>
          <cell r="F310">
            <v>239.31379999999999</v>
          </cell>
          <cell r="G310">
            <v>45.459699999999998</v>
          </cell>
          <cell r="H310">
            <v>109.35</v>
          </cell>
          <cell r="I310">
            <v>32.171999999999997</v>
          </cell>
          <cell r="J310">
            <v>74.911500000000004</v>
          </cell>
          <cell r="K310">
            <v>38.376899999999999</v>
          </cell>
          <cell r="L310">
            <v>721.63210000000004</v>
          </cell>
          <cell r="M310">
            <v>59.5901</v>
          </cell>
          <cell r="N310">
            <v>25.4697</v>
          </cell>
          <cell r="O310">
            <v>203.369</v>
          </cell>
          <cell r="P310">
            <v>84.233800000000002</v>
          </cell>
          <cell r="Q310">
            <v>16.211600000000001</v>
          </cell>
          <cell r="R310">
            <v>43.084099999999999</v>
          </cell>
          <cell r="S310">
            <v>59.694299999999998</v>
          </cell>
          <cell r="T310">
            <v>27.765699999999999</v>
          </cell>
          <cell r="U310">
            <v>19.088799999999999</v>
          </cell>
          <cell r="V310">
            <v>35.523400000000002</v>
          </cell>
          <cell r="W310">
            <v>61.822499999999998</v>
          </cell>
          <cell r="X310">
            <v>161.328</v>
          </cell>
          <cell r="Y310">
            <v>28.7654</v>
          </cell>
          <cell r="Z310">
            <v>35.519799999999996</v>
          </cell>
          <cell r="AA310">
            <v>38.306800000000003</v>
          </cell>
          <cell r="AB310">
            <v>196.02860000000001</v>
          </cell>
          <cell r="AC310">
            <v>71.2988</v>
          </cell>
          <cell r="AD310">
            <v>20.484000000000002</v>
          </cell>
          <cell r="AE310">
            <v>95.241299999999995</v>
          </cell>
        </row>
        <row r="311">
          <cell r="B311">
            <v>3140.8323</v>
          </cell>
          <cell r="C311">
            <v>46.807000000000002</v>
          </cell>
          <cell r="D311">
            <v>50.492400000000004</v>
          </cell>
          <cell r="E311">
            <v>475.92869999999999</v>
          </cell>
          <cell r="F311">
            <v>229.60140000000001</v>
          </cell>
          <cell r="G311">
            <v>43.745600000000003</v>
          </cell>
          <cell r="H311">
            <v>107.5776</v>
          </cell>
          <cell r="I311">
            <v>30.611699999999999</v>
          </cell>
          <cell r="J311">
            <v>70.975300000000004</v>
          </cell>
          <cell r="K311">
            <v>37.848599999999998</v>
          </cell>
          <cell r="L311">
            <v>714.61929999999995</v>
          </cell>
          <cell r="M311">
            <v>58.237699999999997</v>
          </cell>
          <cell r="N311">
            <v>24.1556</v>
          </cell>
          <cell r="O311">
            <v>204.73390000000001</v>
          </cell>
          <cell r="P311">
            <v>80.643299999999996</v>
          </cell>
          <cell r="Q311">
            <v>15.317</v>
          </cell>
          <cell r="R311">
            <v>43.4452</v>
          </cell>
          <cell r="S311">
            <v>55.9358</v>
          </cell>
          <cell r="T311">
            <v>26.987200000000001</v>
          </cell>
          <cell r="U311">
            <v>19.282299999999999</v>
          </cell>
          <cell r="V311">
            <v>34.083199999999998</v>
          </cell>
          <cell r="W311">
            <v>59.643300000000004</v>
          </cell>
          <cell r="X311">
            <v>159.25970000000001</v>
          </cell>
          <cell r="Y311">
            <v>29.564399999999999</v>
          </cell>
          <cell r="Z311">
            <v>34.147100000000002</v>
          </cell>
          <cell r="AA311">
            <v>37.569099999999999</v>
          </cell>
          <cell r="AB311">
            <v>186.3434</v>
          </cell>
          <cell r="AC311">
            <v>68.437100000000001</v>
          </cell>
          <cell r="AD311">
            <v>20.048200000000001</v>
          </cell>
          <cell r="AE311">
            <v>93.425399999999996</v>
          </cell>
        </row>
        <row r="312">
          <cell r="B312">
            <v>3223.8283999999999</v>
          </cell>
          <cell r="C312">
            <v>47.057299999999998</v>
          </cell>
          <cell r="D312">
            <v>50.253500000000003</v>
          </cell>
          <cell r="E312">
            <v>475.92869999999999</v>
          </cell>
          <cell r="F312">
            <v>235.0403</v>
          </cell>
          <cell r="G312">
            <v>43.781300000000002</v>
          </cell>
          <cell r="H312">
            <v>109.5111</v>
          </cell>
          <cell r="I312">
            <v>33.658000000000001</v>
          </cell>
          <cell r="J312">
            <v>71.897800000000004</v>
          </cell>
          <cell r="K312">
            <v>37.961799999999997</v>
          </cell>
          <cell r="L312">
            <v>712.35720000000003</v>
          </cell>
          <cell r="M312">
            <v>58.660299999999999</v>
          </cell>
          <cell r="N312">
            <v>26.032900000000001</v>
          </cell>
          <cell r="O312">
            <v>206.09880000000001</v>
          </cell>
          <cell r="P312">
            <v>79.332499999999996</v>
          </cell>
          <cell r="Q312">
            <v>15.404299999999999</v>
          </cell>
          <cell r="R312">
            <v>45.7318</v>
          </cell>
          <cell r="S312">
            <v>55.383000000000003</v>
          </cell>
          <cell r="T312">
            <v>27.275500000000001</v>
          </cell>
          <cell r="U312">
            <v>18.186</v>
          </cell>
          <cell r="V312">
            <v>33.507199999999997</v>
          </cell>
          <cell r="W312">
            <v>58.351999999999997</v>
          </cell>
          <cell r="X312">
            <v>160.50069999999999</v>
          </cell>
          <cell r="Y312">
            <v>28.008400000000002</v>
          </cell>
          <cell r="Z312">
            <v>33.7181</v>
          </cell>
          <cell r="AA312">
            <v>39.101300000000002</v>
          </cell>
          <cell r="AB312">
            <v>181.79130000000001</v>
          </cell>
          <cell r="AC312">
            <v>75.275999999999996</v>
          </cell>
          <cell r="AD312">
            <v>22.043800000000001</v>
          </cell>
          <cell r="AE312">
            <v>92.947500000000005</v>
          </cell>
        </row>
        <row r="313">
          <cell r="B313">
            <v>3064.3456999999999</v>
          </cell>
          <cell r="C313">
            <v>44.429099999999998</v>
          </cell>
          <cell r="D313">
            <v>46.510399999999997</v>
          </cell>
          <cell r="E313">
            <v>444.14960000000002</v>
          </cell>
          <cell r="F313">
            <v>216.78100000000001</v>
          </cell>
          <cell r="G313">
            <v>40.745899999999999</v>
          </cell>
          <cell r="H313">
            <v>105.9127</v>
          </cell>
          <cell r="I313">
            <v>30.537400000000002</v>
          </cell>
          <cell r="J313">
            <v>68.330600000000004</v>
          </cell>
          <cell r="K313">
            <v>35.131599999999999</v>
          </cell>
          <cell r="L313">
            <v>709.41639999999995</v>
          </cell>
          <cell r="M313">
            <v>54.011400000000002</v>
          </cell>
          <cell r="N313">
            <v>24.906500000000001</v>
          </cell>
          <cell r="O313">
            <v>197.56819999999999</v>
          </cell>
          <cell r="P313">
            <v>77.223799999999997</v>
          </cell>
          <cell r="Q313">
            <v>14.2478</v>
          </cell>
          <cell r="R313">
            <v>42.241700000000002</v>
          </cell>
          <cell r="S313">
            <v>51.071800000000003</v>
          </cell>
          <cell r="T313">
            <v>26.006900000000002</v>
          </cell>
          <cell r="U313">
            <v>16.380299999999998</v>
          </cell>
          <cell r="V313">
            <v>30.242899999999999</v>
          </cell>
          <cell r="W313">
            <v>53.832299999999996</v>
          </cell>
          <cell r="X313">
            <v>150.9864</v>
          </cell>
          <cell r="Y313">
            <v>25.1907</v>
          </cell>
          <cell r="Z313">
            <v>30.9726</v>
          </cell>
          <cell r="AA313">
            <v>36.263800000000003</v>
          </cell>
          <cell r="AB313">
            <v>165.42330000000001</v>
          </cell>
          <cell r="AC313">
            <v>75.275999999999996</v>
          </cell>
          <cell r="AD313">
            <v>21.1722</v>
          </cell>
          <cell r="AE313">
            <v>90.4148</v>
          </cell>
        </row>
        <row r="314">
          <cell r="B314">
            <v>3085.5016000000001</v>
          </cell>
          <cell r="C314">
            <v>43.427900000000001</v>
          </cell>
          <cell r="D314">
            <v>46.59</v>
          </cell>
          <cell r="E314">
            <v>432.8</v>
          </cell>
          <cell r="F314">
            <v>216.39250000000001</v>
          </cell>
          <cell r="G314">
            <v>38.889000000000003</v>
          </cell>
          <cell r="H314">
            <v>104.7848</v>
          </cell>
          <cell r="I314">
            <v>30.834599999999998</v>
          </cell>
          <cell r="J314">
            <v>67.8386</v>
          </cell>
          <cell r="K314">
            <v>33.546799999999998</v>
          </cell>
          <cell r="L314">
            <v>703.76089999999999</v>
          </cell>
          <cell r="M314">
            <v>51.898299999999999</v>
          </cell>
          <cell r="N314">
            <v>22.403300000000002</v>
          </cell>
          <cell r="O314">
            <v>205.2458</v>
          </cell>
          <cell r="P314">
            <v>74.659199999999998</v>
          </cell>
          <cell r="Q314">
            <v>14.3133</v>
          </cell>
          <cell r="R314">
            <v>42.241700000000002</v>
          </cell>
          <cell r="S314">
            <v>48.308199999999999</v>
          </cell>
          <cell r="T314">
            <v>25.8916</v>
          </cell>
          <cell r="U314">
            <v>15.154999999999999</v>
          </cell>
          <cell r="V314">
            <v>28.610700000000001</v>
          </cell>
          <cell r="W314">
            <v>53.348100000000002</v>
          </cell>
          <cell r="X314">
            <v>150.90369999999999</v>
          </cell>
          <cell r="Y314">
            <v>23.718800000000002</v>
          </cell>
          <cell r="Z314">
            <v>30.886800000000001</v>
          </cell>
          <cell r="AA314">
            <v>34.731499999999997</v>
          </cell>
          <cell r="AB314">
            <v>160.77440000000001</v>
          </cell>
          <cell r="AC314">
            <v>82.114900000000006</v>
          </cell>
          <cell r="AD314">
            <v>19.061800000000002</v>
          </cell>
          <cell r="AE314">
            <v>89.220100000000002</v>
          </cell>
        </row>
        <row r="315">
          <cell r="B315">
            <v>2966.7031999999999</v>
          </cell>
          <cell r="C315">
            <v>43.9285</v>
          </cell>
          <cell r="D315">
            <v>48.581000000000003</v>
          </cell>
          <cell r="E315">
            <v>438.85309999999998</v>
          </cell>
          <cell r="F315">
            <v>214.0615</v>
          </cell>
          <cell r="G315">
            <v>39.924599999999998</v>
          </cell>
          <cell r="H315">
            <v>107.8999</v>
          </cell>
          <cell r="I315">
            <v>29.5715</v>
          </cell>
          <cell r="J315">
            <v>71.344300000000004</v>
          </cell>
          <cell r="K315">
            <v>33.999600000000001</v>
          </cell>
          <cell r="L315">
            <v>722.76319999999998</v>
          </cell>
          <cell r="M315">
            <v>55.448300000000003</v>
          </cell>
          <cell r="N315">
            <v>20.4008</v>
          </cell>
          <cell r="O315">
            <v>206.95189999999999</v>
          </cell>
          <cell r="P315">
            <v>74.659199999999998</v>
          </cell>
          <cell r="Q315">
            <v>15.033300000000001</v>
          </cell>
          <cell r="R315">
            <v>41.1586</v>
          </cell>
          <cell r="S315">
            <v>50.408499999999997</v>
          </cell>
          <cell r="T315">
            <v>27.246700000000001</v>
          </cell>
          <cell r="U315">
            <v>16.0901</v>
          </cell>
          <cell r="V315">
            <v>29.090800000000002</v>
          </cell>
          <cell r="W315">
            <v>55.850099999999998</v>
          </cell>
          <cell r="X315">
            <v>154.95760000000001</v>
          </cell>
          <cell r="Y315">
            <v>23.4665</v>
          </cell>
          <cell r="Z315">
            <v>31.401599999999998</v>
          </cell>
          <cell r="AA315">
            <v>34.731499999999997</v>
          </cell>
          <cell r="AB315">
            <v>170.36279999999999</v>
          </cell>
          <cell r="AC315">
            <v>78.962199999999996</v>
          </cell>
          <cell r="AD315">
            <v>17.7773</v>
          </cell>
          <cell r="AE315">
            <v>89.220100000000002</v>
          </cell>
        </row>
        <row r="316">
          <cell r="B316">
            <v>3043.1898000000001</v>
          </cell>
          <cell r="C316">
            <v>45.0548</v>
          </cell>
          <cell r="D316">
            <v>48.581000000000003</v>
          </cell>
          <cell r="E316">
            <v>424.4769</v>
          </cell>
          <cell r="F316">
            <v>235.4288</v>
          </cell>
          <cell r="G316">
            <v>39.174700000000001</v>
          </cell>
          <cell r="H316">
            <v>107.7925</v>
          </cell>
          <cell r="I316">
            <v>30.0916</v>
          </cell>
          <cell r="J316">
            <v>67.715599999999995</v>
          </cell>
          <cell r="K316">
            <v>33.509</v>
          </cell>
          <cell r="L316">
            <v>719.14369999999997</v>
          </cell>
          <cell r="M316">
            <v>58.237699999999997</v>
          </cell>
          <cell r="N316">
            <v>22.465900000000001</v>
          </cell>
          <cell r="O316">
            <v>207.97550000000001</v>
          </cell>
          <cell r="P316">
            <v>82.125100000000003</v>
          </cell>
          <cell r="Q316">
            <v>14.640599999999999</v>
          </cell>
          <cell r="R316">
            <v>42.963799999999999</v>
          </cell>
          <cell r="S316">
            <v>49.855800000000002</v>
          </cell>
          <cell r="T316">
            <v>26.843</v>
          </cell>
          <cell r="U316">
            <v>15.832100000000001</v>
          </cell>
          <cell r="V316">
            <v>28.130700000000001</v>
          </cell>
          <cell r="W316">
            <v>56.7378</v>
          </cell>
          <cell r="X316">
            <v>149.6627</v>
          </cell>
          <cell r="Y316">
            <v>25.8216</v>
          </cell>
          <cell r="Z316">
            <v>30.457799999999999</v>
          </cell>
          <cell r="AA316">
            <v>34.390999999999998</v>
          </cell>
          <cell r="AB316">
            <v>170.84710000000001</v>
          </cell>
          <cell r="AC316">
            <v>83.909499999999994</v>
          </cell>
          <cell r="AD316">
            <v>16.010999999999999</v>
          </cell>
          <cell r="AE316">
            <v>86.974000000000004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模型4-说明"/>
      <sheetName val="期末模型4"/>
    </sheetNames>
    <sheetDataSet>
      <sheetData sheetId="0" refreshError="1"/>
      <sheetData sheetId="1">
        <row r="1">
          <cell r="I1" t="str">
            <v>销售收入</v>
          </cell>
          <cell r="J1" t="str">
            <v>总成本</v>
          </cell>
          <cell r="K1" t="str">
            <v>MIN(销售收入,总成本)</v>
          </cell>
          <cell r="L1" t="str">
            <v>盈利</v>
          </cell>
          <cell r="M1" t="str">
            <v>亏损</v>
          </cell>
        </row>
        <row r="3">
          <cell r="H3">
            <v>0</v>
          </cell>
          <cell r="I3">
            <v>0</v>
          </cell>
          <cell r="J3">
            <v>153332</v>
          </cell>
          <cell r="K3">
            <v>0</v>
          </cell>
          <cell r="L3">
            <v>0</v>
          </cell>
          <cell r="M3">
            <v>153332</v>
          </cell>
        </row>
        <row r="4">
          <cell r="H4">
            <v>1000</v>
          </cell>
          <cell r="I4">
            <v>300000</v>
          </cell>
          <cell r="J4">
            <v>193332</v>
          </cell>
          <cell r="K4">
            <v>193332</v>
          </cell>
          <cell r="L4">
            <v>106668</v>
          </cell>
          <cell r="M4">
            <v>0</v>
          </cell>
        </row>
        <row r="5">
          <cell r="H5">
            <v>2000</v>
          </cell>
          <cell r="I5">
            <v>600000</v>
          </cell>
          <cell r="J5">
            <v>233332</v>
          </cell>
          <cell r="K5">
            <v>233332</v>
          </cell>
          <cell r="L5">
            <v>366668</v>
          </cell>
          <cell r="M5">
            <v>0</v>
          </cell>
        </row>
        <row r="6">
          <cell r="H6">
            <v>3000</v>
          </cell>
          <cell r="I6">
            <v>900000</v>
          </cell>
          <cell r="J6">
            <v>273332</v>
          </cell>
          <cell r="K6">
            <v>273332</v>
          </cell>
          <cell r="L6">
            <v>626668</v>
          </cell>
          <cell r="M6">
            <v>0</v>
          </cell>
        </row>
        <row r="7">
          <cell r="H7">
            <v>4000</v>
          </cell>
          <cell r="I7">
            <v>1200000</v>
          </cell>
          <cell r="J7">
            <v>313332</v>
          </cell>
          <cell r="K7">
            <v>313332</v>
          </cell>
          <cell r="L7">
            <v>886668</v>
          </cell>
          <cell r="M7">
            <v>0</v>
          </cell>
        </row>
        <row r="8">
          <cell r="H8">
            <v>5000</v>
          </cell>
          <cell r="I8">
            <v>1500000</v>
          </cell>
          <cell r="J8">
            <v>353332</v>
          </cell>
          <cell r="K8">
            <v>353332</v>
          </cell>
          <cell r="L8">
            <v>1146668</v>
          </cell>
          <cell r="M8">
            <v>0</v>
          </cell>
        </row>
        <row r="9">
          <cell r="H9">
            <v>6000</v>
          </cell>
          <cell r="I9">
            <v>1800000</v>
          </cell>
          <cell r="J9">
            <v>393332</v>
          </cell>
          <cell r="K9">
            <v>393332</v>
          </cell>
          <cell r="L9">
            <v>1406668</v>
          </cell>
          <cell r="M9">
            <v>0</v>
          </cell>
        </row>
        <row r="10">
          <cell r="H10">
            <v>7000</v>
          </cell>
          <cell r="I10">
            <v>2100000</v>
          </cell>
          <cell r="J10">
            <v>433332</v>
          </cell>
          <cell r="K10">
            <v>433332</v>
          </cell>
          <cell r="L10">
            <v>1666668</v>
          </cell>
          <cell r="M10">
            <v>0</v>
          </cell>
        </row>
        <row r="11">
          <cell r="H11">
            <v>8000</v>
          </cell>
          <cell r="I11">
            <v>2400000</v>
          </cell>
          <cell r="J11">
            <v>473332</v>
          </cell>
          <cell r="K11">
            <v>473332</v>
          </cell>
          <cell r="L11">
            <v>1926668</v>
          </cell>
          <cell r="M11">
            <v>0</v>
          </cell>
        </row>
        <row r="12">
          <cell r="H12">
            <v>9000</v>
          </cell>
          <cell r="I12">
            <v>2700000</v>
          </cell>
          <cell r="J12">
            <v>513332</v>
          </cell>
          <cell r="K12">
            <v>513332</v>
          </cell>
          <cell r="L12">
            <v>2186668</v>
          </cell>
          <cell r="M12">
            <v>0</v>
          </cell>
        </row>
        <row r="13">
          <cell r="H13">
            <v>10000</v>
          </cell>
          <cell r="I13">
            <v>3000000</v>
          </cell>
          <cell r="J13">
            <v>553332</v>
          </cell>
          <cell r="K13">
            <v>553332</v>
          </cell>
          <cell r="L13">
            <v>2446668</v>
          </cell>
          <cell r="M13">
            <v>0</v>
          </cell>
        </row>
        <row r="14">
          <cell r="H14">
            <v>11000</v>
          </cell>
          <cell r="I14">
            <v>3300000</v>
          </cell>
          <cell r="J14">
            <v>593332</v>
          </cell>
          <cell r="K14">
            <v>593332</v>
          </cell>
          <cell r="L14">
            <v>2706668</v>
          </cell>
          <cell r="M14">
            <v>0</v>
          </cell>
        </row>
        <row r="15">
          <cell r="H15">
            <v>12000</v>
          </cell>
          <cell r="I15">
            <v>3600000</v>
          </cell>
          <cell r="J15">
            <v>633332</v>
          </cell>
          <cell r="K15">
            <v>633332</v>
          </cell>
          <cell r="L15">
            <v>2966668</v>
          </cell>
          <cell r="M15">
            <v>0</v>
          </cell>
        </row>
        <row r="17">
          <cell r="B17">
            <v>589.75</v>
          </cell>
          <cell r="C17">
            <v>44231.25</v>
          </cell>
        </row>
        <row r="19">
          <cell r="C19">
            <v>589.75</v>
          </cell>
          <cell r="D19">
            <v>159229.5</v>
          </cell>
        </row>
        <row r="23">
          <cell r="B23" t="str">
            <v xml:space="preserve"> 单位：元</v>
          </cell>
          <cell r="C23" t="str">
            <v>单位变动成本=10,最优单价=65元，利润极大值为7042元</v>
          </cell>
        </row>
        <row r="27">
          <cell r="C27">
            <v>60</v>
          </cell>
          <cell r="D27">
            <v>6667</v>
          </cell>
        </row>
        <row r="28">
          <cell r="C28">
            <v>65</v>
          </cell>
          <cell r="D28">
            <v>7042</v>
          </cell>
        </row>
        <row r="29">
          <cell r="C29">
            <v>70</v>
          </cell>
          <cell r="D29">
            <v>6667</v>
          </cell>
        </row>
        <row r="30">
          <cell r="C30">
            <v>75</v>
          </cell>
          <cell r="D30">
            <v>5542</v>
          </cell>
        </row>
        <row r="31">
          <cell r="C31">
            <v>80</v>
          </cell>
          <cell r="D31">
            <v>3667</v>
          </cell>
        </row>
        <row r="32">
          <cell r="C32">
            <v>85</v>
          </cell>
          <cell r="D32">
            <v>1042</v>
          </cell>
        </row>
        <row r="33">
          <cell r="C33">
            <v>90</v>
          </cell>
          <cell r="D33">
            <v>-2333</v>
          </cell>
        </row>
        <row r="34">
          <cell r="B34">
            <v>65</v>
          </cell>
          <cell r="C34">
            <v>95</v>
          </cell>
          <cell r="D34">
            <v>-6458</v>
          </cell>
          <cell r="F34">
            <v>60</v>
          </cell>
          <cell r="G34">
            <v>10267</v>
          </cell>
          <cell r="H34">
            <v>8467</v>
          </cell>
          <cell r="I34">
            <v>6667</v>
          </cell>
          <cell r="J34">
            <v>4867</v>
          </cell>
          <cell r="K34">
            <v>3067</v>
          </cell>
          <cell r="L34">
            <v>1267</v>
          </cell>
          <cell r="M34">
            <v>-533</v>
          </cell>
          <cell r="N34">
            <v>-2333</v>
          </cell>
        </row>
        <row r="35">
          <cell r="B35">
            <v>7042</v>
          </cell>
          <cell r="C35">
            <v>100</v>
          </cell>
          <cell r="D35">
            <v>-11333</v>
          </cell>
          <cell r="F35">
            <v>65</v>
          </cell>
          <cell r="G35">
            <v>10342</v>
          </cell>
          <cell r="H35">
            <v>8692</v>
          </cell>
          <cell r="I35">
            <v>7042</v>
          </cell>
          <cell r="J35">
            <v>5392</v>
          </cell>
          <cell r="K35">
            <v>3742</v>
          </cell>
          <cell r="L35">
            <v>2092</v>
          </cell>
          <cell r="M35">
            <v>442</v>
          </cell>
          <cell r="N35">
            <v>-1208</v>
          </cell>
        </row>
        <row r="36">
          <cell r="C36">
            <v>105</v>
          </cell>
          <cell r="D36">
            <v>-16958</v>
          </cell>
          <cell r="F36">
            <v>70</v>
          </cell>
          <cell r="G36">
            <v>9667</v>
          </cell>
          <cell r="H36">
            <v>8167</v>
          </cell>
          <cell r="I36">
            <v>6667</v>
          </cell>
          <cell r="J36">
            <v>5167</v>
          </cell>
          <cell r="K36">
            <v>3667</v>
          </cell>
          <cell r="L36">
            <v>2167</v>
          </cell>
          <cell r="M36">
            <v>667</v>
          </cell>
          <cell r="N36">
            <v>-833</v>
          </cell>
        </row>
        <row r="37">
          <cell r="C37">
            <v>110</v>
          </cell>
          <cell r="D37">
            <v>-23333</v>
          </cell>
          <cell r="F37">
            <v>75</v>
          </cell>
          <cell r="G37">
            <v>8242</v>
          </cell>
          <cell r="H37">
            <v>6892</v>
          </cell>
          <cell r="I37">
            <v>5542</v>
          </cell>
          <cell r="J37">
            <v>4192</v>
          </cell>
          <cell r="K37">
            <v>2842</v>
          </cell>
          <cell r="L37">
            <v>1492</v>
          </cell>
          <cell r="M37">
            <v>142</v>
          </cell>
          <cell r="N37">
            <v>-1208</v>
          </cell>
        </row>
        <row r="38">
          <cell r="A38">
            <v>65</v>
          </cell>
          <cell r="B38">
            <v>-30000</v>
          </cell>
          <cell r="C38">
            <v>115</v>
          </cell>
          <cell r="D38">
            <v>-30458</v>
          </cell>
          <cell r="F38">
            <v>80</v>
          </cell>
          <cell r="G38">
            <v>6067</v>
          </cell>
          <cell r="H38">
            <v>4867</v>
          </cell>
          <cell r="I38">
            <v>3667</v>
          </cell>
          <cell r="J38">
            <v>2467</v>
          </cell>
          <cell r="K38">
            <v>1267</v>
          </cell>
          <cell r="L38">
            <v>67</v>
          </cell>
          <cell r="M38">
            <v>-1133</v>
          </cell>
          <cell r="N38">
            <v>-2333</v>
          </cell>
        </row>
        <row r="39">
          <cell r="A39">
            <v>65</v>
          </cell>
          <cell r="B39">
            <v>7042</v>
          </cell>
          <cell r="C39">
            <v>120</v>
          </cell>
          <cell r="D39">
            <v>-38333</v>
          </cell>
          <cell r="F39">
            <v>85</v>
          </cell>
          <cell r="G39">
            <v>3142</v>
          </cell>
          <cell r="H39">
            <v>2092</v>
          </cell>
          <cell r="I39">
            <v>1042</v>
          </cell>
          <cell r="J39">
            <v>-8</v>
          </cell>
          <cell r="K39">
            <v>-1058</v>
          </cell>
          <cell r="L39">
            <v>-2108</v>
          </cell>
          <cell r="M39">
            <v>-3158</v>
          </cell>
          <cell r="N39">
            <v>-4208</v>
          </cell>
        </row>
        <row r="40">
          <cell r="A40">
            <v>65</v>
          </cell>
          <cell r="B40">
            <v>30000</v>
          </cell>
          <cell r="F40">
            <v>90</v>
          </cell>
          <cell r="G40">
            <v>-533</v>
          </cell>
          <cell r="H40">
            <v>-1433</v>
          </cell>
          <cell r="I40">
            <v>-2333</v>
          </cell>
          <cell r="J40">
            <v>-3233</v>
          </cell>
          <cell r="K40">
            <v>-4133</v>
          </cell>
          <cell r="L40">
            <v>-5033</v>
          </cell>
          <cell r="M40">
            <v>-5933</v>
          </cell>
          <cell r="N40">
            <v>-6833</v>
          </cell>
        </row>
        <row r="41">
          <cell r="F41">
            <v>95</v>
          </cell>
          <cell r="G41">
            <v>-4958</v>
          </cell>
          <cell r="H41">
            <v>-5708</v>
          </cell>
          <cell r="I41">
            <v>-6458</v>
          </cell>
          <cell r="J41">
            <v>-7208</v>
          </cell>
          <cell r="K41">
            <v>-7958</v>
          </cell>
          <cell r="L41">
            <v>-8708</v>
          </cell>
          <cell r="M41">
            <v>-9458</v>
          </cell>
          <cell r="N41">
            <v>-10208</v>
          </cell>
        </row>
        <row r="42">
          <cell r="A42">
            <v>75</v>
          </cell>
          <cell r="B42">
            <v>-30000</v>
          </cell>
          <cell r="F42">
            <v>100</v>
          </cell>
          <cell r="G42">
            <v>-10133</v>
          </cell>
          <cell r="H42">
            <v>-10733</v>
          </cell>
          <cell r="I42">
            <v>-11333</v>
          </cell>
          <cell r="J42">
            <v>-11933</v>
          </cell>
          <cell r="K42">
            <v>-12533</v>
          </cell>
          <cell r="L42">
            <v>-13133</v>
          </cell>
          <cell r="M42">
            <v>-13733</v>
          </cell>
          <cell r="N42">
            <v>-14333</v>
          </cell>
        </row>
        <row r="43">
          <cell r="A43">
            <v>75</v>
          </cell>
          <cell r="B43">
            <v>5542</v>
          </cell>
          <cell r="F43">
            <v>105</v>
          </cell>
          <cell r="G43">
            <v>-16058</v>
          </cell>
          <cell r="H43">
            <v>-16508</v>
          </cell>
          <cell r="I43">
            <v>-16958</v>
          </cell>
          <cell r="J43">
            <v>-17408</v>
          </cell>
          <cell r="K43">
            <v>-17858</v>
          </cell>
          <cell r="L43">
            <v>-18308</v>
          </cell>
          <cell r="M43">
            <v>-18758</v>
          </cell>
          <cell r="N43">
            <v>-19208</v>
          </cell>
        </row>
        <row r="44">
          <cell r="A44">
            <v>75</v>
          </cell>
          <cell r="B44">
            <v>30000</v>
          </cell>
          <cell r="D44">
            <v>63</v>
          </cell>
          <cell r="E44">
            <v>10402</v>
          </cell>
          <cell r="F44">
            <v>110</v>
          </cell>
          <cell r="G44">
            <v>-22733</v>
          </cell>
          <cell r="H44">
            <v>-23033</v>
          </cell>
          <cell r="I44">
            <v>-23333</v>
          </cell>
          <cell r="J44">
            <v>-23633</v>
          </cell>
          <cell r="K44">
            <v>-23933</v>
          </cell>
          <cell r="L44">
            <v>-24233</v>
          </cell>
          <cell r="M44">
            <v>-24533</v>
          </cell>
          <cell r="N44">
            <v>-24833</v>
          </cell>
        </row>
        <row r="45">
          <cell r="D45">
            <v>64</v>
          </cell>
          <cell r="E45">
            <v>8707</v>
          </cell>
          <cell r="F45">
            <v>115</v>
          </cell>
          <cell r="G45">
            <v>-30158</v>
          </cell>
          <cell r="H45">
            <v>-30308</v>
          </cell>
          <cell r="I45">
            <v>-30458</v>
          </cell>
          <cell r="J45">
            <v>-30608</v>
          </cell>
          <cell r="K45">
            <v>-30758</v>
          </cell>
          <cell r="L45">
            <v>-30908</v>
          </cell>
          <cell r="M45">
            <v>-31058</v>
          </cell>
          <cell r="N45">
            <v>-31208</v>
          </cell>
        </row>
        <row r="46">
          <cell r="D46">
            <v>65</v>
          </cell>
          <cell r="E46">
            <v>7042</v>
          </cell>
          <cell r="F46">
            <v>120</v>
          </cell>
          <cell r="G46">
            <v>-38333</v>
          </cell>
          <cell r="H46">
            <v>-38333</v>
          </cell>
          <cell r="I46">
            <v>-38333</v>
          </cell>
          <cell r="J46">
            <v>-38333</v>
          </cell>
          <cell r="K46">
            <v>-38333</v>
          </cell>
          <cell r="L46">
            <v>-38333</v>
          </cell>
          <cell r="M46">
            <v>-38333</v>
          </cell>
          <cell r="N46">
            <v>-38333</v>
          </cell>
        </row>
        <row r="47">
          <cell r="D47">
            <v>66</v>
          </cell>
          <cell r="E47">
            <v>5407</v>
          </cell>
        </row>
        <row r="48">
          <cell r="D48">
            <v>67</v>
          </cell>
          <cell r="E48">
            <v>3802</v>
          </cell>
        </row>
        <row r="49">
          <cell r="D49">
            <v>68</v>
          </cell>
          <cell r="E49">
            <v>2227</v>
          </cell>
        </row>
        <row r="50">
          <cell r="D50">
            <v>69</v>
          </cell>
          <cell r="E50">
            <v>682</v>
          </cell>
        </row>
        <row r="51">
          <cell r="D51">
            <v>70</v>
          </cell>
          <cell r="E51">
            <v>-833</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第1题"/>
      <sheetName val="第2题"/>
      <sheetName val="第3题"/>
      <sheetName val="第4题"/>
      <sheetName val="第5题"/>
      <sheetName val="第6题"/>
      <sheetName val="第7题"/>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期末模型5"/>
      <sheetName val="模型5"/>
      <sheetName val="Sheet1"/>
    </sheetNames>
    <sheetDataSet>
      <sheetData sheetId="0" refreshError="1"/>
      <sheetData sheetId="1">
        <row r="8">
          <cell r="R8">
            <v>1</v>
          </cell>
          <cell r="S8">
            <v>4892.9523809523807</v>
          </cell>
        </row>
        <row r="9">
          <cell r="R9">
            <v>1.99</v>
          </cell>
          <cell r="S9">
            <v>4667.9336013400334</v>
          </cell>
        </row>
        <row r="10">
          <cell r="R10">
            <v>2</v>
          </cell>
          <cell r="S10">
            <v>4309.7142857142862</v>
          </cell>
        </row>
        <row r="11">
          <cell r="R11">
            <v>4</v>
          </cell>
          <cell r="S11">
            <v>4214.666666666667</v>
          </cell>
        </row>
        <row r="12">
          <cell r="R12">
            <v>6</v>
          </cell>
          <cell r="S12">
            <v>4198.9841269841272</v>
          </cell>
        </row>
        <row r="13">
          <cell r="R13">
            <v>8</v>
          </cell>
          <cell r="S13">
            <v>4203.1428571428569</v>
          </cell>
        </row>
        <row r="14">
          <cell r="R14">
            <v>9.99</v>
          </cell>
          <cell r="S14">
            <v>4215.1657619524285</v>
          </cell>
        </row>
        <row r="15">
          <cell r="R15">
            <v>10</v>
          </cell>
          <cell r="S15">
            <v>3977.1428571428573</v>
          </cell>
        </row>
        <row r="16">
          <cell r="R16">
            <v>12</v>
          </cell>
          <cell r="S16">
            <v>3993.2063492063494</v>
          </cell>
        </row>
        <row r="17">
          <cell r="R17">
            <v>14</v>
          </cell>
          <cell r="S17">
            <v>4011.5374149659865</v>
          </cell>
        </row>
        <row r="18">
          <cell r="R18">
            <v>16</v>
          </cell>
          <cell r="S18">
            <v>4031.2857142857142</v>
          </cell>
        </row>
        <row r="19">
          <cell r="R19">
            <v>18</v>
          </cell>
          <cell r="S19">
            <v>4051.9788359788363</v>
          </cell>
        </row>
        <row r="20">
          <cell r="R20">
            <v>19.989999999999998</v>
          </cell>
          <cell r="S20">
            <v>4073.2252440505968</v>
          </cell>
        </row>
        <row r="21">
          <cell r="R21">
            <v>20</v>
          </cell>
          <cell r="S21">
            <v>3716.1904761904761</v>
          </cell>
        </row>
        <row r="22">
          <cell r="R22">
            <v>22</v>
          </cell>
          <cell r="S22">
            <v>3738.0259740259739</v>
          </cell>
        </row>
        <row r="23">
          <cell r="R23">
            <v>24</v>
          </cell>
          <cell r="S23">
            <v>3760.2222222222222</v>
          </cell>
        </row>
        <row r="30">
          <cell r="C30">
            <v>0</v>
          </cell>
          <cell r="D30">
            <v>3977.14</v>
          </cell>
        </row>
        <row r="31">
          <cell r="C31">
            <v>10</v>
          </cell>
          <cell r="D31">
            <v>3977.14</v>
          </cell>
        </row>
        <row r="32">
          <cell r="C32">
            <v>24</v>
          </cell>
          <cell r="D32">
            <v>3977.14</v>
          </cell>
        </row>
        <row r="40">
          <cell r="O40">
            <v>1</v>
          </cell>
          <cell r="P40">
            <v>4890.9523809523807</v>
          </cell>
          <cell r="Q40">
            <v>4891.9523809523807</v>
          </cell>
          <cell r="R40">
            <v>4892.9523809523807</v>
          </cell>
          <cell r="S40">
            <v>4893.9523809523807</v>
          </cell>
          <cell r="T40">
            <v>4894.9523809523807</v>
          </cell>
          <cell r="U40">
            <v>4895.9523809523807</v>
          </cell>
        </row>
        <row r="41">
          <cell r="O41">
            <v>1.99</v>
          </cell>
          <cell r="P41">
            <v>4663.9536013400329</v>
          </cell>
          <cell r="Q41">
            <v>4665.9436013400336</v>
          </cell>
          <cell r="R41">
            <v>4667.9336013400334</v>
          </cell>
          <cell r="S41">
            <v>4669.9236013400332</v>
          </cell>
          <cell r="T41">
            <v>4671.913601340033</v>
          </cell>
          <cell r="U41">
            <v>4673.9036013400337</v>
          </cell>
        </row>
        <row r="42">
          <cell r="O42">
            <v>2</v>
          </cell>
          <cell r="P42">
            <v>4305.7142857142862</v>
          </cell>
          <cell r="Q42">
            <v>4307.7142857142862</v>
          </cell>
          <cell r="R42">
            <v>4309.7142857142862</v>
          </cell>
          <cell r="S42">
            <v>4311.7142857142862</v>
          </cell>
          <cell r="T42">
            <v>4313.7142857142862</v>
          </cell>
          <cell r="U42">
            <v>4315.7142857142862</v>
          </cell>
        </row>
        <row r="43">
          <cell r="O43">
            <v>4</v>
          </cell>
          <cell r="P43">
            <v>4206.666666666667</v>
          </cell>
          <cell r="Q43">
            <v>4210.666666666667</v>
          </cell>
          <cell r="R43">
            <v>4214.666666666667</v>
          </cell>
          <cell r="S43">
            <v>4218.666666666667</v>
          </cell>
          <cell r="T43">
            <v>4222.666666666667</v>
          </cell>
          <cell r="U43">
            <v>4226.666666666667</v>
          </cell>
        </row>
        <row r="44">
          <cell r="O44">
            <v>6</v>
          </cell>
          <cell r="P44">
            <v>4186.9841269841272</v>
          </cell>
          <cell r="Q44">
            <v>4192.9841269841272</v>
          </cell>
          <cell r="R44">
            <v>4198.9841269841272</v>
          </cell>
          <cell r="S44">
            <v>4204.9841269841272</v>
          </cell>
          <cell r="T44">
            <v>4210.9841269841272</v>
          </cell>
          <cell r="U44">
            <v>4216.9841269841272</v>
          </cell>
        </row>
        <row r="45">
          <cell r="O45">
            <v>8</v>
          </cell>
          <cell r="P45">
            <v>4187.1428571428569</v>
          </cell>
          <cell r="Q45">
            <v>4195.1428571428569</v>
          </cell>
          <cell r="R45">
            <v>4203.1428571428569</v>
          </cell>
          <cell r="S45">
            <v>4211.1428571428569</v>
          </cell>
          <cell r="T45">
            <v>4219.1428571428569</v>
          </cell>
          <cell r="U45">
            <v>4227.1428571428569</v>
          </cell>
        </row>
        <row r="46">
          <cell r="O46">
            <v>9.99</v>
          </cell>
          <cell r="P46">
            <v>4195.1857619524289</v>
          </cell>
          <cell r="Q46">
            <v>4205.1757619524287</v>
          </cell>
          <cell r="R46">
            <v>4215.1657619524285</v>
          </cell>
          <cell r="S46">
            <v>4225.1557619524283</v>
          </cell>
          <cell r="T46">
            <v>4235.145761952429</v>
          </cell>
          <cell r="U46">
            <v>4245.1357619524288</v>
          </cell>
        </row>
        <row r="47">
          <cell r="O47">
            <v>10</v>
          </cell>
          <cell r="P47">
            <v>3957.1428571428573</v>
          </cell>
          <cell r="Q47">
            <v>3967.1428571428573</v>
          </cell>
          <cell r="R47">
            <v>3977.1428571428573</v>
          </cell>
          <cell r="S47">
            <v>3987.1428571428573</v>
          </cell>
          <cell r="T47">
            <v>3997.1428571428573</v>
          </cell>
          <cell r="U47">
            <v>4007.1428571428573</v>
          </cell>
        </row>
        <row r="48">
          <cell r="O48">
            <v>12</v>
          </cell>
          <cell r="P48">
            <v>3969.2063492063494</v>
          </cell>
          <cell r="Q48">
            <v>3981.2063492063494</v>
          </cell>
          <cell r="R48">
            <v>3993.2063492063494</v>
          </cell>
          <cell r="S48">
            <v>4005.2063492063494</v>
          </cell>
          <cell r="T48">
            <v>4017.2063492063494</v>
          </cell>
          <cell r="U48">
            <v>4029.2063492063494</v>
          </cell>
        </row>
        <row r="49">
          <cell r="O49">
            <v>14</v>
          </cell>
          <cell r="P49">
            <v>3983.5374149659865</v>
          </cell>
          <cell r="Q49">
            <v>3997.5374149659865</v>
          </cell>
          <cell r="R49">
            <v>4011.5374149659865</v>
          </cell>
          <cell r="S49">
            <v>4025.5374149659865</v>
          </cell>
          <cell r="T49">
            <v>4039.5374149659865</v>
          </cell>
          <cell r="U49">
            <v>4053.5374149659865</v>
          </cell>
        </row>
        <row r="50">
          <cell r="O50">
            <v>16</v>
          </cell>
          <cell r="P50">
            <v>3999.2857142857142</v>
          </cell>
          <cell r="Q50">
            <v>4015.2857142857142</v>
          </cell>
          <cell r="R50">
            <v>4031.2857142857142</v>
          </cell>
          <cell r="S50">
            <v>4047.2857142857142</v>
          </cell>
          <cell r="T50">
            <v>4063.2857142857142</v>
          </cell>
          <cell r="U50">
            <v>4079.2857142857142</v>
          </cell>
        </row>
        <row r="51">
          <cell r="O51">
            <v>18</v>
          </cell>
          <cell r="P51">
            <v>4015.9788359788363</v>
          </cell>
          <cell r="Q51">
            <v>4033.9788359788363</v>
          </cell>
          <cell r="R51">
            <v>4051.9788359788363</v>
          </cell>
          <cell r="S51">
            <v>4069.9788359788363</v>
          </cell>
          <cell r="T51">
            <v>4087.9788359788363</v>
          </cell>
          <cell r="U51">
            <v>4105.9788359788363</v>
          </cell>
        </row>
        <row r="52">
          <cell r="O52">
            <v>19.989999999999998</v>
          </cell>
          <cell r="P52">
            <v>4033.2452440505967</v>
          </cell>
          <cell r="Q52">
            <v>4053.235244050597</v>
          </cell>
          <cell r="R52">
            <v>4073.2252440505968</v>
          </cell>
          <cell r="S52">
            <v>4093.215244050597</v>
          </cell>
          <cell r="T52">
            <v>4113.2052440505968</v>
          </cell>
          <cell r="U52">
            <v>4133.1952440505966</v>
          </cell>
        </row>
        <row r="53">
          <cell r="O53">
            <v>20</v>
          </cell>
          <cell r="P53">
            <v>3676.1904761904761</v>
          </cell>
          <cell r="Q53">
            <v>3696.1904761904761</v>
          </cell>
          <cell r="R53">
            <v>3716.1904761904761</v>
          </cell>
          <cell r="S53">
            <v>3736.1904761904761</v>
          </cell>
          <cell r="T53">
            <v>3756.1904761904761</v>
          </cell>
          <cell r="U53">
            <v>3776.1904761904761</v>
          </cell>
        </row>
        <row r="54">
          <cell r="O54">
            <v>22</v>
          </cell>
          <cell r="P54">
            <v>3694.0259740259739</v>
          </cell>
          <cell r="Q54">
            <v>3716.0259740259739</v>
          </cell>
          <cell r="R54">
            <v>3738.0259740259739</v>
          </cell>
          <cell r="S54">
            <v>3760.0259740259739</v>
          </cell>
          <cell r="T54">
            <v>3782.0259740259739</v>
          </cell>
          <cell r="U54">
            <v>3804.0259740259739</v>
          </cell>
        </row>
        <row r="55">
          <cell r="O55">
            <v>24</v>
          </cell>
          <cell r="P55">
            <v>3712.2222222222222</v>
          </cell>
          <cell r="Q55">
            <v>3736.2222222222222</v>
          </cell>
          <cell r="R55">
            <v>3760.2222222222222</v>
          </cell>
          <cell r="S55">
            <v>3784.2222222222222</v>
          </cell>
          <cell r="T55">
            <v>3808.2222222222222</v>
          </cell>
          <cell r="U55">
            <v>3832.2222222222222</v>
          </cell>
        </row>
      </sheetData>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模型6-说明"/>
      <sheetName val="模型6"/>
      <sheetName val="Sheet1"/>
    </sheetNames>
    <sheetDataSet>
      <sheetData sheetId="0" refreshError="1"/>
      <sheetData sheetId="1">
        <row r="2">
          <cell r="DT2" t="str">
            <v>平均值</v>
          </cell>
        </row>
        <row r="3">
          <cell r="W3">
            <v>50</v>
          </cell>
          <cell r="DT3">
            <v>285224.65753424657</v>
          </cell>
        </row>
        <row r="4">
          <cell r="W4">
            <v>55</v>
          </cell>
          <cell r="DT4">
            <v>259736.43835616438</v>
          </cell>
        </row>
        <row r="5">
          <cell r="W5">
            <v>60</v>
          </cell>
          <cell r="DT5">
            <v>275843.83561643836</v>
          </cell>
        </row>
        <row r="6">
          <cell r="W6">
            <v>65</v>
          </cell>
          <cell r="DT6">
            <v>257829.5890410959</v>
          </cell>
        </row>
        <row r="7">
          <cell r="W7">
            <v>70</v>
          </cell>
          <cell r="DT7">
            <v>239261.78082191781</v>
          </cell>
        </row>
        <row r="8">
          <cell r="W8">
            <v>75</v>
          </cell>
          <cell r="DT8">
            <v>231303.15068493152</v>
          </cell>
        </row>
        <row r="9">
          <cell r="W9">
            <v>80</v>
          </cell>
          <cell r="DT9">
            <v>238286.57534246575</v>
          </cell>
        </row>
        <row r="10">
          <cell r="W10">
            <v>85</v>
          </cell>
          <cell r="DT10">
            <v>205031.09589041094</v>
          </cell>
        </row>
        <row r="11">
          <cell r="W11">
            <v>90</v>
          </cell>
          <cell r="DT11">
            <v>209030.13698630137</v>
          </cell>
        </row>
        <row r="12">
          <cell r="W12">
            <v>95</v>
          </cell>
          <cell r="DT12">
            <v>209554.93150684933</v>
          </cell>
        </row>
        <row r="13">
          <cell r="W13">
            <v>100</v>
          </cell>
          <cell r="DT13">
            <v>203753.01369863015</v>
          </cell>
        </row>
        <row r="21">
          <cell r="T21">
            <v>100</v>
          </cell>
          <cell r="U21">
            <v>290000</v>
          </cell>
        </row>
        <row r="22">
          <cell r="T22">
            <v>100</v>
          </cell>
          <cell r="U22">
            <v>203753.01369863015</v>
          </cell>
        </row>
        <row r="23">
          <cell r="T23">
            <v>100</v>
          </cell>
          <cell r="U23">
            <v>150000</v>
          </cell>
        </row>
        <row r="25">
          <cell r="T25">
            <v>100</v>
          </cell>
          <cell r="U25">
            <v>203753.01369863015</v>
          </cell>
        </row>
      </sheetData>
      <sheetData sheetId="2"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4.xml"/><Relationship Id="rId4" Type="http://schemas.openxmlformats.org/officeDocument/2006/relationships/ctrlProp" Target="../ctrlProps/ctrlProp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2.bin"/><Relationship Id="rId4" Type="http://schemas.openxmlformats.org/officeDocument/2006/relationships/ctrlProp" Target="../ctrlProps/ctrlProp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3" Type="http://schemas.openxmlformats.org/officeDocument/2006/relationships/ctrlProp" Target="../ctrlProps/ctrlProp7.xml"/><Relationship Id="rId2" Type="http://schemas.openxmlformats.org/officeDocument/2006/relationships/vmlDrawing" Target="../drawings/vmlDrawing4.vml"/><Relationship Id="rId1" Type="http://schemas.openxmlformats.org/officeDocument/2006/relationships/drawing" Target="../drawings/drawing10.xml"/><Relationship Id="rId5" Type="http://schemas.openxmlformats.org/officeDocument/2006/relationships/ctrlProp" Target="../ctrlProps/ctrlProp9.xml"/><Relationship Id="rId4" Type="http://schemas.openxmlformats.org/officeDocument/2006/relationships/ctrlProp" Target="../ctrlProps/ctrlProp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3" Type="http://schemas.openxmlformats.org/officeDocument/2006/relationships/ctrlProp" Target="../ctrlProps/ctrlProp10.xml"/><Relationship Id="rId2" Type="http://schemas.openxmlformats.org/officeDocument/2006/relationships/vmlDrawing" Target="../drawings/vmlDrawing5.vml"/><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3" Type="http://schemas.openxmlformats.org/officeDocument/2006/relationships/ctrlProp" Target="../ctrlProps/ctrlProp11.xml"/><Relationship Id="rId2" Type="http://schemas.openxmlformats.org/officeDocument/2006/relationships/vmlDrawing" Target="../drawings/vmlDrawing6.vml"/><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213"/>
  <sheetViews>
    <sheetView workbookViewId="0">
      <pane xSplit="1" topLeftCell="B1" activePane="topRight" state="frozen"/>
      <selection pane="topRight" activeCell="H10" sqref="H10"/>
    </sheetView>
  </sheetViews>
  <sheetFormatPr defaultColWidth="9.109375" defaultRowHeight="13.2" x14ac:dyDescent="0.25"/>
  <cols>
    <col min="1" max="1" width="10.33203125" style="1"/>
    <col min="2" max="10" width="17.88671875" style="2"/>
  </cols>
  <sheetData>
    <row r="1" spans="1:10" x14ac:dyDescent="0.25">
      <c r="A1" s="69"/>
      <c r="B1" s="68" t="s">
        <v>0</v>
      </c>
      <c r="C1" s="68" t="s">
        <v>1</v>
      </c>
      <c r="D1" s="68" t="s">
        <v>2</v>
      </c>
      <c r="E1" s="68" t="s">
        <v>3</v>
      </c>
      <c r="F1" s="68" t="s">
        <v>4</v>
      </c>
      <c r="G1" s="68" t="s">
        <v>5</v>
      </c>
      <c r="H1" s="68" t="s">
        <v>6</v>
      </c>
      <c r="I1" s="68" t="s">
        <v>7</v>
      </c>
      <c r="J1" s="68" t="s">
        <v>8</v>
      </c>
    </row>
    <row r="2" spans="1:10" x14ac:dyDescent="0.25">
      <c r="A2" s="5" t="s">
        <v>9</v>
      </c>
      <c r="B2" s="6" t="s">
        <v>10</v>
      </c>
      <c r="C2" s="6" t="s">
        <v>10</v>
      </c>
      <c r="D2" s="6" t="s">
        <v>10</v>
      </c>
      <c r="E2" s="6" t="s">
        <v>10</v>
      </c>
      <c r="F2" s="6" t="s">
        <v>10</v>
      </c>
      <c r="G2" s="6" t="s">
        <v>10</v>
      </c>
      <c r="H2" s="6" t="s">
        <v>10</v>
      </c>
      <c r="I2" s="6" t="s">
        <v>10</v>
      </c>
      <c r="J2" s="6" t="s">
        <v>10</v>
      </c>
    </row>
    <row r="3" spans="1:10" x14ac:dyDescent="0.25">
      <c r="A3" s="9">
        <v>38352</v>
      </c>
      <c r="B3" s="10" t="s">
        <v>11</v>
      </c>
      <c r="C3" s="10">
        <v>1000</v>
      </c>
      <c r="D3" s="10">
        <v>1000</v>
      </c>
      <c r="E3" s="10">
        <v>1000</v>
      </c>
      <c r="F3" s="10">
        <v>1000</v>
      </c>
      <c r="G3" s="10" t="s">
        <v>11</v>
      </c>
      <c r="H3" s="10" t="s">
        <v>11</v>
      </c>
      <c r="I3" s="10" t="s">
        <v>11</v>
      </c>
      <c r="J3" s="10" t="s">
        <v>11</v>
      </c>
    </row>
    <row r="4" spans="1:10" x14ac:dyDescent="0.25">
      <c r="A4" s="9">
        <v>38356</v>
      </c>
      <c r="B4" s="10">
        <v>1000</v>
      </c>
      <c r="C4" s="10">
        <v>996.37699999999995</v>
      </c>
      <c r="D4" s="10">
        <v>996.37699999999995</v>
      </c>
      <c r="E4" s="10">
        <v>981.55499999999995</v>
      </c>
      <c r="F4" s="10">
        <v>981.55499999999995</v>
      </c>
      <c r="G4" s="10">
        <v>180302622</v>
      </c>
      <c r="H4" s="10">
        <v>1039485380</v>
      </c>
      <c r="I4" s="10">
        <v>-18.445</v>
      </c>
      <c r="J4" s="10">
        <v>-1.8445</v>
      </c>
    </row>
    <row r="5" spans="1:10" x14ac:dyDescent="0.25">
      <c r="A5" s="9">
        <v>38357</v>
      </c>
      <c r="B5" s="10">
        <v>981.55499999999995</v>
      </c>
      <c r="C5" s="10">
        <v>981.10500000000002</v>
      </c>
      <c r="D5" s="10">
        <v>986.53499999999997</v>
      </c>
      <c r="E5" s="10">
        <v>981.10500000000002</v>
      </c>
      <c r="F5" s="10">
        <v>986.53499999999997</v>
      </c>
      <c r="G5" s="10">
        <v>164649599</v>
      </c>
      <c r="H5" s="10">
        <v>1002751566</v>
      </c>
      <c r="I5" s="10">
        <v>4.9800000000000004</v>
      </c>
      <c r="J5" s="10">
        <v>0.50739999999999996</v>
      </c>
    </row>
    <row r="6" spans="1:10" x14ac:dyDescent="0.25">
      <c r="A6" s="9">
        <v>38358</v>
      </c>
      <c r="B6" s="10">
        <v>986.53499999999997</v>
      </c>
      <c r="C6" s="10">
        <v>987.00800000000004</v>
      </c>
      <c r="D6" s="10">
        <v>987.00800000000004</v>
      </c>
      <c r="E6" s="10">
        <v>975.52599999999995</v>
      </c>
      <c r="F6" s="10">
        <v>975.52599999999995</v>
      </c>
      <c r="G6" s="10">
        <v>160063142</v>
      </c>
      <c r="H6" s="10">
        <v>1023162136</v>
      </c>
      <c r="I6" s="10">
        <v>-11.009</v>
      </c>
      <c r="J6" s="10">
        <v>-1.1158999999999999</v>
      </c>
    </row>
    <row r="7" spans="1:10" x14ac:dyDescent="0.25">
      <c r="A7" s="9">
        <v>38359</v>
      </c>
      <c r="B7" s="10">
        <v>975.52599999999995</v>
      </c>
      <c r="C7" s="10">
        <v>975.57799999999997</v>
      </c>
      <c r="D7" s="10">
        <v>982.04300000000001</v>
      </c>
      <c r="E7" s="10">
        <v>975.57799999999997</v>
      </c>
      <c r="F7" s="10">
        <v>980.71699999999998</v>
      </c>
      <c r="G7" s="10">
        <v>174006153</v>
      </c>
      <c r="H7" s="10">
        <v>1156296688</v>
      </c>
      <c r="I7" s="10">
        <v>5.1909999999999998</v>
      </c>
      <c r="J7" s="10">
        <v>0.53210000000000002</v>
      </c>
    </row>
    <row r="8" spans="1:10" x14ac:dyDescent="0.25">
      <c r="A8" s="9">
        <v>38362</v>
      </c>
      <c r="B8" s="10">
        <v>980.71699999999998</v>
      </c>
      <c r="C8" s="10">
        <v>979.74900000000002</v>
      </c>
      <c r="D8" s="10">
        <v>989.529</v>
      </c>
      <c r="E8" s="10">
        <v>979.74900000000002</v>
      </c>
      <c r="F8" s="10">
        <v>989.529</v>
      </c>
      <c r="G8" s="10">
        <v>147843280</v>
      </c>
      <c r="H8" s="10">
        <v>976333121</v>
      </c>
      <c r="I8" s="10">
        <v>8.8119999999999994</v>
      </c>
      <c r="J8" s="10">
        <v>0.89849999999999997</v>
      </c>
    </row>
    <row r="9" spans="1:10" x14ac:dyDescent="0.25">
      <c r="A9" s="9">
        <v>38363</v>
      </c>
      <c r="B9" s="10">
        <v>989.529</v>
      </c>
      <c r="C9" s="10">
        <v>989.476</v>
      </c>
      <c r="D9" s="10">
        <v>990.28399999999999</v>
      </c>
      <c r="E9" s="10">
        <v>989.41899999999998</v>
      </c>
      <c r="F9" s="10">
        <v>990.28399999999999</v>
      </c>
      <c r="G9" s="10">
        <v>131637161</v>
      </c>
      <c r="H9" s="10">
        <v>846413216</v>
      </c>
      <c r="I9" s="10">
        <v>0.755</v>
      </c>
      <c r="J9" s="10">
        <v>7.6300000000000007E-2</v>
      </c>
    </row>
    <row r="10" spans="1:10" x14ac:dyDescent="0.25">
      <c r="A10" s="9">
        <v>38364</v>
      </c>
      <c r="B10" s="10">
        <v>990.28399999999999</v>
      </c>
      <c r="C10" s="10">
        <v>984.53800000000001</v>
      </c>
      <c r="D10" s="10">
        <v>989.82</v>
      </c>
      <c r="E10" s="10">
        <v>984.53800000000001</v>
      </c>
      <c r="F10" s="10">
        <v>989.82</v>
      </c>
      <c r="G10" s="10">
        <v>116783052</v>
      </c>
      <c r="H10" s="10">
        <v>722455311</v>
      </c>
      <c r="I10" s="10">
        <v>-0.46400000000000002</v>
      </c>
      <c r="J10" s="10">
        <v>-4.6899999999999997E-2</v>
      </c>
    </row>
    <row r="11" spans="1:10" x14ac:dyDescent="0.25">
      <c r="A11" s="9">
        <v>38365</v>
      </c>
      <c r="B11" s="10">
        <v>989.82</v>
      </c>
      <c r="C11" s="10">
        <v>989.48</v>
      </c>
      <c r="D11" s="10">
        <v>991.59699999999998</v>
      </c>
      <c r="E11" s="10">
        <v>989.48</v>
      </c>
      <c r="F11" s="10">
        <v>989.73299999999995</v>
      </c>
      <c r="G11" s="10">
        <v>142333798</v>
      </c>
      <c r="H11" s="10">
        <v>920175465</v>
      </c>
      <c r="I11" s="10">
        <v>-8.6999999999999994E-2</v>
      </c>
      <c r="J11" s="10">
        <v>-8.8000000000000005E-3</v>
      </c>
    </row>
    <row r="12" spans="1:10" x14ac:dyDescent="0.25">
      <c r="A12" s="9">
        <v>38366</v>
      </c>
      <c r="B12" s="10">
        <v>989.73299999999995</v>
      </c>
      <c r="C12" s="10">
        <v>989.96500000000003</v>
      </c>
      <c r="D12" s="10">
        <v>992.05399999999997</v>
      </c>
      <c r="E12" s="10">
        <v>984.75599999999997</v>
      </c>
      <c r="F12" s="10">
        <v>984.75599999999997</v>
      </c>
      <c r="G12" s="10">
        <v>141769841</v>
      </c>
      <c r="H12" s="10">
        <v>882025836</v>
      </c>
      <c r="I12" s="10">
        <v>-4.9770000000000003</v>
      </c>
      <c r="J12" s="10">
        <v>-0.50290000000000001</v>
      </c>
    </row>
    <row r="13" spans="1:10" x14ac:dyDescent="0.25">
      <c r="A13" s="9">
        <v>38369</v>
      </c>
      <c r="B13" s="10">
        <v>984.75599999999997</v>
      </c>
      <c r="C13" s="10">
        <v>976.15599999999995</v>
      </c>
      <c r="D13" s="10">
        <v>976.15599999999995</v>
      </c>
      <c r="E13" s="10">
        <v>961.33</v>
      </c>
      <c r="F13" s="10">
        <v>961.33</v>
      </c>
      <c r="G13" s="10">
        <v>190420137</v>
      </c>
      <c r="H13" s="10">
        <v>1134356298</v>
      </c>
      <c r="I13" s="10">
        <v>-23.425999999999998</v>
      </c>
      <c r="J13" s="10">
        <v>-2.3788999999999998</v>
      </c>
    </row>
    <row r="14" spans="1:10" x14ac:dyDescent="0.25">
      <c r="A14" s="9">
        <v>38370</v>
      </c>
      <c r="B14" s="10">
        <v>961.33</v>
      </c>
      <c r="C14" s="10">
        <v>960.48400000000004</v>
      </c>
      <c r="D14" s="10">
        <v>965.38499999999999</v>
      </c>
      <c r="E14" s="10">
        <v>954.45100000000002</v>
      </c>
      <c r="F14" s="10">
        <v>965.38499999999999</v>
      </c>
      <c r="G14" s="10">
        <v>190676115</v>
      </c>
      <c r="H14" s="10">
        <v>1075940266</v>
      </c>
      <c r="I14" s="10">
        <v>4.0549999999999997</v>
      </c>
      <c r="J14" s="10">
        <v>0.42180000000000001</v>
      </c>
    </row>
    <row r="15" spans="1:10" x14ac:dyDescent="0.25">
      <c r="A15" s="9">
        <v>38371</v>
      </c>
      <c r="B15" s="10">
        <v>965.38499999999999</v>
      </c>
      <c r="C15" s="10">
        <v>964.37300000000005</v>
      </c>
      <c r="D15" s="10">
        <v>964.37300000000005</v>
      </c>
      <c r="E15" s="10">
        <v>958.95699999999999</v>
      </c>
      <c r="F15" s="10">
        <v>959.25</v>
      </c>
      <c r="G15" s="10">
        <v>153362251</v>
      </c>
      <c r="H15" s="10">
        <v>918862341</v>
      </c>
      <c r="I15" s="10">
        <v>-6.1349999999999998</v>
      </c>
      <c r="J15" s="10">
        <v>-0.63549999999999995</v>
      </c>
    </row>
    <row r="16" spans="1:10" x14ac:dyDescent="0.25">
      <c r="A16" s="9">
        <v>38372</v>
      </c>
      <c r="B16" s="10">
        <v>959.25</v>
      </c>
      <c r="C16" s="10">
        <v>955.12400000000002</v>
      </c>
      <c r="D16" s="10">
        <v>955.12400000000002</v>
      </c>
      <c r="E16" s="10">
        <v>949.45</v>
      </c>
      <c r="F16" s="10">
        <v>949.45</v>
      </c>
      <c r="G16" s="10">
        <v>190564145</v>
      </c>
      <c r="H16" s="10">
        <v>1081458483</v>
      </c>
      <c r="I16" s="10">
        <v>-9.8000000000000007</v>
      </c>
      <c r="J16" s="10">
        <v>-1.0216000000000001</v>
      </c>
    </row>
    <row r="17" spans="1:10" x14ac:dyDescent="0.25">
      <c r="A17" s="9">
        <v>38373</v>
      </c>
      <c r="B17" s="10">
        <v>949.45</v>
      </c>
      <c r="C17" s="10">
        <v>948.02599999999995</v>
      </c>
      <c r="D17" s="10">
        <v>976.92100000000005</v>
      </c>
      <c r="E17" s="10">
        <v>948.02599999999995</v>
      </c>
      <c r="F17" s="10">
        <v>976.92100000000005</v>
      </c>
      <c r="G17" s="10">
        <v>336831070</v>
      </c>
      <c r="H17" s="10">
        <v>1921118416</v>
      </c>
      <c r="I17" s="10">
        <v>27.471</v>
      </c>
      <c r="J17" s="10">
        <v>2.8934000000000002</v>
      </c>
    </row>
    <row r="18" spans="1:10" x14ac:dyDescent="0.25">
      <c r="A18" s="9">
        <v>38376</v>
      </c>
      <c r="B18" s="10">
        <v>976.92100000000005</v>
      </c>
      <c r="C18" s="10">
        <v>989.81799999999998</v>
      </c>
      <c r="D18" s="10">
        <v>992.22199999999998</v>
      </c>
      <c r="E18" s="10">
        <v>989.81799999999998</v>
      </c>
      <c r="F18" s="10">
        <v>992.22199999999998</v>
      </c>
      <c r="G18" s="10">
        <v>356808925</v>
      </c>
      <c r="H18" s="10">
        <v>2113990734</v>
      </c>
      <c r="I18" s="10">
        <v>15.301</v>
      </c>
      <c r="J18" s="10">
        <v>1.5662</v>
      </c>
    </row>
    <row r="19" spans="1:10" x14ac:dyDescent="0.25">
      <c r="A19" s="9">
        <v>38377</v>
      </c>
      <c r="B19" s="10">
        <v>992.22199999999998</v>
      </c>
      <c r="C19" s="10">
        <v>989.75</v>
      </c>
      <c r="D19" s="10">
        <v>994.673</v>
      </c>
      <c r="E19" s="10">
        <v>986.69600000000003</v>
      </c>
      <c r="F19" s="10">
        <v>994.673</v>
      </c>
      <c r="G19" s="10">
        <v>256139189</v>
      </c>
      <c r="H19" s="10">
        <v>1573736704</v>
      </c>
      <c r="I19" s="10">
        <v>2.4510000000000001</v>
      </c>
      <c r="J19" s="10">
        <v>0.247</v>
      </c>
    </row>
    <row r="20" spans="1:10" x14ac:dyDescent="0.25">
      <c r="A20" s="9">
        <v>38378</v>
      </c>
      <c r="B20" s="10">
        <v>994.673</v>
      </c>
      <c r="C20" s="10">
        <v>991.24699999999996</v>
      </c>
      <c r="D20" s="10">
        <v>991.24699999999996</v>
      </c>
      <c r="E20" s="10">
        <v>988.21699999999998</v>
      </c>
      <c r="F20" s="10">
        <v>988.21699999999998</v>
      </c>
      <c r="G20" s="10">
        <v>201990988</v>
      </c>
      <c r="H20" s="10">
        <v>1242129454</v>
      </c>
      <c r="I20" s="10">
        <v>-6.4560000000000004</v>
      </c>
      <c r="J20" s="10">
        <v>-0.64910000000000001</v>
      </c>
    </row>
    <row r="21" spans="1:10" x14ac:dyDescent="0.25">
      <c r="A21" s="9">
        <v>38379</v>
      </c>
      <c r="B21" s="10">
        <v>988.21699999999998</v>
      </c>
      <c r="C21" s="10">
        <v>987.62900000000002</v>
      </c>
      <c r="D21" s="10">
        <v>987.62900000000002</v>
      </c>
      <c r="E21" s="10">
        <v>976.55499999999995</v>
      </c>
      <c r="F21" s="10">
        <v>976.55499999999995</v>
      </c>
      <c r="G21" s="10">
        <v>168322279</v>
      </c>
      <c r="H21" s="10">
        <v>1012140750</v>
      </c>
      <c r="I21" s="10">
        <v>-11.662000000000001</v>
      </c>
      <c r="J21" s="10">
        <v>-1.1800999999999999</v>
      </c>
    </row>
    <row r="22" spans="1:10" x14ac:dyDescent="0.25">
      <c r="A22" s="9">
        <v>38380</v>
      </c>
      <c r="B22" s="10">
        <v>976.55499999999995</v>
      </c>
      <c r="C22" s="10">
        <v>976.55499999999995</v>
      </c>
      <c r="D22" s="10">
        <v>976.55499999999995</v>
      </c>
      <c r="E22" s="10">
        <v>969.62199999999996</v>
      </c>
      <c r="F22" s="10">
        <v>969.62199999999996</v>
      </c>
      <c r="G22" s="10">
        <v>160279810</v>
      </c>
      <c r="H22" s="10">
        <v>963394253</v>
      </c>
      <c r="I22" s="10">
        <v>-6.9329999999999998</v>
      </c>
      <c r="J22" s="10">
        <v>-0.70989999999999998</v>
      </c>
    </row>
    <row r="23" spans="1:10" x14ac:dyDescent="0.25">
      <c r="A23" s="9">
        <v>38383</v>
      </c>
      <c r="B23" s="10">
        <v>969.62199999999996</v>
      </c>
      <c r="C23" s="10">
        <v>967.01300000000003</v>
      </c>
      <c r="D23" s="10">
        <v>967.01300000000003</v>
      </c>
      <c r="E23" s="10">
        <v>957.67499999999995</v>
      </c>
      <c r="F23" s="10">
        <v>959.10199999999998</v>
      </c>
      <c r="G23" s="10">
        <v>174043874</v>
      </c>
      <c r="H23" s="10">
        <v>1026341756</v>
      </c>
      <c r="I23" s="10">
        <v>-10.52</v>
      </c>
      <c r="J23" s="10">
        <v>-1.085</v>
      </c>
    </row>
    <row r="24" spans="1:10" x14ac:dyDescent="0.25">
      <c r="A24" s="9">
        <v>38384</v>
      </c>
      <c r="B24" s="10">
        <v>959.10199999999998</v>
      </c>
      <c r="C24" s="10">
        <v>957.8</v>
      </c>
      <c r="D24" s="10">
        <v>967.85299999999995</v>
      </c>
      <c r="E24" s="10">
        <v>957.8</v>
      </c>
      <c r="F24" s="10">
        <v>962.41899999999998</v>
      </c>
      <c r="G24" s="10">
        <v>196263021</v>
      </c>
      <c r="H24" s="10">
        <v>1198005496</v>
      </c>
      <c r="I24" s="10">
        <v>3.3170000000000002</v>
      </c>
      <c r="J24" s="10">
        <v>0.3458</v>
      </c>
    </row>
    <row r="25" spans="1:10" x14ac:dyDescent="0.25">
      <c r="A25" s="9">
        <v>38385</v>
      </c>
      <c r="B25" s="10">
        <v>962.41899999999998</v>
      </c>
      <c r="C25" s="10">
        <v>963.15700000000004</v>
      </c>
      <c r="D25" s="10">
        <v>1012.532</v>
      </c>
      <c r="E25" s="10">
        <v>963.15700000000004</v>
      </c>
      <c r="F25" s="10">
        <v>1012.532</v>
      </c>
      <c r="G25" s="10">
        <v>478307945</v>
      </c>
      <c r="H25" s="10">
        <v>2901074731</v>
      </c>
      <c r="I25" s="10">
        <v>50.113</v>
      </c>
      <c r="J25" s="10">
        <v>5.2069999999999999</v>
      </c>
    </row>
    <row r="26" spans="1:10" x14ac:dyDescent="0.25">
      <c r="A26" s="9">
        <v>38386</v>
      </c>
      <c r="B26" s="10">
        <v>1012.532</v>
      </c>
      <c r="C26" s="10">
        <v>1013.1</v>
      </c>
      <c r="D26" s="10">
        <v>1013.1</v>
      </c>
      <c r="E26" s="10">
        <v>1004.114</v>
      </c>
      <c r="F26" s="10">
        <v>1004.114</v>
      </c>
      <c r="G26" s="10">
        <v>509164472</v>
      </c>
      <c r="H26" s="10">
        <v>3102336605</v>
      </c>
      <c r="I26" s="10">
        <v>-8.4179999999999993</v>
      </c>
      <c r="J26" s="10">
        <v>-0.83140000000000003</v>
      </c>
    </row>
    <row r="27" spans="1:10" x14ac:dyDescent="0.25">
      <c r="A27" s="9">
        <v>38387</v>
      </c>
      <c r="B27" s="10">
        <v>1004.114</v>
      </c>
      <c r="C27" s="10">
        <v>1002.827</v>
      </c>
      <c r="D27" s="10">
        <v>1027.2629999999999</v>
      </c>
      <c r="E27" s="10">
        <v>1002.827</v>
      </c>
      <c r="F27" s="10">
        <v>1027.2629999999999</v>
      </c>
      <c r="G27" s="10">
        <v>494780176</v>
      </c>
      <c r="H27" s="10">
        <v>3076287689</v>
      </c>
      <c r="I27" s="10">
        <v>23.149000000000001</v>
      </c>
      <c r="J27" s="10">
        <v>2.3054000000000001</v>
      </c>
    </row>
    <row r="28" spans="1:10" x14ac:dyDescent="0.25">
      <c r="A28" s="9">
        <v>38399</v>
      </c>
      <c r="B28" s="10">
        <v>1027.2629999999999</v>
      </c>
      <c r="C28" s="10">
        <v>1033.078</v>
      </c>
      <c r="D28" s="10">
        <v>1042.0709999999999</v>
      </c>
      <c r="E28" s="10">
        <v>1033.078</v>
      </c>
      <c r="F28" s="10">
        <v>1034.9929999999999</v>
      </c>
      <c r="G28" s="10">
        <v>374412290</v>
      </c>
      <c r="H28" s="10">
        <v>2327591613</v>
      </c>
      <c r="I28" s="10">
        <v>7.73</v>
      </c>
      <c r="J28" s="10">
        <v>0.75249999999999995</v>
      </c>
    </row>
    <row r="29" spans="1:10" x14ac:dyDescent="0.25">
      <c r="A29" s="9">
        <v>38400</v>
      </c>
      <c r="B29" s="10">
        <v>1034.9929999999999</v>
      </c>
      <c r="C29" s="10">
        <v>1035.3820000000001</v>
      </c>
      <c r="D29" s="10">
        <v>1035.3820000000001</v>
      </c>
      <c r="E29" s="10">
        <v>1022.646</v>
      </c>
      <c r="F29" s="10">
        <v>1028.5419999999999</v>
      </c>
      <c r="G29" s="10">
        <v>255415498</v>
      </c>
      <c r="H29" s="10">
        <v>1583696170</v>
      </c>
      <c r="I29" s="10">
        <v>-6.4509999999999996</v>
      </c>
      <c r="J29" s="10">
        <v>-0.62329999999999997</v>
      </c>
    </row>
    <row r="30" spans="1:10" x14ac:dyDescent="0.25">
      <c r="A30" s="9">
        <v>38401</v>
      </c>
      <c r="B30" s="10">
        <v>1028.5419999999999</v>
      </c>
      <c r="C30" s="10">
        <v>1028.2529999999999</v>
      </c>
      <c r="D30" s="10">
        <v>1028.2529999999999</v>
      </c>
      <c r="E30" s="10">
        <v>1013.775</v>
      </c>
      <c r="F30" s="10">
        <v>1013.775</v>
      </c>
      <c r="G30" s="10">
        <v>208233585</v>
      </c>
      <c r="H30" s="10">
        <v>1288943927</v>
      </c>
      <c r="I30" s="10">
        <v>-14.766999999999999</v>
      </c>
      <c r="J30" s="10">
        <v>-1.4357</v>
      </c>
    </row>
    <row r="31" spans="1:10" x14ac:dyDescent="0.25">
      <c r="A31" s="9">
        <v>38404</v>
      </c>
      <c r="B31" s="10">
        <v>1013.775</v>
      </c>
      <c r="C31" s="10">
        <v>1013.861</v>
      </c>
      <c r="D31" s="10">
        <v>1032.6859999999999</v>
      </c>
      <c r="E31" s="10">
        <v>1013.861</v>
      </c>
      <c r="F31" s="10">
        <v>1032.6859999999999</v>
      </c>
      <c r="G31" s="10">
        <v>243387679</v>
      </c>
      <c r="H31" s="10">
        <v>1555692286</v>
      </c>
      <c r="I31" s="10">
        <v>18.911000000000001</v>
      </c>
      <c r="J31" s="10">
        <v>1.8653999999999999</v>
      </c>
    </row>
    <row r="32" spans="1:10" x14ac:dyDescent="0.25">
      <c r="A32" s="9">
        <v>38405</v>
      </c>
      <c r="B32" s="10">
        <v>1032.6859999999999</v>
      </c>
      <c r="C32" s="10">
        <v>1033.604</v>
      </c>
      <c r="D32" s="10">
        <v>1054.2070000000001</v>
      </c>
      <c r="E32" s="10">
        <v>1033.604</v>
      </c>
      <c r="F32" s="10">
        <v>1054.2070000000001</v>
      </c>
      <c r="G32" s="10">
        <v>483533990</v>
      </c>
      <c r="H32" s="10">
        <v>3116812460</v>
      </c>
      <c r="I32" s="10">
        <v>21.521000000000001</v>
      </c>
      <c r="J32" s="10">
        <v>2.0840000000000001</v>
      </c>
    </row>
    <row r="33" spans="1:10" x14ac:dyDescent="0.25">
      <c r="A33" s="9">
        <v>38406</v>
      </c>
      <c r="B33" s="10">
        <v>1054.2070000000001</v>
      </c>
      <c r="C33" s="10">
        <v>1053.4949999999999</v>
      </c>
      <c r="D33" s="10">
        <v>1054.1089999999999</v>
      </c>
      <c r="E33" s="10">
        <v>1047.4159999999999</v>
      </c>
      <c r="F33" s="10">
        <v>1054.1089999999999</v>
      </c>
      <c r="G33" s="10">
        <v>505296491</v>
      </c>
      <c r="H33" s="10">
        <v>3235385064</v>
      </c>
      <c r="I33" s="10">
        <v>-9.8000000000000004E-2</v>
      </c>
      <c r="J33" s="10">
        <v>-9.2999999999999992E-3</v>
      </c>
    </row>
    <row r="34" spans="1:10" x14ac:dyDescent="0.25">
      <c r="A34" s="9">
        <v>38407</v>
      </c>
      <c r="B34" s="10">
        <v>1054.1089999999999</v>
      </c>
      <c r="C34" s="10">
        <v>1052.492</v>
      </c>
      <c r="D34" s="10">
        <v>1053.4069999999999</v>
      </c>
      <c r="E34" s="10">
        <v>1044.527</v>
      </c>
      <c r="F34" s="10">
        <v>1053.4069999999999</v>
      </c>
      <c r="G34" s="10">
        <v>413890002</v>
      </c>
      <c r="H34" s="10">
        <v>2654137565</v>
      </c>
      <c r="I34" s="10">
        <v>-0.70199999999999996</v>
      </c>
      <c r="J34" s="10">
        <v>-6.6600000000000006E-2</v>
      </c>
    </row>
    <row r="35" spans="1:10" x14ac:dyDescent="0.25">
      <c r="A35" s="9">
        <v>38408</v>
      </c>
      <c r="B35" s="10">
        <v>1053.4069999999999</v>
      </c>
      <c r="C35" s="10">
        <v>1054.395</v>
      </c>
      <c r="D35" s="10">
        <v>1064.126</v>
      </c>
      <c r="E35" s="10">
        <v>1053.837</v>
      </c>
      <c r="F35" s="10">
        <v>1053.837</v>
      </c>
      <c r="G35" s="10">
        <v>488802379</v>
      </c>
      <c r="H35" s="10">
        <v>3182348994</v>
      </c>
      <c r="I35" s="10">
        <v>0.43</v>
      </c>
      <c r="J35" s="10">
        <v>4.0800000000000003E-2</v>
      </c>
    </row>
    <row r="36" spans="1:10" x14ac:dyDescent="0.25">
      <c r="A36" s="9">
        <v>38411</v>
      </c>
      <c r="B36" s="10">
        <v>1053.837</v>
      </c>
      <c r="C36" s="10">
        <v>1053.114</v>
      </c>
      <c r="D36" s="10">
        <v>1053.114</v>
      </c>
      <c r="E36" s="10">
        <v>1047.2439999999999</v>
      </c>
      <c r="F36" s="10">
        <v>1047.2439999999999</v>
      </c>
      <c r="G36" s="10">
        <v>327242251</v>
      </c>
      <c r="H36" s="10">
        <v>2186533729</v>
      </c>
      <c r="I36" s="10">
        <v>-6.593</v>
      </c>
      <c r="J36" s="10">
        <v>-0.62560000000000004</v>
      </c>
    </row>
    <row r="37" spans="1:10" x14ac:dyDescent="0.25">
      <c r="A37" s="9">
        <v>38412</v>
      </c>
      <c r="B37" s="10">
        <v>1047.2439999999999</v>
      </c>
      <c r="C37" s="10">
        <v>1045.8810000000001</v>
      </c>
      <c r="D37" s="10">
        <v>1045.8810000000001</v>
      </c>
      <c r="E37" s="10">
        <v>1039.8920000000001</v>
      </c>
      <c r="F37" s="10">
        <v>1040.558</v>
      </c>
      <c r="G37" s="10">
        <v>269780104</v>
      </c>
      <c r="H37" s="10">
        <v>1766145783</v>
      </c>
      <c r="I37" s="10">
        <v>-6.6859999999999999</v>
      </c>
      <c r="J37" s="10">
        <v>-0.63839999999999997</v>
      </c>
    </row>
    <row r="38" spans="1:10" x14ac:dyDescent="0.25">
      <c r="A38" s="9">
        <v>38413</v>
      </c>
      <c r="B38" s="10">
        <v>1040.558</v>
      </c>
      <c r="C38" s="10">
        <v>1040.961</v>
      </c>
      <c r="D38" s="10">
        <v>1040.961</v>
      </c>
      <c r="E38" s="10">
        <v>1023.222</v>
      </c>
      <c r="F38" s="10">
        <v>1023.222</v>
      </c>
      <c r="G38" s="10">
        <v>418171090</v>
      </c>
      <c r="H38" s="10">
        <v>2608077000</v>
      </c>
      <c r="I38" s="10">
        <v>-17.335999999999999</v>
      </c>
      <c r="J38" s="10">
        <v>-1.6659999999999999</v>
      </c>
    </row>
    <row r="39" spans="1:10" x14ac:dyDescent="0.25">
      <c r="A39" s="9">
        <v>38414</v>
      </c>
      <c r="B39" s="10">
        <v>1023.222</v>
      </c>
      <c r="C39" s="10">
        <v>1021.639</v>
      </c>
      <c r="D39" s="10">
        <v>1031.4090000000001</v>
      </c>
      <c r="E39" s="10">
        <v>1020.235</v>
      </c>
      <c r="F39" s="10">
        <v>1031.4090000000001</v>
      </c>
      <c r="G39" s="10">
        <v>262707900</v>
      </c>
      <c r="H39" s="10">
        <v>1586125951</v>
      </c>
      <c r="I39" s="10">
        <v>8.1869999999999994</v>
      </c>
      <c r="J39" s="10">
        <v>0.80010000000000003</v>
      </c>
    </row>
    <row r="40" spans="1:10" x14ac:dyDescent="0.25">
      <c r="A40" s="9">
        <v>38415</v>
      </c>
      <c r="B40" s="10">
        <v>1031.4090000000001</v>
      </c>
      <c r="C40" s="10">
        <v>1031.8489999999999</v>
      </c>
      <c r="D40" s="10">
        <v>1031.8489999999999</v>
      </c>
      <c r="E40" s="10">
        <v>1027.5170000000001</v>
      </c>
      <c r="F40" s="10">
        <v>1027.5170000000001</v>
      </c>
      <c r="G40" s="10">
        <v>225048266</v>
      </c>
      <c r="H40" s="10">
        <v>1466253804</v>
      </c>
      <c r="I40" s="10">
        <v>-3.8919999999999999</v>
      </c>
      <c r="J40" s="10">
        <v>-0.37730000000000002</v>
      </c>
    </row>
    <row r="41" spans="1:10" x14ac:dyDescent="0.25">
      <c r="A41" s="9">
        <v>38418</v>
      </c>
      <c r="B41" s="10">
        <v>1027.5170000000001</v>
      </c>
      <c r="C41" s="10">
        <v>1027.95</v>
      </c>
      <c r="D41" s="10">
        <v>1033.97</v>
      </c>
      <c r="E41" s="10">
        <v>1027.95</v>
      </c>
      <c r="F41" s="10">
        <v>1033.627</v>
      </c>
      <c r="G41" s="10">
        <v>234820725</v>
      </c>
      <c r="H41" s="10">
        <v>1515843103</v>
      </c>
      <c r="I41" s="10">
        <v>6.11</v>
      </c>
      <c r="J41" s="10">
        <v>0.59460000000000002</v>
      </c>
    </row>
    <row r="42" spans="1:10" x14ac:dyDescent="0.25">
      <c r="A42" s="9">
        <v>38419</v>
      </c>
      <c r="B42" s="10">
        <v>1033.627</v>
      </c>
      <c r="C42" s="10">
        <v>1037.0809999999999</v>
      </c>
      <c r="D42" s="10">
        <v>1054.096</v>
      </c>
      <c r="E42" s="10">
        <v>1037.0809999999999</v>
      </c>
      <c r="F42" s="10">
        <v>1054.096</v>
      </c>
      <c r="G42" s="10">
        <v>397878519</v>
      </c>
      <c r="H42" s="10">
        <v>2711841944</v>
      </c>
      <c r="I42" s="10">
        <v>20.469000000000001</v>
      </c>
      <c r="J42" s="10">
        <v>1.9802999999999999</v>
      </c>
    </row>
    <row r="43" spans="1:10" x14ac:dyDescent="0.25">
      <c r="A43" s="9">
        <v>38420</v>
      </c>
      <c r="B43" s="10">
        <v>1054.096</v>
      </c>
      <c r="C43" s="10">
        <v>1056.375</v>
      </c>
      <c r="D43" s="10">
        <v>1056.375</v>
      </c>
      <c r="E43" s="10">
        <v>1048.5820000000001</v>
      </c>
      <c r="F43" s="10">
        <v>1054.3699999999999</v>
      </c>
      <c r="G43" s="10">
        <v>380924296</v>
      </c>
      <c r="H43" s="10">
        <v>2572216086</v>
      </c>
      <c r="I43" s="10">
        <v>0.27400000000000002</v>
      </c>
      <c r="J43" s="10">
        <v>2.5999999999999999E-2</v>
      </c>
    </row>
    <row r="44" spans="1:10" x14ac:dyDescent="0.25">
      <c r="A44" s="9">
        <v>38421</v>
      </c>
      <c r="B44" s="10">
        <v>1054.3699999999999</v>
      </c>
      <c r="C44" s="10">
        <v>1053.9190000000001</v>
      </c>
      <c r="D44" s="10">
        <v>1053.9190000000001</v>
      </c>
      <c r="E44" s="10">
        <v>1027.817</v>
      </c>
      <c r="F44" s="10">
        <v>1027.817</v>
      </c>
      <c r="G44" s="10">
        <v>319254335</v>
      </c>
      <c r="H44" s="10">
        <v>2076058621</v>
      </c>
      <c r="I44" s="10">
        <v>-26.553000000000001</v>
      </c>
      <c r="J44" s="10">
        <v>-2.5184000000000002</v>
      </c>
    </row>
    <row r="45" spans="1:10" x14ac:dyDescent="0.25">
      <c r="A45" s="9">
        <v>38422</v>
      </c>
      <c r="B45" s="10">
        <v>1027.817</v>
      </c>
      <c r="C45" s="10">
        <v>1026.617</v>
      </c>
      <c r="D45" s="10">
        <v>1031.731</v>
      </c>
      <c r="E45" s="10">
        <v>1026.617</v>
      </c>
      <c r="F45" s="10">
        <v>1031.731</v>
      </c>
      <c r="G45" s="10">
        <v>294360883</v>
      </c>
      <c r="H45" s="10">
        <v>1973523933</v>
      </c>
      <c r="I45" s="10">
        <v>3.9140000000000001</v>
      </c>
      <c r="J45" s="10">
        <v>0.38080000000000003</v>
      </c>
    </row>
    <row r="46" spans="1:10" x14ac:dyDescent="0.25">
      <c r="A46" s="9">
        <v>38425</v>
      </c>
      <c r="B46" s="10">
        <v>1031.731</v>
      </c>
      <c r="C46" s="10">
        <v>1031.7650000000001</v>
      </c>
      <c r="D46" s="10">
        <v>1038.4159999999999</v>
      </c>
      <c r="E46" s="10">
        <v>1031.7650000000001</v>
      </c>
      <c r="F46" s="10">
        <v>1038.4159999999999</v>
      </c>
      <c r="G46" s="10">
        <v>390477176</v>
      </c>
      <c r="H46" s="10">
        <v>2901879301</v>
      </c>
      <c r="I46" s="10">
        <v>6.6849999999999996</v>
      </c>
      <c r="J46" s="10">
        <v>0.64790000000000003</v>
      </c>
    </row>
    <row r="47" spans="1:10" x14ac:dyDescent="0.25">
      <c r="A47" s="9">
        <v>38426</v>
      </c>
      <c r="B47" s="10">
        <v>1038.4159999999999</v>
      </c>
      <c r="C47" s="10">
        <v>1038.5</v>
      </c>
      <c r="D47" s="10">
        <v>1038.5</v>
      </c>
      <c r="E47" s="10">
        <v>1018.7430000000001</v>
      </c>
      <c r="F47" s="10">
        <v>1018.7430000000001</v>
      </c>
      <c r="G47" s="10">
        <v>322711418</v>
      </c>
      <c r="H47" s="10">
        <v>2334906748</v>
      </c>
      <c r="I47" s="10">
        <v>-19.672999999999998</v>
      </c>
      <c r="J47" s="10">
        <v>-1.8945000000000001</v>
      </c>
    </row>
    <row r="48" spans="1:10" x14ac:dyDescent="0.25">
      <c r="A48" s="9">
        <v>38427</v>
      </c>
      <c r="B48" s="10">
        <v>1018.7430000000001</v>
      </c>
      <c r="C48" s="10">
        <v>1017.91</v>
      </c>
      <c r="D48" s="10">
        <v>1017.91</v>
      </c>
      <c r="E48" s="10">
        <v>1002.8</v>
      </c>
      <c r="F48" s="10">
        <v>1008.532</v>
      </c>
      <c r="G48" s="10">
        <v>264976046</v>
      </c>
      <c r="H48" s="10">
        <v>1841237463</v>
      </c>
      <c r="I48" s="10">
        <v>-10.211</v>
      </c>
      <c r="J48" s="10">
        <v>-1.0023</v>
      </c>
    </row>
    <row r="49" spans="1:10" x14ac:dyDescent="0.25">
      <c r="A49" s="9">
        <v>38428</v>
      </c>
      <c r="B49" s="10">
        <v>1008.532</v>
      </c>
      <c r="C49" s="10">
        <v>1008.1180000000001</v>
      </c>
      <c r="D49" s="10">
        <v>1008.1180000000001</v>
      </c>
      <c r="E49" s="10">
        <v>996.59699999999998</v>
      </c>
      <c r="F49" s="10">
        <v>996.59699999999998</v>
      </c>
      <c r="G49" s="10">
        <v>255428917</v>
      </c>
      <c r="H49" s="10">
        <v>1711211089</v>
      </c>
      <c r="I49" s="10">
        <v>-11.935</v>
      </c>
      <c r="J49" s="10">
        <v>-1.1834</v>
      </c>
    </row>
    <row r="50" spans="1:10" x14ac:dyDescent="0.25">
      <c r="A50" s="9">
        <v>38429</v>
      </c>
      <c r="B50" s="10">
        <v>996.59699999999998</v>
      </c>
      <c r="C50" s="10">
        <v>996.04399999999998</v>
      </c>
      <c r="D50" s="10">
        <v>996.04399999999998</v>
      </c>
      <c r="E50" s="10">
        <v>984.55499999999995</v>
      </c>
      <c r="F50" s="10">
        <v>984.55499999999995</v>
      </c>
      <c r="G50" s="10">
        <v>261528586</v>
      </c>
      <c r="H50" s="10">
        <v>1739439220</v>
      </c>
      <c r="I50" s="10">
        <v>-12.042</v>
      </c>
      <c r="J50" s="10">
        <v>-1.2082999999999999</v>
      </c>
    </row>
    <row r="51" spans="1:10" x14ac:dyDescent="0.25">
      <c r="A51" s="9">
        <v>38432</v>
      </c>
      <c r="B51" s="10">
        <v>984.55499999999995</v>
      </c>
      <c r="C51" s="10">
        <v>984.11300000000006</v>
      </c>
      <c r="D51" s="10">
        <v>990.67</v>
      </c>
      <c r="E51" s="10">
        <v>984.11300000000006</v>
      </c>
      <c r="F51" s="10">
        <v>990.67</v>
      </c>
      <c r="G51" s="10">
        <v>213565445</v>
      </c>
      <c r="H51" s="10">
        <v>1413275146</v>
      </c>
      <c r="I51" s="10">
        <v>6.1150000000000002</v>
      </c>
      <c r="J51" s="10">
        <v>0.62109999999999999</v>
      </c>
    </row>
    <row r="52" spans="1:10" x14ac:dyDescent="0.25">
      <c r="A52" s="9">
        <v>38433</v>
      </c>
      <c r="B52" s="10">
        <v>990.67</v>
      </c>
      <c r="C52" s="10">
        <v>971.67600000000004</v>
      </c>
      <c r="D52" s="10">
        <v>976.07799999999997</v>
      </c>
      <c r="E52" s="10">
        <v>971.67600000000004</v>
      </c>
      <c r="F52" s="10">
        <v>976.07799999999997</v>
      </c>
      <c r="G52" s="10">
        <v>305723817</v>
      </c>
      <c r="H52" s="10">
        <v>1990291324</v>
      </c>
      <c r="I52" s="10">
        <v>-14.592000000000001</v>
      </c>
      <c r="J52" s="10">
        <v>-1.4729000000000001</v>
      </c>
    </row>
    <row r="53" spans="1:10" x14ac:dyDescent="0.25">
      <c r="A53" s="9">
        <v>38434</v>
      </c>
      <c r="B53" s="10">
        <v>976.07799999999997</v>
      </c>
      <c r="C53" s="10">
        <v>975.36900000000003</v>
      </c>
      <c r="D53" s="10">
        <v>983.44200000000001</v>
      </c>
      <c r="E53" s="10">
        <v>970.31799999999998</v>
      </c>
      <c r="F53" s="10">
        <v>970.31799999999998</v>
      </c>
      <c r="G53" s="10">
        <v>297037561</v>
      </c>
      <c r="H53" s="10">
        <v>1984380199</v>
      </c>
      <c r="I53" s="10">
        <v>-5.76</v>
      </c>
      <c r="J53" s="10">
        <v>-0.59009999999999996</v>
      </c>
    </row>
    <row r="54" spans="1:10" x14ac:dyDescent="0.25">
      <c r="A54" s="9">
        <v>38435</v>
      </c>
      <c r="B54" s="10">
        <v>970.31799999999998</v>
      </c>
      <c r="C54" s="10">
        <v>969.28800000000001</v>
      </c>
      <c r="D54" s="10">
        <v>976.58299999999997</v>
      </c>
      <c r="E54" s="10">
        <v>967.22299999999996</v>
      </c>
      <c r="F54" s="10">
        <v>976.58299999999997</v>
      </c>
      <c r="G54" s="10">
        <v>232094947</v>
      </c>
      <c r="H54" s="10">
        <v>1581942729</v>
      </c>
      <c r="I54" s="10">
        <v>6.2649999999999997</v>
      </c>
      <c r="J54" s="10">
        <v>0.64570000000000005</v>
      </c>
    </row>
    <row r="55" spans="1:10" x14ac:dyDescent="0.25">
      <c r="A55" s="9">
        <v>38436</v>
      </c>
      <c r="B55" s="10">
        <v>976.58299999999997</v>
      </c>
      <c r="C55" s="10">
        <v>976.09400000000005</v>
      </c>
      <c r="D55" s="10">
        <v>978.38</v>
      </c>
      <c r="E55" s="10">
        <v>975.01</v>
      </c>
      <c r="F55" s="10">
        <v>975.01</v>
      </c>
      <c r="G55" s="10">
        <v>186383056</v>
      </c>
      <c r="H55" s="10">
        <v>1112261384</v>
      </c>
      <c r="I55" s="10">
        <v>-1.573</v>
      </c>
      <c r="J55" s="10">
        <v>-0.16109999999999999</v>
      </c>
    </row>
    <row r="56" spans="1:10" x14ac:dyDescent="0.25">
      <c r="A56" s="9">
        <v>38439</v>
      </c>
      <c r="B56" s="10">
        <v>975.01</v>
      </c>
      <c r="C56" s="10">
        <v>974.21199999999999</v>
      </c>
      <c r="D56" s="10">
        <v>974.21199999999999</v>
      </c>
      <c r="E56" s="10">
        <v>964.12800000000004</v>
      </c>
      <c r="F56" s="10">
        <v>973.50599999999997</v>
      </c>
      <c r="G56" s="10">
        <v>170305193</v>
      </c>
      <c r="H56" s="10">
        <v>1051572778</v>
      </c>
      <c r="I56" s="10">
        <v>-1.504</v>
      </c>
      <c r="J56" s="10">
        <v>-0.15429999999999999</v>
      </c>
    </row>
    <row r="57" spans="1:10" x14ac:dyDescent="0.25">
      <c r="A57" s="9">
        <v>38440</v>
      </c>
      <c r="B57" s="10">
        <v>973.50599999999997</v>
      </c>
      <c r="C57" s="10">
        <v>973.346</v>
      </c>
      <c r="D57" s="10">
        <v>975.88</v>
      </c>
      <c r="E57" s="10">
        <v>968.57799999999997</v>
      </c>
      <c r="F57" s="10">
        <v>968.57799999999997</v>
      </c>
      <c r="G57" s="10">
        <v>173882878</v>
      </c>
      <c r="H57" s="10">
        <v>1109846197</v>
      </c>
      <c r="I57" s="10">
        <v>-4.9279999999999999</v>
      </c>
      <c r="J57" s="10">
        <v>-0.50619999999999998</v>
      </c>
    </row>
    <row r="58" spans="1:10" x14ac:dyDescent="0.25">
      <c r="A58" s="9">
        <v>38441</v>
      </c>
      <c r="B58" s="10">
        <v>968.57799999999997</v>
      </c>
      <c r="C58" s="10">
        <v>966.74199999999996</v>
      </c>
      <c r="D58" s="10">
        <v>966.74199999999996</v>
      </c>
      <c r="E58" s="10">
        <v>952.30100000000004</v>
      </c>
      <c r="F58" s="10">
        <v>952.30100000000004</v>
      </c>
      <c r="G58" s="10">
        <v>223741038</v>
      </c>
      <c r="H58" s="10">
        <v>1417131008</v>
      </c>
      <c r="I58" s="10">
        <v>-16.277000000000001</v>
      </c>
      <c r="J58" s="10">
        <v>-1.6805000000000001</v>
      </c>
    </row>
    <row r="59" spans="1:10" x14ac:dyDescent="0.25">
      <c r="A59" s="9">
        <v>38442</v>
      </c>
      <c r="B59" s="10">
        <v>952.30100000000004</v>
      </c>
      <c r="C59" s="10">
        <v>950.01900000000001</v>
      </c>
      <c r="D59" s="10">
        <v>956.03899999999999</v>
      </c>
      <c r="E59" s="10">
        <v>945.09199999999998</v>
      </c>
      <c r="F59" s="10">
        <v>956.03899999999999</v>
      </c>
      <c r="G59" s="10">
        <v>204659549</v>
      </c>
      <c r="H59" s="10">
        <v>1197056218</v>
      </c>
      <c r="I59" s="10">
        <v>3.738</v>
      </c>
      <c r="J59" s="10">
        <v>0.39250000000000002</v>
      </c>
    </row>
    <row r="60" spans="1:10" x14ac:dyDescent="0.25">
      <c r="A60" s="9">
        <v>38443</v>
      </c>
      <c r="B60" s="10">
        <v>956.03899999999999</v>
      </c>
      <c r="C60" s="10">
        <v>955.26499999999999</v>
      </c>
      <c r="D60" s="10">
        <v>990.51</v>
      </c>
      <c r="E60" s="10">
        <v>955.26499999999999</v>
      </c>
      <c r="F60" s="10">
        <v>990.51</v>
      </c>
      <c r="G60" s="10">
        <v>453703111</v>
      </c>
      <c r="H60" s="10">
        <v>2865086492</v>
      </c>
      <c r="I60" s="10">
        <v>34.470999999999997</v>
      </c>
      <c r="J60" s="10">
        <v>3.6055999999999999</v>
      </c>
    </row>
    <row r="61" spans="1:10" x14ac:dyDescent="0.25">
      <c r="A61" s="9">
        <v>38446</v>
      </c>
      <c r="B61" s="10">
        <v>990.51</v>
      </c>
      <c r="C61" s="10">
        <v>981.62</v>
      </c>
      <c r="D61" s="10">
        <v>981.62</v>
      </c>
      <c r="E61" s="10">
        <v>972.74</v>
      </c>
      <c r="F61" s="10">
        <v>972.74</v>
      </c>
      <c r="G61" s="10">
        <v>318829840</v>
      </c>
      <c r="H61" s="10">
        <v>2113657470</v>
      </c>
      <c r="I61" s="10">
        <v>-17.77</v>
      </c>
      <c r="J61" s="10">
        <v>-1.794</v>
      </c>
    </row>
    <row r="62" spans="1:10" x14ac:dyDescent="0.25">
      <c r="A62" s="9">
        <v>38447</v>
      </c>
      <c r="B62" s="10">
        <v>972.74</v>
      </c>
      <c r="C62" s="10">
        <v>970.94500000000005</v>
      </c>
      <c r="D62" s="10">
        <v>972.37300000000005</v>
      </c>
      <c r="E62" s="10">
        <v>963.34799999999996</v>
      </c>
      <c r="F62" s="10">
        <v>963.34799999999996</v>
      </c>
      <c r="G62" s="10">
        <v>251500642</v>
      </c>
      <c r="H62" s="10">
        <v>1651981016</v>
      </c>
      <c r="I62" s="10">
        <v>-9.3919999999999995</v>
      </c>
      <c r="J62" s="10">
        <v>-0.96550000000000002</v>
      </c>
    </row>
    <row r="63" spans="1:10" x14ac:dyDescent="0.25">
      <c r="A63" s="9">
        <v>38448</v>
      </c>
      <c r="B63" s="10">
        <v>963.34799999999996</v>
      </c>
      <c r="C63" s="10">
        <v>963.34900000000005</v>
      </c>
      <c r="D63" s="10">
        <v>978.03</v>
      </c>
      <c r="E63" s="10">
        <v>963.34900000000005</v>
      </c>
      <c r="F63" s="10">
        <v>978.03</v>
      </c>
      <c r="G63" s="10">
        <v>408362941</v>
      </c>
      <c r="H63" s="10">
        <v>2773034794</v>
      </c>
      <c r="I63" s="10">
        <v>14.682</v>
      </c>
      <c r="J63" s="10">
        <v>1.5241</v>
      </c>
    </row>
    <row r="64" spans="1:10" x14ac:dyDescent="0.25">
      <c r="A64" s="9">
        <v>38449</v>
      </c>
      <c r="B64" s="10">
        <v>978.03</v>
      </c>
      <c r="C64" s="10">
        <v>978.779</v>
      </c>
      <c r="D64" s="10">
        <v>1001.027</v>
      </c>
      <c r="E64" s="10">
        <v>978.779</v>
      </c>
      <c r="F64" s="10">
        <v>985.12300000000005</v>
      </c>
      <c r="G64" s="10">
        <v>543653589</v>
      </c>
      <c r="H64" s="10">
        <v>3562419764</v>
      </c>
      <c r="I64" s="10">
        <v>7.093</v>
      </c>
      <c r="J64" s="10">
        <v>0.72519999999999996</v>
      </c>
    </row>
    <row r="65" spans="1:10" x14ac:dyDescent="0.25">
      <c r="A65" s="9">
        <v>38450</v>
      </c>
      <c r="B65" s="10">
        <v>985.12300000000005</v>
      </c>
      <c r="C65" s="10">
        <v>984.79399999999998</v>
      </c>
      <c r="D65" s="10">
        <v>1002.468</v>
      </c>
      <c r="E65" s="10">
        <v>984.79399999999998</v>
      </c>
      <c r="F65" s="10">
        <v>1002.468</v>
      </c>
      <c r="G65" s="10">
        <v>337049620</v>
      </c>
      <c r="H65" s="10">
        <v>2258732678</v>
      </c>
      <c r="I65" s="10">
        <v>17.344999999999999</v>
      </c>
      <c r="J65" s="10">
        <v>1.7606999999999999</v>
      </c>
    </row>
    <row r="66" spans="1:10" x14ac:dyDescent="0.25">
      <c r="A66" s="9">
        <v>38453</v>
      </c>
      <c r="B66" s="10">
        <v>1002.468</v>
      </c>
      <c r="C66" s="10">
        <v>1002.877</v>
      </c>
      <c r="D66" s="10">
        <v>1002.877</v>
      </c>
      <c r="E66" s="10">
        <v>993.19799999999998</v>
      </c>
      <c r="F66" s="10">
        <v>995.76</v>
      </c>
      <c r="G66" s="10">
        <v>412286038</v>
      </c>
      <c r="H66" s="10">
        <v>2617563707</v>
      </c>
      <c r="I66" s="10">
        <v>-6.7080000000000002</v>
      </c>
      <c r="J66" s="10">
        <v>-0.66910000000000003</v>
      </c>
    </row>
    <row r="67" spans="1:10" x14ac:dyDescent="0.25">
      <c r="A67" s="9">
        <v>38454</v>
      </c>
      <c r="B67" s="10">
        <v>995.76</v>
      </c>
      <c r="C67" s="10">
        <v>993.24699999999996</v>
      </c>
      <c r="D67" s="10">
        <v>993.24699999999996</v>
      </c>
      <c r="E67" s="10">
        <v>981.09500000000003</v>
      </c>
      <c r="F67" s="10">
        <v>981.09500000000003</v>
      </c>
      <c r="G67" s="10">
        <v>262110788</v>
      </c>
      <c r="H67" s="10">
        <v>1658476870</v>
      </c>
      <c r="I67" s="10">
        <v>-14.664999999999999</v>
      </c>
      <c r="J67" s="10">
        <v>-1.4726999999999999</v>
      </c>
    </row>
    <row r="68" spans="1:10" x14ac:dyDescent="0.25">
      <c r="A68" s="9">
        <v>38455</v>
      </c>
      <c r="B68" s="10">
        <v>981.09500000000003</v>
      </c>
      <c r="C68" s="10">
        <v>987.87300000000005</v>
      </c>
      <c r="D68" s="10">
        <v>1007.6079999999999</v>
      </c>
      <c r="E68" s="10">
        <v>987.87300000000005</v>
      </c>
      <c r="F68" s="10">
        <v>1003.32</v>
      </c>
      <c r="G68" s="10">
        <v>462419738</v>
      </c>
      <c r="H68" s="10">
        <v>2817205942</v>
      </c>
      <c r="I68" s="10">
        <v>22.225000000000001</v>
      </c>
      <c r="J68" s="10">
        <v>2.2652999999999999</v>
      </c>
    </row>
    <row r="69" spans="1:10" x14ac:dyDescent="0.25">
      <c r="A69" s="9">
        <v>38456</v>
      </c>
      <c r="B69" s="10">
        <v>1003.32</v>
      </c>
      <c r="C69" s="10">
        <v>1007.806</v>
      </c>
      <c r="D69" s="10">
        <v>1007.806</v>
      </c>
      <c r="E69" s="10">
        <v>995.38300000000004</v>
      </c>
      <c r="F69" s="10">
        <v>995.38300000000004</v>
      </c>
      <c r="G69" s="10">
        <v>344111817</v>
      </c>
      <c r="H69" s="10">
        <v>2111590886</v>
      </c>
      <c r="I69" s="10">
        <v>-7.9370000000000003</v>
      </c>
      <c r="J69" s="10">
        <v>-0.79110000000000003</v>
      </c>
    </row>
    <row r="70" spans="1:10" x14ac:dyDescent="0.25">
      <c r="A70" s="9">
        <v>38457</v>
      </c>
      <c r="B70" s="10">
        <v>995.38300000000004</v>
      </c>
      <c r="C70" s="10">
        <v>992.31600000000003</v>
      </c>
      <c r="D70" s="10">
        <v>992.31600000000003</v>
      </c>
      <c r="E70" s="10">
        <v>983.88900000000001</v>
      </c>
      <c r="F70" s="10">
        <v>983.88900000000001</v>
      </c>
      <c r="G70" s="10">
        <v>293921632</v>
      </c>
      <c r="H70" s="10">
        <v>1893176163</v>
      </c>
      <c r="I70" s="10">
        <v>-11.494</v>
      </c>
      <c r="J70" s="10">
        <v>-1.1547000000000001</v>
      </c>
    </row>
    <row r="71" spans="1:10" x14ac:dyDescent="0.25">
      <c r="A71" s="9">
        <v>38460</v>
      </c>
      <c r="B71" s="10">
        <v>983.88900000000001</v>
      </c>
      <c r="C71" s="10">
        <v>981.39800000000002</v>
      </c>
      <c r="D71" s="10">
        <v>981.39800000000002</v>
      </c>
      <c r="E71" s="10">
        <v>971.471</v>
      </c>
      <c r="F71" s="10">
        <v>971.471</v>
      </c>
      <c r="G71" s="10">
        <v>259007136</v>
      </c>
      <c r="H71" s="10">
        <v>1624902455</v>
      </c>
      <c r="I71" s="10">
        <v>-12.417999999999999</v>
      </c>
      <c r="J71" s="10">
        <v>-1.2621</v>
      </c>
    </row>
    <row r="72" spans="1:10" x14ac:dyDescent="0.25">
      <c r="A72" s="9">
        <v>38461</v>
      </c>
      <c r="B72" s="10">
        <v>971.471</v>
      </c>
      <c r="C72" s="10">
        <v>970.77300000000002</v>
      </c>
      <c r="D72" s="10">
        <v>973.61099999999999</v>
      </c>
      <c r="E72" s="10">
        <v>970.77300000000002</v>
      </c>
      <c r="F72" s="10">
        <v>973.61099999999999</v>
      </c>
      <c r="G72" s="10">
        <v>279039073</v>
      </c>
      <c r="H72" s="10">
        <v>1739475999</v>
      </c>
      <c r="I72" s="10">
        <v>2.14</v>
      </c>
      <c r="J72" s="10">
        <v>0.2203</v>
      </c>
    </row>
    <row r="73" spans="1:10" x14ac:dyDescent="0.25">
      <c r="A73" s="9">
        <v>38462</v>
      </c>
      <c r="B73" s="10">
        <v>973.61099999999999</v>
      </c>
      <c r="C73" s="10">
        <v>973.09</v>
      </c>
      <c r="D73" s="10">
        <v>973.09</v>
      </c>
      <c r="E73" s="10">
        <v>960.20100000000002</v>
      </c>
      <c r="F73" s="10">
        <v>966.06899999999996</v>
      </c>
      <c r="G73" s="10">
        <v>214067273</v>
      </c>
      <c r="H73" s="10">
        <v>1273517109</v>
      </c>
      <c r="I73" s="10">
        <v>-7.5419999999999998</v>
      </c>
      <c r="J73" s="10">
        <v>-0.77459999999999996</v>
      </c>
    </row>
    <row r="74" spans="1:10" x14ac:dyDescent="0.25">
      <c r="A74" s="9">
        <v>38463</v>
      </c>
      <c r="B74" s="10">
        <v>966.06899999999996</v>
      </c>
      <c r="C74" s="10">
        <v>964.90899999999999</v>
      </c>
      <c r="D74" s="10">
        <v>964.90899999999999</v>
      </c>
      <c r="E74" s="10">
        <v>958.31399999999996</v>
      </c>
      <c r="F74" s="10">
        <v>958.31399999999996</v>
      </c>
      <c r="G74" s="10">
        <v>234322395</v>
      </c>
      <c r="H74" s="10">
        <v>1452076476</v>
      </c>
      <c r="I74" s="10">
        <v>-7.7549999999999999</v>
      </c>
      <c r="J74" s="10">
        <v>-0.80269999999999997</v>
      </c>
    </row>
    <row r="75" spans="1:10" x14ac:dyDescent="0.25">
      <c r="A75" s="9">
        <v>38464</v>
      </c>
      <c r="B75" s="10">
        <v>958.31399999999996</v>
      </c>
      <c r="C75" s="10">
        <v>957.22500000000002</v>
      </c>
      <c r="D75" s="10">
        <v>960.17600000000004</v>
      </c>
      <c r="E75" s="10">
        <v>956.40499999999997</v>
      </c>
      <c r="F75" s="10">
        <v>956.40499999999997</v>
      </c>
      <c r="G75" s="10">
        <v>234771200</v>
      </c>
      <c r="H75" s="10">
        <v>1392180987</v>
      </c>
      <c r="I75" s="10">
        <v>-1.909</v>
      </c>
      <c r="J75" s="10">
        <v>-0.19919999999999999</v>
      </c>
    </row>
    <row r="76" spans="1:10" x14ac:dyDescent="0.25">
      <c r="A76" s="9">
        <v>38467</v>
      </c>
      <c r="B76" s="10">
        <v>956.40499999999997</v>
      </c>
      <c r="C76" s="10">
        <v>940.78700000000003</v>
      </c>
      <c r="D76" s="10">
        <v>944.95799999999997</v>
      </c>
      <c r="E76" s="10">
        <v>940.78700000000003</v>
      </c>
      <c r="F76" s="10">
        <v>944.95799999999997</v>
      </c>
      <c r="G76" s="10">
        <v>278824264</v>
      </c>
      <c r="H76" s="10">
        <v>1734128571</v>
      </c>
      <c r="I76" s="10">
        <v>-11.446999999999999</v>
      </c>
      <c r="J76" s="10">
        <v>-1.1969000000000001</v>
      </c>
    </row>
    <row r="77" spans="1:10" x14ac:dyDescent="0.25">
      <c r="A77" s="9">
        <v>38468</v>
      </c>
      <c r="B77" s="10">
        <v>944.95799999999997</v>
      </c>
      <c r="C77" s="10">
        <v>944.23800000000006</v>
      </c>
      <c r="D77" s="10">
        <v>947.89499999999998</v>
      </c>
      <c r="E77" s="10">
        <v>941.39599999999996</v>
      </c>
      <c r="F77" s="10">
        <v>947.89499999999998</v>
      </c>
      <c r="G77" s="10">
        <v>263338193</v>
      </c>
      <c r="H77" s="10">
        <v>1659913265</v>
      </c>
      <c r="I77" s="10">
        <v>2.9369999999999998</v>
      </c>
      <c r="J77" s="10">
        <v>0.31080000000000002</v>
      </c>
    </row>
    <row r="78" spans="1:10" x14ac:dyDescent="0.25">
      <c r="A78" s="9">
        <v>38469</v>
      </c>
      <c r="B78" s="10">
        <v>947.89499999999998</v>
      </c>
      <c r="C78" s="10">
        <v>942.75300000000004</v>
      </c>
      <c r="D78" s="10">
        <v>942.75300000000004</v>
      </c>
      <c r="E78" s="10">
        <v>932.01499999999999</v>
      </c>
      <c r="F78" s="10">
        <v>932.01499999999999</v>
      </c>
      <c r="G78" s="10">
        <v>336020317</v>
      </c>
      <c r="H78" s="10">
        <v>1960780682</v>
      </c>
      <c r="I78" s="10">
        <v>-15.88</v>
      </c>
      <c r="J78" s="10">
        <v>-1.6753</v>
      </c>
    </row>
    <row r="79" spans="1:10" x14ac:dyDescent="0.25">
      <c r="A79" s="9">
        <v>38470</v>
      </c>
      <c r="B79" s="10">
        <v>932.01499999999999</v>
      </c>
      <c r="C79" s="10">
        <v>928.07399999999996</v>
      </c>
      <c r="D79" s="10">
        <v>941.697</v>
      </c>
      <c r="E79" s="10">
        <v>928.07399999999996</v>
      </c>
      <c r="F79" s="10">
        <v>941.697</v>
      </c>
      <c r="G79" s="10">
        <v>393356773</v>
      </c>
      <c r="H79" s="10">
        <v>2236507501</v>
      </c>
      <c r="I79" s="10">
        <v>9.6820000000000004</v>
      </c>
      <c r="J79" s="10">
        <v>1.0387999999999999</v>
      </c>
    </row>
    <row r="80" spans="1:10" x14ac:dyDescent="0.25">
      <c r="A80" s="9">
        <v>38471</v>
      </c>
      <c r="B80" s="10">
        <v>941.697</v>
      </c>
      <c r="C80" s="10">
        <v>940.95299999999997</v>
      </c>
      <c r="D80" s="10">
        <v>940.95299999999997</v>
      </c>
      <c r="E80" s="10">
        <v>932.53</v>
      </c>
      <c r="F80" s="10">
        <v>932.53</v>
      </c>
      <c r="G80" s="10">
        <v>270786567</v>
      </c>
      <c r="H80" s="10">
        <v>1595239421</v>
      </c>
      <c r="I80" s="10">
        <v>-9.1669999999999998</v>
      </c>
      <c r="J80" s="10">
        <v>-0.97350000000000003</v>
      </c>
    </row>
    <row r="81" spans="1:10" x14ac:dyDescent="0.25">
      <c r="A81" s="9">
        <v>38481</v>
      </c>
      <c r="B81" s="10">
        <v>932.53</v>
      </c>
      <c r="C81" s="10">
        <v>933.77800000000002</v>
      </c>
      <c r="D81" s="10">
        <v>933.77800000000002</v>
      </c>
      <c r="E81" s="10">
        <v>911.56299999999999</v>
      </c>
      <c r="F81" s="10">
        <v>911.56299999999999</v>
      </c>
      <c r="G81" s="10">
        <v>255183542</v>
      </c>
      <c r="H81" s="10">
        <v>1461730355</v>
      </c>
      <c r="I81" s="10">
        <v>-20.966999999999999</v>
      </c>
      <c r="J81" s="10">
        <v>-2.2484000000000002</v>
      </c>
    </row>
    <row r="82" spans="1:10" x14ac:dyDescent="0.25">
      <c r="A82" s="9">
        <v>38482</v>
      </c>
      <c r="B82" s="10">
        <v>911.56299999999999</v>
      </c>
      <c r="C82" s="10">
        <v>909.85</v>
      </c>
      <c r="D82" s="10">
        <v>916.11300000000006</v>
      </c>
      <c r="E82" s="10">
        <v>907.91700000000003</v>
      </c>
      <c r="F82" s="10">
        <v>916.11300000000006</v>
      </c>
      <c r="G82" s="10">
        <v>239576834</v>
      </c>
      <c r="H82" s="10">
        <v>1334434603</v>
      </c>
      <c r="I82" s="10">
        <v>4.55</v>
      </c>
      <c r="J82" s="10">
        <v>0.49909999999999999</v>
      </c>
    </row>
    <row r="83" spans="1:10" x14ac:dyDescent="0.25">
      <c r="A83" s="9">
        <v>38483</v>
      </c>
      <c r="B83" s="10">
        <v>916.11300000000006</v>
      </c>
      <c r="C83" s="10">
        <v>915.27200000000005</v>
      </c>
      <c r="D83" s="10">
        <v>915.27200000000005</v>
      </c>
      <c r="E83" s="10">
        <v>905.31600000000003</v>
      </c>
      <c r="F83" s="10">
        <v>905.31600000000003</v>
      </c>
      <c r="G83" s="10">
        <v>208618527</v>
      </c>
      <c r="H83" s="10">
        <v>1180072056</v>
      </c>
      <c r="I83" s="10">
        <v>-10.797000000000001</v>
      </c>
      <c r="J83" s="10">
        <v>-1.1786000000000001</v>
      </c>
    </row>
    <row r="84" spans="1:10" x14ac:dyDescent="0.25">
      <c r="A84" s="9">
        <v>38484</v>
      </c>
      <c r="B84" s="10">
        <v>905.31600000000003</v>
      </c>
      <c r="C84" s="10">
        <v>904.01300000000003</v>
      </c>
      <c r="D84" s="10">
        <v>904.01300000000003</v>
      </c>
      <c r="E84" s="10">
        <v>885.25099999999998</v>
      </c>
      <c r="F84" s="10">
        <v>885.86500000000001</v>
      </c>
      <c r="G84" s="10">
        <v>322960138</v>
      </c>
      <c r="H84" s="10">
        <v>1771894712</v>
      </c>
      <c r="I84" s="10">
        <v>-19.451000000000001</v>
      </c>
      <c r="J84" s="10">
        <v>-2.1484999999999999</v>
      </c>
    </row>
    <row r="85" spans="1:10" x14ac:dyDescent="0.25">
      <c r="A85" s="9">
        <v>38485</v>
      </c>
      <c r="B85" s="10">
        <v>885.86500000000001</v>
      </c>
      <c r="C85" s="10">
        <v>883.90099999999995</v>
      </c>
      <c r="D85" s="10">
        <v>883.90099999999995</v>
      </c>
      <c r="E85" s="10">
        <v>880.13699999999994</v>
      </c>
      <c r="F85" s="10">
        <v>883.51199999999994</v>
      </c>
      <c r="G85" s="10">
        <v>364288185</v>
      </c>
      <c r="H85" s="10">
        <v>1794540512</v>
      </c>
      <c r="I85" s="10">
        <v>-2.3530000000000002</v>
      </c>
      <c r="J85" s="10">
        <v>-0.2656</v>
      </c>
    </row>
    <row r="86" spans="1:10" x14ac:dyDescent="0.25">
      <c r="A86" s="9">
        <v>38488</v>
      </c>
      <c r="B86" s="10">
        <v>883.51199999999994</v>
      </c>
      <c r="C86" s="10">
        <v>882.40200000000004</v>
      </c>
      <c r="D86" s="10">
        <v>882.40200000000004</v>
      </c>
      <c r="E86" s="10">
        <v>873.69200000000001</v>
      </c>
      <c r="F86" s="10">
        <v>873.69200000000001</v>
      </c>
      <c r="G86" s="10">
        <v>259441953</v>
      </c>
      <c r="H86" s="10">
        <v>1376613910</v>
      </c>
      <c r="I86" s="10">
        <v>-9.82</v>
      </c>
      <c r="J86" s="10">
        <v>-1.1114999999999999</v>
      </c>
    </row>
    <row r="87" spans="1:10" x14ac:dyDescent="0.25">
      <c r="A87" s="9">
        <v>38489</v>
      </c>
      <c r="B87" s="10">
        <v>873.69200000000001</v>
      </c>
      <c r="C87" s="10">
        <v>871.59</v>
      </c>
      <c r="D87" s="10">
        <v>884.64200000000005</v>
      </c>
      <c r="E87" s="10">
        <v>871.59</v>
      </c>
      <c r="F87" s="10">
        <v>880.577</v>
      </c>
      <c r="G87" s="10">
        <v>275906748</v>
      </c>
      <c r="H87" s="10">
        <v>1383240177</v>
      </c>
      <c r="I87" s="10">
        <v>6.8849999999999998</v>
      </c>
      <c r="J87" s="10">
        <v>0.78800000000000003</v>
      </c>
    </row>
    <row r="88" spans="1:10" x14ac:dyDescent="0.25">
      <c r="A88" s="9">
        <v>38490</v>
      </c>
      <c r="B88" s="10">
        <v>880.577</v>
      </c>
      <c r="C88" s="10">
        <v>878.78399999999999</v>
      </c>
      <c r="D88" s="10">
        <v>878.79700000000003</v>
      </c>
      <c r="E88" s="10">
        <v>873.98400000000004</v>
      </c>
      <c r="F88" s="10">
        <v>878.79700000000003</v>
      </c>
      <c r="G88" s="10">
        <v>212929659</v>
      </c>
      <c r="H88" s="10">
        <v>1160447536</v>
      </c>
      <c r="I88" s="10">
        <v>-1.78</v>
      </c>
      <c r="J88" s="10">
        <v>-0.2021</v>
      </c>
    </row>
    <row r="89" spans="1:10" x14ac:dyDescent="0.25">
      <c r="A89" s="9">
        <v>38491</v>
      </c>
      <c r="B89" s="10">
        <v>878.79700000000003</v>
      </c>
      <c r="C89" s="10">
        <v>877.79899999999998</v>
      </c>
      <c r="D89" s="10">
        <v>878.11</v>
      </c>
      <c r="E89" s="10">
        <v>866.36800000000005</v>
      </c>
      <c r="F89" s="10">
        <v>878.11</v>
      </c>
      <c r="G89" s="10">
        <v>266061928</v>
      </c>
      <c r="H89" s="10">
        <v>1259237326</v>
      </c>
      <c r="I89" s="10">
        <v>-0.68700000000000006</v>
      </c>
      <c r="J89" s="10">
        <v>-7.8200000000000006E-2</v>
      </c>
    </row>
    <row r="90" spans="1:10" x14ac:dyDescent="0.25">
      <c r="A90" s="9">
        <v>38492</v>
      </c>
      <c r="B90" s="10">
        <v>878.11</v>
      </c>
      <c r="C90" s="10">
        <v>876.64800000000002</v>
      </c>
      <c r="D90" s="10">
        <v>880.63699999999994</v>
      </c>
      <c r="E90" s="10">
        <v>876.41200000000003</v>
      </c>
      <c r="F90" s="10">
        <v>876.41200000000003</v>
      </c>
      <c r="G90" s="10">
        <v>193457262</v>
      </c>
      <c r="H90" s="10">
        <v>1003733519</v>
      </c>
      <c r="I90" s="10">
        <v>-1.698</v>
      </c>
      <c r="J90" s="10">
        <v>-0.19339999999999999</v>
      </c>
    </row>
    <row r="91" spans="1:10" x14ac:dyDescent="0.25">
      <c r="A91" s="9">
        <v>38495</v>
      </c>
      <c r="B91" s="10">
        <v>876.41200000000003</v>
      </c>
      <c r="C91" s="10">
        <v>872.46799999999996</v>
      </c>
      <c r="D91" s="10">
        <v>872.46799999999996</v>
      </c>
      <c r="E91" s="10">
        <v>852.18299999999999</v>
      </c>
      <c r="F91" s="10">
        <v>852.18299999999999</v>
      </c>
      <c r="G91" s="10">
        <v>208537922</v>
      </c>
      <c r="H91" s="10">
        <v>1036692581</v>
      </c>
      <c r="I91" s="10">
        <v>-24.228999999999999</v>
      </c>
      <c r="J91" s="10">
        <v>-2.7646000000000002</v>
      </c>
    </row>
    <row r="92" spans="1:10" x14ac:dyDescent="0.25">
      <c r="A92" s="9">
        <v>38496</v>
      </c>
      <c r="B92" s="10">
        <v>852.18299999999999</v>
      </c>
      <c r="C92" s="10">
        <v>849.74099999999999</v>
      </c>
      <c r="D92" s="10">
        <v>852.24599999999998</v>
      </c>
      <c r="E92" s="10">
        <v>846.21799999999996</v>
      </c>
      <c r="F92" s="10">
        <v>852.24599999999998</v>
      </c>
      <c r="G92" s="10">
        <v>313672425</v>
      </c>
      <c r="H92" s="10">
        <v>1511655713</v>
      </c>
      <c r="I92" s="10">
        <v>6.3E-2</v>
      </c>
      <c r="J92" s="10">
        <v>7.4000000000000003E-3</v>
      </c>
    </row>
    <row r="93" spans="1:10" x14ac:dyDescent="0.25">
      <c r="A93" s="9">
        <v>38497</v>
      </c>
      <c r="B93" s="10">
        <v>852.24599999999998</v>
      </c>
      <c r="C93" s="10">
        <v>851.51199999999994</v>
      </c>
      <c r="D93" s="10">
        <v>854.58699999999999</v>
      </c>
      <c r="E93" s="10">
        <v>850.875</v>
      </c>
      <c r="F93" s="10">
        <v>850.875</v>
      </c>
      <c r="G93" s="10">
        <v>202603881</v>
      </c>
      <c r="H93" s="10">
        <v>1009478125</v>
      </c>
      <c r="I93" s="10">
        <v>-1.371</v>
      </c>
      <c r="J93" s="10">
        <v>-0.16089999999999999</v>
      </c>
    </row>
    <row r="94" spans="1:10" x14ac:dyDescent="0.25">
      <c r="A94" s="9">
        <v>38498</v>
      </c>
      <c r="B94" s="10">
        <v>850.875</v>
      </c>
      <c r="C94" s="10">
        <v>849.75900000000001</v>
      </c>
      <c r="D94" s="10">
        <v>849.75900000000001</v>
      </c>
      <c r="E94" s="10">
        <v>840.49900000000002</v>
      </c>
      <c r="F94" s="10">
        <v>840.49900000000002</v>
      </c>
      <c r="G94" s="10">
        <v>192615109</v>
      </c>
      <c r="H94" s="10">
        <v>967051110</v>
      </c>
      <c r="I94" s="10">
        <v>-10.375999999999999</v>
      </c>
      <c r="J94" s="10">
        <v>-1.2195</v>
      </c>
    </row>
    <row r="95" spans="1:10" x14ac:dyDescent="0.25">
      <c r="A95" s="9">
        <v>38499</v>
      </c>
      <c r="B95" s="10">
        <v>840.49900000000002</v>
      </c>
      <c r="C95" s="10">
        <v>838.70299999999997</v>
      </c>
      <c r="D95" s="10">
        <v>838.70299999999997</v>
      </c>
      <c r="E95" s="10">
        <v>833.56399999999996</v>
      </c>
      <c r="F95" s="10">
        <v>833.56399999999996</v>
      </c>
      <c r="G95" s="10">
        <v>206305862</v>
      </c>
      <c r="H95" s="10">
        <v>1059024565</v>
      </c>
      <c r="I95" s="10">
        <v>-6.9349999999999996</v>
      </c>
      <c r="J95" s="10">
        <v>-0.82509999999999994</v>
      </c>
    </row>
    <row r="96" spans="1:10" x14ac:dyDescent="0.25">
      <c r="A96" s="9">
        <v>38502</v>
      </c>
      <c r="B96" s="10">
        <v>833.56399999999996</v>
      </c>
      <c r="C96" s="10">
        <v>832.04600000000005</v>
      </c>
      <c r="D96" s="10">
        <v>839.13699999999994</v>
      </c>
      <c r="E96" s="10">
        <v>830.322</v>
      </c>
      <c r="F96" s="10">
        <v>839.13699999999994</v>
      </c>
      <c r="G96" s="10">
        <v>206439096</v>
      </c>
      <c r="H96" s="10">
        <v>1027132766</v>
      </c>
      <c r="I96" s="10">
        <v>5.5730000000000004</v>
      </c>
      <c r="J96" s="10">
        <v>0.66859999999999997</v>
      </c>
    </row>
    <row r="97" spans="1:10" x14ac:dyDescent="0.25">
      <c r="A97" s="9">
        <v>38503</v>
      </c>
      <c r="B97" s="10">
        <v>839.13699999999994</v>
      </c>
      <c r="C97" s="10">
        <v>841.06799999999998</v>
      </c>
      <c r="D97" s="10">
        <v>843.6</v>
      </c>
      <c r="E97" s="10">
        <v>841.06799999999998</v>
      </c>
      <c r="F97" s="10">
        <v>841.30600000000004</v>
      </c>
      <c r="G97" s="10">
        <v>213965810</v>
      </c>
      <c r="H97" s="10">
        <v>1023814143</v>
      </c>
      <c r="I97" s="10">
        <v>2.169</v>
      </c>
      <c r="J97" s="10">
        <v>0.25850000000000001</v>
      </c>
    </row>
    <row r="98" spans="1:10" x14ac:dyDescent="0.25">
      <c r="A98" s="9">
        <v>38504</v>
      </c>
      <c r="B98" s="10">
        <v>841.30600000000004</v>
      </c>
      <c r="C98" s="10">
        <v>840.947</v>
      </c>
      <c r="D98" s="10">
        <v>840.947</v>
      </c>
      <c r="E98" s="10">
        <v>824.38800000000003</v>
      </c>
      <c r="F98" s="10">
        <v>824.38800000000003</v>
      </c>
      <c r="G98" s="10">
        <v>224235938</v>
      </c>
      <c r="H98" s="10">
        <v>1115717970</v>
      </c>
      <c r="I98" s="10">
        <v>-16.917999999999999</v>
      </c>
      <c r="J98" s="10">
        <v>-2.0108999999999999</v>
      </c>
    </row>
    <row r="99" spans="1:10" x14ac:dyDescent="0.25">
      <c r="A99" s="9">
        <v>38505</v>
      </c>
      <c r="B99" s="10">
        <v>824.38800000000003</v>
      </c>
      <c r="C99" s="10">
        <v>823.17100000000005</v>
      </c>
      <c r="D99" s="10">
        <v>823.17100000000005</v>
      </c>
      <c r="E99" s="10">
        <v>804.93600000000004</v>
      </c>
      <c r="F99" s="10">
        <v>808.13</v>
      </c>
      <c r="G99" s="10">
        <v>271830301</v>
      </c>
      <c r="H99" s="10">
        <v>1312026613</v>
      </c>
      <c r="I99" s="10">
        <v>-16.257999999999999</v>
      </c>
      <c r="J99" s="10">
        <v>-1.9721</v>
      </c>
    </row>
    <row r="100" spans="1:10" x14ac:dyDescent="0.25">
      <c r="A100" s="9">
        <v>38506</v>
      </c>
      <c r="B100" s="10">
        <v>808.13</v>
      </c>
      <c r="C100" s="10">
        <v>806.44799999999998</v>
      </c>
      <c r="D100" s="10">
        <v>806.44799999999998</v>
      </c>
      <c r="E100" s="10">
        <v>799.04100000000005</v>
      </c>
      <c r="F100" s="10">
        <v>803.47299999999996</v>
      </c>
      <c r="G100" s="10">
        <v>202185901</v>
      </c>
      <c r="H100" s="10">
        <v>947065511</v>
      </c>
      <c r="I100" s="10">
        <v>-4.657</v>
      </c>
      <c r="J100" s="10">
        <v>-0.57630000000000003</v>
      </c>
    </row>
    <row r="101" spans="1:10" x14ac:dyDescent="0.25">
      <c r="A101" s="9">
        <v>38509</v>
      </c>
      <c r="B101" s="10">
        <v>803.47299999999996</v>
      </c>
      <c r="C101" s="10">
        <v>802.19399999999996</v>
      </c>
      <c r="D101" s="10">
        <v>819.89700000000005</v>
      </c>
      <c r="E101" s="10">
        <v>802.19399999999996</v>
      </c>
      <c r="F101" s="10">
        <v>819.89700000000005</v>
      </c>
      <c r="G101" s="10">
        <v>257227499</v>
      </c>
      <c r="H101" s="10">
        <v>1234064024</v>
      </c>
      <c r="I101" s="10">
        <v>16.423999999999999</v>
      </c>
      <c r="J101" s="10">
        <v>2.0440999999999998</v>
      </c>
    </row>
    <row r="102" spans="1:10" x14ac:dyDescent="0.25">
      <c r="A102" s="9">
        <v>38510</v>
      </c>
      <c r="B102" s="10">
        <v>819.89700000000005</v>
      </c>
      <c r="C102" s="10">
        <v>822.82600000000002</v>
      </c>
      <c r="D102" s="10">
        <v>823.40099999999995</v>
      </c>
      <c r="E102" s="10">
        <v>818.31500000000005</v>
      </c>
      <c r="F102" s="10">
        <v>818.31500000000005</v>
      </c>
      <c r="G102" s="10">
        <v>350322941</v>
      </c>
      <c r="H102" s="10">
        <v>1777000222</v>
      </c>
      <c r="I102" s="10">
        <v>-1.5820000000000001</v>
      </c>
      <c r="J102" s="10">
        <v>-0.193</v>
      </c>
    </row>
    <row r="103" spans="1:10" x14ac:dyDescent="0.25">
      <c r="A103" s="9">
        <v>38511</v>
      </c>
      <c r="B103" s="10">
        <v>818.31500000000005</v>
      </c>
      <c r="C103" s="10">
        <v>882.16700000000003</v>
      </c>
      <c r="D103" s="10">
        <v>886.625</v>
      </c>
      <c r="E103" s="10">
        <v>882.16700000000003</v>
      </c>
      <c r="F103" s="10">
        <v>886.625</v>
      </c>
      <c r="G103" s="10">
        <v>913530861</v>
      </c>
      <c r="H103" s="10">
        <v>4630109045</v>
      </c>
      <c r="I103" s="10">
        <v>68.31</v>
      </c>
      <c r="J103" s="10">
        <v>8.3475999999999999</v>
      </c>
    </row>
    <row r="104" spans="1:10" x14ac:dyDescent="0.25">
      <c r="A104" s="9">
        <v>38512</v>
      </c>
      <c r="B104" s="10">
        <v>886.625</v>
      </c>
      <c r="C104" s="10">
        <v>887.3</v>
      </c>
      <c r="D104" s="10">
        <v>894.774</v>
      </c>
      <c r="E104" s="10">
        <v>887.3</v>
      </c>
      <c r="F104" s="10">
        <v>891.89400000000001</v>
      </c>
      <c r="G104" s="10">
        <v>915617651</v>
      </c>
      <c r="H104" s="10">
        <v>4632219730</v>
      </c>
      <c r="I104" s="10">
        <v>5.2690000000000001</v>
      </c>
      <c r="J104" s="10">
        <v>0.59430000000000005</v>
      </c>
    </row>
    <row r="105" spans="1:10" x14ac:dyDescent="0.25">
      <c r="A105" s="9">
        <v>38513</v>
      </c>
      <c r="B105" s="10">
        <v>891.89400000000001</v>
      </c>
      <c r="C105" s="10">
        <v>891.81700000000001</v>
      </c>
      <c r="D105" s="10">
        <v>891.81700000000001</v>
      </c>
      <c r="E105" s="10">
        <v>874.88800000000003</v>
      </c>
      <c r="F105" s="10">
        <v>875.37900000000002</v>
      </c>
      <c r="G105" s="10">
        <v>536783379</v>
      </c>
      <c r="H105" s="10">
        <v>2708531262</v>
      </c>
      <c r="I105" s="10">
        <v>-16.515000000000001</v>
      </c>
      <c r="J105" s="10">
        <v>-1.8516999999999999</v>
      </c>
    </row>
    <row r="106" spans="1:10" x14ac:dyDescent="0.25">
      <c r="A106" s="9">
        <v>38516</v>
      </c>
      <c r="B106" s="10">
        <v>875.37900000000002</v>
      </c>
      <c r="C106" s="10">
        <v>868.024</v>
      </c>
      <c r="D106" s="10">
        <v>868.024</v>
      </c>
      <c r="E106" s="10">
        <v>864.31600000000003</v>
      </c>
      <c r="F106" s="10">
        <v>867.30100000000004</v>
      </c>
      <c r="G106" s="10">
        <v>419961409</v>
      </c>
      <c r="H106" s="10">
        <v>2088881631</v>
      </c>
      <c r="I106" s="10">
        <v>-8.0779999999999994</v>
      </c>
      <c r="J106" s="10">
        <v>-0.92279999999999995</v>
      </c>
    </row>
    <row r="107" spans="1:10" x14ac:dyDescent="0.25">
      <c r="A107" s="9">
        <v>38517</v>
      </c>
      <c r="B107" s="10">
        <v>867.30100000000004</v>
      </c>
      <c r="C107" s="10">
        <v>869.21900000000005</v>
      </c>
      <c r="D107" s="10">
        <v>873.26400000000001</v>
      </c>
      <c r="E107" s="10">
        <v>862.25900000000001</v>
      </c>
      <c r="F107" s="10">
        <v>862.25900000000001</v>
      </c>
      <c r="G107" s="10">
        <v>413476187</v>
      </c>
      <c r="H107" s="10">
        <v>2086753292</v>
      </c>
      <c r="I107" s="10">
        <v>-5.0419999999999998</v>
      </c>
      <c r="J107" s="10">
        <v>-0.58130000000000004</v>
      </c>
    </row>
    <row r="108" spans="1:10" x14ac:dyDescent="0.25">
      <c r="A108" s="9">
        <v>38518</v>
      </c>
      <c r="B108" s="10">
        <v>862.25900000000001</v>
      </c>
      <c r="C108" s="10">
        <v>860.447</v>
      </c>
      <c r="D108" s="10">
        <v>860.447</v>
      </c>
      <c r="E108" s="10">
        <v>849.04300000000001</v>
      </c>
      <c r="F108" s="10">
        <v>849.04300000000001</v>
      </c>
      <c r="G108" s="10">
        <v>309252742</v>
      </c>
      <c r="H108" s="10">
        <v>1503563675</v>
      </c>
      <c r="I108" s="10">
        <v>-13.215999999999999</v>
      </c>
      <c r="J108" s="10">
        <v>-1.5327</v>
      </c>
    </row>
    <row r="109" spans="1:10" x14ac:dyDescent="0.25">
      <c r="A109" s="9">
        <v>38519</v>
      </c>
      <c r="B109" s="10">
        <v>849.04300000000001</v>
      </c>
      <c r="C109" s="10">
        <v>846.904</v>
      </c>
      <c r="D109" s="10">
        <v>857.33100000000002</v>
      </c>
      <c r="E109" s="10">
        <v>846.904</v>
      </c>
      <c r="F109" s="10">
        <v>857.33100000000002</v>
      </c>
      <c r="G109" s="10">
        <v>309720869</v>
      </c>
      <c r="H109" s="10">
        <v>1591513878</v>
      </c>
      <c r="I109" s="10">
        <v>8.2880000000000003</v>
      </c>
      <c r="J109" s="10">
        <v>0.97619999999999996</v>
      </c>
    </row>
    <row r="110" spans="1:10" x14ac:dyDescent="0.25">
      <c r="A110" s="9">
        <v>38520</v>
      </c>
      <c r="B110" s="10">
        <v>857.33100000000002</v>
      </c>
      <c r="C110" s="10">
        <v>864.02</v>
      </c>
      <c r="D110" s="10">
        <v>865.22900000000004</v>
      </c>
      <c r="E110" s="10">
        <v>863.75900000000001</v>
      </c>
      <c r="F110" s="10">
        <v>863.75900000000001</v>
      </c>
      <c r="G110" s="10">
        <v>540059677</v>
      </c>
      <c r="H110" s="10">
        <v>2743578007</v>
      </c>
      <c r="I110" s="10">
        <v>6.4279999999999999</v>
      </c>
      <c r="J110" s="10">
        <v>0.74980000000000002</v>
      </c>
    </row>
    <row r="111" spans="1:10" x14ac:dyDescent="0.25">
      <c r="A111" s="9">
        <v>38523</v>
      </c>
      <c r="B111" s="10">
        <v>863.75900000000001</v>
      </c>
      <c r="C111" s="10">
        <v>863.85400000000004</v>
      </c>
      <c r="D111" s="10">
        <v>885.11</v>
      </c>
      <c r="E111" s="10">
        <v>863.85400000000004</v>
      </c>
      <c r="F111" s="10">
        <v>885.11</v>
      </c>
      <c r="G111" s="10">
        <v>457235823</v>
      </c>
      <c r="H111" s="10">
        <v>2370275031</v>
      </c>
      <c r="I111" s="10">
        <v>21.350999999999999</v>
      </c>
      <c r="J111" s="10">
        <v>2.4719000000000002</v>
      </c>
    </row>
    <row r="112" spans="1:10" x14ac:dyDescent="0.25">
      <c r="A112" s="9">
        <v>38524</v>
      </c>
      <c r="B112" s="10">
        <v>885.11</v>
      </c>
      <c r="C112" s="10">
        <v>885.91700000000003</v>
      </c>
      <c r="D112" s="10">
        <v>885.91700000000003</v>
      </c>
      <c r="E112" s="10">
        <v>875.99</v>
      </c>
      <c r="F112" s="10">
        <v>875.99</v>
      </c>
      <c r="G112" s="10">
        <v>328212101</v>
      </c>
      <c r="H112" s="10">
        <v>1648658159</v>
      </c>
      <c r="I112" s="10">
        <v>-9.1199999999999992</v>
      </c>
      <c r="J112" s="10">
        <v>-1.0304</v>
      </c>
    </row>
    <row r="113" spans="1:10" x14ac:dyDescent="0.25">
      <c r="A113" s="9">
        <v>38525</v>
      </c>
      <c r="B113" s="10">
        <v>875.99</v>
      </c>
      <c r="C113" s="10">
        <v>874.32799999999997</v>
      </c>
      <c r="D113" s="10">
        <v>875.62199999999996</v>
      </c>
      <c r="E113" s="10">
        <v>870.56600000000003</v>
      </c>
      <c r="F113" s="10">
        <v>875.62199999999996</v>
      </c>
      <c r="G113" s="10">
        <v>293534104</v>
      </c>
      <c r="H113" s="10">
        <v>1606663327</v>
      </c>
      <c r="I113" s="10">
        <v>-0.36799999999999999</v>
      </c>
      <c r="J113" s="10">
        <v>-4.2000000000000003E-2</v>
      </c>
    </row>
    <row r="114" spans="1:10" x14ac:dyDescent="0.25">
      <c r="A114" s="9">
        <v>38526</v>
      </c>
      <c r="B114" s="10">
        <v>875.62199999999996</v>
      </c>
      <c r="C114" s="10">
        <v>874.55</v>
      </c>
      <c r="D114" s="10">
        <v>875.46199999999999</v>
      </c>
      <c r="E114" s="10">
        <v>868.77300000000002</v>
      </c>
      <c r="F114" s="10">
        <v>868.77300000000002</v>
      </c>
      <c r="G114" s="10">
        <v>262459140</v>
      </c>
      <c r="H114" s="10">
        <v>1363097215</v>
      </c>
      <c r="I114" s="10">
        <v>-6.8490000000000002</v>
      </c>
      <c r="J114" s="10">
        <v>-0.78220000000000001</v>
      </c>
    </row>
    <row r="115" spans="1:10" x14ac:dyDescent="0.25">
      <c r="A115" s="9">
        <v>38527</v>
      </c>
      <c r="B115" s="10">
        <v>868.77300000000002</v>
      </c>
      <c r="C115" s="10">
        <v>868.03700000000003</v>
      </c>
      <c r="D115" s="10">
        <v>874.57299999999998</v>
      </c>
      <c r="E115" s="10">
        <v>868.03700000000003</v>
      </c>
      <c r="F115" s="10">
        <v>874.57299999999998</v>
      </c>
      <c r="G115" s="10">
        <v>249649951</v>
      </c>
      <c r="H115" s="10">
        <v>1265507223</v>
      </c>
      <c r="I115" s="10">
        <v>5.8</v>
      </c>
      <c r="J115" s="10">
        <v>0.66759999999999997</v>
      </c>
    </row>
    <row r="116" spans="1:10" x14ac:dyDescent="0.25">
      <c r="A116" s="9">
        <v>38530</v>
      </c>
      <c r="B116" s="10">
        <v>874.57299999999998</v>
      </c>
      <c r="C116" s="10">
        <v>878.774</v>
      </c>
      <c r="D116" s="10">
        <v>890.40200000000004</v>
      </c>
      <c r="E116" s="10">
        <v>878.774</v>
      </c>
      <c r="F116" s="10">
        <v>888.22299999999996</v>
      </c>
      <c r="G116" s="10">
        <v>452339528</v>
      </c>
      <c r="H116" s="10">
        <v>2227988787</v>
      </c>
      <c r="I116" s="10">
        <v>13.65</v>
      </c>
      <c r="J116" s="10">
        <v>1.5608</v>
      </c>
    </row>
    <row r="117" spans="1:10" x14ac:dyDescent="0.25">
      <c r="A117" s="9">
        <v>38531</v>
      </c>
      <c r="B117" s="10">
        <v>888.22299999999996</v>
      </c>
      <c r="C117" s="10">
        <v>888.92899999999997</v>
      </c>
      <c r="D117" s="10">
        <v>888.92899999999997</v>
      </c>
      <c r="E117" s="10">
        <v>878.10400000000004</v>
      </c>
      <c r="F117" s="10">
        <v>878.10400000000004</v>
      </c>
      <c r="G117" s="10">
        <v>309586617</v>
      </c>
      <c r="H117" s="10">
        <v>1531787729</v>
      </c>
      <c r="I117" s="10">
        <v>-10.119</v>
      </c>
      <c r="J117" s="10">
        <v>-1.1392</v>
      </c>
    </row>
    <row r="118" spans="1:10" x14ac:dyDescent="0.25">
      <c r="A118" s="9">
        <v>38532</v>
      </c>
      <c r="B118" s="10">
        <v>878.10400000000004</v>
      </c>
      <c r="C118" s="10">
        <v>888.03899999999999</v>
      </c>
      <c r="D118" s="10">
        <v>888.03899999999999</v>
      </c>
      <c r="E118" s="10">
        <v>875.30399999999997</v>
      </c>
      <c r="F118" s="10">
        <v>875.30399999999997</v>
      </c>
      <c r="G118" s="10">
        <v>457812366</v>
      </c>
      <c r="H118" s="10">
        <v>2364744482</v>
      </c>
      <c r="I118" s="10">
        <v>-2.8</v>
      </c>
      <c r="J118" s="10">
        <v>-0.31890000000000002</v>
      </c>
    </row>
    <row r="119" spans="1:10" x14ac:dyDescent="0.25">
      <c r="A119" s="9">
        <v>38533</v>
      </c>
      <c r="B119" s="10">
        <v>875.30399999999997</v>
      </c>
      <c r="C119" s="10">
        <v>873.99800000000005</v>
      </c>
      <c r="D119" s="10">
        <v>873.99800000000005</v>
      </c>
      <c r="E119" s="10">
        <v>855.45600000000002</v>
      </c>
      <c r="F119" s="10">
        <v>855.45600000000002</v>
      </c>
      <c r="G119" s="10">
        <v>326466468</v>
      </c>
      <c r="H119" s="10">
        <v>1639002547</v>
      </c>
      <c r="I119" s="10">
        <v>-19.847999999999999</v>
      </c>
      <c r="J119" s="10">
        <v>-2.2675999999999998</v>
      </c>
    </row>
    <row r="120" spans="1:10" x14ac:dyDescent="0.25">
      <c r="A120" s="9">
        <v>38534</v>
      </c>
      <c r="B120" s="10">
        <v>855.45600000000002</v>
      </c>
      <c r="C120" s="10">
        <v>853.024</v>
      </c>
      <c r="D120" s="10">
        <v>853.024</v>
      </c>
      <c r="E120" s="10">
        <v>844.23</v>
      </c>
      <c r="F120" s="10">
        <v>844.23</v>
      </c>
      <c r="G120" s="10">
        <v>295100548</v>
      </c>
      <c r="H120" s="10">
        <v>1411232135</v>
      </c>
      <c r="I120" s="10">
        <v>-11.226000000000001</v>
      </c>
      <c r="J120" s="10">
        <v>-1.3123</v>
      </c>
    </row>
    <row r="121" spans="1:10" x14ac:dyDescent="0.25">
      <c r="A121" s="9">
        <v>38537</v>
      </c>
      <c r="B121" s="10">
        <v>844.23</v>
      </c>
      <c r="C121" s="10">
        <v>840.82100000000003</v>
      </c>
      <c r="D121" s="10">
        <v>840.82100000000003</v>
      </c>
      <c r="E121" s="10">
        <v>830.79499999999996</v>
      </c>
      <c r="F121" s="10">
        <v>840.77300000000002</v>
      </c>
      <c r="G121" s="10">
        <v>287175863</v>
      </c>
      <c r="H121" s="10">
        <v>1297917660</v>
      </c>
      <c r="I121" s="10">
        <v>-3.4569999999999999</v>
      </c>
      <c r="J121" s="10">
        <v>-0.40949999999999998</v>
      </c>
    </row>
    <row r="122" spans="1:10" x14ac:dyDescent="0.25">
      <c r="A122" s="9">
        <v>38538</v>
      </c>
      <c r="B122" s="10">
        <v>840.77300000000002</v>
      </c>
      <c r="C122" s="10">
        <v>836.97699999999998</v>
      </c>
      <c r="D122" s="10">
        <v>837.18</v>
      </c>
      <c r="E122" s="10">
        <v>831.06899999999996</v>
      </c>
      <c r="F122" s="10">
        <v>831.06899999999996</v>
      </c>
      <c r="G122" s="10">
        <v>215589510</v>
      </c>
      <c r="H122" s="10">
        <v>1038304067</v>
      </c>
      <c r="I122" s="10">
        <v>-9.7040000000000006</v>
      </c>
      <c r="J122" s="10">
        <v>-1.1541999999999999</v>
      </c>
    </row>
    <row r="123" spans="1:10" x14ac:dyDescent="0.25">
      <c r="A123" s="9">
        <v>38539</v>
      </c>
      <c r="B123" s="10">
        <v>831.06899999999996</v>
      </c>
      <c r="C123" s="10">
        <v>832.50900000000001</v>
      </c>
      <c r="D123" s="10">
        <v>832.50900000000001</v>
      </c>
      <c r="E123" s="10">
        <v>826.75300000000004</v>
      </c>
      <c r="F123" s="10">
        <v>826.75300000000004</v>
      </c>
      <c r="G123" s="10">
        <v>192997694</v>
      </c>
      <c r="H123" s="10">
        <v>937944078</v>
      </c>
      <c r="I123" s="10">
        <v>-4.3159999999999998</v>
      </c>
      <c r="J123" s="10">
        <v>-0.51929999999999998</v>
      </c>
    </row>
    <row r="124" spans="1:10" x14ac:dyDescent="0.25">
      <c r="A124" s="9">
        <v>38540</v>
      </c>
      <c r="B124" s="10">
        <v>826.75300000000004</v>
      </c>
      <c r="C124" s="10">
        <v>825.62400000000002</v>
      </c>
      <c r="D124" s="10">
        <v>829.51199999999994</v>
      </c>
      <c r="E124" s="10">
        <v>825.62400000000002</v>
      </c>
      <c r="F124" s="10">
        <v>829.51199999999994</v>
      </c>
      <c r="G124" s="10">
        <v>169019842</v>
      </c>
      <c r="H124" s="10">
        <v>781902160</v>
      </c>
      <c r="I124" s="10">
        <v>2.7589999999999999</v>
      </c>
      <c r="J124" s="10">
        <v>0.3337</v>
      </c>
    </row>
    <row r="125" spans="1:10" x14ac:dyDescent="0.25">
      <c r="A125" s="9">
        <v>38541</v>
      </c>
      <c r="B125" s="10">
        <v>829.51199999999994</v>
      </c>
      <c r="C125" s="10">
        <v>827.70699999999999</v>
      </c>
      <c r="D125" s="10">
        <v>827.70699999999999</v>
      </c>
      <c r="E125" s="10">
        <v>815.58299999999997</v>
      </c>
      <c r="F125" s="10">
        <v>815.58299999999997</v>
      </c>
      <c r="G125" s="10">
        <v>199352315</v>
      </c>
      <c r="H125" s="10">
        <v>914212566</v>
      </c>
      <c r="I125" s="10">
        <v>-13.929</v>
      </c>
      <c r="J125" s="10">
        <v>-1.6792</v>
      </c>
    </row>
    <row r="126" spans="1:10" x14ac:dyDescent="0.25">
      <c r="A126" s="9">
        <v>38544</v>
      </c>
      <c r="B126" s="10">
        <v>815.58299999999997</v>
      </c>
      <c r="C126" s="10">
        <v>818.23800000000006</v>
      </c>
      <c r="D126" s="10">
        <v>820.26300000000003</v>
      </c>
      <c r="E126" s="10">
        <v>808.76599999999996</v>
      </c>
      <c r="F126" s="10">
        <v>808.76599999999996</v>
      </c>
      <c r="G126" s="10">
        <v>248121040</v>
      </c>
      <c r="H126" s="10">
        <v>1202028616</v>
      </c>
      <c r="I126" s="10">
        <v>-6.8170000000000002</v>
      </c>
      <c r="J126" s="10">
        <v>-0.83579999999999999</v>
      </c>
    </row>
    <row r="127" spans="1:10" x14ac:dyDescent="0.25">
      <c r="A127" s="9">
        <v>38545</v>
      </c>
      <c r="B127" s="10">
        <v>808.76599999999996</v>
      </c>
      <c r="C127" s="10">
        <v>804.904</v>
      </c>
      <c r="D127" s="10">
        <v>830.47699999999998</v>
      </c>
      <c r="E127" s="10">
        <v>804.904</v>
      </c>
      <c r="F127" s="10">
        <v>830.47699999999998</v>
      </c>
      <c r="G127" s="10">
        <v>444665504</v>
      </c>
      <c r="H127" s="10">
        <v>2178691988</v>
      </c>
      <c r="I127" s="10">
        <v>21.710999999999999</v>
      </c>
      <c r="J127" s="10">
        <v>2.6844999999999999</v>
      </c>
    </row>
    <row r="128" spans="1:10" x14ac:dyDescent="0.25">
      <c r="A128" s="9">
        <v>38546</v>
      </c>
      <c r="B128" s="10">
        <v>830.47699999999998</v>
      </c>
      <c r="C128" s="10">
        <v>828.697</v>
      </c>
      <c r="D128" s="10">
        <v>831.08699999999999</v>
      </c>
      <c r="E128" s="10">
        <v>825.70500000000004</v>
      </c>
      <c r="F128" s="10">
        <v>825.70500000000004</v>
      </c>
      <c r="G128" s="10">
        <v>255947434</v>
      </c>
      <c r="H128" s="10">
        <v>1219720358</v>
      </c>
      <c r="I128" s="10">
        <v>-4.7720000000000002</v>
      </c>
      <c r="J128" s="10">
        <v>-0.5746</v>
      </c>
    </row>
    <row r="129" spans="1:10" x14ac:dyDescent="0.25">
      <c r="A129" s="9">
        <v>38547</v>
      </c>
      <c r="B129" s="10">
        <v>825.70500000000004</v>
      </c>
      <c r="C129" s="10">
        <v>823.45299999999997</v>
      </c>
      <c r="D129" s="10">
        <v>827.39</v>
      </c>
      <c r="E129" s="10">
        <v>823.45299999999997</v>
      </c>
      <c r="F129" s="10">
        <v>827.39</v>
      </c>
      <c r="G129" s="10">
        <v>301986260</v>
      </c>
      <c r="H129" s="10">
        <v>1450382493</v>
      </c>
      <c r="I129" s="10">
        <v>1.6850000000000001</v>
      </c>
      <c r="J129" s="10">
        <v>0.2041</v>
      </c>
    </row>
    <row r="130" spans="1:10" x14ac:dyDescent="0.25">
      <c r="A130" s="9">
        <v>38548</v>
      </c>
      <c r="B130" s="10">
        <v>827.39</v>
      </c>
      <c r="C130" s="10">
        <v>826.86500000000001</v>
      </c>
      <c r="D130" s="10">
        <v>826.86500000000001</v>
      </c>
      <c r="E130" s="10">
        <v>818.39700000000005</v>
      </c>
      <c r="F130" s="10">
        <v>818.39700000000005</v>
      </c>
      <c r="G130" s="10">
        <v>287052071</v>
      </c>
      <c r="H130" s="10">
        <v>1290403882</v>
      </c>
      <c r="I130" s="10">
        <v>-8.9930000000000003</v>
      </c>
      <c r="J130" s="10">
        <v>-1.0869</v>
      </c>
    </row>
    <row r="131" spans="1:10" x14ac:dyDescent="0.25">
      <c r="A131" s="9">
        <v>38551</v>
      </c>
      <c r="B131" s="10">
        <v>818.39700000000005</v>
      </c>
      <c r="C131" s="10">
        <v>815.26199999999994</v>
      </c>
      <c r="D131" s="10">
        <v>815.26199999999994</v>
      </c>
      <c r="E131" s="10">
        <v>805.63</v>
      </c>
      <c r="F131" s="10">
        <v>808.57899999999995</v>
      </c>
      <c r="G131" s="10">
        <v>218708835</v>
      </c>
      <c r="H131" s="10">
        <v>1011093502</v>
      </c>
      <c r="I131" s="10">
        <v>-9.8179999999999996</v>
      </c>
      <c r="J131" s="10">
        <v>-1.1997</v>
      </c>
    </row>
    <row r="132" spans="1:10" x14ac:dyDescent="0.25">
      <c r="A132" s="9">
        <v>38552</v>
      </c>
      <c r="B132" s="10">
        <v>808.57899999999995</v>
      </c>
      <c r="C132" s="10">
        <v>807.47699999999998</v>
      </c>
      <c r="D132" s="10">
        <v>808.62900000000002</v>
      </c>
      <c r="E132" s="10">
        <v>805.71</v>
      </c>
      <c r="F132" s="10">
        <v>808.62900000000002</v>
      </c>
      <c r="G132" s="10">
        <v>213429343</v>
      </c>
      <c r="H132" s="10">
        <v>1002407945</v>
      </c>
      <c r="I132" s="10">
        <v>0.05</v>
      </c>
      <c r="J132" s="10">
        <v>6.1999999999999998E-3</v>
      </c>
    </row>
    <row r="133" spans="1:10" x14ac:dyDescent="0.25">
      <c r="A133" s="9">
        <v>38553</v>
      </c>
      <c r="B133" s="10">
        <v>808.62900000000002</v>
      </c>
      <c r="C133" s="10">
        <v>808.59799999999996</v>
      </c>
      <c r="D133" s="10">
        <v>818.13400000000001</v>
      </c>
      <c r="E133" s="10">
        <v>808.59799999999996</v>
      </c>
      <c r="F133" s="10">
        <v>818.13400000000001</v>
      </c>
      <c r="G133" s="10">
        <v>251646317</v>
      </c>
      <c r="H133" s="10">
        <v>1181220199</v>
      </c>
      <c r="I133" s="10">
        <v>9.5050000000000008</v>
      </c>
      <c r="J133" s="10">
        <v>1.1754</v>
      </c>
    </row>
    <row r="134" spans="1:10" x14ac:dyDescent="0.25">
      <c r="A134" s="9">
        <v>38554</v>
      </c>
      <c r="B134" s="10">
        <v>818.13400000000001</v>
      </c>
      <c r="C134" s="10">
        <v>818.01400000000001</v>
      </c>
      <c r="D134" s="10">
        <v>821.678</v>
      </c>
      <c r="E134" s="10">
        <v>815.03399999999999</v>
      </c>
      <c r="F134" s="10">
        <v>821.678</v>
      </c>
      <c r="G134" s="10">
        <v>299170214</v>
      </c>
      <c r="H134" s="10">
        <v>1393165266</v>
      </c>
      <c r="I134" s="10">
        <v>3.544</v>
      </c>
      <c r="J134" s="10">
        <v>0.43319999999999997</v>
      </c>
    </row>
    <row r="135" spans="1:10" x14ac:dyDescent="0.25">
      <c r="A135" s="9">
        <v>38555</v>
      </c>
      <c r="B135" s="10">
        <v>821.678</v>
      </c>
      <c r="C135" s="10">
        <v>821.678</v>
      </c>
      <c r="D135" s="10">
        <v>833.38199999999995</v>
      </c>
      <c r="E135" s="10">
        <v>821.678</v>
      </c>
      <c r="F135" s="10">
        <v>833.38199999999995</v>
      </c>
      <c r="G135" s="10">
        <v>647906081</v>
      </c>
      <c r="H135" s="10">
        <v>2996341894</v>
      </c>
      <c r="I135" s="10">
        <v>11.704000000000001</v>
      </c>
      <c r="J135" s="10">
        <v>1.4244000000000001</v>
      </c>
    </row>
    <row r="136" spans="1:10" x14ac:dyDescent="0.25">
      <c r="A136" s="9">
        <v>38558</v>
      </c>
      <c r="B136" s="10">
        <v>833.38199999999995</v>
      </c>
      <c r="C136" s="10">
        <v>832.16099999999994</v>
      </c>
      <c r="D136" s="10">
        <v>832.16099999999994</v>
      </c>
      <c r="E136" s="10">
        <v>828.53</v>
      </c>
      <c r="F136" s="10">
        <v>830.65099999999995</v>
      </c>
      <c r="G136" s="10">
        <v>302058607</v>
      </c>
      <c r="H136" s="10">
        <v>1499369317</v>
      </c>
      <c r="I136" s="10">
        <v>-2.7309999999999999</v>
      </c>
      <c r="J136" s="10">
        <v>-0.32769999999999999</v>
      </c>
    </row>
    <row r="137" spans="1:10" x14ac:dyDescent="0.25">
      <c r="A137" s="9">
        <v>38559</v>
      </c>
      <c r="B137" s="10">
        <v>830.65099999999995</v>
      </c>
      <c r="C137" s="10">
        <v>831.12900000000002</v>
      </c>
      <c r="D137" s="10">
        <v>851.42600000000004</v>
      </c>
      <c r="E137" s="10">
        <v>831.12900000000002</v>
      </c>
      <c r="F137" s="10">
        <v>848.27700000000004</v>
      </c>
      <c r="G137" s="10">
        <v>628837840</v>
      </c>
      <c r="H137" s="10">
        <v>3116037767</v>
      </c>
      <c r="I137" s="10">
        <v>17.626000000000001</v>
      </c>
      <c r="J137" s="10">
        <v>2.1219999999999999</v>
      </c>
    </row>
    <row r="138" spans="1:10" x14ac:dyDescent="0.25">
      <c r="A138" s="9">
        <v>38560</v>
      </c>
      <c r="B138" s="10">
        <v>848.27700000000004</v>
      </c>
      <c r="C138" s="10">
        <v>847.78099999999995</v>
      </c>
      <c r="D138" s="10">
        <v>866.03700000000003</v>
      </c>
      <c r="E138" s="10">
        <v>847.78099999999995</v>
      </c>
      <c r="F138" s="10">
        <v>866.03700000000003</v>
      </c>
      <c r="G138" s="10">
        <v>608089534</v>
      </c>
      <c r="H138" s="10">
        <v>2925520335</v>
      </c>
      <c r="I138" s="10">
        <v>17.760000000000002</v>
      </c>
      <c r="J138" s="10">
        <v>2.0937000000000001</v>
      </c>
    </row>
    <row r="139" spans="1:10" x14ac:dyDescent="0.25">
      <c r="A139" s="9">
        <v>38561</v>
      </c>
      <c r="B139" s="10">
        <v>866.03700000000003</v>
      </c>
      <c r="C139" s="10">
        <v>867.25599999999997</v>
      </c>
      <c r="D139" s="10">
        <v>871.42399999999998</v>
      </c>
      <c r="E139" s="10">
        <v>864.48900000000003</v>
      </c>
      <c r="F139" s="10">
        <v>864.48900000000003</v>
      </c>
      <c r="G139" s="10">
        <v>544576003</v>
      </c>
      <c r="H139" s="10">
        <v>2832865696</v>
      </c>
      <c r="I139" s="10">
        <v>-1.548</v>
      </c>
      <c r="J139" s="10">
        <v>-0.1787</v>
      </c>
    </row>
    <row r="140" spans="1:10" x14ac:dyDescent="0.25">
      <c r="A140" s="9">
        <v>38562</v>
      </c>
      <c r="B140" s="10">
        <v>864.48900000000003</v>
      </c>
      <c r="C140" s="10">
        <v>862.899</v>
      </c>
      <c r="D140" s="10">
        <v>862.899</v>
      </c>
      <c r="E140" s="10">
        <v>862.553</v>
      </c>
      <c r="F140" s="10">
        <v>862.553</v>
      </c>
      <c r="G140" s="10">
        <v>467273657</v>
      </c>
      <c r="H140" s="10">
        <v>2100887621</v>
      </c>
      <c r="I140" s="10">
        <v>-1.9359999999999999</v>
      </c>
      <c r="J140" s="10">
        <v>-0.22389999999999999</v>
      </c>
    </row>
    <row r="141" spans="1:10" x14ac:dyDescent="0.25">
      <c r="A141" s="9">
        <v>38565</v>
      </c>
      <c r="B141" s="10">
        <v>862.553</v>
      </c>
      <c r="C141" s="10">
        <v>862.428</v>
      </c>
      <c r="D141" s="10">
        <v>865.68200000000002</v>
      </c>
      <c r="E141" s="10">
        <v>862.428</v>
      </c>
      <c r="F141" s="10">
        <v>865.68200000000002</v>
      </c>
      <c r="G141" s="10">
        <v>386797978</v>
      </c>
      <c r="H141" s="10">
        <v>1699313909</v>
      </c>
      <c r="I141" s="10">
        <v>3.129</v>
      </c>
      <c r="J141" s="10">
        <v>0.36280000000000001</v>
      </c>
    </row>
    <row r="142" spans="1:10" x14ac:dyDescent="0.25">
      <c r="A142" s="9">
        <v>38566</v>
      </c>
      <c r="B142" s="10">
        <v>865.68200000000002</v>
      </c>
      <c r="C142" s="10">
        <v>866.86</v>
      </c>
      <c r="D142" s="10">
        <v>876.17399999999998</v>
      </c>
      <c r="E142" s="10">
        <v>866.86</v>
      </c>
      <c r="F142" s="10">
        <v>876.17399999999998</v>
      </c>
      <c r="G142" s="10">
        <v>439094926</v>
      </c>
      <c r="H142" s="10">
        <v>1961555109</v>
      </c>
      <c r="I142" s="10">
        <v>10.492000000000001</v>
      </c>
      <c r="J142" s="10">
        <v>1.212</v>
      </c>
    </row>
    <row r="143" spans="1:10" x14ac:dyDescent="0.25">
      <c r="A143" s="9">
        <v>38567</v>
      </c>
      <c r="B143" s="10">
        <v>876.17399999999998</v>
      </c>
      <c r="C143" s="10">
        <v>877.31</v>
      </c>
      <c r="D143" s="10">
        <v>886.02800000000002</v>
      </c>
      <c r="E143" s="10">
        <v>877.31</v>
      </c>
      <c r="F143" s="10">
        <v>882.11500000000001</v>
      </c>
      <c r="G143" s="10">
        <v>767750829</v>
      </c>
      <c r="H143" s="10">
        <v>3431467497</v>
      </c>
      <c r="I143" s="10">
        <v>5.9409999999999998</v>
      </c>
      <c r="J143" s="10">
        <v>0.67810000000000004</v>
      </c>
    </row>
    <row r="144" spans="1:10" x14ac:dyDescent="0.25">
      <c r="A144" s="9">
        <v>38568</v>
      </c>
      <c r="B144" s="10">
        <v>882.11500000000001</v>
      </c>
      <c r="C144" s="10">
        <v>880.702</v>
      </c>
      <c r="D144" s="10">
        <v>880.702</v>
      </c>
      <c r="E144" s="10">
        <v>877.45799999999997</v>
      </c>
      <c r="F144" s="10">
        <v>879.67100000000005</v>
      </c>
      <c r="G144" s="10">
        <v>448649681</v>
      </c>
      <c r="H144" s="10">
        <v>1993922167</v>
      </c>
      <c r="I144" s="10">
        <v>-2.444</v>
      </c>
      <c r="J144" s="10">
        <v>-0.27710000000000001</v>
      </c>
    </row>
    <row r="145" spans="1:10" x14ac:dyDescent="0.25">
      <c r="A145" s="9">
        <v>38569</v>
      </c>
      <c r="B145" s="10">
        <v>879.67100000000005</v>
      </c>
      <c r="C145" s="10">
        <v>879.58299999999997</v>
      </c>
      <c r="D145" s="10">
        <v>895.89</v>
      </c>
      <c r="E145" s="10">
        <v>879.58299999999997</v>
      </c>
      <c r="F145" s="10">
        <v>895.89</v>
      </c>
      <c r="G145" s="10">
        <v>569522517</v>
      </c>
      <c r="H145" s="10">
        <v>2774189503</v>
      </c>
      <c r="I145" s="10">
        <v>16.219000000000001</v>
      </c>
      <c r="J145" s="10">
        <v>1.8438000000000001</v>
      </c>
    </row>
    <row r="146" spans="1:10" x14ac:dyDescent="0.25">
      <c r="A146" s="9">
        <v>38572</v>
      </c>
      <c r="B146" s="10">
        <v>895.89</v>
      </c>
      <c r="C146" s="10">
        <v>898.68600000000004</v>
      </c>
      <c r="D146" s="10">
        <v>903.96600000000001</v>
      </c>
      <c r="E146" s="10">
        <v>898.68600000000004</v>
      </c>
      <c r="F146" s="10">
        <v>902.91600000000005</v>
      </c>
      <c r="G146" s="10">
        <v>642337647</v>
      </c>
      <c r="H146" s="10">
        <v>3145222303</v>
      </c>
      <c r="I146" s="10">
        <v>7.0259999999999998</v>
      </c>
      <c r="J146" s="10">
        <v>0.78420000000000001</v>
      </c>
    </row>
    <row r="147" spans="1:10" x14ac:dyDescent="0.25">
      <c r="A147" s="9">
        <v>38573</v>
      </c>
      <c r="B147" s="10">
        <v>902.91600000000005</v>
      </c>
      <c r="C147" s="10">
        <v>902.04700000000003</v>
      </c>
      <c r="D147" s="10">
        <v>909.23599999999999</v>
      </c>
      <c r="E147" s="10">
        <v>900.423</v>
      </c>
      <c r="F147" s="10">
        <v>909.23599999999999</v>
      </c>
      <c r="G147" s="10">
        <v>563011122</v>
      </c>
      <c r="H147" s="10">
        <v>2679885578</v>
      </c>
      <c r="I147" s="10">
        <v>6.32</v>
      </c>
      <c r="J147" s="10">
        <v>0.7</v>
      </c>
    </row>
    <row r="148" spans="1:10" x14ac:dyDescent="0.25">
      <c r="A148" s="9">
        <v>38574</v>
      </c>
      <c r="B148" s="10">
        <v>909.23599999999999</v>
      </c>
      <c r="C148" s="10">
        <v>909.40200000000004</v>
      </c>
      <c r="D148" s="10">
        <v>913.27</v>
      </c>
      <c r="E148" s="10">
        <v>901.13800000000003</v>
      </c>
      <c r="F148" s="10">
        <v>913.27</v>
      </c>
      <c r="G148" s="10">
        <v>585854526</v>
      </c>
      <c r="H148" s="10">
        <v>2779635208</v>
      </c>
      <c r="I148" s="10">
        <v>4.0339999999999998</v>
      </c>
      <c r="J148" s="10">
        <v>0.44369999999999998</v>
      </c>
    </row>
    <row r="149" spans="1:10" x14ac:dyDescent="0.25">
      <c r="A149" s="9">
        <v>38575</v>
      </c>
      <c r="B149" s="10">
        <v>913.27</v>
      </c>
      <c r="C149" s="10">
        <v>913.29100000000005</v>
      </c>
      <c r="D149" s="10">
        <v>924.4</v>
      </c>
      <c r="E149" s="10">
        <v>913.29100000000005</v>
      </c>
      <c r="F149" s="10">
        <v>924.4</v>
      </c>
      <c r="G149" s="10">
        <v>791325719</v>
      </c>
      <c r="H149" s="10">
        <v>3919555497</v>
      </c>
      <c r="I149" s="10">
        <v>11.13</v>
      </c>
      <c r="J149" s="10">
        <v>1.2186999999999999</v>
      </c>
    </row>
    <row r="150" spans="1:10" x14ac:dyDescent="0.25">
      <c r="A150" s="9">
        <v>38576</v>
      </c>
      <c r="B150" s="10">
        <v>924.4</v>
      </c>
      <c r="C150" s="10">
        <v>927.07799999999997</v>
      </c>
      <c r="D150" s="10">
        <v>927.07799999999997</v>
      </c>
      <c r="E150" s="10">
        <v>915.702</v>
      </c>
      <c r="F150" s="10">
        <v>915.702</v>
      </c>
      <c r="G150" s="10">
        <v>917546749</v>
      </c>
      <c r="H150" s="10">
        <v>4453594913</v>
      </c>
      <c r="I150" s="10">
        <v>-8.6980000000000004</v>
      </c>
      <c r="J150" s="10">
        <v>-0.94089999999999996</v>
      </c>
    </row>
    <row r="151" spans="1:10" x14ac:dyDescent="0.25">
      <c r="A151" s="9">
        <v>38579</v>
      </c>
      <c r="B151" s="10">
        <v>915.702</v>
      </c>
      <c r="C151" s="10">
        <v>914.68899999999996</v>
      </c>
      <c r="D151" s="10">
        <v>929.62599999999998</v>
      </c>
      <c r="E151" s="10">
        <v>914.68899999999996</v>
      </c>
      <c r="F151" s="10">
        <v>929.62599999999998</v>
      </c>
      <c r="G151" s="10">
        <v>554889652</v>
      </c>
      <c r="H151" s="10">
        <v>2732067045</v>
      </c>
      <c r="I151" s="10">
        <v>13.923999999999999</v>
      </c>
      <c r="J151" s="10">
        <v>1.5206</v>
      </c>
    </row>
    <row r="152" spans="1:10" x14ac:dyDescent="0.25">
      <c r="A152" s="9">
        <v>38580</v>
      </c>
      <c r="B152" s="10">
        <v>929.62599999999998</v>
      </c>
      <c r="C152" s="10">
        <v>930.31799999999998</v>
      </c>
      <c r="D152" s="10">
        <v>930.31799999999998</v>
      </c>
      <c r="E152" s="10">
        <v>920.30600000000004</v>
      </c>
      <c r="F152" s="10">
        <v>922.601</v>
      </c>
      <c r="G152" s="10">
        <v>633142120</v>
      </c>
      <c r="H152" s="10">
        <v>3099749609</v>
      </c>
      <c r="I152" s="10">
        <v>-7.0250000000000004</v>
      </c>
      <c r="J152" s="10">
        <v>-0.75570000000000004</v>
      </c>
    </row>
    <row r="153" spans="1:10" x14ac:dyDescent="0.25">
      <c r="A153" s="9">
        <v>38581</v>
      </c>
      <c r="B153" s="10">
        <v>922.601</v>
      </c>
      <c r="C153" s="10">
        <v>923.23599999999999</v>
      </c>
      <c r="D153" s="10">
        <v>929.27200000000005</v>
      </c>
      <c r="E153" s="10">
        <v>919.92100000000005</v>
      </c>
      <c r="F153" s="10">
        <v>929.27200000000005</v>
      </c>
      <c r="G153" s="10">
        <v>660030790</v>
      </c>
      <c r="H153" s="10">
        <v>3210318413</v>
      </c>
      <c r="I153" s="10">
        <v>6.6710000000000003</v>
      </c>
      <c r="J153" s="10">
        <v>0.72309999999999997</v>
      </c>
    </row>
    <row r="154" spans="1:10" x14ac:dyDescent="0.25">
      <c r="A154" s="9">
        <v>38582</v>
      </c>
      <c r="B154" s="10">
        <v>929.27200000000005</v>
      </c>
      <c r="C154" s="10">
        <v>942.41499999999996</v>
      </c>
      <c r="D154" s="10">
        <v>942.41499999999996</v>
      </c>
      <c r="E154" s="10">
        <v>911.76099999999997</v>
      </c>
      <c r="F154" s="10">
        <v>911.76099999999997</v>
      </c>
      <c r="G154" s="10">
        <v>1326721977</v>
      </c>
      <c r="H154" s="10">
        <v>6178401956</v>
      </c>
      <c r="I154" s="10">
        <v>-17.510999999999999</v>
      </c>
      <c r="J154" s="10">
        <v>-1.8844000000000001</v>
      </c>
    </row>
    <row r="155" spans="1:10" x14ac:dyDescent="0.25">
      <c r="A155" s="9">
        <v>38583</v>
      </c>
      <c r="B155" s="10">
        <v>911.76099999999997</v>
      </c>
      <c r="C155" s="10">
        <v>908.6</v>
      </c>
      <c r="D155" s="10">
        <v>913.97299999999996</v>
      </c>
      <c r="E155" s="10">
        <v>908.6</v>
      </c>
      <c r="F155" s="10">
        <v>912.62699999999995</v>
      </c>
      <c r="G155" s="10">
        <v>710674859</v>
      </c>
      <c r="H155" s="10">
        <v>3262757059</v>
      </c>
      <c r="I155" s="10">
        <v>0.86599999999999999</v>
      </c>
      <c r="J155" s="10">
        <v>9.5000000000000001E-2</v>
      </c>
    </row>
    <row r="156" spans="1:10" x14ac:dyDescent="0.25">
      <c r="A156" s="9">
        <v>38586</v>
      </c>
      <c r="B156" s="10">
        <v>912.62699999999995</v>
      </c>
      <c r="C156" s="10">
        <v>913.11400000000003</v>
      </c>
      <c r="D156" s="10">
        <v>917.65300000000002</v>
      </c>
      <c r="E156" s="10">
        <v>912.21100000000001</v>
      </c>
      <c r="F156" s="10">
        <v>917.65300000000002</v>
      </c>
      <c r="G156" s="10">
        <v>659706347</v>
      </c>
      <c r="H156" s="10">
        <v>3000593375</v>
      </c>
      <c r="I156" s="10">
        <v>5.0259999999999998</v>
      </c>
      <c r="J156" s="10">
        <v>0.55069999999999997</v>
      </c>
    </row>
    <row r="157" spans="1:10" x14ac:dyDescent="0.25">
      <c r="A157" s="9">
        <v>38587</v>
      </c>
      <c r="B157" s="10">
        <v>917.65300000000002</v>
      </c>
      <c r="C157" s="10">
        <v>918.16099999999994</v>
      </c>
      <c r="D157" s="10">
        <v>918.16099999999994</v>
      </c>
      <c r="E157" s="10">
        <v>906.65499999999997</v>
      </c>
      <c r="F157" s="10">
        <v>910.61900000000003</v>
      </c>
      <c r="G157" s="10">
        <v>503942352</v>
      </c>
      <c r="H157" s="10">
        <v>2306716688</v>
      </c>
      <c r="I157" s="10">
        <v>-7.0339999999999998</v>
      </c>
      <c r="J157" s="10">
        <v>-0.76649999999999996</v>
      </c>
    </row>
    <row r="158" spans="1:10" x14ac:dyDescent="0.25">
      <c r="A158" s="9">
        <v>38588</v>
      </c>
      <c r="B158" s="10">
        <v>910.61900000000003</v>
      </c>
      <c r="C158" s="10">
        <v>911.85799999999995</v>
      </c>
      <c r="D158" s="10">
        <v>918.976</v>
      </c>
      <c r="E158" s="10">
        <v>911.85799999999995</v>
      </c>
      <c r="F158" s="10">
        <v>918.976</v>
      </c>
      <c r="G158" s="10">
        <v>546800273</v>
      </c>
      <c r="H158" s="10">
        <v>2566006557</v>
      </c>
      <c r="I158" s="10">
        <v>8.3569999999999993</v>
      </c>
      <c r="J158" s="10">
        <v>0.91769999999999996</v>
      </c>
    </row>
    <row r="159" spans="1:10" x14ac:dyDescent="0.25">
      <c r="A159" s="9">
        <v>38589</v>
      </c>
      <c r="B159" s="10">
        <v>918.976</v>
      </c>
      <c r="C159" s="10">
        <v>919.53300000000002</v>
      </c>
      <c r="D159" s="10">
        <v>919.53300000000002</v>
      </c>
      <c r="E159" s="10">
        <v>913.18100000000004</v>
      </c>
      <c r="F159" s="10">
        <v>916.98900000000003</v>
      </c>
      <c r="G159" s="10">
        <v>611199601</v>
      </c>
      <c r="H159" s="10">
        <v>2749626408</v>
      </c>
      <c r="I159" s="10">
        <v>-1.9870000000000001</v>
      </c>
      <c r="J159" s="10">
        <v>-0.2162</v>
      </c>
    </row>
    <row r="160" spans="1:10" x14ac:dyDescent="0.25">
      <c r="A160" s="9">
        <v>38590</v>
      </c>
      <c r="B160" s="10">
        <v>916.98900000000003</v>
      </c>
      <c r="C160" s="10">
        <v>916.58100000000002</v>
      </c>
      <c r="D160" s="10">
        <v>916.58100000000002</v>
      </c>
      <c r="E160" s="10">
        <v>909.81399999999996</v>
      </c>
      <c r="F160" s="10">
        <v>913.29499999999996</v>
      </c>
      <c r="G160" s="10">
        <v>503815813</v>
      </c>
      <c r="H160" s="10">
        <v>2226846789</v>
      </c>
      <c r="I160" s="10">
        <v>-3.694</v>
      </c>
      <c r="J160" s="10">
        <v>-0.40279999999999999</v>
      </c>
    </row>
    <row r="161" spans="1:10" x14ac:dyDescent="0.25">
      <c r="A161" s="9">
        <v>38593</v>
      </c>
      <c r="B161" s="10">
        <v>913.29499999999996</v>
      </c>
      <c r="C161" s="10">
        <v>913.37400000000002</v>
      </c>
      <c r="D161" s="10">
        <v>913.37400000000002</v>
      </c>
      <c r="E161" s="10">
        <v>897.23800000000006</v>
      </c>
      <c r="F161" s="10">
        <v>900.06899999999996</v>
      </c>
      <c r="G161" s="10">
        <v>517248258</v>
      </c>
      <c r="H161" s="10">
        <v>2318961336</v>
      </c>
      <c r="I161" s="10">
        <v>-13.226000000000001</v>
      </c>
      <c r="J161" s="10">
        <v>-1.4481999999999999</v>
      </c>
    </row>
    <row r="162" spans="1:10" x14ac:dyDescent="0.25">
      <c r="A162" s="9">
        <v>38594</v>
      </c>
      <c r="B162" s="10">
        <v>900.06899999999996</v>
      </c>
      <c r="C162" s="10">
        <v>898.06200000000001</v>
      </c>
      <c r="D162" s="10">
        <v>898.06200000000001</v>
      </c>
      <c r="E162" s="10">
        <v>897.86300000000006</v>
      </c>
      <c r="F162" s="10">
        <v>897.89099999999996</v>
      </c>
      <c r="G162" s="10">
        <v>412326037</v>
      </c>
      <c r="H162" s="10">
        <v>1788620876</v>
      </c>
      <c r="I162" s="10">
        <v>-2.1779999999999999</v>
      </c>
      <c r="J162" s="10">
        <v>-0.24199999999999999</v>
      </c>
    </row>
    <row r="163" spans="1:10" x14ac:dyDescent="0.25">
      <c r="A163" s="9">
        <v>38595</v>
      </c>
      <c r="B163" s="10">
        <v>897.89099999999996</v>
      </c>
      <c r="C163" s="10">
        <v>897.16499999999996</v>
      </c>
      <c r="D163" s="10">
        <v>910.62400000000002</v>
      </c>
      <c r="E163" s="10">
        <v>897.16499999999996</v>
      </c>
      <c r="F163" s="10">
        <v>910.62400000000002</v>
      </c>
      <c r="G163" s="10">
        <v>430613748</v>
      </c>
      <c r="H163" s="10">
        <v>1881534860</v>
      </c>
      <c r="I163" s="10">
        <v>12.733000000000001</v>
      </c>
      <c r="J163" s="10">
        <v>1.4180999999999999</v>
      </c>
    </row>
    <row r="164" spans="1:10" x14ac:dyDescent="0.25">
      <c r="A164" s="9">
        <v>38596</v>
      </c>
      <c r="B164" s="10">
        <v>910.62400000000002</v>
      </c>
      <c r="C164" s="10">
        <v>910.54499999999996</v>
      </c>
      <c r="D164" s="10">
        <v>924.78499999999997</v>
      </c>
      <c r="E164" s="10">
        <v>910.54499999999996</v>
      </c>
      <c r="F164" s="10">
        <v>924.78499999999997</v>
      </c>
      <c r="G164" s="10">
        <v>647482881</v>
      </c>
      <c r="H164" s="10">
        <v>2869528887</v>
      </c>
      <c r="I164" s="10">
        <v>14.161</v>
      </c>
      <c r="J164" s="10">
        <v>1.5550999999999999</v>
      </c>
    </row>
    <row r="165" spans="1:10" x14ac:dyDescent="0.25">
      <c r="A165" s="9">
        <v>38597</v>
      </c>
      <c r="B165" s="10">
        <v>924.78499999999997</v>
      </c>
      <c r="C165" s="10">
        <v>925.61099999999999</v>
      </c>
      <c r="D165" s="10">
        <v>926.82399999999996</v>
      </c>
      <c r="E165" s="10">
        <v>923.85599999999999</v>
      </c>
      <c r="F165" s="10">
        <v>926.82399999999996</v>
      </c>
      <c r="G165" s="10">
        <v>503957420</v>
      </c>
      <c r="H165" s="10">
        <v>2247264550</v>
      </c>
      <c r="I165" s="10">
        <v>2.0390000000000001</v>
      </c>
      <c r="J165" s="10">
        <v>0.2205</v>
      </c>
    </row>
    <row r="166" spans="1:10" x14ac:dyDescent="0.25">
      <c r="A166" s="9">
        <v>38600</v>
      </c>
      <c r="B166" s="10">
        <v>926.82399999999996</v>
      </c>
      <c r="C166" s="10">
        <v>926.69399999999996</v>
      </c>
      <c r="D166" s="10">
        <v>930.53</v>
      </c>
      <c r="E166" s="10">
        <v>925.27700000000004</v>
      </c>
      <c r="F166" s="10">
        <v>930.53</v>
      </c>
      <c r="G166" s="10">
        <v>511180634</v>
      </c>
      <c r="H166" s="10">
        <v>2370660858</v>
      </c>
      <c r="I166" s="10">
        <v>3.706</v>
      </c>
      <c r="J166" s="10">
        <v>0.39989999999999998</v>
      </c>
    </row>
    <row r="167" spans="1:10" x14ac:dyDescent="0.25">
      <c r="A167" s="9">
        <v>38601</v>
      </c>
      <c r="B167" s="10">
        <v>930.53</v>
      </c>
      <c r="C167" s="10">
        <v>931.21299999999997</v>
      </c>
      <c r="D167" s="10">
        <v>933.29700000000003</v>
      </c>
      <c r="E167" s="10">
        <v>915.42100000000005</v>
      </c>
      <c r="F167" s="10">
        <v>915.42100000000005</v>
      </c>
      <c r="G167" s="10">
        <v>626834993</v>
      </c>
      <c r="H167" s="10">
        <v>3027415614</v>
      </c>
      <c r="I167" s="10">
        <v>-15.109</v>
      </c>
      <c r="J167" s="10">
        <v>-1.6236999999999999</v>
      </c>
    </row>
    <row r="168" spans="1:10" x14ac:dyDescent="0.25">
      <c r="A168" s="9">
        <v>38602</v>
      </c>
      <c r="B168" s="10">
        <v>915.42100000000005</v>
      </c>
      <c r="C168" s="10">
        <v>913.83500000000004</v>
      </c>
      <c r="D168" s="10">
        <v>929.64499999999998</v>
      </c>
      <c r="E168" s="10">
        <v>913.83500000000004</v>
      </c>
      <c r="F168" s="10">
        <v>929.64499999999998</v>
      </c>
      <c r="G168" s="10">
        <v>558257752</v>
      </c>
      <c r="H168" s="10">
        <v>2669255211</v>
      </c>
      <c r="I168" s="10">
        <v>14.224</v>
      </c>
      <c r="J168" s="10">
        <v>1.5538000000000001</v>
      </c>
    </row>
    <row r="169" spans="1:10" x14ac:dyDescent="0.25">
      <c r="A169" s="9">
        <v>38603</v>
      </c>
      <c r="B169" s="10">
        <v>929.64499999999998</v>
      </c>
      <c r="C169" s="10">
        <v>931.10299999999995</v>
      </c>
      <c r="D169" s="10">
        <v>932.58699999999999</v>
      </c>
      <c r="E169" s="10">
        <v>931.10299999999995</v>
      </c>
      <c r="F169" s="10">
        <v>932.03300000000002</v>
      </c>
      <c r="G169" s="10">
        <v>646672322</v>
      </c>
      <c r="H169" s="10">
        <v>3141804260</v>
      </c>
      <c r="I169" s="10">
        <v>2.3879999999999999</v>
      </c>
      <c r="J169" s="10">
        <v>0.25690000000000002</v>
      </c>
    </row>
    <row r="170" spans="1:10" x14ac:dyDescent="0.25">
      <c r="A170" s="9">
        <v>38604</v>
      </c>
      <c r="B170" s="10">
        <v>932.03300000000002</v>
      </c>
      <c r="C170" s="10">
        <v>932.48299999999995</v>
      </c>
      <c r="D170" s="10">
        <v>932.48299999999995</v>
      </c>
      <c r="E170" s="10">
        <v>927.14599999999996</v>
      </c>
      <c r="F170" s="10">
        <v>929.69799999999998</v>
      </c>
      <c r="G170" s="10">
        <v>476458803</v>
      </c>
      <c r="H170" s="10">
        <v>2253133228</v>
      </c>
      <c r="I170" s="10">
        <v>-2.335</v>
      </c>
      <c r="J170" s="10">
        <v>-0.2505</v>
      </c>
    </row>
    <row r="171" spans="1:10" x14ac:dyDescent="0.25">
      <c r="A171" s="9">
        <v>38607</v>
      </c>
      <c r="B171" s="10">
        <v>929.69799999999998</v>
      </c>
      <c r="C171" s="10">
        <v>926.54300000000001</v>
      </c>
      <c r="D171" s="10">
        <v>928.81899999999996</v>
      </c>
      <c r="E171" s="10">
        <v>926.54300000000001</v>
      </c>
      <c r="F171" s="10">
        <v>928.81899999999996</v>
      </c>
      <c r="G171" s="10">
        <v>367054756</v>
      </c>
      <c r="H171" s="10">
        <v>1735600186</v>
      </c>
      <c r="I171" s="10">
        <v>-0.879</v>
      </c>
      <c r="J171" s="10">
        <v>-9.4500000000000001E-2</v>
      </c>
    </row>
    <row r="172" spans="1:10" x14ac:dyDescent="0.25">
      <c r="A172" s="9">
        <v>38608</v>
      </c>
      <c r="B172" s="10">
        <v>928.81899999999996</v>
      </c>
      <c r="C172" s="10">
        <v>936.26</v>
      </c>
      <c r="D172" s="10">
        <v>941.82399999999996</v>
      </c>
      <c r="E172" s="10">
        <v>936.26</v>
      </c>
      <c r="F172" s="10">
        <v>941.82399999999996</v>
      </c>
      <c r="G172" s="10">
        <v>503528981</v>
      </c>
      <c r="H172" s="10">
        <v>2411224777</v>
      </c>
      <c r="I172" s="10">
        <v>13.005000000000001</v>
      </c>
      <c r="J172" s="10">
        <v>1.4001999999999999</v>
      </c>
    </row>
    <row r="173" spans="1:10" x14ac:dyDescent="0.25">
      <c r="A173" s="9">
        <v>38609</v>
      </c>
      <c r="B173" s="10">
        <v>941.82399999999996</v>
      </c>
      <c r="C173" s="10">
        <v>945.53399999999999</v>
      </c>
      <c r="D173" s="10">
        <v>948.07100000000003</v>
      </c>
      <c r="E173" s="10">
        <v>945.53399999999999</v>
      </c>
      <c r="F173" s="10">
        <v>948.07100000000003</v>
      </c>
      <c r="G173" s="10">
        <v>582031340</v>
      </c>
      <c r="H173" s="10">
        <v>2852020924</v>
      </c>
      <c r="I173" s="10">
        <v>6.2469999999999999</v>
      </c>
      <c r="J173" s="10">
        <v>0.6633</v>
      </c>
    </row>
    <row r="174" spans="1:10" x14ac:dyDescent="0.25">
      <c r="A174" s="9">
        <v>38610</v>
      </c>
      <c r="B174" s="10">
        <v>948.07100000000003</v>
      </c>
      <c r="C174" s="10">
        <v>949.61300000000006</v>
      </c>
      <c r="D174" s="10">
        <v>951.17399999999998</v>
      </c>
      <c r="E174" s="10">
        <v>949.61300000000006</v>
      </c>
      <c r="F174" s="10">
        <v>951.17399999999998</v>
      </c>
      <c r="G174" s="10">
        <v>538784710</v>
      </c>
      <c r="H174" s="10">
        <v>2662209902</v>
      </c>
      <c r="I174" s="10">
        <v>3.1030000000000002</v>
      </c>
      <c r="J174" s="10">
        <v>0.32729999999999998</v>
      </c>
    </row>
    <row r="175" spans="1:10" x14ac:dyDescent="0.25">
      <c r="A175" s="9">
        <v>38611</v>
      </c>
      <c r="B175" s="10">
        <v>951.17399999999998</v>
      </c>
      <c r="C175" s="10">
        <v>946.673</v>
      </c>
      <c r="D175" s="10">
        <v>948.70299999999997</v>
      </c>
      <c r="E175" s="10">
        <v>946.673</v>
      </c>
      <c r="F175" s="10">
        <v>948.70299999999997</v>
      </c>
      <c r="G175" s="10">
        <v>457525956</v>
      </c>
      <c r="H175" s="10">
        <v>2220867214</v>
      </c>
      <c r="I175" s="10">
        <v>-2.4710000000000001</v>
      </c>
      <c r="J175" s="10">
        <v>-0.25979999999999998</v>
      </c>
    </row>
    <row r="176" spans="1:10" x14ac:dyDescent="0.25">
      <c r="A176" s="9">
        <v>38614</v>
      </c>
      <c r="B176" s="10">
        <v>948.70299999999997</v>
      </c>
      <c r="C176" s="10">
        <v>951.02499999999998</v>
      </c>
      <c r="D176" s="10">
        <v>953.98299999999995</v>
      </c>
      <c r="E176" s="10">
        <v>951.02499999999998</v>
      </c>
      <c r="F176" s="10">
        <v>953.98299999999995</v>
      </c>
      <c r="G176" s="10">
        <v>479831775</v>
      </c>
      <c r="H176" s="10">
        <v>2324932611</v>
      </c>
      <c r="I176" s="10">
        <v>5.28</v>
      </c>
      <c r="J176" s="10">
        <v>0.55649999999999999</v>
      </c>
    </row>
    <row r="177" spans="1:10" x14ac:dyDescent="0.25">
      <c r="A177" s="9">
        <v>38615</v>
      </c>
      <c r="B177" s="10">
        <v>953.98299999999995</v>
      </c>
      <c r="C177" s="10">
        <v>944.58799999999997</v>
      </c>
      <c r="D177" s="10">
        <v>946.15599999999995</v>
      </c>
      <c r="E177" s="10">
        <v>944.58799999999997</v>
      </c>
      <c r="F177" s="10">
        <v>946.15599999999995</v>
      </c>
      <c r="G177" s="10">
        <v>679080071</v>
      </c>
      <c r="H177" s="10">
        <v>3227543565</v>
      </c>
      <c r="I177" s="10">
        <v>-7.827</v>
      </c>
      <c r="J177" s="10">
        <v>-0.82050000000000001</v>
      </c>
    </row>
    <row r="178" spans="1:10" x14ac:dyDescent="0.25">
      <c r="A178" s="9">
        <v>38616</v>
      </c>
      <c r="B178" s="10">
        <v>946.15599999999995</v>
      </c>
      <c r="C178" s="10">
        <v>930.01300000000003</v>
      </c>
      <c r="D178" s="10">
        <v>930.01300000000003</v>
      </c>
      <c r="E178" s="10">
        <v>929.26199999999994</v>
      </c>
      <c r="F178" s="10">
        <v>929.26199999999994</v>
      </c>
      <c r="G178" s="10">
        <v>609982080</v>
      </c>
      <c r="H178" s="10">
        <v>2860058788</v>
      </c>
      <c r="I178" s="10">
        <v>-16.893999999999998</v>
      </c>
      <c r="J178" s="10">
        <v>-1.7855000000000001</v>
      </c>
    </row>
    <row r="179" spans="1:10" x14ac:dyDescent="0.25">
      <c r="A179" s="9">
        <v>38617</v>
      </c>
      <c r="B179" s="10">
        <v>929.26199999999994</v>
      </c>
      <c r="C179" s="10">
        <v>908.99400000000003</v>
      </c>
      <c r="D179" s="10">
        <v>908.99400000000003</v>
      </c>
      <c r="E179" s="10">
        <v>906.98299999999995</v>
      </c>
      <c r="F179" s="10">
        <v>906.98299999999995</v>
      </c>
      <c r="G179" s="10">
        <v>571250361</v>
      </c>
      <c r="H179" s="10">
        <v>2659140840</v>
      </c>
      <c r="I179" s="10">
        <v>-22.279</v>
      </c>
      <c r="J179" s="10">
        <v>-2.3975</v>
      </c>
    </row>
    <row r="180" spans="1:10" x14ac:dyDescent="0.25">
      <c r="A180" s="9">
        <v>38618</v>
      </c>
      <c r="B180" s="10">
        <v>906.98299999999995</v>
      </c>
      <c r="C180" s="10">
        <v>906.52700000000004</v>
      </c>
      <c r="D180" s="10">
        <v>906.52700000000004</v>
      </c>
      <c r="E180" s="10">
        <v>903.39599999999996</v>
      </c>
      <c r="F180" s="10">
        <v>903.39599999999996</v>
      </c>
      <c r="G180" s="10">
        <v>338874271</v>
      </c>
      <c r="H180" s="10">
        <v>1568224057</v>
      </c>
      <c r="I180" s="10">
        <v>-3.5870000000000002</v>
      </c>
      <c r="J180" s="10">
        <v>-0.39550000000000002</v>
      </c>
    </row>
    <row r="181" spans="1:10" x14ac:dyDescent="0.25">
      <c r="A181" s="9">
        <v>38621</v>
      </c>
      <c r="B181" s="10">
        <v>903.39599999999996</v>
      </c>
      <c r="C181" s="10">
        <v>902.53899999999999</v>
      </c>
      <c r="D181" s="10">
        <v>903.08799999999997</v>
      </c>
      <c r="E181" s="10">
        <v>901.76900000000001</v>
      </c>
      <c r="F181" s="10">
        <v>903.08799999999997</v>
      </c>
      <c r="G181" s="10">
        <v>289920918</v>
      </c>
      <c r="H181" s="10">
        <v>1374006057</v>
      </c>
      <c r="I181" s="10">
        <v>-0.308</v>
      </c>
      <c r="J181" s="10">
        <v>-3.4099999999999998E-2</v>
      </c>
    </row>
    <row r="182" spans="1:10" x14ac:dyDescent="0.25">
      <c r="A182" s="9">
        <v>38622</v>
      </c>
      <c r="B182" s="10">
        <v>903.08799999999997</v>
      </c>
      <c r="C182" s="10">
        <v>903.41399999999999</v>
      </c>
      <c r="D182" s="10">
        <v>903.41399999999999</v>
      </c>
      <c r="E182" s="10">
        <v>890.25</v>
      </c>
      <c r="F182" s="10">
        <v>890.25</v>
      </c>
      <c r="G182" s="10">
        <v>347531025</v>
      </c>
      <c r="H182" s="10">
        <v>1662095481</v>
      </c>
      <c r="I182" s="10">
        <v>-12.837999999999999</v>
      </c>
      <c r="J182" s="10">
        <v>-1.4216</v>
      </c>
    </row>
    <row r="183" spans="1:10" x14ac:dyDescent="0.25">
      <c r="A183" s="9">
        <v>38623</v>
      </c>
      <c r="B183" s="10">
        <v>890.25</v>
      </c>
      <c r="C183" s="10">
        <v>888.71799999999996</v>
      </c>
      <c r="D183" s="10">
        <v>891.51300000000003</v>
      </c>
      <c r="E183" s="10">
        <v>886.86300000000006</v>
      </c>
      <c r="F183" s="10">
        <v>886.86300000000006</v>
      </c>
      <c r="G183" s="10">
        <v>276437389</v>
      </c>
      <c r="H183" s="10">
        <v>1302708684</v>
      </c>
      <c r="I183" s="10">
        <v>-3.387</v>
      </c>
      <c r="J183" s="10">
        <v>-0.3805</v>
      </c>
    </row>
    <row r="184" spans="1:10" x14ac:dyDescent="0.25">
      <c r="A184" s="9">
        <v>38624</v>
      </c>
      <c r="B184" s="10">
        <v>886.86300000000006</v>
      </c>
      <c r="C184" s="10">
        <v>888.65</v>
      </c>
      <c r="D184" s="10">
        <v>899.22699999999998</v>
      </c>
      <c r="E184" s="10">
        <v>888.65</v>
      </c>
      <c r="F184" s="10">
        <v>899.22699999999998</v>
      </c>
      <c r="G184" s="10">
        <v>403782596</v>
      </c>
      <c r="H184" s="10">
        <v>1851707060</v>
      </c>
      <c r="I184" s="10">
        <v>12.364000000000001</v>
      </c>
      <c r="J184" s="10">
        <v>1.3940999999999999</v>
      </c>
    </row>
    <row r="185" spans="1:10" x14ac:dyDescent="0.25">
      <c r="A185" s="9">
        <v>38625</v>
      </c>
      <c r="B185" s="10">
        <v>899.22699999999998</v>
      </c>
      <c r="C185" s="10">
        <v>899.67200000000003</v>
      </c>
      <c r="D185" s="10">
        <v>903.05499999999995</v>
      </c>
      <c r="E185" s="10">
        <v>899.67200000000003</v>
      </c>
      <c r="F185" s="10">
        <v>903.05499999999995</v>
      </c>
      <c r="G185" s="10">
        <v>297157991</v>
      </c>
      <c r="H185" s="10">
        <v>1438943084</v>
      </c>
      <c r="I185" s="10">
        <v>3.8279999999999998</v>
      </c>
      <c r="J185" s="10">
        <v>0.42570000000000002</v>
      </c>
    </row>
    <row r="186" spans="1:10" x14ac:dyDescent="0.25">
      <c r="A186" s="9">
        <v>38635</v>
      </c>
      <c r="B186" s="10">
        <v>903.05499999999995</v>
      </c>
      <c r="C186" s="10">
        <v>901.49</v>
      </c>
      <c r="D186" s="10">
        <v>901.49</v>
      </c>
      <c r="E186" s="10">
        <v>890.68100000000004</v>
      </c>
      <c r="F186" s="10">
        <v>890.68100000000004</v>
      </c>
      <c r="G186" s="10">
        <v>199257592</v>
      </c>
      <c r="H186" s="10">
        <v>908721160</v>
      </c>
      <c r="I186" s="10">
        <v>-12.374000000000001</v>
      </c>
      <c r="J186" s="10">
        <v>-1.3702000000000001</v>
      </c>
    </row>
    <row r="187" spans="1:10" x14ac:dyDescent="0.25">
      <c r="A187" s="9">
        <v>38636</v>
      </c>
      <c r="B187" s="10">
        <v>890.68100000000004</v>
      </c>
      <c r="C187" s="10">
        <v>890.21299999999997</v>
      </c>
      <c r="D187" s="10">
        <v>901.625</v>
      </c>
      <c r="E187" s="10">
        <v>890.21299999999997</v>
      </c>
      <c r="F187" s="10">
        <v>901.625</v>
      </c>
      <c r="G187" s="10">
        <v>233394388</v>
      </c>
      <c r="H187" s="10">
        <v>1150061353</v>
      </c>
      <c r="I187" s="10">
        <v>10.944000000000001</v>
      </c>
      <c r="J187" s="10">
        <v>1.2286999999999999</v>
      </c>
    </row>
    <row r="188" spans="1:10" x14ac:dyDescent="0.25">
      <c r="A188" s="9">
        <v>38637</v>
      </c>
      <c r="B188" s="10">
        <v>901.625</v>
      </c>
      <c r="C188" s="10">
        <v>904.27200000000005</v>
      </c>
      <c r="D188" s="10">
        <v>905.31700000000001</v>
      </c>
      <c r="E188" s="10">
        <v>901.41099999999994</v>
      </c>
      <c r="F188" s="10">
        <v>905.31700000000001</v>
      </c>
      <c r="G188" s="10">
        <v>410656824</v>
      </c>
      <c r="H188" s="10">
        <v>2094290731</v>
      </c>
      <c r="I188" s="10">
        <v>3.6920000000000002</v>
      </c>
      <c r="J188" s="10">
        <v>0.40949999999999998</v>
      </c>
    </row>
    <row r="189" spans="1:10" x14ac:dyDescent="0.25">
      <c r="A189" s="9">
        <v>38638</v>
      </c>
      <c r="B189" s="10">
        <v>905.31700000000001</v>
      </c>
      <c r="C189" s="10">
        <v>906.29200000000003</v>
      </c>
      <c r="D189" s="10">
        <v>906.29200000000003</v>
      </c>
      <c r="E189" s="10">
        <v>899.28499999999997</v>
      </c>
      <c r="F189" s="10">
        <v>899.28499999999997</v>
      </c>
      <c r="G189" s="10">
        <v>356234293</v>
      </c>
      <c r="H189" s="10">
        <v>1830317214</v>
      </c>
      <c r="I189" s="10">
        <v>-6.032</v>
      </c>
      <c r="J189" s="10">
        <v>-0.6663</v>
      </c>
    </row>
    <row r="190" spans="1:10" x14ac:dyDescent="0.25">
      <c r="A190" s="9">
        <v>38639</v>
      </c>
      <c r="B190" s="10">
        <v>899.28499999999997</v>
      </c>
      <c r="C190" s="10">
        <v>898.83900000000006</v>
      </c>
      <c r="D190" s="10">
        <v>898.83900000000006</v>
      </c>
      <c r="E190" s="10">
        <v>887.56100000000004</v>
      </c>
      <c r="F190" s="10">
        <v>887.56100000000004</v>
      </c>
      <c r="G190" s="10">
        <v>341048623</v>
      </c>
      <c r="H190" s="10">
        <v>1693762610</v>
      </c>
      <c r="I190" s="10">
        <v>-11.724</v>
      </c>
      <c r="J190" s="10">
        <v>-1.3037000000000001</v>
      </c>
    </row>
    <row r="191" spans="1:10" x14ac:dyDescent="0.25">
      <c r="A191" s="9">
        <v>38642</v>
      </c>
      <c r="B191" s="10">
        <v>887.56100000000004</v>
      </c>
      <c r="C191" s="10">
        <v>886.44899999999996</v>
      </c>
      <c r="D191" s="10">
        <v>886.44899999999996</v>
      </c>
      <c r="E191" s="10">
        <v>872.79899999999998</v>
      </c>
      <c r="F191" s="10">
        <v>875.45500000000004</v>
      </c>
      <c r="G191" s="10">
        <v>327520986</v>
      </c>
      <c r="H191" s="10">
        <v>1618874150</v>
      </c>
      <c r="I191" s="10">
        <v>-12.106</v>
      </c>
      <c r="J191" s="10">
        <v>-1.3640000000000001</v>
      </c>
    </row>
    <row r="192" spans="1:10" x14ac:dyDescent="0.25">
      <c r="A192" s="9">
        <v>38643</v>
      </c>
      <c r="B192" s="10">
        <v>875.45500000000004</v>
      </c>
      <c r="C192" s="10">
        <v>874.90800000000002</v>
      </c>
      <c r="D192" s="10">
        <v>879.84</v>
      </c>
      <c r="E192" s="10">
        <v>874.90800000000002</v>
      </c>
      <c r="F192" s="10">
        <v>879.84</v>
      </c>
      <c r="G192" s="10">
        <v>326106742</v>
      </c>
      <c r="H192" s="10">
        <v>1662479374</v>
      </c>
      <c r="I192" s="10">
        <v>4.3849999999999998</v>
      </c>
      <c r="J192" s="10">
        <v>0.50090000000000001</v>
      </c>
    </row>
    <row r="193" spans="1:10" x14ac:dyDescent="0.25">
      <c r="A193" s="9">
        <v>38644</v>
      </c>
      <c r="B193" s="10">
        <v>879.84</v>
      </c>
      <c r="C193" s="10">
        <v>879.62300000000005</v>
      </c>
      <c r="D193" s="10">
        <v>880.34799999999996</v>
      </c>
      <c r="E193" s="10">
        <v>875.428</v>
      </c>
      <c r="F193" s="10">
        <v>875.428</v>
      </c>
      <c r="G193" s="10">
        <v>340565053</v>
      </c>
      <c r="H193" s="10">
        <v>1626860746</v>
      </c>
      <c r="I193" s="10">
        <v>-4.4119999999999999</v>
      </c>
      <c r="J193" s="10">
        <v>-0.50149999999999995</v>
      </c>
    </row>
    <row r="194" spans="1:10" x14ac:dyDescent="0.25">
      <c r="A194" s="9">
        <v>38645</v>
      </c>
      <c r="B194" s="10">
        <v>875.428</v>
      </c>
      <c r="C194" s="10">
        <v>875.01499999999999</v>
      </c>
      <c r="D194" s="10">
        <v>875.01499999999999</v>
      </c>
      <c r="E194" s="10">
        <v>867.20399999999995</v>
      </c>
      <c r="F194" s="10">
        <v>873.69899999999996</v>
      </c>
      <c r="G194" s="10">
        <v>363735444</v>
      </c>
      <c r="H194" s="10">
        <v>1656025889</v>
      </c>
      <c r="I194" s="10">
        <v>-1.7290000000000001</v>
      </c>
      <c r="J194" s="10">
        <v>-0.19750000000000001</v>
      </c>
    </row>
    <row r="195" spans="1:10" x14ac:dyDescent="0.25">
      <c r="A195" s="9">
        <v>38646</v>
      </c>
      <c r="B195" s="10">
        <v>873.69899999999996</v>
      </c>
      <c r="C195" s="10">
        <v>873.61300000000006</v>
      </c>
      <c r="D195" s="10">
        <v>877.16</v>
      </c>
      <c r="E195" s="10">
        <v>873.61300000000006</v>
      </c>
      <c r="F195" s="10">
        <v>877.16</v>
      </c>
      <c r="G195" s="10">
        <v>349578742</v>
      </c>
      <c r="H195" s="10">
        <v>1633211727</v>
      </c>
      <c r="I195" s="10">
        <v>3.4609999999999999</v>
      </c>
      <c r="J195" s="10">
        <v>0.39610000000000001</v>
      </c>
    </row>
    <row r="196" spans="1:10" x14ac:dyDescent="0.25">
      <c r="A196" s="9">
        <v>38649</v>
      </c>
      <c r="B196" s="10">
        <v>877.16</v>
      </c>
      <c r="C196" s="10">
        <v>877.62300000000005</v>
      </c>
      <c r="D196" s="10">
        <v>877.62300000000005</v>
      </c>
      <c r="E196" s="10">
        <v>874.72500000000002</v>
      </c>
      <c r="F196" s="10">
        <v>875.93100000000004</v>
      </c>
      <c r="G196" s="10">
        <v>492411651</v>
      </c>
      <c r="H196" s="10">
        <v>2185242688</v>
      </c>
      <c r="I196" s="10">
        <v>-1.2290000000000001</v>
      </c>
      <c r="J196" s="10">
        <v>-0.1401</v>
      </c>
    </row>
    <row r="197" spans="1:10" x14ac:dyDescent="0.25">
      <c r="A197" s="9">
        <v>38650</v>
      </c>
      <c r="B197" s="10">
        <v>875.93100000000004</v>
      </c>
      <c r="C197" s="10">
        <v>875.86500000000001</v>
      </c>
      <c r="D197" s="10">
        <v>875.86500000000001</v>
      </c>
      <c r="E197" s="10">
        <v>864.12400000000002</v>
      </c>
      <c r="F197" s="10">
        <v>864.12400000000002</v>
      </c>
      <c r="G197" s="10">
        <v>417927167</v>
      </c>
      <c r="H197" s="10">
        <v>1925129561</v>
      </c>
      <c r="I197" s="10">
        <v>-11.807</v>
      </c>
      <c r="J197" s="10">
        <v>-1.3479000000000001</v>
      </c>
    </row>
    <row r="198" spans="1:10" x14ac:dyDescent="0.25">
      <c r="A198" s="9">
        <v>38651</v>
      </c>
      <c r="B198" s="10">
        <v>864.12400000000002</v>
      </c>
      <c r="C198" s="10">
        <v>862.53800000000001</v>
      </c>
      <c r="D198" s="10">
        <v>862.53800000000001</v>
      </c>
      <c r="E198" s="10">
        <v>845.45399999999995</v>
      </c>
      <c r="F198" s="10">
        <v>845.45399999999995</v>
      </c>
      <c r="G198" s="10">
        <v>415741572</v>
      </c>
      <c r="H198" s="10">
        <v>1821047440</v>
      </c>
      <c r="I198" s="10">
        <v>-18.670000000000002</v>
      </c>
      <c r="J198" s="10">
        <v>-2.1606000000000001</v>
      </c>
    </row>
    <row r="199" spans="1:10" x14ac:dyDescent="0.25">
      <c r="A199" s="9">
        <v>38652</v>
      </c>
      <c r="B199" s="10">
        <v>845.45399999999995</v>
      </c>
      <c r="C199" s="10">
        <v>842.83600000000001</v>
      </c>
      <c r="D199" s="10">
        <v>843.38199999999995</v>
      </c>
      <c r="E199" s="10">
        <v>841.54600000000005</v>
      </c>
      <c r="F199" s="10">
        <v>841.54600000000005</v>
      </c>
      <c r="G199" s="10">
        <v>418806348</v>
      </c>
      <c r="H199" s="10">
        <v>1770900595</v>
      </c>
      <c r="I199" s="10">
        <v>-3.9079999999999999</v>
      </c>
      <c r="J199" s="10">
        <v>-0.4622</v>
      </c>
    </row>
    <row r="200" spans="1:10" x14ac:dyDescent="0.25">
      <c r="A200" s="9">
        <v>38653</v>
      </c>
      <c r="B200" s="10">
        <v>841.54600000000005</v>
      </c>
      <c r="C200" s="10">
        <v>840.78499999999997</v>
      </c>
      <c r="D200" s="10">
        <v>840.78499999999997</v>
      </c>
      <c r="E200" s="10">
        <v>829.9</v>
      </c>
      <c r="F200" s="10">
        <v>833.95699999999999</v>
      </c>
      <c r="G200" s="10">
        <v>345260630</v>
      </c>
      <c r="H200" s="10">
        <v>1521902749</v>
      </c>
      <c r="I200" s="10">
        <v>-7.5890000000000004</v>
      </c>
      <c r="J200" s="10">
        <v>-0.90180000000000005</v>
      </c>
    </row>
    <row r="201" spans="1:10" x14ac:dyDescent="0.25">
      <c r="A201" s="9">
        <v>38656</v>
      </c>
      <c r="B201" s="10">
        <v>833.95699999999999</v>
      </c>
      <c r="C201" s="10">
        <v>831.01599999999996</v>
      </c>
      <c r="D201" s="10">
        <v>842.27800000000002</v>
      </c>
      <c r="E201" s="10">
        <v>831.01599999999996</v>
      </c>
      <c r="F201" s="10">
        <v>842.27800000000002</v>
      </c>
      <c r="G201" s="10">
        <v>336301260</v>
      </c>
      <c r="H201" s="10">
        <v>1488971447</v>
      </c>
      <c r="I201" s="10">
        <v>8.3209999999999997</v>
      </c>
      <c r="J201" s="10">
        <v>0.99780000000000002</v>
      </c>
    </row>
    <row r="202" spans="1:10" x14ac:dyDescent="0.25">
      <c r="A202" s="9">
        <v>38657</v>
      </c>
      <c r="B202" s="10">
        <v>842.27800000000002</v>
      </c>
      <c r="C202" s="10">
        <v>842.23599999999999</v>
      </c>
      <c r="D202" s="10">
        <v>842.23599999999999</v>
      </c>
      <c r="E202" s="10">
        <v>833.50099999999998</v>
      </c>
      <c r="F202" s="10">
        <v>838.27800000000002</v>
      </c>
      <c r="G202" s="10">
        <v>292502221</v>
      </c>
      <c r="H202" s="10">
        <v>1288109497</v>
      </c>
      <c r="I202" s="10">
        <v>-4</v>
      </c>
      <c r="J202" s="10">
        <v>-0.47489999999999999</v>
      </c>
    </row>
    <row r="203" spans="1:10" x14ac:dyDescent="0.25">
      <c r="A203" s="9">
        <v>38658</v>
      </c>
      <c r="B203" s="10">
        <v>838.27800000000002</v>
      </c>
      <c r="C203" s="10">
        <v>838.81799999999998</v>
      </c>
      <c r="D203" s="10">
        <v>848.89700000000005</v>
      </c>
      <c r="E203" s="10">
        <v>838.81799999999998</v>
      </c>
      <c r="F203" s="10">
        <v>848.89700000000005</v>
      </c>
      <c r="G203" s="10">
        <v>402916973</v>
      </c>
      <c r="H203" s="10">
        <v>1910061251</v>
      </c>
      <c r="I203" s="10">
        <v>10.619</v>
      </c>
      <c r="J203" s="10">
        <v>1.2667999999999999</v>
      </c>
    </row>
    <row r="204" spans="1:10" x14ac:dyDescent="0.25">
      <c r="A204" s="9">
        <v>38659</v>
      </c>
      <c r="B204" s="10">
        <v>848.89700000000005</v>
      </c>
      <c r="C204" s="10">
        <v>848.93600000000004</v>
      </c>
      <c r="D204" s="10">
        <v>848.93600000000004</v>
      </c>
      <c r="E204" s="10">
        <v>840.03899999999999</v>
      </c>
      <c r="F204" s="10">
        <v>840.03899999999999</v>
      </c>
      <c r="G204" s="10">
        <v>338715329</v>
      </c>
      <c r="H204" s="10">
        <v>1499321614</v>
      </c>
      <c r="I204" s="10">
        <v>-8.8580000000000005</v>
      </c>
      <c r="J204" s="10">
        <v>-1.0435000000000001</v>
      </c>
    </row>
    <row r="205" spans="1:10" x14ac:dyDescent="0.25">
      <c r="A205" s="9">
        <v>38660</v>
      </c>
      <c r="B205" s="10">
        <v>840.03899999999999</v>
      </c>
      <c r="C205" s="10">
        <v>840.18799999999999</v>
      </c>
      <c r="D205" s="10">
        <v>844.36</v>
      </c>
      <c r="E205" s="10">
        <v>840.18799999999999</v>
      </c>
      <c r="F205" s="10">
        <v>844.36</v>
      </c>
      <c r="G205" s="10">
        <v>275580260</v>
      </c>
      <c r="H205" s="10">
        <v>1301542398</v>
      </c>
      <c r="I205" s="10">
        <v>4.3209999999999997</v>
      </c>
      <c r="J205" s="10">
        <v>0.51439999999999997</v>
      </c>
    </row>
    <row r="206" spans="1:10" x14ac:dyDescent="0.25">
      <c r="A206" s="9">
        <v>38663</v>
      </c>
      <c r="B206" s="10">
        <v>844.36</v>
      </c>
      <c r="C206" s="10">
        <v>841.81700000000001</v>
      </c>
      <c r="D206" s="10">
        <v>843.22500000000002</v>
      </c>
      <c r="E206" s="10">
        <v>837.41899999999998</v>
      </c>
      <c r="F206" s="10">
        <v>843.22500000000002</v>
      </c>
      <c r="G206" s="10">
        <v>257063650</v>
      </c>
      <c r="H206" s="10">
        <v>1121832326</v>
      </c>
      <c r="I206" s="10">
        <v>-1.135</v>
      </c>
      <c r="J206" s="10">
        <v>-0.13439999999999999</v>
      </c>
    </row>
    <row r="207" spans="1:10" x14ac:dyDescent="0.25">
      <c r="A207" s="9">
        <v>38664</v>
      </c>
      <c r="B207" s="10">
        <v>843.22500000000002</v>
      </c>
      <c r="C207" s="10">
        <v>842.35699999999997</v>
      </c>
      <c r="D207" s="10">
        <v>846.29600000000005</v>
      </c>
      <c r="E207" s="10">
        <v>842.35699999999997</v>
      </c>
      <c r="F207" s="10">
        <v>846.29600000000005</v>
      </c>
      <c r="G207" s="10">
        <v>309663003</v>
      </c>
      <c r="H207" s="10">
        <v>1327634918</v>
      </c>
      <c r="I207" s="10">
        <v>3.0710000000000002</v>
      </c>
      <c r="J207" s="10">
        <v>0.36420000000000002</v>
      </c>
    </row>
    <row r="208" spans="1:10" x14ac:dyDescent="0.25">
      <c r="A208" s="9">
        <v>38665</v>
      </c>
      <c r="B208" s="10">
        <v>846.29600000000005</v>
      </c>
      <c r="C208" s="10">
        <v>846.20799999999997</v>
      </c>
      <c r="D208" s="10">
        <v>846.20799999999997</v>
      </c>
      <c r="E208" s="10">
        <v>844.46500000000003</v>
      </c>
      <c r="F208" s="10">
        <v>844.46500000000003</v>
      </c>
      <c r="G208" s="10">
        <v>350186905</v>
      </c>
      <c r="H208" s="10">
        <v>1524419583</v>
      </c>
      <c r="I208" s="10">
        <v>-1.831</v>
      </c>
      <c r="J208" s="10">
        <v>-0.21640000000000001</v>
      </c>
    </row>
    <row r="209" spans="1:10" x14ac:dyDescent="0.25">
      <c r="A209" s="9">
        <v>38666</v>
      </c>
      <c r="B209" s="10">
        <v>844.46500000000003</v>
      </c>
      <c r="C209" s="10">
        <v>844.22500000000002</v>
      </c>
      <c r="D209" s="10">
        <v>844.22500000000002</v>
      </c>
      <c r="E209" s="10">
        <v>827.90300000000002</v>
      </c>
      <c r="F209" s="10">
        <v>827.90300000000002</v>
      </c>
      <c r="G209" s="10">
        <v>335061936</v>
      </c>
      <c r="H209" s="10">
        <v>1450358733</v>
      </c>
      <c r="I209" s="10">
        <v>-16.562000000000001</v>
      </c>
      <c r="J209" s="10">
        <v>-1.9612000000000001</v>
      </c>
    </row>
    <row r="210" spans="1:10" x14ac:dyDescent="0.25">
      <c r="A210" s="9">
        <v>38667</v>
      </c>
      <c r="B210" s="10">
        <v>827.90300000000002</v>
      </c>
      <c r="C210" s="10">
        <v>826.37800000000004</v>
      </c>
      <c r="D210" s="10">
        <v>826.53800000000001</v>
      </c>
      <c r="E210" s="10">
        <v>824.38900000000001</v>
      </c>
      <c r="F210" s="10">
        <v>826.53800000000001</v>
      </c>
      <c r="G210" s="10">
        <v>287016107</v>
      </c>
      <c r="H210" s="10">
        <v>1242702874</v>
      </c>
      <c r="I210" s="10">
        <v>-1.365</v>
      </c>
      <c r="J210" s="10">
        <v>-0.16489999999999999</v>
      </c>
    </row>
    <row r="211" spans="1:10" x14ac:dyDescent="0.25">
      <c r="A211" s="9">
        <v>38670</v>
      </c>
      <c r="B211" s="10">
        <v>826.53800000000001</v>
      </c>
      <c r="C211" s="10">
        <v>822.94899999999996</v>
      </c>
      <c r="D211" s="10">
        <v>822.94899999999996</v>
      </c>
      <c r="E211" s="10">
        <v>822.90700000000004</v>
      </c>
      <c r="F211" s="10">
        <v>822.90700000000004</v>
      </c>
      <c r="G211" s="10">
        <v>195664803</v>
      </c>
      <c r="H211" s="10">
        <v>823364258</v>
      </c>
      <c r="I211" s="10">
        <v>-3.6309999999999998</v>
      </c>
      <c r="J211" s="10">
        <v>-0.43930000000000002</v>
      </c>
    </row>
    <row r="212" spans="1:10" x14ac:dyDescent="0.25">
      <c r="A212" s="9">
        <v>38671</v>
      </c>
      <c r="B212" s="10">
        <v>822.90700000000004</v>
      </c>
      <c r="C212" s="10">
        <v>822.53</v>
      </c>
      <c r="D212" s="10">
        <v>822.53</v>
      </c>
      <c r="E212" s="10">
        <v>820.34900000000005</v>
      </c>
      <c r="F212" s="10">
        <v>820.34900000000005</v>
      </c>
      <c r="G212" s="10">
        <v>246267326</v>
      </c>
      <c r="H212" s="10">
        <v>1103465499</v>
      </c>
      <c r="I212" s="10">
        <v>-2.5579999999999998</v>
      </c>
      <c r="J212" s="10">
        <v>-0.31080000000000002</v>
      </c>
    </row>
    <row r="213" spans="1:10" x14ac:dyDescent="0.25">
      <c r="A213" s="9">
        <v>38672</v>
      </c>
      <c r="B213" s="10">
        <v>820.34900000000005</v>
      </c>
      <c r="C213" s="10">
        <v>820.54300000000001</v>
      </c>
      <c r="D213" s="10">
        <v>831.39700000000005</v>
      </c>
      <c r="E213" s="10">
        <v>813.86500000000001</v>
      </c>
      <c r="F213" s="10">
        <v>831.39700000000005</v>
      </c>
      <c r="G213" s="10">
        <v>343286023</v>
      </c>
      <c r="H213" s="10">
        <v>1392925043</v>
      </c>
      <c r="I213" s="10">
        <v>11.048</v>
      </c>
      <c r="J213" s="10">
        <v>1.3467</v>
      </c>
    </row>
    <row r="214" spans="1:10" x14ac:dyDescent="0.25">
      <c r="A214" s="9">
        <v>38673</v>
      </c>
      <c r="B214" s="10">
        <v>831.39700000000005</v>
      </c>
      <c r="C214" s="10">
        <v>831.58399999999995</v>
      </c>
      <c r="D214" s="10">
        <v>831.58399999999995</v>
      </c>
      <c r="E214" s="10">
        <v>827.90099999999995</v>
      </c>
      <c r="F214" s="10">
        <v>827.90099999999995</v>
      </c>
      <c r="G214" s="10">
        <v>262431438</v>
      </c>
      <c r="H214" s="10">
        <v>1094728345</v>
      </c>
      <c r="I214" s="10">
        <v>-3.496</v>
      </c>
      <c r="J214" s="10">
        <v>-0.42049999999999998</v>
      </c>
    </row>
    <row r="215" spans="1:10" x14ac:dyDescent="0.25">
      <c r="A215" s="9">
        <v>38674</v>
      </c>
      <c r="B215" s="10">
        <v>827.90099999999995</v>
      </c>
      <c r="C215" s="10">
        <v>827.95899999999995</v>
      </c>
      <c r="D215" s="10">
        <v>848.86199999999997</v>
      </c>
      <c r="E215" s="10">
        <v>827.95899999999995</v>
      </c>
      <c r="F215" s="10">
        <v>846.31299999999999</v>
      </c>
      <c r="G215" s="10">
        <v>574842430</v>
      </c>
      <c r="H215" s="10">
        <v>2449686062</v>
      </c>
      <c r="I215" s="10">
        <v>18.411999999999999</v>
      </c>
      <c r="J215" s="10">
        <v>2.2239</v>
      </c>
    </row>
    <row r="216" spans="1:10" x14ac:dyDescent="0.25">
      <c r="A216" s="9">
        <v>38677</v>
      </c>
      <c r="B216" s="10">
        <v>846.31299999999999</v>
      </c>
      <c r="C216" s="10">
        <v>846.63800000000003</v>
      </c>
      <c r="D216" s="10">
        <v>849.34100000000001</v>
      </c>
      <c r="E216" s="10">
        <v>846.63800000000003</v>
      </c>
      <c r="F216" s="10">
        <v>849.34100000000001</v>
      </c>
      <c r="G216" s="10">
        <v>300460679</v>
      </c>
      <c r="H216" s="10">
        <v>1321227385</v>
      </c>
      <c r="I216" s="10">
        <v>3.028</v>
      </c>
      <c r="J216" s="10">
        <v>0.35780000000000001</v>
      </c>
    </row>
    <row r="217" spans="1:10" x14ac:dyDescent="0.25">
      <c r="A217" s="9">
        <v>38678</v>
      </c>
      <c r="B217" s="10">
        <v>849.34100000000001</v>
      </c>
      <c r="C217" s="10">
        <v>849.49300000000005</v>
      </c>
      <c r="D217" s="10">
        <v>849.49300000000005</v>
      </c>
      <c r="E217" s="10">
        <v>835.27700000000004</v>
      </c>
      <c r="F217" s="10">
        <v>835.27700000000004</v>
      </c>
      <c r="G217" s="10">
        <v>276180588</v>
      </c>
      <c r="H217" s="10">
        <v>1157487082</v>
      </c>
      <c r="I217" s="10">
        <v>-14.064</v>
      </c>
      <c r="J217" s="10">
        <v>-1.6558999999999999</v>
      </c>
    </row>
    <row r="218" spans="1:10" x14ac:dyDescent="0.25">
      <c r="A218" s="9">
        <v>38679</v>
      </c>
      <c r="B218" s="10">
        <v>835.27700000000004</v>
      </c>
      <c r="C218" s="10">
        <v>834.55200000000002</v>
      </c>
      <c r="D218" s="10">
        <v>840.81700000000001</v>
      </c>
      <c r="E218" s="10">
        <v>834.55200000000002</v>
      </c>
      <c r="F218" s="10">
        <v>840.81700000000001</v>
      </c>
      <c r="G218" s="10">
        <v>246050546</v>
      </c>
      <c r="H218" s="10">
        <v>1024657879</v>
      </c>
      <c r="I218" s="10">
        <v>5.54</v>
      </c>
      <c r="J218" s="10">
        <v>0.6633</v>
      </c>
    </row>
    <row r="219" spans="1:10" x14ac:dyDescent="0.25">
      <c r="A219" s="9">
        <v>38680</v>
      </c>
      <c r="B219" s="10">
        <v>840.81700000000001</v>
      </c>
      <c r="C219" s="10">
        <v>840.60400000000004</v>
      </c>
      <c r="D219" s="10">
        <v>847.93600000000004</v>
      </c>
      <c r="E219" s="10">
        <v>840.60400000000004</v>
      </c>
      <c r="F219" s="10">
        <v>845.48299999999995</v>
      </c>
      <c r="G219" s="10">
        <v>447371665</v>
      </c>
      <c r="H219" s="10">
        <v>1814406368</v>
      </c>
      <c r="I219" s="10">
        <v>4.6660000000000004</v>
      </c>
      <c r="J219" s="10">
        <v>0.55489999999999995</v>
      </c>
    </row>
    <row r="220" spans="1:10" x14ac:dyDescent="0.25">
      <c r="A220" s="9">
        <v>38681</v>
      </c>
      <c r="B220" s="10">
        <v>845.48299999999995</v>
      </c>
      <c r="C220" s="10">
        <v>844.92200000000003</v>
      </c>
      <c r="D220" s="10">
        <v>846.41499999999996</v>
      </c>
      <c r="E220" s="10">
        <v>844.56100000000004</v>
      </c>
      <c r="F220" s="10">
        <v>846.41499999999996</v>
      </c>
      <c r="G220" s="10">
        <v>240670156</v>
      </c>
      <c r="H220" s="10">
        <v>1023539052</v>
      </c>
      <c r="I220" s="10">
        <v>0.93200000000000005</v>
      </c>
      <c r="J220" s="10">
        <v>0.11020000000000001</v>
      </c>
    </row>
    <row r="221" spans="1:10" x14ac:dyDescent="0.25">
      <c r="A221" s="9">
        <v>38684</v>
      </c>
      <c r="B221" s="10">
        <v>846.41499999999996</v>
      </c>
      <c r="C221" s="10">
        <v>844.61900000000003</v>
      </c>
      <c r="D221" s="10">
        <v>845.31899999999996</v>
      </c>
      <c r="E221" s="10">
        <v>844.61900000000003</v>
      </c>
      <c r="F221" s="10">
        <v>844.82</v>
      </c>
      <c r="G221" s="10">
        <v>222744140</v>
      </c>
      <c r="H221" s="10">
        <v>951686583</v>
      </c>
      <c r="I221" s="10">
        <v>-1.595</v>
      </c>
      <c r="J221" s="10">
        <v>-0.18840000000000001</v>
      </c>
    </row>
    <row r="222" spans="1:10" x14ac:dyDescent="0.25">
      <c r="A222" s="9">
        <v>38685</v>
      </c>
      <c r="B222" s="10">
        <v>844.82</v>
      </c>
      <c r="C222" s="10">
        <v>844.58699999999999</v>
      </c>
      <c r="D222" s="10">
        <v>844.58699999999999</v>
      </c>
      <c r="E222" s="10">
        <v>835.29100000000005</v>
      </c>
      <c r="F222" s="10">
        <v>835.29100000000005</v>
      </c>
      <c r="G222" s="10">
        <v>200758545</v>
      </c>
      <c r="H222" s="10">
        <v>836659644</v>
      </c>
      <c r="I222" s="10">
        <v>-9.5289999999999999</v>
      </c>
      <c r="J222" s="10">
        <v>-1.1278999999999999</v>
      </c>
    </row>
    <row r="223" spans="1:10" x14ac:dyDescent="0.25">
      <c r="A223" s="9">
        <v>38686</v>
      </c>
      <c r="B223" s="10">
        <v>835.29100000000005</v>
      </c>
      <c r="C223" s="10">
        <v>834.44600000000003</v>
      </c>
      <c r="D223" s="10">
        <v>834.44600000000003</v>
      </c>
      <c r="E223" s="10">
        <v>829.11699999999996</v>
      </c>
      <c r="F223" s="10">
        <v>834.35900000000004</v>
      </c>
      <c r="G223" s="10">
        <v>172670850</v>
      </c>
      <c r="H223" s="10">
        <v>736661555</v>
      </c>
      <c r="I223" s="10">
        <v>-0.93200000000000005</v>
      </c>
      <c r="J223" s="10">
        <v>-0.1116</v>
      </c>
    </row>
    <row r="224" spans="1:10" x14ac:dyDescent="0.25">
      <c r="A224" s="9">
        <v>38687</v>
      </c>
      <c r="B224" s="10">
        <v>834.35900000000004</v>
      </c>
      <c r="C224" s="10">
        <v>834</v>
      </c>
      <c r="D224" s="10">
        <v>836.04100000000005</v>
      </c>
      <c r="E224" s="10">
        <v>834</v>
      </c>
      <c r="F224" s="10">
        <v>835.49300000000005</v>
      </c>
      <c r="G224" s="10">
        <v>190201983</v>
      </c>
      <c r="H224" s="10">
        <v>813149617</v>
      </c>
      <c r="I224" s="10">
        <v>1.1339999999999999</v>
      </c>
      <c r="J224" s="10">
        <v>0.13589999999999999</v>
      </c>
    </row>
    <row r="225" spans="1:10" x14ac:dyDescent="0.25">
      <c r="A225" s="9">
        <v>38688</v>
      </c>
      <c r="B225" s="10">
        <v>835.49300000000005</v>
      </c>
      <c r="C225" s="10">
        <v>836.851</v>
      </c>
      <c r="D225" s="10">
        <v>836.851</v>
      </c>
      <c r="E225" s="10">
        <v>834.202</v>
      </c>
      <c r="F225" s="10">
        <v>835.91</v>
      </c>
      <c r="G225" s="10">
        <v>402544190</v>
      </c>
      <c r="H225" s="10">
        <v>1663740649</v>
      </c>
      <c r="I225" s="10">
        <v>0.41699999999999998</v>
      </c>
      <c r="J225" s="10">
        <v>4.99E-2</v>
      </c>
    </row>
    <row r="226" spans="1:10" x14ac:dyDescent="0.25">
      <c r="A226" s="9">
        <v>38691</v>
      </c>
      <c r="B226" s="10">
        <v>835.91</v>
      </c>
      <c r="C226" s="10">
        <v>836.53499999999997</v>
      </c>
      <c r="D226" s="10">
        <v>836.53499999999997</v>
      </c>
      <c r="E226" s="10">
        <v>825.91600000000005</v>
      </c>
      <c r="F226" s="10">
        <v>825.91600000000005</v>
      </c>
      <c r="G226" s="10">
        <v>306262337</v>
      </c>
      <c r="H226" s="10">
        <v>1248250988</v>
      </c>
      <c r="I226" s="10">
        <v>-9.9939999999999998</v>
      </c>
      <c r="J226" s="10">
        <v>-1.1956</v>
      </c>
    </row>
    <row r="227" spans="1:10" x14ac:dyDescent="0.25">
      <c r="A227" s="9">
        <v>38692</v>
      </c>
      <c r="B227" s="10">
        <v>825.91600000000005</v>
      </c>
      <c r="C227" s="10">
        <v>824.62199999999996</v>
      </c>
      <c r="D227" s="10">
        <v>832.28399999999999</v>
      </c>
      <c r="E227" s="10">
        <v>824.62199999999996</v>
      </c>
      <c r="F227" s="10">
        <v>832.28399999999999</v>
      </c>
      <c r="G227" s="10">
        <v>284974029</v>
      </c>
      <c r="H227" s="10">
        <v>1141286782</v>
      </c>
      <c r="I227" s="10">
        <v>6.3680000000000003</v>
      </c>
      <c r="J227" s="10">
        <v>0.77100000000000002</v>
      </c>
    </row>
    <row r="228" spans="1:10" x14ac:dyDescent="0.25">
      <c r="A228" s="9">
        <v>38693</v>
      </c>
      <c r="B228" s="10">
        <v>832.28399999999999</v>
      </c>
      <c r="C228" s="10">
        <v>832.28399999999999</v>
      </c>
      <c r="D228" s="10">
        <v>839.32799999999997</v>
      </c>
      <c r="E228" s="10">
        <v>832.28399999999999</v>
      </c>
      <c r="F228" s="10">
        <v>839.32799999999997</v>
      </c>
      <c r="G228" s="10">
        <v>291197805</v>
      </c>
      <c r="H228" s="10">
        <v>1175265431</v>
      </c>
      <c r="I228" s="10">
        <v>7.0439999999999996</v>
      </c>
      <c r="J228" s="10">
        <v>0.84630000000000005</v>
      </c>
    </row>
    <row r="229" spans="1:10" x14ac:dyDescent="0.25">
      <c r="A229" s="9">
        <v>38694</v>
      </c>
      <c r="B229" s="10">
        <v>839.32799999999997</v>
      </c>
      <c r="C229" s="10">
        <v>839.952</v>
      </c>
      <c r="D229" s="10">
        <v>839.952</v>
      </c>
      <c r="E229" s="10">
        <v>836.952</v>
      </c>
      <c r="F229" s="10">
        <v>839.03800000000001</v>
      </c>
      <c r="G229" s="10">
        <v>292644151</v>
      </c>
      <c r="H229" s="10">
        <v>1237022365</v>
      </c>
      <c r="I229" s="10">
        <v>-0.28999999999999998</v>
      </c>
      <c r="J229" s="10">
        <v>-3.4599999999999999E-2</v>
      </c>
    </row>
    <row r="230" spans="1:10" x14ac:dyDescent="0.25">
      <c r="A230" s="9">
        <v>38695</v>
      </c>
      <c r="B230" s="10">
        <v>839.03800000000001</v>
      </c>
      <c r="C230" s="10">
        <v>838.79</v>
      </c>
      <c r="D230" s="10">
        <v>850.35599999999999</v>
      </c>
      <c r="E230" s="10">
        <v>838.79</v>
      </c>
      <c r="F230" s="10">
        <v>850.35599999999999</v>
      </c>
      <c r="G230" s="10">
        <v>324516602</v>
      </c>
      <c r="H230" s="10">
        <v>1401048557</v>
      </c>
      <c r="I230" s="10">
        <v>11.318</v>
      </c>
      <c r="J230" s="10">
        <v>1.3489</v>
      </c>
    </row>
    <row r="231" spans="1:10" x14ac:dyDescent="0.25">
      <c r="A231" s="9">
        <v>38698</v>
      </c>
      <c r="B231" s="10">
        <v>850.35599999999999</v>
      </c>
      <c r="C231" s="10">
        <v>850.09100000000001</v>
      </c>
      <c r="D231" s="10">
        <v>851.40099999999995</v>
      </c>
      <c r="E231" s="10">
        <v>850.09100000000001</v>
      </c>
      <c r="F231" s="10">
        <v>851.40099999999995</v>
      </c>
      <c r="G231" s="10">
        <v>250807396</v>
      </c>
      <c r="H231" s="10">
        <v>1171697505</v>
      </c>
      <c r="I231" s="10">
        <v>1.0449999999999999</v>
      </c>
      <c r="J231" s="10">
        <v>0.1229</v>
      </c>
    </row>
    <row r="232" spans="1:10" x14ac:dyDescent="0.25">
      <c r="A232" s="9">
        <v>38699</v>
      </c>
      <c r="B232" s="10">
        <v>851.40099999999995</v>
      </c>
      <c r="C232" s="10">
        <v>851.154</v>
      </c>
      <c r="D232" s="10">
        <v>852.49</v>
      </c>
      <c r="E232" s="10">
        <v>848.005</v>
      </c>
      <c r="F232" s="10">
        <v>852.49</v>
      </c>
      <c r="G232" s="10">
        <v>300640692</v>
      </c>
      <c r="H232" s="10">
        <v>1297017666</v>
      </c>
      <c r="I232" s="10">
        <v>1.089</v>
      </c>
      <c r="J232" s="10">
        <v>0.12790000000000001</v>
      </c>
    </row>
    <row r="233" spans="1:10" x14ac:dyDescent="0.25">
      <c r="A233" s="9">
        <v>38700</v>
      </c>
      <c r="B233" s="10">
        <v>852.49</v>
      </c>
      <c r="C233" s="10">
        <v>856.15599999999995</v>
      </c>
      <c r="D233" s="10">
        <v>858.274</v>
      </c>
      <c r="E233" s="10">
        <v>852.99400000000003</v>
      </c>
      <c r="F233" s="10">
        <v>858.274</v>
      </c>
      <c r="G233" s="10">
        <v>378468096</v>
      </c>
      <c r="H233" s="10">
        <v>1527123998</v>
      </c>
      <c r="I233" s="10">
        <v>5.7839999999999998</v>
      </c>
      <c r="J233" s="10">
        <v>0.67849999999999999</v>
      </c>
    </row>
    <row r="234" spans="1:10" x14ac:dyDescent="0.25">
      <c r="A234" s="9">
        <v>38701</v>
      </c>
      <c r="B234" s="10">
        <v>858.274</v>
      </c>
      <c r="C234" s="10">
        <v>859.13599999999997</v>
      </c>
      <c r="D234" s="10">
        <v>861.39800000000002</v>
      </c>
      <c r="E234" s="10">
        <v>858.976</v>
      </c>
      <c r="F234" s="10">
        <v>858.976</v>
      </c>
      <c r="G234" s="10">
        <v>497651807</v>
      </c>
      <c r="H234" s="10">
        <v>2112570784</v>
      </c>
      <c r="I234" s="10">
        <v>0.70199999999999996</v>
      </c>
      <c r="J234" s="10">
        <v>8.1799999999999998E-2</v>
      </c>
    </row>
    <row r="235" spans="1:10" x14ac:dyDescent="0.25">
      <c r="A235" s="9">
        <v>38702</v>
      </c>
      <c r="B235" s="10">
        <v>858.976</v>
      </c>
      <c r="C235" s="10">
        <v>858.32600000000002</v>
      </c>
      <c r="D235" s="10">
        <v>866.22400000000005</v>
      </c>
      <c r="E235" s="10">
        <v>858.32600000000002</v>
      </c>
      <c r="F235" s="10">
        <v>866.22400000000005</v>
      </c>
      <c r="G235" s="10">
        <v>350620971</v>
      </c>
      <c r="H235" s="10">
        <v>1419312260</v>
      </c>
      <c r="I235" s="10">
        <v>7.2480000000000002</v>
      </c>
      <c r="J235" s="10">
        <v>0.84379999999999999</v>
      </c>
    </row>
    <row r="236" spans="1:10" x14ac:dyDescent="0.25">
      <c r="A236" s="9">
        <v>38705</v>
      </c>
      <c r="B236" s="10">
        <v>866.22400000000005</v>
      </c>
      <c r="C236" s="10">
        <v>867.76099999999997</v>
      </c>
      <c r="D236" s="10">
        <v>871.46799999999996</v>
      </c>
      <c r="E236" s="10">
        <v>867.76099999999997</v>
      </c>
      <c r="F236" s="10">
        <v>871.46799999999996</v>
      </c>
      <c r="G236" s="10">
        <v>419619349</v>
      </c>
      <c r="H236" s="10">
        <v>1620228528</v>
      </c>
      <c r="I236" s="10">
        <v>5.2439999999999998</v>
      </c>
      <c r="J236" s="10">
        <v>0.60540000000000005</v>
      </c>
    </row>
    <row r="237" spans="1:10" x14ac:dyDescent="0.25">
      <c r="A237" s="9">
        <v>38706</v>
      </c>
      <c r="B237" s="10">
        <v>871.46799999999996</v>
      </c>
      <c r="C237" s="10">
        <v>871.41700000000003</v>
      </c>
      <c r="D237" s="10">
        <v>873.16700000000003</v>
      </c>
      <c r="E237" s="10">
        <v>868.48099999999999</v>
      </c>
      <c r="F237" s="10">
        <v>873.16700000000003</v>
      </c>
      <c r="G237" s="10">
        <v>368645138</v>
      </c>
      <c r="H237" s="10">
        <v>1462158918</v>
      </c>
      <c r="I237" s="10">
        <v>1.6990000000000001</v>
      </c>
      <c r="J237" s="10">
        <v>0.19500000000000001</v>
      </c>
    </row>
    <row r="238" spans="1:10" x14ac:dyDescent="0.25">
      <c r="A238" s="9">
        <v>38707</v>
      </c>
      <c r="B238" s="10">
        <v>873.16700000000003</v>
      </c>
      <c r="C238" s="10">
        <v>873.26099999999997</v>
      </c>
      <c r="D238" s="10">
        <v>873.26099999999997</v>
      </c>
      <c r="E238" s="10">
        <v>867.73699999999997</v>
      </c>
      <c r="F238" s="10">
        <v>867.73699999999997</v>
      </c>
      <c r="G238" s="10">
        <v>355594093</v>
      </c>
      <c r="H238" s="10">
        <v>1439455768</v>
      </c>
      <c r="I238" s="10">
        <v>-5.43</v>
      </c>
      <c r="J238" s="10">
        <v>-0.62190000000000001</v>
      </c>
    </row>
    <row r="239" spans="1:10" x14ac:dyDescent="0.25">
      <c r="A239" s="9">
        <v>38708</v>
      </c>
      <c r="B239" s="10">
        <v>867.73699999999997</v>
      </c>
      <c r="C239" s="10">
        <v>866.93299999999999</v>
      </c>
      <c r="D239" s="10">
        <v>872.32799999999997</v>
      </c>
      <c r="E239" s="10">
        <v>866.89499999999998</v>
      </c>
      <c r="F239" s="10">
        <v>872.32799999999997</v>
      </c>
      <c r="G239" s="10">
        <v>316453650</v>
      </c>
      <c r="H239" s="10">
        <v>1318874831</v>
      </c>
      <c r="I239" s="10">
        <v>4.5910000000000002</v>
      </c>
      <c r="J239" s="10">
        <v>0.52910000000000001</v>
      </c>
    </row>
    <row r="240" spans="1:10" x14ac:dyDescent="0.25">
      <c r="A240" s="9">
        <v>38709</v>
      </c>
      <c r="B240" s="10">
        <v>872.32799999999997</v>
      </c>
      <c r="C240" s="10">
        <v>872.75699999999995</v>
      </c>
      <c r="D240" s="10">
        <v>879.12800000000004</v>
      </c>
      <c r="E240" s="10">
        <v>872.75699999999995</v>
      </c>
      <c r="F240" s="10">
        <v>879.12800000000004</v>
      </c>
      <c r="G240" s="10">
        <v>371559636</v>
      </c>
      <c r="H240" s="10">
        <v>1604795506</v>
      </c>
      <c r="I240" s="10">
        <v>6.8</v>
      </c>
      <c r="J240" s="10">
        <v>0.77949999999999997</v>
      </c>
    </row>
    <row r="241" spans="1:10" x14ac:dyDescent="0.25">
      <c r="A241" s="9">
        <v>38712</v>
      </c>
      <c r="B241" s="10">
        <v>879.12800000000004</v>
      </c>
      <c r="C241" s="10">
        <v>886.38</v>
      </c>
      <c r="D241" s="10">
        <v>887.17399999999998</v>
      </c>
      <c r="E241" s="10">
        <v>886.38</v>
      </c>
      <c r="F241" s="10">
        <v>887.17399999999998</v>
      </c>
      <c r="G241" s="10">
        <v>529160791</v>
      </c>
      <c r="H241" s="10">
        <v>2216236705</v>
      </c>
      <c r="I241" s="10">
        <v>8.0459999999999994</v>
      </c>
      <c r="J241" s="10">
        <v>0.91520000000000001</v>
      </c>
    </row>
    <row r="242" spans="1:10" x14ac:dyDescent="0.25">
      <c r="A242" s="9">
        <v>38713</v>
      </c>
      <c r="B242" s="10">
        <v>887.17399999999998</v>
      </c>
      <c r="C242" s="10">
        <v>886.19600000000003</v>
      </c>
      <c r="D242" s="10">
        <v>887.30799999999999</v>
      </c>
      <c r="E242" s="10">
        <v>886.19600000000003</v>
      </c>
      <c r="F242" s="10">
        <v>887.30799999999999</v>
      </c>
      <c r="G242" s="10">
        <v>401295430</v>
      </c>
      <c r="H242" s="10">
        <v>1709043645</v>
      </c>
      <c r="I242" s="10">
        <v>0.13400000000000001</v>
      </c>
      <c r="J242" s="10">
        <v>1.5100000000000001E-2</v>
      </c>
    </row>
    <row r="243" spans="1:10" x14ac:dyDescent="0.25">
      <c r="A243" s="9">
        <v>38714</v>
      </c>
      <c r="B243" s="10">
        <v>887.30799999999999</v>
      </c>
      <c r="C243" s="10">
        <v>887.16899999999998</v>
      </c>
      <c r="D243" s="10">
        <v>891.09199999999998</v>
      </c>
      <c r="E243" s="10">
        <v>886.96799999999996</v>
      </c>
      <c r="F243" s="10">
        <v>891.09199999999998</v>
      </c>
      <c r="G243" s="10">
        <v>396614554</v>
      </c>
      <c r="H243" s="10">
        <v>1645074932</v>
      </c>
      <c r="I243" s="10">
        <v>3.7839999999999998</v>
      </c>
      <c r="J243" s="10">
        <v>0.42649999999999999</v>
      </c>
    </row>
    <row r="244" spans="1:10" x14ac:dyDescent="0.25">
      <c r="A244" s="9">
        <v>38715</v>
      </c>
      <c r="B244" s="10">
        <v>891.09199999999998</v>
      </c>
      <c r="C244" s="10">
        <v>890.61300000000006</v>
      </c>
      <c r="D244" s="10">
        <v>895.85599999999999</v>
      </c>
      <c r="E244" s="10">
        <v>890.61300000000006</v>
      </c>
      <c r="F244" s="10">
        <v>895.85599999999999</v>
      </c>
      <c r="G244" s="10">
        <v>526224166</v>
      </c>
      <c r="H244" s="10">
        <v>2340181106</v>
      </c>
      <c r="I244" s="10">
        <v>4.7640000000000002</v>
      </c>
      <c r="J244" s="10">
        <v>0.53459999999999996</v>
      </c>
    </row>
    <row r="245" spans="1:10" x14ac:dyDescent="0.25">
      <c r="A245" s="9">
        <v>38716</v>
      </c>
      <c r="B245" s="10">
        <v>895.85599999999999</v>
      </c>
      <c r="C245" s="10">
        <v>901.072</v>
      </c>
      <c r="D245" s="10">
        <v>901.072</v>
      </c>
      <c r="E245" s="10">
        <v>890.49199999999996</v>
      </c>
      <c r="F245" s="10">
        <v>890.49199999999996</v>
      </c>
      <c r="G245" s="10">
        <v>590790509</v>
      </c>
      <c r="H245" s="10">
        <v>2880489065</v>
      </c>
      <c r="I245" s="10">
        <v>-5.3639999999999999</v>
      </c>
      <c r="J245" s="10">
        <v>-0.5988</v>
      </c>
    </row>
    <row r="246" spans="1:10" x14ac:dyDescent="0.25">
      <c r="A246" s="9">
        <v>38721</v>
      </c>
      <c r="B246" s="10">
        <v>890.49199999999996</v>
      </c>
      <c r="C246" s="10">
        <v>887.97799999999995</v>
      </c>
      <c r="D246" s="10">
        <v>900.51700000000005</v>
      </c>
      <c r="E246" s="10">
        <v>887.97799999999995</v>
      </c>
      <c r="F246" s="10">
        <v>900.51700000000005</v>
      </c>
      <c r="G246" s="10">
        <v>643204331</v>
      </c>
      <c r="H246" s="10">
        <v>3272182942</v>
      </c>
      <c r="I246" s="10">
        <v>10.025</v>
      </c>
      <c r="J246" s="10">
        <v>1.1257999999999999</v>
      </c>
    </row>
    <row r="247" spans="1:10" x14ac:dyDescent="0.25">
      <c r="A247" s="9">
        <v>38722</v>
      </c>
      <c r="B247" s="10">
        <v>900.51700000000005</v>
      </c>
      <c r="C247" s="10">
        <v>900.51700000000005</v>
      </c>
      <c r="D247" s="10">
        <v>919.62900000000002</v>
      </c>
      <c r="E247" s="10">
        <v>900.51700000000005</v>
      </c>
      <c r="F247" s="10">
        <v>919.62900000000002</v>
      </c>
      <c r="G247" s="10">
        <v>937241558</v>
      </c>
      <c r="H247" s="10">
        <v>4886429632</v>
      </c>
      <c r="I247" s="10">
        <v>19.111999999999998</v>
      </c>
      <c r="J247" s="10">
        <v>2.1223000000000001</v>
      </c>
    </row>
    <row r="248" spans="1:10" x14ac:dyDescent="0.25">
      <c r="A248" s="9">
        <v>38723</v>
      </c>
      <c r="B248" s="10">
        <v>919.62900000000002</v>
      </c>
      <c r="C248" s="10">
        <v>920.66399999999999</v>
      </c>
      <c r="D248" s="10">
        <v>929.32</v>
      </c>
      <c r="E248" s="10">
        <v>920.66399999999999</v>
      </c>
      <c r="F248" s="10">
        <v>929.27700000000004</v>
      </c>
      <c r="G248" s="10">
        <v>966332521</v>
      </c>
      <c r="H248" s="10">
        <v>5112351037</v>
      </c>
      <c r="I248" s="10">
        <v>9.6479999999999997</v>
      </c>
      <c r="J248" s="10">
        <v>1.0490999999999999</v>
      </c>
    </row>
    <row r="249" spans="1:10" x14ac:dyDescent="0.25">
      <c r="A249" s="9">
        <v>38726</v>
      </c>
      <c r="B249" s="10">
        <v>929.27700000000004</v>
      </c>
      <c r="C249" s="10">
        <v>930.42200000000003</v>
      </c>
      <c r="D249" s="10">
        <v>932.15200000000004</v>
      </c>
      <c r="E249" s="10">
        <v>930.42200000000003</v>
      </c>
      <c r="F249" s="10">
        <v>931.26700000000005</v>
      </c>
      <c r="G249" s="10">
        <v>746156607</v>
      </c>
      <c r="H249" s="10">
        <v>3833899035</v>
      </c>
      <c r="I249" s="10">
        <v>1.99</v>
      </c>
      <c r="J249" s="10">
        <v>0.21410000000000001</v>
      </c>
    </row>
    <row r="250" spans="1:10" x14ac:dyDescent="0.25">
      <c r="A250" s="9">
        <v>38727</v>
      </c>
      <c r="B250" s="10">
        <v>931.26700000000005</v>
      </c>
      <c r="C250" s="10">
        <v>932.51800000000003</v>
      </c>
      <c r="D250" s="10">
        <v>933.495</v>
      </c>
      <c r="E250" s="10">
        <v>926.84</v>
      </c>
      <c r="F250" s="10">
        <v>933.495</v>
      </c>
      <c r="G250" s="10">
        <v>744536689</v>
      </c>
      <c r="H250" s="10">
        <v>3964242882</v>
      </c>
      <c r="I250" s="10">
        <v>2.2280000000000002</v>
      </c>
      <c r="J250" s="10">
        <v>0.2392</v>
      </c>
    </row>
    <row r="251" spans="1:10" x14ac:dyDescent="0.25">
      <c r="A251" s="9">
        <v>38728</v>
      </c>
      <c r="B251" s="10">
        <v>933.495</v>
      </c>
      <c r="C251" s="10">
        <v>932.59199999999998</v>
      </c>
      <c r="D251" s="10">
        <v>934.19399999999996</v>
      </c>
      <c r="E251" s="10">
        <v>930.27700000000004</v>
      </c>
      <c r="F251" s="10">
        <v>930.27700000000004</v>
      </c>
      <c r="G251" s="10">
        <v>886591827</v>
      </c>
      <c r="H251" s="10">
        <v>4406873698</v>
      </c>
      <c r="I251" s="10">
        <v>-3.218</v>
      </c>
      <c r="J251" s="10">
        <v>-0.34470000000000001</v>
      </c>
    </row>
    <row r="252" spans="1:10" x14ac:dyDescent="0.25">
      <c r="A252" s="9">
        <v>38729</v>
      </c>
      <c r="B252" s="10">
        <v>930.27700000000004</v>
      </c>
      <c r="C252" s="10">
        <v>929.28899999999999</v>
      </c>
      <c r="D252" s="10">
        <v>938.58399999999995</v>
      </c>
      <c r="E252" s="10">
        <v>929.28899999999999</v>
      </c>
      <c r="F252" s="10">
        <v>938.58399999999995</v>
      </c>
      <c r="G252" s="10">
        <v>717092416</v>
      </c>
      <c r="H252" s="10">
        <v>3711214282</v>
      </c>
      <c r="I252" s="10">
        <v>8.3070000000000004</v>
      </c>
      <c r="J252" s="10">
        <v>0.89300000000000002</v>
      </c>
    </row>
    <row r="253" spans="1:10" x14ac:dyDescent="0.25">
      <c r="A253" s="9">
        <v>38730</v>
      </c>
      <c r="B253" s="10">
        <v>938.58399999999995</v>
      </c>
      <c r="C253" s="10">
        <v>939.04399999999998</v>
      </c>
      <c r="D253" s="10">
        <v>939.04399999999998</v>
      </c>
      <c r="E253" s="10">
        <v>931.99</v>
      </c>
      <c r="F253" s="10">
        <v>932.32899999999995</v>
      </c>
      <c r="G253" s="10">
        <v>657785010</v>
      </c>
      <c r="H253" s="10">
        <v>3475493913</v>
      </c>
      <c r="I253" s="10">
        <v>-6.2549999999999999</v>
      </c>
      <c r="J253" s="10">
        <v>-0.66639999999999999</v>
      </c>
    </row>
    <row r="254" spans="1:10" x14ac:dyDescent="0.25">
      <c r="A254" s="9">
        <v>38733</v>
      </c>
      <c r="B254" s="10">
        <v>932.32899999999995</v>
      </c>
      <c r="C254" s="10">
        <v>931.61699999999996</v>
      </c>
      <c r="D254" s="10">
        <v>931.61699999999996</v>
      </c>
      <c r="E254" s="10">
        <v>917.83799999999997</v>
      </c>
      <c r="F254" s="10">
        <v>917.83799999999997</v>
      </c>
      <c r="G254" s="10">
        <v>663950682</v>
      </c>
      <c r="H254" s="10">
        <v>3285768491</v>
      </c>
      <c r="I254" s="10">
        <v>-14.491</v>
      </c>
      <c r="J254" s="10">
        <v>-1.5543</v>
      </c>
    </row>
    <row r="255" spans="1:10" x14ac:dyDescent="0.25">
      <c r="A255" s="9">
        <v>38734</v>
      </c>
      <c r="B255" s="10">
        <v>917.83799999999997</v>
      </c>
      <c r="C255" s="10">
        <v>916.33100000000002</v>
      </c>
      <c r="D255" s="10">
        <v>920.99800000000005</v>
      </c>
      <c r="E255" s="10">
        <v>916.33100000000002</v>
      </c>
      <c r="F255" s="10">
        <v>920.99800000000005</v>
      </c>
      <c r="G255" s="10">
        <v>531468214</v>
      </c>
      <c r="H255" s="10">
        <v>2665963085</v>
      </c>
      <c r="I255" s="10">
        <v>3.16</v>
      </c>
      <c r="J255" s="10">
        <v>0.34429999999999999</v>
      </c>
    </row>
    <row r="256" spans="1:10" x14ac:dyDescent="0.25">
      <c r="A256" s="9">
        <v>38735</v>
      </c>
      <c r="B256" s="10">
        <v>920.99800000000005</v>
      </c>
      <c r="C256" s="10">
        <v>920.50199999999995</v>
      </c>
      <c r="D256" s="10">
        <v>939.22299999999996</v>
      </c>
      <c r="E256" s="10">
        <v>920.50199999999995</v>
      </c>
      <c r="F256" s="10">
        <v>939.22299999999996</v>
      </c>
      <c r="G256" s="10">
        <v>647395216</v>
      </c>
      <c r="H256" s="10">
        <v>3302361501</v>
      </c>
      <c r="I256" s="10">
        <v>18.225000000000001</v>
      </c>
      <c r="J256" s="10">
        <v>1.9787999999999999</v>
      </c>
    </row>
    <row r="257" spans="1:10" x14ac:dyDescent="0.25">
      <c r="A257" s="9">
        <v>38736</v>
      </c>
      <c r="B257" s="10">
        <v>939.22299999999996</v>
      </c>
      <c r="C257" s="10">
        <v>941.96699999999998</v>
      </c>
      <c r="D257" s="10">
        <v>952.04100000000005</v>
      </c>
      <c r="E257" s="10">
        <v>941.96699999999998</v>
      </c>
      <c r="F257" s="10">
        <v>952.04100000000005</v>
      </c>
      <c r="G257" s="10">
        <v>1025238253</v>
      </c>
      <c r="H257" s="10">
        <v>4699667483</v>
      </c>
      <c r="I257" s="10">
        <v>12.818</v>
      </c>
      <c r="J257" s="10">
        <v>1.3647</v>
      </c>
    </row>
    <row r="258" spans="1:10" x14ac:dyDescent="0.25">
      <c r="A258" s="9">
        <v>38737</v>
      </c>
      <c r="B258" s="10">
        <v>952.04100000000005</v>
      </c>
      <c r="C258" s="10">
        <v>950.96799999999996</v>
      </c>
      <c r="D258" s="10">
        <v>956.25400000000002</v>
      </c>
      <c r="E258" s="10">
        <v>950.96799999999996</v>
      </c>
      <c r="F258" s="10">
        <v>956.25400000000002</v>
      </c>
      <c r="G258" s="10">
        <v>916641427</v>
      </c>
      <c r="H258" s="10">
        <v>4421905302</v>
      </c>
      <c r="I258" s="10">
        <v>4.2130000000000001</v>
      </c>
      <c r="J258" s="10">
        <v>0.4425</v>
      </c>
    </row>
    <row r="259" spans="1:10" x14ac:dyDescent="0.25">
      <c r="A259" s="9">
        <v>38740</v>
      </c>
      <c r="B259" s="10">
        <v>956.25400000000002</v>
      </c>
      <c r="C259" s="10">
        <v>956.25400000000002</v>
      </c>
      <c r="D259" s="10">
        <v>957.94899999999996</v>
      </c>
      <c r="E259" s="10">
        <v>956.25400000000002</v>
      </c>
      <c r="F259" s="10">
        <v>957.94899999999996</v>
      </c>
      <c r="G259" s="10">
        <v>733574155</v>
      </c>
      <c r="H259" s="10">
        <v>3661121666</v>
      </c>
      <c r="I259" s="10">
        <v>1.6950000000000001</v>
      </c>
      <c r="J259" s="10">
        <v>0.17730000000000001</v>
      </c>
    </row>
    <row r="260" spans="1:10" x14ac:dyDescent="0.25">
      <c r="A260" s="9">
        <v>38741</v>
      </c>
      <c r="B260" s="10">
        <v>957.94899999999996</v>
      </c>
      <c r="C260" s="10">
        <v>957.92200000000003</v>
      </c>
      <c r="D260" s="10">
        <v>959.38800000000003</v>
      </c>
      <c r="E260" s="10">
        <v>955.07</v>
      </c>
      <c r="F260" s="10">
        <v>955.07</v>
      </c>
      <c r="G260" s="10">
        <v>731382106</v>
      </c>
      <c r="H260" s="10">
        <v>3869637282</v>
      </c>
      <c r="I260" s="10">
        <v>-2.879</v>
      </c>
      <c r="J260" s="10">
        <v>-0.30049999999999999</v>
      </c>
    </row>
    <row r="261" spans="1:10" x14ac:dyDescent="0.25">
      <c r="A261" s="9">
        <v>38742</v>
      </c>
      <c r="B261" s="10">
        <v>955.07</v>
      </c>
      <c r="C261" s="10">
        <v>955.46900000000005</v>
      </c>
      <c r="D261" s="10">
        <v>961.83199999999999</v>
      </c>
      <c r="E261" s="10">
        <v>954.178</v>
      </c>
      <c r="F261" s="10">
        <v>961.83199999999999</v>
      </c>
      <c r="G261" s="10">
        <v>672368696</v>
      </c>
      <c r="H261" s="10">
        <v>3527721104</v>
      </c>
      <c r="I261" s="10">
        <v>6.7619999999999996</v>
      </c>
      <c r="J261" s="10">
        <v>0.70799999999999996</v>
      </c>
    </row>
    <row r="262" spans="1:10" x14ac:dyDescent="0.25">
      <c r="A262" s="9">
        <v>38754</v>
      </c>
      <c r="B262" s="10">
        <v>961.83199999999999</v>
      </c>
      <c r="C262" s="10">
        <v>963.74300000000005</v>
      </c>
      <c r="D262" s="10">
        <v>985.95699999999999</v>
      </c>
      <c r="E262" s="10">
        <v>963.74300000000005</v>
      </c>
      <c r="F262" s="10">
        <v>985.95699999999999</v>
      </c>
      <c r="G262" s="10">
        <v>816310746</v>
      </c>
      <c r="H262" s="10">
        <v>4141116665</v>
      </c>
      <c r="I262" s="10">
        <v>24.125</v>
      </c>
      <c r="J262" s="10">
        <v>2.5082</v>
      </c>
    </row>
    <row r="263" spans="1:10" x14ac:dyDescent="0.25">
      <c r="A263" s="9">
        <v>38755</v>
      </c>
      <c r="B263" s="10">
        <v>985.95699999999999</v>
      </c>
      <c r="C263" s="10">
        <v>987.39400000000001</v>
      </c>
      <c r="D263" s="10">
        <v>987.39400000000001</v>
      </c>
      <c r="E263" s="10">
        <v>983.08600000000001</v>
      </c>
      <c r="F263" s="10">
        <v>983.48400000000004</v>
      </c>
      <c r="G263" s="10">
        <v>1047527591</v>
      </c>
      <c r="H263" s="10">
        <v>5523327308</v>
      </c>
      <c r="I263" s="10">
        <v>-2.4729999999999999</v>
      </c>
      <c r="J263" s="10">
        <v>-0.25080000000000002</v>
      </c>
    </row>
    <row r="264" spans="1:10" x14ac:dyDescent="0.25">
      <c r="A264" s="9">
        <v>38756</v>
      </c>
      <c r="B264" s="10">
        <v>983.48400000000004</v>
      </c>
      <c r="C264" s="10">
        <v>983.65300000000002</v>
      </c>
      <c r="D264" s="10">
        <v>985.76499999999999</v>
      </c>
      <c r="E264" s="10">
        <v>979.38599999999997</v>
      </c>
      <c r="F264" s="10">
        <v>985.76499999999999</v>
      </c>
      <c r="G264" s="10">
        <v>924383115</v>
      </c>
      <c r="H264" s="10">
        <v>4779671273</v>
      </c>
      <c r="I264" s="10">
        <v>2.2810000000000001</v>
      </c>
      <c r="J264" s="10">
        <v>0.2319</v>
      </c>
    </row>
    <row r="265" spans="1:10" x14ac:dyDescent="0.25">
      <c r="A265" s="9">
        <v>38757</v>
      </c>
      <c r="B265" s="10">
        <v>985.76499999999999</v>
      </c>
      <c r="C265" s="10">
        <v>985.58799999999997</v>
      </c>
      <c r="D265" s="10">
        <v>985.58799999999997</v>
      </c>
      <c r="E265" s="10">
        <v>974.16499999999996</v>
      </c>
      <c r="F265" s="10">
        <v>974.16499999999996</v>
      </c>
      <c r="G265" s="10">
        <v>749422991</v>
      </c>
      <c r="H265" s="10">
        <v>3811663075</v>
      </c>
      <c r="I265" s="10">
        <v>-11.6</v>
      </c>
      <c r="J265" s="10">
        <v>-1.1768000000000001</v>
      </c>
    </row>
    <row r="266" spans="1:10" x14ac:dyDescent="0.25">
      <c r="A266" s="9">
        <v>38758</v>
      </c>
      <c r="B266" s="10">
        <v>974.16499999999996</v>
      </c>
      <c r="C266" s="10">
        <v>973.87099999999998</v>
      </c>
      <c r="D266" s="10">
        <v>985.28300000000002</v>
      </c>
      <c r="E266" s="10">
        <v>973.87099999999998</v>
      </c>
      <c r="F266" s="10">
        <v>985.28300000000002</v>
      </c>
      <c r="G266" s="10">
        <v>721211885</v>
      </c>
      <c r="H266" s="10">
        <v>3568229230</v>
      </c>
      <c r="I266" s="10">
        <v>11.118</v>
      </c>
      <c r="J266" s="10">
        <v>1.1413</v>
      </c>
    </row>
    <row r="267" spans="1:10" x14ac:dyDescent="0.25">
      <c r="A267" s="9">
        <v>38761</v>
      </c>
      <c r="B267" s="10">
        <v>985.28300000000002</v>
      </c>
      <c r="C267" s="10">
        <v>986.00800000000004</v>
      </c>
      <c r="D267" s="10">
        <v>986.00800000000004</v>
      </c>
      <c r="E267" s="10">
        <v>976.87099999999998</v>
      </c>
      <c r="F267" s="10">
        <v>985.072</v>
      </c>
      <c r="G267" s="10">
        <v>700207591</v>
      </c>
      <c r="H267" s="10">
        <v>3616244320</v>
      </c>
      <c r="I267" s="10">
        <v>-0.21099999999999999</v>
      </c>
      <c r="J267" s="10">
        <v>-2.1399999999999999E-2</v>
      </c>
    </row>
    <row r="268" spans="1:10" x14ac:dyDescent="0.25">
      <c r="A268" s="9">
        <v>38762</v>
      </c>
      <c r="B268" s="10">
        <v>985.072</v>
      </c>
      <c r="C268" s="10">
        <v>985.31799999999998</v>
      </c>
      <c r="D268" s="10">
        <v>988</v>
      </c>
      <c r="E268" s="10">
        <v>984.78399999999999</v>
      </c>
      <c r="F268" s="10">
        <v>988</v>
      </c>
      <c r="G268" s="10">
        <v>540600570</v>
      </c>
      <c r="H268" s="10">
        <v>2867341282</v>
      </c>
      <c r="I268" s="10">
        <v>2.9279999999999999</v>
      </c>
      <c r="J268" s="10">
        <v>0.29720000000000002</v>
      </c>
    </row>
    <row r="269" spans="1:10" x14ac:dyDescent="0.25">
      <c r="A269" s="9">
        <v>38763</v>
      </c>
      <c r="B269" s="10">
        <v>988</v>
      </c>
      <c r="C269" s="10">
        <v>989.06200000000001</v>
      </c>
      <c r="D269" s="10">
        <v>995.17499999999995</v>
      </c>
      <c r="E269" s="10">
        <v>989.06200000000001</v>
      </c>
      <c r="F269" s="10">
        <v>990.59799999999996</v>
      </c>
      <c r="G269" s="10">
        <v>835320063</v>
      </c>
      <c r="H269" s="10">
        <v>4360301040</v>
      </c>
      <c r="I269" s="10">
        <v>2.5979999999999999</v>
      </c>
      <c r="J269" s="10">
        <v>0.26300000000000001</v>
      </c>
    </row>
    <row r="270" spans="1:10" x14ac:dyDescent="0.25">
      <c r="A270" s="9">
        <v>38764</v>
      </c>
      <c r="B270" s="10">
        <v>990.59799999999996</v>
      </c>
      <c r="C270" s="10">
        <v>990.30100000000004</v>
      </c>
      <c r="D270" s="10">
        <v>990.30100000000004</v>
      </c>
      <c r="E270" s="10">
        <v>966.81399999999996</v>
      </c>
      <c r="F270" s="10">
        <v>966.81399999999996</v>
      </c>
      <c r="G270" s="10">
        <v>799417211</v>
      </c>
      <c r="H270" s="10">
        <v>4084570176</v>
      </c>
      <c r="I270" s="10">
        <v>-23.783999999999999</v>
      </c>
      <c r="J270" s="10">
        <v>-2.4009999999999998</v>
      </c>
    </row>
    <row r="271" spans="1:10" x14ac:dyDescent="0.25">
      <c r="A271" s="9">
        <v>38765</v>
      </c>
      <c r="B271" s="10">
        <v>966.81399999999996</v>
      </c>
      <c r="C271" s="10">
        <v>967.84299999999996</v>
      </c>
      <c r="D271" s="10">
        <v>972.81399999999996</v>
      </c>
      <c r="E271" s="10">
        <v>967.84299999999996</v>
      </c>
      <c r="F271" s="10">
        <v>968.80899999999997</v>
      </c>
      <c r="G271" s="10">
        <v>588218846</v>
      </c>
      <c r="H271" s="10">
        <v>2983288729</v>
      </c>
      <c r="I271" s="10">
        <v>1.9950000000000001</v>
      </c>
      <c r="J271" s="10">
        <v>0.20630000000000001</v>
      </c>
    </row>
    <row r="272" spans="1:10" x14ac:dyDescent="0.25">
      <c r="A272" s="9">
        <v>38768</v>
      </c>
      <c r="B272" s="10">
        <v>968.80899999999997</v>
      </c>
      <c r="C272" s="10">
        <v>970.36699999999996</v>
      </c>
      <c r="D272" s="10">
        <v>975.10299999999995</v>
      </c>
      <c r="E272" s="10">
        <v>969.78499999999997</v>
      </c>
      <c r="F272" s="10">
        <v>969.78499999999997</v>
      </c>
      <c r="G272" s="10">
        <v>595442218</v>
      </c>
      <c r="H272" s="10">
        <v>3594717232</v>
      </c>
      <c r="I272" s="10">
        <v>0.97599999999999998</v>
      </c>
      <c r="J272" s="10">
        <v>0.1007</v>
      </c>
    </row>
    <row r="273" spans="1:10" x14ac:dyDescent="0.25">
      <c r="A273" s="9">
        <v>38769</v>
      </c>
      <c r="B273" s="10">
        <v>969.78499999999997</v>
      </c>
      <c r="C273" s="10">
        <v>969.35699999999997</v>
      </c>
      <c r="D273" s="10">
        <v>987.74400000000003</v>
      </c>
      <c r="E273" s="10">
        <v>969.35699999999997</v>
      </c>
      <c r="F273" s="10">
        <v>987.74400000000003</v>
      </c>
      <c r="G273" s="10">
        <v>889243736</v>
      </c>
      <c r="H273" s="10">
        <v>5188973219</v>
      </c>
      <c r="I273" s="10">
        <v>17.959</v>
      </c>
      <c r="J273" s="10">
        <v>1.8519000000000001</v>
      </c>
    </row>
    <row r="274" spans="1:10" x14ac:dyDescent="0.25">
      <c r="A274" s="9">
        <v>38770</v>
      </c>
      <c r="B274" s="10">
        <v>987.74400000000003</v>
      </c>
      <c r="C274" s="10">
        <v>988.41800000000001</v>
      </c>
      <c r="D274" s="10">
        <v>998.11099999999999</v>
      </c>
      <c r="E274" s="10">
        <v>988.41800000000001</v>
      </c>
      <c r="F274" s="10">
        <v>989.11599999999999</v>
      </c>
      <c r="G274" s="10">
        <v>960930451</v>
      </c>
      <c r="H274" s="10">
        <v>5128343484</v>
      </c>
      <c r="I274" s="10">
        <v>1.3720000000000001</v>
      </c>
      <c r="J274" s="10">
        <v>0.1389</v>
      </c>
    </row>
    <row r="275" spans="1:10" x14ac:dyDescent="0.25">
      <c r="A275" s="9">
        <v>38771</v>
      </c>
      <c r="B275" s="10">
        <v>989.11599999999999</v>
      </c>
      <c r="C275" s="10">
        <v>989.39700000000005</v>
      </c>
      <c r="D275" s="10">
        <v>992.06299999999999</v>
      </c>
      <c r="E275" s="10">
        <v>985.61300000000006</v>
      </c>
      <c r="F275" s="10">
        <v>992.06299999999999</v>
      </c>
      <c r="G275" s="10">
        <v>635220777</v>
      </c>
      <c r="H275" s="10">
        <v>3455936748</v>
      </c>
      <c r="I275" s="10">
        <v>2.9470000000000001</v>
      </c>
      <c r="J275" s="10">
        <v>0.2979</v>
      </c>
    </row>
    <row r="276" spans="1:10" x14ac:dyDescent="0.25">
      <c r="A276" s="9">
        <v>38772</v>
      </c>
      <c r="B276" s="10">
        <v>992.06299999999999</v>
      </c>
      <c r="C276" s="10">
        <v>994.03499999999997</v>
      </c>
      <c r="D276" s="10">
        <v>1000.755</v>
      </c>
      <c r="E276" s="10">
        <v>994.03499999999997</v>
      </c>
      <c r="F276" s="10">
        <v>1000.755</v>
      </c>
      <c r="G276" s="10">
        <v>722049658</v>
      </c>
      <c r="H276" s="10">
        <v>3861209526</v>
      </c>
      <c r="I276" s="10">
        <v>8.6920000000000002</v>
      </c>
      <c r="J276" s="10">
        <v>0.87619999999999998</v>
      </c>
    </row>
    <row r="277" spans="1:10" x14ac:dyDescent="0.25">
      <c r="A277" s="9">
        <v>38775</v>
      </c>
      <c r="B277" s="10">
        <v>1000.755</v>
      </c>
      <c r="C277" s="10">
        <v>1001.929</v>
      </c>
      <c r="D277" s="10">
        <v>1001.929</v>
      </c>
      <c r="E277" s="10">
        <v>996.83799999999997</v>
      </c>
      <c r="F277" s="10">
        <v>996.83799999999997</v>
      </c>
      <c r="G277" s="10">
        <v>540141866</v>
      </c>
      <c r="H277" s="10">
        <v>2937996256</v>
      </c>
      <c r="I277" s="10">
        <v>-3.9169999999999998</v>
      </c>
      <c r="J277" s="10">
        <v>-0.39140000000000003</v>
      </c>
    </row>
    <row r="278" spans="1:10" x14ac:dyDescent="0.25">
      <c r="A278" s="9">
        <v>38776</v>
      </c>
      <c r="B278" s="10">
        <v>996.83799999999997</v>
      </c>
      <c r="C278" s="10">
        <v>995.34500000000003</v>
      </c>
      <c r="D278" s="10">
        <v>997.96900000000005</v>
      </c>
      <c r="E278" s="10">
        <v>991.65499999999997</v>
      </c>
      <c r="F278" s="10">
        <v>997.96900000000005</v>
      </c>
      <c r="G278" s="10">
        <v>487236406</v>
      </c>
      <c r="H278" s="10">
        <v>2524320993</v>
      </c>
      <c r="I278" s="10">
        <v>1.131</v>
      </c>
      <c r="J278" s="10">
        <v>0.1135</v>
      </c>
    </row>
    <row r="279" spans="1:10" x14ac:dyDescent="0.25">
      <c r="A279" s="9">
        <v>38777</v>
      </c>
      <c r="B279" s="10">
        <v>997.96900000000005</v>
      </c>
      <c r="C279" s="10">
        <v>999.63900000000001</v>
      </c>
      <c r="D279" s="10">
        <v>1002.583</v>
      </c>
      <c r="E279" s="10">
        <v>999.63900000000001</v>
      </c>
      <c r="F279" s="10">
        <v>1002.583</v>
      </c>
      <c r="G279" s="10">
        <v>490981282</v>
      </c>
      <c r="H279" s="10">
        <v>2513766127</v>
      </c>
      <c r="I279" s="10">
        <v>4.6139999999999999</v>
      </c>
      <c r="J279" s="10">
        <v>0.46229999999999999</v>
      </c>
    </row>
    <row r="280" spans="1:10" x14ac:dyDescent="0.25">
      <c r="A280" s="9">
        <v>38778</v>
      </c>
      <c r="B280" s="10">
        <v>1002.583</v>
      </c>
      <c r="C280" s="10">
        <v>1003.1319999999999</v>
      </c>
      <c r="D280" s="10">
        <v>1003.1319999999999</v>
      </c>
      <c r="E280" s="10">
        <v>990.101</v>
      </c>
      <c r="F280" s="10">
        <v>990.101</v>
      </c>
      <c r="G280" s="10">
        <v>701934312</v>
      </c>
      <c r="H280" s="10">
        <v>3549263462</v>
      </c>
      <c r="I280" s="10">
        <v>-12.481999999999999</v>
      </c>
      <c r="J280" s="10">
        <v>-1.2450000000000001</v>
      </c>
    </row>
    <row r="281" spans="1:10" x14ac:dyDescent="0.25">
      <c r="A281" s="9">
        <v>38779</v>
      </c>
      <c r="B281" s="10">
        <v>990.101</v>
      </c>
      <c r="C281" s="10">
        <v>990.29300000000001</v>
      </c>
      <c r="D281" s="10">
        <v>997.10299999999995</v>
      </c>
      <c r="E281" s="10">
        <v>988.78800000000001</v>
      </c>
      <c r="F281" s="10">
        <v>997.10299999999995</v>
      </c>
      <c r="G281" s="10">
        <v>639625935</v>
      </c>
      <c r="H281" s="10">
        <v>3273181371</v>
      </c>
      <c r="I281" s="10">
        <v>7.0019999999999998</v>
      </c>
      <c r="J281" s="10">
        <v>0.70720000000000005</v>
      </c>
    </row>
    <row r="282" spans="1:10" x14ac:dyDescent="0.25">
      <c r="A282" s="9">
        <v>38782</v>
      </c>
      <c r="B282" s="10">
        <v>997.10299999999995</v>
      </c>
      <c r="C282" s="10">
        <v>997.18399999999997</v>
      </c>
      <c r="D282" s="10">
        <v>997.22199999999998</v>
      </c>
      <c r="E282" s="10">
        <v>994.67</v>
      </c>
      <c r="F282" s="10">
        <v>994.67</v>
      </c>
      <c r="G282" s="10">
        <v>562033818</v>
      </c>
      <c r="H282" s="10">
        <v>2748469172</v>
      </c>
      <c r="I282" s="10">
        <v>-2.4329999999999998</v>
      </c>
      <c r="J282" s="10">
        <v>-0.24399999999999999</v>
      </c>
    </row>
    <row r="283" spans="1:10" x14ac:dyDescent="0.25">
      <c r="A283" s="9">
        <v>38783</v>
      </c>
      <c r="B283" s="10">
        <v>994.67</v>
      </c>
      <c r="C283" s="10">
        <v>995.25400000000002</v>
      </c>
      <c r="D283" s="10">
        <v>995.25400000000002</v>
      </c>
      <c r="E283" s="10">
        <v>974.41</v>
      </c>
      <c r="F283" s="10">
        <v>974.41</v>
      </c>
      <c r="G283" s="10">
        <v>661216032</v>
      </c>
      <c r="H283" s="10">
        <v>3214555118</v>
      </c>
      <c r="I283" s="10">
        <v>-20.260000000000002</v>
      </c>
      <c r="J283" s="10">
        <v>-2.0369000000000002</v>
      </c>
    </row>
    <row r="284" spans="1:10" x14ac:dyDescent="0.25">
      <c r="A284" s="9">
        <v>38784</v>
      </c>
      <c r="B284" s="10">
        <v>974.41</v>
      </c>
      <c r="C284" s="10">
        <v>957.94100000000003</v>
      </c>
      <c r="D284" s="10">
        <v>965.01099999999997</v>
      </c>
      <c r="E284" s="10">
        <v>957.94100000000003</v>
      </c>
      <c r="F284" s="10">
        <v>965.01099999999997</v>
      </c>
      <c r="G284" s="10">
        <v>579044164</v>
      </c>
      <c r="H284" s="10">
        <v>2842916494</v>
      </c>
      <c r="I284" s="10">
        <v>-9.3989999999999991</v>
      </c>
      <c r="J284" s="10">
        <v>-0.96460000000000001</v>
      </c>
    </row>
    <row r="285" spans="1:10" x14ac:dyDescent="0.25">
      <c r="A285" s="9">
        <v>38785</v>
      </c>
      <c r="B285" s="10">
        <v>965.01099999999997</v>
      </c>
      <c r="C285" s="10">
        <v>964.221</v>
      </c>
      <c r="D285" s="10">
        <v>965.51300000000003</v>
      </c>
      <c r="E285" s="10">
        <v>963.98199999999997</v>
      </c>
      <c r="F285" s="10">
        <v>965.51300000000003</v>
      </c>
      <c r="G285" s="10">
        <v>374205911</v>
      </c>
      <c r="H285" s="10">
        <v>1802698632</v>
      </c>
      <c r="I285" s="10">
        <v>0.502</v>
      </c>
      <c r="J285" s="10">
        <v>5.1999999999999998E-2</v>
      </c>
    </row>
    <row r="286" spans="1:10" x14ac:dyDescent="0.25">
      <c r="A286" s="9">
        <v>38786</v>
      </c>
      <c r="B286" s="10">
        <v>965.51300000000003</v>
      </c>
      <c r="C286" s="10">
        <v>966.07600000000002</v>
      </c>
      <c r="D286" s="10">
        <v>969.33399999999995</v>
      </c>
      <c r="E286" s="10">
        <v>966.07600000000002</v>
      </c>
      <c r="F286" s="10">
        <v>969.33399999999995</v>
      </c>
      <c r="G286" s="10">
        <v>412400095</v>
      </c>
      <c r="H286" s="10">
        <v>1998992242</v>
      </c>
      <c r="I286" s="10">
        <v>3.8210000000000002</v>
      </c>
      <c r="J286" s="10">
        <v>0.3957</v>
      </c>
    </row>
    <row r="287" spans="1:10" x14ac:dyDescent="0.25">
      <c r="A287" s="9">
        <v>38789</v>
      </c>
      <c r="B287" s="10">
        <v>969.33399999999995</v>
      </c>
      <c r="C287" s="10">
        <v>968.928</v>
      </c>
      <c r="D287" s="10">
        <v>979.08199999999999</v>
      </c>
      <c r="E287" s="10">
        <v>968.928</v>
      </c>
      <c r="F287" s="10">
        <v>979.08199999999999</v>
      </c>
      <c r="G287" s="10">
        <v>391010183</v>
      </c>
      <c r="H287" s="10">
        <v>1919737968</v>
      </c>
      <c r="I287" s="10">
        <v>9.7479999999999993</v>
      </c>
      <c r="J287" s="10">
        <v>1.0056</v>
      </c>
    </row>
    <row r="288" spans="1:10" x14ac:dyDescent="0.25">
      <c r="A288" s="9">
        <v>38790</v>
      </c>
      <c r="B288" s="10">
        <v>979.08199999999999</v>
      </c>
      <c r="C288" s="10">
        <v>977.41099999999994</v>
      </c>
      <c r="D288" s="10">
        <v>980.88900000000001</v>
      </c>
      <c r="E288" s="10">
        <v>977.41099999999994</v>
      </c>
      <c r="F288" s="10">
        <v>980.88900000000001</v>
      </c>
      <c r="G288" s="10">
        <v>384248684</v>
      </c>
      <c r="H288" s="10">
        <v>1907836623</v>
      </c>
      <c r="I288" s="10">
        <v>1.8069999999999999</v>
      </c>
      <c r="J288" s="10">
        <v>0.18459999999999999</v>
      </c>
    </row>
    <row r="289" spans="1:10" x14ac:dyDescent="0.25">
      <c r="A289" s="9">
        <v>38791</v>
      </c>
      <c r="B289" s="10">
        <v>980.88900000000001</v>
      </c>
      <c r="C289" s="10">
        <v>988.976</v>
      </c>
      <c r="D289" s="10">
        <v>990.67200000000003</v>
      </c>
      <c r="E289" s="10">
        <v>988.976</v>
      </c>
      <c r="F289" s="10">
        <v>990.67200000000003</v>
      </c>
      <c r="G289" s="10">
        <v>516785689</v>
      </c>
      <c r="H289" s="10">
        <v>2611272054</v>
      </c>
      <c r="I289" s="10">
        <v>9.7829999999999995</v>
      </c>
      <c r="J289" s="10">
        <v>0.99739999999999995</v>
      </c>
    </row>
    <row r="290" spans="1:10" x14ac:dyDescent="0.25">
      <c r="A290" s="9">
        <v>38792</v>
      </c>
      <c r="B290" s="10">
        <v>990.67200000000003</v>
      </c>
      <c r="C290" s="10">
        <v>987.26700000000005</v>
      </c>
      <c r="D290" s="10">
        <v>987.26700000000005</v>
      </c>
      <c r="E290" s="10">
        <v>986.60900000000004</v>
      </c>
      <c r="F290" s="10">
        <v>986.60900000000004</v>
      </c>
      <c r="G290" s="10">
        <v>431558409</v>
      </c>
      <c r="H290" s="10">
        <v>2200308212</v>
      </c>
      <c r="I290" s="10">
        <v>-4.0629999999999997</v>
      </c>
      <c r="J290" s="10">
        <v>-0.41010000000000002</v>
      </c>
    </row>
    <row r="291" spans="1:10" x14ac:dyDescent="0.25">
      <c r="A291" s="9">
        <v>38793</v>
      </c>
      <c r="B291" s="10">
        <v>986.60900000000004</v>
      </c>
      <c r="C291" s="10">
        <v>981.71100000000001</v>
      </c>
      <c r="D291" s="10">
        <v>983.79600000000005</v>
      </c>
      <c r="E291" s="10">
        <v>981.71100000000001</v>
      </c>
      <c r="F291" s="10">
        <v>983.79600000000005</v>
      </c>
      <c r="G291" s="10">
        <v>544193841</v>
      </c>
      <c r="H291" s="10">
        <v>2741718852</v>
      </c>
      <c r="I291" s="10">
        <v>-2.8130000000000002</v>
      </c>
      <c r="J291" s="10">
        <v>-0.28510000000000002</v>
      </c>
    </row>
    <row r="292" spans="1:10" x14ac:dyDescent="0.25">
      <c r="A292" s="9">
        <v>38796</v>
      </c>
      <c r="B292" s="10">
        <v>983.79600000000005</v>
      </c>
      <c r="C292" s="10">
        <v>983.82299999999998</v>
      </c>
      <c r="D292" s="10">
        <v>995.25900000000001</v>
      </c>
      <c r="E292" s="10">
        <v>983.82299999999998</v>
      </c>
      <c r="F292" s="10">
        <v>995.25900000000001</v>
      </c>
      <c r="G292" s="10">
        <v>437838574</v>
      </c>
      <c r="H292" s="10">
        <v>2187243958</v>
      </c>
      <c r="I292" s="10">
        <v>11.462999999999999</v>
      </c>
      <c r="J292" s="10">
        <v>1.1652</v>
      </c>
    </row>
    <row r="293" spans="1:10" x14ac:dyDescent="0.25">
      <c r="A293" s="9">
        <v>38797</v>
      </c>
      <c r="B293" s="10">
        <v>995.25900000000001</v>
      </c>
      <c r="C293" s="10">
        <v>995.11500000000001</v>
      </c>
      <c r="D293" s="10">
        <v>996.68700000000001</v>
      </c>
      <c r="E293" s="10">
        <v>993.73400000000004</v>
      </c>
      <c r="F293" s="10">
        <v>993.73400000000004</v>
      </c>
      <c r="G293" s="10">
        <v>457542759</v>
      </c>
      <c r="H293" s="10">
        <v>2369355118</v>
      </c>
      <c r="I293" s="10">
        <v>-1.5249999999999999</v>
      </c>
      <c r="J293" s="10">
        <v>-0.1532</v>
      </c>
    </row>
    <row r="294" spans="1:10" x14ac:dyDescent="0.25">
      <c r="A294" s="9">
        <v>38798</v>
      </c>
      <c r="B294" s="10">
        <v>993.73400000000004</v>
      </c>
      <c r="C294" s="10">
        <v>993.31100000000004</v>
      </c>
      <c r="D294" s="10">
        <v>995.73</v>
      </c>
      <c r="E294" s="10">
        <v>990.00699999999995</v>
      </c>
      <c r="F294" s="10">
        <v>995.73</v>
      </c>
      <c r="G294" s="10">
        <v>461082635</v>
      </c>
      <c r="H294" s="10">
        <v>2499393419</v>
      </c>
      <c r="I294" s="10">
        <v>1.996</v>
      </c>
      <c r="J294" s="10">
        <v>0.2009</v>
      </c>
    </row>
    <row r="295" spans="1:10" x14ac:dyDescent="0.25">
      <c r="A295" s="9">
        <v>38799</v>
      </c>
      <c r="B295" s="10">
        <v>995.73</v>
      </c>
      <c r="C295" s="10">
        <v>994.92100000000005</v>
      </c>
      <c r="D295" s="10">
        <v>996.35</v>
      </c>
      <c r="E295" s="10">
        <v>990.42600000000004</v>
      </c>
      <c r="F295" s="10">
        <v>996.35</v>
      </c>
      <c r="G295" s="10">
        <v>598781885</v>
      </c>
      <c r="H295" s="10">
        <v>3202503687</v>
      </c>
      <c r="I295" s="10">
        <v>0.62</v>
      </c>
      <c r="J295" s="10">
        <v>6.2300000000000001E-2</v>
      </c>
    </row>
    <row r="296" spans="1:10" x14ac:dyDescent="0.25">
      <c r="A296" s="9">
        <v>38800</v>
      </c>
      <c r="B296" s="10">
        <v>996.35</v>
      </c>
      <c r="C296" s="10">
        <v>996.77700000000004</v>
      </c>
      <c r="D296" s="10">
        <v>996.77700000000004</v>
      </c>
      <c r="E296" s="10">
        <v>992.44299999999998</v>
      </c>
      <c r="F296" s="10">
        <v>992.44299999999998</v>
      </c>
      <c r="G296" s="10">
        <v>619302590</v>
      </c>
      <c r="H296" s="10">
        <v>3232961271</v>
      </c>
      <c r="I296" s="10">
        <v>-3.907</v>
      </c>
      <c r="J296" s="10">
        <v>-0.3921</v>
      </c>
    </row>
    <row r="297" spans="1:10" x14ac:dyDescent="0.25">
      <c r="A297" s="9">
        <v>38803</v>
      </c>
      <c r="B297" s="10">
        <v>992.44299999999998</v>
      </c>
      <c r="C297" s="10">
        <v>992.25699999999995</v>
      </c>
      <c r="D297" s="10">
        <v>994.35400000000004</v>
      </c>
      <c r="E297" s="10">
        <v>990.08600000000001</v>
      </c>
      <c r="F297" s="10">
        <v>994.35400000000004</v>
      </c>
      <c r="G297" s="10">
        <v>420627030</v>
      </c>
      <c r="H297" s="10">
        <v>2163134963</v>
      </c>
      <c r="I297" s="10">
        <v>1.911</v>
      </c>
      <c r="J297" s="10">
        <v>0.19259999999999999</v>
      </c>
    </row>
    <row r="298" spans="1:10" x14ac:dyDescent="0.25">
      <c r="A298" s="9">
        <v>38804</v>
      </c>
      <c r="B298" s="10">
        <v>994.35400000000004</v>
      </c>
      <c r="C298" s="10">
        <v>993.99300000000005</v>
      </c>
      <c r="D298" s="10">
        <v>996.755</v>
      </c>
      <c r="E298" s="10">
        <v>993.29300000000001</v>
      </c>
      <c r="F298" s="10">
        <v>996.755</v>
      </c>
      <c r="G298" s="10">
        <v>511820167</v>
      </c>
      <c r="H298" s="10">
        <v>2609218563</v>
      </c>
      <c r="I298" s="10">
        <v>2.4009999999999998</v>
      </c>
      <c r="J298" s="10">
        <v>0.24149999999999999</v>
      </c>
    </row>
    <row r="299" spans="1:10" x14ac:dyDescent="0.25">
      <c r="A299" s="9">
        <v>38805</v>
      </c>
      <c r="B299" s="10">
        <v>996.755</v>
      </c>
      <c r="C299" s="10">
        <v>996.93399999999997</v>
      </c>
      <c r="D299" s="10">
        <v>1004.989</v>
      </c>
      <c r="E299" s="10">
        <v>996.93399999999997</v>
      </c>
      <c r="F299" s="10">
        <v>1004.989</v>
      </c>
      <c r="G299" s="10">
        <v>785835740</v>
      </c>
      <c r="H299" s="10">
        <v>3842101466</v>
      </c>
      <c r="I299" s="10">
        <v>8.234</v>
      </c>
      <c r="J299" s="10">
        <v>0.82609999999999995</v>
      </c>
    </row>
    <row r="300" spans="1:10" x14ac:dyDescent="0.25">
      <c r="A300" s="9">
        <v>38806</v>
      </c>
      <c r="B300" s="10">
        <v>1004.989</v>
      </c>
      <c r="C300" s="10">
        <v>1005.134</v>
      </c>
      <c r="D300" s="10">
        <v>1005.134</v>
      </c>
      <c r="E300" s="10">
        <v>998.48199999999997</v>
      </c>
      <c r="F300" s="10">
        <v>998.48199999999997</v>
      </c>
      <c r="G300" s="10">
        <v>547860143</v>
      </c>
      <c r="H300" s="10">
        <v>3002042181</v>
      </c>
      <c r="I300" s="10">
        <v>-6.5069999999999997</v>
      </c>
      <c r="J300" s="10">
        <v>-0.64749999999999996</v>
      </c>
    </row>
    <row r="301" spans="1:10" x14ac:dyDescent="0.25">
      <c r="A301" s="9">
        <v>38807</v>
      </c>
      <c r="B301" s="10">
        <v>998.48199999999997</v>
      </c>
      <c r="C301" s="10">
        <v>996.58600000000001</v>
      </c>
      <c r="D301" s="10">
        <v>999.82899999999995</v>
      </c>
      <c r="E301" s="10">
        <v>996.58600000000001</v>
      </c>
      <c r="F301" s="10">
        <v>999.82899999999995</v>
      </c>
      <c r="G301" s="10">
        <v>587118800</v>
      </c>
      <c r="H301" s="10">
        <v>2984790587</v>
      </c>
      <c r="I301" s="10">
        <v>1.347</v>
      </c>
      <c r="J301" s="10">
        <v>0.13489999999999999</v>
      </c>
    </row>
    <row r="302" spans="1:10" x14ac:dyDescent="0.25">
      <c r="A302" s="9">
        <v>38810</v>
      </c>
      <c r="B302" s="10">
        <v>999.82899999999995</v>
      </c>
      <c r="C302" s="10">
        <v>1002.486</v>
      </c>
      <c r="D302" s="10">
        <v>1009.953</v>
      </c>
      <c r="E302" s="10">
        <v>1002.486</v>
      </c>
      <c r="F302" s="10">
        <v>1009.953</v>
      </c>
      <c r="G302" s="10">
        <v>741194522</v>
      </c>
      <c r="H302" s="10">
        <v>3913675114</v>
      </c>
      <c r="I302" s="10">
        <v>10.124000000000001</v>
      </c>
      <c r="J302" s="10">
        <v>1.0125999999999999</v>
      </c>
    </row>
    <row r="303" spans="1:10" x14ac:dyDescent="0.25">
      <c r="A303" s="9">
        <v>38811</v>
      </c>
      <c r="B303" s="10">
        <v>1009.953</v>
      </c>
      <c r="C303" s="10">
        <v>1011.203</v>
      </c>
      <c r="D303" s="10">
        <v>1019.998</v>
      </c>
      <c r="E303" s="10">
        <v>1011.203</v>
      </c>
      <c r="F303" s="10">
        <v>1019.998</v>
      </c>
      <c r="G303" s="10">
        <v>892413275</v>
      </c>
      <c r="H303" s="10">
        <v>4595110038</v>
      </c>
      <c r="I303" s="10">
        <v>10.045</v>
      </c>
      <c r="J303" s="10">
        <v>0.99460000000000004</v>
      </c>
    </row>
    <row r="304" spans="1:10" x14ac:dyDescent="0.25">
      <c r="A304" s="9">
        <v>38812</v>
      </c>
      <c r="B304" s="10">
        <v>1019.998</v>
      </c>
      <c r="C304" s="10">
        <v>1022.591</v>
      </c>
      <c r="D304" s="10">
        <v>1029.2739999999999</v>
      </c>
      <c r="E304" s="10">
        <v>1022.591</v>
      </c>
      <c r="F304" s="10">
        <v>1029.2739999999999</v>
      </c>
      <c r="G304" s="10">
        <v>1027952572</v>
      </c>
      <c r="H304" s="10">
        <v>5306182171</v>
      </c>
      <c r="I304" s="10">
        <v>9.2759999999999998</v>
      </c>
      <c r="J304" s="10">
        <v>0.90939999999999999</v>
      </c>
    </row>
    <row r="305" spans="1:10" x14ac:dyDescent="0.25">
      <c r="A305" s="9">
        <v>38813</v>
      </c>
      <c r="B305" s="10">
        <v>1029.2739999999999</v>
      </c>
      <c r="C305" s="10">
        <v>1032.2360000000001</v>
      </c>
      <c r="D305" s="10">
        <v>1032.2360000000001</v>
      </c>
      <c r="E305" s="10">
        <v>1029.4359999999999</v>
      </c>
      <c r="F305" s="10">
        <v>1029.4359999999999</v>
      </c>
      <c r="G305" s="10">
        <v>1055255805</v>
      </c>
      <c r="H305" s="10">
        <v>5432019137</v>
      </c>
      <c r="I305" s="10">
        <v>0.16200000000000001</v>
      </c>
      <c r="J305" s="10">
        <v>1.5699999999999999E-2</v>
      </c>
    </row>
    <row r="306" spans="1:10" x14ac:dyDescent="0.25">
      <c r="A306" s="9">
        <v>38814</v>
      </c>
      <c r="B306" s="10">
        <v>1029.4359999999999</v>
      </c>
      <c r="C306" s="10">
        <v>1031.0350000000001</v>
      </c>
      <c r="D306" s="10">
        <v>1031.0350000000001</v>
      </c>
      <c r="E306" s="10">
        <v>1026.931</v>
      </c>
      <c r="F306" s="10">
        <v>1029.4090000000001</v>
      </c>
      <c r="G306" s="10">
        <v>1082220804</v>
      </c>
      <c r="H306" s="10">
        <v>5352783898</v>
      </c>
      <c r="I306" s="10">
        <v>-2.7E-2</v>
      </c>
      <c r="J306" s="10">
        <v>-2.5999999999999999E-3</v>
      </c>
    </row>
    <row r="307" spans="1:10" x14ac:dyDescent="0.25">
      <c r="A307" s="9">
        <v>38817</v>
      </c>
      <c r="B307" s="10">
        <v>1029.4090000000001</v>
      </c>
      <c r="C307" s="10">
        <v>1030.864</v>
      </c>
      <c r="D307" s="10">
        <v>1044.848</v>
      </c>
      <c r="E307" s="10">
        <v>1030.864</v>
      </c>
      <c r="F307" s="10">
        <v>1044.848</v>
      </c>
      <c r="G307" s="10">
        <v>984059136</v>
      </c>
      <c r="H307" s="10">
        <v>4967343544</v>
      </c>
      <c r="I307" s="10">
        <v>15.439</v>
      </c>
      <c r="J307" s="10">
        <v>1.4998</v>
      </c>
    </row>
    <row r="308" spans="1:10" x14ac:dyDescent="0.25">
      <c r="A308" s="9">
        <v>38818</v>
      </c>
      <c r="B308" s="10">
        <v>1044.848</v>
      </c>
      <c r="C308" s="10">
        <v>1047.854</v>
      </c>
      <c r="D308" s="10">
        <v>1054.374</v>
      </c>
      <c r="E308" s="10">
        <v>1047.854</v>
      </c>
      <c r="F308" s="10">
        <v>1054.374</v>
      </c>
      <c r="G308" s="10">
        <v>1093982975</v>
      </c>
      <c r="H308" s="10">
        <v>5984667705</v>
      </c>
      <c r="I308" s="10">
        <v>9.5259999999999998</v>
      </c>
      <c r="J308" s="10">
        <v>0.91169999999999995</v>
      </c>
    </row>
    <row r="309" spans="1:10" x14ac:dyDescent="0.25">
      <c r="A309" s="9">
        <v>38819</v>
      </c>
      <c r="B309" s="10">
        <v>1054.374</v>
      </c>
      <c r="C309" s="10">
        <v>1054.201</v>
      </c>
      <c r="D309" s="10">
        <v>1054.201</v>
      </c>
      <c r="E309" s="10">
        <v>1046.232</v>
      </c>
      <c r="F309" s="10">
        <v>1046.232</v>
      </c>
      <c r="G309" s="10">
        <v>867613251</v>
      </c>
      <c r="H309" s="10">
        <v>4536498777</v>
      </c>
      <c r="I309" s="10">
        <v>-8.1419999999999995</v>
      </c>
      <c r="J309" s="10">
        <v>-0.7722</v>
      </c>
    </row>
    <row r="310" spans="1:10" x14ac:dyDescent="0.25">
      <c r="A310" s="9">
        <v>38820</v>
      </c>
      <c r="B310" s="10">
        <v>1046.232</v>
      </c>
      <c r="C310" s="10">
        <v>1045.75</v>
      </c>
      <c r="D310" s="10">
        <v>1045.75</v>
      </c>
      <c r="E310" s="10">
        <v>1032.1189999999999</v>
      </c>
      <c r="F310" s="10">
        <v>1032.1189999999999</v>
      </c>
      <c r="G310" s="10">
        <v>1060198765</v>
      </c>
      <c r="H310" s="10">
        <v>5111634666</v>
      </c>
      <c r="I310" s="10">
        <v>-14.113</v>
      </c>
      <c r="J310" s="10">
        <v>-1.3489</v>
      </c>
    </row>
    <row r="311" spans="1:10" x14ac:dyDescent="0.25">
      <c r="A311" s="9">
        <v>38821</v>
      </c>
      <c r="B311" s="10">
        <v>1032.1189999999999</v>
      </c>
      <c r="C311" s="10">
        <v>1030.9860000000001</v>
      </c>
      <c r="D311" s="10">
        <v>1056.8920000000001</v>
      </c>
      <c r="E311" s="10">
        <v>1030.9860000000001</v>
      </c>
      <c r="F311" s="10">
        <v>1056.8920000000001</v>
      </c>
      <c r="G311" s="10">
        <v>1175499273</v>
      </c>
      <c r="H311" s="10">
        <v>5476982641</v>
      </c>
      <c r="I311" s="10">
        <v>24.773</v>
      </c>
      <c r="J311" s="10">
        <v>2.4001999999999999</v>
      </c>
    </row>
    <row r="312" spans="1:10" x14ac:dyDescent="0.25">
      <c r="A312" s="9">
        <v>38824</v>
      </c>
      <c r="B312" s="10">
        <v>1056.8920000000001</v>
      </c>
      <c r="C312" s="10">
        <v>1055.6969999999999</v>
      </c>
      <c r="D312" s="10">
        <v>1066</v>
      </c>
      <c r="E312" s="10">
        <v>1055.6969999999999</v>
      </c>
      <c r="F312" s="10">
        <v>1064.5540000000001</v>
      </c>
      <c r="G312" s="10">
        <v>1117477007</v>
      </c>
      <c r="H312" s="10">
        <v>5538434979</v>
      </c>
      <c r="I312" s="10">
        <v>7.6619999999999999</v>
      </c>
      <c r="J312" s="10">
        <v>0.72499999999999998</v>
      </c>
    </row>
    <row r="313" spans="1:10" x14ac:dyDescent="0.25">
      <c r="A313" s="9">
        <v>38825</v>
      </c>
      <c r="B313" s="10">
        <v>1064.5540000000001</v>
      </c>
      <c r="C313" s="10">
        <v>1064.365</v>
      </c>
      <c r="D313" s="10">
        <v>1077.1369999999999</v>
      </c>
      <c r="E313" s="10">
        <v>1064.365</v>
      </c>
      <c r="F313" s="10">
        <v>1070.211</v>
      </c>
      <c r="G313" s="10">
        <v>976624080</v>
      </c>
      <c r="H313" s="10">
        <v>4671217811</v>
      </c>
      <c r="I313" s="10">
        <v>5.657</v>
      </c>
      <c r="J313" s="10">
        <v>0.53139999999999998</v>
      </c>
    </row>
    <row r="314" spans="1:10" x14ac:dyDescent="0.25">
      <c r="A314" s="9">
        <v>38826</v>
      </c>
      <c r="B314" s="10">
        <v>1070.211</v>
      </c>
      <c r="C314" s="10">
        <v>1073.27</v>
      </c>
      <c r="D314" s="10">
        <v>1073.27</v>
      </c>
      <c r="E314" s="10">
        <v>1065.8710000000001</v>
      </c>
      <c r="F314" s="10">
        <v>1072.7280000000001</v>
      </c>
      <c r="G314" s="10">
        <v>943073860</v>
      </c>
      <c r="H314" s="10">
        <v>4758331749</v>
      </c>
      <c r="I314" s="10">
        <v>2.5169999999999999</v>
      </c>
      <c r="J314" s="10">
        <v>0.23519999999999999</v>
      </c>
    </row>
    <row r="315" spans="1:10" x14ac:dyDescent="0.25">
      <c r="A315" s="9">
        <v>38827</v>
      </c>
      <c r="B315" s="10">
        <v>1072.7280000000001</v>
      </c>
      <c r="C315" s="10">
        <v>1074.6120000000001</v>
      </c>
      <c r="D315" s="10">
        <v>1074.6120000000001</v>
      </c>
      <c r="E315" s="10">
        <v>1061.492</v>
      </c>
      <c r="F315" s="10">
        <v>1061.492</v>
      </c>
      <c r="G315" s="10">
        <v>1034198343</v>
      </c>
      <c r="H315" s="10">
        <v>5282028919</v>
      </c>
      <c r="I315" s="10">
        <v>-11.236000000000001</v>
      </c>
      <c r="J315" s="10">
        <v>-1.0474000000000001</v>
      </c>
    </row>
    <row r="316" spans="1:10" x14ac:dyDescent="0.25">
      <c r="A316" s="9">
        <v>38828</v>
      </c>
      <c r="B316" s="10">
        <v>1061.492</v>
      </c>
      <c r="C316" s="10">
        <v>1061.643</v>
      </c>
      <c r="D316" s="10">
        <v>1072.528</v>
      </c>
      <c r="E316" s="10">
        <v>1061.643</v>
      </c>
      <c r="F316" s="10">
        <v>1072.528</v>
      </c>
      <c r="G316" s="10">
        <v>1194602191</v>
      </c>
      <c r="H316" s="10">
        <v>5968643164</v>
      </c>
      <c r="I316" s="10">
        <v>11.036</v>
      </c>
      <c r="J316" s="10">
        <v>1.0397000000000001</v>
      </c>
    </row>
    <row r="317" spans="1:10" x14ac:dyDescent="0.25">
      <c r="A317" s="9">
        <v>38831</v>
      </c>
      <c r="B317" s="10">
        <v>1072.528</v>
      </c>
      <c r="C317" s="10">
        <v>1076.9649999999999</v>
      </c>
      <c r="D317" s="10">
        <v>1076.9649999999999</v>
      </c>
      <c r="E317" s="10">
        <v>1059.499</v>
      </c>
      <c r="F317" s="10">
        <v>1059.595</v>
      </c>
      <c r="G317" s="10">
        <v>1330269807</v>
      </c>
      <c r="H317" s="10">
        <v>7000225075</v>
      </c>
      <c r="I317" s="10">
        <v>-12.933</v>
      </c>
      <c r="J317" s="10">
        <v>-1.2058</v>
      </c>
    </row>
    <row r="318" spans="1:10" x14ac:dyDescent="0.25">
      <c r="A318" s="9">
        <v>38832</v>
      </c>
      <c r="B318" s="10">
        <v>1059.595</v>
      </c>
      <c r="C318" s="10">
        <v>1057.6659999999999</v>
      </c>
      <c r="D318" s="10">
        <v>1057.6659999999999</v>
      </c>
      <c r="E318" s="10">
        <v>1049.7919999999999</v>
      </c>
      <c r="F318" s="10">
        <v>1049.7919999999999</v>
      </c>
      <c r="G318" s="10">
        <v>1174402760</v>
      </c>
      <c r="H318" s="10">
        <v>5966518686</v>
      </c>
      <c r="I318" s="10">
        <v>-9.8030000000000008</v>
      </c>
      <c r="J318" s="10">
        <v>-0.92520000000000002</v>
      </c>
    </row>
    <row r="319" spans="1:10" x14ac:dyDescent="0.25">
      <c r="A319" s="9">
        <v>38833</v>
      </c>
      <c r="B319" s="10">
        <v>1049.7919999999999</v>
      </c>
      <c r="C319" s="10">
        <v>1048.9649999999999</v>
      </c>
      <c r="D319" s="10">
        <v>1065.175</v>
      </c>
      <c r="E319" s="10">
        <v>1048.9649999999999</v>
      </c>
      <c r="F319" s="10">
        <v>1065.175</v>
      </c>
      <c r="G319" s="10">
        <v>1352692552</v>
      </c>
      <c r="H319" s="10">
        <v>7068319206</v>
      </c>
      <c r="I319" s="10">
        <v>15.382999999999999</v>
      </c>
      <c r="J319" s="10">
        <v>1.4653</v>
      </c>
    </row>
    <row r="320" spans="1:10" x14ac:dyDescent="0.25">
      <c r="A320" s="9">
        <v>38834</v>
      </c>
      <c r="B320" s="10">
        <v>1065.175</v>
      </c>
      <c r="C320" s="10">
        <v>1064.9870000000001</v>
      </c>
      <c r="D320" s="10">
        <v>1064.9870000000001</v>
      </c>
      <c r="E320" s="10">
        <v>1061.931</v>
      </c>
      <c r="F320" s="10">
        <v>1061.931</v>
      </c>
      <c r="G320" s="10">
        <v>960451557</v>
      </c>
      <c r="H320" s="10">
        <v>5156992044</v>
      </c>
      <c r="I320" s="10">
        <v>-3.2440000000000002</v>
      </c>
      <c r="J320" s="10">
        <v>-0.30459999999999998</v>
      </c>
    </row>
    <row r="321" spans="1:10" x14ac:dyDescent="0.25">
      <c r="A321" s="9">
        <v>38835</v>
      </c>
      <c r="B321" s="10">
        <v>1061.931</v>
      </c>
      <c r="C321" s="10">
        <v>1055.011</v>
      </c>
      <c r="D321" s="10">
        <v>1066.8800000000001</v>
      </c>
      <c r="E321" s="10">
        <v>1055.011</v>
      </c>
      <c r="F321" s="10">
        <v>1066.8800000000001</v>
      </c>
      <c r="G321" s="10">
        <v>1028750674</v>
      </c>
      <c r="H321" s="10">
        <v>5380304683</v>
      </c>
      <c r="I321" s="10">
        <v>4.9489999999999998</v>
      </c>
      <c r="J321" s="10">
        <v>0.46600000000000003</v>
      </c>
    </row>
    <row r="322" spans="1:10" x14ac:dyDescent="0.25">
      <c r="A322" s="9">
        <v>38845</v>
      </c>
      <c r="B322" s="10">
        <v>1066.8800000000001</v>
      </c>
      <c r="C322" s="10">
        <v>1069.9100000000001</v>
      </c>
      <c r="D322" s="10">
        <v>1103.7360000000001</v>
      </c>
      <c r="E322" s="10">
        <v>1069.9100000000001</v>
      </c>
      <c r="F322" s="10">
        <v>1103.7360000000001</v>
      </c>
      <c r="G322" s="10">
        <v>1325412610</v>
      </c>
      <c r="H322" s="10">
        <v>7062618813</v>
      </c>
      <c r="I322" s="10">
        <v>36.856000000000002</v>
      </c>
      <c r="J322" s="10">
        <v>3.4546000000000001</v>
      </c>
    </row>
    <row r="323" spans="1:10" x14ac:dyDescent="0.25">
      <c r="A323" s="9">
        <v>38846</v>
      </c>
      <c r="B323" s="10">
        <v>1103.7360000000001</v>
      </c>
      <c r="C323" s="10">
        <v>1108.636</v>
      </c>
      <c r="D323" s="10">
        <v>1122.5519999999999</v>
      </c>
      <c r="E323" s="10">
        <v>1108.636</v>
      </c>
      <c r="F323" s="10">
        <v>1122.5519999999999</v>
      </c>
      <c r="G323" s="10">
        <v>1565441058</v>
      </c>
      <c r="H323" s="10">
        <v>8113087149</v>
      </c>
      <c r="I323" s="10">
        <v>18.815999999999999</v>
      </c>
      <c r="J323" s="10">
        <v>1.7048000000000001</v>
      </c>
    </row>
    <row r="324" spans="1:10" x14ac:dyDescent="0.25">
      <c r="A324" s="9">
        <v>38847</v>
      </c>
      <c r="B324" s="10">
        <v>1122.5519999999999</v>
      </c>
      <c r="C324" s="10">
        <v>1124.5609999999999</v>
      </c>
      <c r="D324" s="10">
        <v>1132.2909999999999</v>
      </c>
      <c r="E324" s="10">
        <v>1124.5609999999999</v>
      </c>
      <c r="F324" s="10">
        <v>1132.2909999999999</v>
      </c>
      <c r="G324" s="10">
        <v>1504502771</v>
      </c>
      <c r="H324" s="10">
        <v>7738200169</v>
      </c>
      <c r="I324" s="10">
        <v>9.7390000000000008</v>
      </c>
      <c r="J324" s="10">
        <v>0.86760000000000004</v>
      </c>
    </row>
    <row r="325" spans="1:10" x14ac:dyDescent="0.25">
      <c r="A325" s="9">
        <v>38848</v>
      </c>
      <c r="B325" s="10">
        <v>1132.2909999999999</v>
      </c>
      <c r="C325" s="10">
        <v>1136.98</v>
      </c>
      <c r="D325" s="10">
        <v>1151.0650000000001</v>
      </c>
      <c r="E325" s="10">
        <v>1122.479</v>
      </c>
      <c r="F325" s="10">
        <v>1122.479</v>
      </c>
      <c r="G325" s="10">
        <v>1765879576</v>
      </c>
      <c r="H325" s="10">
        <v>9791322758</v>
      </c>
      <c r="I325" s="10">
        <v>-9.8119999999999994</v>
      </c>
      <c r="J325" s="10">
        <v>-0.86660000000000004</v>
      </c>
    </row>
    <row r="326" spans="1:10" x14ac:dyDescent="0.25">
      <c r="A326" s="9">
        <v>38849</v>
      </c>
      <c r="B326" s="10">
        <v>1122.479</v>
      </c>
      <c r="C326" s="10">
        <v>1118.1079999999999</v>
      </c>
      <c r="D326" s="10">
        <v>1150.3520000000001</v>
      </c>
      <c r="E326" s="10">
        <v>1118.1079999999999</v>
      </c>
      <c r="F326" s="10">
        <v>1150.3520000000001</v>
      </c>
      <c r="G326" s="10">
        <v>1474013766</v>
      </c>
      <c r="H326" s="10">
        <v>8267842448</v>
      </c>
      <c r="I326" s="10">
        <v>27.873000000000001</v>
      </c>
      <c r="J326" s="10">
        <v>2.4832000000000001</v>
      </c>
    </row>
    <row r="327" spans="1:10" x14ac:dyDescent="0.25">
      <c r="A327" s="9">
        <v>38852</v>
      </c>
      <c r="B327" s="10">
        <v>1150.3520000000001</v>
      </c>
      <c r="C327" s="10">
        <v>1155.771</v>
      </c>
      <c r="D327" s="10">
        <v>1198.1859999999999</v>
      </c>
      <c r="E327" s="10">
        <v>1155.771</v>
      </c>
      <c r="F327" s="10">
        <v>1198.1859999999999</v>
      </c>
      <c r="G327" s="10">
        <v>2103143842</v>
      </c>
      <c r="H327" s="10">
        <v>11499350808</v>
      </c>
      <c r="I327" s="10">
        <v>47.834000000000003</v>
      </c>
      <c r="J327" s="10">
        <v>4.1581999999999999</v>
      </c>
    </row>
    <row r="328" spans="1:10" x14ac:dyDescent="0.25">
      <c r="A328" s="9">
        <v>38853</v>
      </c>
      <c r="B328" s="10">
        <v>1198.1859999999999</v>
      </c>
      <c r="C328" s="10">
        <v>1219.9860000000001</v>
      </c>
      <c r="D328" s="10">
        <v>1219.9860000000001</v>
      </c>
      <c r="E328" s="10">
        <v>1190.345</v>
      </c>
      <c r="F328" s="10">
        <v>1190.345</v>
      </c>
      <c r="G328" s="10">
        <v>2456369208</v>
      </c>
      <c r="H328" s="10">
        <v>14200739500</v>
      </c>
      <c r="I328" s="10">
        <v>-7.8410000000000002</v>
      </c>
      <c r="J328" s="10">
        <v>-0.65439999999999998</v>
      </c>
    </row>
    <row r="329" spans="1:10" x14ac:dyDescent="0.25">
      <c r="A329" s="9">
        <v>38854</v>
      </c>
      <c r="B329" s="10">
        <v>1190.345</v>
      </c>
      <c r="C329" s="10">
        <v>1196.278</v>
      </c>
      <c r="D329" s="10">
        <v>1211.9780000000001</v>
      </c>
      <c r="E329" s="10">
        <v>1196.278</v>
      </c>
      <c r="F329" s="10">
        <v>1211.9780000000001</v>
      </c>
      <c r="G329" s="10">
        <v>1640489048</v>
      </c>
      <c r="H329" s="10">
        <v>10751409388</v>
      </c>
      <c r="I329" s="10">
        <v>21.632999999999999</v>
      </c>
      <c r="J329" s="10">
        <v>1.8173999999999999</v>
      </c>
    </row>
    <row r="330" spans="1:10" x14ac:dyDescent="0.25">
      <c r="A330" s="9">
        <v>38855</v>
      </c>
      <c r="B330" s="10">
        <v>1211.9780000000001</v>
      </c>
      <c r="C330" s="10">
        <v>1200.6289999999999</v>
      </c>
      <c r="D330" s="10">
        <v>1201.3240000000001</v>
      </c>
      <c r="E330" s="10">
        <v>1193.8630000000001</v>
      </c>
      <c r="F330" s="10">
        <v>1201.3240000000001</v>
      </c>
      <c r="G330" s="10">
        <v>1455625897</v>
      </c>
      <c r="H330" s="10">
        <v>8396456240</v>
      </c>
      <c r="I330" s="10">
        <v>-10.654</v>
      </c>
      <c r="J330" s="10">
        <v>-0.87909999999999999</v>
      </c>
    </row>
    <row r="331" spans="1:10" x14ac:dyDescent="0.25">
      <c r="A331" s="9">
        <v>38856</v>
      </c>
      <c r="B331" s="10">
        <v>1201.3240000000001</v>
      </c>
      <c r="C331" s="10">
        <v>1204.2190000000001</v>
      </c>
      <c r="D331" s="10">
        <v>1227.818</v>
      </c>
      <c r="E331" s="10">
        <v>1204.2190000000001</v>
      </c>
      <c r="F331" s="10">
        <v>1227.818</v>
      </c>
      <c r="G331" s="10">
        <v>1655379861</v>
      </c>
      <c r="H331" s="10">
        <v>9137749867</v>
      </c>
      <c r="I331" s="10">
        <v>26.494</v>
      </c>
      <c r="J331" s="10">
        <v>2.2054</v>
      </c>
    </row>
    <row r="332" spans="1:10" x14ac:dyDescent="0.25">
      <c r="A332" s="9">
        <v>38859</v>
      </c>
      <c r="B332" s="10">
        <v>1227.818</v>
      </c>
      <c r="C332" s="10">
        <v>1234.336</v>
      </c>
      <c r="D332" s="10">
        <v>1245.9280000000001</v>
      </c>
      <c r="E332" s="10">
        <v>1234.336</v>
      </c>
      <c r="F332" s="10">
        <v>1245.5039999999999</v>
      </c>
      <c r="G332" s="10">
        <v>1883874157</v>
      </c>
      <c r="H332" s="10">
        <v>10700771356</v>
      </c>
      <c r="I332" s="10">
        <v>17.686</v>
      </c>
      <c r="J332" s="10">
        <v>1.4403999999999999</v>
      </c>
    </row>
    <row r="333" spans="1:10" x14ac:dyDescent="0.25">
      <c r="A333" s="9">
        <v>38860</v>
      </c>
      <c r="B333" s="10">
        <v>1245.5039999999999</v>
      </c>
      <c r="C333" s="10">
        <v>1243.8900000000001</v>
      </c>
      <c r="D333" s="10">
        <v>1243.8900000000001</v>
      </c>
      <c r="E333" s="10">
        <v>1207.18</v>
      </c>
      <c r="F333" s="10">
        <v>1207.18</v>
      </c>
      <c r="G333" s="10">
        <v>1668965501</v>
      </c>
      <c r="H333" s="10">
        <v>9606995174</v>
      </c>
      <c r="I333" s="10">
        <v>-38.323999999999998</v>
      </c>
      <c r="J333" s="10">
        <v>-3.077</v>
      </c>
    </row>
    <row r="334" spans="1:10" x14ac:dyDescent="0.25">
      <c r="A334" s="9">
        <v>38861</v>
      </c>
      <c r="B334" s="10">
        <v>1207.18</v>
      </c>
      <c r="C334" s="10">
        <v>1217.27</v>
      </c>
      <c r="D334" s="10">
        <v>1217.27</v>
      </c>
      <c r="E334" s="10">
        <v>1176.625</v>
      </c>
      <c r="F334" s="10">
        <v>1193.778</v>
      </c>
      <c r="G334" s="10">
        <v>1474097085</v>
      </c>
      <c r="H334" s="10">
        <v>8227505155</v>
      </c>
      <c r="I334" s="10">
        <v>-13.401999999999999</v>
      </c>
      <c r="J334" s="10">
        <v>-1.1102000000000001</v>
      </c>
    </row>
    <row r="335" spans="1:10" x14ac:dyDescent="0.25">
      <c r="A335" s="9">
        <v>38862</v>
      </c>
      <c r="B335" s="10">
        <v>1193.778</v>
      </c>
      <c r="C335" s="10">
        <v>1186.404</v>
      </c>
      <c r="D335" s="10">
        <v>1186.404</v>
      </c>
      <c r="E335" s="10">
        <v>1173.6110000000001</v>
      </c>
      <c r="F335" s="10">
        <v>1183.8009999999999</v>
      </c>
      <c r="G335" s="10">
        <v>1031864534</v>
      </c>
      <c r="H335" s="10">
        <v>5766740754</v>
      </c>
      <c r="I335" s="10">
        <v>-9.9770000000000003</v>
      </c>
      <c r="J335" s="10">
        <v>-0.83579999999999999</v>
      </c>
    </row>
    <row r="336" spans="1:10" x14ac:dyDescent="0.25">
      <c r="A336" s="9">
        <v>38863</v>
      </c>
      <c r="B336" s="10">
        <v>1183.8009999999999</v>
      </c>
      <c r="C336" s="10">
        <v>1188.356</v>
      </c>
      <c r="D336" s="10">
        <v>1203.069</v>
      </c>
      <c r="E336" s="10">
        <v>1188.356</v>
      </c>
      <c r="F336" s="10">
        <v>1203.069</v>
      </c>
      <c r="G336" s="10">
        <v>1063935051</v>
      </c>
      <c r="H336" s="10">
        <v>5695297194</v>
      </c>
      <c r="I336" s="10">
        <v>19.268000000000001</v>
      </c>
      <c r="J336" s="10">
        <v>1.6275999999999999</v>
      </c>
    </row>
    <row r="337" spans="1:10" x14ac:dyDescent="0.25">
      <c r="A337" s="9">
        <v>38866</v>
      </c>
      <c r="B337" s="10">
        <v>1203.069</v>
      </c>
      <c r="C337" s="10">
        <v>1209.1590000000001</v>
      </c>
      <c r="D337" s="10">
        <v>1234.0329999999999</v>
      </c>
      <c r="E337" s="10">
        <v>1209.1590000000001</v>
      </c>
      <c r="F337" s="10">
        <v>1234.0329999999999</v>
      </c>
      <c r="G337" s="10">
        <v>1466524047</v>
      </c>
      <c r="H337" s="10">
        <v>8381127114</v>
      </c>
      <c r="I337" s="10">
        <v>30.963999999999999</v>
      </c>
      <c r="J337" s="10">
        <v>2.5737999999999999</v>
      </c>
    </row>
    <row r="338" spans="1:10" x14ac:dyDescent="0.25">
      <c r="A338" s="9">
        <v>38867</v>
      </c>
      <c r="B338" s="10">
        <v>1234.0329999999999</v>
      </c>
      <c r="C338" s="10">
        <v>1243.7460000000001</v>
      </c>
      <c r="D338" s="10">
        <v>1243.7460000000001</v>
      </c>
      <c r="E338" s="10">
        <v>1241.2950000000001</v>
      </c>
      <c r="F338" s="10">
        <v>1241.2950000000001</v>
      </c>
      <c r="G338" s="10">
        <v>1448616494</v>
      </c>
      <c r="H338" s="10">
        <v>9202954277</v>
      </c>
      <c r="I338" s="10">
        <v>7.2619999999999996</v>
      </c>
      <c r="J338" s="10">
        <v>0.58850000000000002</v>
      </c>
    </row>
    <row r="339" spans="1:10" x14ac:dyDescent="0.25">
      <c r="A339" s="9">
        <v>38868</v>
      </c>
      <c r="B339" s="10">
        <v>1241.2950000000001</v>
      </c>
      <c r="C339" s="10">
        <v>1239.415</v>
      </c>
      <c r="D339" s="10">
        <v>1249.5840000000001</v>
      </c>
      <c r="E339" s="10">
        <v>1239.415</v>
      </c>
      <c r="F339" s="10">
        <v>1240.4459999999999</v>
      </c>
      <c r="G339" s="10">
        <v>1476544847</v>
      </c>
      <c r="H339" s="10">
        <v>9195191429</v>
      </c>
      <c r="I339" s="10">
        <v>-0.84899999999999998</v>
      </c>
      <c r="J339" s="10">
        <v>-6.8400000000000002E-2</v>
      </c>
    </row>
    <row r="340" spans="1:10" x14ac:dyDescent="0.25">
      <c r="A340" s="9">
        <v>38869</v>
      </c>
      <c r="B340" s="10">
        <v>1240.4459999999999</v>
      </c>
      <c r="C340" s="10">
        <v>1243.403</v>
      </c>
      <c r="D340" s="10">
        <v>1270.6659999999999</v>
      </c>
      <c r="E340" s="10">
        <v>1243.403</v>
      </c>
      <c r="F340" s="10">
        <v>1270.6659999999999</v>
      </c>
      <c r="G340" s="10">
        <v>1549024889</v>
      </c>
      <c r="H340" s="10">
        <v>9228284167</v>
      </c>
      <c r="I340" s="10">
        <v>30.22</v>
      </c>
      <c r="J340" s="10">
        <v>2.4361999999999999</v>
      </c>
    </row>
    <row r="341" spans="1:10" x14ac:dyDescent="0.25">
      <c r="A341" s="9">
        <v>38870</v>
      </c>
      <c r="B341" s="10">
        <v>1270.6659999999999</v>
      </c>
      <c r="C341" s="10">
        <v>1272.22</v>
      </c>
      <c r="D341" s="10">
        <v>1272.22</v>
      </c>
      <c r="E341" s="10">
        <v>1262.299</v>
      </c>
      <c r="F341" s="10">
        <v>1262.299</v>
      </c>
      <c r="G341" s="10">
        <v>1829235268</v>
      </c>
      <c r="H341" s="10">
        <v>10420815784</v>
      </c>
      <c r="I341" s="10">
        <v>-8.3670000000000009</v>
      </c>
      <c r="J341" s="10">
        <v>-0.65849999999999997</v>
      </c>
    </row>
    <row r="342" spans="1:10" x14ac:dyDescent="0.25">
      <c r="A342" s="9">
        <v>38873</v>
      </c>
      <c r="B342" s="10">
        <v>1262.299</v>
      </c>
      <c r="C342" s="10">
        <v>1267.06</v>
      </c>
      <c r="D342" s="10">
        <v>1272.585</v>
      </c>
      <c r="E342" s="10">
        <v>1264.9359999999999</v>
      </c>
      <c r="F342" s="10">
        <v>1272.585</v>
      </c>
      <c r="G342" s="10">
        <v>1503664950</v>
      </c>
      <c r="H342" s="10">
        <v>8463187382</v>
      </c>
      <c r="I342" s="10">
        <v>10.286</v>
      </c>
      <c r="J342" s="10">
        <v>0.81489999999999996</v>
      </c>
    </row>
    <row r="343" spans="1:10" x14ac:dyDescent="0.25">
      <c r="A343" s="9">
        <v>38874</v>
      </c>
      <c r="B343" s="10">
        <v>1272.585</v>
      </c>
      <c r="C343" s="10">
        <v>1274.3</v>
      </c>
      <c r="D343" s="10">
        <v>1283.903</v>
      </c>
      <c r="E343" s="10">
        <v>1274.3</v>
      </c>
      <c r="F343" s="10">
        <v>1276.654</v>
      </c>
      <c r="G343" s="10">
        <v>1431044156</v>
      </c>
      <c r="H343" s="10">
        <v>7666076799</v>
      </c>
      <c r="I343" s="10">
        <v>4.069</v>
      </c>
      <c r="J343" s="10">
        <v>0.31969999999999998</v>
      </c>
    </row>
    <row r="344" spans="1:10" x14ac:dyDescent="0.25">
      <c r="A344" s="9">
        <v>38875</v>
      </c>
      <c r="B344" s="10">
        <v>1276.654</v>
      </c>
      <c r="C344" s="10">
        <v>1275.828</v>
      </c>
      <c r="D344" s="10">
        <v>1275.828</v>
      </c>
      <c r="E344" s="10">
        <v>1206.6420000000001</v>
      </c>
      <c r="F344" s="10">
        <v>1206.6420000000001</v>
      </c>
      <c r="G344" s="10">
        <v>1560539859</v>
      </c>
      <c r="H344" s="10">
        <v>8507185011</v>
      </c>
      <c r="I344" s="10">
        <v>-70.012</v>
      </c>
      <c r="J344" s="10">
        <v>-5.484</v>
      </c>
    </row>
    <row r="345" spans="1:10" x14ac:dyDescent="0.25">
      <c r="A345" s="9">
        <v>38876</v>
      </c>
      <c r="B345" s="10">
        <v>1206.6420000000001</v>
      </c>
      <c r="C345" s="10">
        <v>1196.835</v>
      </c>
      <c r="D345" s="10">
        <v>1214.9349999999999</v>
      </c>
      <c r="E345" s="10">
        <v>1195.6479999999999</v>
      </c>
      <c r="F345" s="10">
        <v>1214.9349999999999</v>
      </c>
      <c r="G345" s="10">
        <v>1330603567</v>
      </c>
      <c r="H345" s="10">
        <v>7288536365</v>
      </c>
      <c r="I345" s="10">
        <v>8.2929999999999993</v>
      </c>
      <c r="J345" s="10">
        <v>0.68730000000000002</v>
      </c>
    </row>
    <row r="346" spans="1:10" x14ac:dyDescent="0.25">
      <c r="A346" s="9">
        <v>38877</v>
      </c>
      <c r="B346" s="10">
        <v>1214.9349999999999</v>
      </c>
      <c r="C346" s="10">
        <v>1208.885</v>
      </c>
      <c r="D346" s="10">
        <v>1209.258</v>
      </c>
      <c r="E346" s="10">
        <v>1186.51</v>
      </c>
      <c r="F346" s="10">
        <v>1186.51</v>
      </c>
      <c r="G346" s="10">
        <v>1113081146</v>
      </c>
      <c r="H346" s="10">
        <v>5930935913</v>
      </c>
      <c r="I346" s="10">
        <v>-28.425000000000001</v>
      </c>
      <c r="J346" s="10">
        <v>-2.3395999999999999</v>
      </c>
    </row>
    <row r="347" spans="1:10" x14ac:dyDescent="0.25">
      <c r="A347" s="9">
        <v>38880</v>
      </c>
      <c r="B347" s="10">
        <v>1186.51</v>
      </c>
      <c r="C347" s="10">
        <v>1180.029</v>
      </c>
      <c r="D347" s="10">
        <v>1188.19</v>
      </c>
      <c r="E347" s="10">
        <v>1180.029</v>
      </c>
      <c r="F347" s="10">
        <v>1186.92</v>
      </c>
      <c r="G347" s="10">
        <v>698602832</v>
      </c>
      <c r="H347" s="10">
        <v>3752155942</v>
      </c>
      <c r="I347" s="10">
        <v>0.41</v>
      </c>
      <c r="J347" s="10">
        <v>3.4599999999999999E-2</v>
      </c>
    </row>
    <row r="348" spans="1:10" x14ac:dyDescent="0.25">
      <c r="A348" s="9">
        <v>38881</v>
      </c>
      <c r="B348" s="10">
        <v>1186.92</v>
      </c>
      <c r="C348" s="10">
        <v>1187.0229999999999</v>
      </c>
      <c r="D348" s="10">
        <v>1187.0229999999999</v>
      </c>
      <c r="E348" s="10">
        <v>1176.1849999999999</v>
      </c>
      <c r="F348" s="10">
        <v>1182.4570000000001</v>
      </c>
      <c r="G348" s="10">
        <v>703093140</v>
      </c>
      <c r="H348" s="10">
        <v>3917599374</v>
      </c>
      <c r="I348" s="10">
        <v>-4.4630000000000001</v>
      </c>
      <c r="J348" s="10">
        <v>-0.376</v>
      </c>
    </row>
    <row r="349" spans="1:10" x14ac:dyDescent="0.25">
      <c r="A349" s="9">
        <v>38882</v>
      </c>
      <c r="B349" s="10">
        <v>1182.4570000000001</v>
      </c>
      <c r="C349" s="10">
        <v>1178.7249999999999</v>
      </c>
      <c r="D349" s="10">
        <v>1178.7249999999999</v>
      </c>
      <c r="E349" s="10">
        <v>1156.55</v>
      </c>
      <c r="F349" s="10">
        <v>1162.021</v>
      </c>
      <c r="G349" s="10">
        <v>744873094</v>
      </c>
      <c r="H349" s="10">
        <v>3898797863</v>
      </c>
      <c r="I349" s="10">
        <v>-20.436</v>
      </c>
      <c r="J349" s="10">
        <v>-1.7282999999999999</v>
      </c>
    </row>
    <row r="350" spans="1:10" x14ac:dyDescent="0.25">
      <c r="A350" s="9">
        <v>38883</v>
      </c>
      <c r="B350" s="10">
        <v>1162.021</v>
      </c>
      <c r="C350" s="10">
        <v>1161.643</v>
      </c>
      <c r="D350" s="10">
        <v>1165.0519999999999</v>
      </c>
      <c r="E350" s="10">
        <v>1161.3910000000001</v>
      </c>
      <c r="F350" s="10">
        <v>1161.3910000000001</v>
      </c>
      <c r="G350" s="10">
        <v>590584383</v>
      </c>
      <c r="H350" s="10">
        <v>3030554354</v>
      </c>
      <c r="I350" s="10">
        <v>-0.63</v>
      </c>
      <c r="J350" s="10">
        <v>-5.4199999999999998E-2</v>
      </c>
    </row>
    <row r="351" spans="1:10" x14ac:dyDescent="0.25">
      <c r="A351" s="9">
        <v>38884</v>
      </c>
      <c r="B351" s="10">
        <v>1161.3910000000001</v>
      </c>
      <c r="C351" s="10">
        <v>1178.6199999999999</v>
      </c>
      <c r="D351" s="10">
        <v>1189.328</v>
      </c>
      <c r="E351" s="10">
        <v>1178.6199999999999</v>
      </c>
      <c r="F351" s="10">
        <v>1189.328</v>
      </c>
      <c r="G351" s="10">
        <v>796967014</v>
      </c>
      <c r="H351" s="10">
        <v>4272897170</v>
      </c>
      <c r="I351" s="10">
        <v>27.937000000000001</v>
      </c>
      <c r="J351" s="10">
        <v>2.4055</v>
      </c>
    </row>
    <row r="352" spans="1:10" x14ac:dyDescent="0.25">
      <c r="A352" s="9">
        <v>38887</v>
      </c>
      <c r="B352" s="10">
        <v>1189.328</v>
      </c>
      <c r="C352" s="10">
        <v>1196.713</v>
      </c>
      <c r="D352" s="10">
        <v>1196.713</v>
      </c>
      <c r="E352" s="10">
        <v>1195.3420000000001</v>
      </c>
      <c r="F352" s="10">
        <v>1195.3420000000001</v>
      </c>
      <c r="G352" s="10">
        <v>784766306</v>
      </c>
      <c r="H352" s="10">
        <v>4408317139</v>
      </c>
      <c r="I352" s="10">
        <v>6.0140000000000002</v>
      </c>
      <c r="J352" s="10">
        <v>0.50570000000000004</v>
      </c>
    </row>
    <row r="353" spans="1:10" x14ac:dyDescent="0.25">
      <c r="A353" s="9">
        <v>38888</v>
      </c>
      <c r="B353" s="10">
        <v>1195.3420000000001</v>
      </c>
      <c r="C353" s="10">
        <v>1195.1600000000001</v>
      </c>
      <c r="D353" s="10">
        <v>1200.316</v>
      </c>
      <c r="E353" s="10">
        <v>1195.1600000000001</v>
      </c>
      <c r="F353" s="10">
        <v>1200.316</v>
      </c>
      <c r="G353" s="10">
        <v>678494857</v>
      </c>
      <c r="H353" s="10">
        <v>3863341011</v>
      </c>
      <c r="I353" s="10">
        <v>4.9740000000000002</v>
      </c>
      <c r="J353" s="10">
        <v>0.41610000000000003</v>
      </c>
    </row>
    <row r="354" spans="1:10" x14ac:dyDescent="0.25">
      <c r="A354" s="9">
        <v>38889</v>
      </c>
      <c r="B354" s="10">
        <v>1200.316</v>
      </c>
      <c r="C354" s="10">
        <v>1199.3900000000001</v>
      </c>
      <c r="D354" s="10">
        <v>1199.3900000000001</v>
      </c>
      <c r="E354" s="10">
        <v>1191.501</v>
      </c>
      <c r="F354" s="10">
        <v>1199.271</v>
      </c>
      <c r="G354" s="10">
        <v>936419604</v>
      </c>
      <c r="H354" s="10">
        <v>5210444484</v>
      </c>
      <c r="I354" s="10">
        <v>-1.0449999999999999</v>
      </c>
      <c r="J354" s="10">
        <v>-8.7099999999999997E-2</v>
      </c>
    </row>
    <row r="355" spans="1:10" x14ac:dyDescent="0.25">
      <c r="A355" s="9">
        <v>38890</v>
      </c>
      <c r="B355" s="10">
        <v>1199.271</v>
      </c>
      <c r="C355" s="10">
        <v>1196.873</v>
      </c>
      <c r="D355" s="10">
        <v>1196.873</v>
      </c>
      <c r="E355" s="10">
        <v>1194.799</v>
      </c>
      <c r="F355" s="10">
        <v>1194.799</v>
      </c>
      <c r="G355" s="10">
        <v>696596038</v>
      </c>
      <c r="H355" s="10">
        <v>3853602445</v>
      </c>
      <c r="I355" s="10">
        <v>-4.4720000000000004</v>
      </c>
      <c r="J355" s="10">
        <v>-0.37290000000000001</v>
      </c>
    </row>
    <row r="356" spans="1:10" x14ac:dyDescent="0.25">
      <c r="A356" s="9">
        <v>38891</v>
      </c>
      <c r="B356" s="10">
        <v>1194.799</v>
      </c>
      <c r="C356" s="10">
        <v>1191.924</v>
      </c>
      <c r="D356" s="10">
        <v>1197.2370000000001</v>
      </c>
      <c r="E356" s="10">
        <v>1191.924</v>
      </c>
      <c r="F356" s="10">
        <v>1197.2370000000001</v>
      </c>
      <c r="G356" s="10">
        <v>666722870</v>
      </c>
      <c r="H356" s="10">
        <v>3656403359</v>
      </c>
      <c r="I356" s="10">
        <v>2.4380000000000002</v>
      </c>
      <c r="J356" s="10">
        <v>0.2041</v>
      </c>
    </row>
    <row r="357" spans="1:10" x14ac:dyDescent="0.25">
      <c r="A357" s="9">
        <v>38894</v>
      </c>
      <c r="B357" s="10">
        <v>1197.2370000000001</v>
      </c>
      <c r="C357" s="10">
        <v>1197.1569999999999</v>
      </c>
      <c r="D357" s="10">
        <v>1215.7380000000001</v>
      </c>
      <c r="E357" s="10">
        <v>1197.1569999999999</v>
      </c>
      <c r="F357" s="10">
        <v>1215.7380000000001</v>
      </c>
      <c r="G357" s="10">
        <v>915099337</v>
      </c>
      <c r="H357" s="10">
        <v>5372235570</v>
      </c>
      <c r="I357" s="10">
        <v>18.501000000000001</v>
      </c>
      <c r="J357" s="10">
        <v>1.5452999999999999</v>
      </c>
    </row>
    <row r="358" spans="1:10" x14ac:dyDescent="0.25">
      <c r="A358" s="9">
        <v>38895</v>
      </c>
      <c r="B358" s="10">
        <v>1215.7380000000001</v>
      </c>
      <c r="C358" s="10">
        <v>1216.3800000000001</v>
      </c>
      <c r="D358" s="10">
        <v>1216.3800000000001</v>
      </c>
      <c r="E358" s="10">
        <v>1212.231</v>
      </c>
      <c r="F358" s="10">
        <v>1213.1849999999999</v>
      </c>
      <c r="G358" s="10">
        <v>751110384</v>
      </c>
      <c r="H358" s="10">
        <v>4205482834</v>
      </c>
      <c r="I358" s="10">
        <v>-2.5529999999999999</v>
      </c>
      <c r="J358" s="10">
        <v>-0.21</v>
      </c>
    </row>
    <row r="359" spans="1:10" x14ac:dyDescent="0.25">
      <c r="A359" s="9">
        <v>38896</v>
      </c>
      <c r="B359" s="10">
        <v>1213.1849999999999</v>
      </c>
      <c r="C359" s="10">
        <v>1211.865</v>
      </c>
      <c r="D359" s="10">
        <v>1217.175</v>
      </c>
      <c r="E359" s="10">
        <v>1209.829</v>
      </c>
      <c r="F359" s="10">
        <v>1217.175</v>
      </c>
      <c r="G359" s="10">
        <v>836503585</v>
      </c>
      <c r="H359" s="10">
        <v>4451878153</v>
      </c>
      <c r="I359" s="10">
        <v>3.99</v>
      </c>
      <c r="J359" s="10">
        <v>0.32890000000000003</v>
      </c>
    </row>
    <row r="360" spans="1:10" x14ac:dyDescent="0.25">
      <c r="A360" s="9">
        <v>38897</v>
      </c>
      <c r="B360" s="10">
        <v>1217.175</v>
      </c>
      <c r="C360" s="10">
        <v>1218.722</v>
      </c>
      <c r="D360" s="10">
        <v>1247.413</v>
      </c>
      <c r="E360" s="10">
        <v>1218.722</v>
      </c>
      <c r="F360" s="10">
        <v>1247.413</v>
      </c>
      <c r="G360" s="10">
        <v>1376818434</v>
      </c>
      <c r="H360" s="10">
        <v>7833402747</v>
      </c>
      <c r="I360" s="10">
        <v>30.238</v>
      </c>
      <c r="J360" s="10">
        <v>2.4843000000000002</v>
      </c>
    </row>
    <row r="361" spans="1:10" x14ac:dyDescent="0.25">
      <c r="A361" s="9">
        <v>38898</v>
      </c>
      <c r="B361" s="10">
        <v>1247.413</v>
      </c>
      <c r="C361" s="10">
        <v>1253.8</v>
      </c>
      <c r="D361" s="10">
        <v>1253.8</v>
      </c>
      <c r="E361" s="10">
        <v>1241.683</v>
      </c>
      <c r="F361" s="10">
        <v>1247.7270000000001</v>
      </c>
      <c r="G361" s="10">
        <v>1318742689</v>
      </c>
      <c r="H361" s="10">
        <v>7451704620</v>
      </c>
      <c r="I361" s="10">
        <v>0.314</v>
      </c>
      <c r="J361" s="10">
        <v>2.52E-2</v>
      </c>
    </row>
    <row r="362" spans="1:10" x14ac:dyDescent="0.25">
      <c r="A362" s="9">
        <v>38901</v>
      </c>
      <c r="B362" s="10">
        <v>1247.7270000000001</v>
      </c>
      <c r="C362" s="10">
        <v>1252.51</v>
      </c>
      <c r="D362" s="10">
        <v>1263.329</v>
      </c>
      <c r="E362" s="10">
        <v>1252.51</v>
      </c>
      <c r="F362" s="10">
        <v>1263.329</v>
      </c>
      <c r="G362" s="10">
        <v>1082515814</v>
      </c>
      <c r="H362" s="10">
        <v>6132503140</v>
      </c>
      <c r="I362" s="10">
        <v>15.602</v>
      </c>
      <c r="J362" s="10">
        <v>1.2504</v>
      </c>
    </row>
    <row r="363" spans="1:10" x14ac:dyDescent="0.25">
      <c r="A363" s="9">
        <v>38902</v>
      </c>
      <c r="B363" s="10">
        <v>1263.329</v>
      </c>
      <c r="C363" s="10">
        <v>1265.0740000000001</v>
      </c>
      <c r="D363" s="10">
        <v>1265.0740000000001</v>
      </c>
      <c r="E363" s="10">
        <v>1250.752</v>
      </c>
      <c r="F363" s="10">
        <v>1250.752</v>
      </c>
      <c r="G363" s="10">
        <v>1272800308</v>
      </c>
      <c r="H363" s="10">
        <v>7491503359</v>
      </c>
      <c r="I363" s="10">
        <v>-12.577</v>
      </c>
      <c r="J363" s="10">
        <v>-0.99550000000000005</v>
      </c>
    </row>
    <row r="364" spans="1:10" x14ac:dyDescent="0.25">
      <c r="A364" s="9">
        <v>38903</v>
      </c>
      <c r="B364" s="10">
        <v>1250.752</v>
      </c>
      <c r="C364" s="10">
        <v>1249.886</v>
      </c>
      <c r="D364" s="10">
        <v>1249.886</v>
      </c>
      <c r="E364" s="10">
        <v>1228.277</v>
      </c>
      <c r="F364" s="10">
        <v>1235.049</v>
      </c>
      <c r="G364" s="10">
        <v>935772170</v>
      </c>
      <c r="H364" s="10">
        <v>5606467962</v>
      </c>
      <c r="I364" s="10">
        <v>-15.702999999999999</v>
      </c>
      <c r="J364" s="10">
        <v>-1.2555000000000001</v>
      </c>
    </row>
    <row r="365" spans="1:10" x14ac:dyDescent="0.25">
      <c r="A365" s="9">
        <v>38904</v>
      </c>
      <c r="B365" s="10">
        <v>1235.049</v>
      </c>
      <c r="C365" s="10">
        <v>1234.211</v>
      </c>
      <c r="D365" s="10">
        <v>1255.654</v>
      </c>
      <c r="E365" s="10">
        <v>1234.211</v>
      </c>
      <c r="F365" s="10">
        <v>1255.654</v>
      </c>
      <c r="G365" s="10">
        <v>922590718</v>
      </c>
      <c r="H365" s="10">
        <v>5609939034</v>
      </c>
      <c r="I365" s="10">
        <v>20.605</v>
      </c>
      <c r="J365" s="10">
        <v>1.6684000000000001</v>
      </c>
    </row>
    <row r="366" spans="1:10" x14ac:dyDescent="0.25">
      <c r="A366" s="9">
        <v>38905</v>
      </c>
      <c r="B366" s="10">
        <v>1255.654</v>
      </c>
      <c r="C366" s="10">
        <v>1258.5709999999999</v>
      </c>
      <c r="D366" s="10">
        <v>1258.5709999999999</v>
      </c>
      <c r="E366" s="10">
        <v>1247.539</v>
      </c>
      <c r="F366" s="10">
        <v>1247.539</v>
      </c>
      <c r="G366" s="10">
        <v>900350288</v>
      </c>
      <c r="H366" s="10">
        <v>5518822889</v>
      </c>
      <c r="I366" s="10">
        <v>-8.1150000000000002</v>
      </c>
      <c r="J366" s="10">
        <v>-0.64629999999999999</v>
      </c>
    </row>
    <row r="367" spans="1:10" x14ac:dyDescent="0.25">
      <c r="A367" s="9">
        <v>38908</v>
      </c>
      <c r="B367" s="10">
        <v>1247.539</v>
      </c>
      <c r="C367" s="10">
        <v>1248.5340000000001</v>
      </c>
      <c r="D367" s="10">
        <v>1248.5340000000001</v>
      </c>
      <c r="E367" s="10">
        <v>1238.309</v>
      </c>
      <c r="F367" s="10">
        <v>1247.4390000000001</v>
      </c>
      <c r="G367" s="10">
        <v>779116976</v>
      </c>
      <c r="H367" s="10">
        <v>4651241710</v>
      </c>
      <c r="I367" s="10">
        <v>-0.1</v>
      </c>
      <c r="J367" s="10">
        <v>-8.0000000000000002E-3</v>
      </c>
    </row>
    <row r="368" spans="1:10" x14ac:dyDescent="0.25">
      <c r="A368" s="9">
        <v>38909</v>
      </c>
      <c r="B368" s="10">
        <v>1247.4390000000001</v>
      </c>
      <c r="C368" s="10">
        <v>1249.424</v>
      </c>
      <c r="D368" s="10">
        <v>1249.424</v>
      </c>
      <c r="E368" s="10">
        <v>1243.3910000000001</v>
      </c>
      <c r="F368" s="10">
        <v>1247.5260000000001</v>
      </c>
      <c r="G368" s="10">
        <v>826874084</v>
      </c>
      <c r="H368" s="10">
        <v>5240967537</v>
      </c>
      <c r="I368" s="10">
        <v>8.6999999999999994E-2</v>
      </c>
      <c r="J368" s="10">
        <v>7.0000000000000001E-3</v>
      </c>
    </row>
    <row r="369" spans="1:10" x14ac:dyDescent="0.25">
      <c r="A369" s="9">
        <v>38910</v>
      </c>
      <c r="B369" s="10">
        <v>1247.5260000000001</v>
      </c>
      <c r="C369" s="10">
        <v>1247.0999999999999</v>
      </c>
      <c r="D369" s="10">
        <v>1252.6569999999999</v>
      </c>
      <c r="E369" s="10">
        <v>1247.0999999999999</v>
      </c>
      <c r="F369" s="10">
        <v>1248.7929999999999</v>
      </c>
      <c r="G369" s="10">
        <v>1027906942</v>
      </c>
      <c r="H369" s="10">
        <v>6512815467</v>
      </c>
      <c r="I369" s="10">
        <v>1.2669999999999999</v>
      </c>
      <c r="J369" s="10">
        <v>0.1016</v>
      </c>
    </row>
    <row r="370" spans="1:10" x14ac:dyDescent="0.25">
      <c r="A370" s="9">
        <v>38911</v>
      </c>
      <c r="B370" s="10">
        <v>1248.7929999999999</v>
      </c>
      <c r="C370" s="10">
        <v>1246.0650000000001</v>
      </c>
      <c r="D370" s="10">
        <v>1246.0650000000001</v>
      </c>
      <c r="E370" s="10">
        <v>1188.8699999999999</v>
      </c>
      <c r="F370" s="10">
        <v>1188.8699999999999</v>
      </c>
      <c r="G370" s="10">
        <v>1457015785</v>
      </c>
      <c r="H370" s="10">
        <v>8637063860</v>
      </c>
      <c r="I370" s="10">
        <v>-59.923000000000002</v>
      </c>
      <c r="J370" s="10">
        <v>-4.7984999999999998</v>
      </c>
    </row>
    <row r="371" spans="1:10" x14ac:dyDescent="0.25">
      <c r="A371" s="9">
        <v>38912</v>
      </c>
      <c r="B371" s="10">
        <v>1188.8699999999999</v>
      </c>
      <c r="C371" s="10">
        <v>1178.952</v>
      </c>
      <c r="D371" s="10">
        <v>1198.6859999999999</v>
      </c>
      <c r="E371" s="10">
        <v>1178.952</v>
      </c>
      <c r="F371" s="10">
        <v>1194.721</v>
      </c>
      <c r="G371" s="10">
        <v>938164650</v>
      </c>
      <c r="H371" s="10">
        <v>5707525851</v>
      </c>
      <c r="I371" s="10">
        <v>5.851</v>
      </c>
      <c r="J371" s="10">
        <v>0.49209999999999998</v>
      </c>
    </row>
    <row r="372" spans="1:10" x14ac:dyDescent="0.25">
      <c r="A372" s="9">
        <v>38915</v>
      </c>
      <c r="B372" s="10">
        <v>1194.721</v>
      </c>
      <c r="C372" s="10">
        <v>1191.116</v>
      </c>
      <c r="D372" s="10">
        <v>1209.873</v>
      </c>
      <c r="E372" s="10">
        <v>1191.116</v>
      </c>
      <c r="F372" s="10">
        <v>1209.873</v>
      </c>
      <c r="G372" s="10">
        <v>753053207</v>
      </c>
      <c r="H372" s="10">
        <v>4498601094</v>
      </c>
      <c r="I372" s="10">
        <v>15.151999999999999</v>
      </c>
      <c r="J372" s="10">
        <v>1.2682</v>
      </c>
    </row>
    <row r="373" spans="1:10" x14ac:dyDescent="0.25">
      <c r="A373" s="9">
        <v>38916</v>
      </c>
      <c r="B373" s="10">
        <v>1209.873</v>
      </c>
      <c r="C373" s="10">
        <v>1208.768</v>
      </c>
      <c r="D373" s="10">
        <v>1211.1790000000001</v>
      </c>
      <c r="E373" s="10">
        <v>1202.751</v>
      </c>
      <c r="F373" s="10">
        <v>1211.1790000000001</v>
      </c>
      <c r="G373" s="10">
        <v>643689309</v>
      </c>
      <c r="H373" s="10">
        <v>3895973571</v>
      </c>
      <c r="I373" s="10">
        <v>1.306</v>
      </c>
      <c r="J373" s="10">
        <v>0.1079</v>
      </c>
    </row>
    <row r="374" spans="1:10" x14ac:dyDescent="0.25">
      <c r="A374" s="9">
        <v>38917</v>
      </c>
      <c r="B374" s="10">
        <v>1211.1790000000001</v>
      </c>
      <c r="C374" s="10">
        <v>1209.241</v>
      </c>
      <c r="D374" s="10">
        <v>1209.241</v>
      </c>
      <c r="E374" s="10">
        <v>1181.6969999999999</v>
      </c>
      <c r="F374" s="10">
        <v>1183.1690000000001</v>
      </c>
      <c r="G374" s="10">
        <v>692786540</v>
      </c>
      <c r="H374" s="10">
        <v>4031525408</v>
      </c>
      <c r="I374" s="10">
        <v>-28.01</v>
      </c>
      <c r="J374" s="10">
        <v>-2.3126000000000002</v>
      </c>
    </row>
    <row r="375" spans="1:10" x14ac:dyDescent="0.25">
      <c r="A375" s="9">
        <v>38918</v>
      </c>
      <c r="B375" s="10">
        <v>1183.1690000000001</v>
      </c>
      <c r="C375" s="10">
        <v>1181.3399999999999</v>
      </c>
      <c r="D375" s="10">
        <v>1187.422</v>
      </c>
      <c r="E375" s="10">
        <v>1181.3399999999999</v>
      </c>
      <c r="F375" s="10">
        <v>1187.422</v>
      </c>
      <c r="G375" s="10">
        <v>539688620</v>
      </c>
      <c r="H375" s="10">
        <v>3179297764</v>
      </c>
      <c r="I375" s="10">
        <v>4.2530000000000001</v>
      </c>
      <c r="J375" s="10">
        <v>0.35949999999999999</v>
      </c>
    </row>
    <row r="376" spans="1:10" x14ac:dyDescent="0.25">
      <c r="A376" s="9">
        <v>38919</v>
      </c>
      <c r="B376" s="10">
        <v>1187.422</v>
      </c>
      <c r="C376" s="10">
        <v>1187.374</v>
      </c>
      <c r="D376" s="10">
        <v>1193.664</v>
      </c>
      <c r="E376" s="10">
        <v>1187.3440000000001</v>
      </c>
      <c r="F376" s="10">
        <v>1193.664</v>
      </c>
      <c r="G376" s="10">
        <v>552110854</v>
      </c>
      <c r="H376" s="10">
        <v>3169065698</v>
      </c>
      <c r="I376" s="10">
        <v>6.242</v>
      </c>
      <c r="J376" s="10">
        <v>0.52569999999999995</v>
      </c>
    </row>
    <row r="377" spans="1:10" x14ac:dyDescent="0.25">
      <c r="A377" s="9">
        <v>38922</v>
      </c>
      <c r="B377" s="10">
        <v>1193.664</v>
      </c>
      <c r="C377" s="10">
        <v>1182.25</v>
      </c>
      <c r="D377" s="10">
        <v>1191.875</v>
      </c>
      <c r="E377" s="10">
        <v>1182.25</v>
      </c>
      <c r="F377" s="10">
        <v>1191.875</v>
      </c>
      <c r="G377" s="10">
        <v>563353522</v>
      </c>
      <c r="H377" s="10">
        <v>3162003452</v>
      </c>
      <c r="I377" s="10">
        <v>-1.7889999999999999</v>
      </c>
      <c r="J377" s="10">
        <v>-0.14990000000000001</v>
      </c>
    </row>
    <row r="378" spans="1:10" x14ac:dyDescent="0.25">
      <c r="A378" s="9">
        <v>38923</v>
      </c>
      <c r="B378" s="10">
        <v>1191.875</v>
      </c>
      <c r="C378" s="10">
        <v>1208.3800000000001</v>
      </c>
      <c r="D378" s="10">
        <v>1208.444</v>
      </c>
      <c r="E378" s="10">
        <v>1208.3800000000001</v>
      </c>
      <c r="F378" s="10">
        <v>1208.444</v>
      </c>
      <c r="G378" s="10">
        <v>625979182</v>
      </c>
      <c r="H378" s="10">
        <v>3706367792</v>
      </c>
      <c r="I378" s="10">
        <v>16.568999999999999</v>
      </c>
      <c r="J378" s="10">
        <v>1.3902000000000001</v>
      </c>
    </row>
    <row r="379" spans="1:10" x14ac:dyDescent="0.25">
      <c r="A379" s="9">
        <v>38924</v>
      </c>
      <c r="B379" s="10">
        <v>1208.444</v>
      </c>
      <c r="C379" s="10">
        <v>1208.0070000000001</v>
      </c>
      <c r="D379" s="10">
        <v>1209.519</v>
      </c>
      <c r="E379" s="10">
        <v>1208.0070000000001</v>
      </c>
      <c r="F379" s="10">
        <v>1209.519</v>
      </c>
      <c r="G379" s="10">
        <v>589752732</v>
      </c>
      <c r="H379" s="10">
        <v>3269444228</v>
      </c>
      <c r="I379" s="10">
        <v>1.075</v>
      </c>
      <c r="J379" s="10">
        <v>8.8999999999999996E-2</v>
      </c>
    </row>
    <row r="380" spans="1:10" x14ac:dyDescent="0.25">
      <c r="A380" s="9">
        <v>38925</v>
      </c>
      <c r="B380" s="10">
        <v>1209.519</v>
      </c>
      <c r="C380" s="10">
        <v>1209.453</v>
      </c>
      <c r="D380" s="10">
        <v>1209.453</v>
      </c>
      <c r="E380" s="10">
        <v>1195.8240000000001</v>
      </c>
      <c r="F380" s="10">
        <v>1197.0640000000001</v>
      </c>
      <c r="G380" s="10">
        <v>707099623</v>
      </c>
      <c r="H380" s="10">
        <v>3849383077</v>
      </c>
      <c r="I380" s="10">
        <v>-12.455</v>
      </c>
      <c r="J380" s="10">
        <v>-1.0297000000000001</v>
      </c>
    </row>
    <row r="381" spans="1:10" x14ac:dyDescent="0.25">
      <c r="A381" s="9">
        <v>38926</v>
      </c>
      <c r="B381" s="10">
        <v>1197.0640000000001</v>
      </c>
      <c r="C381" s="10">
        <v>1196.652</v>
      </c>
      <c r="D381" s="10">
        <v>1196.652</v>
      </c>
      <c r="E381" s="10">
        <v>1180.1679999999999</v>
      </c>
      <c r="F381" s="10">
        <v>1188.21</v>
      </c>
      <c r="G381" s="10">
        <v>682706892</v>
      </c>
      <c r="H381" s="10">
        <v>3718753766</v>
      </c>
      <c r="I381" s="10">
        <v>-8.8539999999999992</v>
      </c>
      <c r="J381" s="10">
        <v>-0.73960000000000004</v>
      </c>
    </row>
    <row r="382" spans="1:10" x14ac:dyDescent="0.25">
      <c r="A382" s="9">
        <v>38929</v>
      </c>
      <c r="B382" s="10">
        <v>1188.21</v>
      </c>
      <c r="C382" s="10">
        <v>1185.5999999999999</v>
      </c>
      <c r="D382" s="10">
        <v>1185.5999999999999</v>
      </c>
      <c r="E382" s="10">
        <v>1145.2570000000001</v>
      </c>
      <c r="F382" s="10">
        <v>1145.2570000000001</v>
      </c>
      <c r="G382" s="10">
        <v>704828631</v>
      </c>
      <c r="H382" s="10">
        <v>3724897545</v>
      </c>
      <c r="I382" s="10">
        <v>-42.953000000000003</v>
      </c>
      <c r="J382" s="10">
        <v>-3.6149</v>
      </c>
    </row>
    <row r="383" spans="1:10" x14ac:dyDescent="0.25">
      <c r="A383" s="9">
        <v>38930</v>
      </c>
      <c r="B383" s="10">
        <v>1145.2570000000001</v>
      </c>
      <c r="C383" s="10">
        <v>1144.557</v>
      </c>
      <c r="D383" s="10">
        <v>1147.6500000000001</v>
      </c>
      <c r="E383" s="10">
        <v>1138.162</v>
      </c>
      <c r="F383" s="10">
        <v>1138.162</v>
      </c>
      <c r="G383" s="10">
        <v>522970155</v>
      </c>
      <c r="H383" s="10">
        <v>2731883146</v>
      </c>
      <c r="I383" s="10">
        <v>-7.0949999999999998</v>
      </c>
      <c r="J383" s="10">
        <v>-0.61950000000000005</v>
      </c>
    </row>
    <row r="384" spans="1:10" x14ac:dyDescent="0.25">
      <c r="A384" s="9">
        <v>38931</v>
      </c>
      <c r="B384" s="10">
        <v>1138.162</v>
      </c>
      <c r="C384" s="10">
        <v>1137.6980000000001</v>
      </c>
      <c r="D384" s="10">
        <v>1137.6980000000001</v>
      </c>
      <c r="E384" s="10">
        <v>1128.6780000000001</v>
      </c>
      <c r="F384" s="10">
        <v>1134.8409999999999</v>
      </c>
      <c r="G384" s="10">
        <v>532160309</v>
      </c>
      <c r="H384" s="10">
        <v>2702317232</v>
      </c>
      <c r="I384" s="10">
        <v>-3.3210000000000002</v>
      </c>
      <c r="J384" s="10">
        <v>-0.2918</v>
      </c>
    </row>
    <row r="385" spans="1:10" x14ac:dyDescent="0.25">
      <c r="A385" s="9">
        <v>38932</v>
      </c>
      <c r="B385" s="10">
        <v>1134.8409999999999</v>
      </c>
      <c r="C385" s="10">
        <v>1139.357</v>
      </c>
      <c r="D385" s="10">
        <v>1139.357</v>
      </c>
      <c r="E385" s="10">
        <v>1133.893</v>
      </c>
      <c r="F385" s="10">
        <v>1136.5989999999999</v>
      </c>
      <c r="G385" s="10">
        <v>417283321</v>
      </c>
      <c r="H385" s="10">
        <v>2350438029</v>
      </c>
      <c r="I385" s="10">
        <v>1.758</v>
      </c>
      <c r="J385" s="10">
        <v>0.15490000000000001</v>
      </c>
    </row>
    <row r="386" spans="1:10" x14ac:dyDescent="0.25">
      <c r="A386" s="9">
        <v>38933</v>
      </c>
      <c r="B386" s="10">
        <v>1136.5989999999999</v>
      </c>
      <c r="C386" s="10">
        <v>1137.3720000000001</v>
      </c>
      <c r="D386" s="10">
        <v>1137.3720000000001</v>
      </c>
      <c r="E386" s="10">
        <v>1111.8309999999999</v>
      </c>
      <c r="F386" s="10">
        <v>1111.8309999999999</v>
      </c>
      <c r="G386" s="10">
        <v>532296987</v>
      </c>
      <c r="H386" s="10">
        <v>2941730233</v>
      </c>
      <c r="I386" s="10">
        <v>-24.768000000000001</v>
      </c>
      <c r="J386" s="10">
        <v>-2.1791</v>
      </c>
    </row>
    <row r="387" spans="1:10" x14ac:dyDescent="0.25">
      <c r="A387" s="9">
        <v>38936</v>
      </c>
      <c r="B387" s="10">
        <v>1111.8309999999999</v>
      </c>
      <c r="C387" s="10">
        <v>1108.1400000000001</v>
      </c>
      <c r="D387" s="10">
        <v>1108.1400000000001</v>
      </c>
      <c r="E387" s="10">
        <v>1094.569</v>
      </c>
      <c r="F387" s="10">
        <v>1094.569</v>
      </c>
      <c r="G387" s="10">
        <v>473894869</v>
      </c>
      <c r="H387" s="10">
        <v>2425553410</v>
      </c>
      <c r="I387" s="10">
        <v>-17.262</v>
      </c>
      <c r="J387" s="10">
        <v>-1.5526</v>
      </c>
    </row>
    <row r="388" spans="1:10" x14ac:dyDescent="0.25">
      <c r="A388" s="9">
        <v>38937</v>
      </c>
      <c r="B388" s="10">
        <v>1094.569</v>
      </c>
      <c r="C388" s="10">
        <v>1094.5640000000001</v>
      </c>
      <c r="D388" s="10">
        <v>1119.201</v>
      </c>
      <c r="E388" s="10">
        <v>1094.5640000000001</v>
      </c>
      <c r="F388" s="10">
        <v>1119.201</v>
      </c>
      <c r="G388" s="10">
        <v>426516006</v>
      </c>
      <c r="H388" s="10">
        <v>2257631072</v>
      </c>
      <c r="I388" s="10">
        <v>24.632000000000001</v>
      </c>
      <c r="J388" s="10">
        <v>2.2504</v>
      </c>
    </row>
    <row r="389" spans="1:10" x14ac:dyDescent="0.25">
      <c r="A389" s="9">
        <v>38938</v>
      </c>
      <c r="B389" s="10">
        <v>1119.201</v>
      </c>
      <c r="C389" s="10">
        <v>1121.0630000000001</v>
      </c>
      <c r="D389" s="10">
        <v>1121.0630000000001</v>
      </c>
      <c r="E389" s="10">
        <v>1113.0889999999999</v>
      </c>
      <c r="F389" s="10">
        <v>1116.808</v>
      </c>
      <c r="G389" s="10">
        <v>379452029</v>
      </c>
      <c r="H389" s="10">
        <v>2110618753</v>
      </c>
      <c r="I389" s="10">
        <v>-2.3929999999999998</v>
      </c>
      <c r="J389" s="10">
        <v>-0.21379999999999999</v>
      </c>
    </row>
    <row r="390" spans="1:10" x14ac:dyDescent="0.25">
      <c r="A390" s="9">
        <v>38939</v>
      </c>
      <c r="B390" s="10">
        <v>1116.808</v>
      </c>
      <c r="C390" s="10">
        <v>1117.0630000000001</v>
      </c>
      <c r="D390" s="10">
        <v>1138.075</v>
      </c>
      <c r="E390" s="10">
        <v>1117.0630000000001</v>
      </c>
      <c r="F390" s="10">
        <v>1138.075</v>
      </c>
      <c r="G390" s="10">
        <v>553229310</v>
      </c>
      <c r="H390" s="10">
        <v>3038589972</v>
      </c>
      <c r="I390" s="10">
        <v>21.266999999999999</v>
      </c>
      <c r="J390" s="10">
        <v>1.9043000000000001</v>
      </c>
    </row>
    <row r="391" spans="1:10" x14ac:dyDescent="0.25">
      <c r="A391" s="9">
        <v>38940</v>
      </c>
      <c r="B391" s="10">
        <v>1138.075</v>
      </c>
      <c r="C391" s="10">
        <v>1138.364</v>
      </c>
      <c r="D391" s="10">
        <v>1140.1659999999999</v>
      </c>
      <c r="E391" s="10">
        <v>1136.855</v>
      </c>
      <c r="F391" s="10">
        <v>1140.1659999999999</v>
      </c>
      <c r="G391" s="10">
        <v>493518608</v>
      </c>
      <c r="H391" s="10">
        <v>2659718849</v>
      </c>
      <c r="I391" s="10">
        <v>2.0910000000000002</v>
      </c>
      <c r="J391" s="10">
        <v>0.1837</v>
      </c>
    </row>
    <row r="392" spans="1:10" x14ac:dyDescent="0.25">
      <c r="A392" s="9">
        <v>38943</v>
      </c>
      <c r="B392" s="10">
        <v>1140.1659999999999</v>
      </c>
      <c r="C392" s="10">
        <v>1140.181</v>
      </c>
      <c r="D392" s="10">
        <v>1140.181</v>
      </c>
      <c r="E392" s="10">
        <v>1111.9480000000001</v>
      </c>
      <c r="F392" s="10">
        <v>1113.4670000000001</v>
      </c>
      <c r="G392" s="10">
        <v>462522769</v>
      </c>
      <c r="H392" s="10">
        <v>2468100903</v>
      </c>
      <c r="I392" s="10">
        <v>-26.699000000000002</v>
      </c>
      <c r="J392" s="10">
        <v>-2.3416999999999999</v>
      </c>
    </row>
    <row r="393" spans="1:10" x14ac:dyDescent="0.25">
      <c r="A393" s="9">
        <v>38944</v>
      </c>
      <c r="B393" s="10">
        <v>1113.4670000000001</v>
      </c>
      <c r="C393" s="10">
        <v>1113.2239999999999</v>
      </c>
      <c r="D393" s="10">
        <v>1131.991</v>
      </c>
      <c r="E393" s="10">
        <v>1113.2239999999999</v>
      </c>
      <c r="F393" s="10">
        <v>1131.991</v>
      </c>
      <c r="G393" s="10">
        <v>425997799</v>
      </c>
      <c r="H393" s="10">
        <v>2239543680</v>
      </c>
      <c r="I393" s="10">
        <v>18.524000000000001</v>
      </c>
      <c r="J393" s="10">
        <v>1.6636</v>
      </c>
    </row>
    <row r="394" spans="1:10" x14ac:dyDescent="0.25">
      <c r="A394" s="9">
        <v>38945</v>
      </c>
      <c r="B394" s="10">
        <v>1131.991</v>
      </c>
      <c r="C394" s="10">
        <v>1132.8230000000001</v>
      </c>
      <c r="D394" s="10">
        <v>1144.7429999999999</v>
      </c>
      <c r="E394" s="10">
        <v>1132.8230000000001</v>
      </c>
      <c r="F394" s="10">
        <v>1144.7429999999999</v>
      </c>
      <c r="G394" s="10">
        <v>603841000</v>
      </c>
      <c r="H394" s="10">
        <v>3253863792</v>
      </c>
      <c r="I394" s="10">
        <v>12.752000000000001</v>
      </c>
      <c r="J394" s="10">
        <v>1.1265000000000001</v>
      </c>
    </row>
    <row r="395" spans="1:10" x14ac:dyDescent="0.25">
      <c r="A395" s="9">
        <v>38946</v>
      </c>
      <c r="B395" s="10">
        <v>1144.7429999999999</v>
      </c>
      <c r="C395" s="10">
        <v>1143.742</v>
      </c>
      <c r="D395" s="10">
        <v>1143.742</v>
      </c>
      <c r="E395" s="10">
        <v>1128.2380000000001</v>
      </c>
      <c r="F395" s="10">
        <v>1135.0830000000001</v>
      </c>
      <c r="G395" s="10">
        <v>466851341</v>
      </c>
      <c r="H395" s="10">
        <v>2428711156</v>
      </c>
      <c r="I395" s="10">
        <v>-9.66</v>
      </c>
      <c r="J395" s="10">
        <v>-0.84389999999999998</v>
      </c>
    </row>
    <row r="396" spans="1:10" x14ac:dyDescent="0.25">
      <c r="A396" s="9">
        <v>38947</v>
      </c>
      <c r="B396" s="10">
        <v>1135.0830000000001</v>
      </c>
      <c r="C396" s="10">
        <v>1133.5730000000001</v>
      </c>
      <c r="D396" s="10">
        <v>1135.0809999999999</v>
      </c>
      <c r="E396" s="10">
        <v>1131.8050000000001</v>
      </c>
      <c r="F396" s="10">
        <v>1131.8050000000001</v>
      </c>
      <c r="G396" s="10">
        <v>353932202</v>
      </c>
      <c r="H396" s="10">
        <v>1918949129</v>
      </c>
      <c r="I396" s="10">
        <v>-3.278</v>
      </c>
      <c r="J396" s="10">
        <v>-0.2888</v>
      </c>
    </row>
    <row r="397" spans="1:10" x14ac:dyDescent="0.25">
      <c r="A397" s="9">
        <v>38950</v>
      </c>
      <c r="B397" s="10">
        <v>1131.8050000000001</v>
      </c>
      <c r="C397" s="10">
        <v>1103.6949999999999</v>
      </c>
      <c r="D397" s="10">
        <v>1129.4459999999999</v>
      </c>
      <c r="E397" s="10">
        <v>1103.6949999999999</v>
      </c>
      <c r="F397" s="10">
        <v>1129.4459999999999</v>
      </c>
      <c r="G397" s="10">
        <v>417701781</v>
      </c>
      <c r="H397" s="10">
        <v>2233269416</v>
      </c>
      <c r="I397" s="10">
        <v>-2.359</v>
      </c>
      <c r="J397" s="10">
        <v>-0.2084</v>
      </c>
    </row>
    <row r="398" spans="1:10" x14ac:dyDescent="0.25">
      <c r="A398" s="9">
        <v>38951</v>
      </c>
      <c r="B398" s="10">
        <v>1129.4459999999999</v>
      </c>
      <c r="C398" s="10">
        <v>1128.607</v>
      </c>
      <c r="D398" s="10">
        <v>1138.1179999999999</v>
      </c>
      <c r="E398" s="10">
        <v>1128.607</v>
      </c>
      <c r="F398" s="10">
        <v>1138.1179999999999</v>
      </c>
      <c r="G398" s="10">
        <v>491980452</v>
      </c>
      <c r="H398" s="10">
        <v>2683715013</v>
      </c>
      <c r="I398" s="10">
        <v>8.6720000000000006</v>
      </c>
      <c r="J398" s="10">
        <v>0.76780000000000004</v>
      </c>
    </row>
    <row r="399" spans="1:10" x14ac:dyDescent="0.25">
      <c r="A399" s="9">
        <v>38952</v>
      </c>
      <c r="B399" s="10">
        <v>1138.1179999999999</v>
      </c>
      <c r="C399" s="10">
        <v>1137.68</v>
      </c>
      <c r="D399" s="10">
        <v>1140.078</v>
      </c>
      <c r="E399" s="10">
        <v>1137.68</v>
      </c>
      <c r="F399" s="10">
        <v>1138.5920000000001</v>
      </c>
      <c r="G399" s="10">
        <v>542598907</v>
      </c>
      <c r="H399" s="10">
        <v>2805555421</v>
      </c>
      <c r="I399" s="10">
        <v>0.47399999999999998</v>
      </c>
      <c r="J399" s="10">
        <v>4.1599999999999998E-2</v>
      </c>
    </row>
    <row r="400" spans="1:10" x14ac:dyDescent="0.25">
      <c r="A400" s="9">
        <v>38953</v>
      </c>
      <c r="B400" s="10">
        <v>1138.5920000000001</v>
      </c>
      <c r="C400" s="10">
        <v>1139.6759999999999</v>
      </c>
      <c r="D400" s="10">
        <v>1144.7380000000001</v>
      </c>
      <c r="E400" s="10">
        <v>1137.309</v>
      </c>
      <c r="F400" s="10">
        <v>1144.7380000000001</v>
      </c>
      <c r="G400" s="10">
        <v>490147600</v>
      </c>
      <c r="H400" s="10">
        <v>2522658495</v>
      </c>
      <c r="I400" s="10">
        <v>6.1459999999999999</v>
      </c>
      <c r="J400" s="10">
        <v>0.53979999999999995</v>
      </c>
    </row>
    <row r="401" spans="1:10" x14ac:dyDescent="0.25">
      <c r="A401" s="9">
        <v>38954</v>
      </c>
      <c r="B401" s="10">
        <v>1144.7380000000001</v>
      </c>
      <c r="C401" s="10">
        <v>1145.8989999999999</v>
      </c>
      <c r="D401" s="10">
        <v>1153.3489999999999</v>
      </c>
      <c r="E401" s="10">
        <v>1145.8989999999999</v>
      </c>
      <c r="F401" s="10">
        <v>1152.079</v>
      </c>
      <c r="G401" s="10">
        <v>616844001</v>
      </c>
      <c r="H401" s="10">
        <v>3530427686</v>
      </c>
      <c r="I401" s="10">
        <v>7.3410000000000002</v>
      </c>
      <c r="J401" s="10">
        <v>0.64129999999999998</v>
      </c>
    </row>
    <row r="402" spans="1:10" x14ac:dyDescent="0.25">
      <c r="A402" s="9">
        <v>38957</v>
      </c>
      <c r="B402" s="10">
        <v>1152.079</v>
      </c>
      <c r="C402" s="10">
        <v>1154.5170000000001</v>
      </c>
      <c r="D402" s="10">
        <v>1173.0619999999999</v>
      </c>
      <c r="E402" s="10">
        <v>1154.5170000000001</v>
      </c>
      <c r="F402" s="10">
        <v>1173.0619999999999</v>
      </c>
      <c r="G402" s="10">
        <v>684677077</v>
      </c>
      <c r="H402" s="10">
        <v>3916369066</v>
      </c>
      <c r="I402" s="10">
        <v>20.983000000000001</v>
      </c>
      <c r="J402" s="10">
        <v>1.8212999999999999</v>
      </c>
    </row>
    <row r="403" spans="1:10" x14ac:dyDescent="0.25">
      <c r="A403" s="9">
        <v>38958</v>
      </c>
      <c r="B403" s="10">
        <v>1173.0619999999999</v>
      </c>
      <c r="C403" s="10">
        <v>1176.6320000000001</v>
      </c>
      <c r="D403" s="10">
        <v>1185.0219999999999</v>
      </c>
      <c r="E403" s="10">
        <v>1174.204</v>
      </c>
      <c r="F403" s="10">
        <v>1174.204</v>
      </c>
      <c r="G403" s="10">
        <v>883952791</v>
      </c>
      <c r="H403" s="10">
        <v>4987190379</v>
      </c>
      <c r="I403" s="10">
        <v>1.1419999999999999</v>
      </c>
      <c r="J403" s="10">
        <v>9.74E-2</v>
      </c>
    </row>
    <row r="404" spans="1:10" x14ac:dyDescent="0.25">
      <c r="A404" s="9">
        <v>38959</v>
      </c>
      <c r="B404" s="10">
        <v>1174.204</v>
      </c>
      <c r="C404" s="10">
        <v>1172.7840000000001</v>
      </c>
      <c r="D404" s="10">
        <v>1175.7159999999999</v>
      </c>
      <c r="E404" s="10">
        <v>1172.0440000000001</v>
      </c>
      <c r="F404" s="10">
        <v>1175.7159999999999</v>
      </c>
      <c r="G404" s="10">
        <v>507929862</v>
      </c>
      <c r="H404" s="10">
        <v>2804532796</v>
      </c>
      <c r="I404" s="10">
        <v>1.512</v>
      </c>
      <c r="J404" s="10">
        <v>0.1288</v>
      </c>
    </row>
    <row r="405" spans="1:10" x14ac:dyDescent="0.25">
      <c r="A405" s="9">
        <v>38960</v>
      </c>
      <c r="B405" s="10">
        <v>1175.7159999999999</v>
      </c>
      <c r="C405" s="10">
        <v>1175.7739999999999</v>
      </c>
      <c r="D405" s="10">
        <v>1179.8530000000001</v>
      </c>
      <c r="E405" s="10">
        <v>1175.7739999999999</v>
      </c>
      <c r="F405" s="10">
        <v>1179.8530000000001</v>
      </c>
      <c r="G405" s="10">
        <v>655030343</v>
      </c>
      <c r="H405" s="10">
        <v>3299923093</v>
      </c>
      <c r="I405" s="10">
        <v>4.1369999999999996</v>
      </c>
      <c r="J405" s="10">
        <v>0.35189999999999999</v>
      </c>
    </row>
    <row r="406" spans="1:10" x14ac:dyDescent="0.25">
      <c r="A406" s="9">
        <v>38961</v>
      </c>
      <c r="B406" s="10">
        <v>1179.8530000000001</v>
      </c>
      <c r="C406" s="10">
        <v>1168.684</v>
      </c>
      <c r="D406" s="10">
        <v>1169.278</v>
      </c>
      <c r="E406" s="10">
        <v>1168.684</v>
      </c>
      <c r="F406" s="10">
        <v>1169.278</v>
      </c>
      <c r="G406" s="10">
        <v>769487419</v>
      </c>
      <c r="H406" s="10">
        <v>3844332734</v>
      </c>
      <c r="I406" s="10">
        <v>-10.574999999999999</v>
      </c>
      <c r="J406" s="10">
        <v>-0.89629999999999999</v>
      </c>
    </row>
    <row r="407" spans="1:10" x14ac:dyDescent="0.25">
      <c r="A407" s="9">
        <v>38964</v>
      </c>
      <c r="B407" s="10">
        <v>1169.278</v>
      </c>
      <c r="C407" s="10">
        <v>1180.653</v>
      </c>
      <c r="D407" s="10">
        <v>1182.625</v>
      </c>
      <c r="E407" s="10">
        <v>1180.653</v>
      </c>
      <c r="F407" s="10">
        <v>1182.625</v>
      </c>
      <c r="G407" s="10">
        <v>602111161</v>
      </c>
      <c r="H407" s="10">
        <v>3187474600</v>
      </c>
      <c r="I407" s="10">
        <v>13.347</v>
      </c>
      <c r="J407" s="10">
        <v>1.1415</v>
      </c>
    </row>
    <row r="408" spans="1:10" x14ac:dyDescent="0.25">
      <c r="A408" s="9">
        <v>38965</v>
      </c>
      <c r="B408" s="10">
        <v>1182.625</v>
      </c>
      <c r="C408" s="10">
        <v>1180.354</v>
      </c>
      <c r="D408" s="10">
        <v>1180.354</v>
      </c>
      <c r="E408" s="10">
        <v>1179.5129999999999</v>
      </c>
      <c r="F408" s="10">
        <v>1179.5129999999999</v>
      </c>
      <c r="G408" s="10">
        <v>679448420</v>
      </c>
      <c r="H408" s="10">
        <v>3603994000</v>
      </c>
      <c r="I408" s="10">
        <v>-3.1120000000000001</v>
      </c>
      <c r="J408" s="10">
        <v>-0.2631</v>
      </c>
    </row>
    <row r="409" spans="1:10" x14ac:dyDescent="0.25">
      <c r="A409" s="9">
        <v>38966</v>
      </c>
      <c r="B409" s="10">
        <v>1179.5129999999999</v>
      </c>
      <c r="C409" s="10">
        <v>1179.212</v>
      </c>
      <c r="D409" s="10">
        <v>1184.5340000000001</v>
      </c>
      <c r="E409" s="10">
        <v>1179.212</v>
      </c>
      <c r="F409" s="10">
        <v>1184.5340000000001</v>
      </c>
      <c r="G409" s="10">
        <v>618627191</v>
      </c>
      <c r="H409" s="10">
        <v>3401361244</v>
      </c>
      <c r="I409" s="10">
        <v>5.0209999999999999</v>
      </c>
      <c r="J409" s="10">
        <v>0.42570000000000002</v>
      </c>
    </row>
    <row r="410" spans="1:10" x14ac:dyDescent="0.25">
      <c r="A410" s="9">
        <v>38967</v>
      </c>
      <c r="B410" s="10">
        <v>1184.5340000000001</v>
      </c>
      <c r="C410" s="10">
        <v>1171.8040000000001</v>
      </c>
      <c r="D410" s="10">
        <v>1171.8040000000001</v>
      </c>
      <c r="E410" s="10">
        <v>1168.4369999999999</v>
      </c>
      <c r="F410" s="10">
        <v>1168.4369999999999</v>
      </c>
      <c r="G410" s="10">
        <v>745088802</v>
      </c>
      <c r="H410" s="10">
        <v>4056778725</v>
      </c>
      <c r="I410" s="10">
        <v>-16.097000000000001</v>
      </c>
      <c r="J410" s="10">
        <v>-1.3589</v>
      </c>
    </row>
    <row r="411" spans="1:10" x14ac:dyDescent="0.25">
      <c r="A411" s="9">
        <v>38968</v>
      </c>
      <c r="B411" s="10">
        <v>1168.4369999999999</v>
      </c>
      <c r="C411" s="10">
        <v>1167.229</v>
      </c>
      <c r="D411" s="10">
        <v>1171.4449999999999</v>
      </c>
      <c r="E411" s="10">
        <v>1167.229</v>
      </c>
      <c r="F411" s="10">
        <v>1171.309</v>
      </c>
      <c r="G411" s="10">
        <v>458394571</v>
      </c>
      <c r="H411" s="10">
        <v>2526129313</v>
      </c>
      <c r="I411" s="10">
        <v>2.8719999999999999</v>
      </c>
      <c r="J411" s="10">
        <v>0.24579999999999999</v>
      </c>
    </row>
    <row r="412" spans="1:10" x14ac:dyDescent="0.25">
      <c r="A412" s="9">
        <v>38971</v>
      </c>
      <c r="B412" s="10">
        <v>1171.309</v>
      </c>
      <c r="C412" s="10">
        <v>1164.7660000000001</v>
      </c>
      <c r="D412" s="10">
        <v>1173.7919999999999</v>
      </c>
      <c r="E412" s="10">
        <v>1164.7660000000001</v>
      </c>
      <c r="F412" s="10">
        <v>1173.7919999999999</v>
      </c>
      <c r="G412" s="10">
        <v>556812780</v>
      </c>
      <c r="H412" s="10">
        <v>3002253733</v>
      </c>
      <c r="I412" s="10">
        <v>2.4830000000000001</v>
      </c>
      <c r="J412" s="10">
        <v>0.21199999999999999</v>
      </c>
    </row>
    <row r="413" spans="1:10" x14ac:dyDescent="0.25">
      <c r="A413" s="9">
        <v>38972</v>
      </c>
      <c r="B413" s="10">
        <v>1173.7919999999999</v>
      </c>
      <c r="C413" s="10">
        <v>1173.9369999999999</v>
      </c>
      <c r="D413" s="10">
        <v>1184.4970000000001</v>
      </c>
      <c r="E413" s="10">
        <v>1173.9369999999999</v>
      </c>
      <c r="F413" s="10">
        <v>1184.4970000000001</v>
      </c>
      <c r="G413" s="10">
        <v>727312342</v>
      </c>
      <c r="H413" s="10">
        <v>4059345783</v>
      </c>
      <c r="I413" s="10">
        <v>10.705</v>
      </c>
      <c r="J413" s="10">
        <v>0.91200000000000003</v>
      </c>
    </row>
    <row r="414" spans="1:10" x14ac:dyDescent="0.25">
      <c r="A414" s="9">
        <v>38973</v>
      </c>
      <c r="B414" s="10">
        <v>1184.4970000000001</v>
      </c>
      <c r="C414" s="10">
        <v>1185.9259999999999</v>
      </c>
      <c r="D414" s="10">
        <v>1194.95</v>
      </c>
      <c r="E414" s="10">
        <v>1180.8489999999999</v>
      </c>
      <c r="F414" s="10">
        <v>1180.8489999999999</v>
      </c>
      <c r="G414" s="10">
        <v>974763271</v>
      </c>
      <c r="H414" s="10">
        <v>5247091202</v>
      </c>
      <c r="I414" s="10">
        <v>-3.6480000000000001</v>
      </c>
      <c r="J414" s="10">
        <v>-0.308</v>
      </c>
    </row>
    <row r="415" spans="1:10" x14ac:dyDescent="0.25">
      <c r="A415" s="9">
        <v>38974</v>
      </c>
      <c r="B415" s="10">
        <v>1180.8489999999999</v>
      </c>
      <c r="C415" s="10">
        <v>1180.0170000000001</v>
      </c>
      <c r="D415" s="10">
        <v>1180.0170000000001</v>
      </c>
      <c r="E415" s="10">
        <v>1170.8820000000001</v>
      </c>
      <c r="F415" s="10">
        <v>1174.4110000000001</v>
      </c>
      <c r="G415" s="10">
        <v>625767112</v>
      </c>
      <c r="H415" s="10">
        <v>3405596969</v>
      </c>
      <c r="I415" s="10">
        <v>-6.4379999999999997</v>
      </c>
      <c r="J415" s="10">
        <v>-0.54520000000000002</v>
      </c>
    </row>
    <row r="416" spans="1:10" x14ac:dyDescent="0.25">
      <c r="A416" s="9">
        <v>38975</v>
      </c>
      <c r="B416" s="10">
        <v>1174.4110000000001</v>
      </c>
      <c r="C416" s="10">
        <v>1174.422</v>
      </c>
      <c r="D416" s="10">
        <v>1201.0429999999999</v>
      </c>
      <c r="E416" s="10">
        <v>1174.422</v>
      </c>
      <c r="F416" s="10">
        <v>1201.0429999999999</v>
      </c>
      <c r="G416" s="10">
        <v>1018303727</v>
      </c>
      <c r="H416" s="10">
        <v>5182667578</v>
      </c>
      <c r="I416" s="10">
        <v>26.632000000000001</v>
      </c>
      <c r="J416" s="10">
        <v>2.2677</v>
      </c>
    </row>
    <row r="417" spans="1:10" x14ac:dyDescent="0.25">
      <c r="A417" s="9">
        <v>38978</v>
      </c>
      <c r="B417" s="10">
        <v>1201.0429999999999</v>
      </c>
      <c r="C417" s="10">
        <v>1206.569</v>
      </c>
      <c r="D417" s="10">
        <v>1215.604</v>
      </c>
      <c r="E417" s="10">
        <v>1206.569</v>
      </c>
      <c r="F417" s="10">
        <v>1214.6279999999999</v>
      </c>
      <c r="G417" s="10">
        <v>911067329</v>
      </c>
      <c r="H417" s="10">
        <v>4731575709</v>
      </c>
      <c r="I417" s="10">
        <v>13.585000000000001</v>
      </c>
      <c r="J417" s="10">
        <v>1.1311</v>
      </c>
    </row>
    <row r="418" spans="1:10" x14ac:dyDescent="0.25">
      <c r="A418" s="9">
        <v>38979</v>
      </c>
      <c r="B418" s="10">
        <v>1214.6279999999999</v>
      </c>
      <c r="C418" s="10">
        <v>1217.0429999999999</v>
      </c>
      <c r="D418" s="10">
        <v>1217.0429999999999</v>
      </c>
      <c r="E418" s="10">
        <v>1214.2639999999999</v>
      </c>
      <c r="F418" s="10">
        <v>1214.2639999999999</v>
      </c>
      <c r="G418" s="10">
        <v>714485256</v>
      </c>
      <c r="H418" s="10">
        <v>3817741043</v>
      </c>
      <c r="I418" s="10">
        <v>-0.36399999999999999</v>
      </c>
      <c r="J418" s="10">
        <v>-0.03</v>
      </c>
    </row>
    <row r="419" spans="1:10" x14ac:dyDescent="0.25">
      <c r="A419" s="9">
        <v>38980</v>
      </c>
      <c r="B419" s="10">
        <v>1214.2639999999999</v>
      </c>
      <c r="C419" s="10">
        <v>1212.175</v>
      </c>
      <c r="D419" s="10">
        <v>1212.175</v>
      </c>
      <c r="E419" s="10">
        <v>1209.01</v>
      </c>
      <c r="F419" s="10">
        <v>1209.01</v>
      </c>
      <c r="G419" s="10">
        <v>581038283</v>
      </c>
      <c r="H419" s="10">
        <v>3021084151</v>
      </c>
      <c r="I419" s="10">
        <v>-5.2539999999999996</v>
      </c>
      <c r="J419" s="10">
        <v>-0.43269999999999997</v>
      </c>
    </row>
    <row r="420" spans="1:10" x14ac:dyDescent="0.25">
      <c r="A420" s="9">
        <v>38981</v>
      </c>
      <c r="B420" s="10">
        <v>1209.01</v>
      </c>
      <c r="C420" s="10">
        <v>1209.566</v>
      </c>
      <c r="D420" s="10">
        <v>1211.184</v>
      </c>
      <c r="E420" s="10">
        <v>1209.566</v>
      </c>
      <c r="F420" s="10">
        <v>1211.184</v>
      </c>
      <c r="G420" s="10">
        <v>647172921</v>
      </c>
      <c r="H420" s="10">
        <v>3449469719</v>
      </c>
      <c r="I420" s="10">
        <v>2.1739999999999999</v>
      </c>
      <c r="J420" s="10">
        <v>0.17979999999999999</v>
      </c>
    </row>
    <row r="421" spans="1:10" x14ac:dyDescent="0.25">
      <c r="A421" s="9">
        <v>38982</v>
      </c>
      <c r="B421" s="10">
        <v>1211.184</v>
      </c>
      <c r="C421" s="10">
        <v>1211.673</v>
      </c>
      <c r="D421" s="10">
        <v>1211.673</v>
      </c>
      <c r="E421" s="10">
        <v>1196.7950000000001</v>
      </c>
      <c r="F421" s="10">
        <v>1196.7950000000001</v>
      </c>
      <c r="G421" s="10">
        <v>628285012</v>
      </c>
      <c r="H421" s="10">
        <v>3371630599</v>
      </c>
      <c r="I421" s="10">
        <v>-14.388999999999999</v>
      </c>
      <c r="J421" s="10">
        <v>-1.1879999999999999</v>
      </c>
    </row>
    <row r="422" spans="1:10" x14ac:dyDescent="0.25">
      <c r="A422" s="9">
        <v>38985</v>
      </c>
      <c r="B422" s="10">
        <v>1196.7950000000001</v>
      </c>
      <c r="C422" s="10">
        <v>1194.3910000000001</v>
      </c>
      <c r="D422" s="10">
        <v>1194.3910000000001</v>
      </c>
      <c r="E422" s="10">
        <v>1189.922</v>
      </c>
      <c r="F422" s="10">
        <v>1189.922</v>
      </c>
      <c r="G422" s="10">
        <v>585417398</v>
      </c>
      <c r="H422" s="10">
        <v>3030482700</v>
      </c>
      <c r="I422" s="10">
        <v>-6.8730000000000002</v>
      </c>
      <c r="J422" s="10">
        <v>-0.57430000000000003</v>
      </c>
    </row>
    <row r="423" spans="1:10" x14ac:dyDescent="0.25">
      <c r="A423" s="9">
        <v>38986</v>
      </c>
      <c r="B423" s="10">
        <v>1189.922</v>
      </c>
      <c r="C423" s="10">
        <v>1189.0429999999999</v>
      </c>
      <c r="D423" s="10">
        <v>1189.0429999999999</v>
      </c>
      <c r="E423" s="10">
        <v>1182.4069999999999</v>
      </c>
      <c r="F423" s="10">
        <v>1182.4069999999999</v>
      </c>
      <c r="G423" s="10">
        <v>508307398</v>
      </c>
      <c r="H423" s="10">
        <v>2615747559</v>
      </c>
      <c r="I423" s="10">
        <v>-7.5149999999999997</v>
      </c>
      <c r="J423" s="10">
        <v>-0.63160000000000005</v>
      </c>
    </row>
    <row r="424" spans="1:10" x14ac:dyDescent="0.25">
      <c r="A424" s="9">
        <v>38987</v>
      </c>
      <c r="B424" s="10">
        <v>1182.4069999999999</v>
      </c>
      <c r="C424" s="10">
        <v>1182.297</v>
      </c>
      <c r="D424" s="10">
        <v>1189.673</v>
      </c>
      <c r="E424" s="10">
        <v>1182.2760000000001</v>
      </c>
      <c r="F424" s="10">
        <v>1189.673</v>
      </c>
      <c r="G424" s="10">
        <v>383675278</v>
      </c>
      <c r="H424" s="10">
        <v>2048597085</v>
      </c>
      <c r="I424" s="10">
        <v>7.266</v>
      </c>
      <c r="J424" s="10">
        <v>0.61450000000000005</v>
      </c>
    </row>
    <row r="425" spans="1:10" x14ac:dyDescent="0.25">
      <c r="A425" s="9">
        <v>38988</v>
      </c>
      <c r="B425" s="10">
        <v>1189.673</v>
      </c>
      <c r="C425" s="10">
        <v>1190.5550000000001</v>
      </c>
      <c r="D425" s="10">
        <v>1198.2629999999999</v>
      </c>
      <c r="E425" s="10">
        <v>1190.5550000000001</v>
      </c>
      <c r="F425" s="10">
        <v>1198.2629999999999</v>
      </c>
      <c r="G425" s="10">
        <v>578253417</v>
      </c>
      <c r="H425" s="10">
        <v>3062791407</v>
      </c>
      <c r="I425" s="10">
        <v>8.59</v>
      </c>
      <c r="J425" s="10">
        <v>0.72199999999999998</v>
      </c>
    </row>
    <row r="426" spans="1:10" x14ac:dyDescent="0.25">
      <c r="A426" s="9">
        <v>38989</v>
      </c>
      <c r="B426" s="10">
        <v>1198.2629999999999</v>
      </c>
      <c r="C426" s="10">
        <v>1199.559</v>
      </c>
      <c r="D426" s="10">
        <v>1209.0050000000001</v>
      </c>
      <c r="E426" s="10">
        <v>1199.559</v>
      </c>
      <c r="F426" s="10">
        <v>1208.2260000000001</v>
      </c>
      <c r="G426" s="10">
        <v>641168290</v>
      </c>
      <c r="H426" s="10">
        <v>3579056739</v>
      </c>
      <c r="I426" s="10">
        <v>9.9629999999999992</v>
      </c>
      <c r="J426" s="10">
        <v>0.83150000000000002</v>
      </c>
    </row>
    <row r="427" spans="1:10" x14ac:dyDescent="0.25">
      <c r="A427" s="9">
        <v>38999</v>
      </c>
      <c r="B427" s="10">
        <v>1208.2260000000001</v>
      </c>
      <c r="C427" s="10">
        <v>1219.4059999999999</v>
      </c>
      <c r="D427" s="10">
        <v>1231.7149999999999</v>
      </c>
      <c r="E427" s="10">
        <v>1219.4059999999999</v>
      </c>
      <c r="F427" s="10">
        <v>1231.7149999999999</v>
      </c>
      <c r="G427" s="10">
        <v>969187826</v>
      </c>
      <c r="H427" s="10">
        <v>5201453618</v>
      </c>
      <c r="I427" s="10">
        <v>23.489000000000001</v>
      </c>
      <c r="J427" s="10">
        <v>1.9440999999999999</v>
      </c>
    </row>
    <row r="428" spans="1:10" x14ac:dyDescent="0.25">
      <c r="A428" s="9">
        <v>39000</v>
      </c>
      <c r="B428" s="10">
        <v>1231.7149999999999</v>
      </c>
      <c r="C428" s="10">
        <v>1235.2840000000001</v>
      </c>
      <c r="D428" s="10">
        <v>1238.97</v>
      </c>
      <c r="E428" s="10">
        <v>1235.2840000000001</v>
      </c>
      <c r="F428" s="10">
        <v>1237.3910000000001</v>
      </c>
      <c r="G428" s="10">
        <v>1202350996</v>
      </c>
      <c r="H428" s="10">
        <v>6438552021</v>
      </c>
      <c r="I428" s="10">
        <v>5.6760000000000002</v>
      </c>
      <c r="J428" s="10">
        <v>0.46079999999999999</v>
      </c>
    </row>
    <row r="429" spans="1:10" x14ac:dyDescent="0.25">
      <c r="A429" s="9">
        <v>39001</v>
      </c>
      <c r="B429" s="10">
        <v>1237.3910000000001</v>
      </c>
      <c r="C429" s="10">
        <v>1236.836</v>
      </c>
      <c r="D429" s="10">
        <v>1240.383</v>
      </c>
      <c r="E429" s="10">
        <v>1232.0530000000001</v>
      </c>
      <c r="F429" s="10">
        <v>1240.383</v>
      </c>
      <c r="G429" s="10">
        <v>1051223274</v>
      </c>
      <c r="H429" s="10">
        <v>5247592521</v>
      </c>
      <c r="I429" s="10">
        <v>2.992</v>
      </c>
      <c r="J429" s="10">
        <v>0.24179999999999999</v>
      </c>
    </row>
    <row r="430" spans="1:10" x14ac:dyDescent="0.25">
      <c r="A430" s="9">
        <v>39002</v>
      </c>
      <c r="B430" s="10">
        <v>1240.383</v>
      </c>
      <c r="C430" s="10">
        <v>1241.597</v>
      </c>
      <c r="D430" s="10">
        <v>1248.1679999999999</v>
      </c>
      <c r="E430" s="10">
        <v>1241.597</v>
      </c>
      <c r="F430" s="10">
        <v>1248.1679999999999</v>
      </c>
      <c r="G430" s="10">
        <v>1570968089</v>
      </c>
      <c r="H430" s="10">
        <v>7365521631</v>
      </c>
      <c r="I430" s="10">
        <v>7.7850000000000001</v>
      </c>
      <c r="J430" s="10">
        <v>0.62760000000000005</v>
      </c>
    </row>
    <row r="431" spans="1:10" x14ac:dyDescent="0.25">
      <c r="A431" s="9">
        <v>39003</v>
      </c>
      <c r="B431" s="10">
        <v>1248.1679999999999</v>
      </c>
      <c r="C431" s="10">
        <v>1247.3150000000001</v>
      </c>
      <c r="D431" s="10">
        <v>1250.4469999999999</v>
      </c>
      <c r="E431" s="10">
        <v>1247.3150000000001</v>
      </c>
      <c r="F431" s="10">
        <v>1248.4469999999999</v>
      </c>
      <c r="G431" s="10">
        <v>990651755</v>
      </c>
      <c r="H431" s="10">
        <v>4994388862</v>
      </c>
      <c r="I431" s="10">
        <v>0.27900000000000003</v>
      </c>
      <c r="J431" s="10">
        <v>2.24E-2</v>
      </c>
    </row>
    <row r="432" spans="1:10" x14ac:dyDescent="0.25">
      <c r="A432" s="9">
        <v>39006</v>
      </c>
      <c r="B432" s="10">
        <v>1248.4469999999999</v>
      </c>
      <c r="C432" s="10">
        <v>1250.924</v>
      </c>
      <c r="D432" s="10">
        <v>1250.924</v>
      </c>
      <c r="E432" s="10">
        <v>1238.47</v>
      </c>
      <c r="F432" s="10">
        <v>1238.47</v>
      </c>
      <c r="G432" s="10">
        <v>1002835945</v>
      </c>
      <c r="H432" s="10">
        <v>4905011054</v>
      </c>
      <c r="I432" s="10">
        <v>-9.9770000000000003</v>
      </c>
      <c r="J432" s="10">
        <v>-0.79920000000000002</v>
      </c>
    </row>
    <row r="433" spans="1:10" x14ac:dyDescent="0.25">
      <c r="A433" s="9">
        <v>39007</v>
      </c>
      <c r="B433" s="10">
        <v>1238.47</v>
      </c>
      <c r="C433" s="10">
        <v>1237.0139999999999</v>
      </c>
      <c r="D433" s="10">
        <v>1238.989</v>
      </c>
      <c r="E433" s="10">
        <v>1233.4290000000001</v>
      </c>
      <c r="F433" s="10">
        <v>1233.4290000000001</v>
      </c>
      <c r="G433" s="10">
        <v>716603802</v>
      </c>
      <c r="H433" s="10">
        <v>3717800056</v>
      </c>
      <c r="I433" s="10">
        <v>-5.0410000000000004</v>
      </c>
      <c r="J433" s="10">
        <v>-0.40699999999999997</v>
      </c>
    </row>
    <row r="434" spans="1:10" x14ac:dyDescent="0.25">
      <c r="A434" s="9">
        <v>39008</v>
      </c>
      <c r="B434" s="10">
        <v>1233.4290000000001</v>
      </c>
      <c r="C434" s="10">
        <v>1232.9390000000001</v>
      </c>
      <c r="D434" s="10">
        <v>1248.463</v>
      </c>
      <c r="E434" s="10">
        <v>1232.9390000000001</v>
      </c>
      <c r="F434" s="10">
        <v>1248.463</v>
      </c>
      <c r="G434" s="10">
        <v>747141911</v>
      </c>
      <c r="H434" s="10">
        <v>3822522247</v>
      </c>
      <c r="I434" s="10">
        <v>15.034000000000001</v>
      </c>
      <c r="J434" s="10">
        <v>1.2189000000000001</v>
      </c>
    </row>
    <row r="435" spans="1:10" x14ac:dyDescent="0.25">
      <c r="A435" s="9">
        <v>39009</v>
      </c>
      <c r="B435" s="10">
        <v>1248.463</v>
      </c>
      <c r="C435" s="10">
        <v>1249.8810000000001</v>
      </c>
      <c r="D435" s="10">
        <v>1252.1199999999999</v>
      </c>
      <c r="E435" s="10">
        <v>1249.8810000000001</v>
      </c>
      <c r="F435" s="10">
        <v>1251.33</v>
      </c>
      <c r="G435" s="10">
        <v>767914433</v>
      </c>
      <c r="H435" s="10">
        <v>4004374641</v>
      </c>
      <c r="I435" s="10">
        <v>2.867</v>
      </c>
      <c r="J435" s="10">
        <v>0.2296</v>
      </c>
    </row>
    <row r="436" spans="1:10" x14ac:dyDescent="0.25">
      <c r="A436" s="9">
        <v>39010</v>
      </c>
      <c r="B436" s="10">
        <v>1251.33</v>
      </c>
      <c r="C436" s="10">
        <v>1252.7</v>
      </c>
      <c r="D436" s="10">
        <v>1252.7</v>
      </c>
      <c r="E436" s="10">
        <v>1246.242</v>
      </c>
      <c r="F436" s="10">
        <v>1246.242</v>
      </c>
      <c r="G436" s="10">
        <v>782916846</v>
      </c>
      <c r="H436" s="10">
        <v>4190009987</v>
      </c>
      <c r="I436" s="10">
        <v>-5.0880000000000001</v>
      </c>
      <c r="J436" s="10">
        <v>-0.40660000000000002</v>
      </c>
    </row>
    <row r="437" spans="1:10" x14ac:dyDescent="0.25">
      <c r="A437" s="9">
        <v>39013</v>
      </c>
      <c r="B437" s="10">
        <v>1246.242</v>
      </c>
      <c r="C437" s="10">
        <v>1246.2159999999999</v>
      </c>
      <c r="D437" s="10">
        <v>1246.2159999999999</v>
      </c>
      <c r="E437" s="10">
        <v>1224.3789999999999</v>
      </c>
      <c r="F437" s="10">
        <v>1224.3789999999999</v>
      </c>
      <c r="G437" s="10">
        <v>947787154</v>
      </c>
      <c r="H437" s="10">
        <v>5094417133</v>
      </c>
      <c r="I437" s="10">
        <v>-21.863</v>
      </c>
      <c r="J437" s="10">
        <v>-1.7543</v>
      </c>
    </row>
    <row r="438" spans="1:10" x14ac:dyDescent="0.25">
      <c r="A438" s="9">
        <v>39014</v>
      </c>
      <c r="B438" s="10">
        <v>1224.3789999999999</v>
      </c>
      <c r="C438" s="10">
        <v>1222.191</v>
      </c>
      <c r="D438" s="10">
        <v>1253.508</v>
      </c>
      <c r="E438" s="10">
        <v>1222.191</v>
      </c>
      <c r="F438" s="10">
        <v>1253.508</v>
      </c>
      <c r="G438" s="10">
        <v>875964257</v>
      </c>
      <c r="H438" s="10">
        <v>4703485630</v>
      </c>
      <c r="I438" s="10">
        <v>29.129000000000001</v>
      </c>
      <c r="J438" s="10">
        <v>2.3791000000000002</v>
      </c>
    </row>
    <row r="439" spans="1:10" x14ac:dyDescent="0.25">
      <c r="A439" s="9">
        <v>39015</v>
      </c>
      <c r="B439" s="10">
        <v>1253.508</v>
      </c>
      <c r="C439" s="10">
        <v>1255.825</v>
      </c>
      <c r="D439" s="10">
        <v>1257.1320000000001</v>
      </c>
      <c r="E439" s="10">
        <v>1249.4459999999999</v>
      </c>
      <c r="F439" s="10">
        <v>1257.1320000000001</v>
      </c>
      <c r="G439" s="10">
        <v>1037111337</v>
      </c>
      <c r="H439" s="10">
        <v>5776652829</v>
      </c>
      <c r="I439" s="10">
        <v>3.6240000000000001</v>
      </c>
      <c r="J439" s="10">
        <v>0.28910000000000002</v>
      </c>
    </row>
    <row r="440" spans="1:10" x14ac:dyDescent="0.25">
      <c r="A440" s="9">
        <v>39016</v>
      </c>
      <c r="B440" s="10">
        <v>1257.1320000000001</v>
      </c>
      <c r="C440" s="10">
        <v>1257.1320000000001</v>
      </c>
      <c r="D440" s="10">
        <v>1262.3050000000001</v>
      </c>
      <c r="E440" s="10">
        <v>1257.1320000000001</v>
      </c>
      <c r="F440" s="10">
        <v>1261.836</v>
      </c>
      <c r="G440" s="10">
        <v>985761158</v>
      </c>
      <c r="H440" s="10">
        <v>5211497263</v>
      </c>
      <c r="I440" s="10">
        <v>4.7039999999999997</v>
      </c>
      <c r="J440" s="10">
        <v>0.37419999999999998</v>
      </c>
    </row>
    <row r="441" spans="1:10" x14ac:dyDescent="0.25">
      <c r="A441" s="9">
        <v>39017</v>
      </c>
      <c r="B441" s="10">
        <v>1261.836</v>
      </c>
      <c r="C441" s="10">
        <v>1261.328</v>
      </c>
      <c r="D441" s="10">
        <v>1261.328</v>
      </c>
      <c r="E441" s="10">
        <v>1254.877</v>
      </c>
      <c r="F441" s="10">
        <v>1260.0239999999999</v>
      </c>
      <c r="G441" s="10">
        <v>1332131488</v>
      </c>
      <c r="H441" s="10">
        <v>6959973207</v>
      </c>
      <c r="I441" s="10">
        <v>-1.8120000000000001</v>
      </c>
      <c r="J441" s="10">
        <v>-0.14360000000000001</v>
      </c>
    </row>
    <row r="442" spans="1:10" x14ac:dyDescent="0.25">
      <c r="A442" s="9">
        <v>39020</v>
      </c>
      <c r="B442" s="10">
        <v>1260.0239999999999</v>
      </c>
      <c r="C442" s="10">
        <v>1262.088</v>
      </c>
      <c r="D442" s="10">
        <v>1282.192</v>
      </c>
      <c r="E442" s="10">
        <v>1262.088</v>
      </c>
      <c r="F442" s="10">
        <v>1282.192</v>
      </c>
      <c r="G442" s="10">
        <v>1455777560</v>
      </c>
      <c r="H442" s="10">
        <v>7175098085</v>
      </c>
      <c r="I442" s="10">
        <v>22.167999999999999</v>
      </c>
      <c r="J442" s="10">
        <v>1.7593000000000001</v>
      </c>
    </row>
    <row r="443" spans="1:10" x14ac:dyDescent="0.25">
      <c r="A443" s="9">
        <v>39021</v>
      </c>
      <c r="B443" s="10">
        <v>1282.192</v>
      </c>
      <c r="C443" s="10">
        <v>1285.6790000000001</v>
      </c>
      <c r="D443" s="10">
        <v>1302.3440000000001</v>
      </c>
      <c r="E443" s="10">
        <v>1285.6790000000001</v>
      </c>
      <c r="F443" s="10">
        <v>1302.2149999999999</v>
      </c>
      <c r="G443" s="10">
        <v>1387215852</v>
      </c>
      <c r="H443" s="10">
        <v>7439198582</v>
      </c>
      <c r="I443" s="10">
        <v>20.023</v>
      </c>
      <c r="J443" s="10">
        <v>1.5616000000000001</v>
      </c>
    </row>
    <row r="444" spans="1:10" x14ac:dyDescent="0.25">
      <c r="A444" s="9">
        <v>39022</v>
      </c>
      <c r="B444" s="10">
        <v>1302.2149999999999</v>
      </c>
      <c r="C444" s="10">
        <v>1303.4079999999999</v>
      </c>
      <c r="D444" s="10">
        <v>1321.4059999999999</v>
      </c>
      <c r="E444" s="10">
        <v>1303.4079999999999</v>
      </c>
      <c r="F444" s="10">
        <v>1321.4059999999999</v>
      </c>
      <c r="G444" s="10">
        <v>1344698540</v>
      </c>
      <c r="H444" s="10">
        <v>7170125241</v>
      </c>
      <c r="I444" s="10">
        <v>19.190999999999999</v>
      </c>
      <c r="J444" s="10">
        <v>1.4737</v>
      </c>
    </row>
    <row r="445" spans="1:10" x14ac:dyDescent="0.25">
      <c r="A445" s="9">
        <v>39023</v>
      </c>
      <c r="B445" s="10">
        <v>1321.4059999999999</v>
      </c>
      <c r="C445" s="10">
        <v>1324.069</v>
      </c>
      <c r="D445" s="10">
        <v>1329.999</v>
      </c>
      <c r="E445" s="10">
        <v>1324.069</v>
      </c>
      <c r="F445" s="10">
        <v>1329.999</v>
      </c>
      <c r="G445" s="10">
        <v>1422291807</v>
      </c>
      <c r="H445" s="10">
        <v>7501992204</v>
      </c>
      <c r="I445" s="10">
        <v>8.593</v>
      </c>
      <c r="J445" s="10">
        <v>0.65029999999999999</v>
      </c>
    </row>
    <row r="446" spans="1:10" x14ac:dyDescent="0.25">
      <c r="A446" s="9">
        <v>39024</v>
      </c>
      <c r="B446" s="10">
        <v>1329.999</v>
      </c>
      <c r="C446" s="10">
        <v>1332.694</v>
      </c>
      <c r="D446" s="10">
        <v>1341.46</v>
      </c>
      <c r="E446" s="10">
        <v>1332.694</v>
      </c>
      <c r="F446" s="10">
        <v>1333.867</v>
      </c>
      <c r="G446" s="10">
        <v>1343372207</v>
      </c>
      <c r="H446" s="10">
        <v>7305467376</v>
      </c>
      <c r="I446" s="10">
        <v>3.8679999999999999</v>
      </c>
      <c r="J446" s="10">
        <v>0.2908</v>
      </c>
    </row>
    <row r="447" spans="1:10" x14ac:dyDescent="0.25">
      <c r="A447" s="9">
        <v>39027</v>
      </c>
      <c r="B447" s="10">
        <v>1333.867</v>
      </c>
      <c r="C447" s="10">
        <v>1325.5119999999999</v>
      </c>
      <c r="D447" s="10">
        <v>1370.944</v>
      </c>
      <c r="E447" s="10">
        <v>1325.5119999999999</v>
      </c>
      <c r="F447" s="10">
        <v>1370.944</v>
      </c>
      <c r="G447" s="10">
        <v>1598351710</v>
      </c>
      <c r="H447" s="10">
        <v>8413725556</v>
      </c>
      <c r="I447" s="10">
        <v>37.076999999999998</v>
      </c>
      <c r="J447" s="10">
        <v>2.7797000000000001</v>
      </c>
    </row>
    <row r="448" spans="1:10" x14ac:dyDescent="0.25">
      <c r="A448" s="9">
        <v>39028</v>
      </c>
      <c r="B448" s="10">
        <v>1370.944</v>
      </c>
      <c r="C448" s="10">
        <v>1375.2360000000001</v>
      </c>
      <c r="D448" s="10">
        <v>1375.2360000000001</v>
      </c>
      <c r="E448" s="10">
        <v>1355.9780000000001</v>
      </c>
      <c r="F448" s="10">
        <v>1364.2729999999999</v>
      </c>
      <c r="G448" s="10">
        <v>1440108353</v>
      </c>
      <c r="H448" s="10">
        <v>7955809419</v>
      </c>
      <c r="I448" s="10">
        <v>-6.6710000000000003</v>
      </c>
      <c r="J448" s="10">
        <v>-0.48659999999999998</v>
      </c>
    </row>
    <row r="449" spans="1:10" x14ac:dyDescent="0.25">
      <c r="A449" s="9">
        <v>39029</v>
      </c>
      <c r="B449" s="10">
        <v>1364.2729999999999</v>
      </c>
      <c r="C449" s="10">
        <v>1363.6990000000001</v>
      </c>
      <c r="D449" s="10">
        <v>1363.6990000000001</v>
      </c>
      <c r="E449" s="10">
        <v>1340.1130000000001</v>
      </c>
      <c r="F449" s="10">
        <v>1340.1130000000001</v>
      </c>
      <c r="G449" s="10">
        <v>890205536</v>
      </c>
      <c r="H449" s="10">
        <v>4860922867</v>
      </c>
      <c r="I449" s="10">
        <v>-24.16</v>
      </c>
      <c r="J449" s="10">
        <v>-1.7708999999999999</v>
      </c>
    </row>
    <row r="450" spans="1:10" x14ac:dyDescent="0.25">
      <c r="A450" s="9">
        <v>39030</v>
      </c>
      <c r="B450" s="10">
        <v>1340.1130000000001</v>
      </c>
      <c r="C450" s="10">
        <v>1334.7339999999999</v>
      </c>
      <c r="D450" s="10">
        <v>1360.596</v>
      </c>
      <c r="E450" s="10">
        <v>1334.7339999999999</v>
      </c>
      <c r="F450" s="10">
        <v>1360.596</v>
      </c>
      <c r="G450" s="10">
        <v>1083062397</v>
      </c>
      <c r="H450" s="10">
        <v>6037867085</v>
      </c>
      <c r="I450" s="10">
        <v>20.483000000000001</v>
      </c>
      <c r="J450" s="10">
        <v>1.5285</v>
      </c>
    </row>
    <row r="451" spans="1:10" x14ac:dyDescent="0.25">
      <c r="A451" s="9">
        <v>39031</v>
      </c>
      <c r="B451" s="10">
        <v>1360.596</v>
      </c>
      <c r="C451" s="10">
        <v>1362.9380000000001</v>
      </c>
      <c r="D451" s="10">
        <v>1362.9380000000001</v>
      </c>
      <c r="E451" s="10">
        <v>1335.431</v>
      </c>
      <c r="F451" s="10">
        <v>1335.431</v>
      </c>
      <c r="G451" s="10">
        <v>1472666402</v>
      </c>
      <c r="H451" s="10">
        <v>8252433951</v>
      </c>
      <c r="I451" s="10">
        <v>-25.164999999999999</v>
      </c>
      <c r="J451" s="10">
        <v>-1.8495999999999999</v>
      </c>
    </row>
    <row r="452" spans="1:10" x14ac:dyDescent="0.25">
      <c r="A452" s="9">
        <v>39034</v>
      </c>
      <c r="B452" s="10">
        <v>1335.431</v>
      </c>
      <c r="C452" s="10">
        <v>1333.7170000000001</v>
      </c>
      <c r="D452" s="10">
        <v>1333.7170000000001</v>
      </c>
      <c r="E452" s="10">
        <v>1302.6869999999999</v>
      </c>
      <c r="F452" s="10">
        <v>1302.6869999999999</v>
      </c>
      <c r="G452" s="10">
        <v>1014723353</v>
      </c>
      <c r="H452" s="10">
        <v>5699824985</v>
      </c>
      <c r="I452" s="10">
        <v>-32.744</v>
      </c>
      <c r="J452" s="10">
        <v>-2.4519000000000002</v>
      </c>
    </row>
    <row r="453" spans="1:10" x14ac:dyDescent="0.25">
      <c r="A453" s="9">
        <v>39035</v>
      </c>
      <c r="B453" s="10">
        <v>1302.6869999999999</v>
      </c>
      <c r="C453" s="10">
        <v>1299.616</v>
      </c>
      <c r="D453" s="10">
        <v>1304.106</v>
      </c>
      <c r="E453" s="10">
        <v>1274.739</v>
      </c>
      <c r="F453" s="10">
        <v>1304.106</v>
      </c>
      <c r="G453" s="10">
        <v>886592817</v>
      </c>
      <c r="H453" s="10">
        <v>4846404080</v>
      </c>
      <c r="I453" s="10">
        <v>1.419</v>
      </c>
      <c r="J453" s="10">
        <v>0.1089</v>
      </c>
    </row>
    <row r="454" spans="1:10" x14ac:dyDescent="0.25">
      <c r="A454" s="9">
        <v>39036</v>
      </c>
      <c r="B454" s="10">
        <v>1304.106</v>
      </c>
      <c r="C454" s="10">
        <v>1301.4169999999999</v>
      </c>
      <c r="D454" s="10">
        <v>1349.145</v>
      </c>
      <c r="E454" s="10">
        <v>1301.4169999999999</v>
      </c>
      <c r="F454" s="10">
        <v>1349.145</v>
      </c>
      <c r="G454" s="10">
        <v>1186806750</v>
      </c>
      <c r="H454" s="10">
        <v>6506885656</v>
      </c>
      <c r="I454" s="10">
        <v>45.039000000000001</v>
      </c>
      <c r="J454" s="10">
        <v>3.4535999999999998</v>
      </c>
    </row>
    <row r="455" spans="1:10" x14ac:dyDescent="0.25">
      <c r="A455" s="9">
        <v>39037</v>
      </c>
      <c r="B455" s="10">
        <v>1349.145</v>
      </c>
      <c r="C455" s="10">
        <v>1352.528</v>
      </c>
      <c r="D455" s="10">
        <v>1365.4010000000001</v>
      </c>
      <c r="E455" s="10">
        <v>1340.694</v>
      </c>
      <c r="F455" s="10">
        <v>1340.694</v>
      </c>
      <c r="G455" s="10">
        <v>1552943110</v>
      </c>
      <c r="H455" s="10">
        <v>8742980971</v>
      </c>
      <c r="I455" s="10">
        <v>-8.4510000000000005</v>
      </c>
      <c r="J455" s="10">
        <v>-0.62639999999999996</v>
      </c>
    </row>
    <row r="456" spans="1:10" x14ac:dyDescent="0.25">
      <c r="A456" s="9">
        <v>39038</v>
      </c>
      <c r="B456" s="10">
        <v>1340.694</v>
      </c>
      <c r="C456" s="10">
        <v>1333.0730000000001</v>
      </c>
      <c r="D456" s="10">
        <v>1378.9949999999999</v>
      </c>
      <c r="E456" s="10">
        <v>1333.0730000000001</v>
      </c>
      <c r="F456" s="10">
        <v>1378.9949999999999</v>
      </c>
      <c r="G456" s="10">
        <v>1241456571</v>
      </c>
      <c r="H456" s="10">
        <v>7453519150</v>
      </c>
      <c r="I456" s="10">
        <v>38.301000000000002</v>
      </c>
      <c r="J456" s="10">
        <v>2.8567999999999998</v>
      </c>
    </row>
    <row r="457" spans="1:10" x14ac:dyDescent="0.25">
      <c r="A457" s="9">
        <v>39041</v>
      </c>
      <c r="B457" s="10">
        <v>1378.9949999999999</v>
      </c>
      <c r="C457" s="10">
        <v>1386.9770000000001</v>
      </c>
      <c r="D457" s="10">
        <v>1408.7159999999999</v>
      </c>
      <c r="E457" s="10">
        <v>1386.0840000000001</v>
      </c>
      <c r="F457" s="10">
        <v>1408.7159999999999</v>
      </c>
      <c r="G457" s="10">
        <v>1603734436</v>
      </c>
      <c r="H457" s="10">
        <v>9157886855</v>
      </c>
      <c r="I457" s="10">
        <v>29.721</v>
      </c>
      <c r="J457" s="10">
        <v>2.1553</v>
      </c>
    </row>
    <row r="458" spans="1:10" x14ac:dyDescent="0.25">
      <c r="A458" s="9">
        <v>39042</v>
      </c>
      <c r="B458" s="10">
        <v>1408.7159999999999</v>
      </c>
      <c r="C458" s="10">
        <v>1406.067</v>
      </c>
      <c r="D458" s="10">
        <v>1425.1610000000001</v>
      </c>
      <c r="E458" s="10">
        <v>1406.067</v>
      </c>
      <c r="F458" s="10">
        <v>1425.1610000000001</v>
      </c>
      <c r="G458" s="10">
        <v>1375665273</v>
      </c>
      <c r="H458" s="10">
        <v>8347343533</v>
      </c>
      <c r="I458" s="10">
        <v>16.445</v>
      </c>
      <c r="J458" s="10">
        <v>1.1674</v>
      </c>
    </row>
    <row r="459" spans="1:10" x14ac:dyDescent="0.25">
      <c r="A459" s="9">
        <v>39043</v>
      </c>
      <c r="B459" s="10">
        <v>1425.1610000000001</v>
      </c>
      <c r="C459" s="10">
        <v>1420.422</v>
      </c>
      <c r="D459" s="10">
        <v>1431.1120000000001</v>
      </c>
      <c r="E459" s="10">
        <v>1420.422</v>
      </c>
      <c r="F459" s="10">
        <v>1426.548</v>
      </c>
      <c r="G459" s="10">
        <v>1591099136</v>
      </c>
      <c r="H459" s="10">
        <v>9546240888</v>
      </c>
      <c r="I459" s="10">
        <v>1.387</v>
      </c>
      <c r="J459" s="10">
        <v>9.7299999999999998E-2</v>
      </c>
    </row>
    <row r="460" spans="1:10" x14ac:dyDescent="0.25">
      <c r="A460" s="9">
        <v>39044</v>
      </c>
      <c r="B460" s="10">
        <v>1426.548</v>
      </c>
      <c r="C460" s="10">
        <v>1425.778</v>
      </c>
      <c r="D460" s="10">
        <v>1443.7929999999999</v>
      </c>
      <c r="E460" s="10">
        <v>1425.778</v>
      </c>
      <c r="F460" s="10">
        <v>1440.098</v>
      </c>
      <c r="G460" s="10">
        <v>1375287304</v>
      </c>
      <c r="H460" s="10">
        <v>8059933101</v>
      </c>
      <c r="I460" s="10">
        <v>13.55</v>
      </c>
      <c r="J460" s="10">
        <v>0.94979999999999998</v>
      </c>
    </row>
    <row r="461" spans="1:10" x14ac:dyDescent="0.25">
      <c r="A461" s="9">
        <v>39045</v>
      </c>
      <c r="B461" s="10">
        <v>1440.098</v>
      </c>
      <c r="C461" s="10">
        <v>1438.3140000000001</v>
      </c>
      <c r="D461" s="10">
        <v>1443.365</v>
      </c>
      <c r="E461" s="10">
        <v>1431.7190000000001</v>
      </c>
      <c r="F461" s="10">
        <v>1443.365</v>
      </c>
      <c r="G461" s="10">
        <v>1417228784</v>
      </c>
      <c r="H461" s="10">
        <v>8369246512</v>
      </c>
      <c r="I461" s="10">
        <v>3.2669999999999999</v>
      </c>
      <c r="J461" s="10">
        <v>0.22689999999999999</v>
      </c>
    </row>
    <row r="462" spans="1:10" x14ac:dyDescent="0.25">
      <c r="A462" s="9">
        <v>39048</v>
      </c>
      <c r="B462" s="10">
        <v>1443.365</v>
      </c>
      <c r="C462" s="10">
        <v>1439.729</v>
      </c>
      <c r="D462" s="10">
        <v>1461.6479999999999</v>
      </c>
      <c r="E462" s="10">
        <v>1439.729</v>
      </c>
      <c r="F462" s="10">
        <v>1461.6479999999999</v>
      </c>
      <c r="G462" s="10">
        <v>1429523958</v>
      </c>
      <c r="H462" s="10">
        <v>8609340857</v>
      </c>
      <c r="I462" s="10">
        <v>18.283000000000001</v>
      </c>
      <c r="J462" s="10">
        <v>1.2666999999999999</v>
      </c>
    </row>
    <row r="463" spans="1:10" x14ac:dyDescent="0.25">
      <c r="A463" s="9">
        <v>39049</v>
      </c>
      <c r="B463" s="10">
        <v>1461.6479999999999</v>
      </c>
      <c r="C463" s="10">
        <v>1460.77</v>
      </c>
      <c r="D463" s="10">
        <v>1460.77</v>
      </c>
      <c r="E463" s="10">
        <v>1451.107</v>
      </c>
      <c r="F463" s="10">
        <v>1455.4390000000001</v>
      </c>
      <c r="G463" s="10">
        <v>1227650101</v>
      </c>
      <c r="H463" s="10">
        <v>7591426388</v>
      </c>
      <c r="I463" s="10">
        <v>-6.2089999999999996</v>
      </c>
      <c r="J463" s="10">
        <v>-0.42480000000000001</v>
      </c>
    </row>
    <row r="464" spans="1:10" x14ac:dyDescent="0.25">
      <c r="A464" s="9">
        <v>39050</v>
      </c>
      <c r="B464" s="10">
        <v>1455.4390000000001</v>
      </c>
      <c r="C464" s="10">
        <v>1433.1079999999999</v>
      </c>
      <c r="D464" s="10">
        <v>1472.412</v>
      </c>
      <c r="E464" s="10">
        <v>1433.1079999999999</v>
      </c>
      <c r="F464" s="10">
        <v>1472.412</v>
      </c>
      <c r="G464" s="10">
        <v>1269708583</v>
      </c>
      <c r="H464" s="10">
        <v>7994946646</v>
      </c>
      <c r="I464" s="10">
        <v>16.972999999999999</v>
      </c>
      <c r="J464" s="10">
        <v>1.1661999999999999</v>
      </c>
    </row>
    <row r="465" spans="1:10" x14ac:dyDescent="0.25">
      <c r="A465" s="9">
        <v>39051</v>
      </c>
      <c r="B465" s="10">
        <v>1472.412</v>
      </c>
      <c r="C465" s="10">
        <v>1477.01</v>
      </c>
      <c r="D465" s="10">
        <v>1524.846</v>
      </c>
      <c r="E465" s="10">
        <v>1477.01</v>
      </c>
      <c r="F465" s="10">
        <v>1524.846</v>
      </c>
      <c r="G465" s="10">
        <v>1841414994</v>
      </c>
      <c r="H465" s="10">
        <v>11556175402</v>
      </c>
      <c r="I465" s="10">
        <v>52.433999999999997</v>
      </c>
      <c r="J465" s="10">
        <v>3.5611000000000002</v>
      </c>
    </row>
    <row r="466" spans="1:10" x14ac:dyDescent="0.25">
      <c r="A466" s="9">
        <v>39052</v>
      </c>
      <c r="B466" s="10">
        <v>1524.846</v>
      </c>
      <c r="C466" s="10">
        <v>1530.529</v>
      </c>
      <c r="D466" s="10">
        <v>1550.104</v>
      </c>
      <c r="E466" s="10">
        <v>1530.529</v>
      </c>
      <c r="F466" s="10">
        <v>1533.0129999999999</v>
      </c>
      <c r="G466" s="10">
        <v>1780746938</v>
      </c>
      <c r="H466" s="10">
        <v>11521401598</v>
      </c>
      <c r="I466" s="10">
        <v>8.1669999999999998</v>
      </c>
      <c r="J466" s="10">
        <v>0.53559999999999997</v>
      </c>
    </row>
    <row r="467" spans="1:10" x14ac:dyDescent="0.25">
      <c r="A467" s="9">
        <v>39055</v>
      </c>
      <c r="B467" s="10">
        <v>1533.0129999999999</v>
      </c>
      <c r="C467" s="10">
        <v>1537.595</v>
      </c>
      <c r="D467" s="10">
        <v>1574.2560000000001</v>
      </c>
      <c r="E467" s="10">
        <v>1537.595</v>
      </c>
      <c r="F467" s="10">
        <v>1574.2560000000001</v>
      </c>
      <c r="G467" s="10">
        <v>1893824617</v>
      </c>
      <c r="H467" s="10">
        <v>12246443764</v>
      </c>
      <c r="I467" s="10">
        <v>41.243000000000002</v>
      </c>
      <c r="J467" s="10">
        <v>2.6903000000000001</v>
      </c>
    </row>
    <row r="468" spans="1:10" x14ac:dyDescent="0.25">
      <c r="A468" s="9">
        <v>39056</v>
      </c>
      <c r="B468" s="10">
        <v>1574.2560000000001</v>
      </c>
      <c r="C468" s="10">
        <v>1579.124</v>
      </c>
      <c r="D468" s="10">
        <v>1589.932</v>
      </c>
      <c r="E468" s="10">
        <v>1579.124</v>
      </c>
      <c r="F468" s="10">
        <v>1585.13</v>
      </c>
      <c r="G468" s="10">
        <v>1771652184</v>
      </c>
      <c r="H468" s="10">
        <v>11548985172</v>
      </c>
      <c r="I468" s="10">
        <v>10.874000000000001</v>
      </c>
      <c r="J468" s="10">
        <v>0.69069999999999998</v>
      </c>
    </row>
    <row r="469" spans="1:10" x14ac:dyDescent="0.25">
      <c r="A469" s="9">
        <v>39057</v>
      </c>
      <c r="B469" s="10">
        <v>1585.13</v>
      </c>
      <c r="C469" s="10">
        <v>1585.674</v>
      </c>
      <c r="D469" s="10">
        <v>1585.674</v>
      </c>
      <c r="E469" s="10">
        <v>1548.0920000000001</v>
      </c>
      <c r="F469" s="10">
        <v>1563.425</v>
      </c>
      <c r="G469" s="10">
        <v>2143384112</v>
      </c>
      <c r="H469" s="10">
        <v>13134902467</v>
      </c>
      <c r="I469" s="10">
        <v>-21.704999999999998</v>
      </c>
      <c r="J469" s="10">
        <v>-1.3693</v>
      </c>
    </row>
    <row r="470" spans="1:10" x14ac:dyDescent="0.25">
      <c r="A470" s="9">
        <v>39058</v>
      </c>
      <c r="B470" s="10">
        <v>1563.425</v>
      </c>
      <c r="C470" s="10">
        <v>1560.171</v>
      </c>
      <c r="D470" s="10">
        <v>1595.3679999999999</v>
      </c>
      <c r="E470" s="10">
        <v>1560.171</v>
      </c>
      <c r="F470" s="10">
        <v>1570.2539999999999</v>
      </c>
      <c r="G470" s="10">
        <v>2054540189</v>
      </c>
      <c r="H470" s="10">
        <v>12568246155</v>
      </c>
      <c r="I470" s="10">
        <v>6.8289999999999997</v>
      </c>
      <c r="J470" s="10">
        <v>0.43680000000000002</v>
      </c>
    </row>
    <row r="471" spans="1:10" x14ac:dyDescent="0.25">
      <c r="A471" s="9">
        <v>39059</v>
      </c>
      <c r="B471" s="10">
        <v>1570.2539999999999</v>
      </c>
      <c r="C471" s="10">
        <v>1554.1880000000001</v>
      </c>
      <c r="D471" s="10">
        <v>1554.1880000000001</v>
      </c>
      <c r="E471" s="10">
        <v>1508.222</v>
      </c>
      <c r="F471" s="10">
        <v>1508.222</v>
      </c>
      <c r="G471" s="10">
        <v>1627887676</v>
      </c>
      <c r="H471" s="10">
        <v>9746570856</v>
      </c>
      <c r="I471" s="10">
        <v>-62.031999999999996</v>
      </c>
      <c r="J471" s="10">
        <v>-3.9504000000000001</v>
      </c>
    </row>
    <row r="472" spans="1:10" x14ac:dyDescent="0.25">
      <c r="A472" s="9">
        <v>39062</v>
      </c>
      <c r="B472" s="10">
        <v>1508.222</v>
      </c>
      <c r="C472" s="10">
        <v>1545.9690000000001</v>
      </c>
      <c r="D472" s="10">
        <v>1573.8689999999999</v>
      </c>
      <c r="E472" s="10">
        <v>1545.9690000000001</v>
      </c>
      <c r="F472" s="10">
        <v>1573.8689999999999</v>
      </c>
      <c r="G472" s="10">
        <v>1392294067</v>
      </c>
      <c r="H472" s="10">
        <v>7932035150</v>
      </c>
      <c r="I472" s="10">
        <v>65.647000000000006</v>
      </c>
      <c r="J472" s="10">
        <v>4.3525999999999998</v>
      </c>
    </row>
    <row r="473" spans="1:10" x14ac:dyDescent="0.25">
      <c r="A473" s="9">
        <v>39063</v>
      </c>
      <c r="B473" s="10">
        <v>1573.8689999999999</v>
      </c>
      <c r="C473" s="10">
        <v>1580.655</v>
      </c>
      <c r="D473" s="10">
        <v>1586.934</v>
      </c>
      <c r="E473" s="10">
        <v>1566.3630000000001</v>
      </c>
      <c r="F473" s="10">
        <v>1586.934</v>
      </c>
      <c r="G473" s="10">
        <v>1549927524</v>
      </c>
      <c r="H473" s="10">
        <v>9399947312</v>
      </c>
      <c r="I473" s="10">
        <v>13.065</v>
      </c>
      <c r="J473" s="10">
        <v>0.83009999999999995</v>
      </c>
    </row>
    <row r="474" spans="1:10" x14ac:dyDescent="0.25">
      <c r="A474" s="9">
        <v>39064</v>
      </c>
      <c r="B474" s="10">
        <v>1586.934</v>
      </c>
      <c r="C474" s="10">
        <v>1588.3630000000001</v>
      </c>
      <c r="D474" s="10">
        <v>1603.8720000000001</v>
      </c>
      <c r="E474" s="10">
        <v>1587.7950000000001</v>
      </c>
      <c r="F474" s="10">
        <v>1603.8720000000001</v>
      </c>
      <c r="G474" s="10">
        <v>1468176278</v>
      </c>
      <c r="H474" s="10">
        <v>9675954448</v>
      </c>
      <c r="I474" s="10">
        <v>16.937999999999999</v>
      </c>
      <c r="J474" s="10">
        <v>1.0672999999999999</v>
      </c>
    </row>
    <row r="475" spans="1:10" x14ac:dyDescent="0.25">
      <c r="A475" s="9">
        <v>39065</v>
      </c>
      <c r="B475" s="10">
        <v>1603.8720000000001</v>
      </c>
      <c r="C475" s="10">
        <v>1607.1859999999999</v>
      </c>
      <c r="D475" s="10">
        <v>1627.307</v>
      </c>
      <c r="E475" s="10">
        <v>1607.1859999999999</v>
      </c>
      <c r="F475" s="10">
        <v>1627.307</v>
      </c>
      <c r="G475" s="10">
        <v>1369557000</v>
      </c>
      <c r="H475" s="10">
        <v>8956589259</v>
      </c>
      <c r="I475" s="10">
        <v>23.434999999999999</v>
      </c>
      <c r="J475" s="10">
        <v>1.4612000000000001</v>
      </c>
    </row>
    <row r="476" spans="1:10" x14ac:dyDescent="0.25">
      <c r="A476" s="9">
        <v>39066</v>
      </c>
      <c r="B476" s="10">
        <v>1627.307</v>
      </c>
      <c r="C476" s="10">
        <v>1639.163</v>
      </c>
      <c r="D476" s="10">
        <v>1644.067</v>
      </c>
      <c r="E476" s="10">
        <v>1639.163</v>
      </c>
      <c r="F476" s="10">
        <v>1644.067</v>
      </c>
      <c r="G476" s="10">
        <v>1298200925</v>
      </c>
      <c r="H476" s="10">
        <v>8854852971</v>
      </c>
      <c r="I476" s="10">
        <v>16.760000000000002</v>
      </c>
      <c r="J476" s="10">
        <v>1.0299</v>
      </c>
    </row>
    <row r="477" spans="1:10" x14ac:dyDescent="0.25">
      <c r="A477" s="9">
        <v>39069</v>
      </c>
      <c r="B477" s="10">
        <v>1644.067</v>
      </c>
      <c r="C477" s="10">
        <v>1675.154</v>
      </c>
      <c r="D477" s="10">
        <v>1675.154</v>
      </c>
      <c r="E477" s="10">
        <v>1667.3230000000001</v>
      </c>
      <c r="F477" s="10">
        <v>1667.3230000000001</v>
      </c>
      <c r="G477" s="10">
        <v>1665303722</v>
      </c>
      <c r="H477" s="10">
        <v>11290933694</v>
      </c>
      <c r="I477" s="10">
        <v>23.256</v>
      </c>
      <c r="J477" s="10">
        <v>1.4145000000000001</v>
      </c>
    </row>
    <row r="478" spans="1:10" x14ac:dyDescent="0.25">
      <c r="A478" s="9">
        <v>39070</v>
      </c>
      <c r="B478" s="10">
        <v>1667.3230000000001</v>
      </c>
      <c r="C478" s="10">
        <v>1663.3530000000001</v>
      </c>
      <c r="D478" s="10">
        <v>1678.4880000000001</v>
      </c>
      <c r="E478" s="10">
        <v>1663.3530000000001</v>
      </c>
      <c r="F478" s="10">
        <v>1678.4880000000001</v>
      </c>
      <c r="G478" s="10">
        <v>1788658635</v>
      </c>
      <c r="H478" s="10">
        <v>11914121087</v>
      </c>
      <c r="I478" s="10">
        <v>11.164999999999999</v>
      </c>
      <c r="J478" s="10">
        <v>0.66959999999999997</v>
      </c>
    </row>
    <row r="479" spans="1:10" x14ac:dyDescent="0.25">
      <c r="A479" s="9">
        <v>39071</v>
      </c>
      <c r="B479" s="10">
        <v>1678.4880000000001</v>
      </c>
      <c r="C479" s="10">
        <v>1682.4690000000001</v>
      </c>
      <c r="D479" s="10">
        <v>1685.172</v>
      </c>
      <c r="E479" s="10">
        <v>1682.4690000000001</v>
      </c>
      <c r="F479" s="10">
        <v>1685.172</v>
      </c>
      <c r="G479" s="10">
        <v>1547541875</v>
      </c>
      <c r="H479" s="10">
        <v>10440719521</v>
      </c>
      <c r="I479" s="10">
        <v>6.6840000000000002</v>
      </c>
      <c r="J479" s="10">
        <v>0.3982</v>
      </c>
    </row>
    <row r="480" spans="1:10" x14ac:dyDescent="0.25">
      <c r="A480" s="9">
        <v>39072</v>
      </c>
      <c r="B480" s="10">
        <v>1685.172</v>
      </c>
      <c r="C480" s="10">
        <v>1679.8209999999999</v>
      </c>
      <c r="D480" s="10">
        <v>1679.8209999999999</v>
      </c>
      <c r="E480" s="10">
        <v>1648.9590000000001</v>
      </c>
      <c r="F480" s="10">
        <v>1648.9590000000001</v>
      </c>
      <c r="G480" s="10">
        <v>1776903435</v>
      </c>
      <c r="H480" s="10">
        <v>11821652322</v>
      </c>
      <c r="I480" s="10">
        <v>-36.213000000000001</v>
      </c>
      <c r="J480" s="10">
        <v>-2.1488999999999998</v>
      </c>
    </row>
    <row r="481" spans="1:10" x14ac:dyDescent="0.25">
      <c r="A481" s="9">
        <v>39073</v>
      </c>
      <c r="B481" s="10">
        <v>1648.9590000000001</v>
      </c>
      <c r="C481" s="10">
        <v>1640.92</v>
      </c>
      <c r="D481" s="10">
        <v>1640.92</v>
      </c>
      <c r="E481" s="10">
        <v>1637.68</v>
      </c>
      <c r="F481" s="10">
        <v>1637.68</v>
      </c>
      <c r="G481" s="10">
        <v>1280625476</v>
      </c>
      <c r="H481" s="10">
        <v>8495589021</v>
      </c>
      <c r="I481" s="10">
        <v>-11.279</v>
      </c>
      <c r="J481" s="10">
        <v>-0.68400000000000005</v>
      </c>
    </row>
    <row r="482" spans="1:10" x14ac:dyDescent="0.25">
      <c r="A482" s="9">
        <v>39076</v>
      </c>
      <c r="B482" s="10">
        <v>1637.68</v>
      </c>
      <c r="C482" s="10">
        <v>1679.963</v>
      </c>
      <c r="D482" s="10">
        <v>1679.963</v>
      </c>
      <c r="E482" s="10">
        <v>1668.7049999999999</v>
      </c>
      <c r="F482" s="10">
        <v>1668.7049999999999</v>
      </c>
      <c r="G482" s="10">
        <v>1501124591</v>
      </c>
      <c r="H482" s="10">
        <v>10164888418</v>
      </c>
      <c r="I482" s="10">
        <v>31.024999999999999</v>
      </c>
      <c r="J482" s="10">
        <v>1.8944000000000001</v>
      </c>
    </row>
    <row r="483" spans="1:10" x14ac:dyDescent="0.25">
      <c r="A483" s="9">
        <v>39077</v>
      </c>
      <c r="B483" s="10">
        <v>1668.7049999999999</v>
      </c>
      <c r="C483" s="10">
        <v>1673.55</v>
      </c>
      <c r="D483" s="10">
        <v>1688.0329999999999</v>
      </c>
      <c r="E483" s="10">
        <v>1665.9449999999999</v>
      </c>
      <c r="F483" s="10">
        <v>1688.0329999999999</v>
      </c>
      <c r="G483" s="10">
        <v>1544817318</v>
      </c>
      <c r="H483" s="10">
        <v>10521970259</v>
      </c>
      <c r="I483" s="10">
        <v>19.327999999999999</v>
      </c>
      <c r="J483" s="10">
        <v>1.1583000000000001</v>
      </c>
    </row>
    <row r="484" spans="1:10" x14ac:dyDescent="0.25">
      <c r="A484" s="9">
        <v>39078</v>
      </c>
      <c r="B484" s="10">
        <v>1688.0329999999999</v>
      </c>
      <c r="C484" s="10">
        <v>1688.0340000000001</v>
      </c>
      <c r="D484" s="10">
        <v>1718.087</v>
      </c>
      <c r="E484" s="10">
        <v>1688.0340000000001</v>
      </c>
      <c r="F484" s="10">
        <v>1718.087</v>
      </c>
      <c r="G484" s="10">
        <v>1526226555</v>
      </c>
      <c r="H484" s="10">
        <v>10425023542</v>
      </c>
      <c r="I484" s="10">
        <v>30.053999999999998</v>
      </c>
      <c r="J484" s="10">
        <v>1.7804</v>
      </c>
    </row>
    <row r="485" spans="1:10" x14ac:dyDescent="0.25">
      <c r="A485" s="9">
        <v>39079</v>
      </c>
      <c r="B485" s="10">
        <v>1718.087</v>
      </c>
      <c r="C485" s="10">
        <v>1720.8869999999999</v>
      </c>
      <c r="D485" s="10">
        <v>1720.8869999999999</v>
      </c>
      <c r="E485" s="10">
        <v>1704.7159999999999</v>
      </c>
      <c r="F485" s="10">
        <v>1715.7570000000001</v>
      </c>
      <c r="G485" s="10">
        <v>1556477012</v>
      </c>
      <c r="H485" s="10">
        <v>10927380943</v>
      </c>
      <c r="I485" s="10">
        <v>-2.33</v>
      </c>
      <c r="J485" s="10">
        <v>-0.1356</v>
      </c>
    </row>
    <row r="486" spans="1:10" x14ac:dyDescent="0.25">
      <c r="A486" s="9">
        <v>39080</v>
      </c>
      <c r="B486" s="10">
        <v>1715.7570000000001</v>
      </c>
      <c r="C486" s="10">
        <v>1721.4090000000001</v>
      </c>
      <c r="D486" s="10">
        <v>1763.694</v>
      </c>
      <c r="E486" s="10">
        <v>1721.4090000000001</v>
      </c>
      <c r="F486" s="10">
        <v>1763.694</v>
      </c>
      <c r="G486" s="10">
        <v>1832610990</v>
      </c>
      <c r="H486" s="10">
        <v>13081689925</v>
      </c>
      <c r="I486" s="10">
        <v>47.936999999999998</v>
      </c>
      <c r="J486" s="10">
        <v>2.7938999999999998</v>
      </c>
    </row>
    <row r="487" spans="1:10" x14ac:dyDescent="0.25">
      <c r="A487" s="9">
        <v>39086</v>
      </c>
      <c r="B487" s="10">
        <v>1763.694</v>
      </c>
      <c r="C487" s="10">
        <v>1787.3789999999999</v>
      </c>
      <c r="D487" s="10">
        <v>1838.759</v>
      </c>
      <c r="E487" s="10">
        <v>1787.3789999999999</v>
      </c>
      <c r="F487" s="10">
        <v>1815.702</v>
      </c>
      <c r="G487" s="10">
        <v>2414347413</v>
      </c>
      <c r="H487" s="10">
        <v>18804388703</v>
      </c>
      <c r="I487" s="10">
        <v>52.008000000000003</v>
      </c>
      <c r="J487" s="10">
        <v>2.9487999999999999</v>
      </c>
    </row>
    <row r="488" spans="1:10" x14ac:dyDescent="0.25">
      <c r="A488" s="9">
        <v>39087</v>
      </c>
      <c r="B488" s="10">
        <v>1815.702</v>
      </c>
      <c r="C488" s="10">
        <v>1805.9469999999999</v>
      </c>
      <c r="D488" s="10">
        <v>1871.982</v>
      </c>
      <c r="E488" s="10">
        <v>1805.9469999999999</v>
      </c>
      <c r="F488" s="10">
        <v>1871.982</v>
      </c>
      <c r="G488" s="10">
        <v>2272289331</v>
      </c>
      <c r="H488" s="10">
        <v>17690179608</v>
      </c>
      <c r="I488" s="10">
        <v>56.28</v>
      </c>
      <c r="J488" s="10">
        <v>3.0996000000000001</v>
      </c>
    </row>
    <row r="489" spans="1:10" x14ac:dyDescent="0.25">
      <c r="A489" s="9">
        <v>39090</v>
      </c>
      <c r="B489" s="10">
        <v>1871.982</v>
      </c>
      <c r="C489" s="10">
        <v>1878.095</v>
      </c>
      <c r="D489" s="10">
        <v>1927.414</v>
      </c>
      <c r="E489" s="10">
        <v>1878.095</v>
      </c>
      <c r="F489" s="10">
        <v>1927.414</v>
      </c>
      <c r="G489" s="10">
        <v>2002218250</v>
      </c>
      <c r="H489" s="10">
        <v>16407716057</v>
      </c>
      <c r="I489" s="10">
        <v>55.432000000000002</v>
      </c>
      <c r="J489" s="10">
        <v>2.9611000000000001</v>
      </c>
    </row>
    <row r="490" spans="1:10" x14ac:dyDescent="0.25">
      <c r="A490" s="9">
        <v>39091</v>
      </c>
      <c r="B490" s="10">
        <v>1927.414</v>
      </c>
      <c r="C490" s="10">
        <v>1930.5719999999999</v>
      </c>
      <c r="D490" s="10">
        <v>1998.7729999999999</v>
      </c>
      <c r="E490" s="10">
        <v>1930.5719999999999</v>
      </c>
      <c r="F490" s="10">
        <v>1998.7729999999999</v>
      </c>
      <c r="G490" s="10">
        <v>1839513978</v>
      </c>
      <c r="H490" s="10">
        <v>15321160003</v>
      </c>
      <c r="I490" s="10">
        <v>71.358999999999995</v>
      </c>
      <c r="J490" s="10">
        <v>3.7023000000000001</v>
      </c>
    </row>
    <row r="491" spans="1:10" x14ac:dyDescent="0.25">
      <c r="A491" s="9">
        <v>39092</v>
      </c>
      <c r="B491" s="10">
        <v>1998.7729999999999</v>
      </c>
      <c r="C491" s="10">
        <v>2004.75</v>
      </c>
      <c r="D491" s="10">
        <v>2047.992</v>
      </c>
      <c r="E491" s="10">
        <v>2004.75</v>
      </c>
      <c r="F491" s="10">
        <v>2047.992</v>
      </c>
      <c r="G491" s="10">
        <v>1922667942</v>
      </c>
      <c r="H491" s="10">
        <v>16139035948</v>
      </c>
      <c r="I491" s="10">
        <v>49.219000000000001</v>
      </c>
      <c r="J491" s="10">
        <v>2.4624999999999999</v>
      </c>
    </row>
    <row r="492" spans="1:10" x14ac:dyDescent="0.25">
      <c r="A492" s="9">
        <v>39093</v>
      </c>
      <c r="B492" s="10">
        <v>2047.992</v>
      </c>
      <c r="C492" s="10">
        <v>2051.2570000000001</v>
      </c>
      <c r="D492" s="10">
        <v>2064.8040000000001</v>
      </c>
      <c r="E492" s="10">
        <v>2012.326</v>
      </c>
      <c r="F492" s="10">
        <v>2012.326</v>
      </c>
      <c r="G492" s="10">
        <v>1862132379</v>
      </c>
      <c r="H492" s="10">
        <v>15624270510</v>
      </c>
      <c r="I492" s="10">
        <v>-35.665999999999997</v>
      </c>
      <c r="J492" s="10">
        <v>-1.7415</v>
      </c>
    </row>
    <row r="493" spans="1:10" x14ac:dyDescent="0.25">
      <c r="A493" s="9">
        <v>39094</v>
      </c>
      <c r="B493" s="10">
        <v>2012.326</v>
      </c>
      <c r="C493" s="10">
        <v>1993.9349999999999</v>
      </c>
      <c r="D493" s="10">
        <v>1993.9349999999999</v>
      </c>
      <c r="E493" s="10">
        <v>1929.2550000000001</v>
      </c>
      <c r="F493" s="10">
        <v>1929.2550000000001</v>
      </c>
      <c r="G493" s="10">
        <v>1778462832</v>
      </c>
      <c r="H493" s="10">
        <v>14753459963</v>
      </c>
      <c r="I493" s="10">
        <v>-83.070999999999998</v>
      </c>
      <c r="J493" s="10">
        <v>-4.1280999999999999</v>
      </c>
    </row>
    <row r="494" spans="1:10" x14ac:dyDescent="0.25">
      <c r="A494" s="9">
        <v>39097</v>
      </c>
      <c r="B494" s="10">
        <v>1929.2550000000001</v>
      </c>
      <c r="C494" s="10">
        <v>1923.1089999999999</v>
      </c>
      <c r="D494" s="10">
        <v>2029.7249999999999</v>
      </c>
      <c r="E494" s="10">
        <v>1923.1089999999999</v>
      </c>
      <c r="F494" s="10">
        <v>2029.7249999999999</v>
      </c>
      <c r="G494" s="10">
        <v>1530151229</v>
      </c>
      <c r="H494" s="10">
        <v>12964858732</v>
      </c>
      <c r="I494" s="10">
        <v>100.47</v>
      </c>
      <c r="J494" s="10">
        <v>5.2077</v>
      </c>
    </row>
    <row r="495" spans="1:10" x14ac:dyDescent="0.25">
      <c r="A495" s="9">
        <v>39098</v>
      </c>
      <c r="B495" s="10">
        <v>2029.7249999999999</v>
      </c>
      <c r="C495" s="10">
        <v>2032.98</v>
      </c>
      <c r="D495" s="10">
        <v>2062.2020000000002</v>
      </c>
      <c r="E495" s="10">
        <v>2019.672</v>
      </c>
      <c r="F495" s="10">
        <v>2062.2020000000002</v>
      </c>
      <c r="G495" s="10">
        <v>1696390167</v>
      </c>
      <c r="H495" s="10">
        <v>14811927369</v>
      </c>
      <c r="I495" s="10">
        <v>32.476999999999997</v>
      </c>
      <c r="J495" s="10">
        <v>1.6001000000000001</v>
      </c>
    </row>
    <row r="496" spans="1:10" x14ac:dyDescent="0.25">
      <c r="A496" s="9">
        <v>39099</v>
      </c>
      <c r="B496" s="10">
        <v>2062.2020000000002</v>
      </c>
      <c r="C496" s="10">
        <v>2069.759</v>
      </c>
      <c r="D496" s="10">
        <v>2101.0010000000002</v>
      </c>
      <c r="E496" s="10">
        <v>2064.538</v>
      </c>
      <c r="F496" s="10">
        <v>2064.538</v>
      </c>
      <c r="G496" s="10">
        <v>2172911808</v>
      </c>
      <c r="H496" s="10">
        <v>19123747322</v>
      </c>
      <c r="I496" s="10">
        <v>2.3359999999999999</v>
      </c>
      <c r="J496" s="10">
        <v>0.1133</v>
      </c>
    </row>
    <row r="497" spans="1:10" x14ac:dyDescent="0.25">
      <c r="A497" s="9">
        <v>39100</v>
      </c>
      <c r="B497" s="10">
        <v>2064.538</v>
      </c>
      <c r="C497" s="10">
        <v>2056.8879999999999</v>
      </c>
      <c r="D497" s="10">
        <v>2056.8879999999999</v>
      </c>
      <c r="E497" s="10">
        <v>2005.6420000000001</v>
      </c>
      <c r="F497" s="10">
        <v>2055.7249999999999</v>
      </c>
      <c r="G497" s="10">
        <v>1892095992</v>
      </c>
      <c r="H497" s="10">
        <v>16341552790</v>
      </c>
      <c r="I497" s="10">
        <v>-8.8130000000000006</v>
      </c>
      <c r="J497" s="10">
        <v>-0.4269</v>
      </c>
    </row>
    <row r="498" spans="1:10" x14ac:dyDescent="0.25">
      <c r="A498" s="9">
        <v>39101</v>
      </c>
      <c r="B498" s="10">
        <v>2055.7249999999999</v>
      </c>
      <c r="C498" s="10">
        <v>2059.4899999999998</v>
      </c>
      <c r="D498" s="10">
        <v>2122.3339999999998</v>
      </c>
      <c r="E498" s="10">
        <v>2059.4899999999998</v>
      </c>
      <c r="F498" s="10">
        <v>2122.3339999999998</v>
      </c>
      <c r="G498" s="10">
        <v>2121861879</v>
      </c>
      <c r="H498" s="10">
        <v>18840076453</v>
      </c>
      <c r="I498" s="10">
        <v>66.608999999999995</v>
      </c>
      <c r="J498" s="10">
        <v>3.2402000000000002</v>
      </c>
    </row>
    <row r="499" spans="1:10" x14ac:dyDescent="0.25">
      <c r="A499" s="9">
        <v>39104</v>
      </c>
      <c r="B499" s="10">
        <v>2122.3339999999998</v>
      </c>
      <c r="C499" s="10">
        <v>2132.0210000000002</v>
      </c>
      <c r="D499" s="10">
        <v>2217.9270000000001</v>
      </c>
      <c r="E499" s="10">
        <v>2132.0210000000002</v>
      </c>
      <c r="F499" s="10">
        <v>2217.9270000000001</v>
      </c>
      <c r="G499" s="10">
        <v>2268430812</v>
      </c>
      <c r="H499" s="10">
        <v>20328308782</v>
      </c>
      <c r="I499" s="10">
        <v>95.593000000000004</v>
      </c>
      <c r="J499" s="10">
        <v>4.5041000000000002</v>
      </c>
    </row>
    <row r="500" spans="1:10" x14ac:dyDescent="0.25">
      <c r="A500" s="9">
        <v>39105</v>
      </c>
      <c r="B500" s="10">
        <v>2217.9270000000001</v>
      </c>
      <c r="C500" s="10">
        <v>2236.2139999999999</v>
      </c>
      <c r="D500" s="10">
        <v>2250.6480000000001</v>
      </c>
      <c r="E500" s="10">
        <v>2196.2950000000001</v>
      </c>
      <c r="F500" s="10">
        <v>2250.6480000000001</v>
      </c>
      <c r="G500" s="10">
        <v>2385855929</v>
      </c>
      <c r="H500" s="10">
        <v>21310119588</v>
      </c>
      <c r="I500" s="10">
        <v>32.720999999999997</v>
      </c>
      <c r="J500" s="10">
        <v>1.4753000000000001</v>
      </c>
    </row>
    <row r="501" spans="1:10" x14ac:dyDescent="0.25">
      <c r="A501" s="9">
        <v>39106</v>
      </c>
      <c r="B501" s="10">
        <v>2250.6480000000001</v>
      </c>
      <c r="C501" s="10">
        <v>2251.799</v>
      </c>
      <c r="D501" s="10">
        <v>2276.44</v>
      </c>
      <c r="E501" s="10">
        <v>2251.799</v>
      </c>
      <c r="F501" s="10">
        <v>2276.44</v>
      </c>
      <c r="G501" s="10">
        <v>2050013181</v>
      </c>
      <c r="H501" s="10">
        <v>18589453334</v>
      </c>
      <c r="I501" s="10">
        <v>25.792000000000002</v>
      </c>
      <c r="J501" s="10">
        <v>1.1459999999999999</v>
      </c>
    </row>
    <row r="502" spans="1:10" x14ac:dyDescent="0.25">
      <c r="A502" s="9">
        <v>39107</v>
      </c>
      <c r="B502" s="10">
        <v>2276.44</v>
      </c>
      <c r="C502" s="10">
        <v>2251.88</v>
      </c>
      <c r="D502" s="10">
        <v>2251.88</v>
      </c>
      <c r="E502" s="10">
        <v>2176.3670000000002</v>
      </c>
      <c r="F502" s="10">
        <v>2176.3670000000002</v>
      </c>
      <c r="G502" s="10">
        <v>1956716966</v>
      </c>
      <c r="H502" s="10">
        <v>18305150071</v>
      </c>
      <c r="I502" s="10">
        <v>-100.07299999999999</v>
      </c>
      <c r="J502" s="10">
        <v>-4.3959999999999999</v>
      </c>
    </row>
    <row r="503" spans="1:10" x14ac:dyDescent="0.25">
      <c r="A503" s="9">
        <v>39108</v>
      </c>
      <c r="B503" s="10">
        <v>2176.3670000000002</v>
      </c>
      <c r="C503" s="10">
        <v>2152.4</v>
      </c>
      <c r="D503" s="10">
        <v>2212.56</v>
      </c>
      <c r="E503" s="10">
        <v>2126.7559999999999</v>
      </c>
      <c r="F503" s="10">
        <v>2212.56</v>
      </c>
      <c r="G503" s="10">
        <v>1789672948</v>
      </c>
      <c r="H503" s="10">
        <v>15965412083</v>
      </c>
      <c r="I503" s="10">
        <v>36.192999999999998</v>
      </c>
      <c r="J503" s="10">
        <v>1.663</v>
      </c>
    </row>
    <row r="504" spans="1:10" x14ac:dyDescent="0.25">
      <c r="A504" s="9">
        <v>39111</v>
      </c>
      <c r="B504" s="10">
        <v>2212.56</v>
      </c>
      <c r="C504" s="10">
        <v>2227.3969999999999</v>
      </c>
      <c r="D504" s="10">
        <v>2286.3609999999999</v>
      </c>
      <c r="E504" s="10">
        <v>2227.3969999999999</v>
      </c>
      <c r="F504" s="10">
        <v>2286.3609999999999</v>
      </c>
      <c r="G504" s="10">
        <v>1758908911</v>
      </c>
      <c r="H504" s="10">
        <v>16674455138</v>
      </c>
      <c r="I504" s="10">
        <v>73.801000000000002</v>
      </c>
      <c r="J504" s="10">
        <v>3.3355000000000001</v>
      </c>
    </row>
    <row r="505" spans="1:10" x14ac:dyDescent="0.25">
      <c r="A505" s="9">
        <v>39112</v>
      </c>
      <c r="B505" s="10">
        <v>2286.3609999999999</v>
      </c>
      <c r="C505" s="10">
        <v>2298.6179999999999</v>
      </c>
      <c r="D505" s="10">
        <v>2298.6179999999999</v>
      </c>
      <c r="E505" s="10">
        <v>2285.3530000000001</v>
      </c>
      <c r="F505" s="10">
        <v>2285.3530000000001</v>
      </c>
      <c r="G505" s="10">
        <v>1816214392</v>
      </c>
      <c r="H505" s="10">
        <v>17548488444</v>
      </c>
      <c r="I505" s="10">
        <v>-1.008</v>
      </c>
      <c r="J505" s="10">
        <v>-4.41E-2</v>
      </c>
    </row>
    <row r="506" spans="1:10" x14ac:dyDescent="0.25">
      <c r="A506" s="9">
        <v>39113</v>
      </c>
      <c r="B506" s="10">
        <v>2285.3530000000001</v>
      </c>
      <c r="C506" s="10">
        <v>2275.9090000000001</v>
      </c>
      <c r="D506" s="10">
        <v>2275.9090000000001</v>
      </c>
      <c r="E506" s="10">
        <v>2136.5619999999999</v>
      </c>
      <c r="F506" s="10">
        <v>2136.5619999999999</v>
      </c>
      <c r="G506" s="10">
        <v>1762332117</v>
      </c>
      <c r="H506" s="10">
        <v>16400113576</v>
      </c>
      <c r="I506" s="10">
        <v>-148.791</v>
      </c>
      <c r="J506" s="10">
        <v>-6.5106000000000002</v>
      </c>
    </row>
    <row r="507" spans="1:10" x14ac:dyDescent="0.25">
      <c r="A507" s="9">
        <v>39114</v>
      </c>
      <c r="B507" s="10">
        <v>2136.5619999999999</v>
      </c>
      <c r="C507" s="10">
        <v>2103.3710000000001</v>
      </c>
      <c r="D507" s="10">
        <v>2122.2339999999999</v>
      </c>
      <c r="E507" s="10">
        <v>2101.5050000000001</v>
      </c>
      <c r="F507" s="10">
        <v>2122.2339999999999</v>
      </c>
      <c r="G507" s="10">
        <v>1495501079</v>
      </c>
      <c r="H507" s="10">
        <v>13489725047</v>
      </c>
      <c r="I507" s="10">
        <v>-14.327999999999999</v>
      </c>
      <c r="J507" s="10">
        <v>-0.67059999999999997</v>
      </c>
    </row>
    <row r="508" spans="1:10" x14ac:dyDescent="0.25">
      <c r="A508" s="9">
        <v>39115</v>
      </c>
      <c r="B508" s="10">
        <v>2122.2339999999999</v>
      </c>
      <c r="C508" s="10">
        <v>2123.306</v>
      </c>
      <c r="D508" s="10">
        <v>2123.306</v>
      </c>
      <c r="E508" s="10">
        <v>2039.9079999999999</v>
      </c>
      <c r="F508" s="10">
        <v>2039.9079999999999</v>
      </c>
      <c r="G508" s="10">
        <v>1460216082</v>
      </c>
      <c r="H508" s="10">
        <v>12962027505</v>
      </c>
      <c r="I508" s="10">
        <v>-82.325999999999993</v>
      </c>
      <c r="J508" s="10">
        <v>-3.8792</v>
      </c>
    </row>
    <row r="509" spans="1:10" x14ac:dyDescent="0.25">
      <c r="A509" s="9">
        <v>39118</v>
      </c>
      <c r="B509" s="10">
        <v>2039.9079999999999</v>
      </c>
      <c r="C509" s="10">
        <v>2023.25</v>
      </c>
      <c r="D509" s="10">
        <v>2047.4970000000001</v>
      </c>
      <c r="E509" s="10">
        <v>2020.8130000000001</v>
      </c>
      <c r="F509" s="10">
        <v>2020.8130000000001</v>
      </c>
      <c r="G509" s="10">
        <v>1216604158</v>
      </c>
      <c r="H509" s="10">
        <v>10497768596</v>
      </c>
      <c r="I509" s="10">
        <v>-19.094999999999999</v>
      </c>
      <c r="J509" s="10">
        <v>-0.93610000000000004</v>
      </c>
    </row>
    <row r="510" spans="1:10" x14ac:dyDescent="0.25">
      <c r="A510" s="9">
        <v>39119</v>
      </c>
      <c r="B510" s="10">
        <v>2020.8130000000001</v>
      </c>
      <c r="C510" s="10">
        <v>2027.047</v>
      </c>
      <c r="D510" s="10">
        <v>2046.0940000000001</v>
      </c>
      <c r="E510" s="10">
        <v>2007.7670000000001</v>
      </c>
      <c r="F510" s="10">
        <v>2046.0940000000001</v>
      </c>
      <c r="G510" s="10">
        <v>1751820168</v>
      </c>
      <c r="H510" s="10">
        <v>15088944557</v>
      </c>
      <c r="I510" s="10">
        <v>25.280999999999999</v>
      </c>
      <c r="J510" s="10">
        <v>1.2509999999999999</v>
      </c>
    </row>
    <row r="511" spans="1:10" x14ac:dyDescent="0.25">
      <c r="A511" s="9">
        <v>39120</v>
      </c>
      <c r="B511" s="10">
        <v>2046.0940000000001</v>
      </c>
      <c r="C511" s="10">
        <v>2059.48</v>
      </c>
      <c r="D511" s="10">
        <v>2105.2170000000001</v>
      </c>
      <c r="E511" s="10">
        <v>2059.48</v>
      </c>
      <c r="F511" s="10">
        <v>2101.0230000000001</v>
      </c>
      <c r="G511" s="10">
        <v>1815243825</v>
      </c>
      <c r="H511" s="10">
        <v>16196006311</v>
      </c>
      <c r="I511" s="10">
        <v>54.929000000000002</v>
      </c>
      <c r="J511" s="10">
        <v>2.6846000000000001</v>
      </c>
    </row>
    <row r="512" spans="1:10" x14ac:dyDescent="0.25">
      <c r="A512" s="9">
        <v>39121</v>
      </c>
      <c r="B512" s="10">
        <v>2101.0230000000001</v>
      </c>
      <c r="C512" s="10">
        <v>2107.5839999999998</v>
      </c>
      <c r="D512" s="10">
        <v>2160.549</v>
      </c>
      <c r="E512" s="10">
        <v>2107.5839999999998</v>
      </c>
      <c r="F512" s="10">
        <v>2160.549</v>
      </c>
      <c r="G512" s="10">
        <v>1819253474</v>
      </c>
      <c r="H512" s="10">
        <v>16567280679</v>
      </c>
      <c r="I512" s="10">
        <v>59.526000000000003</v>
      </c>
      <c r="J512" s="10">
        <v>2.8332000000000002</v>
      </c>
    </row>
    <row r="513" spans="1:10" x14ac:dyDescent="0.25">
      <c r="A513" s="9">
        <v>39122</v>
      </c>
      <c r="B513" s="10">
        <v>2160.549</v>
      </c>
      <c r="C513" s="10">
        <v>2166.7489999999998</v>
      </c>
      <c r="D513" s="10">
        <v>2166.7489999999998</v>
      </c>
      <c r="E513" s="10">
        <v>2148.6129999999998</v>
      </c>
      <c r="F513" s="10">
        <v>2155.5279999999998</v>
      </c>
      <c r="G513" s="10">
        <v>1555400977</v>
      </c>
      <c r="H513" s="10">
        <v>14277454705</v>
      </c>
      <c r="I513" s="10">
        <v>-5.0209999999999999</v>
      </c>
      <c r="J513" s="10">
        <v>-0.2324</v>
      </c>
    </row>
    <row r="514" spans="1:10" x14ac:dyDescent="0.25">
      <c r="A514" s="9">
        <v>39125</v>
      </c>
      <c r="B514" s="10">
        <v>2155.5279999999998</v>
      </c>
      <c r="C514" s="10">
        <v>2156.2370000000001</v>
      </c>
      <c r="D514" s="10">
        <v>2225.7750000000001</v>
      </c>
      <c r="E514" s="10">
        <v>2156.2370000000001</v>
      </c>
      <c r="F514" s="10">
        <v>2225.7750000000001</v>
      </c>
      <c r="G514" s="10">
        <v>1477302389</v>
      </c>
      <c r="H514" s="10">
        <v>13621140133</v>
      </c>
      <c r="I514" s="10">
        <v>70.247</v>
      </c>
      <c r="J514" s="10">
        <v>3.2589000000000001</v>
      </c>
    </row>
    <row r="515" spans="1:10" x14ac:dyDescent="0.25">
      <c r="A515" s="9">
        <v>39126</v>
      </c>
      <c r="B515" s="10">
        <v>2225.7750000000001</v>
      </c>
      <c r="C515" s="10">
        <v>2232.6320000000001</v>
      </c>
      <c r="D515" s="10">
        <v>2258.4830000000002</v>
      </c>
      <c r="E515" s="10">
        <v>2228.0140000000001</v>
      </c>
      <c r="F515" s="10">
        <v>2258.4830000000002</v>
      </c>
      <c r="G515" s="10">
        <v>1524797214</v>
      </c>
      <c r="H515" s="10">
        <v>14223241548</v>
      </c>
      <c r="I515" s="10">
        <v>32.707999999999998</v>
      </c>
      <c r="J515" s="10">
        <v>1.4695</v>
      </c>
    </row>
    <row r="516" spans="1:10" x14ac:dyDescent="0.25">
      <c r="A516" s="9">
        <v>39127</v>
      </c>
      <c r="B516" s="10">
        <v>2258.4830000000002</v>
      </c>
      <c r="C516" s="10">
        <v>2258.4830000000002</v>
      </c>
      <c r="D516" s="10">
        <v>2320.0079999999998</v>
      </c>
      <c r="E516" s="10">
        <v>2258.4830000000002</v>
      </c>
      <c r="F516" s="10">
        <v>2320.0079999999998</v>
      </c>
      <c r="G516" s="10">
        <v>1641931052</v>
      </c>
      <c r="H516" s="10">
        <v>15678734946</v>
      </c>
      <c r="I516" s="10">
        <v>61.524999999999999</v>
      </c>
      <c r="J516" s="10">
        <v>2.7242000000000002</v>
      </c>
    </row>
    <row r="517" spans="1:10" x14ac:dyDescent="0.25">
      <c r="A517" s="9">
        <v>39128</v>
      </c>
      <c r="B517" s="10">
        <v>2320.0079999999998</v>
      </c>
      <c r="C517" s="10">
        <v>2332.8020000000001</v>
      </c>
      <c r="D517" s="10">
        <v>2398.415</v>
      </c>
      <c r="E517" s="10">
        <v>2332.8020000000001</v>
      </c>
      <c r="F517" s="10">
        <v>2398.415</v>
      </c>
      <c r="G517" s="10">
        <v>1917960396</v>
      </c>
      <c r="H517" s="10">
        <v>18599845036</v>
      </c>
      <c r="I517" s="10">
        <v>78.406999999999996</v>
      </c>
      <c r="J517" s="10">
        <v>3.3795999999999999</v>
      </c>
    </row>
    <row r="518" spans="1:10" x14ac:dyDescent="0.25">
      <c r="A518" s="9">
        <v>39129</v>
      </c>
      <c r="B518" s="10">
        <v>2398.415</v>
      </c>
      <c r="C518" s="10">
        <v>2421.5680000000002</v>
      </c>
      <c r="D518" s="10">
        <v>2456.0529999999999</v>
      </c>
      <c r="E518" s="10">
        <v>2421.5680000000002</v>
      </c>
      <c r="F518" s="10">
        <v>2424.0309999999999</v>
      </c>
      <c r="G518" s="10">
        <v>1953668852</v>
      </c>
      <c r="H518" s="10">
        <v>19220486020</v>
      </c>
      <c r="I518" s="10">
        <v>25.616</v>
      </c>
      <c r="J518" s="10">
        <v>1.0680000000000001</v>
      </c>
    </row>
    <row r="519" spans="1:10" x14ac:dyDescent="0.25">
      <c r="A519" s="9">
        <v>39139</v>
      </c>
      <c r="B519" s="10">
        <v>2424.0309999999999</v>
      </c>
      <c r="C519" s="10">
        <v>2440.0940000000001</v>
      </c>
      <c r="D519" s="10">
        <v>2519.9899999999998</v>
      </c>
      <c r="E519" s="10">
        <v>2440.0940000000001</v>
      </c>
      <c r="F519" s="10">
        <v>2519.9899999999998</v>
      </c>
      <c r="G519" s="10">
        <v>1908268044</v>
      </c>
      <c r="H519" s="10">
        <v>18694302593</v>
      </c>
      <c r="I519" s="10">
        <v>95.959000000000003</v>
      </c>
      <c r="J519" s="10">
        <v>3.9586999999999999</v>
      </c>
    </row>
    <row r="520" spans="1:10" x14ac:dyDescent="0.25">
      <c r="A520" s="9">
        <v>39140</v>
      </c>
      <c r="B520" s="10">
        <v>2519.9899999999998</v>
      </c>
      <c r="C520" s="10">
        <v>2531.8409999999999</v>
      </c>
      <c r="D520" s="10">
        <v>2531.8409999999999</v>
      </c>
      <c r="E520" s="10">
        <v>2282.7669999999998</v>
      </c>
      <c r="F520" s="10">
        <v>2282.7669999999998</v>
      </c>
      <c r="G520" s="10">
        <v>2900036753</v>
      </c>
      <c r="H520" s="10">
        <v>27846432194</v>
      </c>
      <c r="I520" s="10">
        <v>-237.22300000000001</v>
      </c>
      <c r="J520" s="10">
        <v>-9.4136000000000006</v>
      </c>
    </row>
    <row r="521" spans="1:10" x14ac:dyDescent="0.25">
      <c r="A521" s="9">
        <v>39141</v>
      </c>
      <c r="B521" s="10">
        <v>2282.7669999999998</v>
      </c>
      <c r="C521" s="10">
        <v>2235.0529999999999</v>
      </c>
      <c r="D521" s="10">
        <v>2385.0340000000001</v>
      </c>
      <c r="E521" s="10">
        <v>2235.0529999999999</v>
      </c>
      <c r="F521" s="10">
        <v>2385.0340000000001</v>
      </c>
      <c r="G521" s="10">
        <v>2202167591</v>
      </c>
      <c r="H521" s="10">
        <v>20650280394</v>
      </c>
      <c r="I521" s="10">
        <v>102.267</v>
      </c>
      <c r="J521" s="10">
        <v>4.4800000000000004</v>
      </c>
    </row>
    <row r="522" spans="1:10" x14ac:dyDescent="0.25">
      <c r="A522" s="9">
        <v>39142</v>
      </c>
      <c r="B522" s="10">
        <v>2385.0340000000001</v>
      </c>
      <c r="C522" s="10">
        <v>2397.567</v>
      </c>
      <c r="D522" s="10">
        <v>2397.567</v>
      </c>
      <c r="E522" s="10">
        <v>2305.3760000000002</v>
      </c>
      <c r="F522" s="10">
        <v>2305.3760000000002</v>
      </c>
      <c r="G522" s="10">
        <v>2136172907</v>
      </c>
      <c r="H522" s="10">
        <v>19774707185</v>
      </c>
      <c r="I522" s="10">
        <v>-79.658000000000001</v>
      </c>
      <c r="J522" s="10">
        <v>-3.3399000000000001</v>
      </c>
    </row>
    <row r="523" spans="1:10" x14ac:dyDescent="0.25">
      <c r="A523" s="9">
        <v>39143</v>
      </c>
      <c r="B523" s="10">
        <v>2305.3760000000002</v>
      </c>
      <c r="C523" s="10">
        <v>2297</v>
      </c>
      <c r="D523" s="10">
        <v>2326.7910000000002</v>
      </c>
      <c r="E523" s="10">
        <v>2297</v>
      </c>
      <c r="F523" s="10">
        <v>2326.7910000000002</v>
      </c>
      <c r="G523" s="10">
        <v>1351671167</v>
      </c>
      <c r="H523" s="10">
        <v>12876345683</v>
      </c>
      <c r="I523" s="10">
        <v>21.414999999999999</v>
      </c>
      <c r="J523" s="10">
        <v>0.92889999999999995</v>
      </c>
    </row>
    <row r="524" spans="1:10" x14ac:dyDescent="0.25">
      <c r="A524" s="9">
        <v>39146</v>
      </c>
      <c r="B524" s="10">
        <v>2326.7910000000002</v>
      </c>
      <c r="C524" s="10">
        <v>2321.326</v>
      </c>
      <c r="D524" s="10">
        <v>2321.326</v>
      </c>
      <c r="E524" s="10">
        <v>2248.1990000000001</v>
      </c>
      <c r="F524" s="10">
        <v>2291.5929999999998</v>
      </c>
      <c r="G524" s="10">
        <v>1623266082</v>
      </c>
      <c r="H524" s="10">
        <v>15445737736</v>
      </c>
      <c r="I524" s="10">
        <v>-35.198</v>
      </c>
      <c r="J524" s="10">
        <v>-1.5126999999999999</v>
      </c>
    </row>
    <row r="525" spans="1:10" x14ac:dyDescent="0.25">
      <c r="A525" s="9">
        <v>39147</v>
      </c>
      <c r="B525" s="10">
        <v>2291.5929999999998</v>
      </c>
      <c r="C525" s="10">
        <v>2280.7339999999999</v>
      </c>
      <c r="D525" s="10">
        <v>2306.4920000000002</v>
      </c>
      <c r="E525" s="10">
        <v>2280.7339999999999</v>
      </c>
      <c r="F525" s="10">
        <v>2306.4920000000002</v>
      </c>
      <c r="G525" s="10">
        <v>1117230468</v>
      </c>
      <c r="H525" s="10">
        <v>10567092014</v>
      </c>
      <c r="I525" s="10">
        <v>14.898999999999999</v>
      </c>
      <c r="J525" s="10">
        <v>0.6502</v>
      </c>
    </row>
    <row r="526" spans="1:10" x14ac:dyDescent="0.25">
      <c r="A526" s="9">
        <v>39148</v>
      </c>
      <c r="B526" s="10">
        <v>2306.4920000000002</v>
      </c>
      <c r="C526" s="10">
        <v>2321.6590000000001</v>
      </c>
      <c r="D526" s="10">
        <v>2371.768</v>
      </c>
      <c r="E526" s="10">
        <v>2321.6590000000001</v>
      </c>
      <c r="F526" s="10">
        <v>2371.768</v>
      </c>
      <c r="G526" s="10">
        <v>1422072014</v>
      </c>
      <c r="H526" s="10">
        <v>13934047677</v>
      </c>
      <c r="I526" s="10">
        <v>65.275999999999996</v>
      </c>
      <c r="J526" s="10">
        <v>2.8300999999999998</v>
      </c>
    </row>
    <row r="527" spans="1:10" x14ac:dyDescent="0.25">
      <c r="A527" s="9">
        <v>39149</v>
      </c>
      <c r="B527" s="10">
        <v>2371.768</v>
      </c>
      <c r="C527" s="10">
        <v>2379.2429999999999</v>
      </c>
      <c r="D527" s="10">
        <v>2404.3009999999999</v>
      </c>
      <c r="E527" s="10">
        <v>2379.2429999999999</v>
      </c>
      <c r="F527" s="10">
        <v>2404.3009999999999</v>
      </c>
      <c r="G527" s="10">
        <v>1587683186</v>
      </c>
      <c r="H527" s="10">
        <v>15008413608</v>
      </c>
      <c r="I527" s="10">
        <v>32.533000000000001</v>
      </c>
      <c r="J527" s="10">
        <v>1.3716999999999999</v>
      </c>
    </row>
    <row r="528" spans="1:10" x14ac:dyDescent="0.25">
      <c r="A528" s="9">
        <v>39150</v>
      </c>
      <c r="B528" s="10">
        <v>2404.3009999999999</v>
      </c>
      <c r="C528" s="10">
        <v>2410.491</v>
      </c>
      <c r="D528" s="10">
        <v>2410.491</v>
      </c>
      <c r="E528" s="10">
        <v>2381.5720000000001</v>
      </c>
      <c r="F528" s="10">
        <v>2392.8910000000001</v>
      </c>
      <c r="G528" s="10">
        <v>1625495127</v>
      </c>
      <c r="H528" s="10">
        <v>16187618544</v>
      </c>
      <c r="I528" s="10">
        <v>-11.41</v>
      </c>
      <c r="J528" s="10">
        <v>-0.47460000000000002</v>
      </c>
    </row>
    <row r="529" spans="1:10" x14ac:dyDescent="0.25">
      <c r="A529" s="9">
        <v>39153</v>
      </c>
      <c r="B529" s="10">
        <v>2392.8910000000001</v>
      </c>
      <c r="C529" s="10">
        <v>2393.9789999999998</v>
      </c>
      <c r="D529" s="10">
        <v>2409.31</v>
      </c>
      <c r="E529" s="10">
        <v>2376.1909999999998</v>
      </c>
      <c r="F529" s="10">
        <v>2409.31</v>
      </c>
      <c r="G529" s="10">
        <v>1601930298</v>
      </c>
      <c r="H529" s="10">
        <v>15951534789</v>
      </c>
      <c r="I529" s="10">
        <v>16.419</v>
      </c>
      <c r="J529" s="10">
        <v>0.68620000000000003</v>
      </c>
    </row>
    <row r="530" spans="1:10" x14ac:dyDescent="0.25">
      <c r="A530" s="9">
        <v>39154</v>
      </c>
      <c r="B530" s="10">
        <v>2409.31</v>
      </c>
      <c r="C530" s="10">
        <v>2411.5509999999999</v>
      </c>
      <c r="D530" s="10">
        <v>2441.489</v>
      </c>
      <c r="E530" s="10">
        <v>2411.5509999999999</v>
      </c>
      <c r="F530" s="10">
        <v>2441.489</v>
      </c>
      <c r="G530" s="10">
        <v>1742923031</v>
      </c>
      <c r="H530" s="10">
        <v>16929064495</v>
      </c>
      <c r="I530" s="10">
        <v>32.179000000000002</v>
      </c>
      <c r="J530" s="10">
        <v>1.3355999999999999</v>
      </c>
    </row>
    <row r="531" spans="1:10" x14ac:dyDescent="0.25">
      <c r="A531" s="9">
        <v>39155</v>
      </c>
      <c r="B531" s="10">
        <v>2441.489</v>
      </c>
      <c r="C531" s="10">
        <v>2412.4760000000001</v>
      </c>
      <c r="D531" s="10">
        <v>2412.4760000000001</v>
      </c>
      <c r="E531" s="10">
        <v>2383.009</v>
      </c>
      <c r="F531" s="10">
        <v>2383.6170000000002</v>
      </c>
      <c r="G531" s="10">
        <v>1834292153</v>
      </c>
      <c r="H531" s="10">
        <v>17411605474</v>
      </c>
      <c r="I531" s="10">
        <v>-57.872</v>
      </c>
      <c r="J531" s="10">
        <v>-2.3704000000000001</v>
      </c>
    </row>
    <row r="532" spans="1:10" x14ac:dyDescent="0.25">
      <c r="A532" s="9">
        <v>39156</v>
      </c>
      <c r="B532" s="10">
        <v>2383.6170000000002</v>
      </c>
      <c r="C532" s="10">
        <v>2380.5129999999999</v>
      </c>
      <c r="D532" s="10">
        <v>2432.6950000000002</v>
      </c>
      <c r="E532" s="10">
        <v>2380.5129999999999</v>
      </c>
      <c r="F532" s="10">
        <v>2432.6950000000002</v>
      </c>
      <c r="G532" s="10">
        <v>1799428935</v>
      </c>
      <c r="H532" s="10">
        <v>17832674511</v>
      </c>
      <c r="I532" s="10">
        <v>49.078000000000003</v>
      </c>
      <c r="J532" s="10">
        <v>2.0590000000000002</v>
      </c>
    </row>
    <row r="533" spans="1:10" x14ac:dyDescent="0.25">
      <c r="A533" s="9">
        <v>39157</v>
      </c>
      <c r="B533" s="10">
        <v>2432.6950000000002</v>
      </c>
      <c r="C533" s="10">
        <v>2439.6239999999998</v>
      </c>
      <c r="D533" s="10">
        <v>2439.6239999999998</v>
      </c>
      <c r="E533" s="10">
        <v>2376.0039999999999</v>
      </c>
      <c r="F533" s="10">
        <v>2376.0039999999999</v>
      </c>
      <c r="G533" s="10">
        <v>1773672630</v>
      </c>
      <c r="H533" s="10">
        <v>17722290531</v>
      </c>
      <c r="I533" s="10">
        <v>-56.691000000000003</v>
      </c>
      <c r="J533" s="10">
        <v>-2.3304</v>
      </c>
    </row>
    <row r="534" spans="1:10" x14ac:dyDescent="0.25">
      <c r="A534" s="9">
        <v>39160</v>
      </c>
      <c r="B534" s="10">
        <v>2376.0039999999999</v>
      </c>
      <c r="C534" s="10">
        <v>2298.02</v>
      </c>
      <c r="D534" s="10">
        <v>2409.5129999999999</v>
      </c>
      <c r="E534" s="10">
        <v>2298.02</v>
      </c>
      <c r="F534" s="10">
        <v>2409.5129999999999</v>
      </c>
      <c r="G534" s="10">
        <v>1633805848</v>
      </c>
      <c r="H534" s="10">
        <v>16557367052</v>
      </c>
      <c r="I534" s="10">
        <v>33.509</v>
      </c>
      <c r="J534" s="10">
        <v>1.4103000000000001</v>
      </c>
    </row>
    <row r="535" spans="1:10" x14ac:dyDescent="0.25">
      <c r="A535" s="9">
        <v>39161</v>
      </c>
      <c r="B535" s="10">
        <v>2409.5129999999999</v>
      </c>
      <c r="C535" s="10">
        <v>2415.0430000000001</v>
      </c>
      <c r="D535" s="10">
        <v>2435.4380000000001</v>
      </c>
      <c r="E535" s="10">
        <v>2409.0619999999999</v>
      </c>
      <c r="F535" s="10">
        <v>2435.4380000000001</v>
      </c>
      <c r="G535" s="10">
        <v>1442773444</v>
      </c>
      <c r="H535" s="10">
        <v>15028517935</v>
      </c>
      <c r="I535" s="10">
        <v>25.925000000000001</v>
      </c>
      <c r="J535" s="10">
        <v>1.0759000000000001</v>
      </c>
    </row>
    <row r="536" spans="1:10" x14ac:dyDescent="0.25">
      <c r="A536" s="9">
        <v>39162</v>
      </c>
      <c r="B536" s="10">
        <v>2435.4380000000001</v>
      </c>
      <c r="C536" s="10">
        <v>2442.98</v>
      </c>
      <c r="D536" s="10">
        <v>2461.002</v>
      </c>
      <c r="E536" s="10">
        <v>2441.5259999999998</v>
      </c>
      <c r="F536" s="10">
        <v>2461.002</v>
      </c>
      <c r="G536" s="10">
        <v>1565099050</v>
      </c>
      <c r="H536" s="10">
        <v>16369559223</v>
      </c>
      <c r="I536" s="10">
        <v>25.564</v>
      </c>
      <c r="J536" s="10">
        <v>1.0497000000000001</v>
      </c>
    </row>
    <row r="537" spans="1:10" x14ac:dyDescent="0.25">
      <c r="A537" s="9">
        <v>39163</v>
      </c>
      <c r="B537" s="10">
        <v>2461.002</v>
      </c>
      <c r="C537" s="10">
        <v>2475.451</v>
      </c>
      <c r="D537" s="10">
        <v>2502.4389999999999</v>
      </c>
      <c r="E537" s="10">
        <v>2475.451</v>
      </c>
      <c r="F537" s="10">
        <v>2480.9720000000002</v>
      </c>
      <c r="G537" s="10">
        <v>2114524740</v>
      </c>
      <c r="H537" s="10">
        <v>22070886167</v>
      </c>
      <c r="I537" s="10">
        <v>19.97</v>
      </c>
      <c r="J537" s="10">
        <v>0.8115</v>
      </c>
    </row>
    <row r="538" spans="1:10" x14ac:dyDescent="0.25">
      <c r="A538" s="9">
        <v>39164</v>
      </c>
      <c r="B538" s="10">
        <v>2480.9720000000002</v>
      </c>
      <c r="C538" s="10">
        <v>2487.6480000000001</v>
      </c>
      <c r="D538" s="10">
        <v>2514.8220000000001</v>
      </c>
      <c r="E538" s="10">
        <v>2445.5830000000001</v>
      </c>
      <c r="F538" s="10">
        <v>2514.8220000000001</v>
      </c>
      <c r="G538" s="10">
        <v>2006604098</v>
      </c>
      <c r="H538" s="10">
        <v>21059659911</v>
      </c>
      <c r="I538" s="10">
        <v>33.85</v>
      </c>
      <c r="J538" s="10">
        <v>1.3644000000000001</v>
      </c>
    </row>
    <row r="539" spans="1:10" x14ac:dyDescent="0.25">
      <c r="A539" s="9">
        <v>39167</v>
      </c>
      <c r="B539" s="10">
        <v>2514.8220000000001</v>
      </c>
      <c r="C539" s="10">
        <v>2531.0859999999998</v>
      </c>
      <c r="D539" s="10">
        <v>2564.33</v>
      </c>
      <c r="E539" s="10">
        <v>2531.0859999999998</v>
      </c>
      <c r="F539" s="10">
        <v>2564.33</v>
      </c>
      <c r="G539" s="10">
        <v>1849495422</v>
      </c>
      <c r="H539" s="10">
        <v>19377911105</v>
      </c>
      <c r="I539" s="10">
        <v>49.508000000000003</v>
      </c>
      <c r="J539" s="10">
        <v>1.9685999999999999</v>
      </c>
    </row>
    <row r="540" spans="1:10" x14ac:dyDescent="0.25">
      <c r="A540" s="9">
        <v>39168</v>
      </c>
      <c r="B540" s="10">
        <v>2564.33</v>
      </c>
      <c r="C540" s="10">
        <v>2578.3719999999998</v>
      </c>
      <c r="D540" s="10">
        <v>2580.884</v>
      </c>
      <c r="E540" s="10">
        <v>2578.3719999999998</v>
      </c>
      <c r="F540" s="10">
        <v>2579.0639999999999</v>
      </c>
      <c r="G540" s="10">
        <v>2116900616</v>
      </c>
      <c r="H540" s="10">
        <v>22827043835</v>
      </c>
      <c r="I540" s="10">
        <v>14.734</v>
      </c>
      <c r="J540" s="10">
        <v>0.5746</v>
      </c>
    </row>
    <row r="541" spans="1:10" x14ac:dyDescent="0.25">
      <c r="A541" s="9">
        <v>39169</v>
      </c>
      <c r="B541" s="10">
        <v>2579.0639999999999</v>
      </c>
      <c r="C541" s="10">
        <v>2583.1610000000001</v>
      </c>
      <c r="D541" s="10">
        <v>2587.8560000000002</v>
      </c>
      <c r="E541" s="10">
        <v>2543.6469999999999</v>
      </c>
      <c r="F541" s="10">
        <v>2587.8560000000002</v>
      </c>
      <c r="G541" s="10">
        <v>2605440024</v>
      </c>
      <c r="H541" s="10">
        <v>27336348999</v>
      </c>
      <c r="I541" s="10">
        <v>8.7919999999999998</v>
      </c>
      <c r="J541" s="10">
        <v>0.34089999999999998</v>
      </c>
    </row>
    <row r="542" spans="1:10" x14ac:dyDescent="0.25">
      <c r="A542" s="9">
        <v>39170</v>
      </c>
      <c r="B542" s="10">
        <v>2587.8560000000002</v>
      </c>
      <c r="C542" s="10">
        <v>2592.3919999999998</v>
      </c>
      <c r="D542" s="10">
        <v>2592.3919999999998</v>
      </c>
      <c r="E542" s="10">
        <v>2545.0540000000001</v>
      </c>
      <c r="F542" s="10">
        <v>2545.0540000000001</v>
      </c>
      <c r="G542" s="10">
        <v>2421992219</v>
      </c>
      <c r="H542" s="10">
        <v>25952750601</v>
      </c>
      <c r="I542" s="10">
        <v>-42.802</v>
      </c>
      <c r="J542" s="10">
        <v>-1.6539999999999999</v>
      </c>
    </row>
    <row r="543" spans="1:10" x14ac:dyDescent="0.25">
      <c r="A543" s="9">
        <v>39171</v>
      </c>
      <c r="B543" s="10">
        <v>2545.0540000000001</v>
      </c>
      <c r="C543" s="10">
        <v>2537.8440000000001</v>
      </c>
      <c r="D543" s="10">
        <v>2564.1790000000001</v>
      </c>
      <c r="E543" s="10">
        <v>2537.8440000000001</v>
      </c>
      <c r="F543" s="10">
        <v>2564.1790000000001</v>
      </c>
      <c r="G543" s="10">
        <v>1699308272</v>
      </c>
      <c r="H543" s="10">
        <v>18786235229</v>
      </c>
      <c r="I543" s="10">
        <v>19.125</v>
      </c>
      <c r="J543" s="10">
        <v>0.75149999999999995</v>
      </c>
    </row>
    <row r="544" spans="1:10" x14ac:dyDescent="0.25">
      <c r="A544" s="9">
        <v>39174</v>
      </c>
      <c r="B544" s="10">
        <v>2564.1790000000001</v>
      </c>
      <c r="C544" s="10">
        <v>2581.5830000000001</v>
      </c>
      <c r="D544" s="10">
        <v>2644.0949999999998</v>
      </c>
      <c r="E544" s="10">
        <v>2581.5830000000001</v>
      </c>
      <c r="F544" s="10">
        <v>2644.0949999999998</v>
      </c>
      <c r="G544" s="10">
        <v>2101333848</v>
      </c>
      <c r="H544" s="10">
        <v>22927692219</v>
      </c>
      <c r="I544" s="10">
        <v>79.915999999999997</v>
      </c>
      <c r="J544" s="10">
        <v>3.1166</v>
      </c>
    </row>
    <row r="545" spans="1:10" x14ac:dyDescent="0.25">
      <c r="A545" s="9">
        <v>39175</v>
      </c>
      <c r="B545" s="10">
        <v>2644.0949999999998</v>
      </c>
      <c r="C545" s="10">
        <v>2658.828</v>
      </c>
      <c r="D545" s="10">
        <v>2677.9050000000002</v>
      </c>
      <c r="E545" s="10">
        <v>2658.828</v>
      </c>
      <c r="F545" s="10">
        <v>2677.9050000000002</v>
      </c>
      <c r="G545" s="10">
        <v>2306066764</v>
      </c>
      <c r="H545" s="10">
        <v>26117740571</v>
      </c>
      <c r="I545" s="10">
        <v>33.81</v>
      </c>
      <c r="J545" s="10">
        <v>1.2786999999999999</v>
      </c>
    </row>
    <row r="546" spans="1:10" x14ac:dyDescent="0.25">
      <c r="A546" s="9">
        <v>39176</v>
      </c>
      <c r="B546" s="10">
        <v>2677.9050000000002</v>
      </c>
      <c r="C546" s="10">
        <v>2682.6559999999999</v>
      </c>
      <c r="D546" s="10">
        <v>2693.605</v>
      </c>
      <c r="E546" s="10">
        <v>2682.6559999999999</v>
      </c>
      <c r="F546" s="10">
        <v>2691.27</v>
      </c>
      <c r="G546" s="10">
        <v>2056317612</v>
      </c>
      <c r="H546" s="10">
        <v>23720089187</v>
      </c>
      <c r="I546" s="10">
        <v>13.365</v>
      </c>
      <c r="J546" s="10">
        <v>0.49909999999999999</v>
      </c>
    </row>
    <row r="547" spans="1:10" x14ac:dyDescent="0.25">
      <c r="A547" s="9">
        <v>39177</v>
      </c>
      <c r="B547" s="10">
        <v>2691.27</v>
      </c>
      <c r="C547" s="10">
        <v>2690.0920000000001</v>
      </c>
      <c r="D547" s="10">
        <v>2724.5790000000002</v>
      </c>
      <c r="E547" s="10">
        <v>2690.0920000000001</v>
      </c>
      <c r="F547" s="10">
        <v>2724.5790000000002</v>
      </c>
      <c r="G547" s="10">
        <v>1911010947</v>
      </c>
      <c r="H547" s="10">
        <v>21634092785</v>
      </c>
      <c r="I547" s="10">
        <v>33.308999999999997</v>
      </c>
      <c r="J547" s="10">
        <v>1.2377</v>
      </c>
    </row>
    <row r="548" spans="1:10" x14ac:dyDescent="0.25">
      <c r="A548" s="9">
        <v>39178</v>
      </c>
      <c r="B548" s="10">
        <v>2724.5790000000002</v>
      </c>
      <c r="C548" s="10">
        <v>2706.8539999999998</v>
      </c>
      <c r="D548" s="10">
        <v>2759.1750000000002</v>
      </c>
      <c r="E548" s="10">
        <v>2706.8539999999998</v>
      </c>
      <c r="F548" s="10">
        <v>2759.1750000000002</v>
      </c>
      <c r="G548" s="10">
        <v>2056545071</v>
      </c>
      <c r="H548" s="10">
        <v>23702342166</v>
      </c>
      <c r="I548" s="10">
        <v>34.595999999999997</v>
      </c>
      <c r="J548" s="10">
        <v>1.2698</v>
      </c>
    </row>
    <row r="549" spans="1:10" x14ac:dyDescent="0.25">
      <c r="A549" s="9">
        <v>39181</v>
      </c>
      <c r="B549" s="10">
        <v>2759.1750000000002</v>
      </c>
      <c r="C549" s="10">
        <v>2834.982</v>
      </c>
      <c r="D549" s="10">
        <v>2834.982</v>
      </c>
      <c r="E549" s="10">
        <v>2829.741</v>
      </c>
      <c r="F549" s="10">
        <v>2829.741</v>
      </c>
      <c r="G549" s="10">
        <v>2435383379</v>
      </c>
      <c r="H549" s="10">
        <v>28138639801</v>
      </c>
      <c r="I549" s="10">
        <v>70.566000000000003</v>
      </c>
      <c r="J549" s="10">
        <v>2.5575000000000001</v>
      </c>
    </row>
    <row r="550" spans="1:10" x14ac:dyDescent="0.25">
      <c r="A550" s="9">
        <v>39182</v>
      </c>
      <c r="B550" s="10">
        <v>2829.741</v>
      </c>
      <c r="C550" s="10">
        <v>2843.0949999999998</v>
      </c>
      <c r="D550" s="10">
        <v>2880.1889999999999</v>
      </c>
      <c r="E550" s="10">
        <v>2841.3429999999998</v>
      </c>
      <c r="F550" s="10">
        <v>2880.1889999999999</v>
      </c>
      <c r="G550" s="10">
        <v>2551783448</v>
      </c>
      <c r="H550" s="10">
        <v>30356678949</v>
      </c>
      <c r="I550" s="10">
        <v>50.448</v>
      </c>
      <c r="J550" s="10">
        <v>1.7827999999999999</v>
      </c>
    </row>
    <row r="551" spans="1:10" x14ac:dyDescent="0.25">
      <c r="A551" s="9">
        <v>39183</v>
      </c>
      <c r="B551" s="10">
        <v>2880.1889999999999</v>
      </c>
      <c r="C551" s="10">
        <v>2890.3310000000001</v>
      </c>
      <c r="D551" s="10">
        <v>2907.0889999999999</v>
      </c>
      <c r="E551" s="10">
        <v>2882.4589999999998</v>
      </c>
      <c r="F551" s="10">
        <v>2907.0889999999999</v>
      </c>
      <c r="G551" s="10">
        <v>2566787659</v>
      </c>
      <c r="H551" s="10">
        <v>30993561357</v>
      </c>
      <c r="I551" s="10">
        <v>26.9</v>
      </c>
      <c r="J551" s="10">
        <v>0.93400000000000005</v>
      </c>
    </row>
    <row r="552" spans="1:10" x14ac:dyDescent="0.25">
      <c r="A552" s="9">
        <v>39184</v>
      </c>
      <c r="B552" s="10">
        <v>2907.0889999999999</v>
      </c>
      <c r="C552" s="10">
        <v>2911.0070000000001</v>
      </c>
      <c r="D552" s="10">
        <v>2960.7040000000002</v>
      </c>
      <c r="E552" s="10">
        <v>2911.0070000000001</v>
      </c>
      <c r="F552" s="10">
        <v>2960.7040000000002</v>
      </c>
      <c r="G552" s="10">
        <v>2370848331</v>
      </c>
      <c r="H552" s="10">
        <v>30142553827</v>
      </c>
      <c r="I552" s="10">
        <v>53.615000000000002</v>
      </c>
      <c r="J552" s="10">
        <v>1.8443000000000001</v>
      </c>
    </row>
    <row r="553" spans="1:10" x14ac:dyDescent="0.25">
      <c r="A553" s="9">
        <v>39185</v>
      </c>
      <c r="B553" s="10">
        <v>2960.7040000000002</v>
      </c>
      <c r="C553" s="10">
        <v>2968.7950000000001</v>
      </c>
      <c r="D553" s="10">
        <v>2971.0970000000002</v>
      </c>
      <c r="E553" s="10">
        <v>2937.5239999999999</v>
      </c>
      <c r="F553" s="10">
        <v>2937.5239999999999</v>
      </c>
      <c r="G553" s="10">
        <v>2592753325</v>
      </c>
      <c r="H553" s="10">
        <v>32520736634</v>
      </c>
      <c r="I553" s="10">
        <v>-23.18</v>
      </c>
      <c r="J553" s="10">
        <v>-0.78290000000000004</v>
      </c>
    </row>
    <row r="554" spans="1:10" x14ac:dyDescent="0.25">
      <c r="A554" s="9">
        <v>39188</v>
      </c>
      <c r="B554" s="10">
        <v>2937.5239999999999</v>
      </c>
      <c r="C554" s="10">
        <v>2947.9</v>
      </c>
      <c r="D554" s="10">
        <v>3011.2649999999999</v>
      </c>
      <c r="E554" s="10">
        <v>2947.9</v>
      </c>
      <c r="F554" s="10">
        <v>3011.2649999999999</v>
      </c>
      <c r="G554" s="10">
        <v>2084976215</v>
      </c>
      <c r="H554" s="10">
        <v>26734298602</v>
      </c>
      <c r="I554" s="10">
        <v>73.741</v>
      </c>
      <c r="J554" s="10">
        <v>2.5103</v>
      </c>
    </row>
    <row r="555" spans="1:10" x14ac:dyDescent="0.25">
      <c r="A555" s="9">
        <v>39189</v>
      </c>
      <c r="B555" s="10">
        <v>3011.2649999999999</v>
      </c>
      <c r="C555" s="10">
        <v>3034.3339999999998</v>
      </c>
      <c r="D555" s="10">
        <v>3059.8409999999999</v>
      </c>
      <c r="E555" s="10">
        <v>3003.3560000000002</v>
      </c>
      <c r="F555" s="10">
        <v>3059.8409999999999</v>
      </c>
      <c r="G555" s="10">
        <v>2557115804</v>
      </c>
      <c r="H555" s="10">
        <v>33262136082</v>
      </c>
      <c r="I555" s="10">
        <v>48.576000000000001</v>
      </c>
      <c r="J555" s="10">
        <v>1.6131</v>
      </c>
    </row>
    <row r="556" spans="1:10" x14ac:dyDescent="0.25">
      <c r="A556" s="9">
        <v>39190</v>
      </c>
      <c r="B556" s="10">
        <v>3059.8409999999999</v>
      </c>
      <c r="C556" s="10">
        <v>3071.826</v>
      </c>
      <c r="D556" s="10">
        <v>3127.1970000000001</v>
      </c>
      <c r="E556" s="10">
        <v>3071.826</v>
      </c>
      <c r="F556" s="10">
        <v>3127.1970000000001</v>
      </c>
      <c r="G556" s="10">
        <v>2759392656</v>
      </c>
      <c r="H556" s="10">
        <v>35970719937</v>
      </c>
      <c r="I556" s="10">
        <v>67.355999999999995</v>
      </c>
      <c r="J556" s="10">
        <v>2.2012999999999998</v>
      </c>
    </row>
    <row r="557" spans="1:10" x14ac:dyDescent="0.25">
      <c r="A557" s="9">
        <v>39191</v>
      </c>
      <c r="B557" s="10">
        <v>3127.1970000000001</v>
      </c>
      <c r="C557" s="10">
        <v>3123.6329999999998</v>
      </c>
      <c r="D557" s="10">
        <v>3123.6329999999998</v>
      </c>
      <c r="E557" s="10">
        <v>2984.663</v>
      </c>
      <c r="F557" s="10">
        <v>2984.663</v>
      </c>
      <c r="G557" s="10">
        <v>2952159401</v>
      </c>
      <c r="H557" s="10">
        <v>37960949224</v>
      </c>
      <c r="I557" s="10">
        <v>-142.53399999999999</v>
      </c>
      <c r="J557" s="10">
        <v>-4.5579000000000001</v>
      </c>
    </row>
    <row r="558" spans="1:10" x14ac:dyDescent="0.25">
      <c r="A558" s="9">
        <v>39192</v>
      </c>
      <c r="B558" s="10">
        <v>2984.663</v>
      </c>
      <c r="C558" s="10">
        <v>3001.8829999999998</v>
      </c>
      <c r="D558" s="10">
        <v>3124.3229999999999</v>
      </c>
      <c r="E558" s="10">
        <v>3001.8829999999998</v>
      </c>
      <c r="F558" s="10">
        <v>3124.3229999999999</v>
      </c>
      <c r="G558" s="10">
        <v>2253486332</v>
      </c>
      <c r="H558" s="10">
        <v>29561702762</v>
      </c>
      <c r="I558" s="10">
        <v>139.66</v>
      </c>
      <c r="J558" s="10">
        <v>4.6792999999999996</v>
      </c>
    </row>
    <row r="559" spans="1:10" x14ac:dyDescent="0.25">
      <c r="A559" s="9">
        <v>39195</v>
      </c>
      <c r="B559" s="10">
        <v>3124.3229999999999</v>
      </c>
      <c r="C559" s="10">
        <v>3170.672</v>
      </c>
      <c r="D559" s="10">
        <v>3294.24</v>
      </c>
      <c r="E559" s="10">
        <v>3170.672</v>
      </c>
      <c r="F559" s="10">
        <v>3294.24</v>
      </c>
      <c r="G559" s="10">
        <v>2754499963</v>
      </c>
      <c r="H559" s="10">
        <v>37578923336</v>
      </c>
      <c r="I559" s="10">
        <v>169.917</v>
      </c>
      <c r="J559" s="10">
        <v>5.4385000000000003</v>
      </c>
    </row>
    <row r="560" spans="1:10" x14ac:dyDescent="0.25">
      <c r="A560" s="9">
        <v>39196</v>
      </c>
      <c r="B560" s="10">
        <v>3294.24</v>
      </c>
      <c r="C560" s="10">
        <v>3323.7809999999999</v>
      </c>
      <c r="D560" s="10">
        <v>3388.9369999999999</v>
      </c>
      <c r="E560" s="10">
        <v>3323.7809999999999</v>
      </c>
      <c r="F560" s="10">
        <v>3344.3240000000001</v>
      </c>
      <c r="G560" s="10">
        <v>3084682491</v>
      </c>
      <c r="H560" s="10">
        <v>42186937172</v>
      </c>
      <c r="I560" s="10">
        <v>50.084000000000003</v>
      </c>
      <c r="J560" s="10">
        <v>1.5204</v>
      </c>
    </row>
    <row r="561" spans="1:10" x14ac:dyDescent="0.25">
      <c r="A561" s="9">
        <v>39197</v>
      </c>
      <c r="B561" s="10">
        <v>3344.3240000000001</v>
      </c>
      <c r="C561" s="10">
        <v>3330.931</v>
      </c>
      <c r="D561" s="10">
        <v>3340.1590000000001</v>
      </c>
      <c r="E561" s="10">
        <v>3290.9960000000001</v>
      </c>
      <c r="F561" s="10">
        <v>3340.1590000000001</v>
      </c>
      <c r="G561" s="10">
        <v>2495977149</v>
      </c>
      <c r="H561" s="10">
        <v>33686152363</v>
      </c>
      <c r="I561" s="10">
        <v>-4.165</v>
      </c>
      <c r="J561" s="10">
        <v>-0.1245</v>
      </c>
    </row>
    <row r="562" spans="1:10" x14ac:dyDescent="0.25">
      <c r="A562" s="9">
        <v>39198</v>
      </c>
      <c r="B562" s="10">
        <v>3340.1590000000001</v>
      </c>
      <c r="C562" s="10">
        <v>3352.5619999999999</v>
      </c>
      <c r="D562" s="10">
        <v>3374.6509999999998</v>
      </c>
      <c r="E562" s="10">
        <v>3352.5619999999999</v>
      </c>
      <c r="F562" s="10">
        <v>3374.6509999999998</v>
      </c>
      <c r="G562" s="10">
        <v>1857270414</v>
      </c>
      <c r="H562" s="10">
        <v>26851405918</v>
      </c>
      <c r="I562" s="10">
        <v>34.491999999999997</v>
      </c>
      <c r="J562" s="10">
        <v>1.0326</v>
      </c>
    </row>
    <row r="563" spans="1:10" x14ac:dyDescent="0.25">
      <c r="A563" s="9">
        <v>39199</v>
      </c>
      <c r="B563" s="10">
        <v>3374.6509999999998</v>
      </c>
      <c r="C563" s="10">
        <v>3389.5619999999999</v>
      </c>
      <c r="D563" s="10">
        <v>3389.5619999999999</v>
      </c>
      <c r="E563" s="10">
        <v>3340.297</v>
      </c>
      <c r="F563" s="10">
        <v>3340.297</v>
      </c>
      <c r="G563" s="10">
        <v>1987539046</v>
      </c>
      <c r="H563" s="10">
        <v>28412392737</v>
      </c>
      <c r="I563" s="10">
        <v>-34.353999999999999</v>
      </c>
      <c r="J563" s="10">
        <v>-1.018</v>
      </c>
    </row>
    <row r="564" spans="1:10" x14ac:dyDescent="0.25">
      <c r="A564" s="9">
        <v>39202</v>
      </c>
      <c r="B564" s="10">
        <v>3340.297</v>
      </c>
      <c r="C564" s="10">
        <v>3339.971</v>
      </c>
      <c r="D564" s="10">
        <v>3386.3589999999999</v>
      </c>
      <c r="E564" s="10">
        <v>3339.971</v>
      </c>
      <c r="F564" s="10">
        <v>3386.3589999999999</v>
      </c>
      <c r="G564" s="10">
        <v>2284821580</v>
      </c>
      <c r="H564" s="10">
        <v>33636943643</v>
      </c>
      <c r="I564" s="10">
        <v>46.061999999999998</v>
      </c>
      <c r="J564" s="10">
        <v>1.379</v>
      </c>
    </row>
    <row r="565" spans="1:10" x14ac:dyDescent="0.25">
      <c r="A565" s="9">
        <v>39210</v>
      </c>
      <c r="B565" s="10">
        <v>3386.3589999999999</v>
      </c>
      <c r="C565" s="10">
        <v>3408.759</v>
      </c>
      <c r="D565" s="10">
        <v>3544.6210000000001</v>
      </c>
      <c r="E565" s="10">
        <v>3408.759</v>
      </c>
      <c r="F565" s="10">
        <v>3544.6210000000001</v>
      </c>
      <c r="G565" s="10">
        <v>2565918391</v>
      </c>
      <c r="H565" s="10">
        <v>38716674484</v>
      </c>
      <c r="I565" s="10">
        <v>158.262</v>
      </c>
      <c r="J565" s="10">
        <v>4.6734999999999998</v>
      </c>
    </row>
    <row r="566" spans="1:10" x14ac:dyDescent="0.25">
      <c r="A566" s="9">
        <v>39211</v>
      </c>
      <c r="B566" s="10">
        <v>3544.6210000000001</v>
      </c>
      <c r="C566" s="10">
        <v>3561.48</v>
      </c>
      <c r="D566" s="10">
        <v>3561.48</v>
      </c>
      <c r="E566" s="10">
        <v>3507.335</v>
      </c>
      <c r="F566" s="10">
        <v>3546.498</v>
      </c>
      <c r="G566" s="10">
        <v>3193506251</v>
      </c>
      <c r="H566" s="10">
        <v>48587720699</v>
      </c>
      <c r="I566" s="10">
        <v>1.877</v>
      </c>
      <c r="J566" s="10">
        <v>5.2999999999999999E-2</v>
      </c>
    </row>
    <row r="567" spans="1:10" x14ac:dyDescent="0.25">
      <c r="A567" s="9">
        <v>39212</v>
      </c>
      <c r="B567" s="10">
        <v>3546.498</v>
      </c>
      <c r="C567" s="10">
        <v>3549.973</v>
      </c>
      <c r="D567" s="10">
        <v>3600.53</v>
      </c>
      <c r="E567" s="10">
        <v>3549.973</v>
      </c>
      <c r="F567" s="10">
        <v>3600.53</v>
      </c>
      <c r="G567" s="10">
        <v>2773325496</v>
      </c>
      <c r="H567" s="10">
        <v>40918286319</v>
      </c>
      <c r="I567" s="10">
        <v>54.031999999999996</v>
      </c>
      <c r="J567" s="10">
        <v>1.5235000000000001</v>
      </c>
    </row>
    <row r="568" spans="1:10" x14ac:dyDescent="0.25">
      <c r="A568" s="9">
        <v>39213</v>
      </c>
      <c r="B568" s="10">
        <v>3600.53</v>
      </c>
      <c r="C568" s="10">
        <v>3579.1280000000002</v>
      </c>
      <c r="D568" s="10">
        <v>3579.1280000000002</v>
      </c>
      <c r="E568" s="10">
        <v>3551.9029999999998</v>
      </c>
      <c r="F568" s="10">
        <v>3568.6930000000002</v>
      </c>
      <c r="G568" s="10">
        <v>2323969027</v>
      </c>
      <c r="H568" s="10">
        <v>34289582559</v>
      </c>
      <c r="I568" s="10">
        <v>-31.837</v>
      </c>
      <c r="J568" s="10">
        <v>-0.88419999999999999</v>
      </c>
    </row>
    <row r="569" spans="1:10" x14ac:dyDescent="0.25">
      <c r="A569" s="9">
        <v>39216</v>
      </c>
      <c r="B569" s="10">
        <v>3568.6930000000002</v>
      </c>
      <c r="C569" s="10">
        <v>3511.4650000000001</v>
      </c>
      <c r="D569" s="10">
        <v>3610.46</v>
      </c>
      <c r="E569" s="10">
        <v>3511.4650000000001</v>
      </c>
      <c r="F569" s="10">
        <v>3591.4229999999998</v>
      </c>
      <c r="G569" s="10">
        <v>2266524614</v>
      </c>
      <c r="H569" s="10">
        <v>34221000487</v>
      </c>
      <c r="I569" s="10">
        <v>22.73</v>
      </c>
      <c r="J569" s="10">
        <v>0.63690000000000002</v>
      </c>
    </row>
    <row r="570" spans="1:10" x14ac:dyDescent="0.25">
      <c r="A570" s="9">
        <v>39217</v>
      </c>
      <c r="B570" s="10">
        <v>3591.4229999999998</v>
      </c>
      <c r="C570" s="10">
        <v>3591.4229999999998</v>
      </c>
      <c r="D570" s="10">
        <v>3591.4229999999998</v>
      </c>
      <c r="E570" s="10">
        <v>3459.8409999999999</v>
      </c>
      <c r="F570" s="10">
        <v>3459.8409999999999</v>
      </c>
      <c r="G570" s="10">
        <v>2166720852</v>
      </c>
      <c r="H570" s="10">
        <v>32877076605</v>
      </c>
      <c r="I570" s="10">
        <v>-131.58199999999999</v>
      </c>
      <c r="J570" s="10">
        <v>-3.6638000000000002</v>
      </c>
    </row>
    <row r="571" spans="1:10" x14ac:dyDescent="0.25">
      <c r="A571" s="9">
        <v>39218</v>
      </c>
      <c r="B571" s="10">
        <v>3459.8409999999999</v>
      </c>
      <c r="C571" s="10">
        <v>3447.4279999999999</v>
      </c>
      <c r="D571" s="10">
        <v>3540.31</v>
      </c>
      <c r="E571" s="10">
        <v>3447.4279999999999</v>
      </c>
      <c r="F571" s="10">
        <v>3540.31</v>
      </c>
      <c r="G571" s="10">
        <v>1984985921</v>
      </c>
      <c r="H571" s="10">
        <v>29725333434</v>
      </c>
      <c r="I571" s="10">
        <v>80.468999999999994</v>
      </c>
      <c r="J571" s="10">
        <v>2.3258000000000001</v>
      </c>
    </row>
    <row r="572" spans="1:10" x14ac:dyDescent="0.25">
      <c r="A572" s="9">
        <v>39219</v>
      </c>
      <c r="B572" s="10">
        <v>3540.31</v>
      </c>
      <c r="C572" s="10">
        <v>3556.0610000000001</v>
      </c>
      <c r="D572" s="10">
        <v>3615.1559999999999</v>
      </c>
      <c r="E572" s="10">
        <v>3556.0610000000001</v>
      </c>
      <c r="F572" s="10">
        <v>3609.1669999999999</v>
      </c>
      <c r="G572" s="10">
        <v>2118857916</v>
      </c>
      <c r="H572" s="10">
        <v>32185157981</v>
      </c>
      <c r="I572" s="10">
        <v>68.856999999999999</v>
      </c>
      <c r="J572" s="10">
        <v>1.9449000000000001</v>
      </c>
    </row>
    <row r="573" spans="1:10" x14ac:dyDescent="0.25">
      <c r="A573" s="9">
        <v>39220</v>
      </c>
      <c r="B573" s="10">
        <v>3609.1669999999999</v>
      </c>
      <c r="C573" s="10">
        <v>3605.721</v>
      </c>
      <c r="D573" s="10">
        <v>3610.1640000000002</v>
      </c>
      <c r="E573" s="10">
        <v>3598.6930000000002</v>
      </c>
      <c r="F573" s="10">
        <v>3610.1640000000002</v>
      </c>
      <c r="G573" s="10">
        <v>1943963062</v>
      </c>
      <c r="H573" s="10">
        <v>29444029102</v>
      </c>
      <c r="I573" s="10">
        <v>0.997</v>
      </c>
      <c r="J573" s="10">
        <v>2.76E-2</v>
      </c>
    </row>
    <row r="574" spans="1:10" x14ac:dyDescent="0.25">
      <c r="A574" s="9">
        <v>39223</v>
      </c>
      <c r="B574" s="10">
        <v>3610.1640000000002</v>
      </c>
      <c r="C574" s="10">
        <v>3482.57</v>
      </c>
      <c r="D574" s="10">
        <v>3700.5630000000001</v>
      </c>
      <c r="E574" s="10">
        <v>3482.57</v>
      </c>
      <c r="F574" s="10">
        <v>3684.377</v>
      </c>
      <c r="G574" s="10">
        <v>2536242360</v>
      </c>
      <c r="H574" s="10">
        <v>39142800138</v>
      </c>
      <c r="I574" s="10">
        <v>74.212999999999994</v>
      </c>
      <c r="J574" s="10">
        <v>2.0556999999999999</v>
      </c>
    </row>
    <row r="575" spans="1:10" x14ac:dyDescent="0.25">
      <c r="A575" s="9">
        <v>39224</v>
      </c>
      <c r="B575" s="10">
        <v>3684.377</v>
      </c>
      <c r="C575" s="10">
        <v>3701.3310000000001</v>
      </c>
      <c r="D575" s="10">
        <v>3748.39</v>
      </c>
      <c r="E575" s="10">
        <v>3701.3310000000001</v>
      </c>
      <c r="F575" s="10">
        <v>3738.134</v>
      </c>
      <c r="G575" s="10">
        <v>2993587700</v>
      </c>
      <c r="H575" s="10">
        <v>46825080862</v>
      </c>
      <c r="I575" s="10">
        <v>53.756999999999998</v>
      </c>
      <c r="J575" s="10">
        <v>1.4591000000000001</v>
      </c>
    </row>
    <row r="576" spans="1:10" x14ac:dyDescent="0.25">
      <c r="A576" s="9">
        <v>39225</v>
      </c>
      <c r="B576" s="10">
        <v>3738.134</v>
      </c>
      <c r="C576" s="10">
        <v>3755.1640000000002</v>
      </c>
      <c r="D576" s="10">
        <v>3812.723</v>
      </c>
      <c r="E576" s="10">
        <v>3755.1640000000002</v>
      </c>
      <c r="F576" s="10">
        <v>3812.723</v>
      </c>
      <c r="G576" s="10">
        <v>2565632367</v>
      </c>
      <c r="H576" s="10">
        <v>40476778254</v>
      </c>
      <c r="I576" s="10">
        <v>74.588999999999999</v>
      </c>
      <c r="J576" s="10">
        <v>1.9954000000000001</v>
      </c>
    </row>
    <row r="577" spans="1:10" x14ac:dyDescent="0.25">
      <c r="A577" s="9">
        <v>39226</v>
      </c>
      <c r="B577" s="10">
        <v>3812.723</v>
      </c>
      <c r="C577" s="10">
        <v>3823.7890000000002</v>
      </c>
      <c r="D577" s="10">
        <v>3823.7890000000002</v>
      </c>
      <c r="E577" s="10">
        <v>3748.46</v>
      </c>
      <c r="F577" s="10">
        <v>3753.87</v>
      </c>
      <c r="G577" s="10">
        <v>2734817577</v>
      </c>
      <c r="H577" s="10">
        <v>44382888583</v>
      </c>
      <c r="I577" s="10">
        <v>-58.853000000000002</v>
      </c>
      <c r="J577" s="10">
        <v>-1.5436000000000001</v>
      </c>
    </row>
    <row r="578" spans="1:10" x14ac:dyDescent="0.25">
      <c r="A578" s="9">
        <v>39227</v>
      </c>
      <c r="B578" s="10">
        <v>3753.87</v>
      </c>
      <c r="C578" s="10">
        <v>3735.6579999999999</v>
      </c>
      <c r="D578" s="10">
        <v>3791.1729999999998</v>
      </c>
      <c r="E578" s="10">
        <v>3735.6579999999999</v>
      </c>
      <c r="F578" s="10">
        <v>3791.1729999999998</v>
      </c>
      <c r="G578" s="10">
        <v>2298067270</v>
      </c>
      <c r="H578" s="10">
        <v>37826958132</v>
      </c>
      <c r="I578" s="10">
        <v>37.302999999999997</v>
      </c>
      <c r="J578" s="10">
        <v>0.99370000000000003</v>
      </c>
    </row>
    <row r="579" spans="1:10" x14ac:dyDescent="0.25">
      <c r="A579" s="9">
        <v>39230</v>
      </c>
      <c r="B579" s="10">
        <v>3791.1729999999998</v>
      </c>
      <c r="C579" s="10">
        <v>3836.634</v>
      </c>
      <c r="D579" s="10">
        <v>3884.3330000000001</v>
      </c>
      <c r="E579" s="10">
        <v>3836.634</v>
      </c>
      <c r="F579" s="10">
        <v>3877.616</v>
      </c>
      <c r="G579" s="10">
        <v>2938304813</v>
      </c>
      <c r="H579" s="10">
        <v>47373776617</v>
      </c>
      <c r="I579" s="10">
        <v>86.442999999999998</v>
      </c>
      <c r="J579" s="10">
        <v>2.2801</v>
      </c>
    </row>
    <row r="580" spans="1:10" x14ac:dyDescent="0.25">
      <c r="A580" s="9">
        <v>39231</v>
      </c>
      <c r="B580" s="10">
        <v>3877.616</v>
      </c>
      <c r="C580" s="10">
        <v>3899.777</v>
      </c>
      <c r="D580" s="10">
        <v>3991.31</v>
      </c>
      <c r="E580" s="10">
        <v>3899.777</v>
      </c>
      <c r="F580" s="10">
        <v>3991.31</v>
      </c>
      <c r="G580" s="10">
        <v>2906326531</v>
      </c>
      <c r="H580" s="10">
        <v>48475717031</v>
      </c>
      <c r="I580" s="10">
        <v>113.694</v>
      </c>
      <c r="J580" s="10">
        <v>2.9321000000000002</v>
      </c>
    </row>
    <row r="581" spans="1:10" x14ac:dyDescent="0.25">
      <c r="A581" s="9">
        <v>39232</v>
      </c>
      <c r="B581" s="10">
        <v>3991.31</v>
      </c>
      <c r="C581" s="10">
        <v>3739.8649999999998</v>
      </c>
      <c r="D581" s="10">
        <v>3739.8649999999998</v>
      </c>
      <c r="E581" s="10">
        <v>3688.2269999999999</v>
      </c>
      <c r="F581" s="10">
        <v>3688.2269999999999</v>
      </c>
      <c r="G581" s="10">
        <v>3227608256</v>
      </c>
      <c r="H581" s="10">
        <v>53948375151</v>
      </c>
      <c r="I581" s="10">
        <v>-303.08300000000003</v>
      </c>
      <c r="J581" s="10">
        <v>-7.5936000000000003</v>
      </c>
    </row>
    <row r="582" spans="1:10" x14ac:dyDescent="0.25">
      <c r="A582" s="9">
        <v>39233</v>
      </c>
      <c r="B582" s="10">
        <v>3688.2269999999999</v>
      </c>
      <c r="C582" s="10">
        <v>3611.1190000000001</v>
      </c>
      <c r="D582" s="10">
        <v>3689.3310000000001</v>
      </c>
      <c r="E582" s="10">
        <v>3600.8939999999998</v>
      </c>
      <c r="F582" s="10">
        <v>3689.3310000000001</v>
      </c>
      <c r="G582" s="10">
        <v>3121756877</v>
      </c>
      <c r="H582" s="10">
        <v>48479003823</v>
      </c>
      <c r="I582" s="10">
        <v>1.1040000000000001</v>
      </c>
      <c r="J582" s="10">
        <v>2.9899999999999999E-2</v>
      </c>
    </row>
    <row r="583" spans="1:10" x14ac:dyDescent="0.25">
      <c r="A583" s="9">
        <v>39234</v>
      </c>
      <c r="B583" s="10">
        <v>3689.3310000000001</v>
      </c>
      <c r="C583" s="10">
        <v>3711.6179999999999</v>
      </c>
      <c r="D583" s="10">
        <v>3711.6179999999999</v>
      </c>
      <c r="E583" s="10">
        <v>3526.335</v>
      </c>
      <c r="F583" s="10">
        <v>3526.335</v>
      </c>
      <c r="G583" s="10">
        <v>2921421423</v>
      </c>
      <c r="H583" s="10">
        <v>47056406693</v>
      </c>
      <c r="I583" s="10">
        <v>-162.99600000000001</v>
      </c>
      <c r="J583" s="10">
        <v>-4.4180000000000001</v>
      </c>
    </row>
    <row r="584" spans="1:10" x14ac:dyDescent="0.25">
      <c r="A584" s="9">
        <v>39237</v>
      </c>
      <c r="B584" s="10">
        <v>3526.335</v>
      </c>
      <c r="C584" s="10">
        <v>3522.723</v>
      </c>
      <c r="D584" s="10">
        <v>3522.723</v>
      </c>
      <c r="E584" s="10">
        <v>3220.3870000000002</v>
      </c>
      <c r="F584" s="10">
        <v>3220.3870000000002</v>
      </c>
      <c r="G584" s="10">
        <v>2243503447</v>
      </c>
      <c r="H584" s="10">
        <v>31819340308</v>
      </c>
      <c r="I584" s="10">
        <v>-305.94799999999998</v>
      </c>
      <c r="J584" s="10">
        <v>-8.6760999999999999</v>
      </c>
    </row>
    <row r="585" spans="1:10" x14ac:dyDescent="0.25">
      <c r="A585" s="9">
        <v>39238</v>
      </c>
      <c r="B585" s="10">
        <v>3220.3870000000002</v>
      </c>
      <c r="C585" s="10">
        <v>3179.4789999999998</v>
      </c>
      <c r="D585" s="10">
        <v>3336.8789999999999</v>
      </c>
      <c r="E585" s="10">
        <v>3044.2689999999998</v>
      </c>
      <c r="F585" s="10">
        <v>3336.8789999999999</v>
      </c>
      <c r="G585" s="10">
        <v>2926888572</v>
      </c>
      <c r="H585" s="10">
        <v>38726236151</v>
      </c>
      <c r="I585" s="10">
        <v>116.492</v>
      </c>
      <c r="J585" s="10">
        <v>3.6173000000000002</v>
      </c>
    </row>
    <row r="586" spans="1:10" x14ac:dyDescent="0.25">
      <c r="A586" s="9">
        <v>39239</v>
      </c>
      <c r="B586" s="10">
        <v>3336.8789999999999</v>
      </c>
      <c r="C586" s="10">
        <v>3363.0819999999999</v>
      </c>
      <c r="D586" s="10">
        <v>3383.4740000000002</v>
      </c>
      <c r="E586" s="10">
        <v>3363.0819999999999</v>
      </c>
      <c r="F586" s="10">
        <v>3383.4740000000002</v>
      </c>
      <c r="G586" s="10">
        <v>2471198714</v>
      </c>
      <c r="H586" s="10">
        <v>35788049218</v>
      </c>
      <c r="I586" s="10">
        <v>46.594999999999999</v>
      </c>
      <c r="J586" s="10">
        <v>1.3964000000000001</v>
      </c>
    </row>
    <row r="587" spans="1:10" x14ac:dyDescent="0.25">
      <c r="A587" s="9">
        <v>39240</v>
      </c>
      <c r="B587" s="10">
        <v>3383.4740000000002</v>
      </c>
      <c r="C587" s="10">
        <v>3383.4740000000002</v>
      </c>
      <c r="D587" s="10">
        <v>3515.8780000000002</v>
      </c>
      <c r="E587" s="10">
        <v>3383.4740000000002</v>
      </c>
      <c r="F587" s="10">
        <v>3515.8780000000002</v>
      </c>
      <c r="G587" s="10">
        <v>2384913120</v>
      </c>
      <c r="H587" s="10">
        <v>35661543859</v>
      </c>
      <c r="I587" s="10">
        <v>132.404</v>
      </c>
      <c r="J587" s="10">
        <v>3.9133</v>
      </c>
    </row>
    <row r="588" spans="1:10" x14ac:dyDescent="0.25">
      <c r="A588" s="9">
        <v>39241</v>
      </c>
      <c r="B588" s="10">
        <v>3515.8780000000002</v>
      </c>
      <c r="C588" s="10">
        <v>3524.5529999999999</v>
      </c>
      <c r="D588" s="10">
        <v>3564.7570000000001</v>
      </c>
      <c r="E588" s="10">
        <v>3524.5529999999999</v>
      </c>
      <c r="F588" s="10">
        <v>3564.7570000000001</v>
      </c>
      <c r="G588" s="10">
        <v>2184498285</v>
      </c>
      <c r="H588" s="10">
        <v>34084886834</v>
      </c>
      <c r="I588" s="10">
        <v>48.878999999999998</v>
      </c>
      <c r="J588" s="10">
        <v>1.3902000000000001</v>
      </c>
    </row>
    <row r="589" spans="1:10" x14ac:dyDescent="0.25">
      <c r="A589" s="9">
        <v>39244</v>
      </c>
      <c r="B589" s="10">
        <v>3564.7570000000001</v>
      </c>
      <c r="C589" s="10">
        <v>3595.5650000000001</v>
      </c>
      <c r="D589" s="10">
        <v>3639.529</v>
      </c>
      <c r="E589" s="10">
        <v>3595.5650000000001</v>
      </c>
      <c r="F589" s="10">
        <v>3639.529</v>
      </c>
      <c r="G589" s="10">
        <v>2304729843</v>
      </c>
      <c r="H589" s="10">
        <v>36383183056</v>
      </c>
      <c r="I589" s="10">
        <v>74.772000000000006</v>
      </c>
      <c r="J589" s="10">
        <v>2.0975000000000001</v>
      </c>
    </row>
    <row r="590" spans="1:10" x14ac:dyDescent="0.25">
      <c r="A590" s="9">
        <v>39245</v>
      </c>
      <c r="B590" s="10">
        <v>3639.529</v>
      </c>
      <c r="C590" s="10">
        <v>3666.0990000000002</v>
      </c>
      <c r="D590" s="10">
        <v>3808.509</v>
      </c>
      <c r="E590" s="10">
        <v>3666.0990000000002</v>
      </c>
      <c r="F590" s="10">
        <v>3808.509</v>
      </c>
      <c r="G590" s="10">
        <v>2833356363</v>
      </c>
      <c r="H590" s="10">
        <v>45645519863</v>
      </c>
      <c r="I590" s="10">
        <v>168.98</v>
      </c>
      <c r="J590" s="10">
        <v>4.6429</v>
      </c>
    </row>
    <row r="591" spans="1:10" x14ac:dyDescent="0.25">
      <c r="A591" s="9">
        <v>39246</v>
      </c>
      <c r="B591" s="10">
        <v>3808.509</v>
      </c>
      <c r="C591" s="10">
        <v>3858.279</v>
      </c>
      <c r="D591" s="10">
        <v>3907.7759999999998</v>
      </c>
      <c r="E591" s="10">
        <v>3858.279</v>
      </c>
      <c r="F591" s="10">
        <v>3863.9929999999999</v>
      </c>
      <c r="G591" s="10">
        <v>2794035359</v>
      </c>
      <c r="H591" s="10">
        <v>44693522322</v>
      </c>
      <c r="I591" s="10">
        <v>55.484000000000002</v>
      </c>
      <c r="J591" s="10">
        <v>1.4568000000000001</v>
      </c>
    </row>
    <row r="592" spans="1:10" x14ac:dyDescent="0.25">
      <c r="A592" s="9">
        <v>39247</v>
      </c>
      <c r="B592" s="10">
        <v>3863.9929999999999</v>
      </c>
      <c r="C592" s="10">
        <v>3849.8510000000001</v>
      </c>
      <c r="D592" s="10">
        <v>3849.8510000000001</v>
      </c>
      <c r="E592" s="10">
        <v>3807.91</v>
      </c>
      <c r="F592" s="10">
        <v>3807.91</v>
      </c>
      <c r="G592" s="10">
        <v>2263637664</v>
      </c>
      <c r="H592" s="10">
        <v>37585446212</v>
      </c>
      <c r="I592" s="10">
        <v>-56.082999999999998</v>
      </c>
      <c r="J592" s="10">
        <v>-1.4514</v>
      </c>
    </row>
    <row r="593" spans="1:10" x14ac:dyDescent="0.25">
      <c r="A593" s="9">
        <v>39248</v>
      </c>
      <c r="B593" s="10">
        <v>3807.91</v>
      </c>
      <c r="C593" s="10">
        <v>3768.2170000000001</v>
      </c>
      <c r="D593" s="10">
        <v>3802.8359999999998</v>
      </c>
      <c r="E593" s="10">
        <v>3768.2170000000001</v>
      </c>
      <c r="F593" s="10">
        <v>3802.8359999999998</v>
      </c>
      <c r="G593" s="10">
        <v>1712354764</v>
      </c>
      <c r="H593" s="10">
        <v>28709320711</v>
      </c>
      <c r="I593" s="10">
        <v>-5.0739999999999998</v>
      </c>
      <c r="J593" s="10">
        <v>-0.13320000000000001</v>
      </c>
    </row>
    <row r="594" spans="1:10" x14ac:dyDescent="0.25">
      <c r="A594" s="9">
        <v>39251</v>
      </c>
      <c r="B594" s="10">
        <v>3802.8359999999998</v>
      </c>
      <c r="C594" s="10">
        <v>3879.431</v>
      </c>
      <c r="D594" s="10">
        <v>3923.7919999999999</v>
      </c>
      <c r="E594" s="10">
        <v>3879.431</v>
      </c>
      <c r="F594" s="10">
        <v>3914.4870000000001</v>
      </c>
      <c r="G594" s="10">
        <v>2274090813</v>
      </c>
      <c r="H594" s="10">
        <v>37837148799</v>
      </c>
      <c r="I594" s="10">
        <v>111.651</v>
      </c>
      <c r="J594" s="10">
        <v>2.9359999999999999</v>
      </c>
    </row>
    <row r="595" spans="1:10" x14ac:dyDescent="0.25">
      <c r="A595" s="9">
        <v>39252</v>
      </c>
      <c r="B595" s="10">
        <v>3914.4870000000001</v>
      </c>
      <c r="C595" s="10">
        <v>3925.067</v>
      </c>
      <c r="D595" s="10">
        <v>3948.8879999999999</v>
      </c>
      <c r="E595" s="10">
        <v>3924.0410000000002</v>
      </c>
      <c r="F595" s="10">
        <v>3948.8879999999999</v>
      </c>
      <c r="G595" s="10">
        <v>1966645655</v>
      </c>
      <c r="H595" s="10">
        <v>33966772878</v>
      </c>
      <c r="I595" s="10">
        <v>34.401000000000003</v>
      </c>
      <c r="J595" s="10">
        <v>0.87880000000000003</v>
      </c>
    </row>
    <row r="596" spans="1:10" x14ac:dyDescent="0.25">
      <c r="A596" s="9">
        <v>39253</v>
      </c>
      <c r="B596" s="10">
        <v>3948.8879999999999</v>
      </c>
      <c r="C596" s="10">
        <v>3964.433</v>
      </c>
      <c r="D596" s="10">
        <v>4010.2429999999999</v>
      </c>
      <c r="E596" s="10">
        <v>3871.6480000000001</v>
      </c>
      <c r="F596" s="10">
        <v>3871.6480000000001</v>
      </c>
      <c r="G596" s="10">
        <v>2352659405</v>
      </c>
      <c r="H596" s="10">
        <v>39920757822</v>
      </c>
      <c r="I596" s="10">
        <v>-77.239999999999995</v>
      </c>
      <c r="J596" s="10">
        <v>-1.956</v>
      </c>
    </row>
    <row r="597" spans="1:10" x14ac:dyDescent="0.25">
      <c r="A597" s="9">
        <v>39254</v>
      </c>
      <c r="B597" s="10">
        <v>3871.6480000000001</v>
      </c>
      <c r="C597" s="10">
        <v>3856.549</v>
      </c>
      <c r="D597" s="10">
        <v>3893.4609999999998</v>
      </c>
      <c r="E597" s="10">
        <v>3856.549</v>
      </c>
      <c r="F597" s="10">
        <v>3893.4609999999998</v>
      </c>
      <c r="G597" s="10">
        <v>1815807457</v>
      </c>
      <c r="H597" s="10">
        <v>30374956834</v>
      </c>
      <c r="I597" s="10">
        <v>21.812999999999999</v>
      </c>
      <c r="J597" s="10">
        <v>0.56340000000000001</v>
      </c>
    </row>
    <row r="598" spans="1:10" x14ac:dyDescent="0.25">
      <c r="A598" s="9">
        <v>39255</v>
      </c>
      <c r="B598" s="10">
        <v>3893.4609999999998</v>
      </c>
      <c r="C598" s="10">
        <v>3899.08</v>
      </c>
      <c r="D598" s="10">
        <v>3899.08</v>
      </c>
      <c r="E598" s="10">
        <v>3733.069</v>
      </c>
      <c r="F598" s="10">
        <v>3733.069</v>
      </c>
      <c r="G598" s="10">
        <v>2043612713</v>
      </c>
      <c r="H598" s="10">
        <v>33620050525</v>
      </c>
      <c r="I598" s="10">
        <v>-160.392</v>
      </c>
      <c r="J598" s="10">
        <v>-4.1195000000000004</v>
      </c>
    </row>
    <row r="599" spans="1:10" x14ac:dyDescent="0.25">
      <c r="A599" s="9">
        <v>39258</v>
      </c>
      <c r="B599" s="10">
        <v>3733.069</v>
      </c>
      <c r="C599" s="10">
        <v>3755.7739999999999</v>
      </c>
      <c r="D599" s="10">
        <v>3755.7739999999999</v>
      </c>
      <c r="E599" s="10">
        <v>3520.5590000000002</v>
      </c>
      <c r="F599" s="10">
        <v>3520.5590000000002</v>
      </c>
      <c r="G599" s="10">
        <v>1802093650</v>
      </c>
      <c r="H599" s="10">
        <v>28455861218</v>
      </c>
      <c r="I599" s="10">
        <v>-212.51</v>
      </c>
      <c r="J599" s="10">
        <v>-5.6925999999999997</v>
      </c>
    </row>
    <row r="600" spans="1:10" x14ac:dyDescent="0.25">
      <c r="A600" s="9">
        <v>39259</v>
      </c>
      <c r="B600" s="10">
        <v>3520.5590000000002</v>
      </c>
      <c r="C600" s="10">
        <v>3433.8780000000002</v>
      </c>
      <c r="D600" s="10">
        <v>3584.9389999999999</v>
      </c>
      <c r="E600" s="10">
        <v>3433.8780000000002</v>
      </c>
      <c r="F600" s="10">
        <v>3584.9389999999999</v>
      </c>
      <c r="G600" s="10">
        <v>1510405485</v>
      </c>
      <c r="H600" s="10">
        <v>22589327938</v>
      </c>
      <c r="I600" s="10">
        <v>64.38</v>
      </c>
      <c r="J600" s="10">
        <v>1.8287</v>
      </c>
    </row>
    <row r="601" spans="1:10" x14ac:dyDescent="0.25">
      <c r="A601" s="9">
        <v>39260</v>
      </c>
      <c r="B601" s="10">
        <v>3584.9389999999999</v>
      </c>
      <c r="C601" s="10">
        <v>3605.893</v>
      </c>
      <c r="D601" s="10">
        <v>3689.4470000000001</v>
      </c>
      <c r="E601" s="10">
        <v>3605.893</v>
      </c>
      <c r="F601" s="10">
        <v>3689.4470000000001</v>
      </c>
      <c r="G601" s="10">
        <v>1550541410</v>
      </c>
      <c r="H601" s="10">
        <v>24639810385</v>
      </c>
      <c r="I601" s="10">
        <v>104.508</v>
      </c>
      <c r="J601" s="10">
        <v>2.9152</v>
      </c>
    </row>
    <row r="602" spans="1:10" x14ac:dyDescent="0.25">
      <c r="A602" s="9">
        <v>39261</v>
      </c>
      <c r="B602" s="10">
        <v>3689.4470000000001</v>
      </c>
      <c r="C602" s="10">
        <v>3685.7489999999998</v>
      </c>
      <c r="D602" s="10">
        <v>3685.7489999999998</v>
      </c>
      <c r="E602" s="10">
        <v>3520.9540000000002</v>
      </c>
      <c r="F602" s="10">
        <v>3520.9540000000002</v>
      </c>
      <c r="G602" s="10">
        <v>1806001811</v>
      </c>
      <c r="H602" s="10">
        <v>27889826608</v>
      </c>
      <c r="I602" s="10">
        <v>-168.49299999999999</v>
      </c>
      <c r="J602" s="10">
        <v>-4.5669000000000004</v>
      </c>
    </row>
    <row r="603" spans="1:10" x14ac:dyDescent="0.25">
      <c r="A603" s="9">
        <v>39262</v>
      </c>
      <c r="B603" s="10">
        <v>3520.9540000000002</v>
      </c>
      <c r="C603" s="10">
        <v>3462.6559999999999</v>
      </c>
      <c r="D603" s="10">
        <v>3543.8760000000002</v>
      </c>
      <c r="E603" s="10">
        <v>3462.6559999999999</v>
      </c>
      <c r="F603" s="10">
        <v>3464.7739999999999</v>
      </c>
      <c r="G603" s="10">
        <v>1623572213</v>
      </c>
      <c r="H603" s="10">
        <v>27178374227</v>
      </c>
      <c r="I603" s="10">
        <v>-56.18</v>
      </c>
      <c r="J603" s="10">
        <v>-1.5955999999999999</v>
      </c>
    </row>
    <row r="604" spans="1:10" x14ac:dyDescent="0.25">
      <c r="A604" s="9">
        <v>39265</v>
      </c>
      <c r="B604" s="10">
        <v>3464.7739999999999</v>
      </c>
      <c r="C604" s="10">
        <v>3453.143</v>
      </c>
      <c r="D604" s="10">
        <v>3507.614</v>
      </c>
      <c r="E604" s="10">
        <v>3453.143</v>
      </c>
      <c r="F604" s="10">
        <v>3507.614</v>
      </c>
      <c r="G604" s="10">
        <v>1279816974</v>
      </c>
      <c r="H604" s="10">
        <v>18774679854</v>
      </c>
      <c r="I604" s="10">
        <v>42.84</v>
      </c>
      <c r="J604" s="10">
        <v>1.2363999999999999</v>
      </c>
    </row>
    <row r="605" spans="1:10" x14ac:dyDescent="0.25">
      <c r="A605" s="9">
        <v>39266</v>
      </c>
      <c r="B605" s="10">
        <v>3507.614</v>
      </c>
      <c r="C605" s="10">
        <v>3540.5619999999999</v>
      </c>
      <c r="D605" s="10">
        <v>3562.6089999999999</v>
      </c>
      <c r="E605" s="10">
        <v>3528.395</v>
      </c>
      <c r="F605" s="10">
        <v>3562.6089999999999</v>
      </c>
      <c r="G605" s="10">
        <v>1109543517</v>
      </c>
      <c r="H605" s="10">
        <v>16974039974</v>
      </c>
      <c r="I605" s="10">
        <v>54.994999999999997</v>
      </c>
      <c r="J605" s="10">
        <v>1.5679000000000001</v>
      </c>
    </row>
    <row r="606" spans="1:10" x14ac:dyDescent="0.25">
      <c r="A606" s="9">
        <v>39267</v>
      </c>
      <c r="B606" s="10">
        <v>3562.6089999999999</v>
      </c>
      <c r="C606" s="10">
        <v>3571.3009999999999</v>
      </c>
      <c r="D606" s="10">
        <v>3571.3009999999999</v>
      </c>
      <c r="E606" s="10">
        <v>3493.3090000000002</v>
      </c>
      <c r="F606" s="10">
        <v>3493.3090000000002</v>
      </c>
      <c r="G606" s="10">
        <v>894363922</v>
      </c>
      <c r="H606" s="10">
        <v>14515573233</v>
      </c>
      <c r="I606" s="10">
        <v>-69.3</v>
      </c>
      <c r="J606" s="10">
        <v>-1.9452</v>
      </c>
    </row>
    <row r="607" spans="1:10" x14ac:dyDescent="0.25">
      <c r="A607" s="9">
        <v>39268</v>
      </c>
      <c r="B607" s="10">
        <v>3493.3090000000002</v>
      </c>
      <c r="C607" s="10">
        <v>3432.9850000000001</v>
      </c>
      <c r="D607" s="10">
        <v>3432.9850000000001</v>
      </c>
      <c r="E607" s="10">
        <v>3282.703</v>
      </c>
      <c r="F607" s="10">
        <v>3282.703</v>
      </c>
      <c r="G607" s="10">
        <v>982373661</v>
      </c>
      <c r="H607" s="10">
        <v>14354196715</v>
      </c>
      <c r="I607" s="10">
        <v>-210.60599999999999</v>
      </c>
      <c r="J607" s="10">
        <v>-6.0288000000000004</v>
      </c>
    </row>
    <row r="608" spans="1:10" x14ac:dyDescent="0.25">
      <c r="A608" s="9">
        <v>39269</v>
      </c>
      <c r="B608" s="10">
        <v>3282.703</v>
      </c>
      <c r="C608" s="10">
        <v>3309.7759999999998</v>
      </c>
      <c r="D608" s="10">
        <v>3441.7530000000002</v>
      </c>
      <c r="E608" s="10">
        <v>3309.7759999999998</v>
      </c>
      <c r="F608" s="10">
        <v>3441.7530000000002</v>
      </c>
      <c r="G608" s="10">
        <v>1239883446</v>
      </c>
      <c r="H608" s="10">
        <v>18142691552</v>
      </c>
      <c r="I608" s="10">
        <v>159.05000000000001</v>
      </c>
      <c r="J608" s="10">
        <v>4.8451000000000004</v>
      </c>
    </row>
    <row r="609" spans="1:10" x14ac:dyDescent="0.25">
      <c r="A609" s="9">
        <v>39272</v>
      </c>
      <c r="B609" s="10">
        <v>3441.7530000000002</v>
      </c>
      <c r="C609" s="10">
        <v>3481.8</v>
      </c>
      <c r="D609" s="10">
        <v>3556.2750000000001</v>
      </c>
      <c r="E609" s="10">
        <v>3481.8</v>
      </c>
      <c r="F609" s="10">
        <v>3556.2750000000001</v>
      </c>
      <c r="G609" s="10">
        <v>1283191906</v>
      </c>
      <c r="H609" s="10">
        <v>20657507253</v>
      </c>
      <c r="I609" s="10">
        <v>114.52200000000001</v>
      </c>
      <c r="J609" s="10">
        <v>3.3273999999999999</v>
      </c>
    </row>
    <row r="610" spans="1:10" x14ac:dyDescent="0.25">
      <c r="A610" s="9">
        <v>39273</v>
      </c>
      <c r="B610" s="10">
        <v>3556.2750000000001</v>
      </c>
      <c r="C610" s="10">
        <v>3557.067</v>
      </c>
      <c r="D610" s="10">
        <v>3557.067</v>
      </c>
      <c r="E610" s="10">
        <v>3459.4650000000001</v>
      </c>
      <c r="F610" s="10">
        <v>3459.4650000000001</v>
      </c>
      <c r="G610" s="10">
        <v>1070007443</v>
      </c>
      <c r="H610" s="10">
        <v>17195113152</v>
      </c>
      <c r="I610" s="10">
        <v>-96.81</v>
      </c>
      <c r="J610" s="10">
        <v>-2.7222</v>
      </c>
    </row>
    <row r="611" spans="1:10" x14ac:dyDescent="0.25">
      <c r="A611" s="9">
        <v>39274</v>
      </c>
      <c r="B611" s="10">
        <v>3459.4650000000001</v>
      </c>
      <c r="C611" s="10">
        <v>3436.2649999999999</v>
      </c>
      <c r="D611" s="10">
        <v>3481.4319999999998</v>
      </c>
      <c r="E611" s="10">
        <v>3436.2649999999999</v>
      </c>
      <c r="F611" s="10">
        <v>3481.4319999999998</v>
      </c>
      <c r="G611" s="10">
        <v>727732152</v>
      </c>
      <c r="H611" s="10">
        <v>11509341132</v>
      </c>
      <c r="I611" s="10">
        <v>21.966999999999999</v>
      </c>
      <c r="J611" s="10">
        <v>0.63500000000000001</v>
      </c>
    </row>
    <row r="612" spans="1:10" x14ac:dyDescent="0.25">
      <c r="A612" s="9">
        <v>39275</v>
      </c>
      <c r="B612" s="10">
        <v>3481.4319999999998</v>
      </c>
      <c r="C612" s="10">
        <v>3472.3629999999998</v>
      </c>
      <c r="D612" s="10">
        <v>3490.212</v>
      </c>
      <c r="E612" s="10">
        <v>3472.3629999999998</v>
      </c>
      <c r="F612" s="10">
        <v>3490.212</v>
      </c>
      <c r="G612" s="10">
        <v>720326707</v>
      </c>
      <c r="H612" s="10">
        <v>10644419010</v>
      </c>
      <c r="I612" s="10">
        <v>8.7799999999999994</v>
      </c>
      <c r="J612" s="10">
        <v>0.25219999999999998</v>
      </c>
    </row>
    <row r="613" spans="1:10" x14ac:dyDescent="0.25">
      <c r="A613" s="9">
        <v>39276</v>
      </c>
      <c r="B613" s="10">
        <v>3490.212</v>
      </c>
      <c r="C613" s="10">
        <v>3501.6149999999998</v>
      </c>
      <c r="D613" s="10">
        <v>3512.585</v>
      </c>
      <c r="E613" s="10">
        <v>3501.6149999999998</v>
      </c>
      <c r="F613" s="10">
        <v>3512.585</v>
      </c>
      <c r="G613" s="10">
        <v>688195281</v>
      </c>
      <c r="H613" s="10">
        <v>10484173040</v>
      </c>
      <c r="I613" s="10">
        <v>22.373000000000001</v>
      </c>
      <c r="J613" s="10">
        <v>0.64100000000000001</v>
      </c>
    </row>
    <row r="614" spans="1:10" x14ac:dyDescent="0.25">
      <c r="A614" s="9">
        <v>39279</v>
      </c>
      <c r="B614" s="10">
        <v>3512.585</v>
      </c>
      <c r="C614" s="10">
        <v>3442.1970000000001</v>
      </c>
      <c r="D614" s="10">
        <v>3442.1970000000001</v>
      </c>
      <c r="E614" s="10">
        <v>3393.221</v>
      </c>
      <c r="F614" s="10">
        <v>3393.221</v>
      </c>
      <c r="G614" s="10">
        <v>683972491</v>
      </c>
      <c r="H614" s="10">
        <v>10322868352</v>
      </c>
      <c r="I614" s="10">
        <v>-119.364</v>
      </c>
      <c r="J614" s="10">
        <v>-3.3982000000000001</v>
      </c>
    </row>
    <row r="615" spans="1:10" x14ac:dyDescent="0.25">
      <c r="A615" s="9">
        <v>39280</v>
      </c>
      <c r="B615" s="10">
        <v>3393.221</v>
      </c>
      <c r="C615" s="10">
        <v>3413.7260000000001</v>
      </c>
      <c r="D615" s="10">
        <v>3439.3159999999998</v>
      </c>
      <c r="E615" s="10">
        <v>3413.7260000000001</v>
      </c>
      <c r="F615" s="10">
        <v>3439.3159999999998</v>
      </c>
      <c r="G615" s="10">
        <v>719497436</v>
      </c>
      <c r="H615" s="10">
        <v>11009939562</v>
      </c>
      <c r="I615" s="10">
        <v>46.094999999999999</v>
      </c>
      <c r="J615" s="10">
        <v>1.3584000000000001</v>
      </c>
    </row>
    <row r="616" spans="1:10" x14ac:dyDescent="0.25">
      <c r="A616" s="9">
        <v>39281</v>
      </c>
      <c r="B616" s="10">
        <v>3439.3159999999998</v>
      </c>
      <c r="C616" s="10">
        <v>3437.998</v>
      </c>
      <c r="D616" s="10">
        <v>3469.0569999999998</v>
      </c>
      <c r="E616" s="10">
        <v>3437.998</v>
      </c>
      <c r="F616" s="10">
        <v>3455.1709999999998</v>
      </c>
      <c r="G616" s="10">
        <v>1020453141</v>
      </c>
      <c r="H616" s="10">
        <v>15573162691</v>
      </c>
      <c r="I616" s="10">
        <v>15.855</v>
      </c>
      <c r="J616" s="10">
        <v>0.46100000000000002</v>
      </c>
    </row>
    <row r="617" spans="1:10" x14ac:dyDescent="0.25">
      <c r="A617" s="9">
        <v>39282</v>
      </c>
      <c r="B617" s="10">
        <v>3455.1709999999998</v>
      </c>
      <c r="C617" s="10">
        <v>3449.3449999999998</v>
      </c>
      <c r="D617" s="10">
        <v>3449.3449999999998</v>
      </c>
      <c r="E617" s="10">
        <v>3427.623</v>
      </c>
      <c r="F617" s="10">
        <v>3427.623</v>
      </c>
      <c r="G617" s="10">
        <v>724009875</v>
      </c>
      <c r="H617" s="10">
        <v>10946586589</v>
      </c>
      <c r="I617" s="10">
        <v>-27.547999999999998</v>
      </c>
      <c r="J617" s="10">
        <v>-0.79730000000000001</v>
      </c>
    </row>
    <row r="618" spans="1:10" x14ac:dyDescent="0.25">
      <c r="A618" s="9">
        <v>39283</v>
      </c>
      <c r="B618" s="10">
        <v>3427.623</v>
      </c>
      <c r="C618" s="10">
        <v>3426.5149999999999</v>
      </c>
      <c r="D618" s="10">
        <v>3540.0129999999999</v>
      </c>
      <c r="E618" s="10">
        <v>3426.5149999999999</v>
      </c>
      <c r="F618" s="10">
        <v>3540.0129999999999</v>
      </c>
      <c r="G618" s="10">
        <v>1191586283</v>
      </c>
      <c r="H618" s="10">
        <v>17636249158</v>
      </c>
      <c r="I618" s="10">
        <v>112.39</v>
      </c>
      <c r="J618" s="10">
        <v>3.2789000000000001</v>
      </c>
    </row>
    <row r="619" spans="1:10" x14ac:dyDescent="0.25">
      <c r="A619" s="9">
        <v>39286</v>
      </c>
      <c r="B619" s="10">
        <v>3540.0129999999999</v>
      </c>
      <c r="C619" s="10">
        <v>3552.6280000000002</v>
      </c>
      <c r="D619" s="10">
        <v>3773.1039999999998</v>
      </c>
      <c r="E619" s="10">
        <v>3552.6280000000002</v>
      </c>
      <c r="F619" s="10">
        <v>3773.1039999999998</v>
      </c>
      <c r="G619" s="10">
        <v>2214760891</v>
      </c>
      <c r="H619" s="10">
        <v>32860160493</v>
      </c>
      <c r="I619" s="10">
        <v>233.09100000000001</v>
      </c>
      <c r="J619" s="10">
        <v>6.5845000000000002</v>
      </c>
    </row>
    <row r="620" spans="1:10" x14ac:dyDescent="0.25">
      <c r="A620" s="9">
        <v>39287</v>
      </c>
      <c r="B620" s="10">
        <v>3773.1039999999998</v>
      </c>
      <c r="C620" s="10">
        <v>3813.0709999999999</v>
      </c>
      <c r="D620" s="10">
        <v>3838.386</v>
      </c>
      <c r="E620" s="10">
        <v>3779.8960000000002</v>
      </c>
      <c r="F620" s="10">
        <v>3779.8960000000002</v>
      </c>
      <c r="G620" s="10">
        <v>2254323291</v>
      </c>
      <c r="H620" s="10">
        <v>33740499629</v>
      </c>
      <c r="I620" s="10">
        <v>6.7919999999999998</v>
      </c>
      <c r="J620" s="10">
        <v>0.18</v>
      </c>
    </row>
    <row r="621" spans="1:10" x14ac:dyDescent="0.25">
      <c r="A621" s="9">
        <v>39288</v>
      </c>
      <c r="B621" s="10">
        <v>3779.8960000000002</v>
      </c>
      <c r="C621" s="10">
        <v>3781.7559999999999</v>
      </c>
      <c r="D621" s="10">
        <v>3892.0830000000001</v>
      </c>
      <c r="E621" s="10">
        <v>3781.7559999999999</v>
      </c>
      <c r="F621" s="10">
        <v>3892.0830000000001</v>
      </c>
      <c r="G621" s="10">
        <v>1568835961</v>
      </c>
      <c r="H621" s="10">
        <v>24622515124</v>
      </c>
      <c r="I621" s="10">
        <v>112.187</v>
      </c>
      <c r="J621" s="10">
        <v>2.968</v>
      </c>
    </row>
    <row r="622" spans="1:10" x14ac:dyDescent="0.25">
      <c r="A622" s="9">
        <v>39289</v>
      </c>
      <c r="B622" s="10">
        <v>3892.0830000000001</v>
      </c>
      <c r="C622" s="10">
        <v>3924.9409999999998</v>
      </c>
      <c r="D622" s="10">
        <v>3932.663</v>
      </c>
      <c r="E622" s="10">
        <v>3924.9409999999998</v>
      </c>
      <c r="F622" s="10">
        <v>3932.663</v>
      </c>
      <c r="G622" s="10">
        <v>1563163642</v>
      </c>
      <c r="H622" s="10">
        <v>25190325144</v>
      </c>
      <c r="I622" s="10">
        <v>40.58</v>
      </c>
      <c r="J622" s="10">
        <v>1.0426</v>
      </c>
    </row>
    <row r="623" spans="1:10" x14ac:dyDescent="0.25">
      <c r="A623" s="9">
        <v>39290</v>
      </c>
      <c r="B623" s="10">
        <v>3932.663</v>
      </c>
      <c r="C623" s="10">
        <v>3906.1379999999999</v>
      </c>
      <c r="D623" s="10">
        <v>3986.8119999999999</v>
      </c>
      <c r="E623" s="10">
        <v>3906.1379999999999</v>
      </c>
      <c r="F623" s="10">
        <v>3986.8119999999999</v>
      </c>
      <c r="G623" s="10">
        <v>1667039548</v>
      </c>
      <c r="H623" s="10">
        <v>27439757711</v>
      </c>
      <c r="I623" s="10">
        <v>54.149000000000001</v>
      </c>
      <c r="J623" s="10">
        <v>1.3769</v>
      </c>
    </row>
    <row r="624" spans="1:10" x14ac:dyDescent="0.25">
      <c r="A624" s="9">
        <v>39293</v>
      </c>
      <c r="B624" s="10">
        <v>3986.8119999999999</v>
      </c>
      <c r="C624" s="10">
        <v>3989.9650000000001</v>
      </c>
      <c r="D624" s="10">
        <v>4116.5190000000002</v>
      </c>
      <c r="E624" s="10">
        <v>3989.9650000000001</v>
      </c>
      <c r="F624" s="10">
        <v>4103.8040000000001</v>
      </c>
      <c r="G624" s="10">
        <v>1912877377</v>
      </c>
      <c r="H624" s="10">
        <v>31515058565</v>
      </c>
      <c r="I624" s="10">
        <v>116.992</v>
      </c>
      <c r="J624" s="10">
        <v>2.9344999999999999</v>
      </c>
    </row>
    <row r="625" spans="1:10" x14ac:dyDescent="0.25">
      <c r="A625" s="9">
        <v>39294</v>
      </c>
      <c r="B625" s="10">
        <v>4103.8040000000001</v>
      </c>
      <c r="C625" s="10">
        <v>4105.5069999999996</v>
      </c>
      <c r="D625" s="10">
        <v>4164.3130000000001</v>
      </c>
      <c r="E625" s="10">
        <v>4105.5069999999996</v>
      </c>
      <c r="F625" s="10">
        <v>4164.3130000000001</v>
      </c>
      <c r="G625" s="10">
        <v>1817632604</v>
      </c>
      <c r="H625" s="10">
        <v>30403142217</v>
      </c>
      <c r="I625" s="10">
        <v>60.509</v>
      </c>
      <c r="J625" s="10">
        <v>1.4744999999999999</v>
      </c>
    </row>
    <row r="626" spans="1:10" x14ac:dyDescent="0.25">
      <c r="A626" s="9">
        <v>39295</v>
      </c>
      <c r="B626" s="10">
        <v>4164.3130000000001</v>
      </c>
      <c r="C626" s="10">
        <v>4179.7120000000004</v>
      </c>
      <c r="D626" s="10">
        <v>4179.7120000000004</v>
      </c>
      <c r="E626" s="10">
        <v>3995.39</v>
      </c>
      <c r="F626" s="10">
        <v>3995.39</v>
      </c>
      <c r="G626" s="10">
        <v>1892034817</v>
      </c>
      <c r="H626" s="10">
        <v>30763503311</v>
      </c>
      <c r="I626" s="10">
        <v>-168.923</v>
      </c>
      <c r="J626" s="10">
        <v>-4.0564</v>
      </c>
    </row>
    <row r="627" spans="1:10" x14ac:dyDescent="0.25">
      <c r="A627" s="9">
        <v>39296</v>
      </c>
      <c r="B627" s="10">
        <v>3995.39</v>
      </c>
      <c r="C627" s="10">
        <v>4014.7530000000002</v>
      </c>
      <c r="D627" s="10">
        <v>4128.0839999999998</v>
      </c>
      <c r="E627" s="10">
        <v>4014.7530000000002</v>
      </c>
      <c r="F627" s="10">
        <v>4128.0839999999998</v>
      </c>
      <c r="G627" s="10">
        <v>1583833235</v>
      </c>
      <c r="H627" s="10">
        <v>27852080220</v>
      </c>
      <c r="I627" s="10">
        <v>132.69399999999999</v>
      </c>
      <c r="J627" s="10">
        <v>3.3212000000000002</v>
      </c>
    </row>
    <row r="628" spans="1:10" x14ac:dyDescent="0.25">
      <c r="A628" s="9">
        <v>39297</v>
      </c>
      <c r="B628" s="10">
        <v>4128.0839999999998</v>
      </c>
      <c r="C628" s="10">
        <v>4160.3450000000003</v>
      </c>
      <c r="D628" s="10">
        <v>4199.1840000000002</v>
      </c>
      <c r="E628" s="10">
        <v>4160.3450000000003</v>
      </c>
      <c r="F628" s="10">
        <v>4199.1840000000002</v>
      </c>
      <c r="G628" s="10">
        <v>1665485815</v>
      </c>
      <c r="H628" s="10">
        <v>30053414623</v>
      </c>
      <c r="I628" s="10">
        <v>71.099999999999994</v>
      </c>
      <c r="J628" s="10">
        <v>1.7222999999999999</v>
      </c>
    </row>
    <row r="629" spans="1:10" x14ac:dyDescent="0.25">
      <c r="A629" s="9">
        <v>39300</v>
      </c>
      <c r="B629" s="10">
        <v>4199.1840000000002</v>
      </c>
      <c r="C629" s="10">
        <v>4250.1120000000001</v>
      </c>
      <c r="D629" s="10">
        <v>4344.6970000000001</v>
      </c>
      <c r="E629" s="10">
        <v>4250.1120000000001</v>
      </c>
      <c r="F629" s="10">
        <v>4344.6970000000001</v>
      </c>
      <c r="G629" s="10">
        <v>1844815899</v>
      </c>
      <c r="H629" s="10">
        <v>32599776165</v>
      </c>
      <c r="I629" s="10">
        <v>145.51300000000001</v>
      </c>
      <c r="J629" s="10">
        <v>3.4653</v>
      </c>
    </row>
    <row r="630" spans="1:10" x14ac:dyDescent="0.25">
      <c r="A630" s="9">
        <v>39301</v>
      </c>
      <c r="B630" s="10">
        <v>4344.6970000000001</v>
      </c>
      <c r="C630" s="10">
        <v>4352.6450000000004</v>
      </c>
      <c r="D630" s="10">
        <v>4402.2709999999997</v>
      </c>
      <c r="E630" s="10">
        <v>4352.6450000000004</v>
      </c>
      <c r="F630" s="10">
        <v>4363.098</v>
      </c>
      <c r="G630" s="10">
        <v>1987713714</v>
      </c>
      <c r="H630" s="10">
        <v>35376924532</v>
      </c>
      <c r="I630" s="10">
        <v>18.401</v>
      </c>
      <c r="J630" s="10">
        <v>0.42349999999999999</v>
      </c>
    </row>
    <row r="631" spans="1:10" x14ac:dyDescent="0.25">
      <c r="A631" s="9">
        <v>39302</v>
      </c>
      <c r="B631" s="10">
        <v>4363.098</v>
      </c>
      <c r="C631" s="10">
        <v>4326.7889999999998</v>
      </c>
      <c r="D631" s="10">
        <v>4326.7889999999998</v>
      </c>
      <c r="E631" s="10">
        <v>4274.4560000000001</v>
      </c>
      <c r="F631" s="10">
        <v>4274.4560000000001</v>
      </c>
      <c r="G631" s="10">
        <v>1605863784</v>
      </c>
      <c r="H631" s="10">
        <v>28478761557</v>
      </c>
      <c r="I631" s="10">
        <v>-88.641999999999996</v>
      </c>
      <c r="J631" s="10">
        <v>-2.0316000000000001</v>
      </c>
    </row>
    <row r="632" spans="1:10" x14ac:dyDescent="0.25">
      <c r="A632" s="9">
        <v>39303</v>
      </c>
      <c r="B632" s="10">
        <v>4274.4560000000001</v>
      </c>
      <c r="C632" s="10">
        <v>4261.9290000000001</v>
      </c>
      <c r="D632" s="10">
        <v>4339.9930000000004</v>
      </c>
      <c r="E632" s="10">
        <v>4261.9290000000001</v>
      </c>
      <c r="F632" s="10">
        <v>4339.9930000000004</v>
      </c>
      <c r="G632" s="10">
        <v>1281989779</v>
      </c>
      <c r="H632" s="10">
        <v>22842576837</v>
      </c>
      <c r="I632" s="10">
        <v>65.537000000000006</v>
      </c>
      <c r="J632" s="10">
        <v>1.5331999999999999</v>
      </c>
    </row>
    <row r="633" spans="1:10" x14ac:dyDescent="0.25">
      <c r="A633" s="9">
        <v>39304</v>
      </c>
      <c r="B633" s="10">
        <v>4339.9930000000004</v>
      </c>
      <c r="C633" s="10">
        <v>4329.33</v>
      </c>
      <c r="D633" s="10">
        <v>4329.33</v>
      </c>
      <c r="E633" s="10">
        <v>4276.8370000000004</v>
      </c>
      <c r="F633" s="10">
        <v>4303.0159999999996</v>
      </c>
      <c r="G633" s="10">
        <v>1518267362</v>
      </c>
      <c r="H633" s="10">
        <v>25859030054</v>
      </c>
      <c r="I633" s="10">
        <v>-36.976999999999997</v>
      </c>
      <c r="J633" s="10">
        <v>-0.85199999999999998</v>
      </c>
    </row>
    <row r="634" spans="1:10" x14ac:dyDescent="0.25">
      <c r="A634" s="9">
        <v>39307</v>
      </c>
      <c r="B634" s="10">
        <v>4303.0159999999996</v>
      </c>
      <c r="C634" s="10">
        <v>4307.6289999999999</v>
      </c>
      <c r="D634" s="10">
        <v>4335.8289999999997</v>
      </c>
      <c r="E634" s="10">
        <v>4307.6289999999999</v>
      </c>
      <c r="F634" s="10">
        <v>4309.8789999999999</v>
      </c>
      <c r="G634" s="10">
        <v>1860415103</v>
      </c>
      <c r="H634" s="10">
        <v>32102462558</v>
      </c>
      <c r="I634" s="10">
        <v>6.8630000000000004</v>
      </c>
      <c r="J634" s="10">
        <v>0.1595</v>
      </c>
    </row>
    <row r="635" spans="1:10" x14ac:dyDescent="0.25">
      <c r="A635" s="9">
        <v>39308</v>
      </c>
      <c r="B635" s="10">
        <v>4309.8789999999999</v>
      </c>
      <c r="C635" s="10">
        <v>4316.8969999999999</v>
      </c>
      <c r="D635" s="10">
        <v>4364.1880000000001</v>
      </c>
      <c r="E635" s="10">
        <v>4316.8969999999999</v>
      </c>
      <c r="F635" s="10">
        <v>4364.1880000000001</v>
      </c>
      <c r="G635" s="10">
        <v>1359459364</v>
      </c>
      <c r="H635" s="10">
        <v>23557147020</v>
      </c>
      <c r="I635" s="10">
        <v>54.308999999999997</v>
      </c>
      <c r="J635" s="10">
        <v>1.2601</v>
      </c>
    </row>
    <row r="636" spans="1:10" x14ac:dyDescent="0.25">
      <c r="A636" s="9">
        <v>39309</v>
      </c>
      <c r="B636" s="10">
        <v>4364.1880000000001</v>
      </c>
      <c r="C636" s="10">
        <v>4375.41</v>
      </c>
      <c r="D636" s="10">
        <v>4375.41</v>
      </c>
      <c r="E636" s="10">
        <v>4303.9830000000002</v>
      </c>
      <c r="F636" s="10">
        <v>4364.5959999999995</v>
      </c>
      <c r="G636" s="10">
        <v>1406720378</v>
      </c>
      <c r="H636" s="10">
        <v>24391882836</v>
      </c>
      <c r="I636" s="10">
        <v>0.40799999999999997</v>
      </c>
      <c r="J636" s="10">
        <v>9.2999999999999992E-3</v>
      </c>
    </row>
    <row r="637" spans="1:10" x14ac:dyDescent="0.25">
      <c r="A637" s="9">
        <v>39310</v>
      </c>
      <c r="B637" s="10">
        <v>4364.5959999999995</v>
      </c>
      <c r="C637" s="10">
        <v>4346.4920000000002</v>
      </c>
      <c r="D637" s="10">
        <v>4346.4920000000002</v>
      </c>
      <c r="E637" s="10">
        <v>4264.3879999999999</v>
      </c>
      <c r="F637" s="10">
        <v>4296.4759999999997</v>
      </c>
      <c r="G637" s="10">
        <v>1285423508</v>
      </c>
      <c r="H637" s="10">
        <v>22400392127</v>
      </c>
      <c r="I637" s="10">
        <v>-68.12</v>
      </c>
      <c r="J637" s="10">
        <v>-1.5607</v>
      </c>
    </row>
    <row r="638" spans="1:10" x14ac:dyDescent="0.25">
      <c r="A638" s="9">
        <v>39311</v>
      </c>
      <c r="B638" s="10">
        <v>4296.4759999999997</v>
      </c>
      <c r="C638" s="10">
        <v>4296.4759999999997</v>
      </c>
      <c r="D638" s="10">
        <v>4296.4759999999997</v>
      </c>
      <c r="E638" s="10">
        <v>4217.1769999999997</v>
      </c>
      <c r="F638" s="10">
        <v>4217.1769999999997</v>
      </c>
      <c r="G638" s="10">
        <v>1252754491</v>
      </c>
      <c r="H638" s="10">
        <v>21950873603</v>
      </c>
      <c r="I638" s="10">
        <v>-79.299000000000007</v>
      </c>
      <c r="J638" s="10">
        <v>-1.8456999999999999</v>
      </c>
    </row>
    <row r="639" spans="1:10" x14ac:dyDescent="0.25">
      <c r="A639" s="9">
        <v>39314</v>
      </c>
      <c r="B639" s="10">
        <v>4217.1769999999997</v>
      </c>
      <c r="C639" s="10">
        <v>4333.7380000000003</v>
      </c>
      <c r="D639" s="10">
        <v>4489.1469999999999</v>
      </c>
      <c r="E639" s="10">
        <v>4333.7380000000003</v>
      </c>
      <c r="F639" s="10">
        <v>4489.1469999999999</v>
      </c>
      <c r="G639" s="10">
        <v>1653993449</v>
      </c>
      <c r="H639" s="10">
        <v>29262716418</v>
      </c>
      <c r="I639" s="10">
        <v>271.97000000000003</v>
      </c>
      <c r="J639" s="10">
        <v>6.4490999999999996</v>
      </c>
    </row>
    <row r="640" spans="1:10" x14ac:dyDescent="0.25">
      <c r="A640" s="9">
        <v>39315</v>
      </c>
      <c r="B640" s="10">
        <v>4489.1469999999999</v>
      </c>
      <c r="C640" s="10">
        <v>4536.68</v>
      </c>
      <c r="D640" s="10">
        <v>4574.95</v>
      </c>
      <c r="E640" s="10">
        <v>4536.68</v>
      </c>
      <c r="F640" s="10">
        <v>4563.6940000000004</v>
      </c>
      <c r="G640" s="10">
        <v>1706160454</v>
      </c>
      <c r="H640" s="10">
        <v>32257667425</v>
      </c>
      <c r="I640" s="10">
        <v>74.546999999999997</v>
      </c>
      <c r="J640" s="10">
        <v>1.6606000000000001</v>
      </c>
    </row>
    <row r="641" spans="1:10" x14ac:dyDescent="0.25">
      <c r="A641" s="9">
        <v>39316</v>
      </c>
      <c r="B641" s="10">
        <v>4563.6940000000004</v>
      </c>
      <c r="C641" s="10">
        <v>4492.0060000000003</v>
      </c>
      <c r="D641" s="10">
        <v>4608.4219999999996</v>
      </c>
      <c r="E641" s="10">
        <v>4492.0060000000003</v>
      </c>
      <c r="F641" s="10">
        <v>4596.3379999999997</v>
      </c>
      <c r="G641" s="10">
        <v>1692242064</v>
      </c>
      <c r="H641" s="10">
        <v>31924921515</v>
      </c>
      <c r="I641" s="10">
        <v>32.643999999999998</v>
      </c>
      <c r="J641" s="10">
        <v>0.71530000000000005</v>
      </c>
    </row>
    <row r="642" spans="1:10" x14ac:dyDescent="0.25">
      <c r="A642" s="9">
        <v>39317</v>
      </c>
      <c r="B642" s="10">
        <v>4596.3379999999997</v>
      </c>
      <c r="C642" s="10">
        <v>4619.51</v>
      </c>
      <c r="D642" s="10">
        <v>4658.6239999999998</v>
      </c>
      <c r="E642" s="10">
        <v>4619.51</v>
      </c>
      <c r="F642" s="10">
        <v>4658.6239999999998</v>
      </c>
      <c r="G642" s="10">
        <v>1553496384</v>
      </c>
      <c r="H642" s="10">
        <v>28890229340</v>
      </c>
      <c r="I642" s="10">
        <v>62.286000000000001</v>
      </c>
      <c r="J642" s="10">
        <v>1.3551</v>
      </c>
    </row>
    <row r="643" spans="1:10" x14ac:dyDescent="0.25">
      <c r="A643" s="9">
        <v>39318</v>
      </c>
      <c r="B643" s="10">
        <v>4658.6239999999998</v>
      </c>
      <c r="C643" s="10">
        <v>4729.1580000000004</v>
      </c>
      <c r="D643" s="10">
        <v>4751.4870000000001</v>
      </c>
      <c r="E643" s="10">
        <v>4729.1580000000004</v>
      </c>
      <c r="F643" s="10">
        <v>4751.4870000000001</v>
      </c>
      <c r="G643" s="10">
        <v>1696198807</v>
      </c>
      <c r="H643" s="10">
        <v>31958669383</v>
      </c>
      <c r="I643" s="10">
        <v>92.863</v>
      </c>
      <c r="J643" s="10">
        <v>1.9934000000000001</v>
      </c>
    </row>
    <row r="644" spans="1:10" x14ac:dyDescent="0.25">
      <c r="A644" s="9">
        <v>39321</v>
      </c>
      <c r="B644" s="10">
        <v>4751.4870000000001</v>
      </c>
      <c r="C644" s="10">
        <v>4797.0469999999996</v>
      </c>
      <c r="D644" s="10">
        <v>4797.0469999999996</v>
      </c>
      <c r="E644" s="10">
        <v>4782.8999999999996</v>
      </c>
      <c r="F644" s="10">
        <v>4782.8999999999996</v>
      </c>
      <c r="G644" s="10">
        <v>1855836627</v>
      </c>
      <c r="H644" s="10">
        <v>35231657771</v>
      </c>
      <c r="I644" s="10">
        <v>31.413</v>
      </c>
      <c r="J644" s="10">
        <v>0.66110000000000002</v>
      </c>
    </row>
    <row r="645" spans="1:10" x14ac:dyDescent="0.25">
      <c r="A645" s="9">
        <v>39322</v>
      </c>
      <c r="B645" s="10">
        <v>4782.8999999999996</v>
      </c>
      <c r="C645" s="10">
        <v>4755.9560000000001</v>
      </c>
      <c r="D645" s="10">
        <v>4794.0550000000003</v>
      </c>
      <c r="E645" s="10">
        <v>4755.9560000000001</v>
      </c>
      <c r="F645" s="10">
        <v>4794.0550000000003</v>
      </c>
      <c r="G645" s="10">
        <v>1885778596</v>
      </c>
      <c r="H645" s="10">
        <v>34948641597</v>
      </c>
      <c r="I645" s="10">
        <v>11.154999999999999</v>
      </c>
      <c r="J645" s="10">
        <v>0.23319999999999999</v>
      </c>
    </row>
    <row r="646" spans="1:10" x14ac:dyDescent="0.25">
      <c r="A646" s="9">
        <v>39323</v>
      </c>
      <c r="B646" s="10">
        <v>4794.0550000000003</v>
      </c>
      <c r="C646" s="10">
        <v>4766.1210000000001</v>
      </c>
      <c r="D646" s="10">
        <v>4766.1210000000001</v>
      </c>
      <c r="E646" s="10">
        <v>4712.6639999999998</v>
      </c>
      <c r="F646" s="10">
        <v>4712.6639999999998</v>
      </c>
      <c r="G646" s="10">
        <v>1892002146</v>
      </c>
      <c r="H646" s="10">
        <v>34442829721</v>
      </c>
      <c r="I646" s="10">
        <v>-81.391000000000005</v>
      </c>
      <c r="J646" s="10">
        <v>-1.6977</v>
      </c>
    </row>
    <row r="647" spans="1:10" x14ac:dyDescent="0.25">
      <c r="A647" s="9">
        <v>39324</v>
      </c>
      <c r="B647" s="10">
        <v>4712.6639999999998</v>
      </c>
      <c r="C647" s="10">
        <v>4736.6880000000001</v>
      </c>
      <c r="D647" s="10">
        <v>4796.7640000000001</v>
      </c>
      <c r="E647" s="10">
        <v>4736.6880000000001</v>
      </c>
      <c r="F647" s="10">
        <v>4796.7640000000001</v>
      </c>
      <c r="G647" s="10">
        <v>1628899460</v>
      </c>
      <c r="H647" s="10">
        <v>29071526088</v>
      </c>
      <c r="I647" s="10">
        <v>84.1</v>
      </c>
      <c r="J647" s="10">
        <v>1.7846</v>
      </c>
    </row>
    <row r="648" spans="1:10" x14ac:dyDescent="0.25">
      <c r="A648" s="9">
        <v>39325</v>
      </c>
      <c r="B648" s="10">
        <v>4796.7640000000001</v>
      </c>
      <c r="C648" s="10">
        <v>4818.0619999999999</v>
      </c>
      <c r="D648" s="10">
        <v>4903.24</v>
      </c>
      <c r="E648" s="10">
        <v>4818.0619999999999</v>
      </c>
      <c r="F648" s="10">
        <v>4894.4870000000001</v>
      </c>
      <c r="G648" s="10">
        <v>1776748553</v>
      </c>
      <c r="H648" s="10">
        <v>32513136447</v>
      </c>
      <c r="I648" s="10">
        <v>97.722999999999999</v>
      </c>
      <c r="J648" s="10">
        <v>2.0373000000000001</v>
      </c>
    </row>
    <row r="649" spans="1:10" x14ac:dyDescent="0.25">
      <c r="A649" s="9">
        <v>39328</v>
      </c>
      <c r="B649" s="10">
        <v>4894.4870000000001</v>
      </c>
      <c r="C649" s="10">
        <v>4933.2120000000004</v>
      </c>
      <c r="D649" s="10">
        <v>5118.6840000000002</v>
      </c>
      <c r="E649" s="10">
        <v>4933.2120000000004</v>
      </c>
      <c r="F649" s="10">
        <v>5118.6840000000002</v>
      </c>
      <c r="G649" s="10">
        <v>2172936394</v>
      </c>
      <c r="H649" s="10">
        <v>41499123701</v>
      </c>
      <c r="I649" s="10">
        <v>224.197</v>
      </c>
      <c r="J649" s="10">
        <v>4.5805999999999996</v>
      </c>
    </row>
    <row r="650" spans="1:10" x14ac:dyDescent="0.25">
      <c r="A650" s="9">
        <v>39329</v>
      </c>
      <c r="B650" s="10">
        <v>5118.6840000000002</v>
      </c>
      <c r="C650" s="10">
        <v>5140.3670000000002</v>
      </c>
      <c r="D650" s="10">
        <v>5140.3670000000002</v>
      </c>
      <c r="E650" s="10">
        <v>5091.3019999999997</v>
      </c>
      <c r="F650" s="10">
        <v>5091.3019999999997</v>
      </c>
      <c r="G650" s="10">
        <v>1897338003</v>
      </c>
      <c r="H650" s="10">
        <v>37999620238</v>
      </c>
      <c r="I650" s="10">
        <v>-27.382000000000001</v>
      </c>
      <c r="J650" s="10">
        <v>-0.53490000000000004</v>
      </c>
    </row>
    <row r="651" spans="1:10" x14ac:dyDescent="0.25">
      <c r="A651" s="9">
        <v>39330</v>
      </c>
      <c r="B651" s="10">
        <v>5091.3019999999997</v>
      </c>
      <c r="C651" s="10">
        <v>5064.9170000000004</v>
      </c>
      <c r="D651" s="10">
        <v>5137.7579999999998</v>
      </c>
      <c r="E651" s="10">
        <v>5064.9170000000004</v>
      </c>
      <c r="F651" s="10">
        <v>5137.7579999999998</v>
      </c>
      <c r="G651" s="10">
        <v>1575911512</v>
      </c>
      <c r="H651" s="10">
        <v>30872933281</v>
      </c>
      <c r="I651" s="10">
        <v>46.456000000000003</v>
      </c>
      <c r="J651" s="10">
        <v>0.91249999999999998</v>
      </c>
    </row>
    <row r="652" spans="1:10" x14ac:dyDescent="0.25">
      <c r="A652" s="9">
        <v>39331</v>
      </c>
      <c r="B652" s="10">
        <v>5137.7579999999998</v>
      </c>
      <c r="C652" s="10">
        <v>5227.1059999999998</v>
      </c>
      <c r="D652" s="10">
        <v>5227.1059999999998</v>
      </c>
      <c r="E652" s="10">
        <v>5201.4009999999998</v>
      </c>
      <c r="F652" s="10">
        <v>5201.4009999999998</v>
      </c>
      <c r="G652" s="10">
        <v>1643788612</v>
      </c>
      <c r="H652" s="10">
        <v>32374770756</v>
      </c>
      <c r="I652" s="10">
        <v>63.643000000000001</v>
      </c>
      <c r="J652" s="10">
        <v>1.2386999999999999</v>
      </c>
    </row>
    <row r="653" spans="1:10" x14ac:dyDescent="0.25">
      <c r="A653" s="9">
        <v>39332</v>
      </c>
      <c r="B653" s="10">
        <v>5201.4009999999998</v>
      </c>
      <c r="C653" s="10">
        <v>5180.37</v>
      </c>
      <c r="D653" s="10">
        <v>5180.37</v>
      </c>
      <c r="E653" s="10">
        <v>5108.7749999999996</v>
      </c>
      <c r="F653" s="10">
        <v>5108.7749999999996</v>
      </c>
      <c r="G653" s="10">
        <v>1883545885</v>
      </c>
      <c r="H653" s="10">
        <v>38277187751</v>
      </c>
      <c r="I653" s="10">
        <v>-92.626000000000005</v>
      </c>
      <c r="J653" s="10">
        <v>-1.7807999999999999</v>
      </c>
    </row>
    <row r="654" spans="1:10" x14ac:dyDescent="0.25">
      <c r="A654" s="9">
        <v>39335</v>
      </c>
      <c r="B654" s="10">
        <v>5108.7749999999996</v>
      </c>
      <c r="C654" s="10">
        <v>5035.6009999999997</v>
      </c>
      <c r="D654" s="10">
        <v>5202.21</v>
      </c>
      <c r="E654" s="10">
        <v>5035.6009999999997</v>
      </c>
      <c r="F654" s="10">
        <v>5202.21</v>
      </c>
      <c r="G654" s="10">
        <v>1467105047</v>
      </c>
      <c r="H654" s="10">
        <v>28935373643</v>
      </c>
      <c r="I654" s="10">
        <v>93.435000000000002</v>
      </c>
      <c r="J654" s="10">
        <v>1.8289</v>
      </c>
    </row>
    <row r="655" spans="1:10" x14ac:dyDescent="0.25">
      <c r="A655" s="9">
        <v>39336</v>
      </c>
      <c r="B655" s="10">
        <v>5202.21</v>
      </c>
      <c r="C655" s="10">
        <v>5199.3959999999997</v>
      </c>
      <c r="D655" s="10">
        <v>5199.3959999999997</v>
      </c>
      <c r="E655" s="10">
        <v>4935.7700000000004</v>
      </c>
      <c r="F655" s="10">
        <v>4935.7700000000004</v>
      </c>
      <c r="G655" s="10">
        <v>1680994008</v>
      </c>
      <c r="H655" s="10">
        <v>33892061627</v>
      </c>
      <c r="I655" s="10">
        <v>-266.44</v>
      </c>
      <c r="J655" s="10">
        <v>-5.1216999999999997</v>
      </c>
    </row>
    <row r="656" spans="1:10" x14ac:dyDescent="0.25">
      <c r="A656" s="9">
        <v>39337</v>
      </c>
      <c r="B656" s="10">
        <v>4935.7700000000004</v>
      </c>
      <c r="C656" s="10">
        <v>4906.9859999999999</v>
      </c>
      <c r="D656" s="10">
        <v>5038.3630000000003</v>
      </c>
      <c r="E656" s="10">
        <v>4906.9859999999999</v>
      </c>
      <c r="F656" s="10">
        <v>5038.3630000000003</v>
      </c>
      <c r="G656" s="10">
        <v>1577339285</v>
      </c>
      <c r="H656" s="10">
        <v>30767918752</v>
      </c>
      <c r="I656" s="10">
        <v>102.593</v>
      </c>
      <c r="J656" s="10">
        <v>2.0785999999999998</v>
      </c>
    </row>
    <row r="657" spans="1:10" x14ac:dyDescent="0.25">
      <c r="A657" s="9">
        <v>39338</v>
      </c>
      <c r="B657" s="10">
        <v>5038.3630000000003</v>
      </c>
      <c r="C657" s="10">
        <v>5071.4709999999995</v>
      </c>
      <c r="D657" s="10">
        <v>5209.683</v>
      </c>
      <c r="E657" s="10">
        <v>5071.4709999999995</v>
      </c>
      <c r="F657" s="10">
        <v>5209.683</v>
      </c>
      <c r="G657" s="10">
        <v>1514949477</v>
      </c>
      <c r="H657" s="10">
        <v>30692016506</v>
      </c>
      <c r="I657" s="10">
        <v>171.32</v>
      </c>
      <c r="J657" s="10">
        <v>3.4003000000000001</v>
      </c>
    </row>
    <row r="658" spans="1:10" x14ac:dyDescent="0.25">
      <c r="A658" s="9">
        <v>39339</v>
      </c>
      <c r="B658" s="10">
        <v>5209.683</v>
      </c>
      <c r="C658" s="10">
        <v>5235.0110000000004</v>
      </c>
      <c r="D658" s="10">
        <v>5331.3450000000003</v>
      </c>
      <c r="E658" s="10">
        <v>5235.0110000000004</v>
      </c>
      <c r="F658" s="10">
        <v>5331.3450000000003</v>
      </c>
      <c r="G658" s="10">
        <v>1687882465</v>
      </c>
      <c r="H658" s="10">
        <v>34825863641</v>
      </c>
      <c r="I658" s="10">
        <v>121.66200000000001</v>
      </c>
      <c r="J658" s="10">
        <v>2.3353000000000002</v>
      </c>
    </row>
    <row r="659" spans="1:10" x14ac:dyDescent="0.25">
      <c r="A659" s="9">
        <v>39342</v>
      </c>
      <c r="B659" s="10">
        <v>5331.3450000000003</v>
      </c>
      <c r="C659" s="10">
        <v>5319.0659999999998</v>
      </c>
      <c r="D659" s="10">
        <v>5514.9229999999998</v>
      </c>
      <c r="E659" s="10">
        <v>5319.0659999999998</v>
      </c>
      <c r="F659" s="10">
        <v>5514.9229999999998</v>
      </c>
      <c r="G659" s="10">
        <v>1806189123</v>
      </c>
      <c r="H659" s="10">
        <v>35708310290</v>
      </c>
      <c r="I659" s="10">
        <v>183.578</v>
      </c>
      <c r="J659" s="10">
        <v>3.4434</v>
      </c>
    </row>
    <row r="660" spans="1:10" x14ac:dyDescent="0.25">
      <c r="A660" s="9">
        <v>39343</v>
      </c>
      <c r="B660" s="10">
        <v>5514.9229999999998</v>
      </c>
      <c r="C660" s="10">
        <v>5555.0450000000001</v>
      </c>
      <c r="D660" s="10">
        <v>5555.0450000000001</v>
      </c>
      <c r="E660" s="10">
        <v>5492.6270000000004</v>
      </c>
      <c r="F660" s="10">
        <v>5500.99</v>
      </c>
      <c r="G660" s="10">
        <v>1987344591</v>
      </c>
      <c r="H660" s="10">
        <v>40409895455</v>
      </c>
      <c r="I660" s="10">
        <v>-13.933</v>
      </c>
      <c r="J660" s="10">
        <v>-0.25259999999999999</v>
      </c>
    </row>
    <row r="661" spans="1:10" x14ac:dyDescent="0.25">
      <c r="A661" s="9">
        <v>39344</v>
      </c>
      <c r="B661" s="10">
        <v>5500.99</v>
      </c>
      <c r="C661" s="10">
        <v>5504.125</v>
      </c>
      <c r="D661" s="10">
        <v>5504.125</v>
      </c>
      <c r="E661" s="10">
        <v>5399.4279999999999</v>
      </c>
      <c r="F661" s="10">
        <v>5414.0619999999999</v>
      </c>
      <c r="G661" s="10">
        <v>1543552786</v>
      </c>
      <c r="H661" s="10">
        <v>31229292630</v>
      </c>
      <c r="I661" s="10">
        <v>-86.927999999999997</v>
      </c>
      <c r="J661" s="10">
        <v>-1.5802</v>
      </c>
    </row>
    <row r="662" spans="1:10" x14ac:dyDescent="0.25">
      <c r="A662" s="9">
        <v>39345</v>
      </c>
      <c r="B662" s="10">
        <v>5414.0619999999999</v>
      </c>
      <c r="C662" s="10">
        <v>5435.9139999999998</v>
      </c>
      <c r="D662" s="10">
        <v>5486.027</v>
      </c>
      <c r="E662" s="10">
        <v>5435.9139999999998</v>
      </c>
      <c r="F662" s="10">
        <v>5481.6419999999998</v>
      </c>
      <c r="G662" s="10">
        <v>1381655499</v>
      </c>
      <c r="H662" s="10">
        <v>28771114734</v>
      </c>
      <c r="I662" s="10">
        <v>67.58</v>
      </c>
      <c r="J662" s="10">
        <v>1.2482</v>
      </c>
    </row>
    <row r="663" spans="1:10" x14ac:dyDescent="0.25">
      <c r="A663" s="9">
        <v>39346</v>
      </c>
      <c r="B663" s="10">
        <v>5481.6419999999998</v>
      </c>
      <c r="C663" s="10">
        <v>5494.3940000000002</v>
      </c>
      <c r="D663" s="10">
        <v>5494.3940000000002</v>
      </c>
      <c r="E663" s="10">
        <v>5288.5249999999996</v>
      </c>
      <c r="F663" s="10">
        <v>5404.1719999999996</v>
      </c>
      <c r="G663" s="10">
        <v>1385393380</v>
      </c>
      <c r="H663" s="10">
        <v>29437491470</v>
      </c>
      <c r="I663" s="10">
        <v>-77.47</v>
      </c>
      <c r="J663" s="10">
        <v>-1.4133</v>
      </c>
    </row>
    <row r="664" spans="1:10" x14ac:dyDescent="0.25">
      <c r="A664" s="9">
        <v>39349</v>
      </c>
      <c r="B664" s="10">
        <v>5404.1719999999996</v>
      </c>
      <c r="C664" s="10">
        <v>5413.0330000000004</v>
      </c>
      <c r="D664" s="10">
        <v>5445.4350000000004</v>
      </c>
      <c r="E664" s="10">
        <v>5396.2219999999998</v>
      </c>
      <c r="F664" s="10">
        <v>5445.4350000000004</v>
      </c>
      <c r="G664" s="10">
        <v>1221887492</v>
      </c>
      <c r="H664" s="10">
        <v>26060223724</v>
      </c>
      <c r="I664" s="10">
        <v>41.262999999999998</v>
      </c>
      <c r="J664" s="10">
        <v>0.76349999999999996</v>
      </c>
    </row>
    <row r="665" spans="1:10" x14ac:dyDescent="0.25">
      <c r="A665" s="9">
        <v>39350</v>
      </c>
      <c r="B665" s="10">
        <v>5445.4350000000004</v>
      </c>
      <c r="C665" s="10">
        <v>5447.1509999999998</v>
      </c>
      <c r="D665" s="10">
        <v>5447.1509999999998</v>
      </c>
      <c r="E665" s="10">
        <v>5313.8580000000002</v>
      </c>
      <c r="F665" s="10">
        <v>5313.8580000000002</v>
      </c>
      <c r="G665" s="10">
        <v>967060770</v>
      </c>
      <c r="H665" s="10">
        <v>21331072929</v>
      </c>
      <c r="I665" s="10">
        <v>-131.577</v>
      </c>
      <c r="J665" s="10">
        <v>-2.4163000000000001</v>
      </c>
    </row>
    <row r="666" spans="1:10" x14ac:dyDescent="0.25">
      <c r="A666" s="9">
        <v>39351</v>
      </c>
      <c r="B666" s="10">
        <v>5313.8580000000002</v>
      </c>
      <c r="C666" s="10">
        <v>5297.2939999999999</v>
      </c>
      <c r="D666" s="10">
        <v>5297.2939999999999</v>
      </c>
      <c r="E666" s="10">
        <v>5188.4359999999997</v>
      </c>
      <c r="F666" s="10">
        <v>5188.4359999999997</v>
      </c>
      <c r="G666" s="10">
        <v>887589610</v>
      </c>
      <c r="H666" s="10">
        <v>18420919602</v>
      </c>
      <c r="I666" s="10">
        <v>-125.422</v>
      </c>
      <c r="J666" s="10">
        <v>-2.3603000000000001</v>
      </c>
    </row>
    <row r="667" spans="1:10" x14ac:dyDescent="0.25">
      <c r="A667" s="9">
        <v>39352</v>
      </c>
      <c r="B667" s="10">
        <v>5188.4359999999997</v>
      </c>
      <c r="C667" s="10">
        <v>5186.4040000000005</v>
      </c>
      <c r="D667" s="10">
        <v>5280.0910000000003</v>
      </c>
      <c r="E667" s="10">
        <v>5186.4040000000005</v>
      </c>
      <c r="F667" s="10">
        <v>5280.0910000000003</v>
      </c>
      <c r="G667" s="10">
        <v>728073026</v>
      </c>
      <c r="H667" s="10">
        <v>15804210137</v>
      </c>
      <c r="I667" s="10">
        <v>91.655000000000001</v>
      </c>
      <c r="J667" s="10">
        <v>1.7665</v>
      </c>
    </row>
    <row r="668" spans="1:10" x14ac:dyDescent="0.25">
      <c r="A668" s="9">
        <v>39353</v>
      </c>
      <c r="B668" s="10">
        <v>5280.0910000000003</v>
      </c>
      <c r="C668" s="10">
        <v>5338.549</v>
      </c>
      <c r="D668" s="10">
        <v>5426.17</v>
      </c>
      <c r="E668" s="10">
        <v>5338.549</v>
      </c>
      <c r="F668" s="10">
        <v>5426.17</v>
      </c>
      <c r="G668" s="10">
        <v>1120928772</v>
      </c>
      <c r="H668" s="10">
        <v>23859599602</v>
      </c>
      <c r="I668" s="10">
        <v>146.07900000000001</v>
      </c>
      <c r="J668" s="10">
        <v>2.7665999999999999</v>
      </c>
    </row>
    <row r="669" spans="1:10" x14ac:dyDescent="0.25">
      <c r="A669" s="9">
        <v>39363</v>
      </c>
      <c r="B669" s="10">
        <v>5426.17</v>
      </c>
      <c r="C669" s="10">
        <v>5413.2640000000001</v>
      </c>
      <c r="D669" s="10">
        <v>5413.2640000000001</v>
      </c>
      <c r="E669" s="10">
        <v>5386.067</v>
      </c>
      <c r="F669" s="10">
        <v>5386.067</v>
      </c>
      <c r="G669" s="10">
        <v>1250519381</v>
      </c>
      <c r="H669" s="10">
        <v>26375117929</v>
      </c>
      <c r="I669" s="10">
        <v>-40.103000000000002</v>
      </c>
      <c r="J669" s="10">
        <v>-0.73909999999999998</v>
      </c>
    </row>
    <row r="670" spans="1:10" x14ac:dyDescent="0.25">
      <c r="A670" s="9">
        <v>39364</v>
      </c>
      <c r="B670" s="10">
        <v>5386.067</v>
      </c>
      <c r="C670" s="10">
        <v>5373.2879999999996</v>
      </c>
      <c r="D670" s="10">
        <v>5373.2879999999996</v>
      </c>
      <c r="E670" s="10">
        <v>5299.6940000000004</v>
      </c>
      <c r="F670" s="10">
        <v>5350.0820000000003</v>
      </c>
      <c r="G670" s="10">
        <v>1187606361</v>
      </c>
      <c r="H670" s="10">
        <v>24837658362</v>
      </c>
      <c r="I670" s="10">
        <v>-35.984999999999999</v>
      </c>
      <c r="J670" s="10">
        <v>-0.66810000000000003</v>
      </c>
    </row>
    <row r="671" spans="1:10" x14ac:dyDescent="0.25">
      <c r="A671" s="9">
        <v>39365</v>
      </c>
      <c r="B671" s="10">
        <v>5350.0820000000003</v>
      </c>
      <c r="C671" s="10">
        <v>5369.893</v>
      </c>
      <c r="D671" s="10">
        <v>5464.375</v>
      </c>
      <c r="E671" s="10">
        <v>5369.893</v>
      </c>
      <c r="F671" s="10">
        <v>5395.835</v>
      </c>
      <c r="G671" s="10">
        <v>1532655525</v>
      </c>
      <c r="H671" s="10">
        <v>31735025910</v>
      </c>
      <c r="I671" s="10">
        <v>45.753</v>
      </c>
      <c r="J671" s="10">
        <v>0.85519999999999996</v>
      </c>
    </row>
    <row r="672" spans="1:10" x14ac:dyDescent="0.25">
      <c r="A672" s="9">
        <v>39366</v>
      </c>
      <c r="B672" s="10">
        <v>5395.835</v>
      </c>
      <c r="C672" s="10">
        <v>5400.44</v>
      </c>
      <c r="D672" s="10">
        <v>5414.6270000000004</v>
      </c>
      <c r="E672" s="10">
        <v>5400.44</v>
      </c>
      <c r="F672" s="10">
        <v>5411.6729999999998</v>
      </c>
      <c r="G672" s="10">
        <v>1329338675</v>
      </c>
      <c r="H672" s="10">
        <v>28551745681</v>
      </c>
      <c r="I672" s="10">
        <v>15.837999999999999</v>
      </c>
      <c r="J672" s="10">
        <v>0.29349999999999998</v>
      </c>
    </row>
    <row r="673" spans="1:10" x14ac:dyDescent="0.25">
      <c r="A673" s="9">
        <v>39367</v>
      </c>
      <c r="B673" s="10">
        <v>5411.6729999999998</v>
      </c>
      <c r="C673" s="10">
        <v>5441.2560000000003</v>
      </c>
      <c r="D673" s="10">
        <v>5441.2560000000003</v>
      </c>
      <c r="E673" s="10">
        <v>5218.616</v>
      </c>
      <c r="F673" s="10">
        <v>5388.6180000000004</v>
      </c>
      <c r="G673" s="10">
        <v>1814919279</v>
      </c>
      <c r="H673" s="10">
        <v>38165683337</v>
      </c>
      <c r="I673" s="10">
        <v>-23.055</v>
      </c>
      <c r="J673" s="10">
        <v>-0.42599999999999999</v>
      </c>
    </row>
    <row r="674" spans="1:10" x14ac:dyDescent="0.25">
      <c r="A674" s="9">
        <v>39370</v>
      </c>
      <c r="B674" s="10">
        <v>5388.6180000000004</v>
      </c>
      <c r="C674" s="10">
        <v>5406.2950000000001</v>
      </c>
      <c r="D674" s="10">
        <v>5619.7370000000001</v>
      </c>
      <c r="E674" s="10">
        <v>5406.2950000000001</v>
      </c>
      <c r="F674" s="10">
        <v>5619.7370000000001</v>
      </c>
      <c r="G674" s="10">
        <v>1894862903</v>
      </c>
      <c r="H674" s="10">
        <v>41734999335</v>
      </c>
      <c r="I674" s="10">
        <v>231.119</v>
      </c>
      <c r="J674" s="10">
        <v>4.2889999999999997</v>
      </c>
    </row>
    <row r="675" spans="1:10" x14ac:dyDescent="0.25">
      <c r="A675" s="9">
        <v>39371</v>
      </c>
      <c r="B675" s="10">
        <v>5619.7370000000001</v>
      </c>
      <c r="C675" s="10">
        <v>5668.8670000000002</v>
      </c>
      <c r="D675" s="10">
        <v>5668.8670000000002</v>
      </c>
      <c r="E675" s="10">
        <v>5615.71</v>
      </c>
      <c r="F675" s="10">
        <v>5629.0169999999998</v>
      </c>
      <c r="G675" s="10">
        <v>1519307108</v>
      </c>
      <c r="H675" s="10">
        <v>35536127563</v>
      </c>
      <c r="I675" s="10">
        <v>9.2799999999999994</v>
      </c>
      <c r="J675" s="10">
        <v>0.1651</v>
      </c>
    </row>
    <row r="676" spans="1:10" x14ac:dyDescent="0.25">
      <c r="A676" s="9">
        <v>39372</v>
      </c>
      <c r="B676" s="10">
        <v>5629.0169999999998</v>
      </c>
      <c r="C676" s="10">
        <v>5613.277</v>
      </c>
      <c r="D676" s="10">
        <v>5613.277</v>
      </c>
      <c r="E676" s="10">
        <v>5546.8810000000003</v>
      </c>
      <c r="F676" s="10">
        <v>5577.78</v>
      </c>
      <c r="G676" s="10">
        <v>1321719376</v>
      </c>
      <c r="H676" s="10">
        <v>28842625431</v>
      </c>
      <c r="I676" s="10">
        <v>-51.237000000000002</v>
      </c>
      <c r="J676" s="10">
        <v>-0.91020000000000001</v>
      </c>
    </row>
    <row r="677" spans="1:10" x14ac:dyDescent="0.25">
      <c r="A677" s="9">
        <v>39373</v>
      </c>
      <c r="B677" s="10">
        <v>5577.78</v>
      </c>
      <c r="C677" s="10">
        <v>5561.8530000000001</v>
      </c>
      <c r="D677" s="10">
        <v>5561.8530000000001</v>
      </c>
      <c r="E677" s="10">
        <v>5358.9849999999997</v>
      </c>
      <c r="F677" s="10">
        <v>5358.9849999999997</v>
      </c>
      <c r="G677" s="10">
        <v>1215401578</v>
      </c>
      <c r="H677" s="10">
        <v>26679520856</v>
      </c>
      <c r="I677" s="10">
        <v>-218.79499999999999</v>
      </c>
      <c r="J677" s="10">
        <v>-3.9226000000000001</v>
      </c>
    </row>
    <row r="678" spans="1:10" x14ac:dyDescent="0.25">
      <c r="A678" s="9">
        <v>39374</v>
      </c>
      <c r="B678" s="10">
        <v>5358.9849999999997</v>
      </c>
      <c r="C678" s="10">
        <v>5387.3</v>
      </c>
      <c r="D678" s="10">
        <v>5405.5829999999996</v>
      </c>
      <c r="E678" s="10">
        <v>5338.2610000000004</v>
      </c>
      <c r="F678" s="10">
        <v>5338.2610000000004</v>
      </c>
      <c r="G678" s="10">
        <v>935370387</v>
      </c>
      <c r="H678" s="10">
        <v>20649551377</v>
      </c>
      <c r="I678" s="10">
        <v>-20.724</v>
      </c>
      <c r="J678" s="10">
        <v>-0.38669999999999999</v>
      </c>
    </row>
    <row r="679" spans="1:10" x14ac:dyDescent="0.25">
      <c r="A679" s="9">
        <v>39377</v>
      </c>
      <c r="B679" s="10">
        <v>5338.2610000000004</v>
      </c>
      <c r="C679" s="10">
        <v>5266.3410000000003</v>
      </c>
      <c r="D679" s="10">
        <v>5266.3410000000003</v>
      </c>
      <c r="E679" s="10">
        <v>5132.2110000000002</v>
      </c>
      <c r="F679" s="10">
        <v>5132.2110000000002</v>
      </c>
      <c r="G679" s="10">
        <v>944647494</v>
      </c>
      <c r="H679" s="10">
        <v>19514293756</v>
      </c>
      <c r="I679" s="10">
        <v>-206.05</v>
      </c>
      <c r="J679" s="10">
        <v>-3.8599000000000001</v>
      </c>
    </row>
    <row r="680" spans="1:10" x14ac:dyDescent="0.25">
      <c r="A680" s="9">
        <v>39378</v>
      </c>
      <c r="B680" s="10">
        <v>5132.2110000000002</v>
      </c>
      <c r="C680" s="10">
        <v>5123.0280000000002</v>
      </c>
      <c r="D680" s="10">
        <v>5194.4620000000004</v>
      </c>
      <c r="E680" s="10">
        <v>5033.0879999999997</v>
      </c>
      <c r="F680" s="10">
        <v>5194.4620000000004</v>
      </c>
      <c r="G680" s="10">
        <v>993685904</v>
      </c>
      <c r="H680" s="10">
        <v>21095250879</v>
      </c>
      <c r="I680" s="10">
        <v>62.250999999999998</v>
      </c>
      <c r="J680" s="10">
        <v>1.2129000000000001</v>
      </c>
    </row>
    <row r="681" spans="1:10" x14ac:dyDescent="0.25">
      <c r="A681" s="9">
        <v>39379</v>
      </c>
      <c r="B681" s="10">
        <v>5194.4620000000004</v>
      </c>
      <c r="C681" s="10">
        <v>5209.2489999999998</v>
      </c>
      <c r="D681" s="10">
        <v>5215.34</v>
      </c>
      <c r="E681" s="10">
        <v>5175.1970000000001</v>
      </c>
      <c r="F681" s="10">
        <v>5175.1970000000001</v>
      </c>
      <c r="G681" s="10">
        <v>1001238294</v>
      </c>
      <c r="H681" s="10">
        <v>21169811041</v>
      </c>
      <c r="I681" s="10">
        <v>-19.265000000000001</v>
      </c>
      <c r="J681" s="10">
        <v>-0.37090000000000001</v>
      </c>
    </row>
    <row r="682" spans="1:10" x14ac:dyDescent="0.25">
      <c r="A682" s="9">
        <v>39380</v>
      </c>
      <c r="B682" s="10">
        <v>5175.1970000000001</v>
      </c>
      <c r="C682" s="10">
        <v>5126.6499999999996</v>
      </c>
      <c r="D682" s="10">
        <v>5126.6499999999996</v>
      </c>
      <c r="E682" s="10">
        <v>4829.8069999999998</v>
      </c>
      <c r="F682" s="10">
        <v>4829.8069999999998</v>
      </c>
      <c r="G682" s="10">
        <v>1212045151</v>
      </c>
      <c r="H682" s="10">
        <v>23805001505</v>
      </c>
      <c r="I682" s="10">
        <v>-345.39</v>
      </c>
      <c r="J682" s="10">
        <v>-6.6738999999999997</v>
      </c>
    </row>
    <row r="683" spans="1:10" x14ac:dyDescent="0.25">
      <c r="A683" s="9">
        <v>39381</v>
      </c>
      <c r="B683" s="10">
        <v>4829.8069999999998</v>
      </c>
      <c r="C683" s="10">
        <v>4780.9430000000002</v>
      </c>
      <c r="D683" s="10">
        <v>4867.1750000000002</v>
      </c>
      <c r="E683" s="10">
        <v>4780.9430000000002</v>
      </c>
      <c r="F683" s="10">
        <v>4867.1750000000002</v>
      </c>
      <c r="G683" s="10">
        <v>820047325</v>
      </c>
      <c r="H683" s="10">
        <v>16181606826</v>
      </c>
      <c r="I683" s="10">
        <v>37.368000000000002</v>
      </c>
      <c r="J683" s="10">
        <v>0.77370000000000005</v>
      </c>
    </row>
    <row r="684" spans="1:10" x14ac:dyDescent="0.25">
      <c r="A684" s="9">
        <v>39384</v>
      </c>
      <c r="B684" s="10">
        <v>4867.1750000000002</v>
      </c>
      <c r="C684" s="10">
        <v>4905.5889999999999</v>
      </c>
      <c r="D684" s="10">
        <v>5049.4629999999997</v>
      </c>
      <c r="E684" s="10">
        <v>4905.5889999999999</v>
      </c>
      <c r="F684" s="10">
        <v>5049.4629999999997</v>
      </c>
      <c r="G684" s="10">
        <v>742908251</v>
      </c>
      <c r="H684" s="10">
        <v>15700098097</v>
      </c>
      <c r="I684" s="10">
        <v>182.28800000000001</v>
      </c>
      <c r="J684" s="10">
        <v>3.7452999999999999</v>
      </c>
    </row>
    <row r="685" spans="1:10" x14ac:dyDescent="0.25">
      <c r="A685" s="9">
        <v>39385</v>
      </c>
      <c r="B685" s="10">
        <v>5049.4629999999997</v>
      </c>
      <c r="C685" s="10">
        <v>5062.7110000000002</v>
      </c>
      <c r="D685" s="10">
        <v>5132.299</v>
      </c>
      <c r="E685" s="10">
        <v>5062.7110000000002</v>
      </c>
      <c r="F685" s="10">
        <v>5132.299</v>
      </c>
      <c r="G685" s="10">
        <v>953326455</v>
      </c>
      <c r="H685" s="10">
        <v>19376676715</v>
      </c>
      <c r="I685" s="10">
        <v>82.835999999999999</v>
      </c>
      <c r="J685" s="10">
        <v>1.6405000000000001</v>
      </c>
    </row>
    <row r="686" spans="1:10" x14ac:dyDescent="0.25">
      <c r="A686" s="9">
        <v>39386</v>
      </c>
      <c r="B686" s="10">
        <v>5132.299</v>
      </c>
      <c r="C686" s="10">
        <v>5167.7759999999998</v>
      </c>
      <c r="D686" s="10">
        <v>5187.4369999999999</v>
      </c>
      <c r="E686" s="10">
        <v>5167.7759999999998</v>
      </c>
      <c r="F686" s="10">
        <v>5185.2250000000004</v>
      </c>
      <c r="G686" s="10">
        <v>1123282609</v>
      </c>
      <c r="H686" s="10">
        <v>23086800894</v>
      </c>
      <c r="I686" s="10">
        <v>52.926000000000002</v>
      </c>
      <c r="J686" s="10">
        <v>1.0311999999999999</v>
      </c>
    </row>
    <row r="687" spans="1:10" x14ac:dyDescent="0.25">
      <c r="A687" s="9">
        <v>39387</v>
      </c>
      <c r="B687" s="10">
        <v>5185.2250000000004</v>
      </c>
      <c r="C687" s="10">
        <v>5185.1000000000004</v>
      </c>
      <c r="D687" s="10">
        <v>5185.1000000000004</v>
      </c>
      <c r="E687" s="10">
        <v>5021.7860000000001</v>
      </c>
      <c r="F687" s="10">
        <v>5021.7860000000001</v>
      </c>
      <c r="G687" s="10">
        <v>1086834155</v>
      </c>
      <c r="H687" s="10">
        <v>23021420346</v>
      </c>
      <c r="I687" s="10">
        <v>-163.43899999999999</v>
      </c>
      <c r="J687" s="10">
        <v>-3.1520000000000001</v>
      </c>
    </row>
    <row r="688" spans="1:10" x14ac:dyDescent="0.25">
      <c r="A688" s="9">
        <v>39388</v>
      </c>
      <c r="B688" s="10">
        <v>5021.7860000000001</v>
      </c>
      <c r="C688" s="10">
        <v>4937.0990000000002</v>
      </c>
      <c r="D688" s="10">
        <v>4937.0990000000002</v>
      </c>
      <c r="E688" s="10">
        <v>4813.2969999999996</v>
      </c>
      <c r="F688" s="10">
        <v>4813.2969999999996</v>
      </c>
      <c r="G688" s="10">
        <v>1034092901</v>
      </c>
      <c r="H688" s="10">
        <v>20999544662</v>
      </c>
      <c r="I688" s="10">
        <v>-208.489</v>
      </c>
      <c r="J688" s="10">
        <v>-4.1516999999999999</v>
      </c>
    </row>
    <row r="689" spans="1:10" x14ac:dyDescent="0.25">
      <c r="A689" s="9">
        <v>39391</v>
      </c>
      <c r="B689" s="10">
        <v>4813.2969999999996</v>
      </c>
      <c r="C689" s="10">
        <v>4783.6260000000002</v>
      </c>
      <c r="D689" s="10">
        <v>4806.348</v>
      </c>
      <c r="E689" s="10">
        <v>4779.0510000000004</v>
      </c>
      <c r="F689" s="10">
        <v>4806.348</v>
      </c>
      <c r="G689" s="10">
        <v>690396655</v>
      </c>
      <c r="H689" s="10">
        <v>13935535048</v>
      </c>
      <c r="I689" s="10">
        <v>-6.9489999999999998</v>
      </c>
      <c r="J689" s="10">
        <v>-0.1444</v>
      </c>
    </row>
    <row r="690" spans="1:10" x14ac:dyDescent="0.25">
      <c r="A690" s="9">
        <v>39392</v>
      </c>
      <c r="B690" s="10">
        <v>4806.348</v>
      </c>
      <c r="C690" s="10">
        <v>4802.335</v>
      </c>
      <c r="D690" s="10">
        <v>4826.8500000000004</v>
      </c>
      <c r="E690" s="10">
        <v>4784.2659999999996</v>
      </c>
      <c r="F690" s="10">
        <v>4784.2659999999996</v>
      </c>
      <c r="G690" s="10">
        <v>595622953</v>
      </c>
      <c r="H690" s="10">
        <v>12046989653</v>
      </c>
      <c r="I690" s="10">
        <v>-22.082000000000001</v>
      </c>
      <c r="J690" s="10">
        <v>-0.45939999999999998</v>
      </c>
    </row>
    <row r="691" spans="1:10" x14ac:dyDescent="0.25">
      <c r="A691" s="9">
        <v>39393</v>
      </c>
      <c r="B691" s="10">
        <v>4784.2659999999996</v>
      </c>
      <c r="C691" s="10">
        <v>4812.8890000000001</v>
      </c>
      <c r="D691" s="10">
        <v>4812.8890000000001</v>
      </c>
      <c r="E691" s="10">
        <v>4728.1620000000003</v>
      </c>
      <c r="F691" s="10">
        <v>4780.4809999999998</v>
      </c>
      <c r="G691" s="10">
        <v>595258224</v>
      </c>
      <c r="H691" s="10">
        <v>11591480686</v>
      </c>
      <c r="I691" s="10">
        <v>-3.7850000000000001</v>
      </c>
      <c r="J691" s="10">
        <v>-7.9100000000000004E-2</v>
      </c>
    </row>
    <row r="692" spans="1:10" x14ac:dyDescent="0.25">
      <c r="A692" s="9">
        <v>39394</v>
      </c>
      <c r="B692" s="10">
        <v>4780.4809999999998</v>
      </c>
      <c r="C692" s="10">
        <v>4761.7910000000002</v>
      </c>
      <c r="D692" s="10">
        <v>4761.7910000000002</v>
      </c>
      <c r="E692" s="10">
        <v>4542.1729999999998</v>
      </c>
      <c r="F692" s="10">
        <v>4542.1729999999998</v>
      </c>
      <c r="G692" s="10">
        <v>792912674</v>
      </c>
      <c r="H692" s="10">
        <v>14871032087</v>
      </c>
      <c r="I692" s="10">
        <v>-238.30799999999999</v>
      </c>
      <c r="J692" s="10">
        <v>-4.9850000000000003</v>
      </c>
    </row>
    <row r="693" spans="1:10" x14ac:dyDescent="0.25">
      <c r="A693" s="9">
        <v>39395</v>
      </c>
      <c r="B693" s="10">
        <v>4542.1729999999998</v>
      </c>
      <c r="C693" s="10">
        <v>4488.2370000000001</v>
      </c>
      <c r="D693" s="10">
        <v>4488.2370000000001</v>
      </c>
      <c r="E693" s="10">
        <v>4434.8940000000002</v>
      </c>
      <c r="F693" s="10">
        <v>4434.8940000000002</v>
      </c>
      <c r="G693" s="10">
        <v>804716635</v>
      </c>
      <c r="H693" s="10">
        <v>14863018222</v>
      </c>
      <c r="I693" s="10">
        <v>-107.279</v>
      </c>
      <c r="J693" s="10">
        <v>-2.3618000000000001</v>
      </c>
    </row>
    <row r="694" spans="1:10" x14ac:dyDescent="0.25">
      <c r="A694" s="9">
        <v>39398</v>
      </c>
      <c r="B694" s="10">
        <v>4434.8940000000002</v>
      </c>
      <c r="C694" s="10">
        <v>4332.0349999999999</v>
      </c>
      <c r="D694" s="10">
        <v>4332.0349999999999</v>
      </c>
      <c r="E694" s="10">
        <v>4173.8440000000001</v>
      </c>
      <c r="F694" s="10">
        <v>4331.75</v>
      </c>
      <c r="G694" s="10">
        <v>927397351</v>
      </c>
      <c r="H694" s="10">
        <v>16278015203</v>
      </c>
      <c r="I694" s="10">
        <v>-103.14400000000001</v>
      </c>
      <c r="J694" s="10">
        <v>-2.3256999999999999</v>
      </c>
    </row>
    <row r="695" spans="1:10" x14ac:dyDescent="0.25">
      <c r="A695" s="9">
        <v>39399</v>
      </c>
      <c r="B695" s="10">
        <v>4331.75</v>
      </c>
      <c r="C695" s="10">
        <v>4366.5460000000003</v>
      </c>
      <c r="D695" s="10">
        <v>4379.4830000000002</v>
      </c>
      <c r="E695" s="10">
        <v>4331.6329999999998</v>
      </c>
      <c r="F695" s="10">
        <v>4331.6329999999998</v>
      </c>
      <c r="G695" s="10">
        <v>940086937</v>
      </c>
      <c r="H695" s="10">
        <v>16845001227</v>
      </c>
      <c r="I695" s="10">
        <v>-0.11700000000000001</v>
      </c>
      <c r="J695" s="10">
        <v>-2.7000000000000001E-3</v>
      </c>
    </row>
    <row r="696" spans="1:10" x14ac:dyDescent="0.25">
      <c r="A696" s="9">
        <v>39400</v>
      </c>
      <c r="B696" s="10">
        <v>4331.6329999999998</v>
      </c>
      <c r="C696" s="10">
        <v>4399.5240000000003</v>
      </c>
      <c r="D696" s="10">
        <v>4536.0959999999995</v>
      </c>
      <c r="E696" s="10">
        <v>4399.5240000000003</v>
      </c>
      <c r="F696" s="10">
        <v>4536.0959999999995</v>
      </c>
      <c r="G696" s="10">
        <v>886130360</v>
      </c>
      <c r="H696" s="10">
        <v>17066869104</v>
      </c>
      <c r="I696" s="10">
        <v>204.46299999999999</v>
      </c>
      <c r="J696" s="10">
        <v>4.7202000000000002</v>
      </c>
    </row>
    <row r="697" spans="1:10" x14ac:dyDescent="0.25">
      <c r="A697" s="9">
        <v>39401</v>
      </c>
      <c r="B697" s="10">
        <v>4536.0959999999995</v>
      </c>
      <c r="C697" s="10">
        <v>4521.0519999999997</v>
      </c>
      <c r="D697" s="10">
        <v>4521.0519999999997</v>
      </c>
      <c r="E697" s="10">
        <v>4435.91</v>
      </c>
      <c r="F697" s="10">
        <v>4435.91</v>
      </c>
      <c r="G697" s="10">
        <v>722884640</v>
      </c>
      <c r="H697" s="10">
        <v>13647698671</v>
      </c>
      <c r="I697" s="10">
        <v>-100.18600000000001</v>
      </c>
      <c r="J697" s="10">
        <v>-2.2086000000000001</v>
      </c>
    </row>
    <row r="698" spans="1:10" x14ac:dyDescent="0.25">
      <c r="A698" s="9">
        <v>39402</v>
      </c>
      <c r="B698" s="10">
        <v>4435.91</v>
      </c>
      <c r="C698" s="10">
        <v>4371.1779999999999</v>
      </c>
      <c r="D698" s="10">
        <v>4387.125</v>
      </c>
      <c r="E698" s="10">
        <v>4319.3670000000002</v>
      </c>
      <c r="F698" s="10">
        <v>4387.125</v>
      </c>
      <c r="G698" s="10">
        <v>513836150</v>
      </c>
      <c r="H698" s="10">
        <v>9300897510</v>
      </c>
      <c r="I698" s="10">
        <v>-48.784999999999997</v>
      </c>
      <c r="J698" s="10">
        <v>-1.0998000000000001</v>
      </c>
    </row>
    <row r="699" spans="1:10" x14ac:dyDescent="0.25">
      <c r="A699" s="9">
        <v>39405</v>
      </c>
      <c r="B699" s="10">
        <v>4387.125</v>
      </c>
      <c r="C699" s="10">
        <v>4403.1570000000002</v>
      </c>
      <c r="D699" s="10">
        <v>4470.1859999999997</v>
      </c>
      <c r="E699" s="10">
        <v>4403.1570000000002</v>
      </c>
      <c r="F699" s="10">
        <v>4470.1859999999997</v>
      </c>
      <c r="G699" s="10">
        <v>514769057</v>
      </c>
      <c r="H699" s="10">
        <v>9001348353</v>
      </c>
      <c r="I699" s="10">
        <v>83.061000000000007</v>
      </c>
      <c r="J699" s="10">
        <v>1.8933</v>
      </c>
    </row>
    <row r="700" spans="1:10" x14ac:dyDescent="0.25">
      <c r="A700" s="9">
        <v>39406</v>
      </c>
      <c r="B700" s="10">
        <v>4470.1859999999997</v>
      </c>
      <c r="C700" s="10">
        <v>4451.4780000000001</v>
      </c>
      <c r="D700" s="10">
        <v>4598.8190000000004</v>
      </c>
      <c r="E700" s="10">
        <v>4451.4780000000001</v>
      </c>
      <c r="F700" s="10">
        <v>4595.4089999999997</v>
      </c>
      <c r="G700" s="10">
        <v>887700353</v>
      </c>
      <c r="H700" s="10">
        <v>15616914178</v>
      </c>
      <c r="I700" s="10">
        <v>125.223</v>
      </c>
      <c r="J700" s="10">
        <v>2.8012999999999999</v>
      </c>
    </row>
    <row r="701" spans="1:10" x14ac:dyDescent="0.25">
      <c r="A701" s="9">
        <v>39407</v>
      </c>
      <c r="B701" s="10">
        <v>4595.4089999999997</v>
      </c>
      <c r="C701" s="10">
        <v>4625.9949999999999</v>
      </c>
      <c r="D701" s="10">
        <v>4625.9949999999999</v>
      </c>
      <c r="E701" s="10">
        <v>4531.0929999999998</v>
      </c>
      <c r="F701" s="10">
        <v>4531.0929999999998</v>
      </c>
      <c r="G701" s="10">
        <v>707746129</v>
      </c>
      <c r="H701" s="10">
        <v>13046918557</v>
      </c>
      <c r="I701" s="10">
        <v>-64.316000000000003</v>
      </c>
      <c r="J701" s="10">
        <v>-1.3996</v>
      </c>
    </row>
    <row r="702" spans="1:10" x14ac:dyDescent="0.25">
      <c r="A702" s="9">
        <v>39408</v>
      </c>
      <c r="B702" s="10">
        <v>4531.0929999999998</v>
      </c>
      <c r="C702" s="10">
        <v>4440.0529999999999</v>
      </c>
      <c r="D702" s="10">
        <v>4440.0529999999999</v>
      </c>
      <c r="E702" s="10">
        <v>4343.9570000000003</v>
      </c>
      <c r="F702" s="10">
        <v>4343.9570000000003</v>
      </c>
      <c r="G702" s="10">
        <v>560328447</v>
      </c>
      <c r="H702" s="10">
        <v>10185084337</v>
      </c>
      <c r="I702" s="10">
        <v>-187.136</v>
      </c>
      <c r="J702" s="10">
        <v>-4.13</v>
      </c>
    </row>
    <row r="703" spans="1:10" x14ac:dyDescent="0.25">
      <c r="A703" s="9">
        <v>39409</v>
      </c>
      <c r="B703" s="10">
        <v>4343.9570000000003</v>
      </c>
      <c r="C703" s="10">
        <v>4309.9859999999999</v>
      </c>
      <c r="D703" s="10">
        <v>4427.2259999999997</v>
      </c>
      <c r="E703" s="10">
        <v>4309.9859999999999</v>
      </c>
      <c r="F703" s="10">
        <v>4427.2259999999997</v>
      </c>
      <c r="G703" s="10">
        <v>428738610</v>
      </c>
      <c r="H703" s="10">
        <v>7864725372</v>
      </c>
      <c r="I703" s="10">
        <v>83.269000000000005</v>
      </c>
      <c r="J703" s="10">
        <v>1.9169</v>
      </c>
    </row>
    <row r="704" spans="1:10" x14ac:dyDescent="0.25">
      <c r="A704" s="9">
        <v>39412</v>
      </c>
      <c r="B704" s="10">
        <v>4427.2259999999997</v>
      </c>
      <c r="C704" s="10">
        <v>4502.1289999999999</v>
      </c>
      <c r="D704" s="10">
        <v>4502.1289999999999</v>
      </c>
      <c r="E704" s="10">
        <v>4378.8509999999997</v>
      </c>
      <c r="F704" s="10">
        <v>4378.8509999999997</v>
      </c>
      <c r="G704" s="10">
        <v>509607745</v>
      </c>
      <c r="H704" s="10">
        <v>9555409335</v>
      </c>
      <c r="I704" s="10">
        <v>-48.375</v>
      </c>
      <c r="J704" s="10">
        <v>-1.0927</v>
      </c>
    </row>
    <row r="705" spans="1:10" x14ac:dyDescent="0.25">
      <c r="A705" s="9">
        <v>39413</v>
      </c>
      <c r="B705" s="10">
        <v>4378.8509999999997</v>
      </c>
      <c r="C705" s="10">
        <v>4339.7650000000003</v>
      </c>
      <c r="D705" s="10">
        <v>4363.8999999999996</v>
      </c>
      <c r="E705" s="10">
        <v>4321.9939999999997</v>
      </c>
      <c r="F705" s="10">
        <v>4321.9939999999997</v>
      </c>
      <c r="G705" s="10">
        <v>408669540</v>
      </c>
      <c r="H705" s="10">
        <v>7425861191</v>
      </c>
      <c r="I705" s="10">
        <v>-56.856999999999999</v>
      </c>
      <c r="J705" s="10">
        <v>-1.2984</v>
      </c>
    </row>
    <row r="706" spans="1:10" x14ac:dyDescent="0.25">
      <c r="A706" s="9">
        <v>39414</v>
      </c>
      <c r="B706" s="10">
        <v>4321.9939999999997</v>
      </c>
      <c r="C706" s="10">
        <v>4339.8389999999999</v>
      </c>
      <c r="D706" s="10">
        <v>4339.8389999999999</v>
      </c>
      <c r="E706" s="10">
        <v>4257.5649999999996</v>
      </c>
      <c r="F706" s="10">
        <v>4257.5649999999996</v>
      </c>
      <c r="G706" s="10">
        <v>496785768</v>
      </c>
      <c r="H706" s="10">
        <v>9187893689</v>
      </c>
      <c r="I706" s="10">
        <v>-64.429000000000002</v>
      </c>
      <c r="J706" s="10">
        <v>-1.4906999999999999</v>
      </c>
    </row>
    <row r="707" spans="1:10" x14ac:dyDescent="0.25">
      <c r="A707" s="9">
        <v>39415</v>
      </c>
      <c r="B707" s="10">
        <v>4257.5649999999996</v>
      </c>
      <c r="C707" s="10">
        <v>4309.58</v>
      </c>
      <c r="D707" s="10">
        <v>4378.2839999999997</v>
      </c>
      <c r="E707" s="10">
        <v>4304.1409999999996</v>
      </c>
      <c r="F707" s="10">
        <v>4378.2839999999997</v>
      </c>
      <c r="G707" s="10">
        <v>843048982</v>
      </c>
      <c r="H707" s="10">
        <v>15469821802</v>
      </c>
      <c r="I707" s="10">
        <v>120.71899999999999</v>
      </c>
      <c r="J707" s="10">
        <v>2.8353999999999999</v>
      </c>
    </row>
    <row r="708" spans="1:10" x14ac:dyDescent="0.25">
      <c r="A708" s="9">
        <v>39416</v>
      </c>
      <c r="B708" s="10">
        <v>4378.2839999999997</v>
      </c>
      <c r="C708" s="10">
        <v>4299.1000000000004</v>
      </c>
      <c r="D708" s="10">
        <v>4299.1000000000004</v>
      </c>
      <c r="E708" s="10">
        <v>4265.1570000000002</v>
      </c>
      <c r="F708" s="10">
        <v>4265.1570000000002</v>
      </c>
      <c r="G708" s="10">
        <v>620478437</v>
      </c>
      <c r="H708" s="10">
        <v>11573452662</v>
      </c>
      <c r="I708" s="10">
        <v>-113.127</v>
      </c>
      <c r="J708" s="10">
        <v>-2.5838000000000001</v>
      </c>
    </row>
    <row r="709" spans="1:10" x14ac:dyDescent="0.25">
      <c r="A709" s="9">
        <v>39419</v>
      </c>
      <c r="B709" s="10">
        <v>4265.1570000000002</v>
      </c>
      <c r="C709" s="10">
        <v>4251</v>
      </c>
      <c r="D709" s="10">
        <v>4280.7089999999998</v>
      </c>
      <c r="E709" s="10">
        <v>4251</v>
      </c>
      <c r="F709" s="10">
        <v>4270.6310000000003</v>
      </c>
      <c r="G709" s="10">
        <v>437475777</v>
      </c>
      <c r="H709" s="10">
        <v>7996313349</v>
      </c>
      <c r="I709" s="10">
        <v>5.4740000000000002</v>
      </c>
      <c r="J709" s="10">
        <v>0.1283</v>
      </c>
    </row>
    <row r="710" spans="1:10" x14ac:dyDescent="0.25">
      <c r="A710" s="9">
        <v>39420</v>
      </c>
      <c r="B710" s="10">
        <v>4270.6310000000003</v>
      </c>
      <c r="C710" s="10">
        <v>4288.799</v>
      </c>
      <c r="D710" s="10">
        <v>4360.78</v>
      </c>
      <c r="E710" s="10">
        <v>4288.799</v>
      </c>
      <c r="F710" s="10">
        <v>4339.3270000000002</v>
      </c>
      <c r="G710" s="10">
        <v>634228237</v>
      </c>
      <c r="H710" s="10">
        <v>11287151467</v>
      </c>
      <c r="I710" s="10">
        <v>68.695999999999998</v>
      </c>
      <c r="J710" s="10">
        <v>1.6086</v>
      </c>
    </row>
    <row r="711" spans="1:10" x14ac:dyDescent="0.25">
      <c r="A711" s="9">
        <v>39421</v>
      </c>
      <c r="B711" s="10">
        <v>4339.3270000000002</v>
      </c>
      <c r="C711" s="10">
        <v>4344.6499999999996</v>
      </c>
      <c r="D711" s="10">
        <v>4515.9889999999996</v>
      </c>
      <c r="E711" s="10">
        <v>4344.6499999999996</v>
      </c>
      <c r="F711" s="10">
        <v>4515.9889999999996</v>
      </c>
      <c r="G711" s="10">
        <v>974654632</v>
      </c>
      <c r="H711" s="10">
        <v>17495855627</v>
      </c>
      <c r="I711" s="10">
        <v>176.66200000000001</v>
      </c>
      <c r="J711" s="10">
        <v>4.0712000000000002</v>
      </c>
    </row>
    <row r="712" spans="1:10" x14ac:dyDescent="0.25">
      <c r="A712" s="9">
        <v>39422</v>
      </c>
      <c r="B712" s="10">
        <v>4515.9889999999996</v>
      </c>
      <c r="C712" s="10">
        <v>4535.0460000000003</v>
      </c>
      <c r="D712" s="10">
        <v>4535.0460000000003</v>
      </c>
      <c r="E712" s="10">
        <v>4504.1180000000004</v>
      </c>
      <c r="F712" s="10">
        <v>4518.3220000000001</v>
      </c>
      <c r="G712" s="10">
        <v>678069968</v>
      </c>
      <c r="H712" s="10">
        <v>12683074383</v>
      </c>
      <c r="I712" s="10">
        <v>2.3330000000000002</v>
      </c>
      <c r="J712" s="10">
        <v>5.1700000000000003E-2</v>
      </c>
    </row>
    <row r="713" spans="1:10" x14ac:dyDescent="0.25">
      <c r="A713" s="9">
        <v>39423</v>
      </c>
      <c r="B713" s="10">
        <v>4518.3220000000001</v>
      </c>
      <c r="C713" s="10">
        <v>4532.5510000000004</v>
      </c>
      <c r="D713" s="10">
        <v>4629.5209999999997</v>
      </c>
      <c r="E713" s="10">
        <v>4532.5510000000004</v>
      </c>
      <c r="F713" s="10">
        <v>4622.134</v>
      </c>
      <c r="G713" s="10">
        <v>764818097</v>
      </c>
      <c r="H713" s="10">
        <v>13654175069</v>
      </c>
      <c r="I713" s="10">
        <v>103.812</v>
      </c>
      <c r="J713" s="10">
        <v>2.2976000000000001</v>
      </c>
    </row>
    <row r="714" spans="1:10" x14ac:dyDescent="0.25">
      <c r="A714" s="9">
        <v>39426</v>
      </c>
      <c r="B714" s="10">
        <v>4622.134</v>
      </c>
      <c r="C714" s="10">
        <v>4557.6779999999999</v>
      </c>
      <c r="D714" s="10">
        <v>4749.9250000000002</v>
      </c>
      <c r="E714" s="10">
        <v>4557.6779999999999</v>
      </c>
      <c r="F714" s="10">
        <v>4749.9250000000002</v>
      </c>
      <c r="G714" s="10">
        <v>1008346119</v>
      </c>
      <c r="H714" s="10">
        <v>18184767339</v>
      </c>
      <c r="I714" s="10">
        <v>127.791</v>
      </c>
      <c r="J714" s="10">
        <v>2.7648000000000001</v>
      </c>
    </row>
    <row r="715" spans="1:10" x14ac:dyDescent="0.25">
      <c r="A715" s="9">
        <v>39427</v>
      </c>
      <c r="B715" s="10">
        <v>4749.9250000000002</v>
      </c>
      <c r="C715" s="10">
        <v>4768.1610000000001</v>
      </c>
      <c r="D715" s="10">
        <v>4768.6559999999999</v>
      </c>
      <c r="E715" s="10">
        <v>4752.6949999999997</v>
      </c>
      <c r="F715" s="10">
        <v>4768.6559999999999</v>
      </c>
      <c r="G715" s="10">
        <v>844545194</v>
      </c>
      <c r="H715" s="10">
        <v>15614513754</v>
      </c>
      <c r="I715" s="10">
        <v>18.731000000000002</v>
      </c>
      <c r="J715" s="10">
        <v>0.39429999999999998</v>
      </c>
    </row>
    <row r="716" spans="1:10" x14ac:dyDescent="0.25">
      <c r="A716" s="9">
        <v>39428</v>
      </c>
      <c r="B716" s="10">
        <v>4768.6559999999999</v>
      </c>
      <c r="C716" s="10">
        <v>4754.8190000000004</v>
      </c>
      <c r="D716" s="10">
        <v>4771.0619999999999</v>
      </c>
      <c r="E716" s="10">
        <v>4752.7529999999997</v>
      </c>
      <c r="F716" s="10">
        <v>4771.0619999999999</v>
      </c>
      <c r="G716" s="10">
        <v>885411334</v>
      </c>
      <c r="H716" s="10">
        <v>16561929904</v>
      </c>
      <c r="I716" s="10">
        <v>2.4060000000000001</v>
      </c>
      <c r="J716" s="10">
        <v>5.0500000000000003E-2</v>
      </c>
    </row>
    <row r="717" spans="1:10" x14ac:dyDescent="0.25">
      <c r="A717" s="9">
        <v>39429</v>
      </c>
      <c r="B717" s="10">
        <v>4771.0619999999999</v>
      </c>
      <c r="C717" s="10">
        <v>4756.8599999999997</v>
      </c>
      <c r="D717" s="10">
        <v>4756.8599999999997</v>
      </c>
      <c r="E717" s="10">
        <v>4564.3270000000002</v>
      </c>
      <c r="F717" s="10">
        <v>4564.3270000000002</v>
      </c>
      <c r="G717" s="10">
        <v>981579424</v>
      </c>
      <c r="H717" s="10">
        <v>18323800745</v>
      </c>
      <c r="I717" s="10">
        <v>-206.73500000000001</v>
      </c>
      <c r="J717" s="10">
        <v>-4.3331</v>
      </c>
    </row>
    <row r="718" spans="1:10" x14ac:dyDescent="0.25">
      <c r="A718" s="9">
        <v>39430</v>
      </c>
      <c r="B718" s="10">
        <v>4564.3270000000002</v>
      </c>
      <c r="C718" s="10">
        <v>4505.192</v>
      </c>
      <c r="D718" s="10">
        <v>4657.5810000000001</v>
      </c>
      <c r="E718" s="10">
        <v>4505.192</v>
      </c>
      <c r="F718" s="10">
        <v>4657.5810000000001</v>
      </c>
      <c r="G718" s="10">
        <v>693520771</v>
      </c>
      <c r="H718" s="10">
        <v>12759731574</v>
      </c>
      <c r="I718" s="10">
        <v>93.254000000000005</v>
      </c>
      <c r="J718" s="10">
        <v>2.0430999999999999</v>
      </c>
    </row>
    <row r="719" spans="1:10" x14ac:dyDescent="0.25">
      <c r="A719" s="9">
        <v>39433</v>
      </c>
      <c r="B719" s="10">
        <v>4657.5810000000001</v>
      </c>
      <c r="C719" s="10">
        <v>4662.5810000000001</v>
      </c>
      <c r="D719" s="10">
        <v>4662.5810000000001</v>
      </c>
      <c r="E719" s="10">
        <v>4588.5259999999998</v>
      </c>
      <c r="F719" s="10">
        <v>4589.598</v>
      </c>
      <c r="G719" s="10">
        <v>728925259</v>
      </c>
      <c r="H719" s="10">
        <v>13566845767</v>
      </c>
      <c r="I719" s="10">
        <v>-67.983000000000004</v>
      </c>
      <c r="J719" s="10">
        <v>-1.4596</v>
      </c>
    </row>
    <row r="720" spans="1:10" x14ac:dyDescent="0.25">
      <c r="A720" s="9">
        <v>39434</v>
      </c>
      <c r="B720" s="10">
        <v>4589.598</v>
      </c>
      <c r="C720" s="10">
        <v>4571.0860000000002</v>
      </c>
      <c r="D720" s="10">
        <v>4596.6350000000002</v>
      </c>
      <c r="E720" s="10">
        <v>4568.634</v>
      </c>
      <c r="F720" s="10">
        <v>4596.6350000000002</v>
      </c>
      <c r="G720" s="10">
        <v>537714624</v>
      </c>
      <c r="H720" s="10">
        <v>10053913084</v>
      </c>
      <c r="I720" s="10">
        <v>7.0369999999999999</v>
      </c>
      <c r="J720" s="10">
        <v>0.15329999999999999</v>
      </c>
    </row>
    <row r="721" spans="1:10" x14ac:dyDescent="0.25">
      <c r="A721" s="9">
        <v>39435</v>
      </c>
      <c r="B721" s="10">
        <v>4596.6350000000002</v>
      </c>
      <c r="C721" s="10">
        <v>4621.5839999999998</v>
      </c>
      <c r="D721" s="10">
        <v>4729.8109999999997</v>
      </c>
      <c r="E721" s="10">
        <v>4621.5839999999998</v>
      </c>
      <c r="F721" s="10">
        <v>4729.8109999999997</v>
      </c>
      <c r="G721" s="10">
        <v>846838099</v>
      </c>
      <c r="H721" s="10">
        <v>15285792048</v>
      </c>
      <c r="I721" s="10">
        <v>133.17599999999999</v>
      </c>
      <c r="J721" s="10">
        <v>2.8972000000000002</v>
      </c>
    </row>
    <row r="722" spans="1:10" x14ac:dyDescent="0.25">
      <c r="A722" s="9">
        <v>39436</v>
      </c>
      <c r="B722" s="10">
        <v>4729.8109999999997</v>
      </c>
      <c r="C722" s="10">
        <v>4739.4260000000004</v>
      </c>
      <c r="D722" s="10">
        <v>4805.598</v>
      </c>
      <c r="E722" s="10">
        <v>4739.4260000000004</v>
      </c>
      <c r="F722" s="10">
        <v>4805.598</v>
      </c>
      <c r="G722" s="10">
        <v>827390400</v>
      </c>
      <c r="H722" s="10">
        <v>15409040097</v>
      </c>
      <c r="I722" s="10">
        <v>75.787000000000006</v>
      </c>
      <c r="J722" s="10">
        <v>1.6023000000000001</v>
      </c>
    </row>
    <row r="723" spans="1:10" x14ac:dyDescent="0.25">
      <c r="A723" s="9">
        <v>39437</v>
      </c>
      <c r="B723" s="10">
        <v>4805.598</v>
      </c>
      <c r="C723" s="10">
        <v>4791.2979999999998</v>
      </c>
      <c r="D723" s="10">
        <v>4885.9719999999998</v>
      </c>
      <c r="E723" s="10">
        <v>4791.2979999999998</v>
      </c>
      <c r="F723" s="10">
        <v>4885.9719999999998</v>
      </c>
      <c r="G723" s="10">
        <v>928313916</v>
      </c>
      <c r="H723" s="10">
        <v>17758156845</v>
      </c>
      <c r="I723" s="10">
        <v>80.373999999999995</v>
      </c>
      <c r="J723" s="10">
        <v>1.6725000000000001</v>
      </c>
    </row>
    <row r="724" spans="1:10" x14ac:dyDescent="0.25">
      <c r="A724" s="9">
        <v>39440</v>
      </c>
      <c r="B724" s="10">
        <v>4885.9719999999998</v>
      </c>
      <c r="C724" s="10">
        <v>4911.8209999999999</v>
      </c>
      <c r="D724" s="10">
        <v>5010.7250000000004</v>
      </c>
      <c r="E724" s="10">
        <v>4911.8209999999999</v>
      </c>
      <c r="F724" s="10">
        <v>4964.2790000000005</v>
      </c>
      <c r="G724" s="10">
        <v>1254270300</v>
      </c>
      <c r="H724" s="10">
        <v>25178609018</v>
      </c>
      <c r="I724" s="10">
        <v>78.307000000000002</v>
      </c>
      <c r="J724" s="10">
        <v>1.6027</v>
      </c>
    </row>
    <row r="725" spans="1:10" x14ac:dyDescent="0.25">
      <c r="A725" s="9">
        <v>39441</v>
      </c>
      <c r="B725" s="10">
        <v>4964.2790000000005</v>
      </c>
      <c r="C725" s="10">
        <v>4970.7780000000002</v>
      </c>
      <c r="D725" s="10">
        <v>5026.2139999999999</v>
      </c>
      <c r="E725" s="10">
        <v>4970.7780000000002</v>
      </c>
      <c r="F725" s="10">
        <v>5023.2089999999998</v>
      </c>
      <c r="G725" s="10">
        <v>1018194221</v>
      </c>
      <c r="H725" s="10">
        <v>20232410405</v>
      </c>
      <c r="I725" s="10">
        <v>58.93</v>
      </c>
      <c r="J725" s="10">
        <v>1.1871</v>
      </c>
    </row>
    <row r="726" spans="1:10" x14ac:dyDescent="0.25">
      <c r="A726" s="9">
        <v>39442</v>
      </c>
      <c r="B726" s="10">
        <v>5023.2089999999998</v>
      </c>
      <c r="C726" s="10">
        <v>5033.6509999999998</v>
      </c>
      <c r="D726" s="10">
        <v>5075.6679999999997</v>
      </c>
      <c r="E726" s="10">
        <v>5019.2790000000005</v>
      </c>
      <c r="F726" s="10">
        <v>5075.6679999999997</v>
      </c>
      <c r="G726" s="10">
        <v>895559942</v>
      </c>
      <c r="H726" s="10">
        <v>17362401149</v>
      </c>
      <c r="I726" s="10">
        <v>52.459000000000003</v>
      </c>
      <c r="J726" s="10">
        <v>1.0443</v>
      </c>
    </row>
    <row r="727" spans="1:10" x14ac:dyDescent="0.25">
      <c r="A727" s="9">
        <v>39443</v>
      </c>
      <c r="B727" s="10">
        <v>5075.6679999999997</v>
      </c>
      <c r="C727" s="10">
        <v>5093.5259999999998</v>
      </c>
      <c r="D727" s="10">
        <v>5143.1499999999996</v>
      </c>
      <c r="E727" s="10">
        <v>5093.5259999999998</v>
      </c>
      <c r="F727" s="10">
        <v>5143.1499999999996</v>
      </c>
      <c r="G727" s="10">
        <v>1082342604</v>
      </c>
      <c r="H727" s="10">
        <v>22964835647</v>
      </c>
      <c r="I727" s="10">
        <v>67.481999999999999</v>
      </c>
      <c r="J727" s="10">
        <v>1.3294999999999999</v>
      </c>
    </row>
    <row r="728" spans="1:10" x14ac:dyDescent="0.25">
      <c r="A728" s="9">
        <v>39444</v>
      </c>
      <c r="B728" s="10">
        <v>5143.1499999999996</v>
      </c>
      <c r="C728" s="10">
        <v>5164.7790000000005</v>
      </c>
      <c r="D728" s="10">
        <v>5164.7790000000005</v>
      </c>
      <c r="E728" s="10">
        <v>5102.799</v>
      </c>
      <c r="F728" s="10">
        <v>5102.799</v>
      </c>
      <c r="G728" s="10">
        <v>904972312</v>
      </c>
      <c r="H728" s="10">
        <v>18542613882</v>
      </c>
      <c r="I728" s="10">
        <v>-40.350999999999999</v>
      </c>
      <c r="J728" s="10">
        <v>-0.78459999999999996</v>
      </c>
    </row>
    <row r="729" spans="1:10" x14ac:dyDescent="0.25">
      <c r="A729" s="9">
        <v>39449</v>
      </c>
      <c r="B729" s="10">
        <v>5102.799</v>
      </c>
      <c r="C729" s="10">
        <v>5113.9430000000002</v>
      </c>
      <c r="D729" s="10">
        <v>5163.1390000000001</v>
      </c>
      <c r="E729" s="10">
        <v>5113.9430000000002</v>
      </c>
      <c r="F729" s="10">
        <v>5163.1390000000001</v>
      </c>
      <c r="G729" s="10">
        <v>1129794945</v>
      </c>
      <c r="H729" s="10">
        <v>21171320094</v>
      </c>
      <c r="I729" s="10">
        <v>60.34</v>
      </c>
      <c r="J729" s="10">
        <v>1.1825000000000001</v>
      </c>
    </row>
    <row r="730" spans="1:10" x14ac:dyDescent="0.25">
      <c r="A730" s="9">
        <v>39450</v>
      </c>
      <c r="B730" s="10">
        <v>5163.1390000000001</v>
      </c>
      <c r="C730" s="10">
        <v>5159.0839999999998</v>
      </c>
      <c r="D730" s="10">
        <v>5315.4440000000004</v>
      </c>
      <c r="E730" s="10">
        <v>5159.0839999999998</v>
      </c>
      <c r="F730" s="10">
        <v>5315.4440000000004</v>
      </c>
      <c r="G730" s="10">
        <v>1755238424</v>
      </c>
      <c r="H730" s="10">
        <v>32247439991</v>
      </c>
      <c r="I730" s="10">
        <v>152.30500000000001</v>
      </c>
      <c r="J730" s="10">
        <v>2.9499</v>
      </c>
    </row>
    <row r="731" spans="1:10" x14ac:dyDescent="0.25">
      <c r="A731" s="9">
        <v>39451</v>
      </c>
      <c r="B731" s="10">
        <v>5315.4440000000004</v>
      </c>
      <c r="C731" s="10">
        <v>5325.1130000000003</v>
      </c>
      <c r="D731" s="10">
        <v>5335.1570000000002</v>
      </c>
      <c r="E731" s="10">
        <v>5325.1130000000003</v>
      </c>
      <c r="F731" s="10">
        <v>5327.5349999999999</v>
      </c>
      <c r="G731" s="10">
        <v>1357269364</v>
      </c>
      <c r="H731" s="10">
        <v>27814792173</v>
      </c>
      <c r="I731" s="10">
        <v>12.090999999999999</v>
      </c>
      <c r="J731" s="10">
        <v>0.22750000000000001</v>
      </c>
    </row>
    <row r="732" spans="1:10" x14ac:dyDescent="0.25">
      <c r="A732" s="9">
        <v>39454</v>
      </c>
      <c r="B732" s="10">
        <v>5327.5349999999999</v>
      </c>
      <c r="C732" s="10">
        <v>5314.07</v>
      </c>
      <c r="D732" s="10">
        <v>5414.6120000000001</v>
      </c>
      <c r="E732" s="10">
        <v>5314.07</v>
      </c>
      <c r="F732" s="10">
        <v>5414.6120000000001</v>
      </c>
      <c r="G732" s="10">
        <v>1346477824</v>
      </c>
      <c r="H732" s="10">
        <v>27509839904</v>
      </c>
      <c r="I732" s="10">
        <v>87.076999999999998</v>
      </c>
      <c r="J732" s="10">
        <v>1.6345000000000001</v>
      </c>
    </row>
    <row r="733" spans="1:10" x14ac:dyDescent="0.25">
      <c r="A733" s="9">
        <v>39455</v>
      </c>
      <c r="B733" s="10">
        <v>5414.6120000000001</v>
      </c>
      <c r="C733" s="10">
        <v>5417.72</v>
      </c>
      <c r="D733" s="10">
        <v>5470.0110000000004</v>
      </c>
      <c r="E733" s="10">
        <v>5359.415</v>
      </c>
      <c r="F733" s="10">
        <v>5359.415</v>
      </c>
      <c r="G733" s="10">
        <v>1692668794</v>
      </c>
      <c r="H733" s="10">
        <v>33933639812</v>
      </c>
      <c r="I733" s="10">
        <v>-55.197000000000003</v>
      </c>
      <c r="J733" s="10">
        <v>-1.0194000000000001</v>
      </c>
    </row>
    <row r="734" spans="1:10" x14ac:dyDescent="0.25">
      <c r="A734" s="9">
        <v>39456</v>
      </c>
      <c r="B734" s="10">
        <v>5359.415</v>
      </c>
      <c r="C734" s="10">
        <v>5337.9009999999998</v>
      </c>
      <c r="D734" s="10">
        <v>5494.3040000000001</v>
      </c>
      <c r="E734" s="10">
        <v>5337.9009999999998</v>
      </c>
      <c r="F734" s="10">
        <v>5494.3040000000001</v>
      </c>
      <c r="G734" s="10">
        <v>1328476134</v>
      </c>
      <c r="H734" s="10">
        <v>26335071031</v>
      </c>
      <c r="I734" s="10">
        <v>134.88900000000001</v>
      </c>
      <c r="J734" s="10">
        <v>2.5169000000000001</v>
      </c>
    </row>
    <row r="735" spans="1:10" x14ac:dyDescent="0.25">
      <c r="A735" s="9">
        <v>39457</v>
      </c>
      <c r="B735" s="10">
        <v>5494.3040000000001</v>
      </c>
      <c r="C735" s="10">
        <v>5494.3050000000003</v>
      </c>
      <c r="D735" s="10">
        <v>5641.3010000000004</v>
      </c>
      <c r="E735" s="10">
        <v>5494.3050000000003</v>
      </c>
      <c r="F735" s="10">
        <v>5583.3230000000003</v>
      </c>
      <c r="G735" s="10">
        <v>1728757531</v>
      </c>
      <c r="H735" s="10">
        <v>35442618162</v>
      </c>
      <c r="I735" s="10">
        <v>89.019000000000005</v>
      </c>
      <c r="J735" s="10">
        <v>1.6202000000000001</v>
      </c>
    </row>
    <row r="736" spans="1:10" x14ac:dyDescent="0.25">
      <c r="A736" s="9">
        <v>39458</v>
      </c>
      <c r="B736" s="10">
        <v>5583.3230000000003</v>
      </c>
      <c r="C736" s="10">
        <v>5601.5919999999996</v>
      </c>
      <c r="D736" s="10">
        <v>5601.5919999999996</v>
      </c>
      <c r="E736" s="10">
        <v>5490.3419999999996</v>
      </c>
      <c r="F736" s="10">
        <v>5550.6959999999999</v>
      </c>
      <c r="G736" s="10">
        <v>1238736982</v>
      </c>
      <c r="H736" s="10">
        <v>25448433379</v>
      </c>
      <c r="I736" s="10">
        <v>-32.627000000000002</v>
      </c>
      <c r="J736" s="10">
        <v>-0.58440000000000003</v>
      </c>
    </row>
    <row r="737" spans="1:10" x14ac:dyDescent="0.25">
      <c r="A737" s="9">
        <v>39461</v>
      </c>
      <c r="B737" s="10">
        <v>5550.6959999999999</v>
      </c>
      <c r="C737" s="10">
        <v>5549.9160000000002</v>
      </c>
      <c r="D737" s="10">
        <v>5604.6719999999996</v>
      </c>
      <c r="E737" s="10">
        <v>5549.9160000000002</v>
      </c>
      <c r="F737" s="10">
        <v>5604.009</v>
      </c>
      <c r="G737" s="10">
        <v>1321173827</v>
      </c>
      <c r="H737" s="10">
        <v>26284626044</v>
      </c>
      <c r="I737" s="10">
        <v>53.313000000000002</v>
      </c>
      <c r="J737" s="10">
        <v>0.96050000000000002</v>
      </c>
    </row>
    <row r="738" spans="1:10" x14ac:dyDescent="0.25">
      <c r="A738" s="9">
        <v>39462</v>
      </c>
      <c r="B738" s="10">
        <v>5604.009</v>
      </c>
      <c r="C738" s="10">
        <v>5611.5259999999998</v>
      </c>
      <c r="D738" s="10">
        <v>5614.4960000000001</v>
      </c>
      <c r="E738" s="10">
        <v>5555.41</v>
      </c>
      <c r="F738" s="10">
        <v>5614.4960000000001</v>
      </c>
      <c r="G738" s="10">
        <v>1278928336</v>
      </c>
      <c r="H738" s="10">
        <v>26224610935</v>
      </c>
      <c r="I738" s="10">
        <v>10.487</v>
      </c>
      <c r="J738" s="10">
        <v>0.18709999999999999</v>
      </c>
    </row>
    <row r="739" spans="1:10" x14ac:dyDescent="0.25">
      <c r="A739" s="9">
        <v>39463</v>
      </c>
      <c r="B739" s="10">
        <v>5614.4960000000001</v>
      </c>
      <c r="C739" s="10">
        <v>5567.2449999999999</v>
      </c>
      <c r="D739" s="10">
        <v>5567.2449999999999</v>
      </c>
      <c r="E739" s="10">
        <v>5409.0259999999998</v>
      </c>
      <c r="F739" s="10">
        <v>5423.982</v>
      </c>
      <c r="G739" s="10">
        <v>1468641666</v>
      </c>
      <c r="H739" s="10">
        <v>28813642406</v>
      </c>
      <c r="I739" s="10">
        <v>-190.51400000000001</v>
      </c>
      <c r="J739" s="10">
        <v>-3.3933</v>
      </c>
    </row>
    <row r="740" spans="1:10" x14ac:dyDescent="0.25">
      <c r="A740" s="9">
        <v>39464</v>
      </c>
      <c r="B740" s="10">
        <v>5423.982</v>
      </c>
      <c r="C740" s="10">
        <v>5376.402</v>
      </c>
      <c r="D740" s="10">
        <v>5376.402</v>
      </c>
      <c r="E740" s="10">
        <v>5224.723</v>
      </c>
      <c r="F740" s="10">
        <v>5261.1859999999997</v>
      </c>
      <c r="G740" s="10">
        <v>1575960818</v>
      </c>
      <c r="H740" s="10">
        <v>30797354019</v>
      </c>
      <c r="I740" s="10">
        <v>-162.79599999999999</v>
      </c>
      <c r="J740" s="10">
        <v>-3.0013999999999998</v>
      </c>
    </row>
    <row r="741" spans="1:10" x14ac:dyDescent="0.25">
      <c r="A741" s="9">
        <v>39465</v>
      </c>
      <c r="B741" s="10">
        <v>5261.1859999999997</v>
      </c>
      <c r="C741" s="10">
        <v>5252.7950000000001</v>
      </c>
      <c r="D741" s="10">
        <v>5305.4589999999998</v>
      </c>
      <c r="E741" s="10">
        <v>5252.7950000000001</v>
      </c>
      <c r="F741" s="10">
        <v>5305.4589999999998</v>
      </c>
      <c r="G741" s="10">
        <v>959664607</v>
      </c>
      <c r="H741" s="10">
        <v>19144285851</v>
      </c>
      <c r="I741" s="10">
        <v>44.273000000000003</v>
      </c>
      <c r="J741" s="10">
        <v>0.84150000000000003</v>
      </c>
    </row>
    <row r="742" spans="1:10" x14ac:dyDescent="0.25">
      <c r="A742" s="9">
        <v>39468</v>
      </c>
      <c r="B742" s="10">
        <v>5305.4589999999998</v>
      </c>
      <c r="C742" s="10">
        <v>5315.7129999999997</v>
      </c>
      <c r="D742" s="10">
        <v>5315.7129999999997</v>
      </c>
      <c r="E742" s="10">
        <v>5038.2460000000001</v>
      </c>
      <c r="F742" s="10">
        <v>5038.2460000000001</v>
      </c>
      <c r="G742" s="10">
        <v>1100829128</v>
      </c>
      <c r="H742" s="10">
        <v>20232551681</v>
      </c>
      <c r="I742" s="10">
        <v>-267.21300000000002</v>
      </c>
      <c r="J742" s="10">
        <v>-5.0366</v>
      </c>
    </row>
    <row r="743" spans="1:10" x14ac:dyDescent="0.25">
      <c r="A743" s="9">
        <v>39469</v>
      </c>
      <c r="B743" s="10">
        <v>5038.2460000000001</v>
      </c>
      <c r="C743" s="10">
        <v>4910.76</v>
      </c>
      <c r="D743" s="10">
        <v>4910.76</v>
      </c>
      <c r="E743" s="10">
        <v>4662.6719999999996</v>
      </c>
      <c r="F743" s="10">
        <v>4662.6719999999996</v>
      </c>
      <c r="G743" s="10">
        <v>1567326541</v>
      </c>
      <c r="H743" s="10">
        <v>28135071174</v>
      </c>
      <c r="I743" s="10">
        <v>-375.57400000000001</v>
      </c>
      <c r="J743" s="10">
        <v>-7.4545000000000003</v>
      </c>
    </row>
    <row r="744" spans="1:10" x14ac:dyDescent="0.25">
      <c r="A744" s="9">
        <v>39470</v>
      </c>
      <c r="B744" s="10">
        <v>4662.6719999999996</v>
      </c>
      <c r="C744" s="10">
        <v>4693.6940000000004</v>
      </c>
      <c r="D744" s="10">
        <v>4919.9399999999996</v>
      </c>
      <c r="E744" s="10">
        <v>4693.6940000000004</v>
      </c>
      <c r="F744" s="10">
        <v>4919.9399999999996</v>
      </c>
      <c r="G744" s="10">
        <v>1270842493</v>
      </c>
      <c r="H744" s="10">
        <v>24156051274</v>
      </c>
      <c r="I744" s="10">
        <v>257.26799999999997</v>
      </c>
      <c r="J744" s="10">
        <v>5.5175999999999998</v>
      </c>
    </row>
    <row r="745" spans="1:10" x14ac:dyDescent="0.25">
      <c r="A745" s="9">
        <v>39471</v>
      </c>
      <c r="B745" s="10">
        <v>4919.9399999999996</v>
      </c>
      <c r="C745" s="10">
        <v>4968.0169999999998</v>
      </c>
      <c r="D745" s="10">
        <v>5020.4120000000003</v>
      </c>
      <c r="E745" s="10">
        <v>4968.0169999999998</v>
      </c>
      <c r="F745" s="10">
        <v>4991.0839999999998</v>
      </c>
      <c r="G745" s="10">
        <v>1219416653</v>
      </c>
      <c r="H745" s="10">
        <v>23989701716</v>
      </c>
      <c r="I745" s="10">
        <v>71.144000000000005</v>
      </c>
      <c r="J745" s="10">
        <v>1.446</v>
      </c>
    </row>
    <row r="746" spans="1:10" x14ac:dyDescent="0.25">
      <c r="A746" s="9">
        <v>39472</v>
      </c>
      <c r="B746" s="10">
        <v>4991.0839999999998</v>
      </c>
      <c r="C746" s="10">
        <v>4993.99</v>
      </c>
      <c r="D746" s="10">
        <v>5003.26</v>
      </c>
      <c r="E746" s="10">
        <v>4993.99</v>
      </c>
      <c r="F746" s="10">
        <v>4996.4210000000003</v>
      </c>
      <c r="G746" s="10">
        <v>1150381379</v>
      </c>
      <c r="H746" s="10">
        <v>23033517657</v>
      </c>
      <c r="I746" s="10">
        <v>5.3369999999999997</v>
      </c>
      <c r="J746" s="10">
        <v>0.1069</v>
      </c>
    </row>
    <row r="747" spans="1:10" x14ac:dyDescent="0.25">
      <c r="A747" s="9">
        <v>39475</v>
      </c>
      <c r="B747" s="10">
        <v>4996.4210000000003</v>
      </c>
      <c r="C747" s="10">
        <v>4964.8040000000001</v>
      </c>
      <c r="D747" s="10">
        <v>4964.8040000000001</v>
      </c>
      <c r="E747" s="10">
        <v>4638.1170000000002</v>
      </c>
      <c r="F747" s="10">
        <v>4638.1170000000002</v>
      </c>
      <c r="G747" s="10">
        <v>987961123</v>
      </c>
      <c r="H747" s="10">
        <v>18255909239</v>
      </c>
      <c r="I747" s="10">
        <v>-358.30399999999997</v>
      </c>
      <c r="J747" s="10">
        <v>-7.1711999999999998</v>
      </c>
    </row>
    <row r="748" spans="1:10" x14ac:dyDescent="0.25">
      <c r="A748" s="9">
        <v>39476</v>
      </c>
      <c r="B748" s="10">
        <v>4638.1170000000002</v>
      </c>
      <c r="C748" s="10">
        <v>4640.4750000000004</v>
      </c>
      <c r="D748" s="10">
        <v>4680.3339999999998</v>
      </c>
      <c r="E748" s="10">
        <v>4640.4750000000004</v>
      </c>
      <c r="F748" s="10">
        <v>4668.1940000000004</v>
      </c>
      <c r="G748" s="10">
        <v>692326392</v>
      </c>
      <c r="H748" s="10">
        <v>12793363510</v>
      </c>
      <c r="I748" s="10">
        <v>30.077000000000002</v>
      </c>
      <c r="J748" s="10">
        <v>0.64849999999999997</v>
      </c>
    </row>
    <row r="749" spans="1:10" x14ac:dyDescent="0.25">
      <c r="A749" s="9">
        <v>39477</v>
      </c>
      <c r="B749" s="10">
        <v>4668.1940000000004</v>
      </c>
      <c r="C749" s="10">
        <v>4724.3500000000004</v>
      </c>
      <c r="D749" s="10">
        <v>4724.3500000000004</v>
      </c>
      <c r="E749" s="10">
        <v>4603.7669999999998</v>
      </c>
      <c r="F749" s="10">
        <v>4663.3689999999997</v>
      </c>
      <c r="G749" s="10">
        <v>775393140</v>
      </c>
      <c r="H749" s="10">
        <v>15248340149</v>
      </c>
      <c r="I749" s="10">
        <v>-4.8250000000000002</v>
      </c>
      <c r="J749" s="10">
        <v>-0.10340000000000001</v>
      </c>
    </row>
    <row r="750" spans="1:10" x14ac:dyDescent="0.25">
      <c r="A750" s="9">
        <v>39478</v>
      </c>
      <c r="B750" s="10">
        <v>4663.3689999999997</v>
      </c>
      <c r="C750" s="10">
        <v>4647.7340000000004</v>
      </c>
      <c r="D750" s="10">
        <v>4647.7340000000004</v>
      </c>
      <c r="E750" s="10">
        <v>4589.1090000000004</v>
      </c>
      <c r="F750" s="10">
        <v>4589.1090000000004</v>
      </c>
      <c r="G750" s="10">
        <v>698471863</v>
      </c>
      <c r="H750" s="10">
        <v>13611676992</v>
      </c>
      <c r="I750" s="10">
        <v>-74.260000000000005</v>
      </c>
      <c r="J750" s="10">
        <v>-1.5924</v>
      </c>
    </row>
    <row r="751" spans="1:10" x14ac:dyDescent="0.25">
      <c r="A751" s="9">
        <v>39479</v>
      </c>
      <c r="B751" s="10">
        <v>4589.1090000000004</v>
      </c>
      <c r="C751" s="10">
        <v>4580.7340000000004</v>
      </c>
      <c r="D751" s="10">
        <v>4580.7340000000004</v>
      </c>
      <c r="E751" s="10">
        <v>4429.8180000000002</v>
      </c>
      <c r="F751" s="10">
        <v>4509.1760000000004</v>
      </c>
      <c r="G751" s="10">
        <v>731891384</v>
      </c>
      <c r="H751" s="10">
        <v>13109712894</v>
      </c>
      <c r="I751" s="10">
        <v>-79.933000000000007</v>
      </c>
      <c r="J751" s="10">
        <v>-1.7418</v>
      </c>
    </row>
    <row r="752" spans="1:10" x14ac:dyDescent="0.25">
      <c r="A752" s="9">
        <v>39482</v>
      </c>
      <c r="B752" s="10">
        <v>4509.1760000000004</v>
      </c>
      <c r="C752" s="10">
        <v>4630.0860000000002</v>
      </c>
      <c r="D752" s="10">
        <v>4888.848</v>
      </c>
      <c r="E752" s="10">
        <v>4630.0860000000002</v>
      </c>
      <c r="F752" s="10">
        <v>4888.848</v>
      </c>
      <c r="G752" s="10">
        <v>906104541</v>
      </c>
      <c r="H752" s="10">
        <v>17022137084</v>
      </c>
      <c r="I752" s="10">
        <v>379.67200000000003</v>
      </c>
      <c r="J752" s="10">
        <v>8.42</v>
      </c>
    </row>
    <row r="753" spans="1:10" x14ac:dyDescent="0.25">
      <c r="A753" s="9">
        <v>39483</v>
      </c>
      <c r="B753" s="10">
        <v>4888.848</v>
      </c>
      <c r="C753" s="10">
        <v>4902.183</v>
      </c>
      <c r="D753" s="10">
        <v>4902.183</v>
      </c>
      <c r="E753" s="10">
        <v>4863.3509999999997</v>
      </c>
      <c r="F753" s="10">
        <v>4880.2169999999996</v>
      </c>
      <c r="G753" s="10">
        <v>738323573</v>
      </c>
      <c r="H753" s="10">
        <v>14181820416</v>
      </c>
      <c r="I753" s="10">
        <v>-8.6310000000000002</v>
      </c>
      <c r="J753" s="10">
        <v>-0.17649999999999999</v>
      </c>
    </row>
    <row r="754" spans="1:10" x14ac:dyDescent="0.25">
      <c r="A754" s="9">
        <v>39491</v>
      </c>
      <c r="B754" s="10">
        <v>4880.2169999999996</v>
      </c>
      <c r="C754" s="10">
        <v>4830.1850000000004</v>
      </c>
      <c r="D754" s="10">
        <v>4837.1499999999996</v>
      </c>
      <c r="E754" s="10">
        <v>4801.1059999999998</v>
      </c>
      <c r="F754" s="10">
        <v>4801.1059999999998</v>
      </c>
      <c r="G754" s="10">
        <v>444874276</v>
      </c>
      <c r="H754" s="10">
        <v>8160142668</v>
      </c>
      <c r="I754" s="10">
        <v>-79.111000000000004</v>
      </c>
      <c r="J754" s="10">
        <v>-1.6211</v>
      </c>
    </row>
    <row r="755" spans="1:10" x14ac:dyDescent="0.25">
      <c r="A755" s="9">
        <v>39492</v>
      </c>
      <c r="B755" s="10">
        <v>4801.1059999999998</v>
      </c>
      <c r="C755" s="10">
        <v>4844.5330000000004</v>
      </c>
      <c r="D755" s="10">
        <v>4913.7839999999997</v>
      </c>
      <c r="E755" s="10">
        <v>4844.5330000000004</v>
      </c>
      <c r="F755" s="10">
        <v>4885.4669999999996</v>
      </c>
      <c r="G755" s="10">
        <v>471417606</v>
      </c>
      <c r="H755" s="10">
        <v>8923856926</v>
      </c>
      <c r="I755" s="10">
        <v>84.361000000000004</v>
      </c>
      <c r="J755" s="10">
        <v>1.7571000000000001</v>
      </c>
    </row>
    <row r="756" spans="1:10" x14ac:dyDescent="0.25">
      <c r="A756" s="9">
        <v>39493</v>
      </c>
      <c r="B756" s="10">
        <v>4885.4669999999996</v>
      </c>
      <c r="C756" s="10">
        <v>4853.6120000000001</v>
      </c>
      <c r="D756" s="10">
        <v>4853.6120000000001</v>
      </c>
      <c r="E756" s="10">
        <v>4774.5739999999996</v>
      </c>
      <c r="F756" s="10">
        <v>4845.424</v>
      </c>
      <c r="G756" s="10">
        <v>496888495</v>
      </c>
      <c r="H756" s="10">
        <v>9441646654</v>
      </c>
      <c r="I756" s="10">
        <v>-40.042999999999999</v>
      </c>
      <c r="J756" s="10">
        <v>-0.8196</v>
      </c>
    </row>
    <row r="757" spans="1:10" x14ac:dyDescent="0.25">
      <c r="A757" s="9">
        <v>39496</v>
      </c>
      <c r="B757" s="10">
        <v>4845.424</v>
      </c>
      <c r="C757" s="10">
        <v>4888.5810000000001</v>
      </c>
      <c r="D757" s="10">
        <v>4975.3140000000003</v>
      </c>
      <c r="E757" s="10">
        <v>4888.5810000000001</v>
      </c>
      <c r="F757" s="10">
        <v>4939.2950000000001</v>
      </c>
      <c r="G757" s="10">
        <v>837087144</v>
      </c>
      <c r="H757" s="10">
        <v>15947691066</v>
      </c>
      <c r="I757" s="10">
        <v>93.870999999999995</v>
      </c>
      <c r="J757" s="10">
        <v>1.9373</v>
      </c>
    </row>
    <row r="758" spans="1:10" x14ac:dyDescent="0.25">
      <c r="A758" s="9">
        <v>39497</v>
      </c>
      <c r="B758" s="10">
        <v>4939.2950000000001</v>
      </c>
      <c r="C758" s="10">
        <v>4953.7089999999998</v>
      </c>
      <c r="D758" s="10">
        <v>5072.2550000000001</v>
      </c>
      <c r="E758" s="10">
        <v>4953.7089999999998</v>
      </c>
      <c r="F758" s="10">
        <v>5072.2550000000001</v>
      </c>
      <c r="G758" s="10">
        <v>893240504</v>
      </c>
      <c r="H758" s="10">
        <v>17901220969</v>
      </c>
      <c r="I758" s="10">
        <v>132.96</v>
      </c>
      <c r="J758" s="10">
        <v>2.6919</v>
      </c>
    </row>
    <row r="759" spans="1:10" x14ac:dyDescent="0.25">
      <c r="A759" s="9">
        <v>39498</v>
      </c>
      <c r="B759" s="10">
        <v>5072.2550000000001</v>
      </c>
      <c r="C759" s="10">
        <v>5097.9629999999997</v>
      </c>
      <c r="D759" s="10">
        <v>5097.9629999999997</v>
      </c>
      <c r="E759" s="10">
        <v>5004.5730000000003</v>
      </c>
      <c r="F759" s="10">
        <v>5004.5730000000003</v>
      </c>
      <c r="G759" s="10">
        <v>917866930</v>
      </c>
      <c r="H759" s="10">
        <v>18156933293</v>
      </c>
      <c r="I759" s="10">
        <v>-67.682000000000002</v>
      </c>
      <c r="J759" s="10">
        <v>-1.3344</v>
      </c>
    </row>
    <row r="760" spans="1:10" x14ac:dyDescent="0.25">
      <c r="A760" s="9">
        <v>39499</v>
      </c>
      <c r="B760" s="10">
        <v>5004.5730000000003</v>
      </c>
      <c r="C760" s="10">
        <v>4976.5280000000002</v>
      </c>
      <c r="D760" s="10">
        <v>5063.6459999999997</v>
      </c>
      <c r="E760" s="10">
        <v>4976.5280000000002</v>
      </c>
      <c r="F760" s="10">
        <v>5052.9309999999996</v>
      </c>
      <c r="G760" s="10">
        <v>829099378</v>
      </c>
      <c r="H760" s="10">
        <v>15917744923</v>
      </c>
      <c r="I760" s="10">
        <v>48.357999999999997</v>
      </c>
      <c r="J760" s="10">
        <v>0.96630000000000005</v>
      </c>
    </row>
    <row r="761" spans="1:10" x14ac:dyDescent="0.25">
      <c r="A761" s="9">
        <v>39500</v>
      </c>
      <c r="B761" s="10">
        <v>5052.9309999999996</v>
      </c>
      <c r="C761" s="10">
        <v>5037.2870000000003</v>
      </c>
      <c r="D761" s="10">
        <v>5037.2870000000003</v>
      </c>
      <c r="E761" s="10">
        <v>4866.4170000000004</v>
      </c>
      <c r="F761" s="10">
        <v>4894.1790000000001</v>
      </c>
      <c r="G761" s="10">
        <v>882692565</v>
      </c>
      <c r="H761" s="10">
        <v>16141372331</v>
      </c>
      <c r="I761" s="10">
        <v>-158.75200000000001</v>
      </c>
      <c r="J761" s="10">
        <v>-3.1417999999999999</v>
      </c>
    </row>
    <row r="762" spans="1:10" x14ac:dyDescent="0.25">
      <c r="A762" s="9">
        <v>39503</v>
      </c>
      <c r="B762" s="10">
        <v>4894.1790000000001</v>
      </c>
      <c r="C762" s="10">
        <v>4893.82</v>
      </c>
      <c r="D762" s="10">
        <v>4893.82</v>
      </c>
      <c r="E762" s="10">
        <v>4728.7830000000004</v>
      </c>
      <c r="F762" s="10">
        <v>4728.7830000000004</v>
      </c>
      <c r="G762" s="10">
        <v>744958036</v>
      </c>
      <c r="H762" s="10">
        <v>13473246602</v>
      </c>
      <c r="I762" s="10">
        <v>-165.39599999999999</v>
      </c>
      <c r="J762" s="10">
        <v>-3.3794</v>
      </c>
    </row>
    <row r="763" spans="1:10" x14ac:dyDescent="0.25">
      <c r="A763" s="9">
        <v>39504</v>
      </c>
      <c r="B763" s="10">
        <v>4728.7830000000004</v>
      </c>
      <c r="C763" s="10">
        <v>4848.4170000000004</v>
      </c>
      <c r="D763" s="10">
        <v>4848.4170000000004</v>
      </c>
      <c r="E763" s="10">
        <v>4653.4880000000003</v>
      </c>
      <c r="F763" s="10">
        <v>4669.0420000000004</v>
      </c>
      <c r="G763" s="10">
        <v>747060335</v>
      </c>
      <c r="H763" s="10">
        <v>14554339154</v>
      </c>
      <c r="I763" s="10">
        <v>-59.741</v>
      </c>
      <c r="J763" s="10">
        <v>-1.2633000000000001</v>
      </c>
    </row>
    <row r="764" spans="1:10" x14ac:dyDescent="0.25">
      <c r="A764" s="9">
        <v>39505</v>
      </c>
      <c r="B764" s="10">
        <v>4669.0420000000004</v>
      </c>
      <c r="C764" s="10">
        <v>4701.2250000000004</v>
      </c>
      <c r="D764" s="10">
        <v>4776.3389999999999</v>
      </c>
      <c r="E764" s="10">
        <v>4701.2250000000004</v>
      </c>
      <c r="F764" s="10">
        <v>4776.3389999999999</v>
      </c>
      <c r="G764" s="10">
        <v>679502181</v>
      </c>
      <c r="H764" s="10">
        <v>12051766262</v>
      </c>
      <c r="I764" s="10">
        <v>107.297</v>
      </c>
      <c r="J764" s="10">
        <v>2.2980999999999998</v>
      </c>
    </row>
    <row r="765" spans="1:10" x14ac:dyDescent="0.25">
      <c r="A765" s="9">
        <v>39506</v>
      </c>
      <c r="B765" s="10">
        <v>4776.3389999999999</v>
      </c>
      <c r="C765" s="10">
        <v>4785.42</v>
      </c>
      <c r="D765" s="10">
        <v>4799.7550000000001</v>
      </c>
      <c r="E765" s="10">
        <v>4777.6559999999999</v>
      </c>
      <c r="F765" s="10">
        <v>4799.7550000000001</v>
      </c>
      <c r="G765" s="10">
        <v>678780589</v>
      </c>
      <c r="H765" s="10">
        <v>12070405535</v>
      </c>
      <c r="I765" s="10">
        <v>23.416</v>
      </c>
      <c r="J765" s="10">
        <v>0.49020000000000002</v>
      </c>
    </row>
    <row r="766" spans="1:10" x14ac:dyDescent="0.25">
      <c r="A766" s="9">
        <v>39507</v>
      </c>
      <c r="B766" s="10">
        <v>4799.7550000000001</v>
      </c>
      <c r="C766" s="10">
        <v>4781.6859999999997</v>
      </c>
      <c r="D766" s="10">
        <v>4819.8389999999999</v>
      </c>
      <c r="E766" s="10">
        <v>4781.6859999999997</v>
      </c>
      <c r="F766" s="10">
        <v>4819.8389999999999</v>
      </c>
      <c r="G766" s="10">
        <v>624226103</v>
      </c>
      <c r="H766" s="10">
        <v>10616825121</v>
      </c>
      <c r="I766" s="10">
        <v>20.084</v>
      </c>
      <c r="J766" s="10">
        <v>0.41839999999999999</v>
      </c>
    </row>
    <row r="767" spans="1:10" x14ac:dyDescent="0.25">
      <c r="A767" s="9">
        <v>39510</v>
      </c>
      <c r="B767" s="10">
        <v>4819.8389999999999</v>
      </c>
      <c r="C767" s="10">
        <v>4798.3590000000004</v>
      </c>
      <c r="D767" s="10">
        <v>4944.5320000000002</v>
      </c>
      <c r="E767" s="10">
        <v>4798.3590000000004</v>
      </c>
      <c r="F767" s="10">
        <v>4944.5320000000002</v>
      </c>
      <c r="G767" s="10">
        <v>976560082</v>
      </c>
      <c r="H767" s="10">
        <v>18033959976</v>
      </c>
      <c r="I767" s="10">
        <v>124.693</v>
      </c>
      <c r="J767" s="10">
        <v>2.5871</v>
      </c>
    </row>
    <row r="768" spans="1:10" x14ac:dyDescent="0.25">
      <c r="A768" s="9">
        <v>39511</v>
      </c>
      <c r="B768" s="10">
        <v>4944.5320000000002</v>
      </c>
      <c r="C768" s="10">
        <v>4953.1000000000004</v>
      </c>
      <c r="D768" s="10">
        <v>4953.1000000000004</v>
      </c>
      <c r="E768" s="10">
        <v>4831.5929999999998</v>
      </c>
      <c r="F768" s="10">
        <v>4831.5929999999998</v>
      </c>
      <c r="G768" s="10">
        <v>1012627236</v>
      </c>
      <c r="H768" s="10">
        <v>18615951409</v>
      </c>
      <c r="I768" s="10">
        <v>-112.93899999999999</v>
      </c>
      <c r="J768" s="10">
        <v>-2.2841</v>
      </c>
    </row>
    <row r="769" spans="1:10" x14ac:dyDescent="0.25">
      <c r="A769" s="9">
        <v>39512</v>
      </c>
      <c r="B769" s="10">
        <v>4831.5929999999998</v>
      </c>
      <c r="C769" s="10">
        <v>4801.8860000000004</v>
      </c>
      <c r="D769" s="10">
        <v>4801.8860000000004</v>
      </c>
      <c r="E769" s="10">
        <v>4644.2340000000004</v>
      </c>
      <c r="F769" s="10">
        <v>4752.5200000000004</v>
      </c>
      <c r="G769" s="10">
        <v>1137105702</v>
      </c>
      <c r="H769" s="10">
        <v>19868928631</v>
      </c>
      <c r="I769" s="10">
        <v>-79.072999999999993</v>
      </c>
      <c r="J769" s="10">
        <v>-1.6366000000000001</v>
      </c>
    </row>
    <row r="770" spans="1:10" x14ac:dyDescent="0.25">
      <c r="A770" s="9">
        <v>39513</v>
      </c>
      <c r="B770" s="10">
        <v>4752.5200000000004</v>
      </c>
      <c r="C770" s="10">
        <v>4767.6040000000003</v>
      </c>
      <c r="D770" s="10">
        <v>4833.8519999999999</v>
      </c>
      <c r="E770" s="10">
        <v>4767.6040000000003</v>
      </c>
      <c r="F770" s="10">
        <v>4780.6790000000001</v>
      </c>
      <c r="G770" s="10">
        <v>1039070265</v>
      </c>
      <c r="H770" s="10">
        <v>18091404410</v>
      </c>
      <c r="I770" s="10">
        <v>28.158999999999999</v>
      </c>
      <c r="J770" s="10">
        <v>0.59250000000000003</v>
      </c>
    </row>
    <row r="771" spans="1:10" x14ac:dyDescent="0.25">
      <c r="A771" s="9">
        <v>39514</v>
      </c>
      <c r="B771" s="10">
        <v>4780.6790000000001</v>
      </c>
      <c r="C771" s="10">
        <v>4736.6289999999999</v>
      </c>
      <c r="D771" s="10">
        <v>4736.6289999999999</v>
      </c>
      <c r="E771" s="10">
        <v>4710.1369999999997</v>
      </c>
      <c r="F771" s="10">
        <v>4714.4650000000001</v>
      </c>
      <c r="G771" s="10">
        <v>695143743</v>
      </c>
      <c r="H771" s="10">
        <v>12181279224</v>
      </c>
      <c r="I771" s="10">
        <v>-66.213999999999999</v>
      </c>
      <c r="J771" s="10">
        <v>-1.385</v>
      </c>
    </row>
    <row r="772" spans="1:10" x14ac:dyDescent="0.25">
      <c r="A772" s="9">
        <v>39517</v>
      </c>
      <c r="B772" s="10">
        <v>4714.4650000000001</v>
      </c>
      <c r="C772" s="10">
        <v>4686.6989999999996</v>
      </c>
      <c r="D772" s="10">
        <v>4686.6989999999996</v>
      </c>
      <c r="E772" s="10">
        <v>4522.268</v>
      </c>
      <c r="F772" s="10">
        <v>4522.268</v>
      </c>
      <c r="G772" s="10">
        <v>774236238</v>
      </c>
      <c r="H772" s="10">
        <v>13545979981</v>
      </c>
      <c r="I772" s="10">
        <v>-192.197</v>
      </c>
      <c r="J772" s="10">
        <v>-4.0768000000000004</v>
      </c>
    </row>
    <row r="773" spans="1:10" x14ac:dyDescent="0.25">
      <c r="A773" s="9">
        <v>39518</v>
      </c>
      <c r="B773" s="10">
        <v>4522.268</v>
      </c>
      <c r="C773" s="10">
        <v>4478.2569999999996</v>
      </c>
      <c r="D773" s="10">
        <v>4526.5789999999997</v>
      </c>
      <c r="E773" s="10">
        <v>4458.7830000000004</v>
      </c>
      <c r="F773" s="10">
        <v>4526.5789999999997</v>
      </c>
      <c r="G773" s="10">
        <v>657410257</v>
      </c>
      <c r="H773" s="10">
        <v>11858780673</v>
      </c>
      <c r="I773" s="10">
        <v>4.3109999999999999</v>
      </c>
      <c r="J773" s="10">
        <v>9.5299999999999996E-2</v>
      </c>
    </row>
    <row r="774" spans="1:10" x14ac:dyDescent="0.25">
      <c r="A774" s="9">
        <v>39519</v>
      </c>
      <c r="B774" s="10">
        <v>4526.5789999999997</v>
      </c>
      <c r="C774" s="10">
        <v>4622.5709999999999</v>
      </c>
      <c r="D774" s="10">
        <v>4622.5709999999999</v>
      </c>
      <c r="E774" s="10">
        <v>4409.6959999999999</v>
      </c>
      <c r="F774" s="10">
        <v>4409.6959999999999</v>
      </c>
      <c r="G774" s="10">
        <v>704078551</v>
      </c>
      <c r="H774" s="10">
        <v>12424450188</v>
      </c>
      <c r="I774" s="10">
        <v>-116.883</v>
      </c>
      <c r="J774" s="10">
        <v>-2.5821000000000001</v>
      </c>
    </row>
    <row r="775" spans="1:10" x14ac:dyDescent="0.25">
      <c r="A775" s="9">
        <v>39520</v>
      </c>
      <c r="B775" s="10">
        <v>4409.6959999999999</v>
      </c>
      <c r="C775" s="10">
        <v>4370.1329999999998</v>
      </c>
      <c r="D775" s="10">
        <v>4370.1329999999998</v>
      </c>
      <c r="E775" s="10">
        <v>4251.9709999999995</v>
      </c>
      <c r="F775" s="10">
        <v>4253.0659999999998</v>
      </c>
      <c r="G775" s="10">
        <v>852510594</v>
      </c>
      <c r="H775" s="10">
        <v>14357875767</v>
      </c>
      <c r="I775" s="10">
        <v>-156.63</v>
      </c>
      <c r="J775" s="10">
        <v>-3.5518999999999998</v>
      </c>
    </row>
    <row r="776" spans="1:10" x14ac:dyDescent="0.25">
      <c r="A776" s="9">
        <v>39521</v>
      </c>
      <c r="B776" s="10">
        <v>4253.0659999999998</v>
      </c>
      <c r="C776" s="10">
        <v>4232.7809999999999</v>
      </c>
      <c r="D776" s="10">
        <v>4232.7809999999999</v>
      </c>
      <c r="E776" s="10">
        <v>4140.116</v>
      </c>
      <c r="F776" s="10">
        <v>4212.7449999999999</v>
      </c>
      <c r="G776" s="10">
        <v>527504958</v>
      </c>
      <c r="H776" s="10">
        <v>9122845098</v>
      </c>
      <c r="I776" s="10">
        <v>-40.320999999999998</v>
      </c>
      <c r="J776" s="10">
        <v>-0.94799999999999995</v>
      </c>
    </row>
    <row r="777" spans="1:10" x14ac:dyDescent="0.25">
      <c r="A777" s="9">
        <v>39524</v>
      </c>
      <c r="B777" s="10">
        <v>4212.7449999999999</v>
      </c>
      <c r="C777" s="10">
        <v>4194.902</v>
      </c>
      <c r="D777" s="10">
        <v>4194.902</v>
      </c>
      <c r="E777" s="10">
        <v>3949.5610000000001</v>
      </c>
      <c r="F777" s="10">
        <v>3949.5610000000001</v>
      </c>
      <c r="G777" s="10">
        <v>630761106</v>
      </c>
      <c r="H777" s="10">
        <v>10102707924</v>
      </c>
      <c r="I777" s="10">
        <v>-263.18400000000003</v>
      </c>
      <c r="J777" s="10">
        <v>-6.2473000000000001</v>
      </c>
    </row>
    <row r="778" spans="1:10" x14ac:dyDescent="0.25">
      <c r="A778" s="9">
        <v>39525</v>
      </c>
      <c r="B778" s="10">
        <v>3949.5610000000001</v>
      </c>
      <c r="C778" s="10">
        <v>3908.2820000000002</v>
      </c>
      <c r="D778" s="10">
        <v>3908.2820000000002</v>
      </c>
      <c r="E778" s="10">
        <v>3719.8519999999999</v>
      </c>
      <c r="F778" s="10">
        <v>3719.8519999999999</v>
      </c>
      <c r="G778" s="10">
        <v>800902251</v>
      </c>
      <c r="H778" s="10">
        <v>11741478552</v>
      </c>
      <c r="I778" s="10">
        <v>-229.709</v>
      </c>
      <c r="J778" s="10">
        <v>-5.8160999999999996</v>
      </c>
    </row>
    <row r="779" spans="1:10" x14ac:dyDescent="0.25">
      <c r="A779" s="9">
        <v>39526</v>
      </c>
      <c r="B779" s="10">
        <v>3719.8519999999999</v>
      </c>
      <c r="C779" s="10">
        <v>3799.5650000000001</v>
      </c>
      <c r="D779" s="10">
        <v>3892.1689999999999</v>
      </c>
      <c r="E779" s="10">
        <v>3799.5650000000001</v>
      </c>
      <c r="F779" s="10">
        <v>3864.7820000000002</v>
      </c>
      <c r="G779" s="10">
        <v>895876653</v>
      </c>
      <c r="H779" s="10">
        <v>13552976309</v>
      </c>
      <c r="I779" s="10">
        <v>144.93</v>
      </c>
      <c r="J779" s="10">
        <v>3.8961000000000001</v>
      </c>
    </row>
    <row r="780" spans="1:10" x14ac:dyDescent="0.25">
      <c r="A780" s="9">
        <v>39527</v>
      </c>
      <c r="B780" s="10">
        <v>3864.7820000000002</v>
      </c>
      <c r="C780" s="10">
        <v>3807.7640000000001</v>
      </c>
      <c r="D780" s="10">
        <v>4007.1750000000002</v>
      </c>
      <c r="E780" s="10">
        <v>3807.7640000000001</v>
      </c>
      <c r="F780" s="10">
        <v>4007.1750000000002</v>
      </c>
      <c r="G780" s="10">
        <v>1004601533</v>
      </c>
      <c r="H780" s="10">
        <v>15401420677</v>
      </c>
      <c r="I780" s="10">
        <v>142.393</v>
      </c>
      <c r="J780" s="10">
        <v>3.6844000000000001</v>
      </c>
    </row>
    <row r="781" spans="1:10" x14ac:dyDescent="0.25">
      <c r="A781" s="9">
        <v>39528</v>
      </c>
      <c r="B781" s="10">
        <v>4007.1750000000002</v>
      </c>
      <c r="C781" s="10">
        <v>4008.2269999999999</v>
      </c>
      <c r="D781" s="10">
        <v>4105.3159999999998</v>
      </c>
      <c r="E781" s="10">
        <v>4008.2269999999999</v>
      </c>
      <c r="F781" s="10">
        <v>4105.3159999999998</v>
      </c>
      <c r="G781" s="10">
        <v>1108223195</v>
      </c>
      <c r="H781" s="10">
        <v>16543982523</v>
      </c>
      <c r="I781" s="10">
        <v>98.141000000000005</v>
      </c>
      <c r="J781" s="10">
        <v>2.4491000000000001</v>
      </c>
    </row>
    <row r="782" spans="1:10" x14ac:dyDescent="0.25">
      <c r="A782" s="9">
        <v>39531</v>
      </c>
      <c r="B782" s="10">
        <v>4105.3159999999998</v>
      </c>
      <c r="C782" s="10">
        <v>4154.8280000000004</v>
      </c>
      <c r="D782" s="10">
        <v>4154.8280000000004</v>
      </c>
      <c r="E782" s="10">
        <v>3935.1309999999999</v>
      </c>
      <c r="F782" s="10">
        <v>3935.1309999999999</v>
      </c>
      <c r="G782" s="10">
        <v>955496601</v>
      </c>
      <c r="H782" s="10">
        <v>14098307602</v>
      </c>
      <c r="I782" s="10">
        <v>-170.185</v>
      </c>
      <c r="J782" s="10">
        <v>-4.1455000000000002</v>
      </c>
    </row>
    <row r="783" spans="1:10" x14ac:dyDescent="0.25">
      <c r="A783" s="9">
        <v>39532</v>
      </c>
      <c r="B783" s="10">
        <v>3935.1309999999999</v>
      </c>
      <c r="C783" s="10">
        <v>3859.0569999999998</v>
      </c>
      <c r="D783" s="10">
        <v>4025.125</v>
      </c>
      <c r="E783" s="10">
        <v>3859.0569999999998</v>
      </c>
      <c r="F783" s="10">
        <v>4025.125</v>
      </c>
      <c r="G783" s="10">
        <v>719378931</v>
      </c>
      <c r="H783" s="10">
        <v>10974607651</v>
      </c>
      <c r="I783" s="10">
        <v>89.994</v>
      </c>
      <c r="J783" s="10">
        <v>2.2869000000000002</v>
      </c>
    </row>
    <row r="784" spans="1:10" x14ac:dyDescent="0.25">
      <c r="A784" s="9">
        <v>39533</v>
      </c>
      <c r="B784" s="10">
        <v>4025.125</v>
      </c>
      <c r="C784" s="10">
        <v>4041.2539999999999</v>
      </c>
      <c r="D784" s="10">
        <v>4041.2539999999999</v>
      </c>
      <c r="E784" s="10">
        <v>4026.1120000000001</v>
      </c>
      <c r="F784" s="10">
        <v>4034.864</v>
      </c>
      <c r="G784" s="10">
        <v>580104311</v>
      </c>
      <c r="H784" s="10">
        <v>9311457827</v>
      </c>
      <c r="I784" s="10">
        <v>9.7390000000000008</v>
      </c>
      <c r="J784" s="10">
        <v>0.24199999999999999</v>
      </c>
    </row>
    <row r="785" spans="1:10" x14ac:dyDescent="0.25">
      <c r="A785" s="9">
        <v>39534</v>
      </c>
      <c r="B785" s="10">
        <v>4034.864</v>
      </c>
      <c r="C785" s="10">
        <v>3980.68</v>
      </c>
      <c r="D785" s="10">
        <v>3980.68</v>
      </c>
      <c r="E785" s="10">
        <v>3843.3139999999999</v>
      </c>
      <c r="F785" s="10">
        <v>3843.3139999999999</v>
      </c>
      <c r="G785" s="10">
        <v>731412354</v>
      </c>
      <c r="H785" s="10">
        <v>10890331479</v>
      </c>
      <c r="I785" s="10">
        <v>-191.55</v>
      </c>
      <c r="J785" s="10">
        <v>-4.7473999999999998</v>
      </c>
    </row>
    <row r="786" spans="1:10" x14ac:dyDescent="0.25">
      <c r="A786" s="9">
        <v>39535</v>
      </c>
      <c r="B786" s="10">
        <v>3843.3139999999999</v>
      </c>
      <c r="C786" s="10">
        <v>3804.0630000000001</v>
      </c>
      <c r="D786" s="10">
        <v>3960.473</v>
      </c>
      <c r="E786" s="10">
        <v>3804.0630000000001</v>
      </c>
      <c r="F786" s="10">
        <v>3960.473</v>
      </c>
      <c r="G786" s="10">
        <v>848768398</v>
      </c>
      <c r="H786" s="10">
        <v>12389934190</v>
      </c>
      <c r="I786" s="10">
        <v>117.15900000000001</v>
      </c>
      <c r="J786" s="10">
        <v>3.0484</v>
      </c>
    </row>
    <row r="787" spans="1:10" x14ac:dyDescent="0.25">
      <c r="A787" s="9">
        <v>39538</v>
      </c>
      <c r="B787" s="10">
        <v>3960.473</v>
      </c>
      <c r="C787" s="10">
        <v>3842.5210000000002</v>
      </c>
      <c r="D787" s="10">
        <v>3842.5210000000002</v>
      </c>
      <c r="E787" s="10">
        <v>3808.9659999999999</v>
      </c>
      <c r="F787" s="10">
        <v>3808.9659999999999</v>
      </c>
      <c r="G787" s="10">
        <v>624246967</v>
      </c>
      <c r="H787" s="10">
        <v>9278871112</v>
      </c>
      <c r="I787" s="10">
        <v>-151.50700000000001</v>
      </c>
      <c r="J787" s="10">
        <v>-3.8254999999999999</v>
      </c>
    </row>
    <row r="788" spans="1:10" x14ac:dyDescent="0.25">
      <c r="A788" s="9">
        <v>39539</v>
      </c>
      <c r="B788" s="10">
        <v>3808.9659999999999</v>
      </c>
      <c r="C788" s="10">
        <v>3794.8850000000002</v>
      </c>
      <c r="D788" s="10">
        <v>3835.03</v>
      </c>
      <c r="E788" s="10">
        <v>3521.357</v>
      </c>
      <c r="F788" s="10">
        <v>3529.261</v>
      </c>
      <c r="G788" s="10">
        <v>858687138</v>
      </c>
      <c r="H788" s="10">
        <v>11905817523</v>
      </c>
      <c r="I788" s="10">
        <v>-279.70499999999998</v>
      </c>
      <c r="J788" s="10">
        <v>-7.3433000000000002</v>
      </c>
    </row>
    <row r="789" spans="1:10" x14ac:dyDescent="0.25">
      <c r="A789" s="9">
        <v>39540</v>
      </c>
      <c r="B789" s="10">
        <v>3529.261</v>
      </c>
      <c r="C789" s="10">
        <v>3559.5239999999999</v>
      </c>
      <c r="D789" s="10">
        <v>3609.009</v>
      </c>
      <c r="E789" s="10">
        <v>3396.1190000000001</v>
      </c>
      <c r="F789" s="10">
        <v>3440.752</v>
      </c>
      <c r="G789" s="10">
        <v>848849472</v>
      </c>
      <c r="H789" s="10">
        <v>11437971585</v>
      </c>
      <c r="I789" s="10">
        <v>-88.509</v>
      </c>
      <c r="J789" s="10">
        <v>-2.5078999999999998</v>
      </c>
    </row>
    <row r="790" spans="1:10" x14ac:dyDescent="0.25">
      <c r="A790" s="9">
        <v>39541</v>
      </c>
      <c r="B790" s="10">
        <v>3440.752</v>
      </c>
      <c r="C790" s="10">
        <v>3420.1680000000001</v>
      </c>
      <c r="D790" s="10">
        <v>3606.2440000000001</v>
      </c>
      <c r="E790" s="10">
        <v>3400.0729999999999</v>
      </c>
      <c r="F790" s="10">
        <v>3590.0459999999998</v>
      </c>
      <c r="G790" s="10">
        <v>732420892</v>
      </c>
      <c r="H790" s="10">
        <v>10048745312</v>
      </c>
      <c r="I790" s="10">
        <v>149.29400000000001</v>
      </c>
      <c r="J790" s="10">
        <v>4.3390000000000004</v>
      </c>
    </row>
    <row r="791" spans="1:10" x14ac:dyDescent="0.25">
      <c r="A791" s="9">
        <v>39545</v>
      </c>
      <c r="B791" s="10">
        <v>3590.0459999999998</v>
      </c>
      <c r="C791" s="10">
        <v>3548.7139999999999</v>
      </c>
      <c r="D791" s="10">
        <v>3802.68</v>
      </c>
      <c r="E791" s="10">
        <v>3508.9349999999999</v>
      </c>
      <c r="F791" s="10">
        <v>3793.4270000000001</v>
      </c>
      <c r="G791" s="10">
        <v>858984915</v>
      </c>
      <c r="H791" s="10">
        <v>12659837229</v>
      </c>
      <c r="I791" s="10">
        <v>203.381</v>
      </c>
      <c r="J791" s="10">
        <v>5.6650999999999998</v>
      </c>
    </row>
    <row r="792" spans="1:10" x14ac:dyDescent="0.25">
      <c r="A792" s="9">
        <v>39546</v>
      </c>
      <c r="B792" s="10">
        <v>3793.4270000000001</v>
      </c>
      <c r="C792" s="10">
        <v>3798.317</v>
      </c>
      <c r="D792" s="10">
        <v>3897.0639999999999</v>
      </c>
      <c r="E792" s="10">
        <v>3776.482</v>
      </c>
      <c r="F792" s="10">
        <v>3847.7460000000001</v>
      </c>
      <c r="G792" s="10">
        <v>930327198</v>
      </c>
      <c r="H792" s="10">
        <v>14014679535</v>
      </c>
      <c r="I792" s="10">
        <v>54.319000000000003</v>
      </c>
      <c r="J792" s="10">
        <v>1.4319</v>
      </c>
    </row>
    <row r="793" spans="1:10" x14ac:dyDescent="0.25">
      <c r="A793" s="9">
        <v>39547</v>
      </c>
      <c r="B793" s="10">
        <v>3847.7460000000001</v>
      </c>
      <c r="C793" s="10">
        <v>3828.8290000000002</v>
      </c>
      <c r="D793" s="10">
        <v>3915.1010000000001</v>
      </c>
      <c r="E793" s="10">
        <v>3698.3530000000001</v>
      </c>
      <c r="F793" s="10">
        <v>3702.4810000000002</v>
      </c>
      <c r="G793" s="10">
        <v>870455551</v>
      </c>
      <c r="H793" s="10">
        <v>12505760820</v>
      </c>
      <c r="I793" s="10">
        <v>-145.26499999999999</v>
      </c>
      <c r="J793" s="10">
        <v>-3.7753000000000001</v>
      </c>
    </row>
    <row r="794" spans="1:10" x14ac:dyDescent="0.25">
      <c r="A794" s="9">
        <v>39548</v>
      </c>
      <c r="B794" s="10">
        <v>3702.4810000000002</v>
      </c>
      <c r="C794" s="10">
        <v>3643.509</v>
      </c>
      <c r="D794" s="10">
        <v>3788.4540000000002</v>
      </c>
      <c r="E794" s="10">
        <v>3620.6350000000002</v>
      </c>
      <c r="F794" s="10">
        <v>3788.4540000000002</v>
      </c>
      <c r="G794" s="10">
        <v>627250102</v>
      </c>
      <c r="H794" s="10">
        <v>9938981504</v>
      </c>
      <c r="I794" s="10">
        <v>85.972999999999999</v>
      </c>
      <c r="J794" s="10">
        <v>2.3220000000000001</v>
      </c>
    </row>
    <row r="795" spans="1:10" x14ac:dyDescent="0.25">
      <c r="A795" s="9">
        <v>39549</v>
      </c>
      <c r="B795" s="10">
        <v>3788.4540000000002</v>
      </c>
      <c r="C795" s="10">
        <v>3815.2570000000001</v>
      </c>
      <c r="D795" s="10">
        <v>3862.5920000000001</v>
      </c>
      <c r="E795" s="10">
        <v>3787.2779999999998</v>
      </c>
      <c r="F795" s="10">
        <v>3811.9119999999998</v>
      </c>
      <c r="G795" s="10">
        <v>565654978</v>
      </c>
      <c r="H795" s="10">
        <v>9117076224</v>
      </c>
      <c r="I795" s="10">
        <v>23.457999999999998</v>
      </c>
      <c r="J795" s="10">
        <v>0.61919999999999997</v>
      </c>
    </row>
    <row r="796" spans="1:10" x14ac:dyDescent="0.25">
      <c r="A796" s="9">
        <v>39552</v>
      </c>
      <c r="B796" s="10">
        <v>3811.9119999999998</v>
      </c>
      <c r="C796" s="10">
        <v>3732.7939999999999</v>
      </c>
      <c r="D796" s="10">
        <v>3733.8270000000002</v>
      </c>
      <c r="E796" s="10">
        <v>3570.7779999999998</v>
      </c>
      <c r="F796" s="10">
        <v>3577.145</v>
      </c>
      <c r="G796" s="10">
        <v>682763747</v>
      </c>
      <c r="H796" s="10">
        <v>9670928837</v>
      </c>
      <c r="I796" s="10">
        <v>-234.767</v>
      </c>
      <c r="J796" s="10">
        <v>-6.1588000000000003</v>
      </c>
    </row>
    <row r="797" spans="1:10" x14ac:dyDescent="0.25">
      <c r="A797" s="9">
        <v>39553</v>
      </c>
      <c r="B797" s="10">
        <v>3577.145</v>
      </c>
      <c r="C797" s="10">
        <v>3557.8180000000002</v>
      </c>
      <c r="D797" s="10">
        <v>3638.9960000000001</v>
      </c>
      <c r="E797" s="10">
        <v>3473.4250000000002</v>
      </c>
      <c r="F797" s="10">
        <v>3638.46</v>
      </c>
      <c r="G797" s="10">
        <v>611460751</v>
      </c>
      <c r="H797" s="10">
        <v>8573942262</v>
      </c>
      <c r="I797" s="10">
        <v>61.314999999999998</v>
      </c>
      <c r="J797" s="10">
        <v>1.7141</v>
      </c>
    </row>
    <row r="798" spans="1:10" x14ac:dyDescent="0.25">
      <c r="A798" s="9">
        <v>39554</v>
      </c>
      <c r="B798" s="10">
        <v>3638.46</v>
      </c>
      <c r="C798" s="10">
        <v>3633.7280000000001</v>
      </c>
      <c r="D798" s="10">
        <v>3641.0590000000002</v>
      </c>
      <c r="E798" s="10">
        <v>3532.067</v>
      </c>
      <c r="F798" s="10">
        <v>3544.538</v>
      </c>
      <c r="G798" s="10">
        <v>574516367</v>
      </c>
      <c r="H798" s="10">
        <v>8658882130</v>
      </c>
      <c r="I798" s="10">
        <v>-93.921999999999997</v>
      </c>
      <c r="J798" s="10">
        <v>-2.5813999999999999</v>
      </c>
    </row>
    <row r="799" spans="1:10" x14ac:dyDescent="0.25">
      <c r="A799" s="9">
        <v>39555</v>
      </c>
      <c r="B799" s="10">
        <v>3544.538</v>
      </c>
      <c r="C799" s="10">
        <v>3551.192</v>
      </c>
      <c r="D799" s="10">
        <v>3602.7510000000002</v>
      </c>
      <c r="E799" s="10">
        <v>3359.3989999999999</v>
      </c>
      <c r="F799" s="10">
        <v>3405.8029999999999</v>
      </c>
      <c r="G799" s="10">
        <v>720678964</v>
      </c>
      <c r="H799" s="10">
        <v>9874132069</v>
      </c>
      <c r="I799" s="10">
        <v>-138.73500000000001</v>
      </c>
      <c r="J799" s="10">
        <v>-3.9140999999999999</v>
      </c>
    </row>
    <row r="800" spans="1:10" x14ac:dyDescent="0.25">
      <c r="A800" s="9">
        <v>39556</v>
      </c>
      <c r="B800" s="10">
        <v>3405.8029999999999</v>
      </c>
      <c r="C800" s="10">
        <v>3372.4140000000002</v>
      </c>
      <c r="D800" s="10">
        <v>3402.6959999999999</v>
      </c>
      <c r="E800" s="10">
        <v>3255.596</v>
      </c>
      <c r="F800" s="10">
        <v>3259.4050000000002</v>
      </c>
      <c r="G800" s="10">
        <v>608262856</v>
      </c>
      <c r="H800" s="10">
        <v>8151531537</v>
      </c>
      <c r="I800" s="10">
        <v>-146.398</v>
      </c>
      <c r="J800" s="10">
        <v>-4.2984999999999998</v>
      </c>
    </row>
    <row r="801" spans="1:10" x14ac:dyDescent="0.25">
      <c r="A801" s="9">
        <v>39559</v>
      </c>
      <c r="B801" s="10">
        <v>3259.4050000000002</v>
      </c>
      <c r="C801" s="10">
        <v>3478.9229999999998</v>
      </c>
      <c r="D801" s="10">
        <v>3478.9229999999998</v>
      </c>
      <c r="E801" s="10">
        <v>3219.694</v>
      </c>
      <c r="F801" s="10">
        <v>3255.6909999999998</v>
      </c>
      <c r="G801" s="10">
        <v>866418923</v>
      </c>
      <c r="H801" s="10">
        <v>12001049307</v>
      </c>
      <c r="I801" s="10">
        <v>-3.714</v>
      </c>
      <c r="J801" s="10">
        <v>-0.1139</v>
      </c>
    </row>
    <row r="802" spans="1:10" x14ac:dyDescent="0.25">
      <c r="A802" s="9">
        <v>39560</v>
      </c>
      <c r="B802" s="10">
        <v>3255.6909999999998</v>
      </c>
      <c r="C802" s="10">
        <v>3197.5839999999998</v>
      </c>
      <c r="D802" s="10">
        <v>3276.6979999999999</v>
      </c>
      <c r="E802" s="10">
        <v>3093.3449999999998</v>
      </c>
      <c r="F802" s="10">
        <v>3276.6979999999999</v>
      </c>
      <c r="G802" s="10">
        <v>662415447</v>
      </c>
      <c r="H802" s="10">
        <v>9100064344</v>
      </c>
      <c r="I802" s="10">
        <v>21.007000000000001</v>
      </c>
      <c r="J802" s="10">
        <v>0.6452</v>
      </c>
    </row>
    <row r="803" spans="1:10" x14ac:dyDescent="0.25">
      <c r="A803" s="9">
        <v>39561</v>
      </c>
      <c r="B803" s="10">
        <v>3276.6979999999999</v>
      </c>
      <c r="C803" s="10">
        <v>3253.0790000000002</v>
      </c>
      <c r="D803" s="10">
        <v>3443.8049999999998</v>
      </c>
      <c r="E803" s="10">
        <v>3232.3710000000001</v>
      </c>
      <c r="F803" s="10">
        <v>3434.47</v>
      </c>
      <c r="G803" s="10">
        <v>936259574</v>
      </c>
      <c r="H803" s="10">
        <v>12888102639</v>
      </c>
      <c r="I803" s="10">
        <v>157.77199999999999</v>
      </c>
      <c r="J803" s="10">
        <v>4.8150000000000004</v>
      </c>
    </row>
    <row r="804" spans="1:10" x14ac:dyDescent="0.25">
      <c r="A804" s="9">
        <v>39562</v>
      </c>
      <c r="B804" s="10">
        <v>3434.47</v>
      </c>
      <c r="C804" s="10">
        <v>3714.569</v>
      </c>
      <c r="D804" s="10">
        <v>3755.817</v>
      </c>
      <c r="E804" s="10">
        <v>3652.9859999999999</v>
      </c>
      <c r="F804" s="10">
        <v>3751.2930000000001</v>
      </c>
      <c r="G804" s="10">
        <v>1941772082</v>
      </c>
      <c r="H804" s="10">
        <v>28667274057</v>
      </c>
      <c r="I804" s="10">
        <v>316.82299999999998</v>
      </c>
      <c r="J804" s="10">
        <v>9.2248000000000001</v>
      </c>
    </row>
    <row r="805" spans="1:10" x14ac:dyDescent="0.25">
      <c r="A805" s="9">
        <v>39563</v>
      </c>
      <c r="B805" s="10">
        <v>3751.2930000000001</v>
      </c>
      <c r="C805" s="10">
        <v>3760.0219999999999</v>
      </c>
      <c r="D805" s="10">
        <v>3930.4479999999999</v>
      </c>
      <c r="E805" s="10">
        <v>3713.1990000000001</v>
      </c>
      <c r="F805" s="10">
        <v>3803.7860000000001</v>
      </c>
      <c r="G805" s="10">
        <v>1833716034</v>
      </c>
      <c r="H805" s="10">
        <v>28379454485</v>
      </c>
      <c r="I805" s="10">
        <v>52.493000000000002</v>
      </c>
      <c r="J805" s="10">
        <v>1.3993</v>
      </c>
    </row>
    <row r="806" spans="1:10" x14ac:dyDescent="0.25">
      <c r="A806" s="9">
        <v>39566</v>
      </c>
      <c r="B806" s="10">
        <v>3803.7860000000001</v>
      </c>
      <c r="C806" s="10">
        <v>3748.444</v>
      </c>
      <c r="D806" s="10">
        <v>3805.5039999999999</v>
      </c>
      <c r="E806" s="10">
        <v>3718.029</v>
      </c>
      <c r="F806" s="10">
        <v>3748.0549999999998</v>
      </c>
      <c r="G806" s="10">
        <v>913982154</v>
      </c>
      <c r="H806" s="10">
        <v>14694108337</v>
      </c>
      <c r="I806" s="10">
        <v>-55.731000000000002</v>
      </c>
      <c r="J806" s="10">
        <v>-1.4651000000000001</v>
      </c>
    </row>
    <row r="807" spans="1:10" x14ac:dyDescent="0.25">
      <c r="A807" s="9">
        <v>39567</v>
      </c>
      <c r="B807" s="10">
        <v>3748.0549999999998</v>
      </c>
      <c r="C807" s="10">
        <v>3723.3629999999998</v>
      </c>
      <c r="D807" s="10">
        <v>3840.8069999999998</v>
      </c>
      <c r="E807" s="10">
        <v>3719.7570000000001</v>
      </c>
      <c r="F807" s="10">
        <v>3812.125</v>
      </c>
      <c r="G807" s="10">
        <v>953652880</v>
      </c>
      <c r="H807" s="10">
        <v>14885182096</v>
      </c>
      <c r="I807" s="10">
        <v>64.069999999999993</v>
      </c>
      <c r="J807" s="10">
        <v>1.7094</v>
      </c>
    </row>
    <row r="808" spans="1:10" x14ac:dyDescent="0.25">
      <c r="A808" s="9">
        <v>39568</v>
      </c>
      <c r="B808" s="10">
        <v>3812.125</v>
      </c>
      <c r="C808" s="10">
        <v>3822.58</v>
      </c>
      <c r="D808" s="10">
        <v>3973.645</v>
      </c>
      <c r="E808" s="10">
        <v>3822.58</v>
      </c>
      <c r="F808" s="10">
        <v>3966.07</v>
      </c>
      <c r="G808" s="10">
        <v>1393753095</v>
      </c>
      <c r="H808" s="10">
        <v>21858027301</v>
      </c>
      <c r="I808" s="10">
        <v>153.94499999999999</v>
      </c>
      <c r="J808" s="10">
        <v>4.0382999999999996</v>
      </c>
    </row>
    <row r="809" spans="1:10" x14ac:dyDescent="0.25">
      <c r="A809" s="9">
        <v>39573</v>
      </c>
      <c r="B809" s="10">
        <v>3966.07</v>
      </c>
      <c r="C809" s="10">
        <v>4027.3589999999999</v>
      </c>
      <c r="D809" s="10">
        <v>4083.5050000000001</v>
      </c>
      <c r="E809" s="10">
        <v>3976.4839999999999</v>
      </c>
      <c r="F809" s="10">
        <v>4079.2060000000001</v>
      </c>
      <c r="G809" s="10">
        <v>1286700888</v>
      </c>
      <c r="H809" s="10">
        <v>20305029498</v>
      </c>
      <c r="I809" s="10">
        <v>113.136</v>
      </c>
      <c r="J809" s="10">
        <v>2.8525999999999998</v>
      </c>
    </row>
    <row r="810" spans="1:10" x14ac:dyDescent="0.25">
      <c r="A810" s="9">
        <v>39574</v>
      </c>
      <c r="B810" s="10">
        <v>4079.2060000000001</v>
      </c>
      <c r="C810" s="10">
        <v>4052.0810000000001</v>
      </c>
      <c r="D810" s="10">
        <v>4118.2920000000004</v>
      </c>
      <c r="E810" s="10">
        <v>3994.8679999999999</v>
      </c>
      <c r="F810" s="10">
        <v>4043.8119999999999</v>
      </c>
      <c r="G810" s="10">
        <v>1148744762</v>
      </c>
      <c r="H810" s="10">
        <v>18512329860</v>
      </c>
      <c r="I810" s="10">
        <v>-35.393999999999998</v>
      </c>
      <c r="J810" s="10">
        <v>-0.86770000000000003</v>
      </c>
    </row>
    <row r="811" spans="1:10" x14ac:dyDescent="0.25">
      <c r="A811" s="9">
        <v>39575</v>
      </c>
      <c r="B811" s="10">
        <v>4043.8119999999999</v>
      </c>
      <c r="C811" s="10">
        <v>4021.93</v>
      </c>
      <c r="D811" s="10">
        <v>4067.5450000000001</v>
      </c>
      <c r="E811" s="10">
        <v>3856.0390000000002</v>
      </c>
      <c r="F811" s="10">
        <v>3856.9009999999998</v>
      </c>
      <c r="G811" s="10">
        <v>1187880003</v>
      </c>
      <c r="H811" s="10">
        <v>18701817331</v>
      </c>
      <c r="I811" s="10">
        <v>-186.911</v>
      </c>
      <c r="J811" s="10">
        <v>-4.6220999999999997</v>
      </c>
    </row>
    <row r="812" spans="1:10" x14ac:dyDescent="0.25">
      <c r="A812" s="9">
        <v>39576</v>
      </c>
      <c r="B812" s="10">
        <v>3856.9009999999998</v>
      </c>
      <c r="C812" s="10">
        <v>3812.2379999999998</v>
      </c>
      <c r="D812" s="10">
        <v>3982.183</v>
      </c>
      <c r="E812" s="10">
        <v>3798.1210000000001</v>
      </c>
      <c r="F812" s="10">
        <v>3980.8760000000002</v>
      </c>
      <c r="G812" s="10">
        <v>902346348</v>
      </c>
      <c r="H812" s="10">
        <v>14850246341</v>
      </c>
      <c r="I812" s="10">
        <v>123.97499999999999</v>
      </c>
      <c r="J812" s="10">
        <v>3.2143999999999999</v>
      </c>
    </row>
    <row r="813" spans="1:10" x14ac:dyDescent="0.25">
      <c r="A813" s="9">
        <v>39577</v>
      </c>
      <c r="B813" s="10">
        <v>3980.8760000000002</v>
      </c>
      <c r="C813" s="10">
        <v>4015.529</v>
      </c>
      <c r="D813" s="10">
        <v>4072.58</v>
      </c>
      <c r="E813" s="10">
        <v>3916.8580000000002</v>
      </c>
      <c r="F813" s="10">
        <v>3989.826</v>
      </c>
      <c r="G813" s="10">
        <v>1240422782</v>
      </c>
      <c r="H813" s="10">
        <v>19970174296</v>
      </c>
      <c r="I813" s="10">
        <v>8.9499999999999993</v>
      </c>
      <c r="J813" s="10">
        <v>0.2248</v>
      </c>
    </row>
    <row r="814" spans="1:10" x14ac:dyDescent="0.25">
      <c r="A814" s="9">
        <v>39580</v>
      </c>
      <c r="B814" s="10">
        <v>3989.826</v>
      </c>
      <c r="C814" s="10">
        <v>3932.7669999999998</v>
      </c>
      <c r="D814" s="10">
        <v>4072.8229999999999</v>
      </c>
      <c r="E814" s="10">
        <v>3897.7919999999999</v>
      </c>
      <c r="F814" s="10">
        <v>4024.9479999999999</v>
      </c>
      <c r="G814" s="10">
        <v>1100419185</v>
      </c>
      <c r="H814" s="10">
        <v>17899854088</v>
      </c>
      <c r="I814" s="10">
        <v>35.122</v>
      </c>
      <c r="J814" s="10">
        <v>0.88029999999999997</v>
      </c>
    </row>
    <row r="815" spans="1:10" x14ac:dyDescent="0.25">
      <c r="A815" s="9">
        <v>39581</v>
      </c>
      <c r="B815" s="10">
        <v>4024.9479999999999</v>
      </c>
      <c r="C815" s="10">
        <v>3905.6480000000001</v>
      </c>
      <c r="D815" s="10">
        <v>4088.34</v>
      </c>
      <c r="E815" s="10">
        <v>3899.8409999999999</v>
      </c>
      <c r="F815" s="10">
        <v>4030.5650000000001</v>
      </c>
      <c r="G815" s="10">
        <v>1321170981</v>
      </c>
      <c r="H815" s="10">
        <v>19767069167</v>
      </c>
      <c r="I815" s="10">
        <v>5.617</v>
      </c>
      <c r="J815" s="10">
        <v>0.1396</v>
      </c>
    </row>
    <row r="816" spans="1:10" x14ac:dyDescent="0.25">
      <c r="A816" s="9">
        <v>39582</v>
      </c>
      <c r="B816" s="10">
        <v>4030.5650000000001</v>
      </c>
      <c r="C816" s="10">
        <v>4030.1840000000002</v>
      </c>
      <c r="D816" s="10">
        <v>4133.2520000000004</v>
      </c>
      <c r="E816" s="10">
        <v>4030.1840000000002</v>
      </c>
      <c r="F816" s="10">
        <v>4131.8879999999999</v>
      </c>
      <c r="G816" s="10">
        <v>1228009971</v>
      </c>
      <c r="H816" s="10">
        <v>19453419043</v>
      </c>
      <c r="I816" s="10">
        <v>101.32299999999999</v>
      </c>
      <c r="J816" s="10">
        <v>2.5139</v>
      </c>
    </row>
    <row r="817" spans="1:10" x14ac:dyDescent="0.25">
      <c r="A817" s="9">
        <v>39583</v>
      </c>
      <c r="B817" s="10">
        <v>4131.8879999999999</v>
      </c>
      <c r="C817" s="10">
        <v>4159.7969999999996</v>
      </c>
      <c r="D817" s="10">
        <v>4212.0950000000003</v>
      </c>
      <c r="E817" s="10">
        <v>4126.8829999999998</v>
      </c>
      <c r="F817" s="10">
        <v>4126.8829999999998</v>
      </c>
      <c r="G817" s="10">
        <v>1183663862</v>
      </c>
      <c r="H817" s="10">
        <v>18135375538</v>
      </c>
      <c r="I817" s="10">
        <v>-5.0049999999999999</v>
      </c>
      <c r="J817" s="10">
        <v>-0.1211</v>
      </c>
    </row>
    <row r="818" spans="1:10" x14ac:dyDescent="0.25">
      <c r="A818" s="9">
        <v>39584</v>
      </c>
      <c r="B818" s="10">
        <v>4126.8829999999998</v>
      </c>
      <c r="C818" s="10">
        <v>4127.7830000000004</v>
      </c>
      <c r="D818" s="10">
        <v>4168.4610000000002</v>
      </c>
      <c r="E818" s="10">
        <v>4024.07</v>
      </c>
      <c r="F818" s="10">
        <v>4087.4479999999999</v>
      </c>
      <c r="G818" s="10">
        <v>920941267</v>
      </c>
      <c r="H818" s="10">
        <v>14332185651</v>
      </c>
      <c r="I818" s="10">
        <v>-39.435000000000002</v>
      </c>
      <c r="J818" s="10">
        <v>-0.9556</v>
      </c>
    </row>
    <row r="819" spans="1:10" x14ac:dyDescent="0.25">
      <c r="A819" s="9">
        <v>39587</v>
      </c>
      <c r="B819" s="10">
        <v>4087.4479999999999</v>
      </c>
      <c r="C819" s="10">
        <v>4082.127</v>
      </c>
      <c r="D819" s="10">
        <v>4101.9030000000002</v>
      </c>
      <c r="E819" s="10">
        <v>4030.2959999999998</v>
      </c>
      <c r="F819" s="10">
        <v>4073.5929999999998</v>
      </c>
      <c r="G819" s="10">
        <v>668077347</v>
      </c>
      <c r="H819" s="10">
        <v>10850001271</v>
      </c>
      <c r="I819" s="10">
        <v>-13.855</v>
      </c>
      <c r="J819" s="10">
        <v>-0.33900000000000002</v>
      </c>
    </row>
    <row r="820" spans="1:10" x14ac:dyDescent="0.25">
      <c r="A820" s="9">
        <v>39588</v>
      </c>
      <c r="B820" s="10">
        <v>4073.5929999999998</v>
      </c>
      <c r="C820" s="10">
        <v>4078.6</v>
      </c>
      <c r="D820" s="10">
        <v>4102.6840000000002</v>
      </c>
      <c r="E820" s="10">
        <v>3832.0590000000002</v>
      </c>
      <c r="F820" s="10">
        <v>3849.9079999999999</v>
      </c>
      <c r="G820" s="10">
        <v>846552516</v>
      </c>
      <c r="H820" s="10">
        <v>13004562030</v>
      </c>
      <c r="I820" s="10">
        <v>-223.685</v>
      </c>
      <c r="J820" s="10">
        <v>-5.4911000000000003</v>
      </c>
    </row>
    <row r="821" spans="1:10" x14ac:dyDescent="0.25">
      <c r="A821" s="9">
        <v>39589</v>
      </c>
      <c r="B821" s="10">
        <v>3849.9079999999999</v>
      </c>
      <c r="C821" s="10">
        <v>3800.64</v>
      </c>
      <c r="D821" s="10">
        <v>3965.0509999999999</v>
      </c>
      <c r="E821" s="10">
        <v>3734.616</v>
      </c>
      <c r="F821" s="10">
        <v>3955.9140000000002</v>
      </c>
      <c r="G821" s="10">
        <v>1004212669</v>
      </c>
      <c r="H821" s="10">
        <v>14618404848</v>
      </c>
      <c r="I821" s="10">
        <v>106.006</v>
      </c>
      <c r="J821" s="10">
        <v>2.7534999999999998</v>
      </c>
    </row>
    <row r="822" spans="1:10" x14ac:dyDescent="0.25">
      <c r="A822" s="9">
        <v>39590</v>
      </c>
      <c r="B822" s="10">
        <v>3955.9140000000002</v>
      </c>
      <c r="C822" s="10">
        <v>3907.9349999999999</v>
      </c>
      <c r="D822" s="10">
        <v>3991.4929999999999</v>
      </c>
      <c r="E822" s="10">
        <v>3873.991</v>
      </c>
      <c r="F822" s="10">
        <v>3901.806</v>
      </c>
      <c r="G822" s="10">
        <v>955006538</v>
      </c>
      <c r="H822" s="10">
        <v>14622419575</v>
      </c>
      <c r="I822" s="10">
        <v>-54.107999999999997</v>
      </c>
      <c r="J822" s="10">
        <v>-1.3677999999999999</v>
      </c>
    </row>
    <row r="823" spans="1:10" x14ac:dyDescent="0.25">
      <c r="A823" s="9">
        <v>39591</v>
      </c>
      <c r="B823" s="10">
        <v>3901.806</v>
      </c>
      <c r="C823" s="10">
        <v>3885.0010000000002</v>
      </c>
      <c r="D823" s="10">
        <v>3918.502</v>
      </c>
      <c r="E823" s="10">
        <v>3786.902</v>
      </c>
      <c r="F823" s="10">
        <v>3843.8670000000002</v>
      </c>
      <c r="G823" s="10">
        <v>716907532</v>
      </c>
      <c r="H823" s="10">
        <v>10781430423</v>
      </c>
      <c r="I823" s="10">
        <v>-57.939</v>
      </c>
      <c r="J823" s="10">
        <v>-1.4849000000000001</v>
      </c>
    </row>
    <row r="824" spans="1:10" x14ac:dyDescent="0.25">
      <c r="A824" s="9">
        <v>39594</v>
      </c>
      <c r="B824" s="10">
        <v>3843.8670000000002</v>
      </c>
      <c r="C824" s="10">
        <v>3811.32</v>
      </c>
      <c r="D824" s="10">
        <v>3811.32</v>
      </c>
      <c r="E824" s="10">
        <v>3703.3</v>
      </c>
      <c r="F824" s="10">
        <v>3708.14</v>
      </c>
      <c r="G824" s="10">
        <v>667729462</v>
      </c>
      <c r="H824" s="10">
        <v>9746798025</v>
      </c>
      <c r="I824" s="10">
        <v>-135.727</v>
      </c>
      <c r="J824" s="10">
        <v>-3.5310000000000001</v>
      </c>
    </row>
    <row r="825" spans="1:10" x14ac:dyDescent="0.25">
      <c r="A825" s="9">
        <v>39595</v>
      </c>
      <c r="B825" s="10">
        <v>3708.14</v>
      </c>
      <c r="C825" s="10">
        <v>3693.9</v>
      </c>
      <c r="D825" s="10">
        <v>3752.36</v>
      </c>
      <c r="E825" s="10">
        <v>3669.71</v>
      </c>
      <c r="F825" s="10">
        <v>3718.91</v>
      </c>
      <c r="G825" s="10">
        <v>624275152</v>
      </c>
      <c r="H825" s="10">
        <v>9241312852</v>
      </c>
      <c r="I825" s="10">
        <v>10.77</v>
      </c>
      <c r="J825" s="10">
        <v>0.29039999999999999</v>
      </c>
    </row>
    <row r="826" spans="1:10" x14ac:dyDescent="0.25">
      <c r="A826" s="9">
        <v>39596</v>
      </c>
      <c r="B826" s="10">
        <v>3718.91</v>
      </c>
      <c r="C826" s="10">
        <v>3719.26</v>
      </c>
      <c r="D826" s="10">
        <v>3833.47</v>
      </c>
      <c r="E826" s="10">
        <v>3687.23</v>
      </c>
      <c r="F826" s="10">
        <v>3806.97</v>
      </c>
      <c r="G826" s="10">
        <v>686494327</v>
      </c>
      <c r="H826" s="10">
        <v>9912407161</v>
      </c>
      <c r="I826" s="10">
        <v>88.06</v>
      </c>
      <c r="J826" s="10">
        <v>2.3679000000000001</v>
      </c>
    </row>
    <row r="827" spans="1:10" x14ac:dyDescent="0.25">
      <c r="A827" s="9">
        <v>39597</v>
      </c>
      <c r="B827" s="10">
        <v>3806.97</v>
      </c>
      <c r="C827" s="10">
        <v>3798.56</v>
      </c>
      <c r="D827" s="10">
        <v>3807.52</v>
      </c>
      <c r="E827" s="10">
        <v>3703.52</v>
      </c>
      <c r="F827" s="10">
        <v>3708.52</v>
      </c>
      <c r="G827" s="10">
        <v>613573835</v>
      </c>
      <c r="H827" s="10">
        <v>8788080938</v>
      </c>
      <c r="I827" s="10">
        <v>-98.45</v>
      </c>
      <c r="J827" s="10">
        <v>-2.5859999999999999</v>
      </c>
    </row>
    <row r="828" spans="1:10" x14ac:dyDescent="0.25">
      <c r="A828" s="9">
        <v>39598</v>
      </c>
      <c r="B828" s="10">
        <v>3708.52</v>
      </c>
      <c r="C828" s="10">
        <v>3707.83</v>
      </c>
      <c r="D828" s="10">
        <v>3742.58</v>
      </c>
      <c r="E828" s="10">
        <v>3661.01</v>
      </c>
      <c r="F828" s="10">
        <v>3734</v>
      </c>
      <c r="G828" s="10">
        <v>625528332</v>
      </c>
      <c r="H828" s="10">
        <v>9444155222</v>
      </c>
      <c r="I828" s="10">
        <v>25.48</v>
      </c>
      <c r="J828" s="10">
        <v>0.68710000000000004</v>
      </c>
    </row>
    <row r="829" spans="1:10" x14ac:dyDescent="0.25">
      <c r="A829" s="9">
        <v>39601</v>
      </c>
      <c r="B829" s="10">
        <v>3734</v>
      </c>
      <c r="C829" s="10">
        <v>3723.78</v>
      </c>
      <c r="D829" s="10">
        <v>3780.49</v>
      </c>
      <c r="E829" s="10">
        <v>3705.4</v>
      </c>
      <c r="F829" s="10">
        <v>3755.85</v>
      </c>
      <c r="G829" s="10">
        <v>733467292</v>
      </c>
      <c r="H829" s="10">
        <v>9527487095</v>
      </c>
      <c r="I829" s="10">
        <v>21.85</v>
      </c>
      <c r="J829" s="10">
        <v>0.58520000000000005</v>
      </c>
    </row>
    <row r="830" spans="1:10" x14ac:dyDescent="0.25">
      <c r="A830" s="9">
        <v>39602</v>
      </c>
      <c r="B830" s="10">
        <v>3755.85</v>
      </c>
      <c r="C830" s="10">
        <v>3768.1149999999998</v>
      </c>
      <c r="D830" s="10">
        <v>3771.7950000000001</v>
      </c>
      <c r="E830" s="10">
        <v>3735.4940000000001</v>
      </c>
      <c r="F830" s="10">
        <v>3757.3020000000001</v>
      </c>
      <c r="G830" s="10">
        <v>602897264</v>
      </c>
      <c r="H830" s="10">
        <v>8570739795</v>
      </c>
      <c r="I830" s="10">
        <v>1.452</v>
      </c>
      <c r="J830" s="10">
        <v>3.8699999999999998E-2</v>
      </c>
    </row>
    <row r="831" spans="1:10" x14ac:dyDescent="0.25">
      <c r="A831" s="9">
        <v>39603</v>
      </c>
      <c r="B831" s="10">
        <v>3757.3020000000001</v>
      </c>
      <c r="C831" s="10">
        <v>3736.1329999999998</v>
      </c>
      <c r="D831" s="10">
        <v>3736.1329999999998</v>
      </c>
      <c r="E831" s="10">
        <v>3659.3589999999999</v>
      </c>
      <c r="F831" s="10">
        <v>3675.0569999999998</v>
      </c>
      <c r="G831" s="10">
        <v>603802215</v>
      </c>
      <c r="H831" s="10">
        <v>8392615172</v>
      </c>
      <c r="I831" s="10">
        <v>-82.245000000000005</v>
      </c>
      <c r="J831" s="10">
        <v>-2.1888999999999998</v>
      </c>
    </row>
    <row r="832" spans="1:10" x14ac:dyDescent="0.25">
      <c r="A832" s="9">
        <v>39604</v>
      </c>
      <c r="B832" s="10">
        <v>3675.0569999999998</v>
      </c>
      <c r="C832" s="10">
        <v>3635.2289999999998</v>
      </c>
      <c r="D832" s="10">
        <v>3655.9259999999999</v>
      </c>
      <c r="E832" s="10">
        <v>3596.0940000000001</v>
      </c>
      <c r="F832" s="10">
        <v>3613.7530000000002</v>
      </c>
      <c r="G832" s="10">
        <v>537635348</v>
      </c>
      <c r="H832" s="10">
        <v>7551549073</v>
      </c>
      <c r="I832" s="10">
        <v>-61.304000000000002</v>
      </c>
      <c r="J832" s="10">
        <v>-1.6680999999999999</v>
      </c>
    </row>
    <row r="833" spans="1:10" x14ac:dyDescent="0.25">
      <c r="A833" s="9">
        <v>39605</v>
      </c>
      <c r="B833" s="10">
        <v>3613.7530000000002</v>
      </c>
      <c r="C833" s="10">
        <v>3630.2860000000001</v>
      </c>
      <c r="D833" s="10">
        <v>3649.9250000000002</v>
      </c>
      <c r="E833" s="10">
        <v>3586.5569999999998</v>
      </c>
      <c r="F833" s="10">
        <v>3603.4079999999999</v>
      </c>
      <c r="G833" s="10">
        <v>422152865</v>
      </c>
      <c r="H833" s="10">
        <v>5560195307</v>
      </c>
      <c r="I833" s="10">
        <v>-10.345000000000001</v>
      </c>
      <c r="J833" s="10">
        <v>-0.2863</v>
      </c>
    </row>
    <row r="834" spans="1:10" x14ac:dyDescent="0.25">
      <c r="A834" s="9">
        <v>39609</v>
      </c>
      <c r="B834" s="10">
        <v>3603.4079999999999</v>
      </c>
      <c r="C834" s="10">
        <v>3465.7930000000001</v>
      </c>
      <c r="D834" s="10">
        <v>3468.9560000000001</v>
      </c>
      <c r="E834" s="10">
        <v>3307.3389999999999</v>
      </c>
      <c r="F834" s="10">
        <v>3326.5659999999998</v>
      </c>
      <c r="G834" s="10">
        <v>657328479</v>
      </c>
      <c r="H834" s="10">
        <v>8101227235</v>
      </c>
      <c r="I834" s="10">
        <v>-276.84199999999998</v>
      </c>
      <c r="J834" s="10">
        <v>-7.6828000000000003</v>
      </c>
    </row>
    <row r="835" spans="1:10" x14ac:dyDescent="0.25">
      <c r="A835" s="9">
        <v>39610</v>
      </c>
      <c r="B835" s="10">
        <v>3326.5659999999998</v>
      </c>
      <c r="C835" s="10">
        <v>3280.1379999999999</v>
      </c>
      <c r="D835" s="10">
        <v>3297.35</v>
      </c>
      <c r="E835" s="10">
        <v>3225.7240000000002</v>
      </c>
      <c r="F835" s="10">
        <v>3256.88</v>
      </c>
      <c r="G835" s="10">
        <v>569300637</v>
      </c>
      <c r="H835" s="10">
        <v>7005039214</v>
      </c>
      <c r="I835" s="10">
        <v>-69.686000000000007</v>
      </c>
      <c r="J835" s="10">
        <v>-2.0948000000000002</v>
      </c>
    </row>
    <row r="836" spans="1:10" x14ac:dyDescent="0.25">
      <c r="A836" s="9">
        <v>39611</v>
      </c>
      <c r="B836" s="10">
        <v>3256.88</v>
      </c>
      <c r="C836" s="10">
        <v>3248.5160000000001</v>
      </c>
      <c r="D836" s="10">
        <v>3268.6779999999999</v>
      </c>
      <c r="E836" s="10">
        <v>3152.0880000000002</v>
      </c>
      <c r="F836" s="10">
        <v>3199.279</v>
      </c>
      <c r="G836" s="10">
        <v>599198925</v>
      </c>
      <c r="H836" s="10">
        <v>7683613082</v>
      </c>
      <c r="I836" s="10">
        <v>-57.600999999999999</v>
      </c>
      <c r="J836" s="10">
        <v>-1.7685999999999999</v>
      </c>
    </row>
    <row r="837" spans="1:10" x14ac:dyDescent="0.25">
      <c r="A837" s="9">
        <v>39612</v>
      </c>
      <c r="B837" s="10">
        <v>3199.279</v>
      </c>
      <c r="C837" s="10">
        <v>3199.8209999999999</v>
      </c>
      <c r="D837" s="10">
        <v>3225.5949999999998</v>
      </c>
      <c r="E837" s="10">
        <v>3091.5529999999999</v>
      </c>
      <c r="F837" s="10">
        <v>3096.4940000000001</v>
      </c>
      <c r="G837" s="10">
        <v>526696402</v>
      </c>
      <c r="H837" s="10">
        <v>6416324971</v>
      </c>
      <c r="I837" s="10">
        <v>-102.785</v>
      </c>
      <c r="J837" s="10">
        <v>-3.2128000000000001</v>
      </c>
    </row>
    <row r="838" spans="1:10" x14ac:dyDescent="0.25">
      <c r="A838" s="9">
        <v>39615</v>
      </c>
      <c r="B838" s="10">
        <v>3096.4940000000001</v>
      </c>
      <c r="C838" s="10">
        <v>3091.489</v>
      </c>
      <c r="D838" s="10">
        <v>3115.6280000000002</v>
      </c>
      <c r="E838" s="10">
        <v>3013.163</v>
      </c>
      <c r="F838" s="10">
        <v>3048.6370000000002</v>
      </c>
      <c r="G838" s="10">
        <v>511477194</v>
      </c>
      <c r="H838" s="10">
        <v>6192234900</v>
      </c>
      <c r="I838" s="10">
        <v>-47.856999999999999</v>
      </c>
      <c r="J838" s="10">
        <v>-1.5455000000000001</v>
      </c>
    </row>
    <row r="839" spans="1:10" x14ac:dyDescent="0.25">
      <c r="A839" s="9">
        <v>39616</v>
      </c>
      <c r="B839" s="10">
        <v>3048.6370000000002</v>
      </c>
      <c r="C839" s="10">
        <v>3048.942</v>
      </c>
      <c r="D839" s="10">
        <v>3080.989</v>
      </c>
      <c r="E839" s="10">
        <v>2920.8939999999998</v>
      </c>
      <c r="F839" s="10">
        <v>2925.2379999999998</v>
      </c>
      <c r="G839" s="10">
        <v>513856371</v>
      </c>
      <c r="H839" s="10">
        <v>5942015698</v>
      </c>
      <c r="I839" s="10">
        <v>-123.399</v>
      </c>
      <c r="J839" s="10">
        <v>-4.0476999999999999</v>
      </c>
    </row>
    <row r="840" spans="1:10" x14ac:dyDescent="0.25">
      <c r="A840" s="9">
        <v>39617</v>
      </c>
      <c r="B840" s="10">
        <v>2925.2379999999998</v>
      </c>
      <c r="C840" s="10">
        <v>2909.0819999999999</v>
      </c>
      <c r="D840" s="10">
        <v>3110.2730000000001</v>
      </c>
      <c r="E840" s="10">
        <v>2861.3850000000002</v>
      </c>
      <c r="F840" s="10">
        <v>3093.8690000000001</v>
      </c>
      <c r="G840" s="10">
        <v>890115767</v>
      </c>
      <c r="H840" s="10">
        <v>10062781564</v>
      </c>
      <c r="I840" s="10">
        <v>168.631</v>
      </c>
      <c r="J840" s="10">
        <v>5.7647000000000004</v>
      </c>
    </row>
    <row r="841" spans="1:10" x14ac:dyDescent="0.25">
      <c r="A841" s="9">
        <v>39618</v>
      </c>
      <c r="B841" s="10">
        <v>3093.8690000000001</v>
      </c>
      <c r="C841" s="10">
        <v>3073.7</v>
      </c>
      <c r="D841" s="10">
        <v>3073.7</v>
      </c>
      <c r="E841" s="10">
        <v>2854.873</v>
      </c>
      <c r="F841" s="10">
        <v>2854.873</v>
      </c>
      <c r="G841" s="10">
        <v>848622948</v>
      </c>
      <c r="H841" s="10">
        <v>9992104060</v>
      </c>
      <c r="I841" s="10">
        <v>-238.99600000000001</v>
      </c>
      <c r="J841" s="10">
        <v>-7.7248000000000001</v>
      </c>
    </row>
    <row r="842" spans="1:10" x14ac:dyDescent="0.25">
      <c r="A842" s="9">
        <v>39619</v>
      </c>
      <c r="B842" s="10">
        <v>2854.873</v>
      </c>
      <c r="C842" s="10">
        <v>2893.473</v>
      </c>
      <c r="D842" s="10">
        <v>3009.1149999999998</v>
      </c>
      <c r="E842" s="10">
        <v>2784.7939999999999</v>
      </c>
      <c r="F842" s="10">
        <v>2903.5189999999998</v>
      </c>
      <c r="G842" s="10">
        <v>1036772576</v>
      </c>
      <c r="H842" s="10">
        <v>11705316698</v>
      </c>
      <c r="I842" s="10">
        <v>48.646000000000001</v>
      </c>
      <c r="J842" s="10">
        <v>1.704</v>
      </c>
    </row>
    <row r="843" spans="1:10" x14ac:dyDescent="0.25">
      <c r="A843" s="9">
        <v>39622</v>
      </c>
      <c r="B843" s="10">
        <v>2903.5189999999998</v>
      </c>
      <c r="C843" s="10">
        <v>2856.1709999999998</v>
      </c>
      <c r="D843" s="10">
        <v>2901.9389999999999</v>
      </c>
      <c r="E843" s="10">
        <v>2818.018</v>
      </c>
      <c r="F843" s="10">
        <v>2826.2669999999998</v>
      </c>
      <c r="G843" s="10">
        <v>590958254</v>
      </c>
      <c r="H843" s="10">
        <v>6061859465</v>
      </c>
      <c r="I843" s="10">
        <v>-77.251999999999995</v>
      </c>
      <c r="J843" s="10">
        <v>-2.6606000000000001</v>
      </c>
    </row>
    <row r="844" spans="1:10" x14ac:dyDescent="0.25">
      <c r="A844" s="9">
        <v>39623</v>
      </c>
      <c r="B844" s="10">
        <v>2826.2669999999998</v>
      </c>
      <c r="C844" s="10">
        <v>2810.3389999999999</v>
      </c>
      <c r="D844" s="10">
        <v>2868.3020000000001</v>
      </c>
      <c r="E844" s="10">
        <v>2786.3180000000002</v>
      </c>
      <c r="F844" s="10">
        <v>2860.4659999999999</v>
      </c>
      <c r="G844" s="10">
        <v>732860711</v>
      </c>
      <c r="H844" s="10">
        <v>7494333701</v>
      </c>
      <c r="I844" s="10">
        <v>34.198999999999998</v>
      </c>
      <c r="J844" s="10">
        <v>1.21</v>
      </c>
    </row>
    <row r="845" spans="1:10" x14ac:dyDescent="0.25">
      <c r="A845" s="9">
        <v>39624</v>
      </c>
      <c r="B845" s="10">
        <v>2860.4659999999999</v>
      </c>
      <c r="C845" s="10">
        <v>2856.6880000000001</v>
      </c>
      <c r="D845" s="10">
        <v>2999.8339999999998</v>
      </c>
      <c r="E845" s="10">
        <v>2856.6880000000001</v>
      </c>
      <c r="F845" s="10">
        <v>2999.8290000000002</v>
      </c>
      <c r="G845" s="10">
        <v>961660411</v>
      </c>
      <c r="H845" s="10">
        <v>10218264935</v>
      </c>
      <c r="I845" s="10">
        <v>139.363</v>
      </c>
      <c r="J845" s="10">
        <v>4.8719999999999999</v>
      </c>
    </row>
    <row r="846" spans="1:10" x14ac:dyDescent="0.25">
      <c r="A846" s="9">
        <v>39625</v>
      </c>
      <c r="B846" s="10">
        <v>2999.8290000000002</v>
      </c>
      <c r="C846" s="10">
        <v>2988.799</v>
      </c>
      <c r="D846" s="10">
        <v>3042.2150000000001</v>
      </c>
      <c r="E846" s="10">
        <v>2947.73</v>
      </c>
      <c r="F846" s="10">
        <v>3010.76</v>
      </c>
      <c r="G846" s="10">
        <v>910135239</v>
      </c>
      <c r="H846" s="10">
        <v>9921184768</v>
      </c>
      <c r="I846" s="10">
        <v>10.930999999999999</v>
      </c>
      <c r="J846" s="10">
        <v>0.3644</v>
      </c>
    </row>
    <row r="847" spans="1:10" x14ac:dyDescent="0.25">
      <c r="A847" s="9">
        <v>39626</v>
      </c>
      <c r="B847" s="10">
        <v>3010.76</v>
      </c>
      <c r="C847" s="10">
        <v>2912.43</v>
      </c>
      <c r="D847" s="10">
        <v>2913.6260000000002</v>
      </c>
      <c r="E847" s="10">
        <v>2800.2049999999999</v>
      </c>
      <c r="F847" s="10">
        <v>2825.0650000000001</v>
      </c>
      <c r="G847" s="10">
        <v>898918912</v>
      </c>
      <c r="H847" s="10">
        <v>9386447578</v>
      </c>
      <c r="I847" s="10">
        <v>-185.69499999999999</v>
      </c>
      <c r="J847" s="10">
        <v>-6.1677</v>
      </c>
    </row>
    <row r="848" spans="1:10" x14ac:dyDescent="0.25">
      <c r="A848" s="9">
        <v>39629</v>
      </c>
      <c r="B848" s="10">
        <v>2825.0650000000001</v>
      </c>
      <c r="C848" s="10">
        <v>2804.9110000000001</v>
      </c>
      <c r="D848" s="10">
        <v>2835.3510000000001</v>
      </c>
      <c r="E848" s="10">
        <v>2753.5709999999999</v>
      </c>
      <c r="F848" s="10">
        <v>2795.79</v>
      </c>
      <c r="G848" s="10">
        <v>552841577</v>
      </c>
      <c r="H848" s="10">
        <v>5536587298</v>
      </c>
      <c r="I848" s="10">
        <v>-29.274999999999999</v>
      </c>
      <c r="J848" s="10">
        <v>-1.0363</v>
      </c>
    </row>
    <row r="849" spans="1:10" x14ac:dyDescent="0.25">
      <c r="A849" s="9">
        <v>39630</v>
      </c>
      <c r="B849" s="10">
        <v>2795.79</v>
      </c>
      <c r="C849" s="10">
        <v>2801.2550000000001</v>
      </c>
      <c r="D849" s="10">
        <v>2801.2550000000001</v>
      </c>
      <c r="E849" s="10">
        <v>2708.6570000000002</v>
      </c>
      <c r="F849" s="10">
        <v>2715.8510000000001</v>
      </c>
      <c r="G849" s="10">
        <v>593421910</v>
      </c>
      <c r="H849" s="10">
        <v>5915879596</v>
      </c>
      <c r="I849" s="10">
        <v>-79.938999999999993</v>
      </c>
      <c r="J849" s="10">
        <v>-2.8593000000000002</v>
      </c>
    </row>
    <row r="850" spans="1:10" x14ac:dyDescent="0.25">
      <c r="A850" s="9">
        <v>39631</v>
      </c>
      <c r="B850" s="10">
        <v>2715.8510000000001</v>
      </c>
      <c r="C850" s="10">
        <v>2723.7420000000002</v>
      </c>
      <c r="D850" s="10">
        <v>2758.6849999999999</v>
      </c>
      <c r="E850" s="10">
        <v>2700.2820000000002</v>
      </c>
      <c r="F850" s="10">
        <v>2736.0050000000001</v>
      </c>
      <c r="G850" s="10">
        <v>603921309</v>
      </c>
      <c r="H850" s="10">
        <v>6247511843</v>
      </c>
      <c r="I850" s="10">
        <v>20.154</v>
      </c>
      <c r="J850" s="10">
        <v>0.74209999999999998</v>
      </c>
    </row>
    <row r="851" spans="1:10" x14ac:dyDescent="0.25">
      <c r="A851" s="9">
        <v>39632</v>
      </c>
      <c r="B851" s="10">
        <v>2736.0050000000001</v>
      </c>
      <c r="C851" s="10">
        <v>2697.7049999999999</v>
      </c>
      <c r="D851" s="10">
        <v>2845.42</v>
      </c>
      <c r="E851" s="10">
        <v>2669.2159999999999</v>
      </c>
      <c r="F851" s="10">
        <v>2816.7089999999998</v>
      </c>
      <c r="G851" s="10">
        <v>1017230492</v>
      </c>
      <c r="H851" s="10">
        <v>11635562431</v>
      </c>
      <c r="I851" s="10">
        <v>80.703999999999994</v>
      </c>
      <c r="J851" s="10">
        <v>2.9497</v>
      </c>
    </row>
    <row r="852" spans="1:10" x14ac:dyDescent="0.25">
      <c r="A852" s="9">
        <v>39633</v>
      </c>
      <c r="B852" s="10">
        <v>2816.7089999999998</v>
      </c>
      <c r="C852" s="10">
        <v>2799.3040000000001</v>
      </c>
      <c r="D852" s="10">
        <v>2825.9659999999999</v>
      </c>
      <c r="E852" s="10">
        <v>2744.8130000000001</v>
      </c>
      <c r="F852" s="10">
        <v>2772.3960000000002</v>
      </c>
      <c r="G852" s="10">
        <v>781890479</v>
      </c>
      <c r="H852" s="10">
        <v>9442621633</v>
      </c>
      <c r="I852" s="10">
        <v>-44.313000000000002</v>
      </c>
      <c r="J852" s="10">
        <v>-1.5731999999999999</v>
      </c>
    </row>
    <row r="853" spans="1:10" x14ac:dyDescent="0.25">
      <c r="A853" s="9">
        <v>39636</v>
      </c>
      <c r="B853" s="10">
        <v>2772.3960000000002</v>
      </c>
      <c r="C853" s="10">
        <v>2779.962</v>
      </c>
      <c r="D853" s="10">
        <v>2920.7429999999999</v>
      </c>
      <c r="E853" s="10">
        <v>2779.962</v>
      </c>
      <c r="F853" s="10">
        <v>2920.7429999999999</v>
      </c>
      <c r="G853" s="10">
        <v>1112089100</v>
      </c>
      <c r="H853" s="10">
        <v>12073105123</v>
      </c>
      <c r="I853" s="10">
        <v>148.34700000000001</v>
      </c>
      <c r="J853" s="10">
        <v>5.3509000000000002</v>
      </c>
    </row>
    <row r="854" spans="1:10" x14ac:dyDescent="0.25">
      <c r="A854" s="9">
        <v>39637</v>
      </c>
      <c r="B854" s="10">
        <v>2920.7429999999999</v>
      </c>
      <c r="C854" s="10">
        <v>2938.4789999999998</v>
      </c>
      <c r="D854" s="10">
        <v>2979.067</v>
      </c>
      <c r="E854" s="10">
        <v>2903.8490000000002</v>
      </c>
      <c r="F854" s="10">
        <v>2958.4090000000001</v>
      </c>
      <c r="G854" s="10">
        <v>1146752604</v>
      </c>
      <c r="H854" s="10">
        <v>12971274161</v>
      </c>
      <c r="I854" s="10">
        <v>37.665999999999997</v>
      </c>
      <c r="J854" s="10">
        <v>1.2896000000000001</v>
      </c>
    </row>
    <row r="855" spans="1:10" x14ac:dyDescent="0.25">
      <c r="A855" s="9">
        <v>39638</v>
      </c>
      <c r="B855" s="10">
        <v>2958.4090000000001</v>
      </c>
      <c r="C855" s="10">
        <v>2978.5520000000001</v>
      </c>
      <c r="D855" s="10">
        <v>3058.9140000000002</v>
      </c>
      <c r="E855" s="10">
        <v>2978.5520000000001</v>
      </c>
      <c r="F855" s="10">
        <v>3058.9140000000002</v>
      </c>
      <c r="G855" s="10">
        <v>1480443832</v>
      </c>
      <c r="H855" s="10">
        <v>16155762751</v>
      </c>
      <c r="I855" s="10">
        <v>100.505</v>
      </c>
      <c r="J855" s="10">
        <v>3.3973</v>
      </c>
    </row>
    <row r="856" spans="1:10" x14ac:dyDescent="0.25">
      <c r="A856" s="9">
        <v>39639</v>
      </c>
      <c r="B856" s="10">
        <v>3058.9140000000002</v>
      </c>
      <c r="C856" s="10">
        <v>3013.9589999999998</v>
      </c>
      <c r="D856" s="10">
        <v>3073.8220000000001</v>
      </c>
      <c r="E856" s="10">
        <v>2998.9540000000002</v>
      </c>
      <c r="F856" s="10">
        <v>2998.9540000000002</v>
      </c>
      <c r="G856" s="10">
        <v>1265338876</v>
      </c>
      <c r="H856" s="10">
        <v>14179306893</v>
      </c>
      <c r="I856" s="10">
        <v>-59.96</v>
      </c>
      <c r="J856" s="10">
        <v>-1.9601999999999999</v>
      </c>
    </row>
    <row r="857" spans="1:10" x14ac:dyDescent="0.25">
      <c r="A857" s="9">
        <v>39640</v>
      </c>
      <c r="B857" s="10">
        <v>2998.9540000000002</v>
      </c>
      <c r="C857" s="10">
        <v>2986.473</v>
      </c>
      <c r="D857" s="10">
        <v>3004.8580000000002</v>
      </c>
      <c r="E857" s="10">
        <v>2938.6590000000001</v>
      </c>
      <c r="F857" s="10">
        <v>2971.002</v>
      </c>
      <c r="G857" s="10">
        <v>955216608</v>
      </c>
      <c r="H857" s="10">
        <v>10225781922</v>
      </c>
      <c r="I857" s="10">
        <v>-27.952000000000002</v>
      </c>
      <c r="J857" s="10">
        <v>-0.93210000000000004</v>
      </c>
    </row>
    <row r="858" spans="1:10" x14ac:dyDescent="0.25">
      <c r="A858" s="9">
        <v>39643</v>
      </c>
      <c r="B858" s="10">
        <v>2971.002</v>
      </c>
      <c r="C858" s="10">
        <v>2945.7669999999998</v>
      </c>
      <c r="D858" s="10">
        <v>3007.5349999999999</v>
      </c>
      <c r="E858" s="10">
        <v>2945.7669999999998</v>
      </c>
      <c r="F858" s="10">
        <v>3007.5349999999999</v>
      </c>
      <c r="G858" s="10">
        <v>771986908</v>
      </c>
      <c r="H858" s="10">
        <v>8452759172</v>
      </c>
      <c r="I858" s="10">
        <v>36.533000000000001</v>
      </c>
      <c r="J858" s="10">
        <v>1.2297</v>
      </c>
    </row>
    <row r="859" spans="1:10" x14ac:dyDescent="0.25">
      <c r="A859" s="9">
        <v>39644</v>
      </c>
      <c r="B859" s="10">
        <v>3007.5349999999999</v>
      </c>
      <c r="C859" s="10">
        <v>3022.634</v>
      </c>
      <c r="D859" s="10">
        <v>3037.6590000000001</v>
      </c>
      <c r="E859" s="10">
        <v>2908.6129999999998</v>
      </c>
      <c r="F859" s="10">
        <v>2908.6129999999998</v>
      </c>
      <c r="G859" s="10">
        <v>995702089</v>
      </c>
      <c r="H859" s="10">
        <v>10156078541</v>
      </c>
      <c r="I859" s="10">
        <v>-98.921999999999997</v>
      </c>
      <c r="J859" s="10">
        <v>-3.2890999999999999</v>
      </c>
    </row>
    <row r="860" spans="1:10" x14ac:dyDescent="0.25">
      <c r="A860" s="9">
        <v>39645</v>
      </c>
      <c r="B860" s="10">
        <v>2908.6129999999998</v>
      </c>
      <c r="C860" s="10">
        <v>2874.212</v>
      </c>
      <c r="D860" s="10">
        <v>2874.212</v>
      </c>
      <c r="E860" s="10">
        <v>2745.7689999999998</v>
      </c>
      <c r="F860" s="10">
        <v>2786.2429999999999</v>
      </c>
      <c r="G860" s="10">
        <v>817611498</v>
      </c>
      <c r="H860" s="10">
        <v>8238251132</v>
      </c>
      <c r="I860" s="10">
        <v>-122.37</v>
      </c>
      <c r="J860" s="10">
        <v>-4.2072000000000003</v>
      </c>
    </row>
    <row r="861" spans="1:10" x14ac:dyDescent="0.25">
      <c r="A861" s="9">
        <v>39646</v>
      </c>
      <c r="B861" s="10">
        <v>2786.2429999999999</v>
      </c>
      <c r="C861" s="10">
        <v>2826.317</v>
      </c>
      <c r="D861" s="10">
        <v>2838.4079999999999</v>
      </c>
      <c r="E861" s="10">
        <v>2739.2620000000002</v>
      </c>
      <c r="F861" s="10">
        <v>2740.4409999999998</v>
      </c>
      <c r="G861" s="10">
        <v>601638604</v>
      </c>
      <c r="H861" s="10">
        <v>6189398606</v>
      </c>
      <c r="I861" s="10">
        <v>-45.802</v>
      </c>
      <c r="J861" s="10">
        <v>-1.6438999999999999</v>
      </c>
    </row>
    <row r="862" spans="1:10" x14ac:dyDescent="0.25">
      <c r="A862" s="9">
        <v>39647</v>
      </c>
      <c r="B862" s="10">
        <v>2740.4409999999998</v>
      </c>
      <c r="C862" s="10">
        <v>2767.2240000000002</v>
      </c>
      <c r="D862" s="10">
        <v>2821.33</v>
      </c>
      <c r="E862" s="10">
        <v>2698.808</v>
      </c>
      <c r="F862" s="10">
        <v>2821.33</v>
      </c>
      <c r="G862" s="10">
        <v>689140585</v>
      </c>
      <c r="H862" s="10">
        <v>7286653441</v>
      </c>
      <c r="I862" s="10">
        <v>80.888999999999996</v>
      </c>
      <c r="J862" s="10">
        <v>2.9517000000000002</v>
      </c>
    </row>
    <row r="863" spans="1:10" x14ac:dyDescent="0.25">
      <c r="A863" s="9">
        <v>39650</v>
      </c>
      <c r="B863" s="10">
        <v>2821.33</v>
      </c>
      <c r="C863" s="10">
        <v>2805.1460000000002</v>
      </c>
      <c r="D863" s="10">
        <v>2921.11</v>
      </c>
      <c r="E863" s="10">
        <v>2786.502</v>
      </c>
      <c r="F863" s="10">
        <v>2918.4679999999998</v>
      </c>
      <c r="G863" s="10">
        <v>869142624</v>
      </c>
      <c r="H863" s="10">
        <v>9302190015</v>
      </c>
      <c r="I863" s="10">
        <v>97.138000000000005</v>
      </c>
      <c r="J863" s="10">
        <v>3.4430000000000001</v>
      </c>
    </row>
    <row r="864" spans="1:10" x14ac:dyDescent="0.25">
      <c r="A864" s="9">
        <v>39651</v>
      </c>
      <c r="B864" s="10">
        <v>2918.4679999999998</v>
      </c>
      <c r="C864" s="10">
        <v>2915.2750000000001</v>
      </c>
      <c r="D864" s="10">
        <v>2939.1729999999998</v>
      </c>
      <c r="E864" s="10">
        <v>2902.4749999999999</v>
      </c>
      <c r="F864" s="10">
        <v>2921.4140000000002</v>
      </c>
      <c r="G864" s="10">
        <v>817540256</v>
      </c>
      <c r="H864" s="10">
        <v>8538244500</v>
      </c>
      <c r="I864" s="10">
        <v>2.9460000000000002</v>
      </c>
      <c r="J864" s="10">
        <v>0.1009</v>
      </c>
    </row>
    <row r="865" spans="1:10" x14ac:dyDescent="0.25">
      <c r="A865" s="9">
        <v>39652</v>
      </c>
      <c r="B865" s="10">
        <v>2921.4140000000002</v>
      </c>
      <c r="C865" s="10">
        <v>2934.2959999999998</v>
      </c>
      <c r="D865" s="10">
        <v>2950.8620000000001</v>
      </c>
      <c r="E865" s="10">
        <v>2885.527</v>
      </c>
      <c r="F865" s="10">
        <v>2885.971</v>
      </c>
      <c r="G865" s="10">
        <v>885951448</v>
      </c>
      <c r="H865" s="10">
        <v>9405892468</v>
      </c>
      <c r="I865" s="10">
        <v>-35.442999999999998</v>
      </c>
      <c r="J865" s="10">
        <v>-1.2132000000000001</v>
      </c>
    </row>
    <row r="866" spans="1:10" x14ac:dyDescent="0.25">
      <c r="A866" s="9">
        <v>39653</v>
      </c>
      <c r="B866" s="10">
        <v>2885.971</v>
      </c>
      <c r="C866" s="10">
        <v>2902.779</v>
      </c>
      <c r="D866" s="10">
        <v>2955.52</v>
      </c>
      <c r="E866" s="10">
        <v>2889.6170000000002</v>
      </c>
      <c r="F866" s="10">
        <v>2952.9430000000002</v>
      </c>
      <c r="G866" s="10">
        <v>982359204</v>
      </c>
      <c r="H866" s="10">
        <v>10412062464</v>
      </c>
      <c r="I866" s="10">
        <v>66.971999999999994</v>
      </c>
      <c r="J866" s="10">
        <v>2.3206000000000002</v>
      </c>
    </row>
    <row r="867" spans="1:10" x14ac:dyDescent="0.25">
      <c r="A867" s="9">
        <v>39654</v>
      </c>
      <c r="B867" s="10">
        <v>2952.9430000000002</v>
      </c>
      <c r="C867" s="10">
        <v>2919.6770000000001</v>
      </c>
      <c r="D867" s="10">
        <v>2935.75</v>
      </c>
      <c r="E867" s="10">
        <v>2901.241</v>
      </c>
      <c r="F867" s="10">
        <v>2909.3850000000002</v>
      </c>
      <c r="G867" s="10">
        <v>741542405</v>
      </c>
      <c r="H867" s="10">
        <v>7902401596</v>
      </c>
      <c r="I867" s="10">
        <v>-43.558</v>
      </c>
      <c r="J867" s="10">
        <v>-1.4751000000000001</v>
      </c>
    </row>
    <row r="868" spans="1:10" x14ac:dyDescent="0.25">
      <c r="A868" s="9">
        <v>39657</v>
      </c>
      <c r="B868" s="10">
        <v>2909.3850000000002</v>
      </c>
      <c r="C868" s="10">
        <v>2926.8510000000001</v>
      </c>
      <c r="D868" s="10">
        <v>2953.1990000000001</v>
      </c>
      <c r="E868" s="10">
        <v>2924.3020000000001</v>
      </c>
      <c r="F868" s="10">
        <v>2939.05</v>
      </c>
      <c r="G868" s="10">
        <v>785050769</v>
      </c>
      <c r="H868" s="10">
        <v>8151074927</v>
      </c>
      <c r="I868" s="10">
        <v>29.664999999999999</v>
      </c>
      <c r="J868" s="10">
        <v>1.0196000000000001</v>
      </c>
    </row>
    <row r="869" spans="1:10" x14ac:dyDescent="0.25">
      <c r="A869" s="9">
        <v>39658</v>
      </c>
      <c r="B869" s="10">
        <v>2939.05</v>
      </c>
      <c r="C869" s="10">
        <v>2906.2420000000002</v>
      </c>
      <c r="D869" s="10">
        <v>2906.2420000000002</v>
      </c>
      <c r="E869" s="10">
        <v>2865.8310000000001</v>
      </c>
      <c r="F869" s="10">
        <v>2887.2689999999998</v>
      </c>
      <c r="G869" s="10">
        <v>835940244</v>
      </c>
      <c r="H869" s="10">
        <v>8797117113</v>
      </c>
      <c r="I869" s="10">
        <v>-51.780999999999999</v>
      </c>
      <c r="J869" s="10">
        <v>-1.7618</v>
      </c>
    </row>
    <row r="870" spans="1:10" x14ac:dyDescent="0.25">
      <c r="A870" s="9">
        <v>39659</v>
      </c>
      <c r="B870" s="10">
        <v>2887.2689999999998</v>
      </c>
      <c r="C870" s="10">
        <v>2915.212</v>
      </c>
      <c r="D870" s="10">
        <v>2915.212</v>
      </c>
      <c r="E870" s="10">
        <v>2842.8739999999998</v>
      </c>
      <c r="F870" s="10">
        <v>2865.8829999999998</v>
      </c>
      <c r="G870" s="10">
        <v>749718583</v>
      </c>
      <c r="H870" s="10">
        <v>7606526477</v>
      </c>
      <c r="I870" s="10">
        <v>-21.385999999999999</v>
      </c>
      <c r="J870" s="10">
        <v>-0.74070000000000003</v>
      </c>
    </row>
    <row r="871" spans="1:10" x14ac:dyDescent="0.25">
      <c r="A871" s="9">
        <v>39660</v>
      </c>
      <c r="B871" s="10">
        <v>2865.8829999999998</v>
      </c>
      <c r="C871" s="10">
        <v>2877.42</v>
      </c>
      <c r="D871" s="10">
        <v>2877.42</v>
      </c>
      <c r="E871" s="10">
        <v>2783.25</v>
      </c>
      <c r="F871" s="10">
        <v>2783.5070000000001</v>
      </c>
      <c r="G871" s="10">
        <v>668545574</v>
      </c>
      <c r="H871" s="10">
        <v>6496657599</v>
      </c>
      <c r="I871" s="10">
        <v>-82.376000000000005</v>
      </c>
      <c r="J871" s="10">
        <v>-2.8744000000000001</v>
      </c>
    </row>
    <row r="872" spans="1:10" x14ac:dyDescent="0.25">
      <c r="A872" s="9">
        <v>39661</v>
      </c>
      <c r="B872" s="10">
        <v>2783.5070000000001</v>
      </c>
      <c r="C872" s="10">
        <v>2765.605</v>
      </c>
      <c r="D872" s="10">
        <v>2797.1619999999998</v>
      </c>
      <c r="E872" s="10">
        <v>2702.913</v>
      </c>
      <c r="F872" s="10">
        <v>2777.875</v>
      </c>
      <c r="G872" s="10">
        <v>789579547</v>
      </c>
      <c r="H872" s="10">
        <v>7509577435</v>
      </c>
      <c r="I872" s="10">
        <v>-5.6319999999999997</v>
      </c>
      <c r="J872" s="10">
        <v>-0.20230000000000001</v>
      </c>
    </row>
    <row r="873" spans="1:10" x14ac:dyDescent="0.25">
      <c r="A873" s="9">
        <v>39664</v>
      </c>
      <c r="B873" s="10">
        <v>2777.875</v>
      </c>
      <c r="C873" s="10">
        <v>2759.799</v>
      </c>
      <c r="D873" s="10">
        <v>2759.799</v>
      </c>
      <c r="E873" s="10">
        <v>2683.9050000000002</v>
      </c>
      <c r="F873" s="10">
        <v>2687.5479999999998</v>
      </c>
      <c r="G873" s="10">
        <v>597290600</v>
      </c>
      <c r="H873" s="10">
        <v>5436500495</v>
      </c>
      <c r="I873" s="10">
        <v>-90.326999999999998</v>
      </c>
      <c r="J873" s="10">
        <v>-3.2517</v>
      </c>
    </row>
    <row r="874" spans="1:10" x14ac:dyDescent="0.25">
      <c r="A874" s="9">
        <v>39665</v>
      </c>
      <c r="B874" s="10">
        <v>2687.5479999999998</v>
      </c>
      <c r="C874" s="10">
        <v>2683.8449999999998</v>
      </c>
      <c r="D874" s="10">
        <v>2695.0439999999999</v>
      </c>
      <c r="E874" s="10">
        <v>2575.8470000000002</v>
      </c>
      <c r="F874" s="10">
        <v>2582.1610000000001</v>
      </c>
      <c r="G874" s="10">
        <v>804638400</v>
      </c>
      <c r="H874" s="10">
        <v>7688378771</v>
      </c>
      <c r="I874" s="10">
        <v>-105.387</v>
      </c>
      <c r="J874" s="10">
        <v>-3.9213</v>
      </c>
    </row>
    <row r="875" spans="1:10" x14ac:dyDescent="0.25">
      <c r="A875" s="9">
        <v>39666</v>
      </c>
      <c r="B875" s="10">
        <v>2582.1610000000001</v>
      </c>
      <c r="C875" s="10">
        <v>2597.7249999999999</v>
      </c>
      <c r="D875" s="10">
        <v>2614.6060000000002</v>
      </c>
      <c r="E875" s="10">
        <v>2550.1849999999999</v>
      </c>
      <c r="F875" s="10">
        <v>2590.7579999999998</v>
      </c>
      <c r="G875" s="10">
        <v>683859000</v>
      </c>
      <c r="H875" s="10">
        <v>5979063553</v>
      </c>
      <c r="I875" s="10">
        <v>8.5969999999999995</v>
      </c>
      <c r="J875" s="10">
        <v>0.33289999999999997</v>
      </c>
    </row>
    <row r="876" spans="1:10" x14ac:dyDescent="0.25">
      <c r="A876" s="9">
        <v>39667</v>
      </c>
      <c r="B876" s="10">
        <v>2590.7579999999998</v>
      </c>
      <c r="C876" s="10">
        <v>2589.2759999999998</v>
      </c>
      <c r="D876" s="10">
        <v>2612.0540000000001</v>
      </c>
      <c r="E876" s="10">
        <v>2562.194</v>
      </c>
      <c r="F876" s="10">
        <v>2592.3710000000001</v>
      </c>
      <c r="G876" s="10">
        <v>554997900</v>
      </c>
      <c r="H876" s="10">
        <v>5082008199</v>
      </c>
      <c r="I876" s="10">
        <v>1.613</v>
      </c>
      <c r="J876" s="10">
        <v>6.2300000000000001E-2</v>
      </c>
    </row>
    <row r="877" spans="1:10" x14ac:dyDescent="0.25">
      <c r="A877" s="9">
        <v>39668</v>
      </c>
      <c r="B877" s="10">
        <v>2592.3710000000001</v>
      </c>
      <c r="C877" s="10">
        <v>2591.6329999999998</v>
      </c>
      <c r="D877" s="10">
        <v>2591.6329999999998</v>
      </c>
      <c r="E877" s="10">
        <v>2450.8270000000002</v>
      </c>
      <c r="F877" s="10">
        <v>2455.9459999999999</v>
      </c>
      <c r="G877" s="10">
        <v>693351200</v>
      </c>
      <c r="H877" s="10">
        <v>6239303489</v>
      </c>
      <c r="I877" s="10">
        <v>-136.42500000000001</v>
      </c>
      <c r="J877" s="10">
        <v>-5.2625999999999999</v>
      </c>
    </row>
    <row r="878" spans="1:10" x14ac:dyDescent="0.25">
      <c r="A878" s="9">
        <v>39671</v>
      </c>
      <c r="B878" s="10">
        <v>2455.9459999999999</v>
      </c>
      <c r="C878" s="10">
        <v>2449.0309999999999</v>
      </c>
      <c r="D878" s="10">
        <v>2451.2559999999999</v>
      </c>
      <c r="E878" s="10">
        <v>2310.299</v>
      </c>
      <c r="F878" s="10">
        <v>2326.8440000000001</v>
      </c>
      <c r="G878" s="10">
        <v>768819000</v>
      </c>
      <c r="H878" s="10">
        <v>6428604892</v>
      </c>
      <c r="I878" s="10">
        <v>-129.102</v>
      </c>
      <c r="J878" s="10">
        <v>-5.2567000000000004</v>
      </c>
    </row>
    <row r="879" spans="1:10" x14ac:dyDescent="0.25">
      <c r="A879" s="9">
        <v>39672</v>
      </c>
      <c r="B879" s="10">
        <v>2326.8440000000001</v>
      </c>
      <c r="C879" s="10">
        <v>2310.7600000000002</v>
      </c>
      <c r="D879" s="10">
        <v>2376.998</v>
      </c>
      <c r="E879" s="10">
        <v>2298.0859999999998</v>
      </c>
      <c r="F879" s="10">
        <v>2360.4430000000002</v>
      </c>
      <c r="G879" s="10">
        <v>658479400</v>
      </c>
      <c r="H879" s="10">
        <v>5591300670</v>
      </c>
      <c r="I879" s="10">
        <v>33.598999999999997</v>
      </c>
      <c r="J879" s="10">
        <v>1.444</v>
      </c>
    </row>
    <row r="880" spans="1:10" x14ac:dyDescent="0.25">
      <c r="A880" s="9">
        <v>39673</v>
      </c>
      <c r="B880" s="10">
        <v>2360.4430000000002</v>
      </c>
      <c r="C880" s="10">
        <v>2350.2150000000001</v>
      </c>
      <c r="D880" s="10">
        <v>2398.049</v>
      </c>
      <c r="E880" s="10">
        <v>2300.9520000000002</v>
      </c>
      <c r="F880" s="10">
        <v>2376.105</v>
      </c>
      <c r="G880" s="10">
        <v>619886400</v>
      </c>
      <c r="H880" s="10">
        <v>5099921198</v>
      </c>
      <c r="I880" s="10">
        <v>15.662000000000001</v>
      </c>
      <c r="J880" s="10">
        <v>0.66349999999999998</v>
      </c>
    </row>
    <row r="881" spans="1:10" x14ac:dyDescent="0.25">
      <c r="A881" s="9">
        <v>39674</v>
      </c>
      <c r="B881" s="10">
        <v>2376.105</v>
      </c>
      <c r="C881" s="10">
        <v>2360.375</v>
      </c>
      <c r="D881" s="10">
        <v>2396.9560000000001</v>
      </c>
      <c r="E881" s="10">
        <v>2345.3939999999998</v>
      </c>
      <c r="F881" s="10">
        <v>2375.973</v>
      </c>
      <c r="G881" s="10">
        <v>435333800</v>
      </c>
      <c r="H881" s="10">
        <v>3820726989</v>
      </c>
      <c r="I881" s="10">
        <v>-0.13200000000000001</v>
      </c>
      <c r="J881" s="10">
        <v>-5.5999999999999999E-3</v>
      </c>
    </row>
    <row r="882" spans="1:10" x14ac:dyDescent="0.25">
      <c r="A882" s="9">
        <v>39675</v>
      </c>
      <c r="B882" s="10">
        <v>2375.973</v>
      </c>
      <c r="C882" s="10">
        <v>2374.71</v>
      </c>
      <c r="D882" s="10">
        <v>2400</v>
      </c>
      <c r="E882" s="10">
        <v>2342.0340000000001</v>
      </c>
      <c r="F882" s="10">
        <v>2368.5479999999998</v>
      </c>
      <c r="G882" s="10">
        <v>446651100</v>
      </c>
      <c r="H882" s="10">
        <v>3753341077</v>
      </c>
      <c r="I882" s="10">
        <v>-7.4249999999999998</v>
      </c>
      <c r="J882" s="10">
        <v>-0.3125</v>
      </c>
    </row>
    <row r="883" spans="1:10" x14ac:dyDescent="0.25">
      <c r="A883" s="9">
        <v>39678</v>
      </c>
      <c r="B883" s="10">
        <v>2368.5479999999998</v>
      </c>
      <c r="C883" s="10">
        <v>2376.096</v>
      </c>
      <c r="D883" s="10">
        <v>2378.2620000000002</v>
      </c>
      <c r="E883" s="10">
        <v>2227.3339999999998</v>
      </c>
      <c r="F883" s="10">
        <v>2228.1509999999998</v>
      </c>
      <c r="G883" s="10">
        <v>523759600</v>
      </c>
      <c r="H883" s="10">
        <v>4227633119</v>
      </c>
      <c r="I883" s="10">
        <v>-140.39699999999999</v>
      </c>
      <c r="J883" s="10">
        <v>-5.9276</v>
      </c>
    </row>
    <row r="884" spans="1:10" x14ac:dyDescent="0.25">
      <c r="A884" s="9">
        <v>39679</v>
      </c>
      <c r="B884" s="10">
        <v>2228.1509999999998</v>
      </c>
      <c r="C884" s="10">
        <v>2199.7800000000002</v>
      </c>
      <c r="D884" s="10">
        <v>2267.42</v>
      </c>
      <c r="E884" s="10">
        <v>2188.6570000000002</v>
      </c>
      <c r="F884" s="10">
        <v>2262.4650000000001</v>
      </c>
      <c r="G884" s="10">
        <v>436505400</v>
      </c>
      <c r="H884" s="10">
        <v>3409381262</v>
      </c>
      <c r="I884" s="10">
        <v>34.314</v>
      </c>
      <c r="J884" s="10">
        <v>1.54</v>
      </c>
    </row>
    <row r="885" spans="1:10" x14ac:dyDescent="0.25">
      <c r="A885" s="9">
        <v>39680</v>
      </c>
      <c r="B885" s="10">
        <v>2262.4650000000001</v>
      </c>
      <c r="C885" s="10">
        <v>2251.5729999999999</v>
      </c>
      <c r="D885" s="10">
        <v>2422.5149999999999</v>
      </c>
      <c r="E885" s="10">
        <v>2223.4560000000001</v>
      </c>
      <c r="F885" s="10">
        <v>2418.71</v>
      </c>
      <c r="G885" s="10">
        <v>1051331200</v>
      </c>
      <c r="H885" s="10">
        <v>8515867394</v>
      </c>
      <c r="I885" s="10">
        <v>156.245</v>
      </c>
      <c r="J885" s="10">
        <v>6.9059999999999997</v>
      </c>
    </row>
    <row r="886" spans="1:10" x14ac:dyDescent="0.25">
      <c r="A886" s="9">
        <v>39681</v>
      </c>
      <c r="B886" s="10">
        <v>2418.71</v>
      </c>
      <c r="C886" s="10">
        <v>2377.5309999999999</v>
      </c>
      <c r="D886" s="10">
        <v>2413.2579999999998</v>
      </c>
      <c r="E886" s="10">
        <v>2312.201</v>
      </c>
      <c r="F886" s="10">
        <v>2318.9340000000002</v>
      </c>
      <c r="G886" s="10">
        <v>855267300</v>
      </c>
      <c r="H886" s="10">
        <v>7069864885</v>
      </c>
      <c r="I886" s="10">
        <v>-99.775999999999996</v>
      </c>
      <c r="J886" s="10">
        <v>-4.1252000000000004</v>
      </c>
    </row>
    <row r="887" spans="1:10" x14ac:dyDescent="0.25">
      <c r="A887" s="9">
        <v>39682</v>
      </c>
      <c r="B887" s="10">
        <v>2318.9340000000002</v>
      </c>
      <c r="C887" s="10">
        <v>2297.7469999999998</v>
      </c>
      <c r="D887" s="10">
        <v>2311.748</v>
      </c>
      <c r="E887" s="10">
        <v>2239.3000000000002</v>
      </c>
      <c r="F887" s="10">
        <v>2273.8449999999998</v>
      </c>
      <c r="G887" s="10">
        <v>548228000</v>
      </c>
      <c r="H887" s="10">
        <v>4343410955</v>
      </c>
      <c r="I887" s="10">
        <v>-45.088999999999999</v>
      </c>
      <c r="J887" s="10">
        <v>-1.9443999999999999</v>
      </c>
    </row>
    <row r="888" spans="1:10" x14ac:dyDescent="0.25">
      <c r="A888" s="9">
        <v>39685</v>
      </c>
      <c r="B888" s="10">
        <v>2273.8449999999998</v>
      </c>
      <c r="C888" s="10">
        <v>2269.9279999999999</v>
      </c>
      <c r="D888" s="10">
        <v>2290.7379999999998</v>
      </c>
      <c r="E888" s="10">
        <v>2232.3119999999999</v>
      </c>
      <c r="F888" s="10">
        <v>2254.3389999999999</v>
      </c>
      <c r="G888" s="10">
        <v>402536300</v>
      </c>
      <c r="H888" s="10">
        <v>3222877487</v>
      </c>
      <c r="I888" s="10">
        <v>-19.506</v>
      </c>
      <c r="J888" s="10">
        <v>-0.85780000000000001</v>
      </c>
    </row>
    <row r="889" spans="1:10" x14ac:dyDescent="0.25">
      <c r="A889" s="9">
        <v>39686</v>
      </c>
      <c r="B889" s="10">
        <v>2254.3389999999999</v>
      </c>
      <c r="C889" s="10">
        <v>2232.547</v>
      </c>
      <c r="D889" s="10">
        <v>2232.6460000000002</v>
      </c>
      <c r="E889" s="10">
        <v>2147.9969999999998</v>
      </c>
      <c r="F889" s="10">
        <v>2167.1170000000002</v>
      </c>
      <c r="G889" s="10">
        <v>512122500</v>
      </c>
      <c r="H889" s="10">
        <v>3918358818</v>
      </c>
      <c r="I889" s="10">
        <v>-87.221999999999994</v>
      </c>
      <c r="J889" s="10">
        <v>-3.8691</v>
      </c>
    </row>
    <row r="890" spans="1:10" x14ac:dyDescent="0.25">
      <c r="A890" s="9">
        <v>39687</v>
      </c>
      <c r="B890" s="10">
        <v>2167.1170000000002</v>
      </c>
      <c r="C890" s="10">
        <v>2160.9070000000002</v>
      </c>
      <c r="D890" s="10">
        <v>2191.1979999999999</v>
      </c>
      <c r="E890" s="10">
        <v>2118.8229999999999</v>
      </c>
      <c r="F890" s="10">
        <v>2157.3960000000002</v>
      </c>
      <c r="G890" s="10">
        <v>468551900</v>
      </c>
      <c r="H890" s="10">
        <v>3554079665</v>
      </c>
      <c r="I890" s="10">
        <v>-9.7210000000000001</v>
      </c>
      <c r="J890" s="10">
        <v>-0.4486</v>
      </c>
    </row>
    <row r="891" spans="1:10" x14ac:dyDescent="0.25">
      <c r="A891" s="9">
        <v>39688</v>
      </c>
      <c r="B891" s="10">
        <v>2157.3960000000002</v>
      </c>
      <c r="C891" s="10">
        <v>2155.2579999999998</v>
      </c>
      <c r="D891" s="10">
        <v>2182.4639999999999</v>
      </c>
      <c r="E891" s="10">
        <v>2144.6379999999999</v>
      </c>
      <c r="F891" s="10">
        <v>2173.047</v>
      </c>
      <c r="G891" s="10">
        <v>423300400</v>
      </c>
      <c r="H891" s="10">
        <v>3328524741</v>
      </c>
      <c r="I891" s="10">
        <v>15.651</v>
      </c>
      <c r="J891" s="10">
        <v>0.72550000000000003</v>
      </c>
    </row>
    <row r="892" spans="1:10" x14ac:dyDescent="0.25">
      <c r="A892" s="9">
        <v>39689</v>
      </c>
      <c r="B892" s="10">
        <v>2173.047</v>
      </c>
      <c r="C892" s="10">
        <v>2179.404</v>
      </c>
      <c r="D892" s="10">
        <v>2256.5439999999999</v>
      </c>
      <c r="E892" s="10">
        <v>2179.404</v>
      </c>
      <c r="F892" s="10">
        <v>2233.2829999999999</v>
      </c>
      <c r="G892" s="10">
        <v>644792800</v>
      </c>
      <c r="H892" s="10">
        <v>5151943909</v>
      </c>
      <c r="I892" s="10">
        <v>60.235999999999997</v>
      </c>
      <c r="J892" s="10">
        <v>2.7719999999999998</v>
      </c>
    </row>
    <row r="893" spans="1:10" x14ac:dyDescent="0.25">
      <c r="A893" s="9">
        <v>39692</v>
      </c>
      <c r="B893" s="10">
        <v>2233.2829999999999</v>
      </c>
      <c r="C893" s="10">
        <v>2217.107</v>
      </c>
      <c r="D893" s="10">
        <v>2220.768</v>
      </c>
      <c r="E893" s="10">
        <v>2164.962</v>
      </c>
      <c r="F893" s="10">
        <v>2177.143</v>
      </c>
      <c r="G893" s="10">
        <v>474917200</v>
      </c>
      <c r="H893" s="10">
        <v>4025456687</v>
      </c>
      <c r="I893" s="10">
        <v>-56.14</v>
      </c>
      <c r="J893" s="10">
        <v>-2.5137999999999998</v>
      </c>
    </row>
    <row r="894" spans="1:10" x14ac:dyDescent="0.25">
      <c r="A894" s="9">
        <v>39693</v>
      </c>
      <c r="B894" s="10">
        <v>2177.143</v>
      </c>
      <c r="C894" s="10">
        <v>2162.962</v>
      </c>
      <c r="D894" s="10">
        <v>2190.6610000000001</v>
      </c>
      <c r="E894" s="10">
        <v>2140.4850000000001</v>
      </c>
      <c r="F894" s="10">
        <v>2172.64</v>
      </c>
      <c r="G894" s="10">
        <v>362736600</v>
      </c>
      <c r="H894" s="10">
        <v>2895667939</v>
      </c>
      <c r="I894" s="10">
        <v>-4.5030000000000001</v>
      </c>
      <c r="J894" s="10">
        <v>-0.20680000000000001</v>
      </c>
    </row>
    <row r="895" spans="1:10" x14ac:dyDescent="0.25">
      <c r="A895" s="9">
        <v>39694</v>
      </c>
      <c r="B895" s="10">
        <v>2172.64</v>
      </c>
      <c r="C895" s="10">
        <v>2165.1320000000001</v>
      </c>
      <c r="D895" s="10">
        <v>2175.8589999999999</v>
      </c>
      <c r="E895" s="10">
        <v>2123.7809999999999</v>
      </c>
      <c r="F895" s="10">
        <v>2142.4290000000001</v>
      </c>
      <c r="G895" s="10">
        <v>474543600</v>
      </c>
      <c r="H895" s="10">
        <v>3947917817</v>
      </c>
      <c r="I895" s="10">
        <v>-30.210999999999999</v>
      </c>
      <c r="J895" s="10">
        <v>-1.3905000000000001</v>
      </c>
    </row>
    <row r="896" spans="1:10" x14ac:dyDescent="0.25">
      <c r="A896" s="9">
        <v>39695</v>
      </c>
      <c r="B896" s="10">
        <v>2142.4290000000001</v>
      </c>
      <c r="C896" s="10">
        <v>2136.8519999999999</v>
      </c>
      <c r="D896" s="10">
        <v>2173.5140000000001</v>
      </c>
      <c r="E896" s="10">
        <v>2127.2289999999998</v>
      </c>
      <c r="F896" s="10">
        <v>2152.8180000000002</v>
      </c>
      <c r="G896" s="10">
        <v>410283700</v>
      </c>
      <c r="H896" s="10">
        <v>3446045628</v>
      </c>
      <c r="I896" s="10">
        <v>10.388999999999999</v>
      </c>
      <c r="J896" s="10">
        <v>0.4849</v>
      </c>
    </row>
    <row r="897" spans="1:10" x14ac:dyDescent="0.25">
      <c r="A897" s="9">
        <v>39696</v>
      </c>
      <c r="B897" s="10">
        <v>2152.8180000000002</v>
      </c>
      <c r="C897" s="10">
        <v>2099.9029999999998</v>
      </c>
      <c r="D897" s="10">
        <v>2127.4659999999999</v>
      </c>
      <c r="E897" s="10">
        <v>2082.8150000000001</v>
      </c>
      <c r="F897" s="10">
        <v>2088.462</v>
      </c>
      <c r="G897" s="10">
        <v>467686300</v>
      </c>
      <c r="H897" s="10">
        <v>3574924500</v>
      </c>
      <c r="I897" s="10">
        <v>-64.355999999999995</v>
      </c>
      <c r="J897" s="10">
        <v>-2.9893999999999998</v>
      </c>
    </row>
    <row r="898" spans="1:10" x14ac:dyDescent="0.25">
      <c r="A898" s="9">
        <v>39699</v>
      </c>
      <c r="B898" s="10">
        <v>2088.462</v>
      </c>
      <c r="C898" s="10">
        <v>2090.4870000000001</v>
      </c>
      <c r="D898" s="10">
        <v>2100.6750000000002</v>
      </c>
      <c r="E898" s="10">
        <v>2013.8530000000001</v>
      </c>
      <c r="F898" s="10">
        <v>2018.231</v>
      </c>
      <c r="G898" s="10">
        <v>440538600</v>
      </c>
      <c r="H898" s="10">
        <v>3266988124</v>
      </c>
      <c r="I898" s="10">
        <v>-70.230999999999995</v>
      </c>
      <c r="J898" s="10">
        <v>-3.3628</v>
      </c>
    </row>
    <row r="899" spans="1:10" x14ac:dyDescent="0.25">
      <c r="A899" s="9">
        <v>39700</v>
      </c>
      <c r="B899" s="10">
        <v>2018.231</v>
      </c>
      <c r="C899" s="10">
        <v>2027.5050000000001</v>
      </c>
      <c r="D899" s="10">
        <v>2056.3069999999998</v>
      </c>
      <c r="E899" s="10">
        <v>2011.1030000000001</v>
      </c>
      <c r="F899" s="10">
        <v>2042.635</v>
      </c>
      <c r="G899" s="10">
        <v>383796400</v>
      </c>
      <c r="H899" s="10">
        <v>2849740309</v>
      </c>
      <c r="I899" s="10">
        <v>24.404</v>
      </c>
      <c r="J899" s="10">
        <v>1.2092000000000001</v>
      </c>
    </row>
    <row r="900" spans="1:10" x14ac:dyDescent="0.25">
      <c r="A900" s="9">
        <v>39701</v>
      </c>
      <c r="B900" s="10">
        <v>2042.635</v>
      </c>
      <c r="C900" s="10">
        <v>2030.732</v>
      </c>
      <c r="D900" s="10">
        <v>2086.0810000000001</v>
      </c>
      <c r="E900" s="10">
        <v>2013.933</v>
      </c>
      <c r="F900" s="10">
        <v>2051.6950000000002</v>
      </c>
      <c r="G900" s="10">
        <v>472450600</v>
      </c>
      <c r="H900" s="10">
        <v>3555286306</v>
      </c>
      <c r="I900" s="10">
        <v>9.06</v>
      </c>
      <c r="J900" s="10">
        <v>0.44350000000000001</v>
      </c>
    </row>
    <row r="901" spans="1:10" x14ac:dyDescent="0.25">
      <c r="A901" s="9">
        <v>39702</v>
      </c>
      <c r="B901" s="10">
        <v>2051.6950000000002</v>
      </c>
      <c r="C901" s="10">
        <v>2051.4050000000002</v>
      </c>
      <c r="D901" s="10">
        <v>2064.9349999999999</v>
      </c>
      <c r="E901" s="10">
        <v>2008.2449999999999</v>
      </c>
      <c r="F901" s="10">
        <v>2011.461</v>
      </c>
      <c r="G901" s="10">
        <v>423550600</v>
      </c>
      <c r="H901" s="10">
        <v>3177208534</v>
      </c>
      <c r="I901" s="10">
        <v>-40.234000000000002</v>
      </c>
      <c r="J901" s="10">
        <v>-1.9610000000000001</v>
      </c>
    </row>
    <row r="902" spans="1:10" x14ac:dyDescent="0.25">
      <c r="A902" s="9">
        <v>39703</v>
      </c>
      <c r="B902" s="10">
        <v>2011.461</v>
      </c>
      <c r="C902" s="10">
        <v>2009.808</v>
      </c>
      <c r="D902" s="10">
        <v>2043.873</v>
      </c>
      <c r="E902" s="10">
        <v>2009.808</v>
      </c>
      <c r="F902" s="10">
        <v>2024.085</v>
      </c>
      <c r="G902" s="10">
        <v>409054500</v>
      </c>
      <c r="H902" s="10">
        <v>2884099858</v>
      </c>
      <c r="I902" s="10">
        <v>12.624000000000001</v>
      </c>
      <c r="J902" s="10">
        <v>0.62760000000000005</v>
      </c>
    </row>
    <row r="903" spans="1:10" x14ac:dyDescent="0.25">
      <c r="A903" s="9">
        <v>39707</v>
      </c>
      <c r="B903" s="10">
        <v>2024.085</v>
      </c>
      <c r="C903" s="10">
        <v>2019.575</v>
      </c>
      <c r="D903" s="10">
        <v>2020.577</v>
      </c>
      <c r="E903" s="10">
        <v>1979.912</v>
      </c>
      <c r="F903" s="10">
        <v>1997.3219999999999</v>
      </c>
      <c r="G903" s="10">
        <v>596256300</v>
      </c>
      <c r="H903" s="10">
        <v>4118607634</v>
      </c>
      <c r="I903" s="10">
        <v>-26.763000000000002</v>
      </c>
      <c r="J903" s="10">
        <v>-1.3222</v>
      </c>
    </row>
    <row r="904" spans="1:10" x14ac:dyDescent="0.25">
      <c r="A904" s="9">
        <v>39708</v>
      </c>
      <c r="B904" s="10">
        <v>1997.3219999999999</v>
      </c>
      <c r="C904" s="10">
        <v>1992.1659999999999</v>
      </c>
      <c r="D904" s="10">
        <v>2016.5229999999999</v>
      </c>
      <c r="E904" s="10">
        <v>1954.069</v>
      </c>
      <c r="F904" s="10">
        <v>1959.529</v>
      </c>
      <c r="G904" s="10">
        <v>555068200</v>
      </c>
      <c r="H904" s="10">
        <v>3950243322</v>
      </c>
      <c r="I904" s="10">
        <v>-37.792999999999999</v>
      </c>
      <c r="J904" s="10">
        <v>-1.8922000000000001</v>
      </c>
    </row>
    <row r="905" spans="1:10" x14ac:dyDescent="0.25">
      <c r="A905" s="9">
        <v>39709</v>
      </c>
      <c r="B905" s="10">
        <v>1959.529</v>
      </c>
      <c r="C905" s="10">
        <v>1924.7829999999999</v>
      </c>
      <c r="D905" s="10">
        <v>1953.864</v>
      </c>
      <c r="E905" s="10">
        <v>1833.4590000000001</v>
      </c>
      <c r="F905" s="10">
        <v>1914.6379999999999</v>
      </c>
      <c r="G905" s="10">
        <v>866860100</v>
      </c>
      <c r="H905" s="10">
        <v>6057907745</v>
      </c>
      <c r="I905" s="10">
        <v>-44.890999999999998</v>
      </c>
      <c r="J905" s="10">
        <v>-2.2909000000000002</v>
      </c>
    </row>
    <row r="906" spans="1:10" x14ac:dyDescent="0.25">
      <c r="A906" s="9">
        <v>39710</v>
      </c>
      <c r="B906" s="10">
        <v>1914.6379999999999</v>
      </c>
      <c r="C906" s="10">
        <v>2069.6109999999999</v>
      </c>
      <c r="D906" s="10">
        <v>2079.8780000000002</v>
      </c>
      <c r="E906" s="10">
        <v>2051.154</v>
      </c>
      <c r="F906" s="10">
        <v>2079.8780000000002</v>
      </c>
      <c r="G906" s="10">
        <v>756535300</v>
      </c>
      <c r="H906" s="10">
        <v>5748765954</v>
      </c>
      <c r="I906" s="10">
        <v>165.24</v>
      </c>
      <c r="J906" s="10">
        <v>8.6303999999999998</v>
      </c>
    </row>
    <row r="907" spans="1:10" x14ac:dyDescent="0.25">
      <c r="A907" s="9">
        <v>39713</v>
      </c>
      <c r="B907" s="10">
        <v>2079.8780000000002</v>
      </c>
      <c r="C907" s="10">
        <v>2207.6149999999998</v>
      </c>
      <c r="D907" s="10">
        <v>2252.2269999999999</v>
      </c>
      <c r="E907" s="10">
        <v>2095.7190000000001</v>
      </c>
      <c r="F907" s="10">
        <v>2163.6260000000002</v>
      </c>
      <c r="G907" s="10">
        <v>2236917000</v>
      </c>
      <c r="H907" s="10">
        <v>18119145310</v>
      </c>
      <c r="I907" s="10">
        <v>83.748000000000005</v>
      </c>
      <c r="J907" s="10">
        <v>4.0266000000000002</v>
      </c>
    </row>
    <row r="908" spans="1:10" x14ac:dyDescent="0.25">
      <c r="A908" s="9">
        <v>39714</v>
      </c>
      <c r="B908" s="10">
        <v>2163.6260000000002</v>
      </c>
      <c r="C908" s="10">
        <v>2098.4389999999999</v>
      </c>
      <c r="D908" s="10">
        <v>2125.7240000000002</v>
      </c>
      <c r="E908" s="10">
        <v>2061.7420000000002</v>
      </c>
      <c r="F908" s="10">
        <v>2072.6869999999999</v>
      </c>
      <c r="G908" s="10">
        <v>1197886400</v>
      </c>
      <c r="H908" s="10">
        <v>9882688230</v>
      </c>
      <c r="I908" s="10">
        <v>-90.938999999999993</v>
      </c>
      <c r="J908" s="10">
        <v>-4.2031000000000001</v>
      </c>
    </row>
    <row r="909" spans="1:10" x14ac:dyDescent="0.25">
      <c r="A909" s="9">
        <v>39715</v>
      </c>
      <c r="B909" s="10">
        <v>2072.6869999999999</v>
      </c>
      <c r="C909" s="10">
        <v>2038.204</v>
      </c>
      <c r="D909" s="10">
        <v>2094.3200000000002</v>
      </c>
      <c r="E909" s="10">
        <v>2018.076</v>
      </c>
      <c r="F909" s="10">
        <v>2094.0920000000001</v>
      </c>
      <c r="G909" s="10">
        <v>745722600</v>
      </c>
      <c r="H909" s="10">
        <v>5859583922</v>
      </c>
      <c r="I909" s="10">
        <v>21.405000000000001</v>
      </c>
      <c r="J909" s="10">
        <v>1.0327</v>
      </c>
    </row>
    <row r="910" spans="1:10" x14ac:dyDescent="0.25">
      <c r="A910" s="9">
        <v>39716</v>
      </c>
      <c r="B910" s="10">
        <v>2094.0920000000001</v>
      </c>
      <c r="C910" s="10">
        <v>2097.7510000000002</v>
      </c>
      <c r="D910" s="10">
        <v>2196.08</v>
      </c>
      <c r="E910" s="10">
        <v>2093.232</v>
      </c>
      <c r="F910" s="10">
        <v>2175.2020000000002</v>
      </c>
      <c r="G910" s="10">
        <v>1543723200</v>
      </c>
      <c r="H910" s="10">
        <v>12274719122</v>
      </c>
      <c r="I910" s="10">
        <v>81.11</v>
      </c>
      <c r="J910" s="10">
        <v>3.8733</v>
      </c>
    </row>
    <row r="911" spans="1:10" x14ac:dyDescent="0.25">
      <c r="A911" s="9">
        <v>39717</v>
      </c>
      <c r="B911" s="10">
        <v>2175.2020000000002</v>
      </c>
      <c r="C911" s="10">
        <v>2188.114</v>
      </c>
      <c r="D911" s="10">
        <v>2218.4430000000002</v>
      </c>
      <c r="E911" s="10">
        <v>2161.4110000000001</v>
      </c>
      <c r="F911" s="10">
        <v>2203.04</v>
      </c>
      <c r="G911" s="10">
        <v>1126781300</v>
      </c>
      <c r="H911" s="10">
        <v>9075845823</v>
      </c>
      <c r="I911" s="10">
        <v>27.838000000000001</v>
      </c>
      <c r="J911" s="10">
        <v>1.2798</v>
      </c>
    </row>
    <row r="912" spans="1:10" x14ac:dyDescent="0.25">
      <c r="A912" s="9">
        <v>39727</v>
      </c>
      <c r="B912" s="10">
        <v>2203.04</v>
      </c>
      <c r="C912" s="10">
        <v>2161.395</v>
      </c>
      <c r="D912" s="10">
        <v>2161.395</v>
      </c>
      <c r="E912" s="10">
        <v>2079.8890000000001</v>
      </c>
      <c r="F912" s="10">
        <v>2080.2080000000001</v>
      </c>
      <c r="G912" s="10">
        <v>958731900</v>
      </c>
      <c r="H912" s="10">
        <v>7600420603</v>
      </c>
      <c r="I912" s="10">
        <v>-122.83199999999999</v>
      </c>
      <c r="J912" s="10">
        <v>-5.5755999999999997</v>
      </c>
    </row>
    <row r="913" spans="1:10" x14ac:dyDescent="0.25">
      <c r="A913" s="9">
        <v>39728</v>
      </c>
      <c r="B913" s="10">
        <v>2080.2080000000001</v>
      </c>
      <c r="C913" s="10">
        <v>2010.3209999999999</v>
      </c>
      <c r="D913" s="10">
        <v>2085.8809999999999</v>
      </c>
      <c r="E913" s="10">
        <v>1985.7670000000001</v>
      </c>
      <c r="F913" s="10">
        <v>2053.1089999999999</v>
      </c>
      <c r="G913" s="10">
        <v>816496400</v>
      </c>
      <c r="H913" s="10">
        <v>6265309864</v>
      </c>
      <c r="I913" s="10">
        <v>-27.099</v>
      </c>
      <c r="J913" s="10">
        <v>-1.3027</v>
      </c>
    </row>
    <row r="914" spans="1:10" x14ac:dyDescent="0.25">
      <c r="A914" s="9">
        <v>39729</v>
      </c>
      <c r="B914" s="10">
        <v>2053.1089999999999</v>
      </c>
      <c r="C914" s="10">
        <v>2006.163</v>
      </c>
      <c r="D914" s="10">
        <v>2032.2639999999999</v>
      </c>
      <c r="E914" s="10">
        <v>1989.1590000000001</v>
      </c>
      <c r="F914" s="10">
        <v>2005.1020000000001</v>
      </c>
      <c r="G914" s="10">
        <v>671607500</v>
      </c>
      <c r="H914" s="10">
        <v>4965366586</v>
      </c>
      <c r="I914" s="10">
        <v>-48.006999999999998</v>
      </c>
      <c r="J914" s="10">
        <v>-2.3382999999999998</v>
      </c>
    </row>
    <row r="915" spans="1:10" x14ac:dyDescent="0.25">
      <c r="A915" s="9">
        <v>39730</v>
      </c>
      <c r="B915" s="10">
        <v>2005.1020000000001</v>
      </c>
      <c r="C915" s="10">
        <v>2039.5219999999999</v>
      </c>
      <c r="D915" s="10">
        <v>2044.8969999999999</v>
      </c>
      <c r="E915" s="10">
        <v>1969.3219999999999</v>
      </c>
      <c r="F915" s="10">
        <v>1969.52</v>
      </c>
      <c r="G915" s="10">
        <v>679432400</v>
      </c>
      <c r="H915" s="10">
        <v>4915825818</v>
      </c>
      <c r="I915" s="10">
        <v>-35.582000000000001</v>
      </c>
      <c r="J915" s="10">
        <v>-1.7746</v>
      </c>
    </row>
    <row r="916" spans="1:10" x14ac:dyDescent="0.25">
      <c r="A916" s="9">
        <v>39731</v>
      </c>
      <c r="B916" s="10">
        <v>1969.52</v>
      </c>
      <c r="C916" s="10">
        <v>1900.845</v>
      </c>
      <c r="D916" s="10">
        <v>1903.7260000000001</v>
      </c>
      <c r="E916" s="10">
        <v>1865.194</v>
      </c>
      <c r="F916" s="10">
        <v>1875.4459999999999</v>
      </c>
      <c r="G916" s="10">
        <v>776157500</v>
      </c>
      <c r="H916" s="10">
        <v>5314042107</v>
      </c>
      <c r="I916" s="10">
        <v>-94.073999999999998</v>
      </c>
      <c r="J916" s="10">
        <v>-4.7765000000000004</v>
      </c>
    </row>
    <row r="917" spans="1:10" x14ac:dyDescent="0.25">
      <c r="A917" s="9">
        <v>39734</v>
      </c>
      <c r="B917" s="10">
        <v>1875.4459999999999</v>
      </c>
      <c r="C917" s="10">
        <v>1852.21</v>
      </c>
      <c r="D917" s="10">
        <v>1912.232</v>
      </c>
      <c r="E917" s="10">
        <v>1800.0329999999999</v>
      </c>
      <c r="F917" s="10">
        <v>1911.6610000000001</v>
      </c>
      <c r="G917" s="10">
        <v>811675600</v>
      </c>
      <c r="H917" s="10">
        <v>5445145499</v>
      </c>
      <c r="I917" s="10">
        <v>36.215000000000003</v>
      </c>
      <c r="J917" s="10">
        <v>1.931</v>
      </c>
    </row>
    <row r="918" spans="1:10" x14ac:dyDescent="0.25">
      <c r="A918" s="9">
        <v>39735</v>
      </c>
      <c r="B918" s="10">
        <v>1911.6610000000001</v>
      </c>
      <c r="C918" s="10">
        <v>1965.567</v>
      </c>
      <c r="D918" s="10">
        <v>1973.3309999999999</v>
      </c>
      <c r="E918" s="10">
        <v>1867.377</v>
      </c>
      <c r="F918" s="10">
        <v>1867.3820000000001</v>
      </c>
      <c r="G918" s="10">
        <v>994921200</v>
      </c>
      <c r="H918" s="10">
        <v>6927349320</v>
      </c>
      <c r="I918" s="10">
        <v>-44.279000000000003</v>
      </c>
      <c r="J918" s="10">
        <v>-2.3163</v>
      </c>
    </row>
    <row r="919" spans="1:10" x14ac:dyDescent="0.25">
      <c r="A919" s="9">
        <v>39736</v>
      </c>
      <c r="B919" s="10">
        <v>1867.3820000000001</v>
      </c>
      <c r="C919" s="10">
        <v>1848.9880000000001</v>
      </c>
      <c r="D919" s="10">
        <v>1852.9079999999999</v>
      </c>
      <c r="E919" s="10">
        <v>1818.11</v>
      </c>
      <c r="F919" s="10">
        <v>1839.0440000000001</v>
      </c>
      <c r="G919" s="10">
        <v>683005100</v>
      </c>
      <c r="H919" s="10">
        <v>4262416875</v>
      </c>
      <c r="I919" s="10">
        <v>-28.338000000000001</v>
      </c>
      <c r="J919" s="10">
        <v>-1.5175000000000001</v>
      </c>
    </row>
    <row r="920" spans="1:10" x14ac:dyDescent="0.25">
      <c r="A920" s="9">
        <v>39737</v>
      </c>
      <c r="B920" s="10">
        <v>1839.0440000000001</v>
      </c>
      <c r="C920" s="10">
        <v>1774.723</v>
      </c>
      <c r="D920" s="10">
        <v>1790.925</v>
      </c>
      <c r="E920" s="10">
        <v>1750.325</v>
      </c>
      <c r="F920" s="10">
        <v>1750.4580000000001</v>
      </c>
      <c r="G920" s="10">
        <v>792517900</v>
      </c>
      <c r="H920" s="10">
        <v>4721645935</v>
      </c>
      <c r="I920" s="10">
        <v>-88.585999999999999</v>
      </c>
      <c r="J920" s="10">
        <v>-4.8170000000000002</v>
      </c>
    </row>
    <row r="921" spans="1:10" x14ac:dyDescent="0.25">
      <c r="A921" s="9">
        <v>39738</v>
      </c>
      <c r="B921" s="10">
        <v>1750.4580000000001</v>
      </c>
      <c r="C921" s="10">
        <v>1760.069</v>
      </c>
      <c r="D921" s="10">
        <v>1781.712</v>
      </c>
      <c r="E921" s="10">
        <v>1744.08</v>
      </c>
      <c r="F921" s="10">
        <v>1774.7429999999999</v>
      </c>
      <c r="G921" s="10">
        <v>584919100</v>
      </c>
      <c r="H921" s="10">
        <v>3543516759</v>
      </c>
      <c r="I921" s="10">
        <v>24.285</v>
      </c>
      <c r="J921" s="10">
        <v>1.3874</v>
      </c>
    </row>
    <row r="922" spans="1:10" x14ac:dyDescent="0.25">
      <c r="A922" s="9">
        <v>39741</v>
      </c>
      <c r="B922" s="10">
        <v>1774.7429999999999</v>
      </c>
      <c r="C922" s="10">
        <v>1772.6469999999999</v>
      </c>
      <c r="D922" s="10">
        <v>1831.364</v>
      </c>
      <c r="E922" s="10">
        <v>1753.2139999999999</v>
      </c>
      <c r="F922" s="10">
        <v>1828.0909999999999</v>
      </c>
      <c r="G922" s="10">
        <v>689315400</v>
      </c>
      <c r="H922" s="10">
        <v>4331101109</v>
      </c>
      <c r="I922" s="10">
        <v>53.347999999999999</v>
      </c>
      <c r="J922" s="10">
        <v>3.0059999999999998</v>
      </c>
    </row>
    <row r="923" spans="1:10" x14ac:dyDescent="0.25">
      <c r="A923" s="9">
        <v>39742</v>
      </c>
      <c r="B923" s="10">
        <v>1828.0909999999999</v>
      </c>
      <c r="C923" s="10">
        <v>1835.0409999999999</v>
      </c>
      <c r="D923" s="10">
        <v>1861.1559999999999</v>
      </c>
      <c r="E923" s="10">
        <v>1817.712</v>
      </c>
      <c r="F923" s="10">
        <v>1817.9449999999999</v>
      </c>
      <c r="G923" s="10">
        <v>875696500</v>
      </c>
      <c r="H923" s="10">
        <v>6014554676</v>
      </c>
      <c r="I923" s="10">
        <v>-10.146000000000001</v>
      </c>
      <c r="J923" s="10">
        <v>-0.55500000000000005</v>
      </c>
    </row>
    <row r="924" spans="1:10" x14ac:dyDescent="0.25">
      <c r="A924" s="9">
        <v>39743</v>
      </c>
      <c r="B924" s="10">
        <v>1817.9449999999999</v>
      </c>
      <c r="C924" s="10">
        <v>1796.7170000000001</v>
      </c>
      <c r="D924" s="10">
        <v>1821.067</v>
      </c>
      <c r="E924" s="10">
        <v>1775.489</v>
      </c>
      <c r="F924" s="10">
        <v>1775.588</v>
      </c>
      <c r="G924" s="10">
        <v>665696400</v>
      </c>
      <c r="H924" s="10">
        <v>4362953196</v>
      </c>
      <c r="I924" s="10">
        <v>-42.356999999999999</v>
      </c>
      <c r="J924" s="10">
        <v>-2.3298999999999999</v>
      </c>
    </row>
    <row r="925" spans="1:10" x14ac:dyDescent="0.25">
      <c r="A925" s="9">
        <v>39744</v>
      </c>
      <c r="B925" s="10">
        <v>1775.588</v>
      </c>
      <c r="C925" s="10">
        <v>1740.355</v>
      </c>
      <c r="D925" s="10">
        <v>1784.181</v>
      </c>
      <c r="E925" s="10">
        <v>1731.7940000000001</v>
      </c>
      <c r="F925" s="10">
        <v>1783.3879999999999</v>
      </c>
      <c r="G925" s="10">
        <v>610315700</v>
      </c>
      <c r="H925" s="10">
        <v>3993104481</v>
      </c>
      <c r="I925" s="10">
        <v>7.8</v>
      </c>
      <c r="J925" s="10">
        <v>0.43930000000000002</v>
      </c>
    </row>
    <row r="926" spans="1:10" x14ac:dyDescent="0.25">
      <c r="A926" s="9">
        <v>39745</v>
      </c>
      <c r="B926" s="10">
        <v>1783.3879999999999</v>
      </c>
      <c r="C926" s="10">
        <v>1777.5650000000001</v>
      </c>
      <c r="D926" s="10">
        <v>1790.6790000000001</v>
      </c>
      <c r="E926" s="10">
        <v>1739.1289999999999</v>
      </c>
      <c r="F926" s="10">
        <v>1748.0940000000001</v>
      </c>
      <c r="G926" s="10">
        <v>596634100</v>
      </c>
      <c r="H926" s="10">
        <v>3939702685</v>
      </c>
      <c r="I926" s="10">
        <v>-35.293999999999997</v>
      </c>
      <c r="J926" s="10">
        <v>-1.9790000000000001</v>
      </c>
    </row>
    <row r="927" spans="1:10" x14ac:dyDescent="0.25">
      <c r="A927" s="9">
        <v>39748</v>
      </c>
      <c r="B927" s="10">
        <v>1748.0940000000001</v>
      </c>
      <c r="C927" s="10">
        <v>1713.9639999999999</v>
      </c>
      <c r="D927" s="10">
        <v>1713.9639999999999</v>
      </c>
      <c r="E927" s="10">
        <v>1628.694</v>
      </c>
      <c r="F927" s="10">
        <v>1629.954</v>
      </c>
      <c r="G927" s="10">
        <v>763358400</v>
      </c>
      <c r="H927" s="10">
        <v>4460429434</v>
      </c>
      <c r="I927" s="10">
        <v>-118.14</v>
      </c>
      <c r="J927" s="10">
        <v>-6.7582000000000004</v>
      </c>
    </row>
    <row r="928" spans="1:10" x14ac:dyDescent="0.25">
      <c r="A928" s="9">
        <v>39749</v>
      </c>
      <c r="B928" s="10">
        <v>1629.954</v>
      </c>
      <c r="C928" s="10">
        <v>1601.0889999999999</v>
      </c>
      <c r="D928" s="10">
        <v>1671.9739999999999</v>
      </c>
      <c r="E928" s="10">
        <v>1594.1189999999999</v>
      </c>
      <c r="F928" s="10">
        <v>1665.3510000000001</v>
      </c>
      <c r="G928" s="10">
        <v>760861600</v>
      </c>
      <c r="H928" s="10">
        <v>4524440143</v>
      </c>
      <c r="I928" s="10">
        <v>35.396999999999998</v>
      </c>
      <c r="J928" s="10">
        <v>2.1717</v>
      </c>
    </row>
    <row r="929" spans="1:10" x14ac:dyDescent="0.25">
      <c r="A929" s="9">
        <v>39750</v>
      </c>
      <c r="B929" s="10">
        <v>1665.3510000000001</v>
      </c>
      <c r="C929" s="10">
        <v>1686.268</v>
      </c>
      <c r="D929" s="10">
        <v>1689.662</v>
      </c>
      <c r="E929" s="10">
        <v>1621.393</v>
      </c>
      <c r="F929" s="10">
        <v>1621.5519999999999</v>
      </c>
      <c r="G929" s="10">
        <v>655693200</v>
      </c>
      <c r="H929" s="10">
        <v>4003357625</v>
      </c>
      <c r="I929" s="10">
        <v>-43.798999999999999</v>
      </c>
      <c r="J929" s="10">
        <v>-2.63</v>
      </c>
    </row>
    <row r="930" spans="1:10" x14ac:dyDescent="0.25">
      <c r="A930" s="9">
        <v>39751</v>
      </c>
      <c r="B930" s="10">
        <v>1621.5519999999999</v>
      </c>
      <c r="C930" s="10">
        <v>1630.519</v>
      </c>
      <c r="D930" s="10">
        <v>1668.836</v>
      </c>
      <c r="E930" s="10">
        <v>1610.1130000000001</v>
      </c>
      <c r="F930" s="10">
        <v>1651.192</v>
      </c>
      <c r="G930" s="10">
        <v>793414400</v>
      </c>
      <c r="H930" s="10">
        <v>4605869281</v>
      </c>
      <c r="I930" s="10">
        <v>29.64</v>
      </c>
      <c r="J930" s="10">
        <v>1.8279000000000001</v>
      </c>
    </row>
    <row r="931" spans="1:10" x14ac:dyDescent="0.25">
      <c r="A931" s="9">
        <v>39752</v>
      </c>
      <c r="B931" s="10">
        <v>1651.192</v>
      </c>
      <c r="C931" s="10">
        <v>1642.444</v>
      </c>
      <c r="D931" s="10">
        <v>1649.076</v>
      </c>
      <c r="E931" s="10">
        <v>1609.0329999999999</v>
      </c>
      <c r="F931" s="10">
        <v>1615.5630000000001</v>
      </c>
      <c r="G931" s="10">
        <v>634371400</v>
      </c>
      <c r="H931" s="10">
        <v>3594864192</v>
      </c>
      <c r="I931" s="10">
        <v>-35.628999999999998</v>
      </c>
      <c r="J931" s="10">
        <v>-2.1577999999999999</v>
      </c>
    </row>
    <row r="932" spans="1:10" x14ac:dyDescent="0.25">
      <c r="A932" s="9">
        <v>39755</v>
      </c>
      <c r="B932" s="10">
        <v>1615.5630000000001</v>
      </c>
      <c r="C932" s="10">
        <v>1606.7919999999999</v>
      </c>
      <c r="D932" s="10">
        <v>1620.271</v>
      </c>
      <c r="E932" s="10">
        <v>1592.338</v>
      </c>
      <c r="F932" s="10">
        <v>1596.1010000000001</v>
      </c>
      <c r="G932" s="10">
        <v>498871200</v>
      </c>
      <c r="H932" s="10">
        <v>2797298824</v>
      </c>
      <c r="I932" s="10">
        <v>-19.462</v>
      </c>
      <c r="J932" s="10">
        <v>-1.2047000000000001</v>
      </c>
    </row>
    <row r="933" spans="1:10" x14ac:dyDescent="0.25">
      <c r="A933" s="9">
        <v>39756</v>
      </c>
      <c r="B933" s="10">
        <v>1596.1010000000001</v>
      </c>
      <c r="C933" s="10">
        <v>1589.712</v>
      </c>
      <c r="D933" s="10">
        <v>1591.914</v>
      </c>
      <c r="E933" s="10">
        <v>1555.3720000000001</v>
      </c>
      <c r="F933" s="10">
        <v>1568.82</v>
      </c>
      <c r="G933" s="10">
        <v>515191100</v>
      </c>
      <c r="H933" s="10">
        <v>3007527826</v>
      </c>
      <c r="I933" s="10">
        <v>-27.280999999999999</v>
      </c>
      <c r="J933" s="10">
        <v>-1.7092000000000001</v>
      </c>
    </row>
    <row r="934" spans="1:10" x14ac:dyDescent="0.25">
      <c r="A934" s="9">
        <v>39757</v>
      </c>
      <c r="B934" s="10">
        <v>1568.82</v>
      </c>
      <c r="C934" s="10">
        <v>1579.2729999999999</v>
      </c>
      <c r="D934" s="10">
        <v>1633.15</v>
      </c>
      <c r="E934" s="10">
        <v>1579.2729999999999</v>
      </c>
      <c r="F934" s="10">
        <v>1618.691</v>
      </c>
      <c r="G934" s="10">
        <v>838769800</v>
      </c>
      <c r="H934" s="10">
        <v>4763769718</v>
      </c>
      <c r="I934" s="10">
        <v>49.871000000000002</v>
      </c>
      <c r="J934" s="10">
        <v>3.1789000000000001</v>
      </c>
    </row>
    <row r="935" spans="1:10" x14ac:dyDescent="0.25">
      <c r="A935" s="9">
        <v>39758</v>
      </c>
      <c r="B935" s="10">
        <v>1618.691</v>
      </c>
      <c r="C935" s="10">
        <v>1583.7170000000001</v>
      </c>
      <c r="D935" s="10">
        <v>1615.2750000000001</v>
      </c>
      <c r="E935" s="10">
        <v>1572.682</v>
      </c>
      <c r="F935" s="10">
        <v>1603.55</v>
      </c>
      <c r="G935" s="10">
        <v>776562500</v>
      </c>
      <c r="H935" s="10">
        <v>3967528955</v>
      </c>
      <c r="I935" s="10">
        <v>-15.141</v>
      </c>
      <c r="J935" s="10">
        <v>-0.93540000000000001</v>
      </c>
    </row>
    <row r="936" spans="1:10" x14ac:dyDescent="0.25">
      <c r="A936" s="9">
        <v>39759</v>
      </c>
      <c r="B936" s="10">
        <v>1603.55</v>
      </c>
      <c r="C936" s="10">
        <v>1578.9649999999999</v>
      </c>
      <c r="D936" s="10">
        <v>1625.5</v>
      </c>
      <c r="E936" s="10">
        <v>1571.548</v>
      </c>
      <c r="F936" s="10">
        <v>1617.3920000000001</v>
      </c>
      <c r="G936" s="10">
        <v>648791700</v>
      </c>
      <c r="H936" s="10">
        <v>3400153975</v>
      </c>
      <c r="I936" s="10">
        <v>13.842000000000001</v>
      </c>
      <c r="J936" s="10">
        <v>0.86319999999999997</v>
      </c>
    </row>
    <row r="937" spans="1:10" x14ac:dyDescent="0.25">
      <c r="A937" s="9">
        <v>39762</v>
      </c>
      <c r="B937" s="10">
        <v>1617.3920000000001</v>
      </c>
      <c r="C937" s="10">
        <v>1640.9359999999999</v>
      </c>
      <c r="D937" s="10">
        <v>1722.396</v>
      </c>
      <c r="E937" s="10">
        <v>1640.9359999999999</v>
      </c>
      <c r="F937" s="10">
        <v>1722.396</v>
      </c>
      <c r="G937" s="10">
        <v>1473593200</v>
      </c>
      <c r="H937" s="10">
        <v>8256495661</v>
      </c>
      <c r="I937" s="10">
        <v>105.004</v>
      </c>
      <c r="J937" s="10">
        <v>6.4922000000000004</v>
      </c>
    </row>
    <row r="938" spans="1:10" x14ac:dyDescent="0.25">
      <c r="A938" s="9">
        <v>39763</v>
      </c>
      <c r="B938" s="10">
        <v>1722.396</v>
      </c>
      <c r="C938" s="10">
        <v>1723.9169999999999</v>
      </c>
      <c r="D938" s="10">
        <v>1755.5219999999999</v>
      </c>
      <c r="E938" s="10">
        <v>1707.0709999999999</v>
      </c>
      <c r="F938" s="10">
        <v>1717.479</v>
      </c>
      <c r="G938" s="10">
        <v>1870834500</v>
      </c>
      <c r="H938" s="10">
        <v>10583751404</v>
      </c>
      <c r="I938" s="10">
        <v>-4.9169999999999998</v>
      </c>
      <c r="J938" s="10">
        <v>-0.28549999999999998</v>
      </c>
    </row>
    <row r="939" spans="1:10" x14ac:dyDescent="0.25">
      <c r="A939" s="9">
        <v>39764</v>
      </c>
      <c r="B939" s="10">
        <v>1717.479</v>
      </c>
      <c r="C939" s="10">
        <v>1696.1890000000001</v>
      </c>
      <c r="D939" s="10">
        <v>1731.117</v>
      </c>
      <c r="E939" s="10">
        <v>1690.654</v>
      </c>
      <c r="F939" s="10">
        <v>1730.1010000000001</v>
      </c>
      <c r="G939" s="10">
        <v>1089714500</v>
      </c>
      <c r="H939" s="10">
        <v>6333408722</v>
      </c>
      <c r="I939" s="10">
        <v>12.622</v>
      </c>
      <c r="J939" s="10">
        <v>0.7349</v>
      </c>
    </row>
    <row r="940" spans="1:10" x14ac:dyDescent="0.25">
      <c r="A940" s="9">
        <v>39765</v>
      </c>
      <c r="B940" s="10">
        <v>1730.1010000000001</v>
      </c>
      <c r="C940" s="10">
        <v>1713.3969999999999</v>
      </c>
      <c r="D940" s="10">
        <v>1822.5650000000001</v>
      </c>
      <c r="E940" s="10">
        <v>1702.211</v>
      </c>
      <c r="F940" s="10">
        <v>1810.393</v>
      </c>
      <c r="G940" s="10">
        <v>2028665600</v>
      </c>
      <c r="H940" s="10">
        <v>12345804024</v>
      </c>
      <c r="I940" s="10">
        <v>80.292000000000002</v>
      </c>
      <c r="J940" s="10">
        <v>4.6409000000000002</v>
      </c>
    </row>
    <row r="941" spans="1:10" x14ac:dyDescent="0.25">
      <c r="A941" s="9">
        <v>39766</v>
      </c>
      <c r="B941" s="10">
        <v>1810.393</v>
      </c>
      <c r="C941" s="10">
        <v>1827.4449999999999</v>
      </c>
      <c r="D941" s="10">
        <v>1872.4259999999999</v>
      </c>
      <c r="E941" s="10">
        <v>1797.2850000000001</v>
      </c>
      <c r="F941" s="10">
        <v>1872.4259999999999</v>
      </c>
      <c r="G941" s="10">
        <v>2278010900</v>
      </c>
      <c r="H941" s="10">
        <v>14448960629</v>
      </c>
      <c r="I941" s="10">
        <v>62.033000000000001</v>
      </c>
      <c r="J941" s="10">
        <v>3.4264999999999999</v>
      </c>
    </row>
    <row r="942" spans="1:10" x14ac:dyDescent="0.25">
      <c r="A942" s="9">
        <v>39769</v>
      </c>
      <c r="B942" s="10">
        <v>1872.4259999999999</v>
      </c>
      <c r="C942" s="10">
        <v>1862.55</v>
      </c>
      <c r="D942" s="10">
        <v>1922.635</v>
      </c>
      <c r="E942" s="10">
        <v>1844.7170000000001</v>
      </c>
      <c r="F942" s="10">
        <v>1922.537</v>
      </c>
      <c r="G942" s="10">
        <v>2211956300</v>
      </c>
      <c r="H942" s="10">
        <v>13970257195</v>
      </c>
      <c r="I942" s="10">
        <v>50.110999999999997</v>
      </c>
      <c r="J942" s="10">
        <v>2.6762999999999999</v>
      </c>
    </row>
    <row r="943" spans="1:10" x14ac:dyDescent="0.25">
      <c r="A943" s="9">
        <v>39770</v>
      </c>
      <c r="B943" s="10">
        <v>1922.537</v>
      </c>
      <c r="C943" s="10">
        <v>1905.34</v>
      </c>
      <c r="D943" s="10">
        <v>1919.702</v>
      </c>
      <c r="E943" s="10">
        <v>1772.306</v>
      </c>
      <c r="F943" s="10">
        <v>1776.575</v>
      </c>
      <c r="G943" s="10">
        <v>2290465900</v>
      </c>
      <c r="H943" s="10">
        <v>13844152463</v>
      </c>
      <c r="I943" s="10">
        <v>-145.96199999999999</v>
      </c>
      <c r="J943" s="10">
        <v>-7.5922000000000001</v>
      </c>
    </row>
    <row r="944" spans="1:10" x14ac:dyDescent="0.25">
      <c r="A944" s="9">
        <v>39771</v>
      </c>
      <c r="B944" s="10">
        <v>1776.575</v>
      </c>
      <c r="C944" s="10">
        <v>1759.787</v>
      </c>
      <c r="D944" s="10">
        <v>1878.7460000000001</v>
      </c>
      <c r="E944" s="10">
        <v>1759.787</v>
      </c>
      <c r="F944" s="10">
        <v>1875.002</v>
      </c>
      <c r="G944" s="10">
        <v>1964287800</v>
      </c>
      <c r="H944" s="10">
        <v>12503678828</v>
      </c>
      <c r="I944" s="10">
        <v>98.427000000000007</v>
      </c>
      <c r="J944" s="10">
        <v>5.5403000000000002</v>
      </c>
    </row>
    <row r="945" spans="1:10" x14ac:dyDescent="0.25">
      <c r="A945" s="9">
        <v>39772</v>
      </c>
      <c r="B945" s="10">
        <v>1875.002</v>
      </c>
      <c r="C945" s="10">
        <v>1838.6410000000001</v>
      </c>
      <c r="D945" s="10">
        <v>1899.691</v>
      </c>
      <c r="E945" s="10">
        <v>1821.9059999999999</v>
      </c>
      <c r="F945" s="10">
        <v>1851.81</v>
      </c>
      <c r="G945" s="10">
        <v>1997211900</v>
      </c>
      <c r="H945" s="10">
        <v>14075037388</v>
      </c>
      <c r="I945" s="10">
        <v>-23.192</v>
      </c>
      <c r="J945" s="10">
        <v>-1.2369000000000001</v>
      </c>
    </row>
    <row r="946" spans="1:10" x14ac:dyDescent="0.25">
      <c r="A946" s="9">
        <v>39773</v>
      </c>
      <c r="B946" s="10">
        <v>1851.81</v>
      </c>
      <c r="C946" s="10">
        <v>1802.7270000000001</v>
      </c>
      <c r="D946" s="10">
        <v>1877.229</v>
      </c>
      <c r="E946" s="10">
        <v>1763.1379999999999</v>
      </c>
      <c r="F946" s="10">
        <v>1839.845</v>
      </c>
      <c r="G946" s="10">
        <v>1964493900</v>
      </c>
      <c r="H946" s="10">
        <v>12328318170</v>
      </c>
      <c r="I946" s="10">
        <v>-11.965</v>
      </c>
      <c r="J946" s="10">
        <v>-0.64610000000000001</v>
      </c>
    </row>
    <row r="947" spans="1:10" x14ac:dyDescent="0.25">
      <c r="A947" s="9">
        <v>39776</v>
      </c>
      <c r="B947" s="10">
        <v>1839.845</v>
      </c>
      <c r="C947" s="10">
        <v>1840.8330000000001</v>
      </c>
      <c r="D947" s="10">
        <v>1851.1</v>
      </c>
      <c r="E947" s="10">
        <v>1772.348</v>
      </c>
      <c r="F947" s="10">
        <v>1775.1210000000001</v>
      </c>
      <c r="G947" s="10">
        <v>1218065400</v>
      </c>
      <c r="H947" s="10">
        <v>7724890877</v>
      </c>
      <c r="I947" s="10">
        <v>-64.724000000000004</v>
      </c>
      <c r="J947" s="10">
        <v>-3.5179</v>
      </c>
    </row>
    <row r="948" spans="1:10" x14ac:dyDescent="0.25">
      <c r="A948" s="9">
        <v>39777</v>
      </c>
      <c r="B948" s="10">
        <v>1775.1210000000001</v>
      </c>
      <c r="C948" s="10">
        <v>1800.4949999999999</v>
      </c>
      <c r="D948" s="10">
        <v>1814.384</v>
      </c>
      <c r="E948" s="10">
        <v>1737.183</v>
      </c>
      <c r="F948" s="10">
        <v>1766.741</v>
      </c>
      <c r="G948" s="10">
        <v>1001264200</v>
      </c>
      <c r="H948" s="10">
        <v>6613794172</v>
      </c>
      <c r="I948" s="10">
        <v>-8.3800000000000008</v>
      </c>
      <c r="J948" s="10">
        <v>-0.47210000000000002</v>
      </c>
    </row>
    <row r="949" spans="1:10" x14ac:dyDescent="0.25">
      <c r="A949" s="9">
        <v>39778</v>
      </c>
      <c r="B949" s="10">
        <v>1766.741</v>
      </c>
      <c r="C949" s="10">
        <v>1764.308</v>
      </c>
      <c r="D949" s="10">
        <v>1812.999</v>
      </c>
      <c r="E949" s="10">
        <v>1750.4059999999999</v>
      </c>
      <c r="F949" s="10">
        <v>1791.664</v>
      </c>
      <c r="G949" s="10">
        <v>1330151900</v>
      </c>
      <c r="H949" s="10">
        <v>7916974739</v>
      </c>
      <c r="I949" s="10">
        <v>24.922999999999998</v>
      </c>
      <c r="J949" s="10">
        <v>1.4107000000000001</v>
      </c>
    </row>
    <row r="950" spans="1:10" x14ac:dyDescent="0.25">
      <c r="A950" s="9">
        <v>39779</v>
      </c>
      <c r="B950" s="10">
        <v>1791.664</v>
      </c>
      <c r="C950" s="10">
        <v>1908.26</v>
      </c>
      <c r="D950" s="10">
        <v>1912.86</v>
      </c>
      <c r="E950" s="10">
        <v>1819.691</v>
      </c>
      <c r="F950" s="10">
        <v>1821.4110000000001</v>
      </c>
      <c r="G950" s="10">
        <v>2222273400</v>
      </c>
      <c r="H950" s="10">
        <v>13686403176</v>
      </c>
      <c r="I950" s="10">
        <v>29.747</v>
      </c>
      <c r="J950" s="10">
        <v>1.6603000000000001</v>
      </c>
    </row>
    <row r="951" spans="1:10" x14ac:dyDescent="0.25">
      <c r="A951" s="9">
        <v>39780</v>
      </c>
      <c r="B951" s="10">
        <v>1821.4110000000001</v>
      </c>
      <c r="C951" s="10">
        <v>1804.5509999999999</v>
      </c>
      <c r="D951" s="10">
        <v>1828.864</v>
      </c>
      <c r="E951" s="10">
        <v>1786.15</v>
      </c>
      <c r="F951" s="10">
        <v>1798.4369999999999</v>
      </c>
      <c r="G951" s="10">
        <v>1262349300</v>
      </c>
      <c r="H951" s="10">
        <v>7654043529</v>
      </c>
      <c r="I951" s="10">
        <v>-22.974</v>
      </c>
      <c r="J951" s="10">
        <v>-1.2613000000000001</v>
      </c>
    </row>
    <row r="952" spans="1:10" x14ac:dyDescent="0.25">
      <c r="A952" s="9">
        <v>39783</v>
      </c>
      <c r="B952" s="10">
        <v>1798.4369999999999</v>
      </c>
      <c r="C952" s="10">
        <v>1792.586</v>
      </c>
      <c r="D952" s="10">
        <v>1828.027</v>
      </c>
      <c r="E952" s="10">
        <v>1764.325</v>
      </c>
      <c r="F952" s="10">
        <v>1827.94</v>
      </c>
      <c r="G952" s="10">
        <v>1178777800</v>
      </c>
      <c r="H952" s="10">
        <v>7272155778</v>
      </c>
      <c r="I952" s="10">
        <v>29.503</v>
      </c>
      <c r="J952" s="10">
        <v>1.6405000000000001</v>
      </c>
    </row>
    <row r="953" spans="1:10" x14ac:dyDescent="0.25">
      <c r="A953" s="9">
        <v>39784</v>
      </c>
      <c r="B953" s="10">
        <v>1827.94</v>
      </c>
      <c r="C953" s="10">
        <v>1793.4190000000001</v>
      </c>
      <c r="D953" s="10">
        <v>1851.5730000000001</v>
      </c>
      <c r="E953" s="10">
        <v>1783.8040000000001</v>
      </c>
      <c r="F953" s="10">
        <v>1837.7439999999999</v>
      </c>
      <c r="G953" s="10">
        <v>1416991500</v>
      </c>
      <c r="H953" s="10">
        <v>9121047001</v>
      </c>
      <c r="I953" s="10">
        <v>9.8040000000000003</v>
      </c>
      <c r="J953" s="10">
        <v>0.5363</v>
      </c>
    </row>
    <row r="954" spans="1:10" x14ac:dyDescent="0.25">
      <c r="A954" s="9">
        <v>39785</v>
      </c>
      <c r="B954" s="10">
        <v>1837.7439999999999</v>
      </c>
      <c r="C954" s="10">
        <v>1851.3389999999999</v>
      </c>
      <c r="D954" s="10">
        <v>1919.0029999999999</v>
      </c>
      <c r="E954" s="10">
        <v>1851.3389999999999</v>
      </c>
      <c r="F954" s="10">
        <v>1919.0029999999999</v>
      </c>
      <c r="G954" s="10">
        <v>2136550700</v>
      </c>
      <c r="H954" s="10">
        <v>13958416040</v>
      </c>
      <c r="I954" s="10">
        <v>81.259</v>
      </c>
      <c r="J954" s="10">
        <v>4.4217000000000004</v>
      </c>
    </row>
    <row r="955" spans="1:10" x14ac:dyDescent="0.25">
      <c r="A955" s="9">
        <v>39786</v>
      </c>
      <c r="B955" s="10">
        <v>1919.0029999999999</v>
      </c>
      <c r="C955" s="10">
        <v>1941.877</v>
      </c>
      <c r="D955" s="10">
        <v>2010.66</v>
      </c>
      <c r="E955" s="10">
        <v>1932.443</v>
      </c>
      <c r="F955" s="10">
        <v>1943.7940000000001</v>
      </c>
      <c r="G955" s="10">
        <v>3339088000</v>
      </c>
      <c r="H955" s="10">
        <v>21939556766</v>
      </c>
      <c r="I955" s="10">
        <v>24.791</v>
      </c>
      <c r="J955" s="10">
        <v>1.2919</v>
      </c>
    </row>
    <row r="956" spans="1:10" x14ac:dyDescent="0.25">
      <c r="A956" s="9">
        <v>39787</v>
      </c>
      <c r="B956" s="10">
        <v>1943.7940000000001</v>
      </c>
      <c r="C956" s="10">
        <v>1933.136</v>
      </c>
      <c r="D956" s="10">
        <v>1970.2090000000001</v>
      </c>
      <c r="E956" s="10">
        <v>1919.672</v>
      </c>
      <c r="F956" s="10">
        <v>1969.903</v>
      </c>
      <c r="G956" s="10">
        <v>1970097900</v>
      </c>
      <c r="H956" s="10">
        <v>12973952726</v>
      </c>
      <c r="I956" s="10">
        <v>26.109000000000002</v>
      </c>
      <c r="J956" s="10">
        <v>1.3431999999999999</v>
      </c>
    </row>
    <row r="957" spans="1:10" x14ac:dyDescent="0.25">
      <c r="A957" s="9">
        <v>39790</v>
      </c>
      <c r="B957" s="10">
        <v>1969.903</v>
      </c>
      <c r="C957" s="10">
        <v>1992.6079999999999</v>
      </c>
      <c r="D957" s="10">
        <v>2039.213</v>
      </c>
      <c r="E957" s="10">
        <v>1980.913</v>
      </c>
      <c r="F957" s="10">
        <v>2039.213</v>
      </c>
      <c r="G957" s="10">
        <v>2867980100</v>
      </c>
      <c r="H957" s="10">
        <v>19597834564</v>
      </c>
      <c r="I957" s="10">
        <v>69.31</v>
      </c>
      <c r="J957" s="10">
        <v>3.5184000000000002</v>
      </c>
    </row>
    <row r="958" spans="1:10" x14ac:dyDescent="0.25">
      <c r="A958" s="9">
        <v>39791</v>
      </c>
      <c r="B958" s="10">
        <v>2039.213</v>
      </c>
      <c r="C958" s="10">
        <v>2048.5459999999998</v>
      </c>
      <c r="D958" s="10">
        <v>2061.5320000000002</v>
      </c>
      <c r="E958" s="10">
        <v>2002.902</v>
      </c>
      <c r="F958" s="10">
        <v>2004.6389999999999</v>
      </c>
      <c r="G958" s="10">
        <v>2445507600</v>
      </c>
      <c r="H958" s="10">
        <v>17138699083</v>
      </c>
      <c r="I958" s="10">
        <v>-34.573999999999998</v>
      </c>
      <c r="J958" s="10">
        <v>-1.6955</v>
      </c>
    </row>
    <row r="959" spans="1:10" x14ac:dyDescent="0.25">
      <c r="A959" s="9">
        <v>39792</v>
      </c>
      <c r="B959" s="10">
        <v>2004.6389999999999</v>
      </c>
      <c r="C959" s="10">
        <v>1988.9749999999999</v>
      </c>
      <c r="D959" s="10">
        <v>2028.6559999999999</v>
      </c>
      <c r="E959" s="10">
        <v>1958.5940000000001</v>
      </c>
      <c r="F959" s="10">
        <v>2028.4349999999999</v>
      </c>
      <c r="G959" s="10">
        <v>2171279000</v>
      </c>
      <c r="H959" s="10">
        <v>14552213996</v>
      </c>
      <c r="I959" s="10">
        <v>23.795999999999999</v>
      </c>
      <c r="J959" s="10">
        <v>1.1870000000000001</v>
      </c>
    </row>
    <row r="960" spans="1:10" x14ac:dyDescent="0.25">
      <c r="A960" s="9">
        <v>39793</v>
      </c>
      <c r="B960" s="10">
        <v>2028.4349999999999</v>
      </c>
      <c r="C960" s="10">
        <v>2021.992</v>
      </c>
      <c r="D960" s="10">
        <v>2039.5519999999999</v>
      </c>
      <c r="E960" s="10">
        <v>1979.6089999999999</v>
      </c>
      <c r="F960" s="10">
        <v>1981.509</v>
      </c>
      <c r="G960" s="10">
        <v>1875500300</v>
      </c>
      <c r="H960" s="10">
        <v>13305321410</v>
      </c>
      <c r="I960" s="10">
        <v>-46.926000000000002</v>
      </c>
      <c r="J960" s="10">
        <v>-2.3134000000000001</v>
      </c>
    </row>
    <row r="961" spans="1:10" x14ac:dyDescent="0.25">
      <c r="A961" s="9">
        <v>39794</v>
      </c>
      <c r="B961" s="10">
        <v>1981.509</v>
      </c>
      <c r="C961" s="10">
        <v>1967.1179999999999</v>
      </c>
      <c r="D961" s="10">
        <v>1976.9110000000001</v>
      </c>
      <c r="E961" s="10">
        <v>1879.3109999999999</v>
      </c>
      <c r="F961" s="10">
        <v>1902.682</v>
      </c>
      <c r="G961" s="10">
        <v>1669475500</v>
      </c>
      <c r="H961" s="10">
        <v>11003691747</v>
      </c>
      <c r="I961" s="10">
        <v>-78.826999999999998</v>
      </c>
      <c r="J961" s="10">
        <v>-3.9781</v>
      </c>
    </row>
    <row r="962" spans="1:10" x14ac:dyDescent="0.25">
      <c r="A962" s="9">
        <v>39797</v>
      </c>
      <c r="B962" s="10">
        <v>1902.682</v>
      </c>
      <c r="C962" s="10">
        <v>1931.8689999999999</v>
      </c>
      <c r="D962" s="10">
        <v>1943.4469999999999</v>
      </c>
      <c r="E962" s="10">
        <v>1889.5360000000001</v>
      </c>
      <c r="F962" s="10">
        <v>1924.4090000000001</v>
      </c>
      <c r="G962" s="10">
        <v>1216195300</v>
      </c>
      <c r="H962" s="10">
        <v>8291649259</v>
      </c>
      <c r="I962" s="10">
        <v>21.727</v>
      </c>
      <c r="J962" s="10">
        <v>1.1418999999999999</v>
      </c>
    </row>
    <row r="963" spans="1:10" x14ac:dyDescent="0.25">
      <c r="A963" s="9">
        <v>39798</v>
      </c>
      <c r="B963" s="10">
        <v>1924.4090000000001</v>
      </c>
      <c r="C963" s="10">
        <v>1909.931</v>
      </c>
      <c r="D963" s="10">
        <v>1947.838</v>
      </c>
      <c r="E963" s="10">
        <v>1872.43</v>
      </c>
      <c r="F963" s="10">
        <v>1947.665</v>
      </c>
      <c r="G963" s="10">
        <v>1132368900</v>
      </c>
      <c r="H963" s="10">
        <v>7845485712</v>
      </c>
      <c r="I963" s="10">
        <v>23.256</v>
      </c>
      <c r="J963" s="10">
        <v>1.2084999999999999</v>
      </c>
    </row>
    <row r="964" spans="1:10" x14ac:dyDescent="0.25">
      <c r="A964" s="9">
        <v>39799</v>
      </c>
      <c r="B964" s="10">
        <v>1947.665</v>
      </c>
      <c r="C964" s="10">
        <v>1955.2370000000001</v>
      </c>
      <c r="D964" s="10">
        <v>1987.88</v>
      </c>
      <c r="E964" s="10">
        <v>1947.981</v>
      </c>
      <c r="F964" s="10">
        <v>1961.4059999999999</v>
      </c>
      <c r="G964" s="10">
        <v>1553668000</v>
      </c>
      <c r="H964" s="10">
        <v>11249748075</v>
      </c>
      <c r="I964" s="10">
        <v>13.741</v>
      </c>
      <c r="J964" s="10">
        <v>0.70550000000000002</v>
      </c>
    </row>
    <row r="965" spans="1:10" x14ac:dyDescent="0.25">
      <c r="A965" s="9">
        <v>39800</v>
      </c>
      <c r="B965" s="10">
        <v>1961.4059999999999</v>
      </c>
      <c r="C965" s="10">
        <v>1959.145</v>
      </c>
      <c r="D965" s="10">
        <v>1989.788</v>
      </c>
      <c r="E965" s="10">
        <v>1937.7070000000001</v>
      </c>
      <c r="F965" s="10">
        <v>1988.2149999999999</v>
      </c>
      <c r="G965" s="10">
        <v>1318570800</v>
      </c>
      <c r="H965" s="10">
        <v>9533100799</v>
      </c>
      <c r="I965" s="10">
        <v>26.809000000000001</v>
      </c>
      <c r="J965" s="10">
        <v>1.3668</v>
      </c>
    </row>
    <row r="966" spans="1:10" x14ac:dyDescent="0.25">
      <c r="A966" s="9">
        <v>39801</v>
      </c>
      <c r="B966" s="10">
        <v>1988.2149999999999</v>
      </c>
      <c r="C966" s="10">
        <v>1986.9690000000001</v>
      </c>
      <c r="D966" s="10">
        <v>2021.097</v>
      </c>
      <c r="E966" s="10">
        <v>1981.9559999999999</v>
      </c>
      <c r="F966" s="10">
        <v>2001.143</v>
      </c>
      <c r="G966" s="10">
        <v>1583679600</v>
      </c>
      <c r="H966" s="10">
        <v>11538575059</v>
      </c>
      <c r="I966" s="10">
        <v>12.928000000000001</v>
      </c>
      <c r="J966" s="10">
        <v>0.6502</v>
      </c>
    </row>
    <row r="967" spans="1:10" x14ac:dyDescent="0.25">
      <c r="A967" s="9">
        <v>39804</v>
      </c>
      <c r="B967" s="10">
        <v>2001.143</v>
      </c>
      <c r="C967" s="10">
        <v>1998.953</v>
      </c>
      <c r="D967" s="10">
        <v>2005.633</v>
      </c>
      <c r="E967" s="10">
        <v>1950.65</v>
      </c>
      <c r="F967" s="10">
        <v>1973.2349999999999</v>
      </c>
      <c r="G967" s="10">
        <v>1353218800</v>
      </c>
      <c r="H967" s="10">
        <v>9692122184</v>
      </c>
      <c r="I967" s="10">
        <v>-27.908000000000001</v>
      </c>
      <c r="J967" s="10">
        <v>-1.3946000000000001</v>
      </c>
    </row>
    <row r="968" spans="1:10" x14ac:dyDescent="0.25">
      <c r="A968" s="9">
        <v>39805</v>
      </c>
      <c r="B968" s="10">
        <v>1973.2349999999999</v>
      </c>
      <c r="C968" s="10">
        <v>1977.4690000000001</v>
      </c>
      <c r="D968" s="10">
        <v>1977.4690000000001</v>
      </c>
      <c r="E968" s="10">
        <v>1876.0540000000001</v>
      </c>
      <c r="F968" s="10">
        <v>1876.421</v>
      </c>
      <c r="G968" s="10">
        <v>1497453200</v>
      </c>
      <c r="H968" s="10">
        <v>10340259156</v>
      </c>
      <c r="I968" s="10">
        <v>-96.813999999999993</v>
      </c>
      <c r="J968" s="10">
        <v>-4.9063999999999997</v>
      </c>
    </row>
    <row r="969" spans="1:10" x14ac:dyDescent="0.25">
      <c r="A969" s="9">
        <v>39806</v>
      </c>
      <c r="B969" s="10">
        <v>1876.421</v>
      </c>
      <c r="C969" s="10">
        <v>1848.748</v>
      </c>
      <c r="D969" s="10">
        <v>1865.3</v>
      </c>
      <c r="E969" s="10">
        <v>1823.271</v>
      </c>
      <c r="F969" s="10">
        <v>1838.645</v>
      </c>
      <c r="G969" s="10">
        <v>1066369200</v>
      </c>
      <c r="H969" s="10">
        <v>7240061759</v>
      </c>
      <c r="I969" s="10">
        <v>-37.776000000000003</v>
      </c>
      <c r="J969" s="10">
        <v>-2.0131999999999999</v>
      </c>
    </row>
    <row r="970" spans="1:10" x14ac:dyDescent="0.25">
      <c r="A970" s="9">
        <v>39807</v>
      </c>
      <c r="B970" s="10">
        <v>1838.645</v>
      </c>
      <c r="C970" s="10">
        <v>1842.998</v>
      </c>
      <c r="D970" s="10">
        <v>1853.3409999999999</v>
      </c>
      <c r="E970" s="10">
        <v>1801.3340000000001</v>
      </c>
      <c r="F970" s="10">
        <v>1823.2059999999999</v>
      </c>
      <c r="G970" s="10">
        <v>853801000</v>
      </c>
      <c r="H970" s="10">
        <v>5893385747</v>
      </c>
      <c r="I970" s="10">
        <v>-15.439</v>
      </c>
      <c r="J970" s="10">
        <v>-0.8397</v>
      </c>
    </row>
    <row r="971" spans="1:10" x14ac:dyDescent="0.25">
      <c r="A971" s="9">
        <v>39808</v>
      </c>
      <c r="B971" s="10">
        <v>1823.2059999999999</v>
      </c>
      <c r="C971" s="10">
        <v>1810.4059999999999</v>
      </c>
      <c r="D971" s="10">
        <v>1819.0229999999999</v>
      </c>
      <c r="E971" s="10">
        <v>1789.029</v>
      </c>
      <c r="F971" s="10">
        <v>1804.806</v>
      </c>
      <c r="G971" s="10">
        <v>736599000</v>
      </c>
      <c r="H971" s="10">
        <v>5211892960</v>
      </c>
      <c r="I971" s="10">
        <v>-18.399999999999999</v>
      </c>
      <c r="J971" s="10">
        <v>-1.0092000000000001</v>
      </c>
    </row>
    <row r="972" spans="1:10" x14ac:dyDescent="0.25">
      <c r="A972" s="9">
        <v>39811</v>
      </c>
      <c r="B972" s="10">
        <v>1804.806</v>
      </c>
      <c r="C972" s="10">
        <v>1782.99</v>
      </c>
      <c r="D972" s="10">
        <v>1791.759</v>
      </c>
      <c r="E972" s="10">
        <v>1748.1030000000001</v>
      </c>
      <c r="F972" s="10">
        <v>1783.933</v>
      </c>
      <c r="G972" s="10">
        <v>717755400</v>
      </c>
      <c r="H972" s="10">
        <v>4851192514</v>
      </c>
      <c r="I972" s="10">
        <v>-20.873000000000001</v>
      </c>
      <c r="J972" s="10">
        <v>-1.1565000000000001</v>
      </c>
    </row>
    <row r="973" spans="1:10" x14ac:dyDescent="0.25">
      <c r="A973" s="9">
        <v>39812</v>
      </c>
      <c r="B973" s="10">
        <v>1783.933</v>
      </c>
      <c r="C973" s="10">
        <v>1778.42</v>
      </c>
      <c r="D973" s="10">
        <v>1783.354</v>
      </c>
      <c r="E973" s="10">
        <v>1741.442</v>
      </c>
      <c r="F973" s="10">
        <v>1746.5139999999999</v>
      </c>
      <c r="G973" s="10">
        <v>727837300</v>
      </c>
      <c r="H973" s="10">
        <v>4797842841</v>
      </c>
      <c r="I973" s="10">
        <v>-37.418999999999997</v>
      </c>
      <c r="J973" s="10">
        <v>-2.0975999999999999</v>
      </c>
    </row>
    <row r="974" spans="1:10" x14ac:dyDescent="0.25">
      <c r="A974" s="9">
        <v>39813</v>
      </c>
      <c r="B974" s="10">
        <v>1746.5139999999999</v>
      </c>
      <c r="C974" s="10">
        <v>1743.8240000000001</v>
      </c>
      <c r="D974" s="10">
        <v>1751.789</v>
      </c>
      <c r="E974" s="10">
        <v>1708.5840000000001</v>
      </c>
      <c r="F974" s="10">
        <v>1711.0150000000001</v>
      </c>
      <c r="G974" s="10">
        <v>967998100</v>
      </c>
      <c r="H974" s="10">
        <v>5658318407</v>
      </c>
      <c r="I974" s="10">
        <v>-35.499000000000002</v>
      </c>
      <c r="J974" s="10">
        <v>-2.0326</v>
      </c>
    </row>
    <row r="975" spans="1:10" x14ac:dyDescent="0.25">
      <c r="A975" s="9">
        <v>39818</v>
      </c>
      <c r="B975" s="10">
        <v>1711.0150000000001</v>
      </c>
      <c r="C975" s="10">
        <v>1729.7539999999999</v>
      </c>
      <c r="D975" s="10">
        <v>1776.252</v>
      </c>
      <c r="E975" s="10">
        <v>1725.7670000000001</v>
      </c>
      <c r="F975" s="10">
        <v>1776.048</v>
      </c>
      <c r="G975" s="10">
        <v>1350517900</v>
      </c>
      <c r="H975" s="10">
        <v>8540060770</v>
      </c>
      <c r="I975" s="10">
        <v>65.033000000000001</v>
      </c>
      <c r="J975" s="10">
        <v>3.8008000000000002</v>
      </c>
    </row>
    <row r="976" spans="1:10" x14ac:dyDescent="0.25">
      <c r="A976" s="9">
        <v>39819</v>
      </c>
      <c r="B976" s="10">
        <v>1776.048</v>
      </c>
      <c r="C976" s="10">
        <v>1772.479</v>
      </c>
      <c r="D976" s="10">
        <v>1839.1310000000001</v>
      </c>
      <c r="E976" s="10">
        <v>1762.633</v>
      </c>
      <c r="F976" s="10">
        <v>1833.2819999999999</v>
      </c>
      <c r="G976" s="10">
        <v>1930458600</v>
      </c>
      <c r="H976" s="10">
        <v>13637913483</v>
      </c>
      <c r="I976" s="10">
        <v>57.234000000000002</v>
      </c>
      <c r="J976" s="10">
        <v>3.2225000000000001</v>
      </c>
    </row>
    <row r="977" spans="1:10" x14ac:dyDescent="0.25">
      <c r="A977" s="9">
        <v>39820</v>
      </c>
      <c r="B977" s="10">
        <v>1833.2819999999999</v>
      </c>
      <c r="C977" s="10">
        <v>1827.3219999999999</v>
      </c>
      <c r="D977" s="10">
        <v>1844.5060000000001</v>
      </c>
      <c r="E977" s="10">
        <v>1815.597</v>
      </c>
      <c r="F977" s="10">
        <v>1821.6790000000001</v>
      </c>
      <c r="G977" s="10">
        <v>1622450800</v>
      </c>
      <c r="H977" s="10">
        <v>11891753567</v>
      </c>
      <c r="I977" s="10">
        <v>-11.603</v>
      </c>
      <c r="J977" s="10">
        <v>-0.63290000000000002</v>
      </c>
    </row>
    <row r="978" spans="1:10" x14ac:dyDescent="0.25">
      <c r="A978" s="9">
        <v>39821</v>
      </c>
      <c r="B978" s="10">
        <v>1821.6790000000001</v>
      </c>
      <c r="C978" s="10">
        <v>1789.184</v>
      </c>
      <c r="D978" s="10">
        <v>1803.069</v>
      </c>
      <c r="E978" s="10">
        <v>1770.597</v>
      </c>
      <c r="F978" s="10">
        <v>1784.4169999999999</v>
      </c>
      <c r="G978" s="10">
        <v>1390365900</v>
      </c>
      <c r="H978" s="10">
        <v>13586231111</v>
      </c>
      <c r="I978" s="10">
        <v>-37.262</v>
      </c>
      <c r="J978" s="10">
        <v>-2.0455000000000001</v>
      </c>
    </row>
    <row r="979" spans="1:10" x14ac:dyDescent="0.25">
      <c r="A979" s="9">
        <v>39822</v>
      </c>
      <c r="B979" s="10">
        <v>1784.4169999999999</v>
      </c>
      <c r="C979" s="10">
        <v>1786.1980000000001</v>
      </c>
      <c r="D979" s="10">
        <v>1827.182</v>
      </c>
      <c r="E979" s="10">
        <v>1786.1980000000001</v>
      </c>
      <c r="F979" s="10">
        <v>1822.575</v>
      </c>
      <c r="G979" s="10">
        <v>1220042500</v>
      </c>
      <c r="H979" s="10">
        <v>10658190333</v>
      </c>
      <c r="I979" s="10">
        <v>38.158000000000001</v>
      </c>
      <c r="J979" s="10">
        <v>2.1383999999999999</v>
      </c>
    </row>
    <row r="980" spans="1:10" x14ac:dyDescent="0.25">
      <c r="A980" s="9">
        <v>39825</v>
      </c>
      <c r="B980" s="10">
        <v>1822.575</v>
      </c>
      <c r="C980" s="10">
        <v>1817.826</v>
      </c>
      <c r="D980" s="10">
        <v>1862.9459999999999</v>
      </c>
      <c r="E980" s="10">
        <v>1812.212</v>
      </c>
      <c r="F980" s="10">
        <v>1838.329</v>
      </c>
      <c r="G980" s="10">
        <v>1440785900</v>
      </c>
      <c r="H980" s="10">
        <v>11579829040</v>
      </c>
      <c r="I980" s="10">
        <v>15.754</v>
      </c>
      <c r="J980" s="10">
        <v>0.86439999999999995</v>
      </c>
    </row>
    <row r="981" spans="1:10" x14ac:dyDescent="0.25">
      <c r="A981" s="9">
        <v>39826</v>
      </c>
      <c r="B981" s="10">
        <v>1838.329</v>
      </c>
      <c r="C981" s="10">
        <v>1817.271</v>
      </c>
      <c r="D981" s="10">
        <v>1840.7739999999999</v>
      </c>
      <c r="E981" s="10">
        <v>1795.9960000000001</v>
      </c>
      <c r="F981" s="10">
        <v>1797.297</v>
      </c>
      <c r="G981" s="10">
        <v>1361164600</v>
      </c>
      <c r="H981" s="10">
        <v>9948317958</v>
      </c>
      <c r="I981" s="10">
        <v>-41.031999999999996</v>
      </c>
      <c r="J981" s="10">
        <v>-2.2320000000000002</v>
      </c>
    </row>
    <row r="982" spans="1:10" x14ac:dyDescent="0.25">
      <c r="A982" s="9">
        <v>39827</v>
      </c>
      <c r="B982" s="10">
        <v>1797.297</v>
      </c>
      <c r="C982" s="10">
        <v>1795.693</v>
      </c>
      <c r="D982" s="10">
        <v>1867.075</v>
      </c>
      <c r="E982" s="10">
        <v>1795.693</v>
      </c>
      <c r="F982" s="10">
        <v>1867.075</v>
      </c>
      <c r="G982" s="10">
        <v>1474625700</v>
      </c>
      <c r="H982" s="10">
        <v>10888190947</v>
      </c>
      <c r="I982" s="10">
        <v>69.778000000000006</v>
      </c>
      <c r="J982" s="10">
        <v>3.8824000000000001</v>
      </c>
    </row>
    <row r="983" spans="1:10" x14ac:dyDescent="0.25">
      <c r="A983" s="9">
        <v>39828</v>
      </c>
      <c r="B983" s="10">
        <v>1867.075</v>
      </c>
      <c r="C983" s="10">
        <v>1850.4690000000001</v>
      </c>
      <c r="D983" s="10">
        <v>1885.2249999999999</v>
      </c>
      <c r="E983" s="10">
        <v>1842.2729999999999</v>
      </c>
      <c r="F983" s="10">
        <v>1861.7080000000001</v>
      </c>
      <c r="G983" s="10">
        <v>1714120400</v>
      </c>
      <c r="H983" s="10">
        <v>12698452975</v>
      </c>
      <c r="I983" s="10">
        <v>-5.367</v>
      </c>
      <c r="J983" s="10">
        <v>-0.28749999999999998</v>
      </c>
    </row>
    <row r="984" spans="1:10" x14ac:dyDescent="0.25">
      <c r="A984" s="9">
        <v>39829</v>
      </c>
      <c r="B984" s="10">
        <v>1861.7080000000001</v>
      </c>
      <c r="C984" s="10">
        <v>1870.056</v>
      </c>
      <c r="D984" s="10">
        <v>1910.982</v>
      </c>
      <c r="E984" s="10">
        <v>1870.056</v>
      </c>
      <c r="F984" s="10">
        <v>1885.9659999999999</v>
      </c>
      <c r="G984" s="10">
        <v>1958868900</v>
      </c>
      <c r="H984" s="10">
        <v>14801216123</v>
      </c>
      <c r="I984" s="10">
        <v>24.257999999999999</v>
      </c>
      <c r="J984" s="10">
        <v>1.3029999999999999</v>
      </c>
    </row>
    <row r="985" spans="1:10" x14ac:dyDescent="0.25">
      <c r="A985" s="9">
        <v>39832</v>
      </c>
      <c r="B985" s="10">
        <v>1885.9659999999999</v>
      </c>
      <c r="C985" s="10">
        <v>1902.7439999999999</v>
      </c>
      <c r="D985" s="10">
        <v>1923.519</v>
      </c>
      <c r="E985" s="10">
        <v>1876.5889999999999</v>
      </c>
      <c r="F985" s="10">
        <v>1895.2650000000001</v>
      </c>
      <c r="G985" s="10">
        <v>1715038900</v>
      </c>
      <c r="H985" s="10">
        <v>13123227221</v>
      </c>
      <c r="I985" s="10">
        <v>9.2989999999999995</v>
      </c>
      <c r="J985" s="10">
        <v>0.49309999999999998</v>
      </c>
    </row>
    <row r="986" spans="1:10" x14ac:dyDescent="0.25">
      <c r="A986" s="9">
        <v>39833</v>
      </c>
      <c r="B986" s="10">
        <v>1895.2650000000001</v>
      </c>
      <c r="C986" s="10">
        <v>1891.9749999999999</v>
      </c>
      <c r="D986" s="10">
        <v>1908.309</v>
      </c>
      <c r="E986" s="10">
        <v>1876.4359999999999</v>
      </c>
      <c r="F986" s="10">
        <v>1908.309</v>
      </c>
      <c r="G986" s="10">
        <v>1450004200</v>
      </c>
      <c r="H986" s="10">
        <v>10370753441</v>
      </c>
      <c r="I986" s="10">
        <v>13.044</v>
      </c>
      <c r="J986" s="10">
        <v>0.68820000000000003</v>
      </c>
    </row>
    <row r="987" spans="1:10" x14ac:dyDescent="0.25">
      <c r="A987" s="9">
        <v>39834</v>
      </c>
      <c r="B987" s="10">
        <v>1908.309</v>
      </c>
      <c r="C987" s="10">
        <v>1879.723</v>
      </c>
      <c r="D987" s="10">
        <v>1916.3019999999999</v>
      </c>
      <c r="E987" s="10">
        <v>1873.982</v>
      </c>
      <c r="F987" s="10">
        <v>1896.2819999999999</v>
      </c>
      <c r="G987" s="10">
        <v>1459043600</v>
      </c>
      <c r="H987" s="10">
        <v>11344092367</v>
      </c>
      <c r="I987" s="10">
        <v>-12.026999999999999</v>
      </c>
      <c r="J987" s="10">
        <v>-0.63019999999999998</v>
      </c>
    </row>
    <row r="988" spans="1:10" x14ac:dyDescent="0.25">
      <c r="A988" s="9">
        <v>39835</v>
      </c>
      <c r="B988" s="10">
        <v>1896.2819999999999</v>
      </c>
      <c r="C988" s="10">
        <v>1905.193</v>
      </c>
      <c r="D988" s="10">
        <v>1924.9290000000001</v>
      </c>
      <c r="E988" s="10">
        <v>1892.1790000000001</v>
      </c>
      <c r="F988" s="10">
        <v>1924.441</v>
      </c>
      <c r="G988" s="10">
        <v>1507335600</v>
      </c>
      <c r="H988" s="10">
        <v>12282465704</v>
      </c>
      <c r="I988" s="10">
        <v>28.158999999999999</v>
      </c>
      <c r="J988" s="10">
        <v>1.4850000000000001</v>
      </c>
    </row>
    <row r="989" spans="1:10" x14ac:dyDescent="0.25">
      <c r="A989" s="9">
        <v>39836</v>
      </c>
      <c r="B989" s="10">
        <v>1924.441</v>
      </c>
      <c r="C989" s="10">
        <v>1920.664</v>
      </c>
      <c r="D989" s="10">
        <v>1939.9079999999999</v>
      </c>
      <c r="E989" s="10">
        <v>1908.4860000000001</v>
      </c>
      <c r="F989" s="10">
        <v>1918.788</v>
      </c>
      <c r="G989" s="10">
        <v>1583192100</v>
      </c>
      <c r="H989" s="10">
        <v>12157084784</v>
      </c>
      <c r="I989" s="10">
        <v>-5.6529999999999996</v>
      </c>
      <c r="J989" s="10">
        <v>-0.29370000000000002</v>
      </c>
    </row>
    <row r="990" spans="1:10" x14ac:dyDescent="0.25">
      <c r="A990" s="9">
        <v>39846</v>
      </c>
      <c r="B990" s="10">
        <v>1918.788</v>
      </c>
      <c r="C990" s="10">
        <v>1940.57</v>
      </c>
      <c r="D990" s="10">
        <v>1959.9829999999999</v>
      </c>
      <c r="E990" s="10">
        <v>1923.9359999999999</v>
      </c>
      <c r="F990" s="10">
        <v>1957.424</v>
      </c>
      <c r="G990" s="10">
        <v>1431928300</v>
      </c>
      <c r="H990" s="10">
        <v>11289251481</v>
      </c>
      <c r="I990" s="10">
        <v>38.636000000000003</v>
      </c>
      <c r="J990" s="10">
        <v>2.0135999999999998</v>
      </c>
    </row>
    <row r="991" spans="1:10" x14ac:dyDescent="0.25">
      <c r="A991" s="9">
        <v>39847</v>
      </c>
      <c r="B991" s="10">
        <v>1957.424</v>
      </c>
      <c r="C991" s="10">
        <v>1957.797</v>
      </c>
      <c r="D991" s="10">
        <v>2012.538</v>
      </c>
      <c r="E991" s="10">
        <v>1950.4829999999999</v>
      </c>
      <c r="F991" s="10">
        <v>2012.174</v>
      </c>
      <c r="G991" s="10">
        <v>2159918800</v>
      </c>
      <c r="H991" s="10">
        <v>16617267033</v>
      </c>
      <c r="I991" s="10">
        <v>54.75</v>
      </c>
      <c r="J991" s="10">
        <v>2.7970000000000002</v>
      </c>
    </row>
    <row r="992" spans="1:10" x14ac:dyDescent="0.25">
      <c r="A992" s="9">
        <v>39848</v>
      </c>
      <c r="B992" s="10">
        <v>2012.174</v>
      </c>
      <c r="C992" s="10">
        <v>2021.7639999999999</v>
      </c>
      <c r="D992" s="10">
        <v>2062.2020000000002</v>
      </c>
      <c r="E992" s="10">
        <v>2021.7639999999999</v>
      </c>
      <c r="F992" s="10">
        <v>2061.9609999999998</v>
      </c>
      <c r="G992" s="10">
        <v>2540679800</v>
      </c>
      <c r="H992" s="10">
        <v>19905743933</v>
      </c>
      <c r="I992" s="10">
        <v>49.786999999999999</v>
      </c>
      <c r="J992" s="10">
        <v>2.4742999999999999</v>
      </c>
    </row>
    <row r="993" spans="1:10" x14ac:dyDescent="0.25">
      <c r="A993" s="9">
        <v>39849</v>
      </c>
      <c r="B993" s="10">
        <v>2061.9609999999998</v>
      </c>
      <c r="C993" s="10">
        <v>2062.306</v>
      </c>
      <c r="D993" s="10">
        <v>2108.5920000000001</v>
      </c>
      <c r="E993" s="10">
        <v>2038.28</v>
      </c>
      <c r="F993" s="10">
        <v>2055.0390000000002</v>
      </c>
      <c r="G993" s="10">
        <v>3083110000</v>
      </c>
      <c r="H993" s="10">
        <v>24383515773</v>
      </c>
      <c r="I993" s="10">
        <v>-6.9219999999999997</v>
      </c>
      <c r="J993" s="10">
        <v>-0.3357</v>
      </c>
    </row>
    <row r="994" spans="1:10" x14ac:dyDescent="0.25">
      <c r="A994" s="9">
        <v>39850</v>
      </c>
      <c r="B994" s="10">
        <v>2055.0390000000002</v>
      </c>
      <c r="C994" s="10">
        <v>2062.6619999999998</v>
      </c>
      <c r="D994" s="10">
        <v>2149.4630000000002</v>
      </c>
      <c r="E994" s="10">
        <v>2062.6619999999998</v>
      </c>
      <c r="F994" s="10">
        <v>2143.1680000000001</v>
      </c>
      <c r="G994" s="10">
        <v>2668151400</v>
      </c>
      <c r="H994" s="10">
        <v>21598310531</v>
      </c>
      <c r="I994" s="10">
        <v>88.129000000000005</v>
      </c>
      <c r="J994" s="10">
        <v>4.2884000000000002</v>
      </c>
    </row>
    <row r="995" spans="1:10" x14ac:dyDescent="0.25">
      <c r="A995" s="9">
        <v>39853</v>
      </c>
      <c r="B995" s="10">
        <v>2143.1680000000001</v>
      </c>
      <c r="C995" s="10">
        <v>2179.308</v>
      </c>
      <c r="D995" s="10">
        <v>2231.9029999999998</v>
      </c>
      <c r="E995" s="10">
        <v>2167.4369999999999</v>
      </c>
      <c r="F995" s="10">
        <v>2227.3200000000002</v>
      </c>
      <c r="G995" s="10">
        <v>3402679400</v>
      </c>
      <c r="H995" s="10">
        <v>28746074561</v>
      </c>
      <c r="I995" s="10">
        <v>84.152000000000001</v>
      </c>
      <c r="J995" s="10">
        <v>3.9264999999999999</v>
      </c>
    </row>
    <row r="996" spans="1:10" x14ac:dyDescent="0.25">
      <c r="A996" s="9">
        <v>39854</v>
      </c>
      <c r="B996" s="10">
        <v>2227.3200000000002</v>
      </c>
      <c r="C996" s="10">
        <v>2222.078</v>
      </c>
      <c r="D996" s="10">
        <v>2279.7280000000001</v>
      </c>
      <c r="E996" s="10">
        <v>2186.723</v>
      </c>
      <c r="F996" s="10">
        <v>2279.7280000000001</v>
      </c>
      <c r="G996" s="10">
        <v>3156072000</v>
      </c>
      <c r="H996" s="10">
        <v>27875871884</v>
      </c>
      <c r="I996" s="10">
        <v>52.408000000000001</v>
      </c>
      <c r="J996" s="10">
        <v>2.3530000000000002</v>
      </c>
    </row>
    <row r="997" spans="1:10" x14ac:dyDescent="0.25">
      <c r="A997" s="9">
        <v>39855</v>
      </c>
      <c r="B997" s="10">
        <v>2279.7280000000001</v>
      </c>
      <c r="C997" s="10">
        <v>2238.9050000000002</v>
      </c>
      <c r="D997" s="10">
        <v>2314.3130000000001</v>
      </c>
      <c r="E997" s="10">
        <v>2222.5920000000001</v>
      </c>
      <c r="F997" s="10">
        <v>2269.8649999999998</v>
      </c>
      <c r="G997" s="10">
        <v>3848947600</v>
      </c>
      <c r="H997" s="10">
        <v>34214652148</v>
      </c>
      <c r="I997" s="10">
        <v>-9.8629999999999995</v>
      </c>
      <c r="J997" s="10">
        <v>-0.43259999999999998</v>
      </c>
    </row>
    <row r="998" spans="1:10" x14ac:dyDescent="0.25">
      <c r="A998" s="9">
        <v>39856</v>
      </c>
      <c r="B998" s="10">
        <v>2269.8649999999998</v>
      </c>
      <c r="C998" s="10">
        <v>2270.3440000000001</v>
      </c>
      <c r="D998" s="10">
        <v>2283.8009999999999</v>
      </c>
      <c r="E998" s="10">
        <v>2171.8910000000001</v>
      </c>
      <c r="F998" s="10">
        <v>2250.8490000000002</v>
      </c>
      <c r="G998" s="10">
        <v>3324990600</v>
      </c>
      <c r="H998" s="10">
        <v>28353051060</v>
      </c>
      <c r="I998" s="10">
        <v>-19.015999999999998</v>
      </c>
      <c r="J998" s="10">
        <v>-0.83779999999999999</v>
      </c>
    </row>
    <row r="999" spans="1:10" x14ac:dyDescent="0.25">
      <c r="A999" s="9">
        <v>39857</v>
      </c>
      <c r="B999" s="10">
        <v>2250.8490000000002</v>
      </c>
      <c r="C999" s="10">
        <v>2251.127</v>
      </c>
      <c r="D999" s="10">
        <v>2332.335</v>
      </c>
      <c r="E999" s="10">
        <v>2230.5810000000001</v>
      </c>
      <c r="F999" s="10">
        <v>2328.5740000000001</v>
      </c>
      <c r="G999" s="10">
        <v>3509057700</v>
      </c>
      <c r="H999" s="10">
        <v>29998590765</v>
      </c>
      <c r="I999" s="10">
        <v>77.724999999999994</v>
      </c>
      <c r="J999" s="10">
        <v>3.4531000000000001</v>
      </c>
    </row>
    <row r="1000" spans="1:10" x14ac:dyDescent="0.25">
      <c r="A1000" s="9">
        <v>39860</v>
      </c>
      <c r="B1000" s="10">
        <v>2328.5740000000001</v>
      </c>
      <c r="C1000" s="10">
        <v>2354.11</v>
      </c>
      <c r="D1000" s="10">
        <v>2404.2730000000001</v>
      </c>
      <c r="E1000" s="10">
        <v>2320.8629999999998</v>
      </c>
      <c r="F1000" s="10">
        <v>2404.2730000000001</v>
      </c>
      <c r="G1000" s="10">
        <v>4428344900</v>
      </c>
      <c r="H1000" s="10">
        <v>37288371497</v>
      </c>
      <c r="I1000" s="10">
        <v>75.698999999999998</v>
      </c>
      <c r="J1000" s="10">
        <v>3.2509000000000001</v>
      </c>
    </row>
    <row r="1001" spans="1:10" x14ac:dyDescent="0.25">
      <c r="A1001" s="9">
        <v>39861</v>
      </c>
      <c r="B1001" s="10">
        <v>2404.2730000000001</v>
      </c>
      <c r="C1001" s="10">
        <v>2403.768</v>
      </c>
      <c r="D1001" s="10">
        <v>2408.5189999999998</v>
      </c>
      <c r="E1001" s="10">
        <v>2320.3649999999998</v>
      </c>
      <c r="F1001" s="10">
        <v>2320.7579999999998</v>
      </c>
      <c r="G1001" s="10">
        <v>4158154700</v>
      </c>
      <c r="H1001" s="10">
        <v>35693414446</v>
      </c>
      <c r="I1001" s="10">
        <v>-83.515000000000001</v>
      </c>
      <c r="J1001" s="10">
        <v>-3.4735999999999998</v>
      </c>
    </row>
    <row r="1002" spans="1:10" x14ac:dyDescent="0.25">
      <c r="A1002" s="9">
        <v>39862</v>
      </c>
      <c r="B1002" s="10">
        <v>2320.7579999999998</v>
      </c>
      <c r="C1002" s="10">
        <v>2260.6689999999999</v>
      </c>
      <c r="D1002" s="10">
        <v>2304.2719999999999</v>
      </c>
      <c r="E1002" s="10">
        <v>2203.748</v>
      </c>
      <c r="F1002" s="10">
        <v>2206.9409999999998</v>
      </c>
      <c r="G1002" s="10">
        <v>2979832200</v>
      </c>
      <c r="H1002" s="10">
        <v>25284129480</v>
      </c>
      <c r="I1002" s="10">
        <v>-113.81699999999999</v>
      </c>
      <c r="J1002" s="10">
        <v>-4.9043000000000001</v>
      </c>
    </row>
    <row r="1003" spans="1:10" x14ac:dyDescent="0.25">
      <c r="A1003" s="9">
        <v>39863</v>
      </c>
      <c r="B1003" s="10">
        <v>2206.9409999999998</v>
      </c>
      <c r="C1003" s="10">
        <v>2230.5940000000001</v>
      </c>
      <c r="D1003" s="10">
        <v>2272.181</v>
      </c>
      <c r="E1003" s="10">
        <v>2211.056</v>
      </c>
      <c r="F1003" s="10">
        <v>2255.8380000000002</v>
      </c>
      <c r="G1003" s="10">
        <v>2578691700</v>
      </c>
      <c r="H1003" s="10">
        <v>20898923694</v>
      </c>
      <c r="I1003" s="10">
        <v>48.896999999999998</v>
      </c>
      <c r="J1003" s="10">
        <v>2.2155999999999998</v>
      </c>
    </row>
    <row r="1004" spans="1:10" x14ac:dyDescent="0.25">
      <c r="A1004" s="9">
        <v>39864</v>
      </c>
      <c r="B1004" s="10">
        <v>2255.8380000000002</v>
      </c>
      <c r="C1004" s="10">
        <v>2265.6579999999999</v>
      </c>
      <c r="D1004" s="10">
        <v>2330.797</v>
      </c>
      <c r="E1004" s="10">
        <v>2236.4690000000001</v>
      </c>
      <c r="F1004" s="10">
        <v>2330.672</v>
      </c>
      <c r="G1004" s="10">
        <v>2380192600</v>
      </c>
      <c r="H1004" s="10">
        <v>20966995735</v>
      </c>
      <c r="I1004" s="10">
        <v>74.834000000000003</v>
      </c>
      <c r="J1004" s="10">
        <v>3.3172999999999999</v>
      </c>
    </row>
    <row r="1005" spans="1:10" x14ac:dyDescent="0.25">
      <c r="A1005" s="9">
        <v>39867</v>
      </c>
      <c r="B1005" s="10">
        <v>2330.672</v>
      </c>
      <c r="C1005" s="10">
        <v>2321.37</v>
      </c>
      <c r="D1005" s="10">
        <v>2396.5700000000002</v>
      </c>
      <c r="E1005" s="10">
        <v>2290.4409999999998</v>
      </c>
      <c r="F1005" s="10">
        <v>2386.7089999999998</v>
      </c>
      <c r="G1005" s="10">
        <v>2835488800</v>
      </c>
      <c r="H1005" s="10">
        <v>25620833502</v>
      </c>
      <c r="I1005" s="10">
        <v>56.036999999999999</v>
      </c>
      <c r="J1005" s="10">
        <v>2.4043000000000001</v>
      </c>
    </row>
    <row r="1006" spans="1:10" x14ac:dyDescent="0.25">
      <c r="A1006" s="9">
        <v>39868</v>
      </c>
      <c r="B1006" s="10">
        <v>2386.7089999999998</v>
      </c>
      <c r="C1006" s="10">
        <v>2355.1410000000001</v>
      </c>
      <c r="D1006" s="10">
        <v>2395.0859999999998</v>
      </c>
      <c r="E1006" s="10">
        <v>2290.614</v>
      </c>
      <c r="F1006" s="10">
        <v>2291.9580000000001</v>
      </c>
      <c r="G1006" s="10">
        <v>3534402100</v>
      </c>
      <c r="H1006" s="10">
        <v>31824761841</v>
      </c>
      <c r="I1006" s="10">
        <v>-94.751000000000005</v>
      </c>
      <c r="J1006" s="10">
        <v>-3.9699</v>
      </c>
    </row>
    <row r="1007" spans="1:10" x14ac:dyDescent="0.25">
      <c r="A1007" s="9">
        <v>39869</v>
      </c>
      <c r="B1007" s="10">
        <v>2291.9580000000001</v>
      </c>
      <c r="C1007" s="10">
        <v>2320.819</v>
      </c>
      <c r="D1007" s="10">
        <v>2337.134</v>
      </c>
      <c r="E1007" s="10">
        <v>2217.3919999999998</v>
      </c>
      <c r="F1007" s="10">
        <v>2277.2080000000001</v>
      </c>
      <c r="G1007" s="10">
        <v>2704960900</v>
      </c>
      <c r="H1007" s="10">
        <v>24497604752</v>
      </c>
      <c r="I1007" s="10">
        <v>-14.75</v>
      </c>
      <c r="J1007" s="10">
        <v>-0.64359999999999995</v>
      </c>
    </row>
    <row r="1008" spans="1:10" x14ac:dyDescent="0.25">
      <c r="A1008" s="9">
        <v>39870</v>
      </c>
      <c r="B1008" s="10">
        <v>2277.2080000000001</v>
      </c>
      <c r="C1008" s="10">
        <v>2277.9279999999999</v>
      </c>
      <c r="D1008" s="10">
        <v>2311.4659999999999</v>
      </c>
      <c r="E1008" s="10">
        <v>2107.5770000000002</v>
      </c>
      <c r="F1008" s="10">
        <v>2137.4250000000002</v>
      </c>
      <c r="G1008" s="10">
        <v>2454240800</v>
      </c>
      <c r="H1008" s="10">
        <v>22401869227</v>
      </c>
      <c r="I1008" s="10">
        <v>-139.78299999999999</v>
      </c>
      <c r="J1008" s="10">
        <v>-6.1383999999999999</v>
      </c>
    </row>
    <row r="1009" spans="1:10" x14ac:dyDescent="0.25">
      <c r="A1009" s="9">
        <v>39871</v>
      </c>
      <c r="B1009" s="10">
        <v>2137.4250000000002</v>
      </c>
      <c r="C1009" s="10">
        <v>2109.6799999999998</v>
      </c>
      <c r="D1009" s="10">
        <v>2123.2539999999999</v>
      </c>
      <c r="E1009" s="10">
        <v>2013.9570000000001</v>
      </c>
      <c r="F1009" s="10">
        <v>2038.242</v>
      </c>
      <c r="G1009" s="10">
        <v>2257008800</v>
      </c>
      <c r="H1009" s="10">
        <v>18503512114</v>
      </c>
      <c r="I1009" s="10">
        <v>-99.183000000000007</v>
      </c>
      <c r="J1009" s="10">
        <v>-4.6402999999999999</v>
      </c>
    </row>
    <row r="1010" spans="1:10" x14ac:dyDescent="0.25">
      <c r="A1010" s="9">
        <v>39874</v>
      </c>
      <c r="B1010" s="10">
        <v>2038.242</v>
      </c>
      <c r="C1010" s="10">
        <v>2014.731</v>
      </c>
      <c r="D1010" s="10">
        <v>2078.1869999999999</v>
      </c>
      <c r="E1010" s="10">
        <v>2006.047</v>
      </c>
      <c r="F1010" s="10">
        <v>2068.4119999999998</v>
      </c>
      <c r="G1010" s="10">
        <v>1437382400</v>
      </c>
      <c r="H1010" s="10">
        <v>11877109622</v>
      </c>
      <c r="I1010" s="10">
        <v>30.17</v>
      </c>
      <c r="J1010" s="10">
        <v>1.4802</v>
      </c>
    </row>
    <row r="1011" spans="1:10" x14ac:dyDescent="0.25">
      <c r="A1011" s="9">
        <v>39875</v>
      </c>
      <c r="B1011" s="10">
        <v>2068.4119999999998</v>
      </c>
      <c r="C1011" s="10">
        <v>2019.028</v>
      </c>
      <c r="D1011" s="10">
        <v>2091.1320000000001</v>
      </c>
      <c r="E1011" s="10">
        <v>2004.893</v>
      </c>
      <c r="F1011" s="10">
        <v>2069.971</v>
      </c>
      <c r="G1011" s="10">
        <v>1814079800</v>
      </c>
      <c r="H1011" s="10">
        <v>14254313951</v>
      </c>
      <c r="I1011" s="10">
        <v>1.5589999999999999</v>
      </c>
      <c r="J1011" s="10">
        <v>7.5399999999999995E-2</v>
      </c>
    </row>
    <row r="1012" spans="1:10" x14ac:dyDescent="0.25">
      <c r="A1012" s="9">
        <v>39876</v>
      </c>
      <c r="B1012" s="10">
        <v>2069.971</v>
      </c>
      <c r="C1012" s="10">
        <v>2076.6320000000001</v>
      </c>
      <c r="D1012" s="10">
        <v>2210.8449999999998</v>
      </c>
      <c r="E1012" s="10">
        <v>2076.6320000000001</v>
      </c>
      <c r="F1012" s="10">
        <v>2205.125</v>
      </c>
      <c r="G1012" s="10">
        <v>2557725200</v>
      </c>
      <c r="H1012" s="10">
        <v>21402198131</v>
      </c>
      <c r="I1012" s="10">
        <v>135.154</v>
      </c>
      <c r="J1012" s="10">
        <v>6.5293000000000001</v>
      </c>
    </row>
    <row r="1013" spans="1:10" x14ac:dyDescent="0.25">
      <c r="A1013" s="9">
        <v>39877</v>
      </c>
      <c r="B1013" s="10">
        <v>2205.125</v>
      </c>
      <c r="C1013" s="10">
        <v>2237.9630000000002</v>
      </c>
      <c r="D1013" s="10">
        <v>2252.9110000000001</v>
      </c>
      <c r="E1013" s="10">
        <v>2174.6750000000002</v>
      </c>
      <c r="F1013" s="10">
        <v>2220.9160000000002</v>
      </c>
      <c r="G1013" s="10">
        <v>2997447400</v>
      </c>
      <c r="H1013" s="10">
        <v>26215704461</v>
      </c>
      <c r="I1013" s="10">
        <v>15.791</v>
      </c>
      <c r="J1013" s="10">
        <v>0.71609999999999996</v>
      </c>
    </row>
    <row r="1014" spans="1:10" x14ac:dyDescent="0.25">
      <c r="A1014" s="9">
        <v>39878</v>
      </c>
      <c r="B1014" s="10">
        <v>2220.9160000000002</v>
      </c>
      <c r="C1014" s="10">
        <v>2178.8809999999999</v>
      </c>
      <c r="D1014" s="10">
        <v>2213.6689999999999</v>
      </c>
      <c r="E1014" s="10">
        <v>2164.0740000000001</v>
      </c>
      <c r="F1014" s="10">
        <v>2196.221</v>
      </c>
      <c r="G1014" s="10">
        <v>1987538100</v>
      </c>
      <c r="H1014" s="10">
        <v>17655807084</v>
      </c>
      <c r="I1014" s="10">
        <v>-24.695</v>
      </c>
      <c r="J1014" s="10">
        <v>-1.1119000000000001</v>
      </c>
    </row>
    <row r="1015" spans="1:10" x14ac:dyDescent="0.25">
      <c r="A1015" s="9">
        <v>39881</v>
      </c>
      <c r="B1015" s="10">
        <v>2196.221</v>
      </c>
      <c r="C1015" s="10">
        <v>2210.145</v>
      </c>
      <c r="D1015" s="10">
        <v>2230.0529999999999</v>
      </c>
      <c r="E1015" s="10">
        <v>2105.866</v>
      </c>
      <c r="F1015" s="10">
        <v>2107.4050000000002</v>
      </c>
      <c r="G1015" s="10">
        <v>1923212400</v>
      </c>
      <c r="H1015" s="10">
        <v>16430216138</v>
      </c>
      <c r="I1015" s="10">
        <v>-88.816000000000003</v>
      </c>
      <c r="J1015" s="10">
        <v>-4.0439999999999996</v>
      </c>
    </row>
    <row r="1016" spans="1:10" x14ac:dyDescent="0.25">
      <c r="A1016" s="9">
        <v>39882</v>
      </c>
      <c r="B1016" s="10">
        <v>2107.4050000000002</v>
      </c>
      <c r="C1016" s="10">
        <v>2079.7959999999998</v>
      </c>
      <c r="D1016" s="10">
        <v>2147.5459999999998</v>
      </c>
      <c r="E1016" s="10">
        <v>2074.163</v>
      </c>
      <c r="F1016" s="10">
        <v>2147.5459999999998</v>
      </c>
      <c r="G1016" s="10">
        <v>1311830700</v>
      </c>
      <c r="H1016" s="10">
        <v>11132074472</v>
      </c>
      <c r="I1016" s="10">
        <v>40.140999999999998</v>
      </c>
      <c r="J1016" s="10">
        <v>1.9048</v>
      </c>
    </row>
    <row r="1017" spans="1:10" x14ac:dyDescent="0.25">
      <c r="A1017" s="9">
        <v>39883</v>
      </c>
      <c r="B1017" s="10">
        <v>2147.5459999999998</v>
      </c>
      <c r="C1017" s="10">
        <v>2193.509</v>
      </c>
      <c r="D1017" s="10">
        <v>2204.4380000000001</v>
      </c>
      <c r="E1017" s="10">
        <v>2125.002</v>
      </c>
      <c r="F1017" s="10">
        <v>2135.674</v>
      </c>
      <c r="G1017" s="10">
        <v>1912518100</v>
      </c>
      <c r="H1017" s="10">
        <v>15733157702</v>
      </c>
      <c r="I1017" s="10">
        <v>-11.872</v>
      </c>
      <c r="J1017" s="10">
        <v>-0.55279999999999996</v>
      </c>
    </row>
    <row r="1018" spans="1:10" x14ac:dyDescent="0.25">
      <c r="A1018" s="9">
        <v>39884</v>
      </c>
      <c r="B1018" s="10">
        <v>2135.674</v>
      </c>
      <c r="C1018" s="10">
        <v>2123.5419999999999</v>
      </c>
      <c r="D1018" s="10">
        <v>2141.5279999999998</v>
      </c>
      <c r="E1018" s="10">
        <v>2074.835</v>
      </c>
      <c r="F1018" s="10">
        <v>2133.8429999999998</v>
      </c>
      <c r="G1018" s="10">
        <v>1329414800</v>
      </c>
      <c r="H1018" s="10">
        <v>10936626003</v>
      </c>
      <c r="I1018" s="10">
        <v>-1.831</v>
      </c>
      <c r="J1018" s="10">
        <v>-8.5699999999999998E-2</v>
      </c>
    </row>
    <row r="1019" spans="1:10" x14ac:dyDescent="0.25">
      <c r="A1019" s="9">
        <v>39885</v>
      </c>
      <c r="B1019" s="10">
        <v>2133.8429999999998</v>
      </c>
      <c r="C1019" s="10">
        <v>2147.09</v>
      </c>
      <c r="D1019" s="10">
        <v>2158.4830000000002</v>
      </c>
      <c r="E1019" s="10">
        <v>2109.2910000000002</v>
      </c>
      <c r="F1019" s="10">
        <v>2111.6970000000001</v>
      </c>
      <c r="G1019" s="10">
        <v>1148392100</v>
      </c>
      <c r="H1019" s="10">
        <v>9745013729</v>
      </c>
      <c r="I1019" s="10">
        <v>-22.146000000000001</v>
      </c>
      <c r="J1019" s="10">
        <v>-1.0378000000000001</v>
      </c>
    </row>
    <row r="1020" spans="1:10" x14ac:dyDescent="0.25">
      <c r="A1020" s="9">
        <v>39888</v>
      </c>
      <c r="B1020" s="10">
        <v>2111.6970000000001</v>
      </c>
      <c r="C1020" s="10">
        <v>2107.0970000000002</v>
      </c>
      <c r="D1020" s="10">
        <v>2144.1509999999998</v>
      </c>
      <c r="E1020" s="10">
        <v>2092.8150000000001</v>
      </c>
      <c r="F1020" s="10">
        <v>2140.6129999999998</v>
      </c>
      <c r="G1020" s="10">
        <v>1226089600</v>
      </c>
      <c r="H1020" s="10">
        <v>10496443740</v>
      </c>
      <c r="I1020" s="10">
        <v>28.916</v>
      </c>
      <c r="J1020" s="10">
        <v>1.3693</v>
      </c>
    </row>
    <row r="1021" spans="1:10" x14ac:dyDescent="0.25">
      <c r="A1021" s="9">
        <v>39889</v>
      </c>
      <c r="B1021" s="10">
        <v>2140.6129999999998</v>
      </c>
      <c r="C1021" s="10">
        <v>2148.326</v>
      </c>
      <c r="D1021" s="10">
        <v>2227.63</v>
      </c>
      <c r="E1021" s="10">
        <v>2142.1030000000001</v>
      </c>
      <c r="F1021" s="10">
        <v>2222.98</v>
      </c>
      <c r="G1021" s="10">
        <v>2257829600</v>
      </c>
      <c r="H1021" s="10">
        <v>20562061638</v>
      </c>
      <c r="I1021" s="10">
        <v>82.367000000000004</v>
      </c>
      <c r="J1021" s="10">
        <v>3.8477999999999999</v>
      </c>
    </row>
    <row r="1022" spans="1:10" x14ac:dyDescent="0.25">
      <c r="A1022" s="9">
        <v>39890</v>
      </c>
      <c r="B1022" s="10">
        <v>2222.98</v>
      </c>
      <c r="C1022" s="10">
        <v>2235.3679999999999</v>
      </c>
      <c r="D1022" s="10">
        <v>2296.357</v>
      </c>
      <c r="E1022" s="10">
        <v>2232.6909999999998</v>
      </c>
      <c r="F1022" s="10">
        <v>2255.127</v>
      </c>
      <c r="G1022" s="10">
        <v>2816491800</v>
      </c>
      <c r="H1022" s="10">
        <v>25898032100</v>
      </c>
      <c r="I1022" s="10">
        <v>32.146999999999998</v>
      </c>
      <c r="J1022" s="10">
        <v>1.4460999999999999</v>
      </c>
    </row>
    <row r="1023" spans="1:10" x14ac:dyDescent="0.25">
      <c r="A1023" s="9">
        <v>39891</v>
      </c>
      <c r="B1023" s="10">
        <v>2255.127</v>
      </c>
      <c r="C1023" s="10">
        <v>2259.89</v>
      </c>
      <c r="D1023" s="10">
        <v>2311.165</v>
      </c>
      <c r="E1023" s="10">
        <v>2250.723</v>
      </c>
      <c r="F1023" s="10">
        <v>2309.848</v>
      </c>
      <c r="G1023" s="10">
        <v>2585908800</v>
      </c>
      <c r="H1023" s="10">
        <v>24904966855</v>
      </c>
      <c r="I1023" s="10">
        <v>54.720999999999997</v>
      </c>
      <c r="J1023" s="10">
        <v>2.4264999999999999</v>
      </c>
    </row>
    <row r="1024" spans="1:10" x14ac:dyDescent="0.25">
      <c r="A1024" s="9">
        <v>39892</v>
      </c>
      <c r="B1024" s="10">
        <v>2309.848</v>
      </c>
      <c r="C1024" s="10">
        <v>2320.585</v>
      </c>
      <c r="D1024" s="10">
        <v>2353.7350000000001</v>
      </c>
      <c r="E1024" s="10">
        <v>2293.453</v>
      </c>
      <c r="F1024" s="10">
        <v>2337.3200000000002</v>
      </c>
      <c r="G1024" s="10">
        <v>2846548500</v>
      </c>
      <c r="H1024" s="10">
        <v>28589392388</v>
      </c>
      <c r="I1024" s="10">
        <v>27.472000000000001</v>
      </c>
      <c r="J1024" s="10">
        <v>1.1893</v>
      </c>
    </row>
    <row r="1025" spans="1:10" x14ac:dyDescent="0.25">
      <c r="A1025" s="9">
        <v>39895</v>
      </c>
      <c r="B1025" s="10">
        <v>2337.3200000000002</v>
      </c>
      <c r="C1025" s="10">
        <v>2350.2350000000001</v>
      </c>
      <c r="D1025" s="10">
        <v>2410.846</v>
      </c>
      <c r="E1025" s="10">
        <v>2340.232</v>
      </c>
      <c r="F1025" s="10">
        <v>2392.7130000000002</v>
      </c>
      <c r="G1025" s="10">
        <v>3038831500</v>
      </c>
      <c r="H1025" s="10">
        <v>30392399764</v>
      </c>
      <c r="I1025" s="10">
        <v>55.393000000000001</v>
      </c>
      <c r="J1025" s="10">
        <v>2.3698999999999999</v>
      </c>
    </row>
    <row r="1026" spans="1:10" x14ac:dyDescent="0.25">
      <c r="A1026" s="9">
        <v>39896</v>
      </c>
      <c r="B1026" s="10">
        <v>2392.7130000000002</v>
      </c>
      <c r="C1026" s="10">
        <v>2420.5300000000002</v>
      </c>
      <c r="D1026" s="10">
        <v>2425.576</v>
      </c>
      <c r="E1026" s="10">
        <v>2385.951</v>
      </c>
      <c r="F1026" s="10">
        <v>2410.7840000000001</v>
      </c>
      <c r="G1026" s="10">
        <v>2869836700</v>
      </c>
      <c r="H1026" s="10">
        <v>28755773463</v>
      </c>
      <c r="I1026" s="10">
        <v>18.071000000000002</v>
      </c>
      <c r="J1026" s="10">
        <v>0.75529999999999997</v>
      </c>
    </row>
    <row r="1027" spans="1:10" x14ac:dyDescent="0.25">
      <c r="A1027" s="9">
        <v>39897</v>
      </c>
      <c r="B1027" s="10">
        <v>2410.7840000000001</v>
      </c>
      <c r="C1027" s="10">
        <v>2393.777</v>
      </c>
      <c r="D1027" s="10">
        <v>2414.8820000000001</v>
      </c>
      <c r="E1027" s="10">
        <v>2339.4229999999998</v>
      </c>
      <c r="F1027" s="10">
        <v>2339.5709999999999</v>
      </c>
      <c r="G1027" s="10">
        <v>2492775100</v>
      </c>
      <c r="H1027" s="10">
        <v>24991865318</v>
      </c>
      <c r="I1027" s="10">
        <v>-71.212999999999994</v>
      </c>
      <c r="J1027" s="10">
        <v>-2.9539</v>
      </c>
    </row>
    <row r="1028" spans="1:10" x14ac:dyDescent="0.25">
      <c r="A1028" s="9">
        <v>39898</v>
      </c>
      <c r="B1028" s="10">
        <v>2339.5709999999999</v>
      </c>
      <c r="C1028" s="10">
        <v>2342.7579999999998</v>
      </c>
      <c r="D1028" s="10">
        <v>2408.886</v>
      </c>
      <c r="E1028" s="10">
        <v>2304.694</v>
      </c>
      <c r="F1028" s="10">
        <v>2408.6309999999999</v>
      </c>
      <c r="G1028" s="10">
        <v>2400935600</v>
      </c>
      <c r="H1028" s="10">
        <v>25019969857</v>
      </c>
      <c r="I1028" s="10">
        <v>69.06</v>
      </c>
      <c r="J1028" s="10">
        <v>2.9518</v>
      </c>
    </row>
    <row r="1029" spans="1:10" x14ac:dyDescent="0.25">
      <c r="A1029" s="9">
        <v>39899</v>
      </c>
      <c r="B1029" s="10">
        <v>2408.6309999999999</v>
      </c>
      <c r="C1029" s="10">
        <v>2430.261</v>
      </c>
      <c r="D1029" s="10">
        <v>2469.6460000000002</v>
      </c>
      <c r="E1029" s="10">
        <v>2411.502</v>
      </c>
      <c r="F1029" s="10">
        <v>2437.8110000000001</v>
      </c>
      <c r="G1029" s="10">
        <v>3835254900</v>
      </c>
      <c r="H1029" s="10">
        <v>34816643030</v>
      </c>
      <c r="I1029" s="10">
        <v>29.18</v>
      </c>
      <c r="J1029" s="10">
        <v>1.2115</v>
      </c>
    </row>
    <row r="1030" spans="1:10" x14ac:dyDescent="0.25">
      <c r="A1030" s="9">
        <v>39902</v>
      </c>
      <c r="B1030" s="10">
        <v>2437.8110000000001</v>
      </c>
      <c r="C1030" s="10">
        <v>2433.2649999999999</v>
      </c>
      <c r="D1030" s="10">
        <v>2433.7440000000001</v>
      </c>
      <c r="E1030" s="10">
        <v>2395.7930000000001</v>
      </c>
      <c r="F1030" s="10">
        <v>2409.3200000000002</v>
      </c>
      <c r="G1030" s="10">
        <v>2410393100</v>
      </c>
      <c r="H1030" s="10">
        <v>23706140712</v>
      </c>
      <c r="I1030" s="10">
        <v>-28.491</v>
      </c>
      <c r="J1030" s="10">
        <v>-1.1687000000000001</v>
      </c>
    </row>
    <row r="1031" spans="1:10" x14ac:dyDescent="0.25">
      <c r="A1031" s="9">
        <v>39903</v>
      </c>
      <c r="B1031" s="10">
        <v>2409.3200000000002</v>
      </c>
      <c r="C1031" s="10">
        <v>2360.8420000000001</v>
      </c>
      <c r="D1031" s="10">
        <v>2408.1970000000001</v>
      </c>
      <c r="E1031" s="10">
        <v>2338.866</v>
      </c>
      <c r="F1031" s="10">
        <v>2407.2979999999998</v>
      </c>
      <c r="G1031" s="10">
        <v>2142396100</v>
      </c>
      <c r="H1031" s="10">
        <v>20361639865</v>
      </c>
      <c r="I1031" s="10">
        <v>-2.0219999999999998</v>
      </c>
      <c r="J1031" s="10">
        <v>-8.3900000000000002E-2</v>
      </c>
    </row>
    <row r="1032" spans="1:10" x14ac:dyDescent="0.25">
      <c r="A1032" s="9">
        <v>39904</v>
      </c>
      <c r="B1032" s="10">
        <v>2407.2979999999998</v>
      </c>
      <c r="C1032" s="10">
        <v>2422.0320000000002</v>
      </c>
      <c r="D1032" s="10">
        <v>2476.576</v>
      </c>
      <c r="E1032" s="10">
        <v>2422.0239999999999</v>
      </c>
      <c r="F1032" s="10">
        <v>2466.3069999999998</v>
      </c>
      <c r="G1032" s="10">
        <v>3053160000</v>
      </c>
      <c r="H1032" s="10">
        <v>31402549367</v>
      </c>
      <c r="I1032" s="10">
        <v>59.009</v>
      </c>
      <c r="J1032" s="10">
        <v>2.4512999999999998</v>
      </c>
    </row>
    <row r="1033" spans="1:10" x14ac:dyDescent="0.25">
      <c r="A1033" s="9">
        <v>39905</v>
      </c>
      <c r="B1033" s="10">
        <v>2466.3069999999998</v>
      </c>
      <c r="C1033" s="10">
        <v>2473.5030000000002</v>
      </c>
      <c r="D1033" s="10">
        <v>2513.5830000000001</v>
      </c>
      <c r="E1033" s="10">
        <v>2459.489</v>
      </c>
      <c r="F1033" s="10">
        <v>2489.7089999999998</v>
      </c>
      <c r="G1033" s="10">
        <v>3380819100</v>
      </c>
      <c r="H1033" s="10">
        <v>33530862478</v>
      </c>
      <c r="I1033" s="10">
        <v>23.402000000000001</v>
      </c>
      <c r="J1033" s="10">
        <v>0.94889999999999997</v>
      </c>
    </row>
    <row r="1034" spans="1:10" x14ac:dyDescent="0.25">
      <c r="A1034" s="9">
        <v>39906</v>
      </c>
      <c r="B1034" s="10">
        <v>2489.7089999999998</v>
      </c>
      <c r="C1034" s="10">
        <v>2508.6509999999998</v>
      </c>
      <c r="D1034" s="10">
        <v>2515.0149999999999</v>
      </c>
      <c r="E1034" s="10">
        <v>2449.7190000000001</v>
      </c>
      <c r="F1034" s="10">
        <v>2464.078</v>
      </c>
      <c r="G1034" s="10">
        <v>2963851800</v>
      </c>
      <c r="H1034" s="10">
        <v>29763898919</v>
      </c>
      <c r="I1034" s="10">
        <v>-25.631</v>
      </c>
      <c r="J1034" s="10">
        <v>-1.0295000000000001</v>
      </c>
    </row>
    <row r="1035" spans="1:10" x14ac:dyDescent="0.25">
      <c r="A1035" s="9">
        <v>39910</v>
      </c>
      <c r="B1035" s="10">
        <v>2464.078</v>
      </c>
      <c r="C1035" s="10">
        <v>2466.9760000000001</v>
      </c>
      <c r="D1035" s="10">
        <v>2491.6840000000002</v>
      </c>
      <c r="E1035" s="10">
        <v>2451.9989999999998</v>
      </c>
      <c r="F1035" s="10">
        <v>2480.8359999999998</v>
      </c>
      <c r="G1035" s="10">
        <v>2290966600</v>
      </c>
      <c r="H1035" s="10">
        <v>23063984203</v>
      </c>
      <c r="I1035" s="10">
        <v>16.757999999999999</v>
      </c>
      <c r="J1035" s="10">
        <v>0.68010000000000004</v>
      </c>
    </row>
    <row r="1036" spans="1:10" x14ac:dyDescent="0.25">
      <c r="A1036" s="9">
        <v>39911</v>
      </c>
      <c r="B1036" s="10">
        <v>2480.8359999999998</v>
      </c>
      <c r="C1036" s="10">
        <v>2469.194</v>
      </c>
      <c r="D1036" s="10">
        <v>2470.373</v>
      </c>
      <c r="E1036" s="10">
        <v>2395.2289999999998</v>
      </c>
      <c r="F1036" s="10">
        <v>2395.2289999999998</v>
      </c>
      <c r="G1036" s="10">
        <v>2627936400</v>
      </c>
      <c r="H1036" s="10">
        <v>25831254194</v>
      </c>
      <c r="I1036" s="10">
        <v>-85.606999999999999</v>
      </c>
      <c r="J1036" s="10">
        <v>-3.4506999999999999</v>
      </c>
    </row>
    <row r="1037" spans="1:10" x14ac:dyDescent="0.25">
      <c r="A1037" s="9">
        <v>39912</v>
      </c>
      <c r="B1037" s="10">
        <v>2395.2289999999998</v>
      </c>
      <c r="C1037" s="10">
        <v>2391.2249999999999</v>
      </c>
      <c r="D1037" s="10">
        <v>2430.3969999999999</v>
      </c>
      <c r="E1037" s="10">
        <v>2374.3519999999999</v>
      </c>
      <c r="F1037" s="10">
        <v>2430.2370000000001</v>
      </c>
      <c r="G1037" s="10">
        <v>2040175300</v>
      </c>
      <c r="H1037" s="10">
        <v>20967242186</v>
      </c>
      <c r="I1037" s="10">
        <v>35.008000000000003</v>
      </c>
      <c r="J1037" s="10">
        <v>1.4616</v>
      </c>
    </row>
    <row r="1038" spans="1:10" x14ac:dyDescent="0.25">
      <c r="A1038" s="9">
        <v>39913</v>
      </c>
      <c r="B1038" s="10">
        <v>2430.2370000000001</v>
      </c>
      <c r="C1038" s="10">
        <v>2446.473</v>
      </c>
      <c r="D1038" s="10">
        <v>2501.7809999999999</v>
      </c>
      <c r="E1038" s="10">
        <v>2430.5039999999999</v>
      </c>
      <c r="F1038" s="10">
        <v>2500.3389999999999</v>
      </c>
      <c r="G1038" s="10">
        <v>2723184600</v>
      </c>
      <c r="H1038" s="10">
        <v>28498314023</v>
      </c>
      <c r="I1038" s="10">
        <v>70.102000000000004</v>
      </c>
      <c r="J1038" s="10">
        <v>2.8845999999999998</v>
      </c>
    </row>
    <row r="1039" spans="1:10" x14ac:dyDescent="0.25">
      <c r="A1039" s="9">
        <v>39916</v>
      </c>
      <c r="B1039" s="10">
        <v>2500.3389999999999</v>
      </c>
      <c r="C1039" s="10">
        <v>2523.0189999999998</v>
      </c>
      <c r="D1039" s="10">
        <v>2581.2260000000001</v>
      </c>
      <c r="E1039" s="10">
        <v>2518.2600000000002</v>
      </c>
      <c r="F1039" s="10">
        <v>2575.4630000000002</v>
      </c>
      <c r="G1039" s="10">
        <v>3852717600</v>
      </c>
      <c r="H1039" s="10">
        <v>38303434355</v>
      </c>
      <c r="I1039" s="10">
        <v>75.123999999999995</v>
      </c>
      <c r="J1039" s="10">
        <v>3.0045999999999999</v>
      </c>
    </row>
    <row r="1040" spans="1:10" x14ac:dyDescent="0.25">
      <c r="A1040" s="9">
        <v>39917</v>
      </c>
      <c r="B1040" s="10">
        <v>2575.4630000000002</v>
      </c>
      <c r="C1040" s="10">
        <v>2571.145</v>
      </c>
      <c r="D1040" s="10">
        <v>2607.5810000000001</v>
      </c>
      <c r="E1040" s="10">
        <v>2553.69</v>
      </c>
      <c r="F1040" s="10">
        <v>2598.09</v>
      </c>
      <c r="G1040" s="10">
        <v>2942540500</v>
      </c>
      <c r="H1040" s="10">
        <v>29804048955</v>
      </c>
      <c r="I1040" s="10">
        <v>22.626999999999999</v>
      </c>
      <c r="J1040" s="10">
        <v>0.87860000000000005</v>
      </c>
    </row>
    <row r="1041" spans="1:10" x14ac:dyDescent="0.25">
      <c r="A1041" s="9">
        <v>39918</v>
      </c>
      <c r="B1041" s="10">
        <v>2598.09</v>
      </c>
      <c r="C1041" s="10">
        <v>2583.7330000000002</v>
      </c>
      <c r="D1041" s="10">
        <v>2636.424</v>
      </c>
      <c r="E1041" s="10">
        <v>2567.192</v>
      </c>
      <c r="F1041" s="10">
        <v>2626.8580000000002</v>
      </c>
      <c r="G1041" s="10">
        <v>3566575000</v>
      </c>
      <c r="H1041" s="10">
        <v>35217801237</v>
      </c>
      <c r="I1041" s="10">
        <v>28.768000000000001</v>
      </c>
      <c r="J1041" s="10">
        <v>1.1073</v>
      </c>
    </row>
    <row r="1042" spans="1:10" x14ac:dyDescent="0.25">
      <c r="A1042" s="9">
        <v>39919</v>
      </c>
      <c r="B1042" s="10">
        <v>2626.8580000000002</v>
      </c>
      <c r="C1042" s="10">
        <v>2634.8510000000001</v>
      </c>
      <c r="D1042" s="10">
        <v>2664.73</v>
      </c>
      <c r="E1042" s="10">
        <v>2598.9859999999999</v>
      </c>
      <c r="F1042" s="10">
        <v>2641.0909999999999</v>
      </c>
      <c r="G1042" s="10">
        <v>3853184000</v>
      </c>
      <c r="H1042" s="10">
        <v>36914380677</v>
      </c>
      <c r="I1042" s="10">
        <v>14.233000000000001</v>
      </c>
      <c r="J1042" s="10">
        <v>0.54179999999999995</v>
      </c>
    </row>
    <row r="1043" spans="1:10" x14ac:dyDescent="0.25">
      <c r="A1043" s="9">
        <v>39920</v>
      </c>
      <c r="B1043" s="10">
        <v>2641.0909999999999</v>
      </c>
      <c r="C1043" s="10">
        <v>2630.797</v>
      </c>
      <c r="D1043" s="10">
        <v>2630.8139999999999</v>
      </c>
      <c r="E1043" s="10">
        <v>2555.4699999999998</v>
      </c>
      <c r="F1043" s="10">
        <v>2587.038</v>
      </c>
      <c r="G1043" s="10">
        <v>2973990000</v>
      </c>
      <c r="H1043" s="10">
        <v>30715748725</v>
      </c>
      <c r="I1043" s="10">
        <v>-54.052999999999997</v>
      </c>
      <c r="J1043" s="10">
        <v>-2.0466000000000002</v>
      </c>
    </row>
    <row r="1044" spans="1:10" x14ac:dyDescent="0.25">
      <c r="A1044" s="9">
        <v>39923</v>
      </c>
      <c r="B1044" s="10">
        <v>2587.038</v>
      </c>
      <c r="C1044" s="10">
        <v>2579.1790000000001</v>
      </c>
      <c r="D1044" s="10">
        <v>2642.0340000000001</v>
      </c>
      <c r="E1044" s="10">
        <v>2575.9989999999998</v>
      </c>
      <c r="F1044" s="10">
        <v>2641.1860000000001</v>
      </c>
      <c r="G1044" s="10">
        <v>2337721300</v>
      </c>
      <c r="H1044" s="10">
        <v>23660877905</v>
      </c>
      <c r="I1044" s="10">
        <v>54.148000000000003</v>
      </c>
      <c r="J1044" s="10">
        <v>2.0931000000000002</v>
      </c>
    </row>
    <row r="1045" spans="1:10" x14ac:dyDescent="0.25">
      <c r="A1045" s="9">
        <v>39924</v>
      </c>
      <c r="B1045" s="10">
        <v>2641.1860000000001</v>
      </c>
      <c r="C1045" s="10">
        <v>2608.567</v>
      </c>
      <c r="D1045" s="10">
        <v>2634.864</v>
      </c>
      <c r="E1045" s="10">
        <v>2564.373</v>
      </c>
      <c r="F1045" s="10">
        <v>2614.9589999999998</v>
      </c>
      <c r="G1045" s="10">
        <v>2828587500</v>
      </c>
      <c r="H1045" s="10">
        <v>28845400123</v>
      </c>
      <c r="I1045" s="10">
        <v>-26.227</v>
      </c>
      <c r="J1045" s="10">
        <v>-0.99299999999999999</v>
      </c>
    </row>
    <row r="1046" spans="1:10" x14ac:dyDescent="0.25">
      <c r="A1046" s="9">
        <v>39925</v>
      </c>
      <c r="B1046" s="10">
        <v>2614.9589999999998</v>
      </c>
      <c r="C1046" s="10">
        <v>2623.6379999999999</v>
      </c>
      <c r="D1046" s="10">
        <v>2645.1559999999999</v>
      </c>
      <c r="E1046" s="10">
        <v>2495.8989999999999</v>
      </c>
      <c r="F1046" s="10">
        <v>2506.6640000000002</v>
      </c>
      <c r="G1046" s="10">
        <v>3037238000</v>
      </c>
      <c r="H1046" s="10">
        <v>28790513217</v>
      </c>
      <c r="I1046" s="10">
        <v>-108.295</v>
      </c>
      <c r="J1046" s="10">
        <v>-4.1414</v>
      </c>
    </row>
    <row r="1047" spans="1:10" x14ac:dyDescent="0.25">
      <c r="A1047" s="9">
        <v>39926</v>
      </c>
      <c r="B1047" s="10">
        <v>2506.6640000000002</v>
      </c>
      <c r="C1047" s="10">
        <v>2482.0450000000001</v>
      </c>
      <c r="D1047" s="10">
        <v>2546.7429999999999</v>
      </c>
      <c r="E1047" s="10">
        <v>2473.2249999999999</v>
      </c>
      <c r="F1047" s="10">
        <v>2533.951</v>
      </c>
      <c r="G1047" s="10">
        <v>1993454600</v>
      </c>
      <c r="H1047" s="10">
        <v>20135433309</v>
      </c>
      <c r="I1047" s="10">
        <v>27.286999999999999</v>
      </c>
      <c r="J1047" s="10">
        <v>1.0886</v>
      </c>
    </row>
    <row r="1048" spans="1:10" x14ac:dyDescent="0.25">
      <c r="A1048" s="9">
        <v>39927</v>
      </c>
      <c r="B1048" s="10">
        <v>2533.951</v>
      </c>
      <c r="C1048" s="10">
        <v>2540.7750000000001</v>
      </c>
      <c r="D1048" s="10">
        <v>2544.154</v>
      </c>
      <c r="E1048" s="10">
        <v>2499.2260000000001</v>
      </c>
      <c r="F1048" s="10">
        <v>2501.4780000000001</v>
      </c>
      <c r="G1048" s="10">
        <v>1829529800</v>
      </c>
      <c r="H1048" s="10">
        <v>18241473337</v>
      </c>
      <c r="I1048" s="10">
        <v>-32.472999999999999</v>
      </c>
      <c r="J1048" s="10">
        <v>-1.2815000000000001</v>
      </c>
    </row>
    <row r="1049" spans="1:10" x14ac:dyDescent="0.25">
      <c r="A1049" s="9">
        <v>39930</v>
      </c>
      <c r="B1049" s="10">
        <v>2501.4780000000001</v>
      </c>
      <c r="C1049" s="10">
        <v>2495.0949999999998</v>
      </c>
      <c r="D1049" s="10">
        <v>2501.1819999999998</v>
      </c>
      <c r="E1049" s="10">
        <v>2408.4540000000002</v>
      </c>
      <c r="F1049" s="10">
        <v>2420.096</v>
      </c>
      <c r="G1049" s="10">
        <v>1762747400</v>
      </c>
      <c r="H1049" s="10">
        <v>16160417136</v>
      </c>
      <c r="I1049" s="10">
        <v>-81.382000000000005</v>
      </c>
      <c r="J1049" s="10">
        <v>-3.2534000000000001</v>
      </c>
    </row>
    <row r="1050" spans="1:10" x14ac:dyDescent="0.25">
      <c r="A1050" s="9">
        <v>39931</v>
      </c>
      <c r="B1050" s="10">
        <v>2420.096</v>
      </c>
      <c r="C1050" s="10">
        <v>2402.6219999999998</v>
      </c>
      <c r="D1050" s="10">
        <v>2445.6930000000002</v>
      </c>
      <c r="E1050" s="10">
        <v>2399.8130000000001</v>
      </c>
      <c r="F1050" s="10">
        <v>2433.6779999999999</v>
      </c>
      <c r="G1050" s="10">
        <v>1277089100</v>
      </c>
      <c r="H1050" s="10">
        <v>12853264584</v>
      </c>
      <c r="I1050" s="10">
        <v>13.582000000000001</v>
      </c>
      <c r="J1050" s="10">
        <v>0.56120000000000003</v>
      </c>
    </row>
    <row r="1051" spans="1:10" x14ac:dyDescent="0.25">
      <c r="A1051" s="9">
        <v>39932</v>
      </c>
      <c r="B1051" s="10">
        <v>2433.6779999999999</v>
      </c>
      <c r="C1051" s="10">
        <v>2431.377</v>
      </c>
      <c r="D1051" s="10">
        <v>2500.6109999999999</v>
      </c>
      <c r="E1051" s="10">
        <v>2424.9589999999998</v>
      </c>
      <c r="F1051" s="10">
        <v>2493.7689999999998</v>
      </c>
      <c r="G1051" s="10">
        <v>1759486600</v>
      </c>
      <c r="H1051" s="10">
        <v>18188534185</v>
      </c>
      <c r="I1051" s="10">
        <v>60.091000000000001</v>
      </c>
      <c r="J1051" s="10">
        <v>2.4691000000000001</v>
      </c>
    </row>
    <row r="1052" spans="1:10" x14ac:dyDescent="0.25">
      <c r="A1052" s="9">
        <v>39933</v>
      </c>
      <c r="B1052" s="10">
        <v>2493.7689999999998</v>
      </c>
      <c r="C1052" s="10">
        <v>2512.7440000000001</v>
      </c>
      <c r="D1052" s="10">
        <v>2528.826</v>
      </c>
      <c r="E1052" s="10">
        <v>2495.239</v>
      </c>
      <c r="F1052" s="10">
        <v>2513.3429999999998</v>
      </c>
      <c r="G1052" s="10">
        <v>1916844000</v>
      </c>
      <c r="H1052" s="10">
        <v>19004740556</v>
      </c>
      <c r="I1052" s="10">
        <v>19.574000000000002</v>
      </c>
      <c r="J1052" s="10">
        <v>0.78490000000000004</v>
      </c>
    </row>
    <row r="1053" spans="1:10" x14ac:dyDescent="0.25">
      <c r="A1053" s="9">
        <v>39937</v>
      </c>
      <c r="B1053" s="10">
        <v>2513.3429999999998</v>
      </c>
      <c r="C1053" s="10">
        <v>2531.4989999999998</v>
      </c>
      <c r="D1053" s="10">
        <v>2624.72</v>
      </c>
      <c r="E1053" s="10">
        <v>2531.4989999999998</v>
      </c>
      <c r="F1053" s="10">
        <v>2624.5430000000001</v>
      </c>
      <c r="G1053" s="10">
        <v>2560400000</v>
      </c>
      <c r="H1053" s="10">
        <v>25674861411</v>
      </c>
      <c r="I1053" s="10">
        <v>111.2</v>
      </c>
      <c r="J1053" s="10">
        <v>4.4244000000000003</v>
      </c>
    </row>
    <row r="1054" spans="1:10" x14ac:dyDescent="0.25">
      <c r="A1054" s="9">
        <v>39938</v>
      </c>
      <c r="B1054" s="10">
        <v>2624.5430000000001</v>
      </c>
      <c r="C1054" s="10">
        <v>2645.473</v>
      </c>
      <c r="D1054" s="10">
        <v>2653.2979999999998</v>
      </c>
      <c r="E1054" s="10">
        <v>2616.1640000000002</v>
      </c>
      <c r="F1054" s="10">
        <v>2636.42</v>
      </c>
      <c r="G1054" s="10">
        <v>2528170200</v>
      </c>
      <c r="H1054" s="10">
        <v>25453470594</v>
      </c>
      <c r="I1054" s="10">
        <v>11.877000000000001</v>
      </c>
      <c r="J1054" s="10">
        <v>0.45250000000000001</v>
      </c>
    </row>
    <row r="1055" spans="1:10" x14ac:dyDescent="0.25">
      <c r="A1055" s="9">
        <v>39939</v>
      </c>
      <c r="B1055" s="10">
        <v>2636.42</v>
      </c>
      <c r="C1055" s="10">
        <v>2633.52</v>
      </c>
      <c r="D1055" s="10">
        <v>2684.7820000000002</v>
      </c>
      <c r="E1055" s="10">
        <v>2622.66</v>
      </c>
      <c r="F1055" s="10">
        <v>2681.2919999999999</v>
      </c>
      <c r="G1055" s="10">
        <v>2513370800</v>
      </c>
      <c r="H1055" s="10">
        <v>26480084255</v>
      </c>
      <c r="I1055" s="10">
        <v>44.872</v>
      </c>
      <c r="J1055" s="10">
        <v>1.702</v>
      </c>
    </row>
    <row r="1056" spans="1:10" x14ac:dyDescent="0.25">
      <c r="A1056" s="9">
        <v>39940</v>
      </c>
      <c r="B1056" s="10">
        <v>2681.2919999999999</v>
      </c>
      <c r="C1056" s="10">
        <v>2705.6970000000001</v>
      </c>
      <c r="D1056" s="10">
        <v>2720.97</v>
      </c>
      <c r="E1056" s="10">
        <v>2632.8589999999999</v>
      </c>
      <c r="F1056" s="10">
        <v>2668.451</v>
      </c>
      <c r="G1056" s="10">
        <v>3174969000</v>
      </c>
      <c r="H1056" s="10">
        <v>33525651906</v>
      </c>
      <c r="I1056" s="10">
        <v>-12.840999999999999</v>
      </c>
      <c r="J1056" s="10">
        <v>-0.47889999999999999</v>
      </c>
    </row>
    <row r="1057" spans="1:10" x14ac:dyDescent="0.25">
      <c r="A1057" s="9">
        <v>39941</v>
      </c>
      <c r="B1057" s="10">
        <v>2668.451</v>
      </c>
      <c r="C1057" s="10">
        <v>2645.0859999999998</v>
      </c>
      <c r="D1057" s="10">
        <v>2671.91</v>
      </c>
      <c r="E1057" s="10">
        <v>2612.7489999999998</v>
      </c>
      <c r="F1057" s="10">
        <v>2657.4070000000002</v>
      </c>
      <c r="G1057" s="10">
        <v>2459393300</v>
      </c>
      <c r="H1057" s="10">
        <v>26419914658</v>
      </c>
      <c r="I1057" s="10">
        <v>-11.044</v>
      </c>
      <c r="J1057" s="10">
        <v>-0.41389999999999999</v>
      </c>
    </row>
    <row r="1058" spans="1:10" x14ac:dyDescent="0.25">
      <c r="A1058" s="9">
        <v>39944</v>
      </c>
      <c r="B1058" s="10">
        <v>2657.4070000000002</v>
      </c>
      <c r="C1058" s="10">
        <v>2668.0619999999999</v>
      </c>
      <c r="D1058" s="10">
        <v>2680.9459999999999</v>
      </c>
      <c r="E1058" s="10">
        <v>2576.4940000000001</v>
      </c>
      <c r="F1058" s="10">
        <v>2578.0740000000001</v>
      </c>
      <c r="G1058" s="10">
        <v>2883125000</v>
      </c>
      <c r="H1058" s="10">
        <v>28377666312</v>
      </c>
      <c r="I1058" s="10">
        <v>-79.332999999999998</v>
      </c>
      <c r="J1058" s="10">
        <v>-2.9853999999999998</v>
      </c>
    </row>
    <row r="1059" spans="1:10" x14ac:dyDescent="0.25">
      <c r="A1059" s="9">
        <v>39945</v>
      </c>
      <c r="B1059" s="10">
        <v>2578.0740000000001</v>
      </c>
      <c r="C1059" s="10">
        <v>2554.0970000000002</v>
      </c>
      <c r="D1059" s="10">
        <v>2656.3110000000001</v>
      </c>
      <c r="E1059" s="10">
        <v>2549.7979999999998</v>
      </c>
      <c r="F1059" s="10">
        <v>2656.3110000000001</v>
      </c>
      <c r="G1059" s="10">
        <v>2286711300</v>
      </c>
      <c r="H1059" s="10">
        <v>21147446291</v>
      </c>
      <c r="I1059" s="10">
        <v>78.236999999999995</v>
      </c>
      <c r="J1059" s="10">
        <v>3.0347</v>
      </c>
    </row>
    <row r="1060" spans="1:10" x14ac:dyDescent="0.25">
      <c r="A1060" s="9">
        <v>39946</v>
      </c>
      <c r="B1060" s="10">
        <v>2656.3110000000001</v>
      </c>
      <c r="C1060" s="10">
        <v>2659.2620000000002</v>
      </c>
      <c r="D1060" s="10">
        <v>2694.0949999999998</v>
      </c>
      <c r="E1060" s="10">
        <v>2653.1610000000001</v>
      </c>
      <c r="F1060" s="10">
        <v>2682.9839999999999</v>
      </c>
      <c r="G1060" s="10">
        <v>2726635800</v>
      </c>
      <c r="H1060" s="10">
        <v>27019935717</v>
      </c>
      <c r="I1060" s="10">
        <v>26.672999999999998</v>
      </c>
      <c r="J1060" s="10">
        <v>1.0041</v>
      </c>
    </row>
    <row r="1061" spans="1:10" x14ac:dyDescent="0.25">
      <c r="A1061" s="9">
        <v>39947</v>
      </c>
      <c r="B1061" s="10">
        <v>2682.9839999999999</v>
      </c>
      <c r="C1061" s="10">
        <v>2653.9389999999999</v>
      </c>
      <c r="D1061" s="10">
        <v>2688.5720000000001</v>
      </c>
      <c r="E1061" s="10">
        <v>2642.38</v>
      </c>
      <c r="F1061" s="10">
        <v>2680.6010000000001</v>
      </c>
      <c r="G1061" s="10">
        <v>2141166000</v>
      </c>
      <c r="H1061" s="10">
        <v>21367539132</v>
      </c>
      <c r="I1061" s="10">
        <v>-2.383</v>
      </c>
      <c r="J1061" s="10">
        <v>-8.8800000000000004E-2</v>
      </c>
    </row>
    <row r="1062" spans="1:10" x14ac:dyDescent="0.25">
      <c r="A1062" s="9">
        <v>39948</v>
      </c>
      <c r="B1062" s="10">
        <v>2680.6010000000001</v>
      </c>
      <c r="C1062" s="10">
        <v>2684.7429999999999</v>
      </c>
      <c r="D1062" s="10">
        <v>2693.7310000000002</v>
      </c>
      <c r="E1062" s="10">
        <v>2654.2550000000001</v>
      </c>
      <c r="F1062" s="10">
        <v>2680.078</v>
      </c>
      <c r="G1062" s="10">
        <v>1617536700</v>
      </c>
      <c r="H1062" s="10">
        <v>16694028461</v>
      </c>
      <c r="I1062" s="10">
        <v>-0.52300000000000002</v>
      </c>
      <c r="J1062" s="10">
        <v>-1.95E-2</v>
      </c>
    </row>
    <row r="1063" spans="1:10" x14ac:dyDescent="0.25">
      <c r="A1063" s="9">
        <v>39951</v>
      </c>
      <c r="B1063" s="10">
        <v>2680.078</v>
      </c>
      <c r="C1063" s="10">
        <v>2666.998</v>
      </c>
      <c r="D1063" s="10">
        <v>2719.9050000000002</v>
      </c>
      <c r="E1063" s="10">
        <v>2628.8649999999998</v>
      </c>
      <c r="F1063" s="10">
        <v>2715.47</v>
      </c>
      <c r="G1063" s="10">
        <v>1726378900</v>
      </c>
      <c r="H1063" s="10">
        <v>18873904663</v>
      </c>
      <c r="I1063" s="10">
        <v>35.392000000000003</v>
      </c>
      <c r="J1063" s="10">
        <v>1.3206</v>
      </c>
    </row>
    <row r="1064" spans="1:10" x14ac:dyDescent="0.25">
      <c r="A1064" s="9">
        <v>39952</v>
      </c>
      <c r="B1064" s="10">
        <v>2715.47</v>
      </c>
      <c r="C1064" s="10">
        <v>2733.8130000000001</v>
      </c>
      <c r="D1064" s="10">
        <v>2752.3690000000001</v>
      </c>
      <c r="E1064" s="10">
        <v>2720.4470000000001</v>
      </c>
      <c r="F1064" s="10">
        <v>2745.817</v>
      </c>
      <c r="G1064" s="10">
        <v>2637432500</v>
      </c>
      <c r="H1064" s="10">
        <v>28450414554</v>
      </c>
      <c r="I1064" s="10">
        <v>30.347000000000001</v>
      </c>
      <c r="J1064" s="10">
        <v>1.1175999999999999</v>
      </c>
    </row>
    <row r="1065" spans="1:10" x14ac:dyDescent="0.25">
      <c r="A1065" s="9">
        <v>39953</v>
      </c>
      <c r="B1065" s="10">
        <v>2745.817</v>
      </c>
      <c r="C1065" s="10">
        <v>2751.06</v>
      </c>
      <c r="D1065" s="10">
        <v>2767.7979999999998</v>
      </c>
      <c r="E1065" s="10">
        <v>2730.7530000000002</v>
      </c>
      <c r="F1065" s="10">
        <v>2732.098</v>
      </c>
      <c r="G1065" s="10">
        <v>2258037800</v>
      </c>
      <c r="H1065" s="10">
        <v>25797731760</v>
      </c>
      <c r="I1065" s="10">
        <v>-13.718999999999999</v>
      </c>
      <c r="J1065" s="10">
        <v>-0.49959999999999999</v>
      </c>
    </row>
    <row r="1066" spans="1:10" x14ac:dyDescent="0.25">
      <c r="A1066" s="9">
        <v>39954</v>
      </c>
      <c r="B1066" s="10">
        <v>2732.098</v>
      </c>
      <c r="C1066" s="10">
        <v>2717.462</v>
      </c>
      <c r="D1066" s="10">
        <v>2732.9110000000001</v>
      </c>
      <c r="E1066" s="10">
        <v>2661.895</v>
      </c>
      <c r="F1066" s="10">
        <v>2675.0010000000002</v>
      </c>
      <c r="G1066" s="10">
        <v>2196518000</v>
      </c>
      <c r="H1066" s="10">
        <v>24187359096</v>
      </c>
      <c r="I1066" s="10">
        <v>-57.097000000000001</v>
      </c>
      <c r="J1066" s="10">
        <v>-2.0899000000000001</v>
      </c>
    </row>
    <row r="1067" spans="1:10" x14ac:dyDescent="0.25">
      <c r="A1067" s="9">
        <v>39955</v>
      </c>
      <c r="B1067" s="10">
        <v>2675.0010000000002</v>
      </c>
      <c r="C1067" s="10">
        <v>2657.8040000000001</v>
      </c>
      <c r="D1067" s="10">
        <v>2683.7240000000002</v>
      </c>
      <c r="E1067" s="10">
        <v>2635.8820000000001</v>
      </c>
      <c r="F1067" s="10">
        <v>2659.9749999999999</v>
      </c>
      <c r="G1067" s="10">
        <v>1636643200</v>
      </c>
      <c r="H1067" s="10">
        <v>17606003929</v>
      </c>
      <c r="I1067" s="10">
        <v>-15.026</v>
      </c>
      <c r="J1067" s="10">
        <v>-0.56169999999999998</v>
      </c>
    </row>
    <row r="1068" spans="1:10" x14ac:dyDescent="0.25">
      <c r="A1068" s="9">
        <v>39958</v>
      </c>
      <c r="B1068" s="10">
        <v>2659.9749999999999</v>
      </c>
      <c r="C1068" s="10">
        <v>2594.9850000000001</v>
      </c>
      <c r="D1068" s="10">
        <v>2678.6419999999998</v>
      </c>
      <c r="E1068" s="10">
        <v>2574.46</v>
      </c>
      <c r="F1068" s="10">
        <v>2669.2710000000002</v>
      </c>
      <c r="G1068" s="10">
        <v>1896556000</v>
      </c>
      <c r="H1068" s="10">
        <v>21956584815</v>
      </c>
      <c r="I1068" s="10">
        <v>9.2959999999999994</v>
      </c>
      <c r="J1068" s="10">
        <v>0.34949999999999998</v>
      </c>
    </row>
    <row r="1069" spans="1:10" x14ac:dyDescent="0.25">
      <c r="A1069" s="9">
        <v>39959</v>
      </c>
      <c r="B1069" s="10">
        <v>2669.2710000000002</v>
      </c>
      <c r="C1069" s="10">
        <v>2668.5740000000001</v>
      </c>
      <c r="D1069" s="10">
        <v>2682.7130000000002</v>
      </c>
      <c r="E1069" s="10">
        <v>2633.5189999999998</v>
      </c>
      <c r="F1069" s="10">
        <v>2637.5920000000001</v>
      </c>
      <c r="G1069" s="10">
        <v>1730198200</v>
      </c>
      <c r="H1069" s="10">
        <v>19834370738</v>
      </c>
      <c r="I1069" s="10">
        <v>-31.678999999999998</v>
      </c>
      <c r="J1069" s="10">
        <v>-1.1868000000000001</v>
      </c>
    </row>
    <row r="1070" spans="1:10" x14ac:dyDescent="0.25">
      <c r="A1070" s="9">
        <v>39960</v>
      </c>
      <c r="B1070" s="10">
        <v>2637.5920000000001</v>
      </c>
      <c r="C1070" s="10">
        <v>2649.3389999999999</v>
      </c>
      <c r="D1070" s="10">
        <v>2665.3020000000001</v>
      </c>
      <c r="E1070" s="10">
        <v>2618.7080000000001</v>
      </c>
      <c r="F1070" s="10">
        <v>2656.9459999999999</v>
      </c>
      <c r="G1070" s="10">
        <v>1517295400</v>
      </c>
      <c r="H1070" s="10">
        <v>16124809456</v>
      </c>
      <c r="I1070" s="10">
        <v>19.353999999999999</v>
      </c>
      <c r="J1070" s="10">
        <v>0.73380000000000001</v>
      </c>
    </row>
    <row r="1071" spans="1:10" x14ac:dyDescent="0.25">
      <c r="A1071" s="9">
        <v>39965</v>
      </c>
      <c r="B1071" s="10">
        <v>2656.9459999999999</v>
      </c>
      <c r="C1071" s="10">
        <v>2687.5079999999998</v>
      </c>
      <c r="D1071" s="10">
        <v>2746.3989999999999</v>
      </c>
      <c r="E1071" s="10">
        <v>2687.5079999999998</v>
      </c>
      <c r="F1071" s="10">
        <v>2738.317</v>
      </c>
      <c r="G1071" s="10">
        <v>2384605600</v>
      </c>
      <c r="H1071" s="10">
        <v>26128411291</v>
      </c>
      <c r="I1071" s="10">
        <v>81.370999999999995</v>
      </c>
      <c r="J1071" s="10">
        <v>3.0626000000000002</v>
      </c>
    </row>
    <row r="1072" spans="1:10" x14ac:dyDescent="0.25">
      <c r="A1072" s="9">
        <v>39966</v>
      </c>
      <c r="B1072" s="10">
        <v>2738.317</v>
      </c>
      <c r="C1072" s="10">
        <v>2759.4079999999999</v>
      </c>
      <c r="D1072" s="10">
        <v>2785.8939999999998</v>
      </c>
      <c r="E1072" s="10">
        <v>2751.2240000000002</v>
      </c>
      <c r="F1072" s="10">
        <v>2764.97</v>
      </c>
      <c r="G1072" s="10">
        <v>2497162200</v>
      </c>
      <c r="H1072" s="10">
        <v>28299852104</v>
      </c>
      <c r="I1072" s="10">
        <v>26.652999999999999</v>
      </c>
      <c r="J1072" s="10">
        <v>0.97330000000000005</v>
      </c>
    </row>
    <row r="1073" spans="1:10" x14ac:dyDescent="0.25">
      <c r="A1073" s="9">
        <v>39967</v>
      </c>
      <c r="B1073" s="10">
        <v>2764.97</v>
      </c>
      <c r="C1073" s="10">
        <v>2763.9639999999999</v>
      </c>
      <c r="D1073" s="10">
        <v>2809.4969999999998</v>
      </c>
      <c r="E1073" s="10">
        <v>2758.7809999999999</v>
      </c>
      <c r="F1073" s="10">
        <v>2809.4969999999998</v>
      </c>
      <c r="G1073" s="10">
        <v>2612692300</v>
      </c>
      <c r="H1073" s="10">
        <v>26959601043</v>
      </c>
      <c r="I1073" s="10">
        <v>44.527000000000001</v>
      </c>
      <c r="J1073" s="10">
        <v>1.6104000000000001</v>
      </c>
    </row>
    <row r="1074" spans="1:10" x14ac:dyDescent="0.25">
      <c r="A1074" s="9">
        <v>39968</v>
      </c>
      <c r="B1074" s="10">
        <v>2809.4969999999998</v>
      </c>
      <c r="C1074" s="10">
        <v>2792.9250000000002</v>
      </c>
      <c r="D1074" s="10">
        <v>2830.0169999999998</v>
      </c>
      <c r="E1074" s="10">
        <v>2771.0160000000001</v>
      </c>
      <c r="F1074" s="10">
        <v>2827.8229999999999</v>
      </c>
      <c r="G1074" s="10">
        <v>3471697800</v>
      </c>
      <c r="H1074" s="10">
        <v>33632312257</v>
      </c>
      <c r="I1074" s="10">
        <v>18.326000000000001</v>
      </c>
      <c r="J1074" s="10">
        <v>0.65229999999999999</v>
      </c>
    </row>
    <row r="1075" spans="1:10" x14ac:dyDescent="0.25">
      <c r="A1075" s="9">
        <v>39969</v>
      </c>
      <c r="B1075" s="10">
        <v>2827.8229999999999</v>
      </c>
      <c r="C1075" s="10">
        <v>2839.049</v>
      </c>
      <c r="D1075" s="10">
        <v>2863.835</v>
      </c>
      <c r="E1075" s="10">
        <v>2809.922</v>
      </c>
      <c r="F1075" s="10">
        <v>2812.5909999999999</v>
      </c>
      <c r="G1075" s="10">
        <v>2969334700</v>
      </c>
      <c r="H1075" s="10">
        <v>31261280054</v>
      </c>
      <c r="I1075" s="10">
        <v>-15.231999999999999</v>
      </c>
      <c r="J1075" s="10">
        <v>-0.53859999999999997</v>
      </c>
    </row>
    <row r="1076" spans="1:10" x14ac:dyDescent="0.25">
      <c r="A1076" s="9">
        <v>39972</v>
      </c>
      <c r="B1076" s="10">
        <v>2812.5909999999999</v>
      </c>
      <c r="C1076" s="10">
        <v>2806.61</v>
      </c>
      <c r="D1076" s="10">
        <v>2814.3440000000001</v>
      </c>
      <c r="E1076" s="10">
        <v>2760.1709999999998</v>
      </c>
      <c r="F1076" s="10">
        <v>2786.8629999999998</v>
      </c>
      <c r="G1076" s="10">
        <v>2061480200</v>
      </c>
      <c r="H1076" s="10">
        <v>22209921307</v>
      </c>
      <c r="I1076" s="10">
        <v>-25.728000000000002</v>
      </c>
      <c r="J1076" s="10">
        <v>-0.91469999999999996</v>
      </c>
    </row>
    <row r="1077" spans="1:10" x14ac:dyDescent="0.25">
      <c r="A1077" s="9">
        <v>39973</v>
      </c>
      <c r="B1077" s="10">
        <v>2786.8629999999998</v>
      </c>
      <c r="C1077" s="10">
        <v>2784.107</v>
      </c>
      <c r="D1077" s="10">
        <v>2791.5279999999998</v>
      </c>
      <c r="E1077" s="10">
        <v>2716.357</v>
      </c>
      <c r="F1077" s="10">
        <v>2779.93</v>
      </c>
      <c r="G1077" s="10">
        <v>2214364700</v>
      </c>
      <c r="H1077" s="10">
        <v>22483294303</v>
      </c>
      <c r="I1077" s="10">
        <v>-6.9329999999999998</v>
      </c>
      <c r="J1077" s="10">
        <v>-0.24879999999999999</v>
      </c>
    </row>
    <row r="1078" spans="1:10" x14ac:dyDescent="0.25">
      <c r="A1078" s="9">
        <v>39974</v>
      </c>
      <c r="B1078" s="10">
        <v>2779.93</v>
      </c>
      <c r="C1078" s="10">
        <v>2792.9969999999998</v>
      </c>
      <c r="D1078" s="10">
        <v>2825.2179999999998</v>
      </c>
      <c r="E1078" s="10">
        <v>2783.2979999999998</v>
      </c>
      <c r="F1078" s="10">
        <v>2823.8969999999999</v>
      </c>
      <c r="G1078" s="10">
        <v>2544009500</v>
      </c>
      <c r="H1078" s="10">
        <v>24952008150</v>
      </c>
      <c r="I1078" s="10">
        <v>43.966999999999999</v>
      </c>
      <c r="J1078" s="10">
        <v>1.5815999999999999</v>
      </c>
    </row>
    <row r="1079" spans="1:10" x14ac:dyDescent="0.25">
      <c r="A1079" s="9">
        <v>39975</v>
      </c>
      <c r="B1079" s="10">
        <v>2823.8969999999999</v>
      </c>
      <c r="C1079" s="10">
        <v>2819.5390000000002</v>
      </c>
      <c r="D1079" s="10">
        <v>2828.1379999999999</v>
      </c>
      <c r="E1079" s="10">
        <v>2779.0239999999999</v>
      </c>
      <c r="F1079" s="10">
        <v>2789.35</v>
      </c>
      <c r="G1079" s="10">
        <v>2119024800</v>
      </c>
      <c r="H1079" s="10">
        <v>21336662509</v>
      </c>
      <c r="I1079" s="10">
        <v>-34.546999999999997</v>
      </c>
      <c r="J1079" s="10">
        <v>-1.2234</v>
      </c>
    </row>
    <row r="1080" spans="1:10" x14ac:dyDescent="0.25">
      <c r="A1080" s="9">
        <v>39976</v>
      </c>
      <c r="B1080" s="10">
        <v>2789.35</v>
      </c>
      <c r="C1080" s="10">
        <v>2784.4740000000002</v>
      </c>
      <c r="D1080" s="10">
        <v>2797.2979999999998</v>
      </c>
      <c r="E1080" s="10">
        <v>2710.27</v>
      </c>
      <c r="F1080" s="10">
        <v>2730.473</v>
      </c>
      <c r="G1080" s="10">
        <v>1955536100</v>
      </c>
      <c r="H1080" s="10">
        <v>19733942033</v>
      </c>
      <c r="I1080" s="10">
        <v>-58.877000000000002</v>
      </c>
      <c r="J1080" s="10">
        <v>-2.1107999999999998</v>
      </c>
    </row>
    <row r="1081" spans="1:10" x14ac:dyDescent="0.25">
      <c r="A1081" s="9">
        <v>39979</v>
      </c>
      <c r="B1081" s="10">
        <v>2730.473</v>
      </c>
      <c r="C1081" s="10">
        <v>2717.1439999999998</v>
      </c>
      <c r="D1081" s="10">
        <v>2735.4290000000001</v>
      </c>
      <c r="E1081" s="10">
        <v>2686.1060000000002</v>
      </c>
      <c r="F1081" s="10">
        <v>2735.2139999999999</v>
      </c>
      <c r="G1081" s="10">
        <v>1541782300</v>
      </c>
      <c r="H1081" s="10">
        <v>16443324449</v>
      </c>
      <c r="I1081" s="10">
        <v>4.7409999999999997</v>
      </c>
      <c r="J1081" s="10">
        <v>0.1736</v>
      </c>
    </row>
    <row r="1082" spans="1:10" x14ac:dyDescent="0.25">
      <c r="A1082" s="9">
        <v>39980</v>
      </c>
      <c r="B1082" s="10">
        <v>2735.2139999999999</v>
      </c>
      <c r="C1082" s="10">
        <v>2708.9540000000002</v>
      </c>
      <c r="D1082" s="10">
        <v>2748.4969999999998</v>
      </c>
      <c r="E1082" s="10">
        <v>2701.1210000000001</v>
      </c>
      <c r="F1082" s="10">
        <v>2737.194</v>
      </c>
      <c r="G1082" s="10">
        <v>1457856800</v>
      </c>
      <c r="H1082" s="10">
        <v>14833235995</v>
      </c>
      <c r="I1082" s="10">
        <v>1.98</v>
      </c>
      <c r="J1082" s="10">
        <v>7.2400000000000006E-2</v>
      </c>
    </row>
    <row r="1083" spans="1:10" x14ac:dyDescent="0.25">
      <c r="A1083" s="9">
        <v>39981</v>
      </c>
      <c r="B1083" s="10">
        <v>2737.194</v>
      </c>
      <c r="C1083" s="10">
        <v>2734.25</v>
      </c>
      <c r="D1083" s="10">
        <v>2776.174</v>
      </c>
      <c r="E1083" s="10">
        <v>2715.9250000000002</v>
      </c>
      <c r="F1083" s="10">
        <v>2774.5940000000001</v>
      </c>
      <c r="G1083" s="10">
        <v>1703596900</v>
      </c>
      <c r="H1083" s="10">
        <v>17144283289</v>
      </c>
      <c r="I1083" s="10">
        <v>37.4</v>
      </c>
      <c r="J1083" s="10">
        <v>1.3664000000000001</v>
      </c>
    </row>
    <row r="1084" spans="1:10" x14ac:dyDescent="0.25">
      <c r="A1084" s="9">
        <v>39982</v>
      </c>
      <c r="B1084" s="10">
        <v>2774.5940000000001</v>
      </c>
      <c r="C1084" s="10">
        <v>2779.52</v>
      </c>
      <c r="D1084" s="10">
        <v>2805.6990000000001</v>
      </c>
      <c r="E1084" s="10">
        <v>2779.52</v>
      </c>
      <c r="F1084" s="10">
        <v>2799.8270000000002</v>
      </c>
      <c r="G1084" s="10">
        <v>1864665800</v>
      </c>
      <c r="H1084" s="10">
        <v>19901428148</v>
      </c>
      <c r="I1084" s="10">
        <v>25.233000000000001</v>
      </c>
      <c r="J1084" s="10">
        <v>0.90939999999999999</v>
      </c>
    </row>
    <row r="1085" spans="1:10" x14ac:dyDescent="0.25">
      <c r="A1085" s="9">
        <v>39983</v>
      </c>
      <c r="B1085" s="10">
        <v>2799.8270000000002</v>
      </c>
      <c r="C1085" s="10">
        <v>2810.8809999999999</v>
      </c>
      <c r="D1085" s="10">
        <v>2818.5889999999999</v>
      </c>
      <c r="E1085" s="10">
        <v>2774.2179999999998</v>
      </c>
      <c r="F1085" s="10">
        <v>2807.6460000000002</v>
      </c>
      <c r="G1085" s="10">
        <v>2346742600</v>
      </c>
      <c r="H1085" s="10">
        <v>23238432528</v>
      </c>
      <c r="I1085" s="10">
        <v>7.819</v>
      </c>
      <c r="J1085" s="10">
        <v>0.27929999999999999</v>
      </c>
    </row>
    <row r="1086" spans="1:10" x14ac:dyDescent="0.25">
      <c r="A1086" s="9">
        <v>39986</v>
      </c>
      <c r="B1086" s="10">
        <v>2807.6460000000002</v>
      </c>
      <c r="C1086" s="10">
        <v>2823.1109999999999</v>
      </c>
      <c r="D1086" s="10">
        <v>2837.3110000000001</v>
      </c>
      <c r="E1086" s="10">
        <v>2796.2460000000001</v>
      </c>
      <c r="F1086" s="10">
        <v>2805.2829999999999</v>
      </c>
      <c r="G1086" s="10">
        <v>2517718200</v>
      </c>
      <c r="H1086" s="10">
        <v>23581272289</v>
      </c>
      <c r="I1086" s="10">
        <v>-2.363</v>
      </c>
      <c r="J1086" s="10">
        <v>-8.4199999999999997E-2</v>
      </c>
    </row>
    <row r="1087" spans="1:10" x14ac:dyDescent="0.25">
      <c r="A1087" s="9">
        <v>39987</v>
      </c>
      <c r="B1087" s="10">
        <v>2805.2829999999999</v>
      </c>
      <c r="C1087" s="10">
        <v>2766.145</v>
      </c>
      <c r="D1087" s="10">
        <v>2848.8789999999999</v>
      </c>
      <c r="E1087" s="10">
        <v>2756.002</v>
      </c>
      <c r="F1087" s="10">
        <v>2821.13</v>
      </c>
      <c r="G1087" s="10">
        <v>2911678200</v>
      </c>
      <c r="H1087" s="10">
        <v>27099434485</v>
      </c>
      <c r="I1087" s="10">
        <v>15.847</v>
      </c>
      <c r="J1087" s="10">
        <v>0.56489999999999996</v>
      </c>
    </row>
    <row r="1088" spans="1:10" x14ac:dyDescent="0.25">
      <c r="A1088" s="9">
        <v>39988</v>
      </c>
      <c r="B1088" s="10">
        <v>2821.13</v>
      </c>
      <c r="C1088" s="10">
        <v>2825.2170000000001</v>
      </c>
      <c r="D1088" s="10">
        <v>2901.4520000000002</v>
      </c>
      <c r="E1088" s="10">
        <v>2824.6990000000001</v>
      </c>
      <c r="F1088" s="10">
        <v>2901.4520000000002</v>
      </c>
      <c r="G1088" s="10">
        <v>3043716900</v>
      </c>
      <c r="H1088" s="10">
        <v>30943200222</v>
      </c>
      <c r="I1088" s="10">
        <v>80.322000000000003</v>
      </c>
      <c r="J1088" s="10">
        <v>2.8472</v>
      </c>
    </row>
    <row r="1089" spans="1:10" x14ac:dyDescent="0.25">
      <c r="A1089" s="9">
        <v>39989</v>
      </c>
      <c r="B1089" s="10">
        <v>2901.4520000000002</v>
      </c>
      <c r="C1089" s="10">
        <v>2908.8009999999999</v>
      </c>
      <c r="D1089" s="10">
        <v>2912.2069999999999</v>
      </c>
      <c r="E1089" s="10">
        <v>2872.096</v>
      </c>
      <c r="F1089" s="10">
        <v>2889.4140000000002</v>
      </c>
      <c r="G1089" s="10">
        <v>2118293000</v>
      </c>
      <c r="H1089" s="10">
        <v>22326396153</v>
      </c>
      <c r="I1089" s="10">
        <v>-12.038</v>
      </c>
      <c r="J1089" s="10">
        <v>-0.41489999999999999</v>
      </c>
    </row>
    <row r="1090" spans="1:10" x14ac:dyDescent="0.25">
      <c r="A1090" s="9">
        <v>39990</v>
      </c>
      <c r="B1090" s="10">
        <v>2889.4140000000002</v>
      </c>
      <c r="C1090" s="10">
        <v>2893.201</v>
      </c>
      <c r="D1090" s="10">
        <v>2902.259</v>
      </c>
      <c r="E1090" s="10">
        <v>2873.2339999999999</v>
      </c>
      <c r="F1090" s="10">
        <v>2883.2820000000002</v>
      </c>
      <c r="G1090" s="10">
        <v>1764334500</v>
      </c>
      <c r="H1090" s="10">
        <v>19416413507</v>
      </c>
      <c r="I1090" s="10">
        <v>-6.1319999999999997</v>
      </c>
      <c r="J1090" s="10">
        <v>-0.2122</v>
      </c>
    </row>
    <row r="1091" spans="1:10" x14ac:dyDescent="0.25">
      <c r="A1091" s="9">
        <v>39993</v>
      </c>
      <c r="B1091" s="10">
        <v>2883.2820000000002</v>
      </c>
      <c r="C1091" s="10">
        <v>2882.9209999999998</v>
      </c>
      <c r="D1091" s="10">
        <v>2920.3159999999998</v>
      </c>
      <c r="E1091" s="10">
        <v>2864.087</v>
      </c>
      <c r="F1091" s="10">
        <v>2920.3159999999998</v>
      </c>
      <c r="G1091" s="10">
        <v>2028705200</v>
      </c>
      <c r="H1091" s="10">
        <v>22500357267</v>
      </c>
      <c r="I1091" s="10">
        <v>37.033999999999999</v>
      </c>
      <c r="J1091" s="10">
        <v>1.2844</v>
      </c>
    </row>
    <row r="1092" spans="1:10" x14ac:dyDescent="0.25">
      <c r="A1092" s="9">
        <v>39994</v>
      </c>
      <c r="B1092" s="10">
        <v>2920.3159999999998</v>
      </c>
      <c r="C1092" s="10">
        <v>2926.9580000000001</v>
      </c>
      <c r="D1092" s="10">
        <v>2929.1060000000002</v>
      </c>
      <c r="E1092" s="10">
        <v>2878.9470000000001</v>
      </c>
      <c r="F1092" s="10">
        <v>2887.43</v>
      </c>
      <c r="G1092" s="10">
        <v>2021874100</v>
      </c>
      <c r="H1092" s="10">
        <v>22610808976</v>
      </c>
      <c r="I1092" s="10">
        <v>-32.886000000000003</v>
      </c>
      <c r="J1092" s="10">
        <v>-1.1261000000000001</v>
      </c>
    </row>
    <row r="1093" spans="1:10" x14ac:dyDescent="0.25">
      <c r="A1093" s="9">
        <v>39995</v>
      </c>
      <c r="B1093" s="10">
        <v>2887.43</v>
      </c>
      <c r="C1093" s="10">
        <v>2871.761</v>
      </c>
      <c r="D1093" s="10">
        <v>2928.779</v>
      </c>
      <c r="E1093" s="10">
        <v>2866.2069999999999</v>
      </c>
      <c r="F1093" s="10">
        <v>2928.779</v>
      </c>
      <c r="G1093" s="10">
        <v>2084476100</v>
      </c>
      <c r="H1093" s="10">
        <v>22243409269</v>
      </c>
      <c r="I1093" s="10">
        <v>41.348999999999997</v>
      </c>
      <c r="J1093" s="10">
        <v>1.4319999999999999</v>
      </c>
    </row>
    <row r="1094" spans="1:10" x14ac:dyDescent="0.25">
      <c r="A1094" s="9">
        <v>39996</v>
      </c>
      <c r="B1094" s="10">
        <v>2928.779</v>
      </c>
      <c r="C1094" s="10">
        <v>2940.8629999999998</v>
      </c>
      <c r="D1094" s="10">
        <v>2956.2669999999998</v>
      </c>
      <c r="E1094" s="10">
        <v>2924.1909999999998</v>
      </c>
      <c r="F1094" s="10">
        <v>2955.3649999999998</v>
      </c>
      <c r="G1094" s="10">
        <v>2310953900</v>
      </c>
      <c r="H1094" s="10">
        <v>26080743768</v>
      </c>
      <c r="I1094" s="10">
        <v>26.585999999999999</v>
      </c>
      <c r="J1094" s="10">
        <v>0.90780000000000005</v>
      </c>
    </row>
    <row r="1095" spans="1:10" x14ac:dyDescent="0.25">
      <c r="A1095" s="9">
        <v>39997</v>
      </c>
      <c r="B1095" s="10">
        <v>2955.3649999999998</v>
      </c>
      <c r="C1095" s="10">
        <v>2933.8139999999999</v>
      </c>
      <c r="D1095" s="10">
        <v>2990.22</v>
      </c>
      <c r="E1095" s="10">
        <v>2928.674</v>
      </c>
      <c r="F1095" s="10">
        <v>2981.114</v>
      </c>
      <c r="G1095" s="10">
        <v>2443544900</v>
      </c>
      <c r="H1095" s="10">
        <v>27589308464</v>
      </c>
      <c r="I1095" s="10">
        <v>25.748999999999999</v>
      </c>
      <c r="J1095" s="10">
        <v>0.87129999999999996</v>
      </c>
    </row>
    <row r="1096" spans="1:10" x14ac:dyDescent="0.25">
      <c r="A1096" s="9">
        <v>40000</v>
      </c>
      <c r="B1096" s="10">
        <v>2981.114</v>
      </c>
      <c r="C1096" s="10">
        <v>2990.1350000000002</v>
      </c>
      <c r="D1096" s="10">
        <v>3065.37</v>
      </c>
      <c r="E1096" s="10">
        <v>2986.3919999999998</v>
      </c>
      <c r="F1096" s="10">
        <v>3059.1320000000001</v>
      </c>
      <c r="G1096" s="10">
        <v>3697115200</v>
      </c>
      <c r="H1096" s="10">
        <v>37564069767</v>
      </c>
      <c r="I1096" s="10">
        <v>78.018000000000001</v>
      </c>
      <c r="J1096" s="10">
        <v>2.6171000000000002</v>
      </c>
    </row>
    <row r="1097" spans="1:10" x14ac:dyDescent="0.25">
      <c r="A1097" s="9">
        <v>40001</v>
      </c>
      <c r="B1097" s="10">
        <v>3059.1320000000001</v>
      </c>
      <c r="C1097" s="10">
        <v>3056.4949999999999</v>
      </c>
      <c r="D1097" s="10">
        <v>3095.973</v>
      </c>
      <c r="E1097" s="10">
        <v>3035.0749999999998</v>
      </c>
      <c r="F1097" s="10">
        <v>3051.8760000000002</v>
      </c>
      <c r="G1097" s="10">
        <v>3593738600</v>
      </c>
      <c r="H1097" s="10">
        <v>35808154299</v>
      </c>
      <c r="I1097" s="10">
        <v>-7.2560000000000002</v>
      </c>
      <c r="J1097" s="10">
        <v>-0.23719999999999999</v>
      </c>
    </row>
    <row r="1098" spans="1:10" x14ac:dyDescent="0.25">
      <c r="A1098" s="9">
        <v>40002</v>
      </c>
      <c r="B1098" s="10">
        <v>3051.8760000000002</v>
      </c>
      <c r="C1098" s="10">
        <v>3031.0059999999999</v>
      </c>
      <c r="D1098" s="10">
        <v>3090.268</v>
      </c>
      <c r="E1098" s="10">
        <v>3006.5770000000002</v>
      </c>
      <c r="F1098" s="10">
        <v>3081.03</v>
      </c>
      <c r="G1098" s="10">
        <v>2434793400</v>
      </c>
      <c r="H1098" s="10">
        <v>26184659661</v>
      </c>
      <c r="I1098" s="10">
        <v>29.154</v>
      </c>
      <c r="J1098" s="10">
        <v>0.95530000000000004</v>
      </c>
    </row>
    <row r="1099" spans="1:10" x14ac:dyDescent="0.25">
      <c r="A1099" s="9">
        <v>40003</v>
      </c>
      <c r="B1099" s="10">
        <v>3081.03</v>
      </c>
      <c r="C1099" s="10">
        <v>3082.319</v>
      </c>
      <c r="D1099" s="10">
        <v>3140.0610000000001</v>
      </c>
      <c r="E1099" s="10">
        <v>3077.692</v>
      </c>
      <c r="F1099" s="10">
        <v>3140.0610000000001</v>
      </c>
      <c r="G1099" s="10">
        <v>2707906600</v>
      </c>
      <c r="H1099" s="10">
        <v>29700134641</v>
      </c>
      <c r="I1099" s="10">
        <v>59.030999999999999</v>
      </c>
      <c r="J1099" s="10">
        <v>1.9159999999999999</v>
      </c>
    </row>
    <row r="1100" spans="1:10" x14ac:dyDescent="0.25">
      <c r="A1100" s="9">
        <v>40004</v>
      </c>
      <c r="B1100" s="10">
        <v>3140.0610000000001</v>
      </c>
      <c r="C1100" s="10">
        <v>3142.1979999999999</v>
      </c>
      <c r="D1100" s="10">
        <v>3162.1089999999999</v>
      </c>
      <c r="E1100" s="10">
        <v>3126.0010000000002</v>
      </c>
      <c r="F1100" s="10">
        <v>3139.7240000000002</v>
      </c>
      <c r="G1100" s="10">
        <v>2576190200</v>
      </c>
      <c r="H1100" s="10">
        <v>28516745894</v>
      </c>
      <c r="I1100" s="10">
        <v>-0.33700000000000002</v>
      </c>
      <c r="J1100" s="10">
        <v>-1.0699999999999999E-2</v>
      </c>
    </row>
    <row r="1101" spans="1:10" x14ac:dyDescent="0.25">
      <c r="A1101" s="9">
        <v>40007</v>
      </c>
      <c r="B1101" s="10">
        <v>3139.7240000000002</v>
      </c>
      <c r="C1101" s="10">
        <v>3128.5590000000002</v>
      </c>
      <c r="D1101" s="10">
        <v>3150.652</v>
      </c>
      <c r="E1101" s="10">
        <v>3106.2040000000002</v>
      </c>
      <c r="F1101" s="10">
        <v>3109.826</v>
      </c>
      <c r="G1101" s="10">
        <v>2198661600</v>
      </c>
      <c r="H1101" s="10">
        <v>24018990858</v>
      </c>
      <c r="I1101" s="10">
        <v>-29.898</v>
      </c>
      <c r="J1101" s="10">
        <v>-0.95220000000000005</v>
      </c>
    </row>
    <row r="1102" spans="1:10" x14ac:dyDescent="0.25">
      <c r="A1102" s="9">
        <v>40008</v>
      </c>
      <c r="B1102" s="10">
        <v>3109.826</v>
      </c>
      <c r="C1102" s="10">
        <v>3118.8159999999998</v>
      </c>
      <c r="D1102" s="10">
        <v>3192.2469999999998</v>
      </c>
      <c r="E1102" s="10">
        <v>3118.8159999999998</v>
      </c>
      <c r="F1102" s="10">
        <v>3192.2469999999998</v>
      </c>
      <c r="G1102" s="10">
        <v>2753576800</v>
      </c>
      <c r="H1102" s="10">
        <v>29083358923</v>
      </c>
      <c r="I1102" s="10">
        <v>82.421000000000006</v>
      </c>
      <c r="J1102" s="10">
        <v>2.6503000000000001</v>
      </c>
    </row>
    <row r="1103" spans="1:10" x14ac:dyDescent="0.25">
      <c r="A1103" s="9">
        <v>40009</v>
      </c>
      <c r="B1103" s="10">
        <v>3192.2469999999998</v>
      </c>
      <c r="C1103" s="10">
        <v>3207.672</v>
      </c>
      <c r="D1103" s="10">
        <v>3292.6779999999999</v>
      </c>
      <c r="E1103" s="10">
        <v>3207.672</v>
      </c>
      <c r="F1103" s="10">
        <v>3283.5839999999998</v>
      </c>
      <c r="G1103" s="10">
        <v>3853918400</v>
      </c>
      <c r="H1103" s="10">
        <v>44027045317</v>
      </c>
      <c r="I1103" s="10">
        <v>91.337000000000003</v>
      </c>
      <c r="J1103" s="10">
        <v>2.8612000000000002</v>
      </c>
    </row>
    <row r="1104" spans="1:10" x14ac:dyDescent="0.25">
      <c r="A1104" s="9">
        <v>40010</v>
      </c>
      <c r="B1104" s="10">
        <v>3283.5839999999998</v>
      </c>
      <c r="C1104" s="10">
        <v>3303.68</v>
      </c>
      <c r="D1104" s="10">
        <v>3329.4470000000001</v>
      </c>
      <c r="E1104" s="10">
        <v>3267.8490000000002</v>
      </c>
      <c r="F1104" s="10">
        <v>3278.038</v>
      </c>
      <c r="G1104" s="10">
        <v>3207976500</v>
      </c>
      <c r="H1104" s="10">
        <v>39947132065</v>
      </c>
      <c r="I1104" s="10">
        <v>-5.5460000000000003</v>
      </c>
      <c r="J1104" s="10">
        <v>-0.16889999999999999</v>
      </c>
    </row>
    <row r="1105" spans="1:10" x14ac:dyDescent="0.25">
      <c r="A1105" s="9">
        <v>40011</v>
      </c>
      <c r="B1105" s="10">
        <v>3278.038</v>
      </c>
      <c r="C1105" s="10">
        <v>3274.107</v>
      </c>
      <c r="D1105" s="10">
        <v>3335.5329999999999</v>
      </c>
      <c r="E1105" s="10">
        <v>3273.1469999999999</v>
      </c>
      <c r="F1105" s="10">
        <v>3330.0059999999999</v>
      </c>
      <c r="G1105" s="10">
        <v>2574506400</v>
      </c>
      <c r="H1105" s="10">
        <v>31628306795</v>
      </c>
      <c r="I1105" s="10">
        <v>51.968000000000004</v>
      </c>
      <c r="J1105" s="10">
        <v>1.5852999999999999</v>
      </c>
    </row>
    <row r="1106" spans="1:10" x14ac:dyDescent="0.25">
      <c r="A1106" s="9">
        <v>40014</v>
      </c>
      <c r="B1106" s="10">
        <v>3330.0059999999999</v>
      </c>
      <c r="C1106" s="10">
        <v>3350.953</v>
      </c>
      <c r="D1106" s="10">
        <v>3427.4560000000001</v>
      </c>
      <c r="E1106" s="10">
        <v>3350.953</v>
      </c>
      <c r="F1106" s="10">
        <v>3424.1880000000001</v>
      </c>
      <c r="G1106" s="10">
        <v>3097168000</v>
      </c>
      <c r="H1106" s="10">
        <v>38053141619</v>
      </c>
      <c r="I1106" s="10">
        <v>94.182000000000002</v>
      </c>
      <c r="J1106" s="10">
        <v>2.8283</v>
      </c>
    </row>
    <row r="1107" spans="1:10" x14ac:dyDescent="0.25">
      <c r="A1107" s="9">
        <v>40015</v>
      </c>
      <c r="B1107" s="10">
        <v>3424.1880000000001</v>
      </c>
      <c r="C1107" s="10">
        <v>3434.5160000000001</v>
      </c>
      <c r="D1107" s="10">
        <v>3434.9810000000002</v>
      </c>
      <c r="E1107" s="10">
        <v>3336.587</v>
      </c>
      <c r="F1107" s="10">
        <v>3346.0520000000001</v>
      </c>
      <c r="G1107" s="10">
        <v>2900305500</v>
      </c>
      <c r="H1107" s="10">
        <v>35545471938</v>
      </c>
      <c r="I1107" s="10">
        <v>-78.135999999999996</v>
      </c>
      <c r="J1107" s="10">
        <v>-2.2818999999999998</v>
      </c>
    </row>
    <row r="1108" spans="1:10" x14ac:dyDescent="0.25">
      <c r="A1108" s="9">
        <v>40016</v>
      </c>
      <c r="B1108" s="10">
        <v>3346.0520000000001</v>
      </c>
      <c r="C1108" s="10">
        <v>3334.3229999999999</v>
      </c>
      <c r="D1108" s="10">
        <v>3442.261</v>
      </c>
      <c r="E1108" s="10">
        <v>3333.98</v>
      </c>
      <c r="F1108" s="10">
        <v>3417.0509999999999</v>
      </c>
      <c r="G1108" s="10">
        <v>2635753600</v>
      </c>
      <c r="H1108" s="10">
        <v>34098021077</v>
      </c>
      <c r="I1108" s="10">
        <v>70.998999999999995</v>
      </c>
      <c r="J1108" s="10">
        <v>2.1219000000000001</v>
      </c>
    </row>
    <row r="1109" spans="1:10" x14ac:dyDescent="0.25">
      <c r="A1109" s="9">
        <v>40017</v>
      </c>
      <c r="B1109" s="10">
        <v>3417.0509999999999</v>
      </c>
      <c r="C1109" s="10">
        <v>3426.9560000000001</v>
      </c>
      <c r="D1109" s="10">
        <v>3442.4740000000002</v>
      </c>
      <c r="E1109" s="10">
        <v>3399.8519999999999</v>
      </c>
      <c r="F1109" s="10">
        <v>3442.4090000000001</v>
      </c>
      <c r="G1109" s="10">
        <v>2469548100</v>
      </c>
      <c r="H1109" s="10">
        <v>30553481497</v>
      </c>
      <c r="I1109" s="10">
        <v>25.358000000000001</v>
      </c>
      <c r="J1109" s="10">
        <v>0.74209999999999998</v>
      </c>
    </row>
    <row r="1110" spans="1:10" x14ac:dyDescent="0.25">
      <c r="A1110" s="9">
        <v>40018</v>
      </c>
      <c r="B1110" s="10">
        <v>3442.4090000000001</v>
      </c>
      <c r="C1110" s="10">
        <v>3460.277</v>
      </c>
      <c r="D1110" s="10">
        <v>3475.4259999999999</v>
      </c>
      <c r="E1110" s="10">
        <v>3384.1959999999999</v>
      </c>
      <c r="F1110" s="10">
        <v>3463.413</v>
      </c>
      <c r="G1110" s="10">
        <v>2830581700</v>
      </c>
      <c r="H1110" s="10">
        <v>37946912221</v>
      </c>
      <c r="I1110" s="10">
        <v>21.004000000000001</v>
      </c>
      <c r="J1110" s="10">
        <v>0.61019999999999996</v>
      </c>
    </row>
    <row r="1111" spans="1:10" x14ac:dyDescent="0.25">
      <c r="A1111" s="9">
        <v>40021</v>
      </c>
      <c r="B1111" s="10">
        <v>3463.413</v>
      </c>
      <c r="C1111" s="10">
        <v>3478.181</v>
      </c>
      <c r="D1111" s="10">
        <v>3562.636</v>
      </c>
      <c r="E1111" s="10">
        <v>3477.55</v>
      </c>
      <c r="F1111" s="10">
        <v>3562.636</v>
      </c>
      <c r="G1111" s="10">
        <v>3171047000</v>
      </c>
      <c r="H1111" s="10">
        <v>40057806948</v>
      </c>
      <c r="I1111" s="10">
        <v>99.222999999999999</v>
      </c>
      <c r="J1111" s="10">
        <v>2.8649</v>
      </c>
    </row>
    <row r="1112" spans="1:10" x14ac:dyDescent="0.25">
      <c r="A1112" s="9">
        <v>40022</v>
      </c>
      <c r="B1112" s="10">
        <v>3562.636</v>
      </c>
      <c r="C1112" s="10">
        <v>3572.817</v>
      </c>
      <c r="D1112" s="10">
        <v>3618.143</v>
      </c>
      <c r="E1112" s="10">
        <v>3552.7550000000001</v>
      </c>
      <c r="F1112" s="10">
        <v>3617.7640000000001</v>
      </c>
      <c r="G1112" s="10">
        <v>3743072400</v>
      </c>
      <c r="H1112" s="10">
        <v>46866002700</v>
      </c>
      <c r="I1112" s="10">
        <v>55.128</v>
      </c>
      <c r="J1112" s="10">
        <v>1.5474000000000001</v>
      </c>
    </row>
    <row r="1113" spans="1:10" x14ac:dyDescent="0.25">
      <c r="A1113" s="9">
        <v>40023</v>
      </c>
      <c r="B1113" s="10">
        <v>3617.7640000000001</v>
      </c>
      <c r="C1113" s="10">
        <v>3606.3130000000001</v>
      </c>
      <c r="D1113" s="10">
        <v>3627.0770000000002</v>
      </c>
      <c r="E1113" s="10">
        <v>3301.0740000000001</v>
      </c>
      <c r="F1113" s="10">
        <v>3419.1689999999999</v>
      </c>
      <c r="G1113" s="10">
        <v>4079429700</v>
      </c>
      <c r="H1113" s="10">
        <v>47803243869</v>
      </c>
      <c r="I1113" s="10">
        <v>-198.595</v>
      </c>
      <c r="J1113" s="10">
        <v>-5.4893999999999998</v>
      </c>
    </row>
    <row r="1114" spans="1:10" x14ac:dyDescent="0.25">
      <c r="A1114" s="9">
        <v>40024</v>
      </c>
      <c r="B1114" s="10">
        <v>3419.1689999999999</v>
      </c>
      <c r="C1114" s="10">
        <v>3430.7350000000001</v>
      </c>
      <c r="D1114" s="10">
        <v>3496.9749999999999</v>
      </c>
      <c r="E1114" s="10">
        <v>3360.96</v>
      </c>
      <c r="F1114" s="10">
        <v>3484.7</v>
      </c>
      <c r="G1114" s="10">
        <v>2795029300</v>
      </c>
      <c r="H1114" s="10">
        <v>35462556681</v>
      </c>
      <c r="I1114" s="10">
        <v>65.531000000000006</v>
      </c>
      <c r="J1114" s="10">
        <v>1.9166000000000001</v>
      </c>
    </row>
    <row r="1115" spans="1:10" x14ac:dyDescent="0.25">
      <c r="A1115" s="9">
        <v>40025</v>
      </c>
      <c r="B1115" s="10">
        <v>3484.7</v>
      </c>
      <c r="C1115" s="10">
        <v>3527.5549999999998</v>
      </c>
      <c r="D1115" s="10">
        <v>3618.0430000000001</v>
      </c>
      <c r="E1115" s="10">
        <v>3495.79</v>
      </c>
      <c r="F1115" s="10">
        <v>3618.0430000000001</v>
      </c>
      <c r="G1115" s="10">
        <v>3119151200</v>
      </c>
      <c r="H1115" s="10">
        <v>40822336664</v>
      </c>
      <c r="I1115" s="10">
        <v>133.34299999999999</v>
      </c>
      <c r="J1115" s="10">
        <v>3.8264999999999998</v>
      </c>
    </row>
    <row r="1116" spans="1:10" x14ac:dyDescent="0.25">
      <c r="A1116" s="9">
        <v>40028</v>
      </c>
      <c r="B1116" s="10">
        <v>3618.0430000000001</v>
      </c>
      <c r="C1116" s="10">
        <v>3641.7710000000002</v>
      </c>
      <c r="D1116" s="10">
        <v>3759.7469999999998</v>
      </c>
      <c r="E1116" s="10">
        <v>3639.9769999999999</v>
      </c>
      <c r="F1116" s="10">
        <v>3758.837</v>
      </c>
      <c r="G1116" s="10">
        <v>3659913100</v>
      </c>
      <c r="H1116" s="10">
        <v>48309022725</v>
      </c>
      <c r="I1116" s="10">
        <v>140.79400000000001</v>
      </c>
      <c r="J1116" s="10">
        <v>3.8914</v>
      </c>
    </row>
    <row r="1117" spans="1:10" x14ac:dyDescent="0.25">
      <c r="A1117" s="9">
        <v>40029</v>
      </c>
      <c r="B1117" s="10">
        <v>3758.837</v>
      </c>
      <c r="C1117" s="10">
        <v>3776.9279999999999</v>
      </c>
      <c r="D1117" s="10">
        <v>3829.6080000000002</v>
      </c>
      <c r="E1117" s="10">
        <v>3724.2890000000002</v>
      </c>
      <c r="F1117" s="10">
        <v>3817.93</v>
      </c>
      <c r="G1117" s="10">
        <v>3781256700</v>
      </c>
      <c r="H1117" s="10">
        <v>51567268646</v>
      </c>
      <c r="I1117" s="10">
        <v>59.093000000000004</v>
      </c>
      <c r="J1117" s="10">
        <v>1.5721000000000001</v>
      </c>
    </row>
    <row r="1118" spans="1:10" x14ac:dyDescent="0.25">
      <c r="A1118" s="9">
        <v>40030</v>
      </c>
      <c r="B1118" s="10">
        <v>3817.93</v>
      </c>
      <c r="C1118" s="10">
        <v>3810.0210000000002</v>
      </c>
      <c r="D1118" s="10">
        <v>3810.0210000000002</v>
      </c>
      <c r="E1118" s="10">
        <v>3691.587</v>
      </c>
      <c r="F1118" s="10">
        <v>3771.1329999999998</v>
      </c>
      <c r="G1118" s="10">
        <v>3314226700</v>
      </c>
      <c r="H1118" s="10">
        <v>43875701509</v>
      </c>
      <c r="I1118" s="10">
        <v>-46.796999999999997</v>
      </c>
      <c r="J1118" s="10">
        <v>-1.2257</v>
      </c>
    </row>
    <row r="1119" spans="1:10" x14ac:dyDescent="0.25">
      <c r="A1119" s="9">
        <v>40031</v>
      </c>
      <c r="B1119" s="10">
        <v>3771.1329999999998</v>
      </c>
      <c r="C1119" s="10">
        <v>3728.433</v>
      </c>
      <c r="D1119" s="10">
        <v>3728.433</v>
      </c>
      <c r="E1119" s="10">
        <v>3605.6439999999998</v>
      </c>
      <c r="F1119" s="10">
        <v>3642.41</v>
      </c>
      <c r="G1119" s="10">
        <v>2660941300</v>
      </c>
      <c r="H1119" s="10">
        <v>35121240722</v>
      </c>
      <c r="I1119" s="10">
        <v>-128.72300000000001</v>
      </c>
      <c r="J1119" s="10">
        <v>-3.4134000000000002</v>
      </c>
    </row>
    <row r="1120" spans="1:10" x14ac:dyDescent="0.25">
      <c r="A1120" s="9">
        <v>40032</v>
      </c>
      <c r="B1120" s="10">
        <v>3642.41</v>
      </c>
      <c r="C1120" s="10">
        <v>3630.08</v>
      </c>
      <c r="D1120" s="10">
        <v>3674.1570000000002</v>
      </c>
      <c r="E1120" s="10">
        <v>3470.5030000000002</v>
      </c>
      <c r="F1120" s="10">
        <v>3489.2739999999999</v>
      </c>
      <c r="G1120" s="10">
        <v>2612378100</v>
      </c>
      <c r="H1120" s="10">
        <v>33475693423</v>
      </c>
      <c r="I1120" s="10">
        <v>-153.136</v>
      </c>
      <c r="J1120" s="10">
        <v>-4.2042000000000002</v>
      </c>
    </row>
    <row r="1121" spans="1:10" x14ac:dyDescent="0.25">
      <c r="A1121" s="9">
        <v>40035</v>
      </c>
      <c r="B1121" s="10">
        <v>3489.2739999999999</v>
      </c>
      <c r="C1121" s="10">
        <v>3529.0410000000002</v>
      </c>
      <c r="D1121" s="10">
        <v>3564.9549999999999</v>
      </c>
      <c r="E1121" s="10">
        <v>3437.8829999999998</v>
      </c>
      <c r="F1121" s="10">
        <v>3523.357</v>
      </c>
      <c r="G1121" s="10">
        <v>2091207200</v>
      </c>
      <c r="H1121" s="10">
        <v>27601613594</v>
      </c>
      <c r="I1121" s="10">
        <v>34.082999999999998</v>
      </c>
      <c r="J1121" s="10">
        <v>0.9768</v>
      </c>
    </row>
    <row r="1122" spans="1:10" x14ac:dyDescent="0.25">
      <c r="A1122" s="9">
        <v>40036</v>
      </c>
      <c r="B1122" s="10">
        <v>3523.357</v>
      </c>
      <c r="C1122" s="10">
        <v>3536.7460000000001</v>
      </c>
      <c r="D1122" s="10">
        <v>3544.174</v>
      </c>
      <c r="E1122" s="10">
        <v>3465.6640000000002</v>
      </c>
      <c r="F1122" s="10">
        <v>3527.788</v>
      </c>
      <c r="G1122" s="10">
        <v>1702600200</v>
      </c>
      <c r="H1122" s="10">
        <v>21826015995</v>
      </c>
      <c r="I1122" s="10">
        <v>4.431</v>
      </c>
      <c r="J1122" s="10">
        <v>0.1258</v>
      </c>
    </row>
    <row r="1123" spans="1:10" x14ac:dyDescent="0.25">
      <c r="A1123" s="9">
        <v>40037</v>
      </c>
      <c r="B1123" s="10">
        <v>3527.788</v>
      </c>
      <c r="C1123" s="10">
        <v>3511.5839999999998</v>
      </c>
      <c r="D1123" s="10">
        <v>3511.5839999999998</v>
      </c>
      <c r="E1123" s="10">
        <v>3330.3919999999998</v>
      </c>
      <c r="F1123" s="10">
        <v>3338.3789999999999</v>
      </c>
      <c r="G1123" s="10">
        <v>2227147000</v>
      </c>
      <c r="H1123" s="10">
        <v>27209252828</v>
      </c>
      <c r="I1123" s="10">
        <v>-189.40899999999999</v>
      </c>
      <c r="J1123" s="10">
        <v>-5.3691000000000004</v>
      </c>
    </row>
    <row r="1124" spans="1:10" x14ac:dyDescent="0.25">
      <c r="A1124" s="9">
        <v>40038</v>
      </c>
      <c r="B1124" s="10">
        <v>3338.3789999999999</v>
      </c>
      <c r="C1124" s="10">
        <v>3345.7930000000001</v>
      </c>
      <c r="D1124" s="10">
        <v>3383.0360000000001</v>
      </c>
      <c r="E1124" s="10">
        <v>3289.123</v>
      </c>
      <c r="F1124" s="10">
        <v>3376.0059999999999</v>
      </c>
      <c r="G1124" s="10">
        <v>2033383300</v>
      </c>
      <c r="H1124" s="10">
        <v>25611448817</v>
      </c>
      <c r="I1124" s="10">
        <v>37.627000000000002</v>
      </c>
      <c r="J1124" s="10">
        <v>1.1271</v>
      </c>
    </row>
    <row r="1125" spans="1:10" x14ac:dyDescent="0.25">
      <c r="A1125" s="9">
        <v>40039</v>
      </c>
      <c r="B1125" s="10">
        <v>3376.0059999999999</v>
      </c>
      <c r="C1125" s="10">
        <v>3381.585</v>
      </c>
      <c r="D1125" s="10">
        <v>3395.248</v>
      </c>
      <c r="E1125" s="10">
        <v>3273.8380000000002</v>
      </c>
      <c r="F1125" s="10">
        <v>3274.826</v>
      </c>
      <c r="G1125" s="10">
        <v>2241823100</v>
      </c>
      <c r="H1125" s="10">
        <v>29051854098</v>
      </c>
      <c r="I1125" s="10">
        <v>-101.18</v>
      </c>
      <c r="J1125" s="10">
        <v>-2.9969999999999999</v>
      </c>
    </row>
    <row r="1126" spans="1:10" x14ac:dyDescent="0.25">
      <c r="A1126" s="9">
        <v>40042</v>
      </c>
      <c r="B1126" s="10">
        <v>3274.826</v>
      </c>
      <c r="C1126" s="10">
        <v>3197.2930000000001</v>
      </c>
      <c r="D1126" s="10">
        <v>3223.877</v>
      </c>
      <c r="E1126" s="10">
        <v>3035.3649999999998</v>
      </c>
      <c r="F1126" s="10">
        <v>3039.8220000000001</v>
      </c>
      <c r="G1126" s="10">
        <v>2303665700</v>
      </c>
      <c r="H1126" s="10">
        <v>25934622941</v>
      </c>
      <c r="I1126" s="10">
        <v>-235.00399999999999</v>
      </c>
      <c r="J1126" s="10">
        <v>-7.1760999999999999</v>
      </c>
    </row>
    <row r="1127" spans="1:10" x14ac:dyDescent="0.25">
      <c r="A1127" s="9">
        <v>40043</v>
      </c>
      <c r="B1127" s="10">
        <v>3039.8220000000001</v>
      </c>
      <c r="C1127" s="10">
        <v>3004.6309999999999</v>
      </c>
      <c r="D1127" s="10">
        <v>3124.643</v>
      </c>
      <c r="E1127" s="10">
        <v>3000.163</v>
      </c>
      <c r="F1127" s="10">
        <v>3110.4540000000002</v>
      </c>
      <c r="G1127" s="10">
        <v>2241824500</v>
      </c>
      <c r="H1127" s="10">
        <v>23959612660</v>
      </c>
      <c r="I1127" s="10">
        <v>70.632000000000005</v>
      </c>
      <c r="J1127" s="10">
        <v>2.3235999999999999</v>
      </c>
    </row>
    <row r="1128" spans="1:10" x14ac:dyDescent="0.25">
      <c r="A1128" s="9">
        <v>40044</v>
      </c>
      <c r="B1128" s="10">
        <v>3110.4540000000002</v>
      </c>
      <c r="C1128" s="10">
        <v>3108.3440000000001</v>
      </c>
      <c r="D1128" s="10">
        <v>3108.3440000000001</v>
      </c>
      <c r="E1128" s="10">
        <v>2896.4630000000002</v>
      </c>
      <c r="F1128" s="10">
        <v>2930.2190000000001</v>
      </c>
      <c r="G1128" s="10">
        <v>2173131300</v>
      </c>
      <c r="H1128" s="10">
        <v>23176490556</v>
      </c>
      <c r="I1128" s="10">
        <v>-180.23500000000001</v>
      </c>
      <c r="J1128" s="10">
        <v>-5.7945000000000002</v>
      </c>
    </row>
    <row r="1129" spans="1:10" x14ac:dyDescent="0.25">
      <c r="A1129" s="9">
        <v>40045</v>
      </c>
      <c r="B1129" s="10">
        <v>2930.2190000000001</v>
      </c>
      <c r="C1129" s="10">
        <v>2930.627</v>
      </c>
      <c r="D1129" s="10">
        <v>3053.1750000000002</v>
      </c>
      <c r="E1129" s="10">
        <v>2930.627</v>
      </c>
      <c r="F1129" s="10">
        <v>3048.1819999999998</v>
      </c>
      <c r="G1129" s="10">
        <v>1991310500</v>
      </c>
      <c r="H1129" s="10">
        <v>22722214350</v>
      </c>
      <c r="I1129" s="10">
        <v>117.96299999999999</v>
      </c>
      <c r="J1129" s="10">
        <v>4.0256999999999996</v>
      </c>
    </row>
    <row r="1130" spans="1:10" x14ac:dyDescent="0.25">
      <c r="A1130" s="9">
        <v>40046</v>
      </c>
      <c r="B1130" s="10">
        <v>3048.1819999999998</v>
      </c>
      <c r="C1130" s="10">
        <v>3037.6529999999998</v>
      </c>
      <c r="D1130" s="10">
        <v>3135.4209999999998</v>
      </c>
      <c r="E1130" s="10">
        <v>3011.5590000000002</v>
      </c>
      <c r="F1130" s="10">
        <v>3128.587</v>
      </c>
      <c r="G1130" s="10">
        <v>2385141800</v>
      </c>
      <c r="H1130" s="10">
        <v>27153966383</v>
      </c>
      <c r="I1130" s="10">
        <v>80.405000000000001</v>
      </c>
      <c r="J1130" s="10">
        <v>2.6377999999999999</v>
      </c>
    </row>
    <row r="1131" spans="1:10" x14ac:dyDescent="0.25">
      <c r="A1131" s="9">
        <v>40049</v>
      </c>
      <c r="B1131" s="10">
        <v>3128.587</v>
      </c>
      <c r="C1131" s="10">
        <v>3148.0309999999999</v>
      </c>
      <c r="D1131" s="10">
        <v>3191.98</v>
      </c>
      <c r="E1131" s="10">
        <v>3108.99</v>
      </c>
      <c r="F1131" s="10">
        <v>3175.453</v>
      </c>
      <c r="G1131" s="10">
        <v>2086932000</v>
      </c>
      <c r="H1131" s="10">
        <v>25258382814</v>
      </c>
      <c r="I1131" s="10">
        <v>46.866</v>
      </c>
      <c r="J1131" s="10">
        <v>1.498</v>
      </c>
    </row>
    <row r="1132" spans="1:10" x14ac:dyDescent="0.25">
      <c r="A1132" s="9">
        <v>40050</v>
      </c>
      <c r="B1132" s="10">
        <v>3175.453</v>
      </c>
      <c r="C1132" s="10">
        <v>3147.5680000000002</v>
      </c>
      <c r="D1132" s="10">
        <v>3147.5680000000002</v>
      </c>
      <c r="E1132" s="10">
        <v>2976.8020000000001</v>
      </c>
      <c r="F1132" s="10">
        <v>3080.723</v>
      </c>
      <c r="G1132" s="10">
        <v>2270062400</v>
      </c>
      <c r="H1132" s="10">
        <v>26194617191</v>
      </c>
      <c r="I1132" s="10">
        <v>-94.73</v>
      </c>
      <c r="J1132" s="10">
        <v>-2.9832000000000001</v>
      </c>
    </row>
    <row r="1133" spans="1:10" x14ac:dyDescent="0.25">
      <c r="A1133" s="9">
        <v>40051</v>
      </c>
      <c r="B1133" s="10">
        <v>3080.723</v>
      </c>
      <c r="C1133" s="10">
        <v>3050.2139999999999</v>
      </c>
      <c r="D1133" s="10">
        <v>3182.92</v>
      </c>
      <c r="E1133" s="10">
        <v>3033.22</v>
      </c>
      <c r="F1133" s="10">
        <v>3149.5740000000001</v>
      </c>
      <c r="G1133" s="10">
        <v>1841530600</v>
      </c>
      <c r="H1133" s="10">
        <v>21898876974</v>
      </c>
      <c r="I1133" s="10">
        <v>68.850999999999999</v>
      </c>
      <c r="J1133" s="10">
        <v>2.2349000000000001</v>
      </c>
    </row>
    <row r="1134" spans="1:10" x14ac:dyDescent="0.25">
      <c r="A1134" s="9">
        <v>40052</v>
      </c>
      <c r="B1134" s="10">
        <v>3149.5740000000001</v>
      </c>
      <c r="C1134" s="10">
        <v>3122.491</v>
      </c>
      <c r="D1134" s="10">
        <v>3192.6750000000002</v>
      </c>
      <c r="E1134" s="10">
        <v>3093.1759999999999</v>
      </c>
      <c r="F1134" s="10">
        <v>3135.6909999999998</v>
      </c>
      <c r="G1134" s="10">
        <v>1871279200</v>
      </c>
      <c r="H1134" s="10">
        <v>21952454976</v>
      </c>
      <c r="I1134" s="10">
        <v>-13.882999999999999</v>
      </c>
      <c r="J1134" s="10">
        <v>-0.44080000000000003</v>
      </c>
    </row>
    <row r="1135" spans="1:10" x14ac:dyDescent="0.25">
      <c r="A1135" s="9">
        <v>40053</v>
      </c>
      <c r="B1135" s="10">
        <v>3135.6909999999998</v>
      </c>
      <c r="C1135" s="10">
        <v>3132.1570000000002</v>
      </c>
      <c r="D1135" s="10">
        <v>3152.5549999999998</v>
      </c>
      <c r="E1135" s="10">
        <v>3004.37</v>
      </c>
      <c r="F1135" s="10">
        <v>3019.75</v>
      </c>
      <c r="G1135" s="10">
        <v>1855810200</v>
      </c>
      <c r="H1135" s="10">
        <v>21573947742</v>
      </c>
      <c r="I1135" s="10">
        <v>-115.941</v>
      </c>
      <c r="J1135" s="10">
        <v>-3.6974999999999998</v>
      </c>
    </row>
    <row r="1136" spans="1:10" x14ac:dyDescent="0.25">
      <c r="A1136" s="9">
        <v>40056</v>
      </c>
      <c r="B1136" s="10">
        <v>3019.75</v>
      </c>
      <c r="C1136" s="10">
        <v>2975.9549999999999</v>
      </c>
      <c r="D1136" s="10">
        <v>2975.9549999999999</v>
      </c>
      <c r="E1136" s="10">
        <v>2773.2939999999999</v>
      </c>
      <c r="F1136" s="10">
        <v>2777.808</v>
      </c>
      <c r="G1136" s="10">
        <v>1988663700</v>
      </c>
      <c r="H1136" s="10">
        <v>21318197662</v>
      </c>
      <c r="I1136" s="10">
        <v>-241.94200000000001</v>
      </c>
      <c r="J1136" s="10">
        <v>-8.0120000000000005</v>
      </c>
    </row>
    <row r="1137" spans="1:10" x14ac:dyDescent="0.25">
      <c r="A1137" s="9">
        <v>40057</v>
      </c>
      <c r="B1137" s="10">
        <v>2777.808</v>
      </c>
      <c r="C1137" s="10">
        <v>2739.6219999999998</v>
      </c>
      <c r="D1137" s="10">
        <v>2813.989</v>
      </c>
      <c r="E1137" s="10">
        <v>2707.9929999999999</v>
      </c>
      <c r="F1137" s="10">
        <v>2750.694</v>
      </c>
      <c r="G1137" s="10">
        <v>1606523600</v>
      </c>
      <c r="H1137" s="10">
        <v>17757032760</v>
      </c>
      <c r="I1137" s="10">
        <v>-27.114000000000001</v>
      </c>
      <c r="J1137" s="10">
        <v>-0.97609999999999997</v>
      </c>
    </row>
    <row r="1138" spans="1:10" x14ac:dyDescent="0.25">
      <c r="A1138" s="9">
        <v>40058</v>
      </c>
      <c r="B1138" s="10">
        <v>2750.694</v>
      </c>
      <c r="C1138" s="10">
        <v>2730.902</v>
      </c>
      <c r="D1138" s="10">
        <v>2800.636</v>
      </c>
      <c r="E1138" s="10">
        <v>2716.4209999999998</v>
      </c>
      <c r="F1138" s="10">
        <v>2777.4670000000001</v>
      </c>
      <c r="G1138" s="10">
        <v>1298525200</v>
      </c>
      <c r="H1138" s="10">
        <v>15016134188</v>
      </c>
      <c r="I1138" s="10">
        <v>26.773</v>
      </c>
      <c r="J1138" s="10">
        <v>0.97330000000000005</v>
      </c>
    </row>
    <row r="1139" spans="1:10" x14ac:dyDescent="0.25">
      <c r="A1139" s="9">
        <v>40059</v>
      </c>
      <c r="B1139" s="10">
        <v>2777.4670000000001</v>
      </c>
      <c r="C1139" s="10">
        <v>2784.7640000000001</v>
      </c>
      <c r="D1139" s="10">
        <v>2963.1469999999999</v>
      </c>
      <c r="E1139" s="10">
        <v>2781.6909999999998</v>
      </c>
      <c r="F1139" s="10">
        <v>2956.0659999999998</v>
      </c>
      <c r="G1139" s="10">
        <v>2209061400</v>
      </c>
      <c r="H1139" s="10">
        <v>24309112778</v>
      </c>
      <c r="I1139" s="10">
        <v>178.59899999999999</v>
      </c>
      <c r="J1139" s="10">
        <v>6.4302999999999999</v>
      </c>
    </row>
    <row r="1140" spans="1:10" x14ac:dyDescent="0.25">
      <c r="A1140" s="9">
        <v>40060</v>
      </c>
      <c r="B1140" s="10">
        <v>2956.0659999999998</v>
      </c>
      <c r="C1140" s="10">
        <v>2955.165</v>
      </c>
      <c r="D1140" s="10">
        <v>2999.7020000000002</v>
      </c>
      <c r="E1140" s="10">
        <v>2939.3339999999998</v>
      </c>
      <c r="F1140" s="10">
        <v>2985.741</v>
      </c>
      <c r="G1140" s="10">
        <v>2195278600</v>
      </c>
      <c r="H1140" s="10">
        <v>25122560168</v>
      </c>
      <c r="I1140" s="10">
        <v>29.675000000000001</v>
      </c>
      <c r="J1140" s="10">
        <v>1.0039</v>
      </c>
    </row>
    <row r="1141" spans="1:10" x14ac:dyDescent="0.25">
      <c r="A1141" s="9">
        <v>40063</v>
      </c>
      <c r="B1141" s="10">
        <v>2985.741</v>
      </c>
      <c r="C1141" s="10">
        <v>3000.1930000000002</v>
      </c>
      <c r="D1141" s="10">
        <v>3045.18</v>
      </c>
      <c r="E1141" s="10">
        <v>2967.3440000000001</v>
      </c>
      <c r="F1141" s="10">
        <v>2993.9380000000001</v>
      </c>
      <c r="G1141" s="10">
        <v>2088977100</v>
      </c>
      <c r="H1141" s="10">
        <v>24195338104</v>
      </c>
      <c r="I1141" s="10">
        <v>8.1969999999999992</v>
      </c>
      <c r="J1141" s="10">
        <v>0.27450000000000002</v>
      </c>
    </row>
    <row r="1142" spans="1:10" x14ac:dyDescent="0.25">
      <c r="A1142" s="9">
        <v>40064</v>
      </c>
      <c r="B1142" s="10">
        <v>2993.9380000000001</v>
      </c>
      <c r="C1142" s="10">
        <v>2966.538</v>
      </c>
      <c r="D1142" s="10">
        <v>3071.9209999999998</v>
      </c>
      <c r="E1142" s="10">
        <v>2924.9319999999998</v>
      </c>
      <c r="F1142" s="10">
        <v>3071.9209999999998</v>
      </c>
      <c r="G1142" s="10">
        <v>2133276000</v>
      </c>
      <c r="H1142" s="10">
        <v>25783250624</v>
      </c>
      <c r="I1142" s="10">
        <v>77.983000000000004</v>
      </c>
      <c r="J1142" s="10">
        <v>2.6046999999999998</v>
      </c>
    </row>
    <row r="1143" spans="1:10" x14ac:dyDescent="0.25">
      <c r="A1143" s="9">
        <v>40065</v>
      </c>
      <c r="B1143" s="10">
        <v>3071.9209999999998</v>
      </c>
      <c r="C1143" s="10">
        <v>3093.4859999999999</v>
      </c>
      <c r="D1143" s="10">
        <v>3136.6379999999999</v>
      </c>
      <c r="E1143" s="10">
        <v>3056.297</v>
      </c>
      <c r="F1143" s="10">
        <v>3132.998</v>
      </c>
      <c r="G1143" s="10">
        <v>2625953500</v>
      </c>
      <c r="H1143" s="10">
        <v>32287194000</v>
      </c>
      <c r="I1143" s="10">
        <v>61.076999999999998</v>
      </c>
      <c r="J1143" s="10">
        <v>1.9882</v>
      </c>
    </row>
    <row r="1144" spans="1:10" x14ac:dyDescent="0.25">
      <c r="A1144" s="9">
        <v>40066</v>
      </c>
      <c r="B1144" s="10">
        <v>3132.998</v>
      </c>
      <c r="C1144" s="10">
        <v>3112.915</v>
      </c>
      <c r="D1144" s="10">
        <v>3147.4140000000002</v>
      </c>
      <c r="E1144" s="10">
        <v>3081.422</v>
      </c>
      <c r="F1144" s="10">
        <v>3093.7570000000001</v>
      </c>
      <c r="G1144" s="10">
        <v>1813346000</v>
      </c>
      <c r="H1144" s="10">
        <v>22341795711</v>
      </c>
      <c r="I1144" s="10">
        <v>-39.241</v>
      </c>
      <c r="J1144" s="10">
        <v>-1.2524999999999999</v>
      </c>
    </row>
    <row r="1145" spans="1:10" x14ac:dyDescent="0.25">
      <c r="A1145" s="9">
        <v>40067</v>
      </c>
      <c r="B1145" s="10">
        <v>3093.7570000000001</v>
      </c>
      <c r="C1145" s="10">
        <v>3074.2510000000002</v>
      </c>
      <c r="D1145" s="10">
        <v>3154.2910000000002</v>
      </c>
      <c r="E1145" s="10">
        <v>3072.4870000000001</v>
      </c>
      <c r="F1145" s="10">
        <v>3130.252</v>
      </c>
      <c r="G1145" s="10">
        <v>1896892900</v>
      </c>
      <c r="H1145" s="10">
        <v>22896682066</v>
      </c>
      <c r="I1145" s="10">
        <v>36.494999999999997</v>
      </c>
      <c r="J1145" s="10">
        <v>1.1796</v>
      </c>
    </row>
    <row r="1146" spans="1:10" x14ac:dyDescent="0.25">
      <c r="A1146" s="9">
        <v>40070</v>
      </c>
      <c r="B1146" s="10">
        <v>3130.252</v>
      </c>
      <c r="C1146" s="10">
        <v>3136.0810000000001</v>
      </c>
      <c r="D1146" s="10">
        <v>3198.6779999999999</v>
      </c>
      <c r="E1146" s="10">
        <v>3127.2730000000001</v>
      </c>
      <c r="F1146" s="10">
        <v>3190.23</v>
      </c>
      <c r="G1146" s="10">
        <v>2072764900</v>
      </c>
      <c r="H1146" s="10">
        <v>24195011599</v>
      </c>
      <c r="I1146" s="10">
        <v>59.978000000000002</v>
      </c>
      <c r="J1146" s="10">
        <v>1.9160999999999999</v>
      </c>
    </row>
    <row r="1147" spans="1:10" x14ac:dyDescent="0.25">
      <c r="A1147" s="9">
        <v>40071</v>
      </c>
      <c r="B1147" s="10">
        <v>3190.23</v>
      </c>
      <c r="C1147" s="10">
        <v>3197.2370000000001</v>
      </c>
      <c r="D1147" s="10">
        <v>3247.1860000000001</v>
      </c>
      <c r="E1147" s="10">
        <v>3166.7449999999999</v>
      </c>
      <c r="F1147" s="10">
        <v>3218.4580000000001</v>
      </c>
      <c r="G1147" s="10">
        <v>2352171500</v>
      </c>
      <c r="H1147" s="10">
        <v>27254272334</v>
      </c>
      <c r="I1147" s="10">
        <v>28.228000000000002</v>
      </c>
      <c r="J1147" s="10">
        <v>0.88480000000000003</v>
      </c>
    </row>
    <row r="1148" spans="1:10" x14ac:dyDescent="0.25">
      <c r="A1148" s="9">
        <v>40072</v>
      </c>
      <c r="B1148" s="10">
        <v>3218.4580000000001</v>
      </c>
      <c r="C1148" s="10">
        <v>3208.9789999999998</v>
      </c>
      <c r="D1148" s="10">
        <v>3210.5250000000001</v>
      </c>
      <c r="E1148" s="10">
        <v>3120.88</v>
      </c>
      <c r="F1148" s="10">
        <v>3173.866</v>
      </c>
      <c r="G1148" s="10">
        <v>2098071000</v>
      </c>
      <c r="H1148" s="10">
        <v>25293619623</v>
      </c>
      <c r="I1148" s="10">
        <v>-44.591999999999999</v>
      </c>
      <c r="J1148" s="10">
        <v>-1.3855</v>
      </c>
    </row>
    <row r="1149" spans="1:10" x14ac:dyDescent="0.25">
      <c r="A1149" s="9">
        <v>40073</v>
      </c>
      <c r="B1149" s="10">
        <v>3173.866</v>
      </c>
      <c r="C1149" s="10">
        <v>3185.5839999999998</v>
      </c>
      <c r="D1149" s="10">
        <v>3239.674</v>
      </c>
      <c r="E1149" s="10">
        <v>3185.5839999999998</v>
      </c>
      <c r="F1149" s="10">
        <v>3232.6860000000001</v>
      </c>
      <c r="G1149" s="10">
        <v>2115047200</v>
      </c>
      <c r="H1149" s="10">
        <v>24448212235</v>
      </c>
      <c r="I1149" s="10">
        <v>58.82</v>
      </c>
      <c r="J1149" s="10">
        <v>1.8532999999999999</v>
      </c>
    </row>
    <row r="1150" spans="1:10" x14ac:dyDescent="0.25">
      <c r="A1150" s="9">
        <v>40074</v>
      </c>
      <c r="B1150" s="10">
        <v>3232.6860000000001</v>
      </c>
      <c r="C1150" s="10">
        <v>3231.058</v>
      </c>
      <c r="D1150" s="10">
        <v>3239.1979999999999</v>
      </c>
      <c r="E1150" s="10">
        <v>3088.9830000000002</v>
      </c>
      <c r="F1150" s="10">
        <v>3115.9189999999999</v>
      </c>
      <c r="G1150" s="10">
        <v>2305520300</v>
      </c>
      <c r="H1150" s="10">
        <v>25976605457</v>
      </c>
      <c r="I1150" s="10">
        <v>-116.767</v>
      </c>
      <c r="J1150" s="10">
        <v>-3.6120999999999999</v>
      </c>
    </row>
    <row r="1151" spans="1:10" x14ac:dyDescent="0.25">
      <c r="A1151" s="9">
        <v>40077</v>
      </c>
      <c r="B1151" s="10">
        <v>3115.9189999999999</v>
      </c>
      <c r="C1151" s="10">
        <v>3071.9409999999998</v>
      </c>
      <c r="D1151" s="10">
        <v>3126.4969999999998</v>
      </c>
      <c r="E1151" s="10">
        <v>3004.9029999999998</v>
      </c>
      <c r="F1151" s="10">
        <v>3125.982</v>
      </c>
      <c r="G1151" s="10">
        <v>1690884200</v>
      </c>
      <c r="H1151" s="10">
        <v>19233508659</v>
      </c>
      <c r="I1151" s="10">
        <v>10.063000000000001</v>
      </c>
      <c r="J1151" s="10">
        <v>0.32300000000000001</v>
      </c>
    </row>
    <row r="1152" spans="1:10" x14ac:dyDescent="0.25">
      <c r="A1152" s="9">
        <v>40078</v>
      </c>
      <c r="B1152" s="10">
        <v>3125.982</v>
      </c>
      <c r="C1152" s="10">
        <v>3117.6610000000001</v>
      </c>
      <c r="D1152" s="10">
        <v>3146.5239999999999</v>
      </c>
      <c r="E1152" s="10">
        <v>3038.5819999999999</v>
      </c>
      <c r="F1152" s="10">
        <v>3038.5819999999999</v>
      </c>
      <c r="G1152" s="10">
        <v>1790649900</v>
      </c>
      <c r="H1152" s="10">
        <v>20018987089</v>
      </c>
      <c r="I1152" s="10">
        <v>-87.4</v>
      </c>
      <c r="J1152" s="10">
        <v>-2.7959000000000001</v>
      </c>
    </row>
    <row r="1153" spans="1:10" x14ac:dyDescent="0.25">
      <c r="A1153" s="9">
        <v>40079</v>
      </c>
      <c r="B1153" s="10">
        <v>3038.5819999999999</v>
      </c>
      <c r="C1153" s="10">
        <v>3033.538</v>
      </c>
      <c r="D1153" s="10">
        <v>3064.1729999999998</v>
      </c>
      <c r="E1153" s="10">
        <v>2928.6439999999998</v>
      </c>
      <c r="F1153" s="10">
        <v>2949.8470000000002</v>
      </c>
      <c r="G1153" s="10">
        <v>1484722100</v>
      </c>
      <c r="H1153" s="10">
        <v>17557232212</v>
      </c>
      <c r="I1153" s="10">
        <v>-88.734999999999999</v>
      </c>
      <c r="J1153" s="10">
        <v>-2.9203000000000001</v>
      </c>
    </row>
    <row r="1154" spans="1:10" x14ac:dyDescent="0.25">
      <c r="A1154" s="9">
        <v>40080</v>
      </c>
      <c r="B1154" s="10">
        <v>2949.8470000000002</v>
      </c>
      <c r="C1154" s="10">
        <v>2925.4180000000001</v>
      </c>
      <c r="D1154" s="10">
        <v>2969.4609999999998</v>
      </c>
      <c r="E1154" s="10">
        <v>2850.248</v>
      </c>
      <c r="F1154" s="10">
        <v>2930.8780000000002</v>
      </c>
      <c r="G1154" s="10">
        <v>1369646100</v>
      </c>
      <c r="H1154" s="10">
        <v>15271849030</v>
      </c>
      <c r="I1154" s="10">
        <v>-18.969000000000001</v>
      </c>
      <c r="J1154" s="10">
        <v>-0.6431</v>
      </c>
    </row>
    <row r="1155" spans="1:10" x14ac:dyDescent="0.25">
      <c r="A1155" s="9">
        <v>40081</v>
      </c>
      <c r="B1155" s="10">
        <v>2930.8780000000002</v>
      </c>
      <c r="C1155" s="10">
        <v>2912.6480000000001</v>
      </c>
      <c r="D1155" s="10">
        <v>2929.886</v>
      </c>
      <c r="E1155" s="10">
        <v>2877.0920000000001</v>
      </c>
      <c r="F1155" s="10">
        <v>2894.1410000000001</v>
      </c>
      <c r="G1155" s="10">
        <v>1016989300</v>
      </c>
      <c r="H1155" s="10">
        <v>11109826745</v>
      </c>
      <c r="I1155" s="10">
        <v>-36.737000000000002</v>
      </c>
      <c r="J1155" s="10">
        <v>-1.2534000000000001</v>
      </c>
    </row>
    <row r="1156" spans="1:10" x14ac:dyDescent="0.25">
      <c r="A1156" s="9">
        <v>40084</v>
      </c>
      <c r="B1156" s="10">
        <v>2894.1410000000001</v>
      </c>
      <c r="C1156" s="10">
        <v>2901.4079999999999</v>
      </c>
      <c r="D1156" s="10">
        <v>2929.0430000000001</v>
      </c>
      <c r="E1156" s="10">
        <v>2796.846</v>
      </c>
      <c r="F1156" s="10">
        <v>2807.8090000000002</v>
      </c>
      <c r="G1156" s="10">
        <v>1059987500</v>
      </c>
      <c r="H1156" s="10">
        <v>11650018506</v>
      </c>
      <c r="I1156" s="10">
        <v>-86.331999999999994</v>
      </c>
      <c r="J1156" s="10">
        <v>-2.9830000000000001</v>
      </c>
    </row>
    <row r="1157" spans="1:10" x14ac:dyDescent="0.25">
      <c r="A1157" s="9">
        <v>40085</v>
      </c>
      <c r="B1157" s="10">
        <v>2807.8090000000002</v>
      </c>
      <c r="C1157" s="10">
        <v>2811.357</v>
      </c>
      <c r="D1157" s="10">
        <v>2825.33</v>
      </c>
      <c r="E1157" s="10">
        <v>2735.971</v>
      </c>
      <c r="F1157" s="10">
        <v>2788.8009999999999</v>
      </c>
      <c r="G1157" s="10">
        <v>1119787500</v>
      </c>
      <c r="H1157" s="10">
        <v>11332785523</v>
      </c>
      <c r="I1157" s="10">
        <v>-19.007999999999999</v>
      </c>
      <c r="J1157" s="10">
        <v>-0.67700000000000005</v>
      </c>
    </row>
    <row r="1158" spans="1:10" x14ac:dyDescent="0.25">
      <c r="A1158" s="9">
        <v>40086</v>
      </c>
      <c r="B1158" s="10">
        <v>2788.8009999999999</v>
      </c>
      <c r="C1158" s="10">
        <v>2810.6410000000001</v>
      </c>
      <c r="D1158" s="10">
        <v>2860.777</v>
      </c>
      <c r="E1158" s="10">
        <v>2810.6410000000001</v>
      </c>
      <c r="F1158" s="10">
        <v>2826.9879999999998</v>
      </c>
      <c r="G1158" s="10">
        <v>885937500</v>
      </c>
      <c r="H1158" s="10">
        <v>10039973630</v>
      </c>
      <c r="I1158" s="10">
        <v>38.186999999999998</v>
      </c>
      <c r="J1158" s="10">
        <v>1.3693</v>
      </c>
    </row>
    <row r="1159" spans="1:10" x14ac:dyDescent="0.25">
      <c r="A1159" s="9">
        <v>40095</v>
      </c>
      <c r="B1159" s="10">
        <v>2826.9879999999998</v>
      </c>
      <c r="C1159" s="10">
        <v>2903.4859999999999</v>
      </c>
      <c r="D1159" s="10">
        <v>2987.3530000000001</v>
      </c>
      <c r="E1159" s="10">
        <v>2895.5070000000001</v>
      </c>
      <c r="F1159" s="10">
        <v>2987.2049999999999</v>
      </c>
      <c r="G1159" s="10">
        <v>1340669000</v>
      </c>
      <c r="H1159" s="10">
        <v>16423441886</v>
      </c>
      <c r="I1159" s="10">
        <v>160.21700000000001</v>
      </c>
      <c r="J1159" s="10">
        <v>5.6673999999999998</v>
      </c>
    </row>
    <row r="1160" spans="1:10" x14ac:dyDescent="0.25">
      <c r="A1160" s="9">
        <v>40098</v>
      </c>
      <c r="B1160" s="10">
        <v>2987.2049999999999</v>
      </c>
      <c r="C1160" s="10">
        <v>2996.3209999999999</v>
      </c>
      <c r="D1160" s="10">
        <v>2996.3209999999999</v>
      </c>
      <c r="E1160" s="10">
        <v>2953.6590000000001</v>
      </c>
      <c r="F1160" s="10">
        <v>2973.692</v>
      </c>
      <c r="G1160" s="10">
        <v>1352925300</v>
      </c>
      <c r="H1160" s="10">
        <v>16128460343</v>
      </c>
      <c r="I1160" s="10">
        <v>-13.513</v>
      </c>
      <c r="J1160" s="10">
        <v>-0.45240000000000002</v>
      </c>
    </row>
    <row r="1161" spans="1:10" x14ac:dyDescent="0.25">
      <c r="A1161" s="9">
        <v>40099</v>
      </c>
      <c r="B1161" s="10">
        <v>2973.692</v>
      </c>
      <c r="C1161" s="10">
        <v>2972.2449999999999</v>
      </c>
      <c r="D1161" s="10">
        <v>3028.2530000000002</v>
      </c>
      <c r="E1161" s="10">
        <v>2965.8409999999999</v>
      </c>
      <c r="F1161" s="10">
        <v>3027.451</v>
      </c>
      <c r="G1161" s="10">
        <v>1337244400</v>
      </c>
      <c r="H1161" s="10">
        <v>15053543699</v>
      </c>
      <c r="I1161" s="10">
        <v>53.759</v>
      </c>
      <c r="J1161" s="10">
        <v>1.8078000000000001</v>
      </c>
    </row>
    <row r="1162" spans="1:10" x14ac:dyDescent="0.25">
      <c r="A1162" s="9">
        <v>40100</v>
      </c>
      <c r="B1162" s="10">
        <v>3027.451</v>
      </c>
      <c r="C1162" s="10">
        <v>3035.2159999999999</v>
      </c>
      <c r="D1162" s="10">
        <v>3103.1750000000002</v>
      </c>
      <c r="E1162" s="10">
        <v>3029.9169999999999</v>
      </c>
      <c r="F1162" s="10">
        <v>3054.7930000000001</v>
      </c>
      <c r="G1162" s="10">
        <v>1906312500</v>
      </c>
      <c r="H1162" s="10">
        <v>22667939499</v>
      </c>
      <c r="I1162" s="10">
        <v>27.341999999999999</v>
      </c>
      <c r="J1162" s="10">
        <v>0.90310000000000001</v>
      </c>
    </row>
    <row r="1163" spans="1:10" x14ac:dyDescent="0.25">
      <c r="A1163" s="9">
        <v>40101</v>
      </c>
      <c r="B1163" s="10">
        <v>3054.7930000000001</v>
      </c>
      <c r="C1163" s="10">
        <v>3083.9780000000001</v>
      </c>
      <c r="D1163" s="10">
        <v>3114.058</v>
      </c>
      <c r="E1163" s="10">
        <v>3058.8960000000002</v>
      </c>
      <c r="F1163" s="10">
        <v>3078.3490000000002</v>
      </c>
      <c r="G1163" s="10">
        <v>1620302300</v>
      </c>
      <c r="H1163" s="10">
        <v>18751030103</v>
      </c>
      <c r="I1163" s="10">
        <v>23.556000000000001</v>
      </c>
      <c r="J1163" s="10">
        <v>0.77110000000000001</v>
      </c>
    </row>
    <row r="1164" spans="1:10" x14ac:dyDescent="0.25">
      <c r="A1164" s="9">
        <v>40102</v>
      </c>
      <c r="B1164" s="10">
        <v>3078.3490000000002</v>
      </c>
      <c r="C1164" s="10">
        <v>3091.8150000000001</v>
      </c>
      <c r="D1164" s="10">
        <v>3106.3980000000001</v>
      </c>
      <c r="E1164" s="10">
        <v>3033.0810000000001</v>
      </c>
      <c r="F1164" s="10">
        <v>3084.1170000000002</v>
      </c>
      <c r="G1164" s="10">
        <v>1362707600</v>
      </c>
      <c r="H1164" s="10">
        <v>16533736909</v>
      </c>
      <c r="I1164" s="10">
        <v>5.7679999999999998</v>
      </c>
      <c r="J1164" s="10">
        <v>0.18740000000000001</v>
      </c>
    </row>
    <row r="1165" spans="1:10" x14ac:dyDescent="0.25">
      <c r="A1165" s="9">
        <v>40105</v>
      </c>
      <c r="B1165" s="10">
        <v>3084.1170000000002</v>
      </c>
      <c r="C1165" s="10">
        <v>3083.0889999999999</v>
      </c>
      <c r="D1165" s="10">
        <v>3181.6210000000001</v>
      </c>
      <c r="E1165" s="10">
        <v>3068.866</v>
      </c>
      <c r="F1165" s="10">
        <v>3178.5390000000002</v>
      </c>
      <c r="G1165" s="10">
        <v>1947307500</v>
      </c>
      <c r="H1165" s="10">
        <v>24643933420</v>
      </c>
      <c r="I1165" s="10">
        <v>94.421999999999997</v>
      </c>
      <c r="J1165" s="10">
        <v>3.0615999999999999</v>
      </c>
    </row>
    <row r="1166" spans="1:10" x14ac:dyDescent="0.25">
      <c r="A1166" s="9">
        <v>40106</v>
      </c>
      <c r="B1166" s="10">
        <v>3178.5390000000002</v>
      </c>
      <c r="C1166" s="10">
        <v>3199.6660000000002</v>
      </c>
      <c r="D1166" s="10">
        <v>3212.0349999999999</v>
      </c>
      <c r="E1166" s="10">
        <v>3177.9279999999999</v>
      </c>
      <c r="F1166" s="10">
        <v>3210.0650000000001</v>
      </c>
      <c r="G1166" s="10">
        <v>2065153500</v>
      </c>
      <c r="H1166" s="10">
        <v>26475423490</v>
      </c>
      <c r="I1166" s="10">
        <v>31.526</v>
      </c>
      <c r="J1166" s="10">
        <v>0.99180000000000001</v>
      </c>
    </row>
    <row r="1167" spans="1:10" x14ac:dyDescent="0.25">
      <c r="A1167" s="9">
        <v>40107</v>
      </c>
      <c r="B1167" s="10">
        <v>3210.0650000000001</v>
      </c>
      <c r="C1167" s="10">
        <v>3205.3310000000001</v>
      </c>
      <c r="D1167" s="10">
        <v>3230.5630000000001</v>
      </c>
      <c r="E1167" s="10">
        <v>3185.9430000000002</v>
      </c>
      <c r="F1167" s="10">
        <v>3195.6840000000002</v>
      </c>
      <c r="G1167" s="10">
        <v>2044454700</v>
      </c>
      <c r="H1167" s="10">
        <v>24385201567</v>
      </c>
      <c r="I1167" s="10">
        <v>-14.381</v>
      </c>
      <c r="J1167" s="10">
        <v>-0.44800000000000001</v>
      </c>
    </row>
    <row r="1168" spans="1:10" x14ac:dyDescent="0.25">
      <c r="A1168" s="9">
        <v>40108</v>
      </c>
      <c r="B1168" s="10">
        <v>3195.6840000000002</v>
      </c>
      <c r="C1168" s="10">
        <v>3195.6559999999999</v>
      </c>
      <c r="D1168" s="10">
        <v>3210.9160000000002</v>
      </c>
      <c r="E1168" s="10">
        <v>3168.2959999999998</v>
      </c>
      <c r="F1168" s="10">
        <v>3173.627</v>
      </c>
      <c r="G1168" s="10">
        <v>1505310400</v>
      </c>
      <c r="H1168" s="10">
        <v>18936644193</v>
      </c>
      <c r="I1168" s="10">
        <v>-22.056999999999999</v>
      </c>
      <c r="J1168" s="10">
        <v>-0.69020000000000004</v>
      </c>
    </row>
    <row r="1169" spans="1:10" x14ac:dyDescent="0.25">
      <c r="A1169" s="9">
        <v>40109</v>
      </c>
      <c r="B1169" s="10">
        <v>3173.627</v>
      </c>
      <c r="C1169" s="10">
        <v>3179.962</v>
      </c>
      <c r="D1169" s="10">
        <v>3263.7730000000001</v>
      </c>
      <c r="E1169" s="10">
        <v>3179.962</v>
      </c>
      <c r="F1169" s="10">
        <v>3238.48</v>
      </c>
      <c r="G1169" s="10">
        <v>2107129100</v>
      </c>
      <c r="H1169" s="10">
        <v>27241622211</v>
      </c>
      <c r="I1169" s="10">
        <v>64.852999999999994</v>
      </c>
      <c r="J1169" s="10">
        <v>2.0434999999999999</v>
      </c>
    </row>
    <row r="1170" spans="1:10" x14ac:dyDescent="0.25">
      <c r="A1170" s="9">
        <v>40112</v>
      </c>
      <c r="B1170" s="10">
        <v>3238.48</v>
      </c>
      <c r="C1170" s="10">
        <v>3245.6640000000002</v>
      </c>
      <c r="D1170" s="10">
        <v>3259.9090000000001</v>
      </c>
      <c r="E1170" s="10">
        <v>3220.672</v>
      </c>
      <c r="F1170" s="10">
        <v>3256.7890000000002</v>
      </c>
      <c r="G1170" s="10">
        <v>1724959200</v>
      </c>
      <c r="H1170" s="10">
        <v>22328132875</v>
      </c>
      <c r="I1170" s="10">
        <v>18.309000000000001</v>
      </c>
      <c r="J1170" s="10">
        <v>0.56540000000000001</v>
      </c>
    </row>
    <row r="1171" spans="1:10" x14ac:dyDescent="0.25">
      <c r="A1171" s="9">
        <v>40113</v>
      </c>
      <c r="B1171" s="10">
        <v>3256.7890000000002</v>
      </c>
      <c r="C1171" s="10">
        <v>3224.7539999999999</v>
      </c>
      <c r="D1171" s="10">
        <v>3233.0830000000001</v>
      </c>
      <c r="E1171" s="10">
        <v>3151.1559999999999</v>
      </c>
      <c r="F1171" s="10">
        <v>3151.2739999999999</v>
      </c>
      <c r="G1171" s="10">
        <v>1848760500</v>
      </c>
      <c r="H1171" s="10">
        <v>23220209272</v>
      </c>
      <c r="I1171" s="10">
        <v>-105.515</v>
      </c>
      <c r="J1171" s="10">
        <v>-3.2397999999999998</v>
      </c>
    </row>
    <row r="1172" spans="1:10" x14ac:dyDescent="0.25">
      <c r="A1172" s="9">
        <v>40114</v>
      </c>
      <c r="B1172" s="10">
        <v>3151.2739999999999</v>
      </c>
      <c r="C1172" s="10">
        <v>3135.8809999999999</v>
      </c>
      <c r="D1172" s="10">
        <v>3182.7890000000002</v>
      </c>
      <c r="E1172" s="10">
        <v>3106.578</v>
      </c>
      <c r="F1172" s="10">
        <v>3182.431</v>
      </c>
      <c r="G1172" s="10">
        <v>1591817100</v>
      </c>
      <c r="H1172" s="10">
        <v>19184929115</v>
      </c>
      <c r="I1172" s="10">
        <v>31.157</v>
      </c>
      <c r="J1172" s="10">
        <v>0.98870000000000002</v>
      </c>
    </row>
    <row r="1173" spans="1:10" x14ac:dyDescent="0.25">
      <c r="A1173" s="9">
        <v>40115</v>
      </c>
      <c r="B1173" s="10">
        <v>3182.431</v>
      </c>
      <c r="C1173" s="10">
        <v>3118.1770000000001</v>
      </c>
      <c r="D1173" s="10">
        <v>3145.0720000000001</v>
      </c>
      <c r="E1173" s="10">
        <v>3093.9450000000002</v>
      </c>
      <c r="F1173" s="10">
        <v>3102.95</v>
      </c>
      <c r="G1173" s="10">
        <v>1613455500</v>
      </c>
      <c r="H1173" s="10">
        <v>20012023539</v>
      </c>
      <c r="I1173" s="10">
        <v>-79.480999999999995</v>
      </c>
      <c r="J1173" s="10">
        <v>-2.4975000000000001</v>
      </c>
    </row>
    <row r="1174" spans="1:10" x14ac:dyDescent="0.25">
      <c r="A1174" s="9">
        <v>40116</v>
      </c>
      <c r="B1174" s="10">
        <v>3102.95</v>
      </c>
      <c r="C1174" s="10">
        <v>3157.6190000000001</v>
      </c>
      <c r="D1174" s="10">
        <v>3180.82</v>
      </c>
      <c r="E1174" s="10">
        <v>3128.57</v>
      </c>
      <c r="F1174" s="10">
        <v>3131.569</v>
      </c>
      <c r="G1174" s="10">
        <v>1508802000</v>
      </c>
      <c r="H1174" s="10">
        <v>18357847504</v>
      </c>
      <c r="I1174" s="10">
        <v>28.619</v>
      </c>
      <c r="J1174" s="10">
        <v>0.92230000000000001</v>
      </c>
    </row>
    <row r="1175" spans="1:10" x14ac:dyDescent="0.25">
      <c r="A1175" s="9">
        <v>40119</v>
      </c>
      <c r="B1175" s="10">
        <v>3131.569</v>
      </c>
      <c r="C1175" s="10">
        <v>3061.634</v>
      </c>
      <c r="D1175" s="10">
        <v>3227.95</v>
      </c>
      <c r="E1175" s="10">
        <v>3048.2759999999998</v>
      </c>
      <c r="F1175" s="10">
        <v>3227.95</v>
      </c>
      <c r="G1175" s="10">
        <v>1952349200</v>
      </c>
      <c r="H1175" s="10">
        <v>23027445244</v>
      </c>
      <c r="I1175" s="10">
        <v>96.381</v>
      </c>
      <c r="J1175" s="10">
        <v>3.0777000000000001</v>
      </c>
    </row>
    <row r="1176" spans="1:10" x14ac:dyDescent="0.25">
      <c r="A1176" s="9">
        <v>40120</v>
      </c>
      <c r="B1176" s="10">
        <v>3227.95</v>
      </c>
      <c r="C1176" s="10">
        <v>3239.64</v>
      </c>
      <c r="D1176" s="10">
        <v>3288.4070000000002</v>
      </c>
      <c r="E1176" s="10">
        <v>3234.7640000000001</v>
      </c>
      <c r="F1176" s="10">
        <v>3282.4949999999999</v>
      </c>
      <c r="G1176" s="10">
        <v>2304663500</v>
      </c>
      <c r="H1176" s="10">
        <v>26506499872</v>
      </c>
      <c r="I1176" s="10">
        <v>54.545000000000002</v>
      </c>
      <c r="J1176" s="10">
        <v>1.6898</v>
      </c>
    </row>
    <row r="1177" spans="1:10" x14ac:dyDescent="0.25">
      <c r="A1177" s="9">
        <v>40121</v>
      </c>
      <c r="B1177" s="10">
        <v>3282.4949999999999</v>
      </c>
      <c r="C1177" s="10">
        <v>3295.2860000000001</v>
      </c>
      <c r="D1177" s="10">
        <v>3331.8690000000001</v>
      </c>
      <c r="E1177" s="10">
        <v>3272.8440000000001</v>
      </c>
      <c r="F1177" s="10">
        <v>3307.982</v>
      </c>
      <c r="G1177" s="10">
        <v>2315137600</v>
      </c>
      <c r="H1177" s="10">
        <v>27080539312</v>
      </c>
      <c r="I1177" s="10">
        <v>25.486999999999998</v>
      </c>
      <c r="J1177" s="10">
        <v>0.77649999999999997</v>
      </c>
    </row>
    <row r="1178" spans="1:10" x14ac:dyDescent="0.25">
      <c r="A1178" s="9">
        <v>40122</v>
      </c>
      <c r="B1178" s="10">
        <v>3307.982</v>
      </c>
      <c r="C1178" s="10">
        <v>3312.721</v>
      </c>
      <c r="D1178" s="10">
        <v>3340.0839999999998</v>
      </c>
      <c r="E1178" s="10">
        <v>3285.5610000000001</v>
      </c>
      <c r="F1178" s="10">
        <v>3336.0920000000001</v>
      </c>
      <c r="G1178" s="10">
        <v>2107656600</v>
      </c>
      <c r="H1178" s="10">
        <v>23497688465</v>
      </c>
      <c r="I1178" s="10">
        <v>28.11</v>
      </c>
      <c r="J1178" s="10">
        <v>0.8498</v>
      </c>
    </row>
    <row r="1179" spans="1:10" x14ac:dyDescent="0.25">
      <c r="A1179" s="9">
        <v>40123</v>
      </c>
      <c r="B1179" s="10">
        <v>3336.0920000000001</v>
      </c>
      <c r="C1179" s="10">
        <v>3357.3939999999998</v>
      </c>
      <c r="D1179" s="10">
        <v>3387.453</v>
      </c>
      <c r="E1179" s="10">
        <v>3353.4769999999999</v>
      </c>
      <c r="F1179" s="10">
        <v>3362.8980000000001</v>
      </c>
      <c r="G1179" s="10">
        <v>2618049500</v>
      </c>
      <c r="H1179" s="10">
        <v>29251413875</v>
      </c>
      <c r="I1179" s="10">
        <v>26.806000000000001</v>
      </c>
      <c r="J1179" s="10">
        <v>0.80349999999999999</v>
      </c>
    </row>
    <row r="1180" spans="1:10" x14ac:dyDescent="0.25">
      <c r="A1180" s="9">
        <v>40126</v>
      </c>
      <c r="B1180" s="10">
        <v>3362.8980000000001</v>
      </c>
      <c r="C1180" s="10">
        <v>3364.9879999999998</v>
      </c>
      <c r="D1180" s="10">
        <v>3397.143</v>
      </c>
      <c r="E1180" s="10">
        <v>3355.2919999999999</v>
      </c>
      <c r="F1180" s="10">
        <v>3397.143</v>
      </c>
      <c r="G1180" s="10">
        <v>2191021900</v>
      </c>
      <c r="H1180" s="10">
        <v>24879962274</v>
      </c>
      <c r="I1180" s="10">
        <v>34.244999999999997</v>
      </c>
      <c r="J1180" s="10">
        <v>1.0183</v>
      </c>
    </row>
    <row r="1181" spans="1:10" x14ac:dyDescent="0.25">
      <c r="A1181" s="9">
        <v>40127</v>
      </c>
      <c r="B1181" s="10">
        <v>3397.143</v>
      </c>
      <c r="C1181" s="10">
        <v>3423.2629999999999</v>
      </c>
      <c r="D1181" s="10">
        <v>3435.7020000000002</v>
      </c>
      <c r="E1181" s="10">
        <v>3391.636</v>
      </c>
      <c r="F1181" s="10">
        <v>3393.0230000000001</v>
      </c>
      <c r="G1181" s="10">
        <v>2089982900</v>
      </c>
      <c r="H1181" s="10">
        <v>24865146023</v>
      </c>
      <c r="I1181" s="10">
        <v>-4.12</v>
      </c>
      <c r="J1181" s="10">
        <v>-0.12130000000000001</v>
      </c>
    </row>
    <row r="1182" spans="1:10" x14ac:dyDescent="0.25">
      <c r="A1182" s="9">
        <v>40128</v>
      </c>
      <c r="B1182" s="10">
        <v>3393.0230000000001</v>
      </c>
      <c r="C1182" s="10">
        <v>3388.998</v>
      </c>
      <c r="D1182" s="10">
        <v>3405.4369999999999</v>
      </c>
      <c r="E1182" s="10">
        <v>3350.6970000000001</v>
      </c>
      <c r="F1182" s="10">
        <v>3381.1770000000001</v>
      </c>
      <c r="G1182" s="10">
        <v>1675104100</v>
      </c>
      <c r="H1182" s="10">
        <v>19472849381</v>
      </c>
      <c r="I1182" s="10">
        <v>-11.846</v>
      </c>
      <c r="J1182" s="10">
        <v>-0.34910000000000002</v>
      </c>
    </row>
    <row r="1183" spans="1:10" x14ac:dyDescent="0.25">
      <c r="A1183" s="9">
        <v>40129</v>
      </c>
      <c r="B1183" s="10">
        <v>3381.1770000000001</v>
      </c>
      <c r="C1183" s="10">
        <v>3391.95</v>
      </c>
      <c r="D1183" s="10">
        <v>3423.701</v>
      </c>
      <c r="E1183" s="10">
        <v>3383.2649999999999</v>
      </c>
      <c r="F1183" s="10">
        <v>3397.56</v>
      </c>
      <c r="G1183" s="10">
        <v>2201518600</v>
      </c>
      <c r="H1183" s="10">
        <v>24636382460</v>
      </c>
      <c r="I1183" s="10">
        <v>16.382999999999999</v>
      </c>
      <c r="J1183" s="10">
        <v>0.48449999999999999</v>
      </c>
    </row>
    <row r="1184" spans="1:10" x14ac:dyDescent="0.25">
      <c r="A1184" s="9">
        <v>40130</v>
      </c>
      <c r="B1184" s="10">
        <v>3397.56</v>
      </c>
      <c r="C1184" s="10">
        <v>3386.404</v>
      </c>
      <c r="D1184" s="10">
        <v>3407.9630000000002</v>
      </c>
      <c r="E1184" s="10">
        <v>3332.2939999999999</v>
      </c>
      <c r="F1184" s="10">
        <v>3407.42</v>
      </c>
      <c r="G1184" s="10">
        <v>2019321200</v>
      </c>
      <c r="H1184" s="10">
        <v>23694908846</v>
      </c>
      <c r="I1184" s="10">
        <v>9.86</v>
      </c>
      <c r="J1184" s="10">
        <v>0.29020000000000001</v>
      </c>
    </row>
    <row r="1185" spans="1:10" x14ac:dyDescent="0.25">
      <c r="A1185" s="9">
        <v>40133</v>
      </c>
      <c r="B1185" s="10">
        <v>3407.42</v>
      </c>
      <c r="C1185" s="10">
        <v>3432.3820000000001</v>
      </c>
      <c r="D1185" s="10">
        <v>3524.51</v>
      </c>
      <c r="E1185" s="10">
        <v>3432.3820000000001</v>
      </c>
      <c r="F1185" s="10">
        <v>3524.51</v>
      </c>
      <c r="G1185" s="10">
        <v>2945033500</v>
      </c>
      <c r="H1185" s="10">
        <v>37398724273</v>
      </c>
      <c r="I1185" s="10">
        <v>117.09</v>
      </c>
      <c r="J1185" s="10">
        <v>3.4363000000000001</v>
      </c>
    </row>
    <row r="1186" spans="1:10" x14ac:dyDescent="0.25">
      <c r="A1186" s="9">
        <v>40134</v>
      </c>
      <c r="B1186" s="10">
        <v>3524.51</v>
      </c>
      <c r="C1186" s="10">
        <v>3551.3879999999999</v>
      </c>
      <c r="D1186" s="10">
        <v>3555.8029999999999</v>
      </c>
      <c r="E1186" s="10">
        <v>3509.703</v>
      </c>
      <c r="F1186" s="10">
        <v>3525.3330000000001</v>
      </c>
      <c r="G1186" s="10">
        <v>2559322200</v>
      </c>
      <c r="H1186" s="10">
        <v>31847888850</v>
      </c>
      <c r="I1186" s="10">
        <v>0.82299999999999995</v>
      </c>
      <c r="J1186" s="10">
        <v>2.3400000000000001E-2</v>
      </c>
    </row>
    <row r="1187" spans="1:10" x14ac:dyDescent="0.25">
      <c r="A1187" s="9">
        <v>40135</v>
      </c>
      <c r="B1187" s="10">
        <v>3525.3330000000001</v>
      </c>
      <c r="C1187" s="10">
        <v>3531.1149999999998</v>
      </c>
      <c r="D1187" s="10">
        <v>3555.9769999999999</v>
      </c>
      <c r="E1187" s="10">
        <v>3505.5590000000002</v>
      </c>
      <c r="F1187" s="10">
        <v>3533.4810000000002</v>
      </c>
      <c r="G1187" s="10">
        <v>2277059400</v>
      </c>
      <c r="H1187" s="10">
        <v>28783004015</v>
      </c>
      <c r="I1187" s="10">
        <v>8.1479999999999997</v>
      </c>
      <c r="J1187" s="10">
        <v>0.2311</v>
      </c>
    </row>
    <row r="1188" spans="1:10" x14ac:dyDescent="0.25">
      <c r="A1188" s="9">
        <v>40136</v>
      </c>
      <c r="B1188" s="10">
        <v>3533.4810000000002</v>
      </c>
      <c r="C1188" s="10">
        <v>3541.6579999999999</v>
      </c>
      <c r="D1188" s="10">
        <v>3561.5749999999998</v>
      </c>
      <c r="E1188" s="10">
        <v>3507.7080000000001</v>
      </c>
      <c r="F1188" s="10">
        <v>3561.46</v>
      </c>
      <c r="G1188" s="10">
        <v>2489038100</v>
      </c>
      <c r="H1188" s="10">
        <v>29190282079</v>
      </c>
      <c r="I1188" s="10">
        <v>27.978999999999999</v>
      </c>
      <c r="J1188" s="10">
        <v>0.79179999999999995</v>
      </c>
    </row>
    <row r="1189" spans="1:10" x14ac:dyDescent="0.25">
      <c r="A1189" s="9">
        <v>40137</v>
      </c>
      <c r="B1189" s="10">
        <v>3561.46</v>
      </c>
      <c r="C1189" s="10">
        <v>3550.4119999999998</v>
      </c>
      <c r="D1189" s="10">
        <v>3571.0790000000002</v>
      </c>
      <c r="E1189" s="10">
        <v>3521.8760000000002</v>
      </c>
      <c r="F1189" s="10">
        <v>3547.1089999999999</v>
      </c>
      <c r="G1189" s="10">
        <v>2504319800</v>
      </c>
      <c r="H1189" s="10">
        <v>28112095628</v>
      </c>
      <c r="I1189" s="10">
        <v>-14.351000000000001</v>
      </c>
      <c r="J1189" s="10">
        <v>-0.40300000000000002</v>
      </c>
    </row>
    <row r="1190" spans="1:10" x14ac:dyDescent="0.25">
      <c r="A1190" s="9">
        <v>40140</v>
      </c>
      <c r="B1190" s="10">
        <v>3547.1089999999999</v>
      </c>
      <c r="C1190" s="10">
        <v>3553.1030000000001</v>
      </c>
      <c r="D1190" s="10">
        <v>3608.7559999999999</v>
      </c>
      <c r="E1190" s="10">
        <v>3548.143</v>
      </c>
      <c r="F1190" s="10">
        <v>3608.1219999999998</v>
      </c>
      <c r="G1190" s="10">
        <v>2610664900</v>
      </c>
      <c r="H1190" s="10">
        <v>31638625262</v>
      </c>
      <c r="I1190" s="10">
        <v>61.012999999999998</v>
      </c>
      <c r="J1190" s="10">
        <v>1.7201</v>
      </c>
    </row>
    <row r="1191" spans="1:10" x14ac:dyDescent="0.25">
      <c r="A1191" s="9">
        <v>40141</v>
      </c>
      <c r="B1191" s="10">
        <v>3608.1219999999998</v>
      </c>
      <c r="C1191" s="10">
        <v>3627.1080000000002</v>
      </c>
      <c r="D1191" s="10">
        <v>3675.6289999999999</v>
      </c>
      <c r="E1191" s="10">
        <v>3477.5990000000002</v>
      </c>
      <c r="F1191" s="10">
        <v>3495.152</v>
      </c>
      <c r="G1191" s="10">
        <v>4539535500</v>
      </c>
      <c r="H1191" s="10">
        <v>52000859341</v>
      </c>
      <c r="I1191" s="10">
        <v>-112.97</v>
      </c>
      <c r="J1191" s="10">
        <v>-3.1309999999999998</v>
      </c>
    </row>
    <row r="1192" spans="1:10" x14ac:dyDescent="0.25">
      <c r="A1192" s="9">
        <v>40142</v>
      </c>
      <c r="B1192" s="10">
        <v>3495.152</v>
      </c>
      <c r="C1192" s="10">
        <v>3481.4459999999999</v>
      </c>
      <c r="D1192" s="10">
        <v>3630.4070000000002</v>
      </c>
      <c r="E1192" s="10">
        <v>3466.8490000000002</v>
      </c>
      <c r="F1192" s="10">
        <v>3629.8530000000001</v>
      </c>
      <c r="G1192" s="10">
        <v>3539516700</v>
      </c>
      <c r="H1192" s="10">
        <v>38204432358</v>
      </c>
      <c r="I1192" s="10">
        <v>134.70099999999999</v>
      </c>
      <c r="J1192" s="10">
        <v>3.8538999999999999</v>
      </c>
    </row>
    <row r="1193" spans="1:10" x14ac:dyDescent="0.25">
      <c r="A1193" s="9">
        <v>40143</v>
      </c>
      <c r="B1193" s="10">
        <v>3629.8530000000001</v>
      </c>
      <c r="C1193" s="10">
        <v>3643.8359999999998</v>
      </c>
      <c r="D1193" s="10">
        <v>3670.663</v>
      </c>
      <c r="E1193" s="10">
        <v>3477.3820000000001</v>
      </c>
      <c r="F1193" s="10">
        <v>3492.7959999999998</v>
      </c>
      <c r="G1193" s="10">
        <v>3775344300</v>
      </c>
      <c r="H1193" s="10">
        <v>45175345525</v>
      </c>
      <c r="I1193" s="10">
        <v>-137.05699999999999</v>
      </c>
      <c r="J1193" s="10">
        <v>-3.7757999999999998</v>
      </c>
    </row>
    <row r="1194" spans="1:10" x14ac:dyDescent="0.25">
      <c r="A1194" s="9">
        <v>40144</v>
      </c>
      <c r="B1194" s="10">
        <v>3492.7959999999998</v>
      </c>
      <c r="C1194" s="10">
        <v>3434.9630000000002</v>
      </c>
      <c r="D1194" s="10">
        <v>3483.652</v>
      </c>
      <c r="E1194" s="10">
        <v>3358.4859999999999</v>
      </c>
      <c r="F1194" s="10">
        <v>3371.143</v>
      </c>
      <c r="G1194" s="10">
        <v>2489224200</v>
      </c>
      <c r="H1194" s="10">
        <v>29246986785</v>
      </c>
      <c r="I1194" s="10">
        <v>-121.65300000000001</v>
      </c>
      <c r="J1194" s="10">
        <v>-3.4830000000000001</v>
      </c>
    </row>
    <row r="1195" spans="1:10" x14ac:dyDescent="0.25">
      <c r="A1195" s="9">
        <v>40147</v>
      </c>
      <c r="B1195" s="10">
        <v>3371.143</v>
      </c>
      <c r="C1195" s="10">
        <v>3408.5329999999999</v>
      </c>
      <c r="D1195" s="10">
        <v>3520.2289999999998</v>
      </c>
      <c r="E1195" s="10">
        <v>3408.5329999999999</v>
      </c>
      <c r="F1195" s="10">
        <v>3520.223</v>
      </c>
      <c r="G1195" s="10">
        <v>2228692300</v>
      </c>
      <c r="H1195" s="10">
        <v>27589689004</v>
      </c>
      <c r="I1195" s="10">
        <v>149.08000000000001</v>
      </c>
      <c r="J1195" s="10">
        <v>4.4222000000000001</v>
      </c>
    </row>
    <row r="1196" spans="1:10" x14ac:dyDescent="0.25">
      <c r="A1196" s="9">
        <v>40148</v>
      </c>
      <c r="B1196" s="10">
        <v>3520.223</v>
      </c>
      <c r="C1196" s="10">
        <v>3522.4830000000002</v>
      </c>
      <c r="D1196" s="10">
        <v>3606.6460000000002</v>
      </c>
      <c r="E1196" s="10">
        <v>3504.058</v>
      </c>
      <c r="F1196" s="10">
        <v>3606.6460000000002</v>
      </c>
      <c r="G1196" s="10">
        <v>2817615900</v>
      </c>
      <c r="H1196" s="10">
        <v>32915692051</v>
      </c>
      <c r="I1196" s="10">
        <v>86.423000000000002</v>
      </c>
      <c r="J1196" s="10">
        <v>2.4550000000000001</v>
      </c>
    </row>
    <row r="1197" spans="1:10" x14ac:dyDescent="0.25">
      <c r="A1197" s="9">
        <v>40149</v>
      </c>
      <c r="B1197" s="10">
        <v>3606.6460000000002</v>
      </c>
      <c r="C1197" s="10">
        <v>3623.942</v>
      </c>
      <c r="D1197" s="10">
        <v>3649.1320000000001</v>
      </c>
      <c r="E1197" s="10">
        <v>3601.0740000000001</v>
      </c>
      <c r="F1197" s="10">
        <v>3633.5619999999999</v>
      </c>
      <c r="G1197" s="10">
        <v>2595953300</v>
      </c>
      <c r="H1197" s="10">
        <v>32014178737</v>
      </c>
      <c r="I1197" s="10">
        <v>26.916</v>
      </c>
      <c r="J1197" s="10">
        <v>0.74629999999999996</v>
      </c>
    </row>
    <row r="1198" spans="1:10" x14ac:dyDescent="0.25">
      <c r="A1198" s="9">
        <v>40150</v>
      </c>
      <c r="B1198" s="10">
        <v>3633.5619999999999</v>
      </c>
      <c r="C1198" s="10">
        <v>3631.5819999999999</v>
      </c>
      <c r="D1198" s="10">
        <v>3667.05</v>
      </c>
      <c r="E1198" s="10">
        <v>3606.248</v>
      </c>
      <c r="F1198" s="10">
        <v>3666.5030000000002</v>
      </c>
      <c r="G1198" s="10">
        <v>2635893100</v>
      </c>
      <c r="H1198" s="10">
        <v>31843954297</v>
      </c>
      <c r="I1198" s="10">
        <v>32.941000000000003</v>
      </c>
      <c r="J1198" s="10">
        <v>0.90659999999999996</v>
      </c>
    </row>
    <row r="1199" spans="1:10" x14ac:dyDescent="0.25">
      <c r="A1199" s="9">
        <v>40151</v>
      </c>
      <c r="B1199" s="10">
        <v>3666.5030000000002</v>
      </c>
      <c r="C1199" s="10">
        <v>3657.2220000000002</v>
      </c>
      <c r="D1199" s="10">
        <v>3706.7249999999999</v>
      </c>
      <c r="E1199" s="10">
        <v>3558.2689999999998</v>
      </c>
      <c r="F1199" s="10">
        <v>3652.5740000000001</v>
      </c>
      <c r="G1199" s="10">
        <v>3024157000</v>
      </c>
      <c r="H1199" s="10">
        <v>37890499314</v>
      </c>
      <c r="I1199" s="10">
        <v>-13.929</v>
      </c>
      <c r="J1199" s="10">
        <v>-0.37990000000000002</v>
      </c>
    </row>
    <row r="1200" spans="1:10" x14ac:dyDescent="0.25">
      <c r="A1200" s="9">
        <v>40154</v>
      </c>
      <c r="B1200" s="10">
        <v>3652.5740000000001</v>
      </c>
      <c r="C1200" s="10">
        <v>3662.5309999999999</v>
      </c>
      <c r="D1200" s="10">
        <v>3684.1790000000001</v>
      </c>
      <c r="E1200" s="10">
        <v>3646.241</v>
      </c>
      <c r="F1200" s="10">
        <v>3684.1790000000001</v>
      </c>
      <c r="G1200" s="10">
        <v>2085623000</v>
      </c>
      <c r="H1200" s="10">
        <v>26435373933</v>
      </c>
      <c r="I1200" s="10">
        <v>31.605</v>
      </c>
      <c r="J1200" s="10">
        <v>0.86529999999999996</v>
      </c>
    </row>
    <row r="1201" spans="1:10" x14ac:dyDescent="0.25">
      <c r="A1201" s="9">
        <v>40155</v>
      </c>
      <c r="B1201" s="10">
        <v>3684.1790000000001</v>
      </c>
      <c r="C1201" s="10">
        <v>3685.7930000000001</v>
      </c>
      <c r="D1201" s="10">
        <v>3685.7930000000001</v>
      </c>
      <c r="E1201" s="10">
        <v>3601.3539999999998</v>
      </c>
      <c r="F1201" s="10">
        <v>3649.201</v>
      </c>
      <c r="G1201" s="10">
        <v>2166996900</v>
      </c>
      <c r="H1201" s="10">
        <v>25950130093</v>
      </c>
      <c r="I1201" s="10">
        <v>-34.978000000000002</v>
      </c>
      <c r="J1201" s="10">
        <v>-0.94940000000000002</v>
      </c>
    </row>
    <row r="1202" spans="1:10" x14ac:dyDescent="0.25">
      <c r="A1202" s="9">
        <v>40156</v>
      </c>
      <c r="B1202" s="10">
        <v>3649.201</v>
      </c>
      <c r="C1202" s="10">
        <v>3602.2510000000002</v>
      </c>
      <c r="D1202" s="10">
        <v>3634.9850000000001</v>
      </c>
      <c r="E1202" s="10">
        <v>3579.837</v>
      </c>
      <c r="F1202" s="10">
        <v>3591.6170000000002</v>
      </c>
      <c r="G1202" s="10">
        <v>1840465800</v>
      </c>
      <c r="H1202" s="10">
        <v>22782820437</v>
      </c>
      <c r="I1202" s="10">
        <v>-57.584000000000003</v>
      </c>
      <c r="J1202" s="10">
        <v>-1.5780000000000001</v>
      </c>
    </row>
    <row r="1203" spans="1:10" x14ac:dyDescent="0.25">
      <c r="A1203" s="9">
        <v>40157</v>
      </c>
      <c r="B1203" s="10">
        <v>3591.6170000000002</v>
      </c>
      <c r="C1203" s="10">
        <v>3612.0720000000001</v>
      </c>
      <c r="D1203" s="10">
        <v>3636.2469999999998</v>
      </c>
      <c r="E1203" s="10">
        <v>3568.6439999999998</v>
      </c>
      <c r="F1203" s="10">
        <v>3604.6179999999999</v>
      </c>
      <c r="G1203" s="10">
        <v>1466770700</v>
      </c>
      <c r="H1203" s="10">
        <v>17629513744</v>
      </c>
      <c r="I1203" s="10">
        <v>13.000999999999999</v>
      </c>
      <c r="J1203" s="10">
        <v>0.36199999999999999</v>
      </c>
    </row>
    <row r="1204" spans="1:10" x14ac:dyDescent="0.25">
      <c r="A1204" s="9">
        <v>40158</v>
      </c>
      <c r="B1204" s="10">
        <v>3604.6179999999999</v>
      </c>
      <c r="C1204" s="10">
        <v>3624.5970000000002</v>
      </c>
      <c r="D1204" s="10">
        <v>3645.828</v>
      </c>
      <c r="E1204" s="10">
        <v>3600.3220000000001</v>
      </c>
      <c r="F1204" s="10">
        <v>3608.5749999999998</v>
      </c>
      <c r="G1204" s="10">
        <v>1614996500</v>
      </c>
      <c r="H1204" s="10">
        <v>18357087357</v>
      </c>
      <c r="I1204" s="10">
        <v>3.9569999999999999</v>
      </c>
      <c r="J1204" s="10">
        <v>0.10979999999999999</v>
      </c>
    </row>
    <row r="1205" spans="1:10" x14ac:dyDescent="0.25">
      <c r="A1205" s="9">
        <v>40161</v>
      </c>
      <c r="B1205" s="10">
        <v>3608.5749999999998</v>
      </c>
      <c r="C1205" s="10">
        <v>3614.1950000000002</v>
      </c>
      <c r="D1205" s="10">
        <v>3627.07</v>
      </c>
      <c r="E1205" s="10">
        <v>3521.9760000000001</v>
      </c>
      <c r="F1205" s="10">
        <v>3625.0940000000001</v>
      </c>
      <c r="G1205" s="10">
        <v>1848882400</v>
      </c>
      <c r="H1205" s="10">
        <v>21823410661</v>
      </c>
      <c r="I1205" s="10">
        <v>16.518999999999998</v>
      </c>
      <c r="J1205" s="10">
        <v>0.45779999999999998</v>
      </c>
    </row>
    <row r="1206" spans="1:10" x14ac:dyDescent="0.25">
      <c r="A1206" s="9">
        <v>40162</v>
      </c>
      <c r="B1206" s="10">
        <v>3625.0940000000001</v>
      </c>
      <c r="C1206" s="10">
        <v>3617.8789999999999</v>
      </c>
      <c r="D1206" s="10">
        <v>3658.3119999999999</v>
      </c>
      <c r="E1206" s="10">
        <v>3602.7</v>
      </c>
      <c r="F1206" s="10">
        <v>3625.373</v>
      </c>
      <c r="G1206" s="10">
        <v>1578335600</v>
      </c>
      <c r="H1206" s="10">
        <v>20061365406</v>
      </c>
      <c r="I1206" s="10">
        <v>0.27900000000000003</v>
      </c>
      <c r="J1206" s="10">
        <v>7.7000000000000002E-3</v>
      </c>
    </row>
    <row r="1207" spans="1:10" x14ac:dyDescent="0.25">
      <c r="A1207" s="9">
        <v>40163</v>
      </c>
      <c r="B1207" s="10">
        <v>3625.373</v>
      </c>
      <c r="C1207" s="10">
        <v>3614.348</v>
      </c>
      <c r="D1207" s="10">
        <v>3647.4409999999998</v>
      </c>
      <c r="E1207" s="10">
        <v>3581.0540000000001</v>
      </c>
      <c r="F1207" s="10">
        <v>3591.3789999999999</v>
      </c>
      <c r="G1207" s="10">
        <v>1323881700</v>
      </c>
      <c r="H1207" s="10">
        <v>17201834592</v>
      </c>
      <c r="I1207" s="10">
        <v>-33.994</v>
      </c>
      <c r="J1207" s="10">
        <v>-0.93769999999999998</v>
      </c>
    </row>
    <row r="1208" spans="1:10" x14ac:dyDescent="0.25">
      <c r="A1208" s="9">
        <v>40164</v>
      </c>
      <c r="B1208" s="10">
        <v>3591.3789999999999</v>
      </c>
      <c r="C1208" s="10">
        <v>3601.7240000000002</v>
      </c>
      <c r="D1208" s="10">
        <v>3613.1190000000001</v>
      </c>
      <c r="E1208" s="10">
        <v>3478.3130000000001</v>
      </c>
      <c r="F1208" s="10">
        <v>3482.5749999999998</v>
      </c>
      <c r="G1208" s="10">
        <v>1528821700</v>
      </c>
      <c r="H1208" s="10">
        <v>18533532441</v>
      </c>
      <c r="I1208" s="10">
        <v>-108.804</v>
      </c>
      <c r="J1208" s="10">
        <v>-3.0295999999999998</v>
      </c>
    </row>
    <row r="1209" spans="1:10" x14ac:dyDescent="0.25">
      <c r="A1209" s="9">
        <v>40165</v>
      </c>
      <c r="B1209" s="10">
        <v>3482.5749999999998</v>
      </c>
      <c r="C1209" s="10">
        <v>3452.3209999999999</v>
      </c>
      <c r="D1209" s="10">
        <v>3460.8290000000002</v>
      </c>
      <c r="E1209" s="10">
        <v>3380.3270000000002</v>
      </c>
      <c r="F1209" s="10">
        <v>3384.5819999999999</v>
      </c>
      <c r="G1209" s="10">
        <v>1365696700</v>
      </c>
      <c r="H1209" s="10">
        <v>16423601713</v>
      </c>
      <c r="I1209" s="10">
        <v>-97.992999999999995</v>
      </c>
      <c r="J1209" s="10">
        <v>-2.8138000000000001</v>
      </c>
    </row>
    <row r="1210" spans="1:10" x14ac:dyDescent="0.25">
      <c r="A1210" s="9">
        <v>40168</v>
      </c>
      <c r="B1210" s="10">
        <v>3384.5819999999999</v>
      </c>
      <c r="C1210" s="10">
        <v>3381.8690000000001</v>
      </c>
      <c r="D1210" s="10">
        <v>3402.212</v>
      </c>
      <c r="E1210" s="10">
        <v>3355.134</v>
      </c>
      <c r="F1210" s="10">
        <v>3395.5920000000001</v>
      </c>
      <c r="G1210" s="10">
        <v>1083506200</v>
      </c>
      <c r="H1210" s="10">
        <v>12834617080</v>
      </c>
      <c r="I1210" s="10">
        <v>11.01</v>
      </c>
      <c r="J1210" s="10">
        <v>0.32529999999999998</v>
      </c>
    </row>
    <row r="1211" spans="1:10" x14ac:dyDescent="0.25">
      <c r="A1211" s="9">
        <v>40169</v>
      </c>
      <c r="B1211" s="10">
        <v>3395.5920000000001</v>
      </c>
      <c r="C1211" s="10">
        <v>3403.7530000000002</v>
      </c>
      <c r="D1211" s="10">
        <v>3408.5010000000002</v>
      </c>
      <c r="E1211" s="10">
        <v>3284.61</v>
      </c>
      <c r="F1211" s="10">
        <v>3284.61</v>
      </c>
      <c r="G1211" s="10">
        <v>1148082200</v>
      </c>
      <c r="H1211" s="10">
        <v>14165691499</v>
      </c>
      <c r="I1211" s="10">
        <v>-110.982</v>
      </c>
      <c r="J1211" s="10">
        <v>-3.2684000000000002</v>
      </c>
    </row>
    <row r="1212" spans="1:10" x14ac:dyDescent="0.25">
      <c r="A1212" s="9">
        <v>40170</v>
      </c>
      <c r="B1212" s="10">
        <v>3284.61</v>
      </c>
      <c r="C1212" s="10">
        <v>3281.114</v>
      </c>
      <c r="D1212" s="10">
        <v>3321.5320000000002</v>
      </c>
      <c r="E1212" s="10">
        <v>3273.067</v>
      </c>
      <c r="F1212" s="10">
        <v>3318.3359999999998</v>
      </c>
      <c r="G1212" s="10">
        <v>1003415400</v>
      </c>
      <c r="H1212" s="10">
        <v>12673421410</v>
      </c>
      <c r="I1212" s="10">
        <v>33.725999999999999</v>
      </c>
      <c r="J1212" s="10">
        <v>1.0267999999999999</v>
      </c>
    </row>
    <row r="1213" spans="1:10" x14ac:dyDescent="0.25">
      <c r="A1213" s="9">
        <v>40171</v>
      </c>
      <c r="B1213" s="10">
        <v>3318.3359999999998</v>
      </c>
      <c r="C1213" s="10">
        <v>3331.8760000000002</v>
      </c>
      <c r="D1213" s="10">
        <v>3460.3690000000001</v>
      </c>
      <c r="E1213" s="10">
        <v>3325.21</v>
      </c>
      <c r="F1213" s="10">
        <v>3452.86</v>
      </c>
      <c r="G1213" s="10">
        <v>1521294500</v>
      </c>
      <c r="H1213" s="10">
        <v>19367637616</v>
      </c>
      <c r="I1213" s="10">
        <v>134.524</v>
      </c>
      <c r="J1213" s="10">
        <v>4.0540000000000003</v>
      </c>
    </row>
    <row r="1214" spans="1:10" x14ac:dyDescent="0.25">
      <c r="A1214" s="9">
        <v>40172</v>
      </c>
      <c r="B1214" s="10">
        <v>3452.86</v>
      </c>
      <c r="C1214" s="10">
        <v>3449.9209999999998</v>
      </c>
      <c r="D1214" s="10">
        <v>3463.864</v>
      </c>
      <c r="E1214" s="10">
        <v>3428.4229999999998</v>
      </c>
      <c r="F1214" s="10">
        <v>3444.6880000000001</v>
      </c>
      <c r="G1214" s="10">
        <v>1188751000</v>
      </c>
      <c r="H1214" s="10">
        <v>14925016732</v>
      </c>
      <c r="I1214" s="10">
        <v>-8.1720000000000006</v>
      </c>
      <c r="J1214" s="10">
        <v>-0.23669999999999999</v>
      </c>
    </row>
    <row r="1215" spans="1:10" x14ac:dyDescent="0.25">
      <c r="A1215" s="9">
        <v>40175</v>
      </c>
      <c r="B1215" s="10">
        <v>3444.6880000000001</v>
      </c>
      <c r="C1215" s="10">
        <v>3452.5070000000001</v>
      </c>
      <c r="D1215" s="10">
        <v>3511.1329999999998</v>
      </c>
      <c r="E1215" s="10">
        <v>3452.3539999999998</v>
      </c>
      <c r="F1215" s="10">
        <v>3504.7469999999998</v>
      </c>
      <c r="G1215" s="10">
        <v>1259846500</v>
      </c>
      <c r="H1215" s="10">
        <v>16424084396</v>
      </c>
      <c r="I1215" s="10">
        <v>60.058999999999997</v>
      </c>
      <c r="J1215" s="10">
        <v>1.7435</v>
      </c>
    </row>
    <row r="1216" spans="1:10" x14ac:dyDescent="0.25">
      <c r="A1216" s="9">
        <v>40176</v>
      </c>
      <c r="B1216" s="10">
        <v>3504.7469999999998</v>
      </c>
      <c r="C1216" s="10">
        <v>3513.9630000000002</v>
      </c>
      <c r="D1216" s="10">
        <v>3519.1039999999998</v>
      </c>
      <c r="E1216" s="10">
        <v>3468.078</v>
      </c>
      <c r="F1216" s="10">
        <v>3518.8760000000002</v>
      </c>
      <c r="G1216" s="10">
        <v>1305815200</v>
      </c>
      <c r="H1216" s="10">
        <v>16570974095</v>
      </c>
      <c r="I1216" s="10">
        <v>14.129</v>
      </c>
      <c r="J1216" s="10">
        <v>0.40310000000000001</v>
      </c>
    </row>
    <row r="1217" spans="1:10" x14ac:dyDescent="0.25">
      <c r="A1217" s="9">
        <v>40177</v>
      </c>
      <c r="B1217" s="10">
        <v>3518.8760000000002</v>
      </c>
      <c r="C1217" s="10">
        <v>3520.26</v>
      </c>
      <c r="D1217" s="10">
        <v>3559.299</v>
      </c>
      <c r="E1217" s="10">
        <v>3516.0990000000002</v>
      </c>
      <c r="F1217" s="10">
        <v>3555.8449999999998</v>
      </c>
      <c r="G1217" s="10">
        <v>1821362300</v>
      </c>
      <c r="H1217" s="10">
        <v>22961452442</v>
      </c>
      <c r="I1217" s="10">
        <v>36.969000000000001</v>
      </c>
      <c r="J1217" s="10">
        <v>1.0506</v>
      </c>
    </row>
    <row r="1218" spans="1:10" x14ac:dyDescent="0.25">
      <c r="A1218" s="9">
        <v>40178</v>
      </c>
      <c r="B1218" s="10">
        <v>3555.8449999999998</v>
      </c>
      <c r="C1218" s="10">
        <v>3557.7910000000002</v>
      </c>
      <c r="D1218" s="10">
        <v>3566.2240000000002</v>
      </c>
      <c r="E1218" s="10">
        <v>3522.0819999999999</v>
      </c>
      <c r="F1218" s="10">
        <v>3566.1179999999999</v>
      </c>
      <c r="G1218" s="10">
        <v>1441309000</v>
      </c>
      <c r="H1218" s="10">
        <v>18873915534</v>
      </c>
      <c r="I1218" s="10">
        <v>10.273</v>
      </c>
      <c r="J1218" s="10">
        <v>0.28889999999999999</v>
      </c>
    </row>
    <row r="1219" spans="1:10" x14ac:dyDescent="0.25">
      <c r="A1219" s="9">
        <v>40182</v>
      </c>
      <c r="B1219" s="10">
        <v>3566.1179999999999</v>
      </c>
      <c r="C1219" s="10">
        <v>3584.4270000000001</v>
      </c>
      <c r="D1219" s="10">
        <v>3589.03</v>
      </c>
      <c r="E1219" s="10">
        <v>3532.2049999999999</v>
      </c>
      <c r="F1219" s="10">
        <v>3532.2049999999999</v>
      </c>
      <c r="G1219" s="10">
        <v>1644614300</v>
      </c>
      <c r="H1219" s="10">
        <v>19862023036</v>
      </c>
      <c r="I1219" s="10">
        <v>-33.912999999999997</v>
      </c>
      <c r="J1219" s="10">
        <v>-0.95099999999999996</v>
      </c>
    </row>
    <row r="1220" spans="1:10" x14ac:dyDescent="0.25">
      <c r="A1220" s="9">
        <v>40183</v>
      </c>
      <c r="B1220" s="10">
        <v>3532.2049999999999</v>
      </c>
      <c r="C1220" s="10">
        <v>3540.7339999999999</v>
      </c>
      <c r="D1220" s="10">
        <v>3578.4650000000001</v>
      </c>
      <c r="E1220" s="10">
        <v>3512.607</v>
      </c>
      <c r="F1220" s="10">
        <v>3569.8530000000001</v>
      </c>
      <c r="G1220" s="10">
        <v>2060179300</v>
      </c>
      <c r="H1220" s="10">
        <v>26424858722</v>
      </c>
      <c r="I1220" s="10">
        <v>37.648000000000003</v>
      </c>
      <c r="J1220" s="10">
        <v>1.0658000000000001</v>
      </c>
    </row>
    <row r="1221" spans="1:10" x14ac:dyDescent="0.25">
      <c r="A1221" s="9">
        <v>40184</v>
      </c>
      <c r="B1221" s="10">
        <v>3569.8530000000001</v>
      </c>
      <c r="C1221" s="10">
        <v>3564.9</v>
      </c>
      <c r="D1221" s="10">
        <v>3612.6709999999998</v>
      </c>
      <c r="E1221" s="10">
        <v>3554.8820000000001</v>
      </c>
      <c r="F1221" s="10">
        <v>3559.64</v>
      </c>
      <c r="G1221" s="10">
        <v>2012586000</v>
      </c>
      <c r="H1221" s="10">
        <v>26962194549</v>
      </c>
      <c r="I1221" s="10">
        <v>-10.212999999999999</v>
      </c>
      <c r="J1221" s="10">
        <v>-0.28610000000000002</v>
      </c>
    </row>
    <row r="1222" spans="1:10" x14ac:dyDescent="0.25">
      <c r="A1222" s="9">
        <v>40185</v>
      </c>
      <c r="B1222" s="10">
        <v>3559.64</v>
      </c>
      <c r="C1222" s="10">
        <v>3557.2759999999998</v>
      </c>
      <c r="D1222" s="10">
        <v>3579.0740000000001</v>
      </c>
      <c r="E1222" s="10">
        <v>3466.22</v>
      </c>
      <c r="F1222" s="10">
        <v>3480.2829999999999</v>
      </c>
      <c r="G1222" s="10">
        <v>2092257000</v>
      </c>
      <c r="H1222" s="10">
        <v>26665621743</v>
      </c>
      <c r="I1222" s="10">
        <v>-79.356999999999999</v>
      </c>
      <c r="J1222" s="10">
        <v>-2.2294</v>
      </c>
    </row>
    <row r="1223" spans="1:10" x14ac:dyDescent="0.25">
      <c r="A1223" s="9">
        <v>40186</v>
      </c>
      <c r="B1223" s="10">
        <v>3480.2829999999999</v>
      </c>
      <c r="C1223" s="10">
        <v>3467.0039999999999</v>
      </c>
      <c r="D1223" s="10">
        <v>3481.4160000000002</v>
      </c>
      <c r="E1223" s="10">
        <v>3428.8960000000002</v>
      </c>
      <c r="F1223" s="10">
        <v>3478.9160000000002</v>
      </c>
      <c r="G1223" s="10">
        <v>1515081600</v>
      </c>
      <c r="H1223" s="10">
        <v>19893984890</v>
      </c>
      <c r="I1223" s="10">
        <v>-1.367</v>
      </c>
      <c r="J1223" s="10">
        <v>-3.9300000000000002E-2</v>
      </c>
    </row>
    <row r="1224" spans="1:10" x14ac:dyDescent="0.25">
      <c r="A1224" s="9">
        <v>40189</v>
      </c>
      <c r="B1224" s="10">
        <v>3478.9160000000002</v>
      </c>
      <c r="C1224" s="10">
        <v>3591.8820000000001</v>
      </c>
      <c r="D1224" s="10">
        <v>3591.8820000000001</v>
      </c>
      <c r="E1224" s="10">
        <v>3462.8939999999998</v>
      </c>
      <c r="F1224" s="10">
        <v>3476.1329999999998</v>
      </c>
      <c r="G1224" s="10">
        <v>2323058000</v>
      </c>
      <c r="H1224" s="10">
        <v>26895164618</v>
      </c>
      <c r="I1224" s="10">
        <v>-2.7829999999999999</v>
      </c>
      <c r="J1224" s="10">
        <v>-0.08</v>
      </c>
    </row>
    <row r="1225" spans="1:10" x14ac:dyDescent="0.25">
      <c r="A1225" s="9">
        <v>40190</v>
      </c>
      <c r="B1225" s="10">
        <v>3476.1329999999998</v>
      </c>
      <c r="C1225" s="10">
        <v>3470.7730000000001</v>
      </c>
      <c r="D1225" s="10">
        <v>3541.68</v>
      </c>
      <c r="E1225" s="10">
        <v>3440.8719999999998</v>
      </c>
      <c r="F1225" s="10">
        <v>3541.3910000000001</v>
      </c>
      <c r="G1225" s="10">
        <v>2441385800</v>
      </c>
      <c r="H1225" s="10">
        <v>30940205434</v>
      </c>
      <c r="I1225" s="10">
        <v>65.257999999999996</v>
      </c>
      <c r="J1225" s="10">
        <v>1.8773</v>
      </c>
    </row>
    <row r="1226" spans="1:10" x14ac:dyDescent="0.25">
      <c r="A1226" s="9">
        <v>40191</v>
      </c>
      <c r="B1226" s="10">
        <v>3541.3910000000001</v>
      </c>
      <c r="C1226" s="10">
        <v>3456.0219999999999</v>
      </c>
      <c r="D1226" s="10">
        <v>3497.5749999999998</v>
      </c>
      <c r="E1226" s="10">
        <v>3421.9430000000002</v>
      </c>
      <c r="F1226" s="10">
        <v>3427.69</v>
      </c>
      <c r="G1226" s="10">
        <v>3183460700</v>
      </c>
      <c r="H1226" s="10">
        <v>37698565947</v>
      </c>
      <c r="I1226" s="10">
        <v>-113.70099999999999</v>
      </c>
      <c r="J1226" s="10">
        <v>-3.2105999999999999</v>
      </c>
    </row>
    <row r="1227" spans="1:10" x14ac:dyDescent="0.25">
      <c r="A1227" s="9">
        <v>40192</v>
      </c>
      <c r="B1227" s="10">
        <v>3427.69</v>
      </c>
      <c r="C1227" s="10">
        <v>3440.645</v>
      </c>
      <c r="D1227" s="10">
        <v>3480.7489999999998</v>
      </c>
      <c r="E1227" s="10">
        <v>3422.056</v>
      </c>
      <c r="F1227" s="10">
        <v>3478.36</v>
      </c>
      <c r="G1227" s="10">
        <v>2150997900</v>
      </c>
      <c r="H1227" s="10">
        <v>27770184807</v>
      </c>
      <c r="I1227" s="10">
        <v>50.67</v>
      </c>
      <c r="J1227" s="10">
        <v>1.4782999999999999</v>
      </c>
    </row>
    <row r="1228" spans="1:10" x14ac:dyDescent="0.25">
      <c r="A1228" s="9">
        <v>40193</v>
      </c>
      <c r="B1228" s="10">
        <v>3478.36</v>
      </c>
      <c r="C1228" s="10">
        <v>3480.9520000000002</v>
      </c>
      <c r="D1228" s="10">
        <v>3505.5340000000001</v>
      </c>
      <c r="E1228" s="10">
        <v>3454.5340000000001</v>
      </c>
      <c r="F1228" s="10">
        <v>3483.317</v>
      </c>
      <c r="G1228" s="10">
        <v>1899978700</v>
      </c>
      <c r="H1228" s="10">
        <v>23823543204</v>
      </c>
      <c r="I1228" s="10">
        <v>4.9569999999999999</v>
      </c>
      <c r="J1228" s="10">
        <v>0.14249999999999999</v>
      </c>
    </row>
    <row r="1229" spans="1:10" x14ac:dyDescent="0.25">
      <c r="A1229" s="9">
        <v>40196</v>
      </c>
      <c r="B1229" s="10">
        <v>3483.317</v>
      </c>
      <c r="C1229" s="10">
        <v>3473.9560000000001</v>
      </c>
      <c r="D1229" s="10">
        <v>3517.7159999999999</v>
      </c>
      <c r="E1229" s="10">
        <v>3464.971</v>
      </c>
      <c r="F1229" s="10">
        <v>3515.623</v>
      </c>
      <c r="G1229" s="10">
        <v>2106208200</v>
      </c>
      <c r="H1229" s="10">
        <v>26138740768</v>
      </c>
      <c r="I1229" s="10">
        <v>32.305999999999997</v>
      </c>
      <c r="J1229" s="10">
        <v>0.9274</v>
      </c>
    </row>
    <row r="1230" spans="1:10" x14ac:dyDescent="0.25">
      <c r="A1230" s="9">
        <v>40197</v>
      </c>
      <c r="B1230" s="10">
        <v>3515.623</v>
      </c>
      <c r="C1230" s="10">
        <v>3520.1320000000001</v>
      </c>
      <c r="D1230" s="10">
        <v>3549.7040000000002</v>
      </c>
      <c r="E1230" s="10">
        <v>3516.0239999999999</v>
      </c>
      <c r="F1230" s="10">
        <v>3520.8780000000002</v>
      </c>
      <c r="G1230" s="10">
        <v>2101770900</v>
      </c>
      <c r="H1230" s="10">
        <v>26047291060</v>
      </c>
      <c r="I1230" s="10">
        <v>5.2549999999999999</v>
      </c>
      <c r="J1230" s="10">
        <v>0.14949999999999999</v>
      </c>
    </row>
    <row r="1231" spans="1:10" x14ac:dyDescent="0.25">
      <c r="A1231" s="9">
        <v>40198</v>
      </c>
      <c r="B1231" s="10">
        <v>3520.8780000000002</v>
      </c>
      <c r="C1231" s="10">
        <v>3528.6480000000001</v>
      </c>
      <c r="D1231" s="10">
        <v>3534.3989999999999</v>
      </c>
      <c r="E1231" s="10">
        <v>3403.221</v>
      </c>
      <c r="F1231" s="10">
        <v>3407.7330000000002</v>
      </c>
      <c r="G1231" s="10">
        <v>2469315400</v>
      </c>
      <c r="H1231" s="10">
        <v>29614915274</v>
      </c>
      <c r="I1231" s="10">
        <v>-113.145</v>
      </c>
      <c r="J1231" s="10">
        <v>-3.2134999999999998</v>
      </c>
    </row>
    <row r="1232" spans="1:10" x14ac:dyDescent="0.25">
      <c r="A1232" s="9">
        <v>40199</v>
      </c>
      <c r="B1232" s="10">
        <v>3407.7330000000002</v>
      </c>
      <c r="C1232" s="10">
        <v>3413.6170000000002</v>
      </c>
      <c r="D1232" s="10">
        <v>3433.9050000000002</v>
      </c>
      <c r="E1232" s="10">
        <v>3374.94</v>
      </c>
      <c r="F1232" s="10">
        <v>3412.384</v>
      </c>
      <c r="G1232" s="10">
        <v>1900798900</v>
      </c>
      <c r="H1232" s="10">
        <v>22974027693</v>
      </c>
      <c r="I1232" s="10">
        <v>4.6509999999999998</v>
      </c>
      <c r="J1232" s="10">
        <v>0.13650000000000001</v>
      </c>
    </row>
    <row r="1233" spans="1:10" x14ac:dyDescent="0.25">
      <c r="A1233" s="9">
        <v>40200</v>
      </c>
      <c r="B1233" s="10">
        <v>3412.384</v>
      </c>
      <c r="C1233" s="10">
        <v>3370.8609999999999</v>
      </c>
      <c r="D1233" s="10">
        <v>3391.8290000000002</v>
      </c>
      <c r="E1233" s="10">
        <v>3290.6129999999998</v>
      </c>
      <c r="F1233" s="10">
        <v>3370.2</v>
      </c>
      <c r="G1233" s="10">
        <v>2560178700</v>
      </c>
      <c r="H1233" s="10">
        <v>28018914374</v>
      </c>
      <c r="I1233" s="10">
        <v>-42.183999999999997</v>
      </c>
      <c r="J1233" s="10">
        <v>-1.2362</v>
      </c>
    </row>
    <row r="1234" spans="1:10" x14ac:dyDescent="0.25">
      <c r="A1234" s="9">
        <v>40203</v>
      </c>
      <c r="B1234" s="10">
        <v>3370.2</v>
      </c>
      <c r="C1234" s="10">
        <v>3342.9520000000002</v>
      </c>
      <c r="D1234" s="10">
        <v>3377.4769999999999</v>
      </c>
      <c r="E1234" s="10">
        <v>3320.3919999999998</v>
      </c>
      <c r="F1234" s="10">
        <v>3321.6089999999999</v>
      </c>
      <c r="G1234" s="10">
        <v>1556481500</v>
      </c>
      <c r="H1234" s="10">
        <v>17643437124</v>
      </c>
      <c r="I1234" s="10">
        <v>-48.591000000000001</v>
      </c>
      <c r="J1234" s="10">
        <v>-1.4418</v>
      </c>
    </row>
    <row r="1235" spans="1:10" x14ac:dyDescent="0.25">
      <c r="A1235" s="9">
        <v>40204</v>
      </c>
      <c r="B1235" s="10">
        <v>3321.6089999999999</v>
      </c>
      <c r="C1235" s="10">
        <v>3318.32</v>
      </c>
      <c r="D1235" s="10">
        <v>3333.357</v>
      </c>
      <c r="E1235" s="10">
        <v>3214.183</v>
      </c>
      <c r="F1235" s="10">
        <v>3238.7979999999998</v>
      </c>
      <c r="G1235" s="10">
        <v>1573095700</v>
      </c>
      <c r="H1235" s="10">
        <v>17369926548</v>
      </c>
      <c r="I1235" s="10">
        <v>-82.811000000000007</v>
      </c>
      <c r="J1235" s="10">
        <v>-2.4931000000000001</v>
      </c>
    </row>
    <row r="1236" spans="1:10" x14ac:dyDescent="0.25">
      <c r="A1236" s="9">
        <v>40205</v>
      </c>
      <c r="B1236" s="10">
        <v>3238.7979999999998</v>
      </c>
      <c r="C1236" s="10">
        <v>3237.4279999999999</v>
      </c>
      <c r="D1236" s="10">
        <v>3248.556</v>
      </c>
      <c r="E1236" s="10">
        <v>3175.5859999999998</v>
      </c>
      <c r="F1236" s="10">
        <v>3196.6010000000001</v>
      </c>
      <c r="G1236" s="10">
        <v>1437974100</v>
      </c>
      <c r="H1236" s="10">
        <v>15808204861</v>
      </c>
      <c r="I1236" s="10">
        <v>-42.197000000000003</v>
      </c>
      <c r="J1236" s="10">
        <v>-1.3028999999999999</v>
      </c>
    </row>
    <row r="1237" spans="1:10" x14ac:dyDescent="0.25">
      <c r="A1237" s="9">
        <v>40206</v>
      </c>
      <c r="B1237" s="10">
        <v>3196.6010000000001</v>
      </c>
      <c r="C1237" s="10">
        <v>3194.2669999999998</v>
      </c>
      <c r="D1237" s="10">
        <v>3216.0990000000002</v>
      </c>
      <c r="E1237" s="10">
        <v>3173.8</v>
      </c>
      <c r="F1237" s="10">
        <v>3197.5909999999999</v>
      </c>
      <c r="G1237" s="10">
        <v>1260695100</v>
      </c>
      <c r="H1237" s="10">
        <v>14330649776</v>
      </c>
      <c r="I1237" s="10">
        <v>0.99</v>
      </c>
      <c r="J1237" s="10">
        <v>3.1E-2</v>
      </c>
    </row>
    <row r="1238" spans="1:10" x14ac:dyDescent="0.25">
      <c r="A1238" s="9">
        <v>40207</v>
      </c>
      <c r="B1238" s="10">
        <v>3197.5909999999999</v>
      </c>
      <c r="C1238" s="10">
        <v>3186.078</v>
      </c>
      <c r="D1238" s="10">
        <v>3238.9270000000001</v>
      </c>
      <c r="E1238" s="10">
        <v>3171.0819999999999</v>
      </c>
      <c r="F1238" s="10">
        <v>3197.6970000000001</v>
      </c>
      <c r="G1238" s="10">
        <v>1276796900</v>
      </c>
      <c r="H1238" s="10">
        <v>14589772317</v>
      </c>
      <c r="I1238" s="10">
        <v>0.106</v>
      </c>
      <c r="J1238" s="10">
        <v>3.3E-3</v>
      </c>
    </row>
    <row r="1239" spans="1:10" x14ac:dyDescent="0.25">
      <c r="A1239" s="9">
        <v>40210</v>
      </c>
      <c r="B1239" s="10">
        <v>3197.6970000000001</v>
      </c>
      <c r="C1239" s="10">
        <v>3189.6</v>
      </c>
      <c r="D1239" s="10">
        <v>3190.72</v>
      </c>
      <c r="E1239" s="10">
        <v>3110.9270000000001</v>
      </c>
      <c r="F1239" s="10">
        <v>3139.1039999999998</v>
      </c>
      <c r="G1239" s="10">
        <v>1421686700</v>
      </c>
      <c r="H1239" s="10">
        <v>16068625745</v>
      </c>
      <c r="I1239" s="10">
        <v>-58.593000000000004</v>
      </c>
      <c r="J1239" s="10">
        <v>-1.8323</v>
      </c>
    </row>
    <row r="1240" spans="1:10" x14ac:dyDescent="0.25">
      <c r="A1240" s="9">
        <v>40211</v>
      </c>
      <c r="B1240" s="10">
        <v>3139.1039999999998</v>
      </c>
      <c r="C1240" s="10">
        <v>3153.8090000000002</v>
      </c>
      <c r="D1240" s="10">
        <v>3191.6489999999999</v>
      </c>
      <c r="E1240" s="10">
        <v>3130.4470000000001</v>
      </c>
      <c r="F1240" s="10">
        <v>3132.7289999999998</v>
      </c>
      <c r="G1240" s="10">
        <v>1184105400</v>
      </c>
      <c r="H1240" s="10">
        <v>12976242082</v>
      </c>
      <c r="I1240" s="10">
        <v>-6.375</v>
      </c>
      <c r="J1240" s="10">
        <v>-0.2031</v>
      </c>
    </row>
    <row r="1241" spans="1:10" x14ac:dyDescent="0.25">
      <c r="A1241" s="9">
        <v>40212</v>
      </c>
      <c r="B1241" s="10">
        <v>3132.7289999999998</v>
      </c>
      <c r="C1241" s="10">
        <v>3149.0569999999998</v>
      </c>
      <c r="D1241" s="10">
        <v>3223.8090000000002</v>
      </c>
      <c r="E1241" s="10">
        <v>3088.0189999999998</v>
      </c>
      <c r="F1241" s="10">
        <v>3222.636</v>
      </c>
      <c r="G1241" s="10">
        <v>1781901500</v>
      </c>
      <c r="H1241" s="10">
        <v>20257903351</v>
      </c>
      <c r="I1241" s="10">
        <v>89.906999999999996</v>
      </c>
      <c r="J1241" s="10">
        <v>2.8698999999999999</v>
      </c>
    </row>
    <row r="1242" spans="1:10" x14ac:dyDescent="0.25">
      <c r="A1242" s="9">
        <v>40213</v>
      </c>
      <c r="B1242" s="10">
        <v>3222.636</v>
      </c>
      <c r="C1242" s="10">
        <v>3201.6309999999999</v>
      </c>
      <c r="D1242" s="10">
        <v>3231.7489999999998</v>
      </c>
      <c r="E1242" s="10">
        <v>3186.79</v>
      </c>
      <c r="F1242" s="10">
        <v>3205.0259999999998</v>
      </c>
      <c r="G1242" s="10">
        <v>1404604600</v>
      </c>
      <c r="H1242" s="10">
        <v>16164141317</v>
      </c>
      <c r="I1242" s="10">
        <v>-17.61</v>
      </c>
      <c r="J1242" s="10">
        <v>-0.5464</v>
      </c>
    </row>
    <row r="1243" spans="1:10" x14ac:dyDescent="0.25">
      <c r="A1243" s="9">
        <v>40214</v>
      </c>
      <c r="B1243" s="10">
        <v>3205.0259999999998</v>
      </c>
      <c r="C1243" s="10">
        <v>3138.97</v>
      </c>
      <c r="D1243" s="10">
        <v>3160.2710000000002</v>
      </c>
      <c r="E1243" s="10">
        <v>3114.2550000000001</v>
      </c>
      <c r="F1243" s="10">
        <v>3135.65</v>
      </c>
      <c r="G1243" s="10">
        <v>1476748600</v>
      </c>
      <c r="H1243" s="10">
        <v>16063935207</v>
      </c>
      <c r="I1243" s="10">
        <v>-69.376000000000005</v>
      </c>
      <c r="J1243" s="10">
        <v>-2.1646000000000001</v>
      </c>
    </row>
    <row r="1244" spans="1:10" x14ac:dyDescent="0.25">
      <c r="A1244" s="9">
        <v>40217</v>
      </c>
      <c r="B1244" s="10">
        <v>3135.65</v>
      </c>
      <c r="C1244" s="10">
        <v>3132.3560000000002</v>
      </c>
      <c r="D1244" s="10">
        <v>3154.069</v>
      </c>
      <c r="E1244" s="10">
        <v>3122.4560000000001</v>
      </c>
      <c r="F1244" s="10">
        <v>3139.114</v>
      </c>
      <c r="G1244" s="10">
        <v>803681100</v>
      </c>
      <c r="H1244" s="10">
        <v>9167972062</v>
      </c>
      <c r="I1244" s="10">
        <v>3.464</v>
      </c>
      <c r="J1244" s="10">
        <v>0.1105</v>
      </c>
    </row>
    <row r="1245" spans="1:10" x14ac:dyDescent="0.25">
      <c r="A1245" s="9">
        <v>40218</v>
      </c>
      <c r="B1245" s="10">
        <v>3139.114</v>
      </c>
      <c r="C1245" s="10">
        <v>3137.5810000000001</v>
      </c>
      <c r="D1245" s="10">
        <v>3173.163</v>
      </c>
      <c r="E1245" s="10">
        <v>3133.7159999999999</v>
      </c>
      <c r="F1245" s="10">
        <v>3162.011</v>
      </c>
      <c r="G1245" s="10">
        <v>1104516900</v>
      </c>
      <c r="H1245" s="10">
        <v>11217537970</v>
      </c>
      <c r="I1245" s="10">
        <v>22.896999999999998</v>
      </c>
      <c r="J1245" s="10">
        <v>0.72940000000000005</v>
      </c>
    </row>
    <row r="1246" spans="1:10" x14ac:dyDescent="0.25">
      <c r="A1246" s="9">
        <v>40219</v>
      </c>
      <c r="B1246" s="10">
        <v>3162.011</v>
      </c>
      <c r="C1246" s="10">
        <v>3185.471</v>
      </c>
      <c r="D1246" s="10">
        <v>3196.0590000000002</v>
      </c>
      <c r="E1246" s="10">
        <v>3173.5520000000001</v>
      </c>
      <c r="F1246" s="10">
        <v>3195.4160000000002</v>
      </c>
      <c r="G1246" s="10">
        <v>878890200</v>
      </c>
      <c r="H1246" s="10">
        <v>9954928837</v>
      </c>
      <c r="I1246" s="10">
        <v>33.405000000000001</v>
      </c>
      <c r="J1246" s="10">
        <v>1.0564</v>
      </c>
    </row>
    <row r="1247" spans="1:10" x14ac:dyDescent="0.25">
      <c r="A1247" s="9">
        <v>40220</v>
      </c>
      <c r="B1247" s="10">
        <v>3195.4160000000002</v>
      </c>
      <c r="C1247" s="10">
        <v>3197.3760000000002</v>
      </c>
      <c r="D1247" s="10">
        <v>3220.4949999999999</v>
      </c>
      <c r="E1247" s="10">
        <v>3188.5279999999998</v>
      </c>
      <c r="F1247" s="10">
        <v>3205.462</v>
      </c>
      <c r="G1247" s="10">
        <v>967064700</v>
      </c>
      <c r="H1247" s="10">
        <v>10718044562</v>
      </c>
      <c r="I1247" s="10">
        <v>10.045999999999999</v>
      </c>
      <c r="J1247" s="10">
        <v>0.31440000000000001</v>
      </c>
    </row>
    <row r="1248" spans="1:10" x14ac:dyDescent="0.25">
      <c r="A1248" s="9">
        <v>40221</v>
      </c>
      <c r="B1248" s="10">
        <v>3205.462</v>
      </c>
      <c r="C1248" s="10">
        <v>3216.8270000000002</v>
      </c>
      <c r="D1248" s="10">
        <v>3242.7559999999999</v>
      </c>
      <c r="E1248" s="10">
        <v>3215.4760000000001</v>
      </c>
      <c r="F1248" s="10">
        <v>3242.1849999999999</v>
      </c>
      <c r="G1248" s="10">
        <v>880258500</v>
      </c>
      <c r="H1248" s="10">
        <v>10067968203</v>
      </c>
      <c r="I1248" s="10">
        <v>36.722999999999999</v>
      </c>
      <c r="J1248" s="10">
        <v>1.1456</v>
      </c>
    </row>
    <row r="1249" spans="1:10" x14ac:dyDescent="0.25">
      <c r="A1249" s="9">
        <v>40231</v>
      </c>
      <c r="B1249" s="10">
        <v>3242.1849999999999</v>
      </c>
      <c r="C1249" s="10">
        <v>3239.433</v>
      </c>
      <c r="D1249" s="10">
        <v>3257</v>
      </c>
      <c r="E1249" s="10">
        <v>3224.4569999999999</v>
      </c>
      <c r="F1249" s="10">
        <v>3225.1619999999998</v>
      </c>
      <c r="G1249" s="10">
        <v>998198200</v>
      </c>
      <c r="H1249" s="10">
        <v>11104698212</v>
      </c>
      <c r="I1249" s="10">
        <v>-17.023</v>
      </c>
      <c r="J1249" s="10">
        <v>-0.52500000000000002</v>
      </c>
    </row>
    <row r="1250" spans="1:10" x14ac:dyDescent="0.25">
      <c r="A1250" s="9">
        <v>40232</v>
      </c>
      <c r="B1250" s="10">
        <v>3225.1619999999998</v>
      </c>
      <c r="C1250" s="10">
        <v>3221.2660000000001</v>
      </c>
      <c r="D1250" s="10">
        <v>3221.2660000000001</v>
      </c>
      <c r="E1250" s="10">
        <v>3162.22</v>
      </c>
      <c r="F1250" s="10">
        <v>3207.471</v>
      </c>
      <c r="G1250" s="10">
        <v>1163001800</v>
      </c>
      <c r="H1250" s="10">
        <v>13147504661</v>
      </c>
      <c r="I1250" s="10">
        <v>-17.690999999999999</v>
      </c>
      <c r="J1250" s="10">
        <v>-0.54849999999999999</v>
      </c>
    </row>
    <row r="1251" spans="1:10" x14ac:dyDescent="0.25">
      <c r="A1251" s="9">
        <v>40233</v>
      </c>
      <c r="B1251" s="10">
        <v>3207.471</v>
      </c>
      <c r="C1251" s="10">
        <v>3185.7240000000002</v>
      </c>
      <c r="D1251" s="10">
        <v>3257.6210000000001</v>
      </c>
      <c r="E1251" s="10">
        <v>3170.7089999999998</v>
      </c>
      <c r="F1251" s="10">
        <v>3256.4490000000001</v>
      </c>
      <c r="G1251" s="10">
        <v>1577166700</v>
      </c>
      <c r="H1251" s="10">
        <v>16591622035</v>
      </c>
      <c r="I1251" s="10">
        <v>48.978000000000002</v>
      </c>
      <c r="J1251" s="10">
        <v>1.5269999999999999</v>
      </c>
    </row>
    <row r="1252" spans="1:10" x14ac:dyDescent="0.25">
      <c r="A1252" s="9">
        <v>40234</v>
      </c>
      <c r="B1252" s="10">
        <v>3256.4490000000001</v>
      </c>
      <c r="C1252" s="10">
        <v>3263.6849999999999</v>
      </c>
      <c r="D1252" s="10">
        <v>3292.056</v>
      </c>
      <c r="E1252" s="10">
        <v>3256.6529999999998</v>
      </c>
      <c r="F1252" s="10">
        <v>3289.596</v>
      </c>
      <c r="G1252" s="10">
        <v>1875369400</v>
      </c>
      <c r="H1252" s="10">
        <v>19959709533</v>
      </c>
      <c r="I1252" s="10">
        <v>33.146999999999998</v>
      </c>
      <c r="J1252" s="10">
        <v>1.0179</v>
      </c>
    </row>
    <row r="1253" spans="1:10" x14ac:dyDescent="0.25">
      <c r="A1253" s="9">
        <v>40235</v>
      </c>
      <c r="B1253" s="10">
        <v>3289.596</v>
      </c>
      <c r="C1253" s="10">
        <v>3283.944</v>
      </c>
      <c r="D1253" s="10">
        <v>3295.2860000000001</v>
      </c>
      <c r="E1253" s="10">
        <v>3266.431</v>
      </c>
      <c r="F1253" s="10">
        <v>3270.348</v>
      </c>
      <c r="G1253" s="10">
        <v>1402674300</v>
      </c>
      <c r="H1253" s="10">
        <v>16407026656</v>
      </c>
      <c r="I1253" s="10">
        <v>-19.248000000000001</v>
      </c>
      <c r="J1253" s="10">
        <v>-0.58509999999999995</v>
      </c>
    </row>
    <row r="1254" spans="1:10" x14ac:dyDescent="0.25">
      <c r="A1254" s="9">
        <v>40238</v>
      </c>
      <c r="B1254" s="10">
        <v>3270.348</v>
      </c>
      <c r="C1254" s="10">
        <v>3277.348</v>
      </c>
      <c r="D1254" s="10">
        <v>3316.5129999999999</v>
      </c>
      <c r="E1254" s="10">
        <v>3276.23</v>
      </c>
      <c r="F1254" s="10">
        <v>3311.5059999999999</v>
      </c>
      <c r="G1254" s="10">
        <v>1578388200</v>
      </c>
      <c r="H1254" s="10">
        <v>18382295587</v>
      </c>
      <c r="I1254" s="10">
        <v>41.158000000000001</v>
      </c>
      <c r="J1254" s="10">
        <v>1.2585</v>
      </c>
    </row>
    <row r="1255" spans="1:10" x14ac:dyDescent="0.25">
      <c r="A1255" s="9">
        <v>40239</v>
      </c>
      <c r="B1255" s="10">
        <v>3311.5059999999999</v>
      </c>
      <c r="C1255" s="10">
        <v>3314.3009999999999</v>
      </c>
      <c r="D1255" s="10">
        <v>3325.8620000000001</v>
      </c>
      <c r="E1255" s="10">
        <v>3278.31</v>
      </c>
      <c r="F1255" s="10">
        <v>3291.0889999999999</v>
      </c>
      <c r="G1255" s="10">
        <v>1335582900</v>
      </c>
      <c r="H1255" s="10">
        <v>16592617673</v>
      </c>
      <c r="I1255" s="10">
        <v>-20.417000000000002</v>
      </c>
      <c r="J1255" s="10">
        <v>-0.61650000000000005</v>
      </c>
    </row>
    <row r="1256" spans="1:10" x14ac:dyDescent="0.25">
      <c r="A1256" s="9">
        <v>40240</v>
      </c>
      <c r="B1256" s="10">
        <v>3291.0889999999999</v>
      </c>
      <c r="C1256" s="10">
        <v>3291.7139999999999</v>
      </c>
      <c r="D1256" s="10">
        <v>3318.1329999999998</v>
      </c>
      <c r="E1256" s="10">
        <v>3280.627</v>
      </c>
      <c r="F1256" s="10">
        <v>3316.442</v>
      </c>
      <c r="G1256" s="10">
        <v>1712129200</v>
      </c>
      <c r="H1256" s="10">
        <v>19797742603</v>
      </c>
      <c r="I1256" s="10">
        <v>25.353000000000002</v>
      </c>
      <c r="J1256" s="10">
        <v>0.77039999999999997</v>
      </c>
    </row>
    <row r="1257" spans="1:10" x14ac:dyDescent="0.25">
      <c r="A1257" s="9">
        <v>40241</v>
      </c>
      <c r="B1257" s="10">
        <v>3316.442</v>
      </c>
      <c r="C1257" s="10">
        <v>3319.067</v>
      </c>
      <c r="D1257" s="10">
        <v>3324</v>
      </c>
      <c r="E1257" s="10">
        <v>3224.7060000000001</v>
      </c>
      <c r="F1257" s="10">
        <v>3234.442</v>
      </c>
      <c r="G1257" s="10">
        <v>1809684900</v>
      </c>
      <c r="H1257" s="10">
        <v>20920973596</v>
      </c>
      <c r="I1257" s="10">
        <v>-82</v>
      </c>
      <c r="J1257" s="10">
        <v>-2.4725000000000001</v>
      </c>
    </row>
    <row r="1258" spans="1:10" x14ac:dyDescent="0.25">
      <c r="A1258" s="9">
        <v>40242</v>
      </c>
      <c r="B1258" s="10">
        <v>3234.442</v>
      </c>
      <c r="C1258" s="10">
        <v>3235.2370000000001</v>
      </c>
      <c r="D1258" s="10">
        <v>3256.2130000000002</v>
      </c>
      <c r="E1258" s="10">
        <v>3220.1959999999999</v>
      </c>
      <c r="F1258" s="10">
        <v>3240.1089999999999</v>
      </c>
      <c r="G1258" s="10">
        <v>1208095800</v>
      </c>
      <c r="H1258" s="10">
        <v>14202753101</v>
      </c>
      <c r="I1258" s="10">
        <v>5.6669999999999998</v>
      </c>
      <c r="J1258" s="10">
        <v>0.17519999999999999</v>
      </c>
    </row>
    <row r="1259" spans="1:10" x14ac:dyDescent="0.25">
      <c r="A1259" s="9">
        <v>40245</v>
      </c>
      <c r="B1259" s="10">
        <v>3240.1089999999999</v>
      </c>
      <c r="C1259" s="10">
        <v>3251.7040000000002</v>
      </c>
      <c r="D1259" s="10">
        <v>3280.2579999999998</v>
      </c>
      <c r="E1259" s="10">
        <v>3241.3679999999999</v>
      </c>
      <c r="F1259" s="10">
        <v>3272.288</v>
      </c>
      <c r="G1259" s="10">
        <v>1300201400</v>
      </c>
      <c r="H1259" s="10">
        <v>15557797677</v>
      </c>
      <c r="I1259" s="10">
        <v>32.179000000000002</v>
      </c>
      <c r="J1259" s="10">
        <v>0.99309999999999998</v>
      </c>
    </row>
    <row r="1260" spans="1:10" x14ac:dyDescent="0.25">
      <c r="A1260" s="9">
        <v>40246</v>
      </c>
      <c r="B1260" s="10">
        <v>3272.288</v>
      </c>
      <c r="C1260" s="10">
        <v>3270.8919999999998</v>
      </c>
      <c r="D1260" s="10">
        <v>3310.634</v>
      </c>
      <c r="E1260" s="10">
        <v>3242.663</v>
      </c>
      <c r="F1260" s="10">
        <v>3290.518</v>
      </c>
      <c r="G1260" s="10">
        <v>1463447400</v>
      </c>
      <c r="H1260" s="10">
        <v>17804225082</v>
      </c>
      <c r="I1260" s="10">
        <v>18.23</v>
      </c>
      <c r="J1260" s="10">
        <v>0.55710000000000004</v>
      </c>
    </row>
    <row r="1261" spans="1:10" x14ac:dyDescent="0.25">
      <c r="A1261" s="9">
        <v>40247</v>
      </c>
      <c r="B1261" s="10">
        <v>3290.518</v>
      </c>
      <c r="C1261" s="10">
        <v>3287.3270000000002</v>
      </c>
      <c r="D1261" s="10">
        <v>3308.9839999999999</v>
      </c>
      <c r="E1261" s="10">
        <v>3251.047</v>
      </c>
      <c r="F1261" s="10">
        <v>3264.7350000000001</v>
      </c>
      <c r="G1261" s="10">
        <v>1310498100</v>
      </c>
      <c r="H1261" s="10">
        <v>15359705521</v>
      </c>
      <c r="I1261" s="10">
        <v>-25.783000000000001</v>
      </c>
      <c r="J1261" s="10">
        <v>-0.78359999999999996</v>
      </c>
    </row>
    <row r="1262" spans="1:10" x14ac:dyDescent="0.25">
      <c r="A1262" s="9">
        <v>40248</v>
      </c>
      <c r="B1262" s="10">
        <v>3264.7350000000001</v>
      </c>
      <c r="C1262" s="10">
        <v>3266.8440000000001</v>
      </c>
      <c r="D1262" s="10">
        <v>3283.509</v>
      </c>
      <c r="E1262" s="10">
        <v>3234.973</v>
      </c>
      <c r="F1262" s="10">
        <v>3260.3429999999998</v>
      </c>
      <c r="G1262" s="10">
        <v>1271663800</v>
      </c>
      <c r="H1262" s="10">
        <v>13902520941</v>
      </c>
      <c r="I1262" s="10">
        <v>-4.3920000000000003</v>
      </c>
      <c r="J1262" s="10">
        <v>-0.13450000000000001</v>
      </c>
    </row>
    <row r="1263" spans="1:10" x14ac:dyDescent="0.25">
      <c r="A1263" s="9">
        <v>40249</v>
      </c>
      <c r="B1263" s="10">
        <v>3260.3429999999998</v>
      </c>
      <c r="C1263" s="10">
        <v>3261.837</v>
      </c>
      <c r="D1263" s="10">
        <v>3268.8249999999998</v>
      </c>
      <c r="E1263" s="10">
        <v>3213.002</v>
      </c>
      <c r="F1263" s="10">
        <v>3216.46</v>
      </c>
      <c r="G1263" s="10">
        <v>1107494200</v>
      </c>
      <c r="H1263" s="10">
        <v>12506867585</v>
      </c>
      <c r="I1263" s="10">
        <v>-43.883000000000003</v>
      </c>
      <c r="J1263" s="10">
        <v>-1.3460000000000001</v>
      </c>
    </row>
    <row r="1264" spans="1:10" x14ac:dyDescent="0.25">
      <c r="A1264" s="9">
        <v>40252</v>
      </c>
      <c r="B1264" s="10">
        <v>3216.46</v>
      </c>
      <c r="C1264" s="10">
        <v>3214.5749999999998</v>
      </c>
      <c r="D1264" s="10">
        <v>3216.8960000000002</v>
      </c>
      <c r="E1264" s="10">
        <v>3154.17</v>
      </c>
      <c r="F1264" s="10">
        <v>3167.8389999999999</v>
      </c>
      <c r="G1264" s="10">
        <v>1027174200</v>
      </c>
      <c r="H1264" s="10">
        <v>11560962106</v>
      </c>
      <c r="I1264" s="10">
        <v>-48.621000000000002</v>
      </c>
      <c r="J1264" s="10">
        <v>-1.5116000000000001</v>
      </c>
    </row>
    <row r="1265" spans="1:10" x14ac:dyDescent="0.25">
      <c r="A1265" s="9">
        <v>40253</v>
      </c>
      <c r="B1265" s="10">
        <v>3167.8389999999999</v>
      </c>
      <c r="C1265" s="10">
        <v>3166.9859999999999</v>
      </c>
      <c r="D1265" s="10">
        <v>3179.7860000000001</v>
      </c>
      <c r="E1265" s="10">
        <v>3143</v>
      </c>
      <c r="F1265" s="10">
        <v>3170.7469999999998</v>
      </c>
      <c r="G1265" s="10">
        <v>897104800</v>
      </c>
      <c r="H1265" s="10">
        <v>9719304157</v>
      </c>
      <c r="I1265" s="10">
        <v>2.9079999999999999</v>
      </c>
      <c r="J1265" s="10">
        <v>9.1800000000000007E-2</v>
      </c>
    </row>
    <row r="1266" spans="1:10" x14ac:dyDescent="0.25">
      <c r="A1266" s="9">
        <v>40254</v>
      </c>
      <c r="B1266" s="10">
        <v>3170.7469999999998</v>
      </c>
      <c r="C1266" s="10">
        <v>3182.2750000000001</v>
      </c>
      <c r="D1266" s="10">
        <v>3235.875</v>
      </c>
      <c r="E1266" s="10">
        <v>3178.0219999999999</v>
      </c>
      <c r="F1266" s="10">
        <v>3235.27</v>
      </c>
      <c r="G1266" s="10">
        <v>1292546300</v>
      </c>
      <c r="H1266" s="10">
        <v>14532708554</v>
      </c>
      <c r="I1266" s="10">
        <v>64.522999999999996</v>
      </c>
      <c r="J1266" s="10">
        <v>2.0348999999999999</v>
      </c>
    </row>
    <row r="1267" spans="1:10" x14ac:dyDescent="0.25">
      <c r="A1267" s="9">
        <v>40255</v>
      </c>
      <c r="B1267" s="10">
        <v>3235.27</v>
      </c>
      <c r="C1267" s="10">
        <v>3239.3229999999999</v>
      </c>
      <c r="D1267" s="10">
        <v>3246.8960000000002</v>
      </c>
      <c r="E1267" s="10">
        <v>3216.9740000000002</v>
      </c>
      <c r="F1267" s="10">
        <v>3227.63</v>
      </c>
      <c r="G1267" s="10">
        <v>1139649900</v>
      </c>
      <c r="H1267" s="10">
        <v>12862942399</v>
      </c>
      <c r="I1267" s="10">
        <v>-7.64</v>
      </c>
      <c r="J1267" s="10">
        <v>-0.2361</v>
      </c>
    </row>
    <row r="1268" spans="1:10" x14ac:dyDescent="0.25">
      <c r="A1268" s="9">
        <v>40256</v>
      </c>
      <c r="B1268" s="10">
        <v>3227.63</v>
      </c>
      <c r="C1268" s="10">
        <v>3230.123</v>
      </c>
      <c r="D1268" s="10">
        <v>3254.953</v>
      </c>
      <c r="E1268" s="10">
        <v>3209.511</v>
      </c>
      <c r="F1268" s="10">
        <v>3252.4209999999998</v>
      </c>
      <c r="G1268" s="10">
        <v>1186664200</v>
      </c>
      <c r="H1268" s="10">
        <v>14764244484</v>
      </c>
      <c r="I1268" s="10">
        <v>24.791</v>
      </c>
      <c r="J1268" s="10">
        <v>0.7681</v>
      </c>
    </row>
    <row r="1269" spans="1:10" x14ac:dyDescent="0.25">
      <c r="A1269" s="9">
        <v>40259</v>
      </c>
      <c r="B1269" s="10">
        <v>3252.4209999999998</v>
      </c>
      <c r="C1269" s="10">
        <v>3253.4180000000001</v>
      </c>
      <c r="D1269" s="10">
        <v>3268.67</v>
      </c>
      <c r="E1269" s="10">
        <v>3243.9340000000002</v>
      </c>
      <c r="F1269" s="10">
        <v>3259.2109999999998</v>
      </c>
      <c r="G1269" s="10">
        <v>1264351300</v>
      </c>
      <c r="H1269" s="10">
        <v>14770337927</v>
      </c>
      <c r="I1269" s="10">
        <v>6.79</v>
      </c>
      <c r="J1269" s="10">
        <v>0.20880000000000001</v>
      </c>
    </row>
    <row r="1270" spans="1:10" x14ac:dyDescent="0.25">
      <c r="A1270" s="9">
        <v>40260</v>
      </c>
      <c r="B1270" s="10">
        <v>3259.2109999999998</v>
      </c>
      <c r="C1270" s="10">
        <v>3262.078</v>
      </c>
      <c r="D1270" s="10">
        <v>3269.4250000000002</v>
      </c>
      <c r="E1270" s="10">
        <v>3236.8780000000002</v>
      </c>
      <c r="F1270" s="10">
        <v>3239.65</v>
      </c>
      <c r="G1270" s="10">
        <v>1540228800</v>
      </c>
      <c r="H1270" s="10">
        <v>18149618256</v>
      </c>
      <c r="I1270" s="10">
        <v>-19.561</v>
      </c>
      <c r="J1270" s="10">
        <v>-0.60019999999999996</v>
      </c>
    </row>
    <row r="1271" spans="1:10" x14ac:dyDescent="0.25">
      <c r="A1271" s="9">
        <v>40261</v>
      </c>
      <c r="B1271" s="10">
        <v>3239.65</v>
      </c>
      <c r="C1271" s="10">
        <v>3245.1869999999999</v>
      </c>
      <c r="D1271" s="10">
        <v>3261.54</v>
      </c>
      <c r="E1271" s="10">
        <v>3232.2249999999999</v>
      </c>
      <c r="F1271" s="10">
        <v>3239.42</v>
      </c>
      <c r="G1271" s="10">
        <v>1580719700</v>
      </c>
      <c r="H1271" s="10">
        <v>16913584863</v>
      </c>
      <c r="I1271" s="10">
        <v>-0.23</v>
      </c>
      <c r="J1271" s="10">
        <v>-7.1000000000000004E-3</v>
      </c>
    </row>
    <row r="1272" spans="1:10" x14ac:dyDescent="0.25">
      <c r="A1272" s="9">
        <v>40262</v>
      </c>
      <c r="B1272" s="10">
        <v>3239.42</v>
      </c>
      <c r="C1272" s="10">
        <v>3232.8139999999999</v>
      </c>
      <c r="D1272" s="10">
        <v>3232.9650000000001</v>
      </c>
      <c r="E1272" s="10">
        <v>3196.3620000000001</v>
      </c>
      <c r="F1272" s="10">
        <v>3206.9369999999999</v>
      </c>
      <c r="G1272" s="10">
        <v>1474352200</v>
      </c>
      <c r="H1272" s="10">
        <v>17394304998</v>
      </c>
      <c r="I1272" s="10">
        <v>-32.482999999999997</v>
      </c>
      <c r="J1272" s="10">
        <v>-1.0026999999999999</v>
      </c>
    </row>
    <row r="1273" spans="1:10" x14ac:dyDescent="0.25">
      <c r="A1273" s="9">
        <v>40263</v>
      </c>
      <c r="B1273" s="10">
        <v>3206.9369999999999</v>
      </c>
      <c r="C1273" s="10">
        <v>3204.953</v>
      </c>
      <c r="D1273" s="10">
        <v>3251.2139999999999</v>
      </c>
      <c r="E1273" s="10">
        <v>3194.5810000000001</v>
      </c>
      <c r="F1273" s="10">
        <v>3242.8879999999999</v>
      </c>
      <c r="G1273" s="10">
        <v>1547625200</v>
      </c>
      <c r="H1273" s="10">
        <v>17389521710</v>
      </c>
      <c r="I1273" s="10">
        <v>35.951000000000001</v>
      </c>
      <c r="J1273" s="10">
        <v>1.121</v>
      </c>
    </row>
    <row r="1274" spans="1:10" x14ac:dyDescent="0.25">
      <c r="A1274" s="9">
        <v>40266</v>
      </c>
      <c r="B1274" s="10">
        <v>3242.8879999999999</v>
      </c>
      <c r="C1274" s="10">
        <v>3258.8649999999998</v>
      </c>
      <c r="D1274" s="10">
        <v>3320.884</v>
      </c>
      <c r="E1274" s="10">
        <v>3254.2840000000001</v>
      </c>
      <c r="F1274" s="10">
        <v>3312.585</v>
      </c>
      <c r="G1274" s="10">
        <v>2367857400</v>
      </c>
      <c r="H1274" s="10">
        <v>26802215505</v>
      </c>
      <c r="I1274" s="10">
        <v>69.697000000000003</v>
      </c>
      <c r="J1274" s="10">
        <v>2.1492</v>
      </c>
    </row>
    <row r="1275" spans="1:10" x14ac:dyDescent="0.25">
      <c r="A1275" s="9">
        <v>40267</v>
      </c>
      <c r="B1275" s="10">
        <v>3312.585</v>
      </c>
      <c r="C1275" s="10">
        <v>3316.26</v>
      </c>
      <c r="D1275" s="10">
        <v>3323.4189999999999</v>
      </c>
      <c r="E1275" s="10">
        <v>3300.569</v>
      </c>
      <c r="F1275" s="10">
        <v>3314.9839999999999</v>
      </c>
      <c r="G1275" s="10">
        <v>1509495200</v>
      </c>
      <c r="H1275" s="10">
        <v>18734429715</v>
      </c>
      <c r="I1275" s="10">
        <v>2.399</v>
      </c>
      <c r="J1275" s="10">
        <v>7.2400000000000006E-2</v>
      </c>
    </row>
    <row r="1276" spans="1:10" x14ac:dyDescent="0.25">
      <c r="A1276" s="9">
        <v>40268</v>
      </c>
      <c r="B1276" s="10">
        <v>3314.9839999999999</v>
      </c>
      <c r="C1276" s="10">
        <v>3315.2930000000001</v>
      </c>
      <c r="D1276" s="10">
        <v>3316.7809999999999</v>
      </c>
      <c r="E1276" s="10">
        <v>3284.444</v>
      </c>
      <c r="F1276" s="10">
        <v>3291.28</v>
      </c>
      <c r="G1276" s="10">
        <v>1501070200</v>
      </c>
      <c r="H1276" s="10">
        <v>17917537954</v>
      </c>
      <c r="I1276" s="10">
        <v>-23.704000000000001</v>
      </c>
      <c r="J1276" s="10">
        <v>-0.71509999999999996</v>
      </c>
    </row>
    <row r="1277" spans="1:10" x14ac:dyDescent="0.25">
      <c r="A1277" s="9">
        <v>40269</v>
      </c>
      <c r="B1277" s="10">
        <v>3291.28</v>
      </c>
      <c r="C1277" s="10">
        <v>3296.77</v>
      </c>
      <c r="D1277" s="10">
        <v>3338.498</v>
      </c>
      <c r="E1277" s="10">
        <v>3296.77</v>
      </c>
      <c r="F1277" s="10">
        <v>3337</v>
      </c>
      <c r="G1277" s="10">
        <v>1669774100</v>
      </c>
      <c r="H1277" s="10">
        <v>20758741540</v>
      </c>
      <c r="I1277" s="10">
        <v>45.72</v>
      </c>
      <c r="J1277" s="10">
        <v>1.3891</v>
      </c>
    </row>
    <row r="1278" spans="1:10" x14ac:dyDescent="0.25">
      <c r="A1278" s="9">
        <v>40270</v>
      </c>
      <c r="B1278" s="10">
        <v>3337</v>
      </c>
      <c r="C1278" s="10">
        <v>3347.68</v>
      </c>
      <c r="D1278" s="10">
        <v>3364.5390000000002</v>
      </c>
      <c r="E1278" s="10">
        <v>3343.7930000000001</v>
      </c>
      <c r="F1278" s="10">
        <v>3359.0720000000001</v>
      </c>
      <c r="G1278" s="10">
        <v>1820803700</v>
      </c>
      <c r="H1278" s="10">
        <v>23312282494</v>
      </c>
      <c r="I1278" s="10">
        <v>22.071999999999999</v>
      </c>
      <c r="J1278" s="10">
        <v>0.66139999999999999</v>
      </c>
    </row>
    <row r="1279" spans="1:10" x14ac:dyDescent="0.25">
      <c r="A1279" s="9">
        <v>40274</v>
      </c>
      <c r="B1279" s="10">
        <v>3359.0720000000001</v>
      </c>
      <c r="C1279" s="10">
        <v>3378.395</v>
      </c>
      <c r="D1279" s="10">
        <v>3399.4409999999998</v>
      </c>
      <c r="E1279" s="10">
        <v>3354.3249999999998</v>
      </c>
      <c r="F1279" s="10">
        <v>3369.9050000000002</v>
      </c>
      <c r="G1279" s="10">
        <v>1702356600</v>
      </c>
      <c r="H1279" s="10">
        <v>22526190922</v>
      </c>
      <c r="I1279" s="10">
        <v>10.833</v>
      </c>
      <c r="J1279" s="10">
        <v>0.32250000000000001</v>
      </c>
    </row>
    <row r="1280" spans="1:10" x14ac:dyDescent="0.25">
      <c r="A1280" s="9">
        <v>40275</v>
      </c>
      <c r="B1280" s="10">
        <v>3369.9050000000002</v>
      </c>
      <c r="C1280" s="10">
        <v>3369.4920000000002</v>
      </c>
      <c r="D1280" s="10">
        <v>3374.8820000000001</v>
      </c>
      <c r="E1280" s="10">
        <v>3338.1390000000001</v>
      </c>
      <c r="F1280" s="10">
        <v>3356.1289999999999</v>
      </c>
      <c r="G1280" s="10">
        <v>1469183500</v>
      </c>
      <c r="H1280" s="10">
        <v>18145858760</v>
      </c>
      <c r="I1280" s="10">
        <v>-13.776</v>
      </c>
      <c r="J1280" s="10">
        <v>-0.4088</v>
      </c>
    </row>
    <row r="1281" spans="1:10" x14ac:dyDescent="0.25">
      <c r="A1281" s="9">
        <v>40276</v>
      </c>
      <c r="B1281" s="10">
        <v>3356.1289999999999</v>
      </c>
      <c r="C1281" s="10">
        <v>3350.4459999999999</v>
      </c>
      <c r="D1281" s="10">
        <v>3350.4459999999999</v>
      </c>
      <c r="E1281" s="10">
        <v>3310.4940000000001</v>
      </c>
      <c r="F1281" s="10">
        <v>3318.0160000000001</v>
      </c>
      <c r="G1281" s="10">
        <v>1577772600</v>
      </c>
      <c r="H1281" s="10">
        <v>21121556288</v>
      </c>
      <c r="I1281" s="10">
        <v>-38.113</v>
      </c>
      <c r="J1281" s="10">
        <v>-1.1355999999999999</v>
      </c>
    </row>
    <row r="1282" spans="1:10" x14ac:dyDescent="0.25">
      <c r="A1282" s="9">
        <v>40277</v>
      </c>
      <c r="B1282" s="10">
        <v>3318.0160000000001</v>
      </c>
      <c r="C1282" s="10">
        <v>3318.288</v>
      </c>
      <c r="D1282" s="10">
        <v>3345.5039999999999</v>
      </c>
      <c r="E1282" s="10">
        <v>3309.6080000000002</v>
      </c>
      <c r="F1282" s="10">
        <v>3344.6010000000001</v>
      </c>
      <c r="G1282" s="10">
        <v>1434724900</v>
      </c>
      <c r="H1282" s="10">
        <v>18943408331</v>
      </c>
      <c r="I1282" s="10">
        <v>26.585000000000001</v>
      </c>
      <c r="J1282" s="10">
        <v>0.80120000000000002</v>
      </c>
    </row>
    <row r="1283" spans="1:10" x14ac:dyDescent="0.25">
      <c r="A1283" s="9">
        <v>40280</v>
      </c>
      <c r="B1283" s="10">
        <v>3344.6010000000001</v>
      </c>
      <c r="C1283" s="10">
        <v>3353.6439999999998</v>
      </c>
      <c r="D1283" s="10">
        <v>3358.866</v>
      </c>
      <c r="E1283" s="10">
        <v>3303.7089999999998</v>
      </c>
      <c r="F1283" s="10">
        <v>3317.9070000000002</v>
      </c>
      <c r="G1283" s="10">
        <v>1892373700</v>
      </c>
      <c r="H1283" s="10">
        <v>23851682315</v>
      </c>
      <c r="I1283" s="10">
        <v>-26.693999999999999</v>
      </c>
      <c r="J1283" s="10">
        <v>-0.79810000000000003</v>
      </c>
    </row>
    <row r="1284" spans="1:10" x14ac:dyDescent="0.25">
      <c r="A1284" s="9">
        <v>40281</v>
      </c>
      <c r="B1284" s="10">
        <v>3317.9070000000002</v>
      </c>
      <c r="C1284" s="10">
        <v>3315.1770000000001</v>
      </c>
      <c r="D1284" s="10">
        <v>3362.998</v>
      </c>
      <c r="E1284" s="10">
        <v>3288.518</v>
      </c>
      <c r="F1284" s="10">
        <v>3354.0059999999999</v>
      </c>
      <c r="G1284" s="10">
        <v>2093674700</v>
      </c>
      <c r="H1284" s="10">
        <v>25885582971</v>
      </c>
      <c r="I1284" s="10">
        <v>36.098999999999997</v>
      </c>
      <c r="J1284" s="10">
        <v>1.0880000000000001</v>
      </c>
    </row>
    <row r="1285" spans="1:10" x14ac:dyDescent="0.25">
      <c r="A1285" s="9">
        <v>40282</v>
      </c>
      <c r="B1285" s="10">
        <v>3354.0059999999999</v>
      </c>
      <c r="C1285" s="10">
        <v>3357.873</v>
      </c>
      <c r="D1285" s="10">
        <v>3368.3490000000002</v>
      </c>
      <c r="E1285" s="10">
        <v>3345.0680000000002</v>
      </c>
      <c r="F1285" s="10">
        <v>3364.3290000000002</v>
      </c>
      <c r="G1285" s="10">
        <v>1595766200</v>
      </c>
      <c r="H1285" s="10">
        <v>20091888887</v>
      </c>
      <c r="I1285" s="10">
        <v>10.323</v>
      </c>
      <c r="J1285" s="10">
        <v>0.30780000000000002</v>
      </c>
    </row>
    <row r="1286" spans="1:10" x14ac:dyDescent="0.25">
      <c r="A1286" s="9">
        <v>40283</v>
      </c>
      <c r="B1286" s="10">
        <v>3364.3290000000002</v>
      </c>
      <c r="C1286" s="10">
        <v>3370.7310000000002</v>
      </c>
      <c r="D1286" s="10">
        <v>3379.8139999999999</v>
      </c>
      <c r="E1286" s="10">
        <v>3327.9110000000001</v>
      </c>
      <c r="F1286" s="10">
        <v>3353.279</v>
      </c>
      <c r="G1286" s="10">
        <v>1611584200</v>
      </c>
      <c r="H1286" s="10">
        <v>21118053721</v>
      </c>
      <c r="I1286" s="10">
        <v>-11.05</v>
      </c>
      <c r="J1286" s="10">
        <v>-0.32840000000000003</v>
      </c>
    </row>
    <row r="1287" spans="1:10" x14ac:dyDescent="0.25">
      <c r="A1287" s="9">
        <v>40284</v>
      </c>
      <c r="B1287" s="10">
        <v>3353.279</v>
      </c>
      <c r="C1287" s="10">
        <v>3350.4580000000001</v>
      </c>
      <c r="D1287" s="10">
        <v>3350.4580000000001</v>
      </c>
      <c r="E1287" s="10">
        <v>3308.3609999999999</v>
      </c>
      <c r="F1287" s="10">
        <v>3317.018</v>
      </c>
      <c r="G1287" s="10">
        <v>1254845000</v>
      </c>
      <c r="H1287" s="10">
        <v>15869423161</v>
      </c>
      <c r="I1287" s="10">
        <v>-36.261000000000003</v>
      </c>
      <c r="J1287" s="10">
        <v>-1.0813999999999999</v>
      </c>
    </row>
    <row r="1288" spans="1:10" x14ac:dyDescent="0.25">
      <c r="A1288" s="9">
        <v>40287</v>
      </c>
      <c r="B1288" s="10">
        <v>3317.018</v>
      </c>
      <c r="C1288" s="10">
        <v>3274.8270000000002</v>
      </c>
      <c r="D1288" s="10">
        <v>3274.8270000000002</v>
      </c>
      <c r="E1288" s="10">
        <v>3141.2510000000002</v>
      </c>
      <c r="F1288" s="10">
        <v>3143.721</v>
      </c>
      <c r="G1288" s="10">
        <v>2358154200</v>
      </c>
      <c r="H1288" s="10">
        <v>26538453244</v>
      </c>
      <c r="I1288" s="10">
        <v>-173.297</v>
      </c>
      <c r="J1288" s="10">
        <v>-5.2244999999999999</v>
      </c>
    </row>
    <row r="1289" spans="1:10" x14ac:dyDescent="0.25">
      <c r="A1289" s="9">
        <v>40288</v>
      </c>
      <c r="B1289" s="10">
        <v>3143.721</v>
      </c>
      <c r="C1289" s="10">
        <v>3143.585</v>
      </c>
      <c r="D1289" s="10">
        <v>3164.5390000000002</v>
      </c>
      <c r="E1289" s="10">
        <v>3105.9380000000001</v>
      </c>
      <c r="F1289" s="10">
        <v>3147.308</v>
      </c>
      <c r="G1289" s="10">
        <v>1654479000</v>
      </c>
      <c r="H1289" s="10">
        <v>19498483765</v>
      </c>
      <c r="I1289" s="10">
        <v>3.5870000000000002</v>
      </c>
      <c r="J1289" s="10">
        <v>0.11409999999999999</v>
      </c>
    </row>
    <row r="1290" spans="1:10" x14ac:dyDescent="0.25">
      <c r="A1290" s="9">
        <v>40289</v>
      </c>
      <c r="B1290" s="10">
        <v>3147.308</v>
      </c>
      <c r="C1290" s="10">
        <v>3153.5259999999998</v>
      </c>
      <c r="D1290" s="10">
        <v>3206.5920000000001</v>
      </c>
      <c r="E1290" s="10">
        <v>3131.9270000000001</v>
      </c>
      <c r="F1290" s="10">
        <v>3205.6289999999999</v>
      </c>
      <c r="G1290" s="10">
        <v>1785272500</v>
      </c>
      <c r="H1290" s="10">
        <v>22379175418</v>
      </c>
      <c r="I1290" s="10">
        <v>58.320999999999998</v>
      </c>
      <c r="J1290" s="10">
        <v>1.853</v>
      </c>
    </row>
    <row r="1291" spans="1:10" x14ac:dyDescent="0.25">
      <c r="A1291" s="9">
        <v>40290</v>
      </c>
      <c r="B1291" s="10">
        <v>3205.6289999999999</v>
      </c>
      <c r="C1291" s="10">
        <v>3191.9050000000002</v>
      </c>
      <c r="D1291" s="10">
        <v>3191.9050000000002</v>
      </c>
      <c r="E1291" s="10">
        <v>3142.9549999999999</v>
      </c>
      <c r="F1291" s="10">
        <v>3163.8510000000001</v>
      </c>
      <c r="G1291" s="10">
        <v>2041062900</v>
      </c>
      <c r="H1291" s="10">
        <v>24146900510</v>
      </c>
      <c r="I1291" s="10">
        <v>-41.777999999999999</v>
      </c>
      <c r="J1291" s="10">
        <v>-1.3032999999999999</v>
      </c>
    </row>
    <row r="1292" spans="1:10" x14ac:dyDescent="0.25">
      <c r="A1292" s="9">
        <v>40291</v>
      </c>
      <c r="B1292" s="10">
        <v>3163.8510000000001</v>
      </c>
      <c r="C1292" s="10">
        <v>3159.4569999999999</v>
      </c>
      <c r="D1292" s="10">
        <v>3191.7939999999999</v>
      </c>
      <c r="E1292" s="10">
        <v>3136.645</v>
      </c>
      <c r="F1292" s="10">
        <v>3147.0129999999999</v>
      </c>
      <c r="G1292" s="10">
        <v>1676946200</v>
      </c>
      <c r="H1292" s="10">
        <v>23837253755</v>
      </c>
      <c r="I1292" s="10">
        <v>-16.838000000000001</v>
      </c>
      <c r="J1292" s="10">
        <v>-0.53220000000000001</v>
      </c>
    </row>
    <row r="1293" spans="1:10" x14ac:dyDescent="0.25">
      <c r="A1293" s="9">
        <v>40294</v>
      </c>
      <c r="B1293" s="10">
        <v>3147.0129999999999</v>
      </c>
      <c r="C1293" s="10">
        <v>3154.9160000000002</v>
      </c>
      <c r="D1293" s="10">
        <v>3165.5169999999998</v>
      </c>
      <c r="E1293" s="10">
        <v>3121.47</v>
      </c>
      <c r="F1293" s="10">
        <v>3126.1640000000002</v>
      </c>
      <c r="G1293" s="10">
        <v>1342297500</v>
      </c>
      <c r="H1293" s="10">
        <v>17749999057</v>
      </c>
      <c r="I1293" s="10">
        <v>-20.849</v>
      </c>
      <c r="J1293" s="10">
        <v>-0.66249999999999998</v>
      </c>
    </row>
    <row r="1294" spans="1:10" x14ac:dyDescent="0.25">
      <c r="A1294" s="9">
        <v>40295</v>
      </c>
      <c r="B1294" s="10">
        <v>3126.1640000000002</v>
      </c>
      <c r="C1294" s="10">
        <v>3116.2429999999999</v>
      </c>
      <c r="D1294" s="10">
        <v>3116.5920000000001</v>
      </c>
      <c r="E1294" s="10">
        <v>3019.2469999999998</v>
      </c>
      <c r="F1294" s="10">
        <v>3060.5340000000001</v>
      </c>
      <c r="G1294" s="10">
        <v>1639033800</v>
      </c>
      <c r="H1294" s="10">
        <v>19252921542</v>
      </c>
      <c r="I1294" s="10">
        <v>-65.63</v>
      </c>
      <c r="J1294" s="10">
        <v>-2.0994000000000002</v>
      </c>
    </row>
    <row r="1295" spans="1:10" x14ac:dyDescent="0.25">
      <c r="A1295" s="9">
        <v>40296</v>
      </c>
      <c r="B1295" s="10">
        <v>3060.5340000000001</v>
      </c>
      <c r="C1295" s="10">
        <v>3032.4180000000001</v>
      </c>
      <c r="D1295" s="10">
        <v>3074.6320000000001</v>
      </c>
      <c r="E1295" s="10">
        <v>3017.8919999999998</v>
      </c>
      <c r="F1295" s="10">
        <v>3054.76</v>
      </c>
      <c r="G1295" s="10">
        <v>1167027000</v>
      </c>
      <c r="H1295" s="10">
        <v>13811902649</v>
      </c>
      <c r="I1295" s="10">
        <v>-5.774</v>
      </c>
      <c r="J1295" s="10">
        <v>-0.18870000000000001</v>
      </c>
    </row>
    <row r="1296" spans="1:10" x14ac:dyDescent="0.25">
      <c r="A1296" s="9">
        <v>40297</v>
      </c>
      <c r="B1296" s="10">
        <v>3054.76</v>
      </c>
      <c r="C1296" s="10">
        <v>3070.5410000000002</v>
      </c>
      <c r="D1296" s="10">
        <v>3086.8180000000002</v>
      </c>
      <c r="E1296" s="10">
        <v>3020.59</v>
      </c>
      <c r="F1296" s="10">
        <v>3020.634</v>
      </c>
      <c r="G1296" s="10">
        <v>1221140600</v>
      </c>
      <c r="H1296" s="10">
        <v>15041838256</v>
      </c>
      <c r="I1296" s="10">
        <v>-34.125999999999998</v>
      </c>
      <c r="J1296" s="10">
        <v>-1.1171</v>
      </c>
    </row>
    <row r="1297" spans="1:10" x14ac:dyDescent="0.25">
      <c r="A1297" s="9">
        <v>40298</v>
      </c>
      <c r="B1297" s="10">
        <v>3020.634</v>
      </c>
      <c r="C1297" s="10">
        <v>3022.1880000000001</v>
      </c>
      <c r="D1297" s="10">
        <v>3029.9409999999998</v>
      </c>
      <c r="E1297" s="10">
        <v>2976.761</v>
      </c>
      <c r="F1297" s="10">
        <v>3027.9119999999998</v>
      </c>
      <c r="G1297" s="10">
        <v>1527055000</v>
      </c>
      <c r="H1297" s="10">
        <v>17079709515</v>
      </c>
      <c r="I1297" s="10">
        <v>7.2779999999999996</v>
      </c>
      <c r="J1297" s="10">
        <v>0.2409</v>
      </c>
    </row>
    <row r="1298" spans="1:10" x14ac:dyDescent="0.25">
      <c r="A1298" s="9">
        <v>40302</v>
      </c>
      <c r="B1298" s="10">
        <v>3027.9119999999998</v>
      </c>
      <c r="C1298" s="10">
        <v>2975.018</v>
      </c>
      <c r="D1298" s="10">
        <v>3020.7910000000002</v>
      </c>
      <c r="E1298" s="10">
        <v>2963.7080000000001</v>
      </c>
      <c r="F1298" s="10">
        <v>2993.491</v>
      </c>
      <c r="G1298" s="10">
        <v>1053777100</v>
      </c>
      <c r="H1298" s="10">
        <v>12025917957</v>
      </c>
      <c r="I1298" s="10">
        <v>-34.420999999999999</v>
      </c>
      <c r="J1298" s="10">
        <v>-1.1368</v>
      </c>
    </row>
    <row r="1299" spans="1:10" x14ac:dyDescent="0.25">
      <c r="A1299" s="9">
        <v>40303</v>
      </c>
      <c r="B1299" s="10">
        <v>2993.491</v>
      </c>
      <c r="C1299" s="10">
        <v>2963.7370000000001</v>
      </c>
      <c r="D1299" s="10">
        <v>3016.279</v>
      </c>
      <c r="E1299" s="10">
        <v>2924.8449999999998</v>
      </c>
      <c r="F1299" s="10">
        <v>3016.192</v>
      </c>
      <c r="G1299" s="10">
        <v>1406041800</v>
      </c>
      <c r="H1299" s="10">
        <v>17127281451</v>
      </c>
      <c r="I1299" s="10">
        <v>22.701000000000001</v>
      </c>
      <c r="J1299" s="10">
        <v>0.75829999999999997</v>
      </c>
    </row>
    <row r="1300" spans="1:10" x14ac:dyDescent="0.25">
      <c r="A1300" s="9">
        <v>40304</v>
      </c>
      <c r="B1300" s="10">
        <v>3016.192</v>
      </c>
      <c r="C1300" s="10">
        <v>2996.701</v>
      </c>
      <c r="D1300" s="10">
        <v>2996.701</v>
      </c>
      <c r="E1300" s="10">
        <v>2880.43</v>
      </c>
      <c r="F1300" s="10">
        <v>2884.1590000000001</v>
      </c>
      <c r="G1300" s="10">
        <v>1451601300</v>
      </c>
      <c r="H1300" s="10">
        <v>17937742839</v>
      </c>
      <c r="I1300" s="10">
        <v>-132.03299999999999</v>
      </c>
      <c r="J1300" s="10">
        <v>-4.3775000000000004</v>
      </c>
    </row>
    <row r="1301" spans="1:10" x14ac:dyDescent="0.25">
      <c r="A1301" s="9">
        <v>40305</v>
      </c>
      <c r="B1301" s="10">
        <v>2884.1590000000001</v>
      </c>
      <c r="C1301" s="10">
        <v>2820.2159999999999</v>
      </c>
      <c r="D1301" s="10">
        <v>2860.7280000000001</v>
      </c>
      <c r="E1301" s="10">
        <v>2792.2649999999999</v>
      </c>
      <c r="F1301" s="10">
        <v>2814.3980000000001</v>
      </c>
      <c r="G1301" s="10">
        <v>1488774000</v>
      </c>
      <c r="H1301" s="10">
        <v>17120110734</v>
      </c>
      <c r="I1301" s="10">
        <v>-69.760999999999996</v>
      </c>
      <c r="J1301" s="10">
        <v>-2.4188000000000001</v>
      </c>
    </row>
    <row r="1302" spans="1:10" x14ac:dyDescent="0.25">
      <c r="A1302" s="9">
        <v>40308</v>
      </c>
      <c r="B1302" s="10">
        <v>2814.3980000000001</v>
      </c>
      <c r="C1302" s="10">
        <v>2816.79</v>
      </c>
      <c r="D1302" s="10">
        <v>2840.8380000000002</v>
      </c>
      <c r="E1302" s="10">
        <v>2771.3850000000002</v>
      </c>
      <c r="F1302" s="10">
        <v>2829.7429999999999</v>
      </c>
      <c r="G1302" s="10">
        <v>1184857800</v>
      </c>
      <c r="H1302" s="10">
        <v>13459097883</v>
      </c>
      <c r="I1302" s="10">
        <v>15.345000000000001</v>
      </c>
      <c r="J1302" s="10">
        <v>0.54520000000000002</v>
      </c>
    </row>
    <row r="1303" spans="1:10" x14ac:dyDescent="0.25">
      <c r="A1303" s="9">
        <v>40309</v>
      </c>
      <c r="B1303" s="10">
        <v>2829.7429999999999</v>
      </c>
      <c r="C1303" s="10">
        <v>2883.1640000000002</v>
      </c>
      <c r="D1303" s="10">
        <v>2890.1350000000002</v>
      </c>
      <c r="E1303" s="10">
        <v>2775.3820000000001</v>
      </c>
      <c r="F1303" s="10">
        <v>2786.4839999999999</v>
      </c>
      <c r="G1303" s="10">
        <v>1446473500</v>
      </c>
      <c r="H1303" s="10">
        <v>15319440012</v>
      </c>
      <c r="I1303" s="10">
        <v>-43.259</v>
      </c>
      <c r="J1303" s="10">
        <v>-1.5286999999999999</v>
      </c>
    </row>
    <row r="1304" spans="1:10" x14ac:dyDescent="0.25">
      <c r="A1304" s="9">
        <v>40310</v>
      </c>
      <c r="B1304" s="10">
        <v>2786.4839999999999</v>
      </c>
      <c r="C1304" s="10">
        <v>2765.0010000000002</v>
      </c>
      <c r="D1304" s="10">
        <v>2809.0880000000002</v>
      </c>
      <c r="E1304" s="10">
        <v>2740.529</v>
      </c>
      <c r="F1304" s="10">
        <v>2807.71</v>
      </c>
      <c r="G1304" s="10">
        <v>1359460000</v>
      </c>
      <c r="H1304" s="10">
        <v>13224654918</v>
      </c>
      <c r="I1304" s="10">
        <v>21.225999999999999</v>
      </c>
      <c r="J1304" s="10">
        <v>0.76170000000000004</v>
      </c>
    </row>
    <row r="1305" spans="1:10" x14ac:dyDescent="0.25">
      <c r="A1305" s="9">
        <v>40311</v>
      </c>
      <c r="B1305" s="10">
        <v>2807.71</v>
      </c>
      <c r="C1305" s="10">
        <v>2804.1179999999999</v>
      </c>
      <c r="D1305" s="10">
        <v>2873.8270000000002</v>
      </c>
      <c r="E1305" s="10">
        <v>2799.2190000000001</v>
      </c>
      <c r="F1305" s="10">
        <v>2872.3690000000001</v>
      </c>
      <c r="G1305" s="10">
        <v>1422425100</v>
      </c>
      <c r="H1305" s="10">
        <v>13770157097</v>
      </c>
      <c r="I1305" s="10">
        <v>64.659000000000006</v>
      </c>
      <c r="J1305" s="10">
        <v>2.3029000000000002</v>
      </c>
    </row>
    <row r="1306" spans="1:10" x14ac:dyDescent="0.25">
      <c r="A1306" s="9">
        <v>40312</v>
      </c>
      <c r="B1306" s="10">
        <v>2872.3690000000001</v>
      </c>
      <c r="C1306" s="10">
        <v>2855.0859999999998</v>
      </c>
      <c r="D1306" s="10">
        <v>2874.357</v>
      </c>
      <c r="E1306" s="10">
        <v>2839.3220000000001</v>
      </c>
      <c r="F1306" s="10">
        <v>2857.0770000000002</v>
      </c>
      <c r="G1306" s="10">
        <v>1072416300</v>
      </c>
      <c r="H1306" s="10">
        <v>11542563505</v>
      </c>
      <c r="I1306" s="10">
        <v>-15.292</v>
      </c>
      <c r="J1306" s="10">
        <v>-0.53239999999999998</v>
      </c>
    </row>
    <row r="1307" spans="1:10" x14ac:dyDescent="0.25">
      <c r="A1307" s="9">
        <v>40315</v>
      </c>
      <c r="B1307" s="10">
        <v>2857.0770000000002</v>
      </c>
      <c r="C1307" s="10">
        <v>2818.3130000000001</v>
      </c>
      <c r="D1307" s="10">
        <v>2818.7170000000001</v>
      </c>
      <c r="E1307" s="10">
        <v>2705.45</v>
      </c>
      <c r="F1307" s="10">
        <v>2709.9470000000001</v>
      </c>
      <c r="G1307" s="10">
        <v>1288843600</v>
      </c>
      <c r="H1307" s="10">
        <v>13009518072</v>
      </c>
      <c r="I1307" s="10">
        <v>-147.13</v>
      </c>
      <c r="J1307" s="10">
        <v>-5.1497000000000002</v>
      </c>
    </row>
    <row r="1308" spans="1:10" x14ac:dyDescent="0.25">
      <c r="A1308" s="9">
        <v>40316</v>
      </c>
      <c r="B1308" s="10">
        <v>2709.9470000000001</v>
      </c>
      <c r="C1308" s="10">
        <v>2707.59</v>
      </c>
      <c r="D1308" s="10">
        <v>2768.2489999999998</v>
      </c>
      <c r="E1308" s="10">
        <v>2682.0529999999999</v>
      </c>
      <c r="F1308" s="10">
        <v>2758.2759999999998</v>
      </c>
      <c r="G1308" s="10">
        <v>1185028700</v>
      </c>
      <c r="H1308" s="10">
        <v>12190683295</v>
      </c>
      <c r="I1308" s="10">
        <v>48.329000000000001</v>
      </c>
      <c r="J1308" s="10">
        <v>1.7834000000000001</v>
      </c>
    </row>
    <row r="1309" spans="1:10" x14ac:dyDescent="0.25">
      <c r="A1309" s="9">
        <v>40317</v>
      </c>
      <c r="B1309" s="10">
        <v>2758.2759999999998</v>
      </c>
      <c r="C1309" s="10">
        <v>2741.04</v>
      </c>
      <c r="D1309" s="10">
        <v>2791.2310000000002</v>
      </c>
      <c r="E1309" s="10">
        <v>2710.42</v>
      </c>
      <c r="F1309" s="10">
        <v>2749.248</v>
      </c>
      <c r="G1309" s="10">
        <v>1101380100</v>
      </c>
      <c r="H1309" s="10">
        <v>11590676545</v>
      </c>
      <c r="I1309" s="10">
        <v>-9.0280000000000005</v>
      </c>
      <c r="J1309" s="10">
        <v>-0.32729999999999998</v>
      </c>
    </row>
    <row r="1310" spans="1:10" x14ac:dyDescent="0.25">
      <c r="A1310" s="9">
        <v>40318</v>
      </c>
      <c r="B1310" s="10">
        <v>2749.248</v>
      </c>
      <c r="C1310" s="10">
        <v>2732.5439999999999</v>
      </c>
      <c r="D1310" s="10">
        <v>2784.4029999999998</v>
      </c>
      <c r="E1310" s="10">
        <v>2718.4929999999999</v>
      </c>
      <c r="F1310" s="10">
        <v>2723.6060000000002</v>
      </c>
      <c r="G1310" s="10">
        <v>1045217900</v>
      </c>
      <c r="H1310" s="10">
        <v>10973208974</v>
      </c>
      <c r="I1310" s="10">
        <v>-25.641999999999999</v>
      </c>
      <c r="J1310" s="10">
        <v>-0.93269999999999997</v>
      </c>
    </row>
    <row r="1311" spans="1:10" x14ac:dyDescent="0.25">
      <c r="A1311" s="9">
        <v>40319</v>
      </c>
      <c r="B1311" s="10">
        <v>2723.6060000000002</v>
      </c>
      <c r="C1311" s="10">
        <v>2653.3139999999999</v>
      </c>
      <c r="D1311" s="10">
        <v>2761.4490000000001</v>
      </c>
      <c r="E1311" s="10">
        <v>2643.94</v>
      </c>
      <c r="F1311" s="10">
        <v>2760.4749999999999</v>
      </c>
      <c r="G1311" s="10">
        <v>1253877400</v>
      </c>
      <c r="H1311" s="10">
        <v>13025485752</v>
      </c>
      <c r="I1311" s="10">
        <v>36.869</v>
      </c>
      <c r="J1311" s="10">
        <v>1.3536999999999999</v>
      </c>
    </row>
    <row r="1312" spans="1:10" x14ac:dyDescent="0.25">
      <c r="A1312" s="9">
        <v>40322</v>
      </c>
      <c r="B1312" s="10">
        <v>2760.4749999999999</v>
      </c>
      <c r="C1312" s="10">
        <v>2773.471</v>
      </c>
      <c r="D1312" s="10">
        <v>2863.0329999999999</v>
      </c>
      <c r="E1312" s="10">
        <v>2773.471</v>
      </c>
      <c r="F1312" s="10">
        <v>2854.7139999999999</v>
      </c>
      <c r="G1312" s="10">
        <v>1668121000</v>
      </c>
      <c r="H1312" s="10">
        <v>17781875011</v>
      </c>
      <c r="I1312" s="10">
        <v>94.239000000000004</v>
      </c>
      <c r="J1312" s="10">
        <v>3.4138999999999999</v>
      </c>
    </row>
    <row r="1313" spans="1:10" x14ac:dyDescent="0.25">
      <c r="A1313" s="9">
        <v>40323</v>
      </c>
      <c r="B1313" s="10">
        <v>2854.7139999999999</v>
      </c>
      <c r="C1313" s="10">
        <v>2836.62</v>
      </c>
      <c r="D1313" s="10">
        <v>2843.902</v>
      </c>
      <c r="E1313" s="10">
        <v>2783.1109999999999</v>
      </c>
      <c r="F1313" s="10">
        <v>2795.5039999999999</v>
      </c>
      <c r="G1313" s="10">
        <v>1402996900</v>
      </c>
      <c r="H1313" s="10">
        <v>14874313304</v>
      </c>
      <c r="I1313" s="10">
        <v>-59.21</v>
      </c>
      <c r="J1313" s="10">
        <v>-2.0741000000000001</v>
      </c>
    </row>
    <row r="1314" spans="1:10" x14ac:dyDescent="0.25">
      <c r="A1314" s="9">
        <v>40324</v>
      </c>
      <c r="B1314" s="10">
        <v>2795.5039999999999</v>
      </c>
      <c r="C1314" s="10">
        <v>2796.9839999999999</v>
      </c>
      <c r="D1314" s="10">
        <v>2820.0790000000002</v>
      </c>
      <c r="E1314" s="10">
        <v>2779.7510000000002</v>
      </c>
      <c r="F1314" s="10">
        <v>2792.1350000000002</v>
      </c>
      <c r="G1314" s="10">
        <v>1000685700</v>
      </c>
      <c r="H1314" s="10">
        <v>10325839792</v>
      </c>
      <c r="I1314" s="10">
        <v>-3.3690000000000002</v>
      </c>
      <c r="J1314" s="10">
        <v>-0.1205</v>
      </c>
    </row>
    <row r="1315" spans="1:10" x14ac:dyDescent="0.25">
      <c r="A1315" s="9">
        <v>40325</v>
      </c>
      <c r="B1315" s="10">
        <v>2792.1350000000002</v>
      </c>
      <c r="C1315" s="10">
        <v>2785.6320000000001</v>
      </c>
      <c r="D1315" s="10">
        <v>2841.6350000000002</v>
      </c>
      <c r="E1315" s="10">
        <v>2751.078</v>
      </c>
      <c r="F1315" s="10">
        <v>2836.703</v>
      </c>
      <c r="G1315" s="10">
        <v>1206300600</v>
      </c>
      <c r="H1315" s="10">
        <v>13117148689</v>
      </c>
      <c r="I1315" s="10">
        <v>44.567999999999998</v>
      </c>
      <c r="J1315" s="10">
        <v>1.5962000000000001</v>
      </c>
    </row>
    <row r="1316" spans="1:10" x14ac:dyDescent="0.25">
      <c r="A1316" s="9">
        <v>40326</v>
      </c>
      <c r="B1316" s="10">
        <v>2836.703</v>
      </c>
      <c r="C1316" s="10">
        <v>2864.0920000000001</v>
      </c>
      <c r="D1316" s="10">
        <v>2872.556</v>
      </c>
      <c r="E1316" s="10">
        <v>2821.721</v>
      </c>
      <c r="F1316" s="10">
        <v>2839.1779999999999</v>
      </c>
      <c r="G1316" s="10">
        <v>1332437500</v>
      </c>
      <c r="H1316" s="10">
        <v>15853688585</v>
      </c>
      <c r="I1316" s="10">
        <v>2.4750000000000001</v>
      </c>
      <c r="J1316" s="10">
        <v>8.72E-2</v>
      </c>
    </row>
    <row r="1317" spans="1:10" x14ac:dyDescent="0.25">
      <c r="A1317" s="9">
        <v>40329</v>
      </c>
      <c r="B1317" s="10">
        <v>2839.1779999999999</v>
      </c>
      <c r="C1317" s="10">
        <v>2826.636</v>
      </c>
      <c r="D1317" s="10">
        <v>2850.056</v>
      </c>
      <c r="E1317" s="10">
        <v>2765.9070000000002</v>
      </c>
      <c r="F1317" s="10">
        <v>2768.06</v>
      </c>
      <c r="G1317" s="10">
        <v>1302090000</v>
      </c>
      <c r="H1317" s="10">
        <v>13524063971</v>
      </c>
      <c r="I1317" s="10">
        <v>-71.117999999999995</v>
      </c>
      <c r="J1317" s="10">
        <v>-2.5049000000000001</v>
      </c>
    </row>
    <row r="1318" spans="1:10" x14ac:dyDescent="0.25">
      <c r="A1318" s="9">
        <v>40330</v>
      </c>
      <c r="B1318" s="10">
        <v>2768.06</v>
      </c>
      <c r="C1318" s="10">
        <v>2750.98</v>
      </c>
      <c r="D1318" s="10">
        <v>2769.18</v>
      </c>
      <c r="E1318" s="10">
        <v>2697.0749999999998</v>
      </c>
      <c r="F1318" s="10">
        <v>2729.0659999999998</v>
      </c>
      <c r="G1318" s="10">
        <v>1386331500</v>
      </c>
      <c r="H1318" s="10">
        <v>13212930364</v>
      </c>
      <c r="I1318" s="10">
        <v>-38.994</v>
      </c>
      <c r="J1318" s="10">
        <v>-1.4087000000000001</v>
      </c>
    </row>
    <row r="1319" spans="1:10" x14ac:dyDescent="0.25">
      <c r="A1319" s="9">
        <v>40331</v>
      </c>
      <c r="B1319" s="10">
        <v>2729.0659999999998</v>
      </c>
      <c r="C1319" s="10">
        <v>2717.3560000000002</v>
      </c>
      <c r="D1319" s="10">
        <v>2740.011</v>
      </c>
      <c r="E1319" s="10">
        <v>2685.61</v>
      </c>
      <c r="F1319" s="10">
        <v>2738.6559999999999</v>
      </c>
      <c r="G1319" s="10">
        <v>1276211300</v>
      </c>
      <c r="H1319" s="10">
        <v>11922045533</v>
      </c>
      <c r="I1319" s="10">
        <v>9.59</v>
      </c>
      <c r="J1319" s="10">
        <v>0.35139999999999999</v>
      </c>
    </row>
    <row r="1320" spans="1:10" x14ac:dyDescent="0.25">
      <c r="A1320" s="9">
        <v>40332</v>
      </c>
      <c r="B1320" s="10">
        <v>2738.6559999999999</v>
      </c>
      <c r="C1320" s="10">
        <v>2750.6779999999999</v>
      </c>
      <c r="D1320" s="10">
        <v>2768.277</v>
      </c>
      <c r="E1320" s="10">
        <v>2717.4879999999998</v>
      </c>
      <c r="F1320" s="10">
        <v>2719.0569999999998</v>
      </c>
      <c r="G1320" s="10">
        <v>1102966300</v>
      </c>
      <c r="H1320" s="10">
        <v>11787142319</v>
      </c>
      <c r="I1320" s="10">
        <v>-19.599</v>
      </c>
      <c r="J1320" s="10">
        <v>-0.71560000000000001</v>
      </c>
    </row>
    <row r="1321" spans="1:10" x14ac:dyDescent="0.25">
      <c r="A1321" s="9">
        <v>40333</v>
      </c>
      <c r="B1321" s="10">
        <v>2719.0569999999998</v>
      </c>
      <c r="C1321" s="10">
        <v>2706.7170000000001</v>
      </c>
      <c r="D1321" s="10">
        <v>2719.9250000000002</v>
      </c>
      <c r="E1321" s="10">
        <v>2688.7689999999998</v>
      </c>
      <c r="F1321" s="10">
        <v>2716.9259999999999</v>
      </c>
      <c r="G1321" s="10">
        <v>835729300</v>
      </c>
      <c r="H1321" s="10">
        <v>8776862428</v>
      </c>
      <c r="I1321" s="10">
        <v>-2.1309999999999998</v>
      </c>
      <c r="J1321" s="10">
        <v>-7.8399999999999997E-2</v>
      </c>
    </row>
    <row r="1322" spans="1:10" x14ac:dyDescent="0.25">
      <c r="A1322" s="9">
        <v>40336</v>
      </c>
      <c r="B1322" s="10">
        <v>2716.9259999999999</v>
      </c>
      <c r="C1322" s="10">
        <v>2668.7860000000001</v>
      </c>
      <c r="D1322" s="10">
        <v>2685.3130000000001</v>
      </c>
      <c r="E1322" s="10">
        <v>2644.5250000000001</v>
      </c>
      <c r="F1322" s="10">
        <v>2665.252</v>
      </c>
      <c r="G1322" s="10">
        <v>1033411400</v>
      </c>
      <c r="H1322" s="10">
        <v>10737528473</v>
      </c>
      <c r="I1322" s="10">
        <v>-51.673999999999999</v>
      </c>
      <c r="J1322" s="10">
        <v>-1.9018999999999999</v>
      </c>
    </row>
    <row r="1323" spans="1:10" x14ac:dyDescent="0.25">
      <c r="A1323" s="9">
        <v>40337</v>
      </c>
      <c r="B1323" s="10">
        <v>2665.252</v>
      </c>
      <c r="C1323" s="10">
        <v>2660.462</v>
      </c>
      <c r="D1323" s="10">
        <v>2683.221</v>
      </c>
      <c r="E1323" s="10">
        <v>2644.54</v>
      </c>
      <c r="F1323" s="10">
        <v>2669.7370000000001</v>
      </c>
      <c r="G1323" s="10">
        <v>878491500</v>
      </c>
      <c r="H1323" s="10">
        <v>8878073045</v>
      </c>
      <c r="I1323" s="10">
        <v>4.4850000000000003</v>
      </c>
      <c r="J1323" s="10">
        <v>0.16830000000000001</v>
      </c>
    </row>
    <row r="1324" spans="1:10" x14ac:dyDescent="0.25">
      <c r="A1324" s="9">
        <v>40338</v>
      </c>
      <c r="B1324" s="10">
        <v>2669.7370000000001</v>
      </c>
      <c r="C1324" s="10">
        <v>2678.2629999999999</v>
      </c>
      <c r="D1324" s="10">
        <v>2746.03</v>
      </c>
      <c r="E1324" s="10">
        <v>2659.84</v>
      </c>
      <c r="F1324" s="10">
        <v>2741.2689999999998</v>
      </c>
      <c r="G1324" s="10">
        <v>1524804900</v>
      </c>
      <c r="H1324" s="10">
        <v>14574013756</v>
      </c>
      <c r="I1324" s="10">
        <v>71.531999999999996</v>
      </c>
      <c r="J1324" s="10">
        <v>2.6793999999999998</v>
      </c>
    </row>
    <row r="1325" spans="1:10" x14ac:dyDescent="0.25">
      <c r="A1325" s="9">
        <v>40339</v>
      </c>
      <c r="B1325" s="10">
        <v>2741.2689999999998</v>
      </c>
      <c r="C1325" s="10">
        <v>2722.5990000000002</v>
      </c>
      <c r="D1325" s="10">
        <v>2740.06</v>
      </c>
      <c r="E1325" s="10">
        <v>2714.1930000000002</v>
      </c>
      <c r="F1325" s="10">
        <v>2721.7959999999998</v>
      </c>
      <c r="G1325" s="10">
        <v>1105276100</v>
      </c>
      <c r="H1325" s="10">
        <v>11585798456</v>
      </c>
      <c r="I1325" s="10">
        <v>-19.472999999999999</v>
      </c>
      <c r="J1325" s="10">
        <v>-0.71040000000000003</v>
      </c>
    </row>
    <row r="1326" spans="1:10" x14ac:dyDescent="0.25">
      <c r="A1326" s="9">
        <v>40340</v>
      </c>
      <c r="B1326" s="10">
        <v>2721.7959999999998</v>
      </c>
      <c r="C1326" s="10">
        <v>2733.2759999999998</v>
      </c>
      <c r="D1326" s="10">
        <v>2744.5079999999998</v>
      </c>
      <c r="E1326" s="10">
        <v>2725.4920000000002</v>
      </c>
      <c r="F1326" s="10">
        <v>2732.152</v>
      </c>
      <c r="G1326" s="10">
        <v>1045514800</v>
      </c>
      <c r="H1326" s="10">
        <v>11127732005</v>
      </c>
      <c r="I1326" s="10">
        <v>10.356</v>
      </c>
      <c r="J1326" s="10">
        <v>0.3805</v>
      </c>
    </row>
    <row r="1327" spans="1:10" x14ac:dyDescent="0.25">
      <c r="A1327" s="9">
        <v>40346</v>
      </c>
      <c r="B1327" s="10">
        <v>2732.152</v>
      </c>
      <c r="C1327" s="10">
        <v>2749.913</v>
      </c>
      <c r="D1327" s="10">
        <v>2756.1039999999998</v>
      </c>
      <c r="E1327" s="10">
        <v>2712.431</v>
      </c>
      <c r="F1327" s="10">
        <v>2712.5360000000001</v>
      </c>
      <c r="G1327" s="10">
        <v>872709900</v>
      </c>
      <c r="H1327" s="10">
        <v>9545581191</v>
      </c>
      <c r="I1327" s="10">
        <v>-19.616</v>
      </c>
      <c r="J1327" s="10">
        <v>-0.71799999999999997</v>
      </c>
    </row>
    <row r="1328" spans="1:10" x14ac:dyDescent="0.25">
      <c r="A1328" s="9">
        <v>40347</v>
      </c>
      <c r="B1328" s="10">
        <v>2712.5360000000001</v>
      </c>
      <c r="C1328" s="10">
        <v>2711.1280000000002</v>
      </c>
      <c r="D1328" s="10">
        <v>2719.011</v>
      </c>
      <c r="E1328" s="10">
        <v>2656.0610000000001</v>
      </c>
      <c r="F1328" s="10">
        <v>2664.3290000000002</v>
      </c>
      <c r="G1328" s="10">
        <v>1085881300</v>
      </c>
      <c r="H1328" s="10">
        <v>11066803505</v>
      </c>
      <c r="I1328" s="10">
        <v>-48.207000000000001</v>
      </c>
      <c r="J1328" s="10">
        <v>-1.7771999999999999</v>
      </c>
    </row>
    <row r="1329" spans="1:10" x14ac:dyDescent="0.25">
      <c r="A1329" s="9">
        <v>40350</v>
      </c>
      <c r="B1329" s="10">
        <v>2664.3290000000002</v>
      </c>
      <c r="C1329" s="10">
        <v>2664.9189999999999</v>
      </c>
      <c r="D1329" s="10">
        <v>2728.26</v>
      </c>
      <c r="E1329" s="10">
        <v>2646.58</v>
      </c>
      <c r="F1329" s="10">
        <v>2727.3209999999999</v>
      </c>
      <c r="G1329" s="10">
        <v>1216258700</v>
      </c>
      <c r="H1329" s="10">
        <v>11656001486</v>
      </c>
      <c r="I1329" s="10">
        <v>62.991999999999997</v>
      </c>
      <c r="J1329" s="10">
        <v>2.3643000000000001</v>
      </c>
    </row>
    <row r="1330" spans="1:10" x14ac:dyDescent="0.25">
      <c r="A1330" s="9">
        <v>40351</v>
      </c>
      <c r="B1330" s="10">
        <v>2727.3209999999999</v>
      </c>
      <c r="C1330" s="10">
        <v>2719.643</v>
      </c>
      <c r="D1330" s="10">
        <v>2747.3620000000001</v>
      </c>
      <c r="E1330" s="10">
        <v>2714.1179999999999</v>
      </c>
      <c r="F1330" s="10">
        <v>2735.7159999999999</v>
      </c>
      <c r="G1330" s="10">
        <v>963197800</v>
      </c>
      <c r="H1330" s="10">
        <v>10150337189</v>
      </c>
      <c r="I1330" s="10">
        <v>8.3949999999999996</v>
      </c>
      <c r="J1330" s="10">
        <v>0.30780000000000002</v>
      </c>
    </row>
    <row r="1331" spans="1:10" x14ac:dyDescent="0.25">
      <c r="A1331" s="9">
        <v>40352</v>
      </c>
      <c r="B1331" s="10">
        <v>2735.7159999999999</v>
      </c>
      <c r="C1331" s="10">
        <v>2721.7820000000002</v>
      </c>
      <c r="D1331" s="10">
        <v>2735.9839999999999</v>
      </c>
      <c r="E1331" s="10">
        <v>2685.136</v>
      </c>
      <c r="F1331" s="10">
        <v>2710.5770000000002</v>
      </c>
      <c r="G1331" s="10">
        <v>970547000</v>
      </c>
      <c r="H1331" s="10">
        <v>9692612689</v>
      </c>
      <c r="I1331" s="10">
        <v>-25.138999999999999</v>
      </c>
      <c r="J1331" s="10">
        <v>-0.91890000000000005</v>
      </c>
    </row>
    <row r="1332" spans="1:10" x14ac:dyDescent="0.25">
      <c r="A1332" s="9">
        <v>40353</v>
      </c>
      <c r="B1332" s="10">
        <v>2710.5770000000002</v>
      </c>
      <c r="C1332" s="10">
        <v>2703.5360000000001</v>
      </c>
      <c r="D1332" s="10">
        <v>2730.6149999999998</v>
      </c>
      <c r="E1332" s="10">
        <v>2691.0720000000001</v>
      </c>
      <c r="F1332" s="10">
        <v>2706.8490000000002</v>
      </c>
      <c r="G1332" s="10">
        <v>769143300</v>
      </c>
      <c r="H1332" s="10">
        <v>7536460421</v>
      </c>
      <c r="I1332" s="10">
        <v>-3.7280000000000002</v>
      </c>
      <c r="J1332" s="10">
        <v>-0.13750000000000001</v>
      </c>
    </row>
    <row r="1333" spans="1:10" x14ac:dyDescent="0.25">
      <c r="A1333" s="9">
        <v>40354</v>
      </c>
      <c r="B1333" s="10">
        <v>2706.8490000000002</v>
      </c>
      <c r="C1333" s="10">
        <v>2695.2249999999999</v>
      </c>
      <c r="D1333" s="10">
        <v>2703.2750000000001</v>
      </c>
      <c r="E1333" s="10">
        <v>2661.0729999999999</v>
      </c>
      <c r="F1333" s="10">
        <v>2678.0830000000001</v>
      </c>
      <c r="G1333" s="10">
        <v>791571700</v>
      </c>
      <c r="H1333" s="10">
        <v>7534065048</v>
      </c>
      <c r="I1333" s="10">
        <v>-28.765999999999998</v>
      </c>
      <c r="J1333" s="10">
        <v>-1.0627</v>
      </c>
    </row>
    <row r="1334" spans="1:10" x14ac:dyDescent="0.25">
      <c r="A1334" s="9">
        <v>40357</v>
      </c>
      <c r="B1334" s="10">
        <v>2678.0830000000001</v>
      </c>
      <c r="C1334" s="10">
        <v>2674.5340000000001</v>
      </c>
      <c r="D1334" s="10">
        <v>2690.5520000000001</v>
      </c>
      <c r="E1334" s="10">
        <v>2650.5659999999998</v>
      </c>
      <c r="F1334" s="10">
        <v>2659.308</v>
      </c>
      <c r="G1334" s="10">
        <v>702400600</v>
      </c>
      <c r="H1334" s="10">
        <v>6859073462</v>
      </c>
      <c r="I1334" s="10">
        <v>-18.774999999999999</v>
      </c>
      <c r="J1334" s="10">
        <v>-0.70109999999999995</v>
      </c>
    </row>
    <row r="1335" spans="1:10" x14ac:dyDescent="0.25">
      <c r="A1335" s="9">
        <v>40358</v>
      </c>
      <c r="B1335" s="10">
        <v>2659.308</v>
      </c>
      <c r="C1335" s="10">
        <v>2660.3240000000001</v>
      </c>
      <c r="D1335" s="10">
        <v>2668.2730000000001</v>
      </c>
      <c r="E1335" s="10">
        <v>2543.4490000000001</v>
      </c>
      <c r="F1335" s="10">
        <v>2544.5419999999999</v>
      </c>
      <c r="G1335" s="10">
        <v>1192621400</v>
      </c>
      <c r="H1335" s="10">
        <v>10757544090</v>
      </c>
      <c r="I1335" s="10">
        <v>-114.76600000000001</v>
      </c>
      <c r="J1335" s="10">
        <v>-4.3155999999999999</v>
      </c>
    </row>
    <row r="1336" spans="1:10" x14ac:dyDescent="0.25">
      <c r="A1336" s="9">
        <v>40359</v>
      </c>
      <c r="B1336" s="10">
        <v>2544.5419999999999</v>
      </c>
      <c r="C1336" s="10">
        <v>2524.739</v>
      </c>
      <c r="D1336" s="10">
        <v>2529.7829999999999</v>
      </c>
      <c r="E1336" s="10">
        <v>2496.3960000000002</v>
      </c>
      <c r="F1336" s="10">
        <v>2508.1149999999998</v>
      </c>
      <c r="G1336" s="10">
        <v>990321500</v>
      </c>
      <c r="H1336" s="10">
        <v>8306225804</v>
      </c>
      <c r="I1336" s="10">
        <v>-36.427</v>
      </c>
      <c r="J1336" s="10">
        <v>-1.4316</v>
      </c>
    </row>
    <row r="1337" spans="1:10" x14ac:dyDescent="0.25">
      <c r="A1337" s="9">
        <v>40360</v>
      </c>
      <c r="B1337" s="10">
        <v>2508.1149999999998</v>
      </c>
      <c r="C1337" s="10">
        <v>2503.3870000000002</v>
      </c>
      <c r="D1337" s="10">
        <v>2523.0329999999999</v>
      </c>
      <c r="E1337" s="10">
        <v>2470.096</v>
      </c>
      <c r="F1337" s="10">
        <v>2471.8330000000001</v>
      </c>
      <c r="G1337" s="10">
        <v>783786700</v>
      </c>
      <c r="H1337" s="10">
        <v>7124513833</v>
      </c>
      <c r="I1337" s="10">
        <v>-36.281999999999996</v>
      </c>
      <c r="J1337" s="10">
        <v>-1.4466000000000001</v>
      </c>
    </row>
    <row r="1338" spans="1:10" x14ac:dyDescent="0.25">
      <c r="A1338" s="9">
        <v>40361</v>
      </c>
      <c r="B1338" s="10">
        <v>2471.8330000000001</v>
      </c>
      <c r="C1338" s="10">
        <v>2471.4050000000002</v>
      </c>
      <c r="D1338" s="10">
        <v>2483.7550000000001</v>
      </c>
      <c r="E1338" s="10">
        <v>2415.7179999999998</v>
      </c>
      <c r="F1338" s="10">
        <v>2477.4580000000001</v>
      </c>
      <c r="G1338" s="10">
        <v>1034786700</v>
      </c>
      <c r="H1338" s="10">
        <v>9095024159</v>
      </c>
      <c r="I1338" s="10">
        <v>5.625</v>
      </c>
      <c r="J1338" s="10">
        <v>0.2276</v>
      </c>
    </row>
    <row r="1339" spans="1:10" x14ac:dyDescent="0.25">
      <c r="A1339" s="9">
        <v>40364</v>
      </c>
      <c r="B1339" s="10">
        <v>2477.4580000000001</v>
      </c>
      <c r="C1339" s="10">
        <v>2450.9580000000001</v>
      </c>
      <c r="D1339" s="10">
        <v>2472.518</v>
      </c>
      <c r="E1339" s="10">
        <v>2418.5169999999998</v>
      </c>
      <c r="F1339" s="10">
        <v>2456.857</v>
      </c>
      <c r="G1339" s="10">
        <v>856018300</v>
      </c>
      <c r="H1339" s="10">
        <v>7182279910</v>
      </c>
      <c r="I1339" s="10">
        <v>-20.600999999999999</v>
      </c>
      <c r="J1339" s="10">
        <v>-0.83150000000000002</v>
      </c>
    </row>
    <row r="1340" spans="1:10" x14ac:dyDescent="0.25">
      <c r="A1340" s="9">
        <v>40365</v>
      </c>
      <c r="B1340" s="10">
        <v>2456.857</v>
      </c>
      <c r="C1340" s="10">
        <v>2447.39</v>
      </c>
      <c r="D1340" s="10">
        <v>2510.2669999999998</v>
      </c>
      <c r="E1340" s="10">
        <v>2444.6759999999999</v>
      </c>
      <c r="F1340" s="10">
        <v>2508.8589999999999</v>
      </c>
      <c r="G1340" s="10">
        <v>1143960800</v>
      </c>
      <c r="H1340" s="10">
        <v>9520811394</v>
      </c>
      <c r="I1340" s="10">
        <v>52.002000000000002</v>
      </c>
      <c r="J1340" s="10">
        <v>2.1166</v>
      </c>
    </row>
    <row r="1341" spans="1:10" x14ac:dyDescent="0.25">
      <c r="A1341" s="9">
        <v>40366</v>
      </c>
      <c r="B1341" s="10">
        <v>2508.8589999999999</v>
      </c>
      <c r="C1341" s="10">
        <v>2505.9630000000002</v>
      </c>
      <c r="D1341" s="10">
        <v>2524.797</v>
      </c>
      <c r="E1341" s="10">
        <v>2490.576</v>
      </c>
      <c r="F1341" s="10">
        <v>2524.3690000000001</v>
      </c>
      <c r="G1341" s="10">
        <v>874786300</v>
      </c>
      <c r="H1341" s="10">
        <v>8049921119</v>
      </c>
      <c r="I1341" s="10">
        <v>15.51</v>
      </c>
      <c r="J1341" s="10">
        <v>0.61819999999999997</v>
      </c>
    </row>
    <row r="1342" spans="1:10" x14ac:dyDescent="0.25">
      <c r="A1342" s="9">
        <v>40367</v>
      </c>
      <c r="B1342" s="10">
        <v>2524.3690000000001</v>
      </c>
      <c r="C1342" s="10">
        <v>2531.223</v>
      </c>
      <c r="D1342" s="10">
        <v>2539.116</v>
      </c>
      <c r="E1342" s="10">
        <v>2499.3249999999998</v>
      </c>
      <c r="F1342" s="10">
        <v>2511.81</v>
      </c>
      <c r="G1342" s="10">
        <v>784706100</v>
      </c>
      <c r="H1342" s="10">
        <v>7351493107</v>
      </c>
      <c r="I1342" s="10">
        <v>-12.558999999999999</v>
      </c>
      <c r="J1342" s="10">
        <v>-0.4975</v>
      </c>
    </row>
    <row r="1343" spans="1:10" x14ac:dyDescent="0.25">
      <c r="A1343" s="9">
        <v>40368</v>
      </c>
      <c r="B1343" s="10">
        <v>2511.81</v>
      </c>
      <c r="C1343" s="10">
        <v>2513.2939999999999</v>
      </c>
      <c r="D1343" s="10">
        <v>2600.5839999999998</v>
      </c>
      <c r="E1343" s="10">
        <v>2490.8319999999999</v>
      </c>
      <c r="F1343" s="10">
        <v>2589.2669999999998</v>
      </c>
      <c r="G1343" s="10">
        <v>1449170600</v>
      </c>
      <c r="H1343" s="10">
        <v>13517511852</v>
      </c>
      <c r="I1343" s="10">
        <v>77.456999999999994</v>
      </c>
      <c r="J1343" s="10">
        <v>3.0836999999999999</v>
      </c>
    </row>
    <row r="1344" spans="1:10" x14ac:dyDescent="0.25">
      <c r="A1344" s="9">
        <v>40371</v>
      </c>
      <c r="B1344" s="10">
        <v>2589.2669999999998</v>
      </c>
      <c r="C1344" s="10">
        <v>2587.335</v>
      </c>
      <c r="D1344" s="10">
        <v>2639.393</v>
      </c>
      <c r="E1344" s="10">
        <v>2577.3890000000001</v>
      </c>
      <c r="F1344" s="10">
        <v>2624.1010000000001</v>
      </c>
      <c r="G1344" s="10">
        <v>1445415600</v>
      </c>
      <c r="H1344" s="10">
        <v>13590277174</v>
      </c>
      <c r="I1344" s="10">
        <v>34.834000000000003</v>
      </c>
      <c r="J1344" s="10">
        <v>1.3452999999999999</v>
      </c>
    </row>
    <row r="1345" spans="1:10" x14ac:dyDescent="0.25">
      <c r="A1345" s="9">
        <v>40372</v>
      </c>
      <c r="B1345" s="10">
        <v>2624.1010000000001</v>
      </c>
      <c r="C1345" s="10">
        <v>2602.8330000000001</v>
      </c>
      <c r="D1345" s="10">
        <v>2602.8330000000001</v>
      </c>
      <c r="E1345" s="10">
        <v>2566.373</v>
      </c>
      <c r="F1345" s="10">
        <v>2581.4009999999998</v>
      </c>
      <c r="G1345" s="10">
        <v>1079731400</v>
      </c>
      <c r="H1345" s="10">
        <v>10501217701</v>
      </c>
      <c r="I1345" s="10">
        <v>-42.7</v>
      </c>
      <c r="J1345" s="10">
        <v>-1.6272</v>
      </c>
    </row>
    <row r="1346" spans="1:10" x14ac:dyDescent="0.25">
      <c r="A1346" s="9">
        <v>40373</v>
      </c>
      <c r="B1346" s="10">
        <v>2581.4009999999998</v>
      </c>
      <c r="C1346" s="10">
        <v>2587.2730000000001</v>
      </c>
      <c r="D1346" s="10">
        <v>2625.3020000000001</v>
      </c>
      <c r="E1346" s="10">
        <v>2587.2730000000001</v>
      </c>
      <c r="F1346" s="10">
        <v>2601.8180000000002</v>
      </c>
      <c r="G1346" s="10">
        <v>1086595200</v>
      </c>
      <c r="H1346" s="10">
        <v>10841300866</v>
      </c>
      <c r="I1346" s="10">
        <v>20.417000000000002</v>
      </c>
      <c r="J1346" s="10">
        <v>0.79090000000000005</v>
      </c>
    </row>
    <row r="1347" spans="1:10" x14ac:dyDescent="0.25">
      <c r="A1347" s="9">
        <v>40374</v>
      </c>
      <c r="B1347" s="10">
        <v>2601.8180000000002</v>
      </c>
      <c r="C1347" s="10">
        <v>2599.8690000000001</v>
      </c>
      <c r="D1347" s="10">
        <v>2623.0309999999999</v>
      </c>
      <c r="E1347" s="10">
        <v>2548.248</v>
      </c>
      <c r="F1347" s="10">
        <v>2549.2849999999999</v>
      </c>
      <c r="G1347" s="10">
        <v>878082800</v>
      </c>
      <c r="H1347" s="10">
        <v>8278255677</v>
      </c>
      <c r="I1347" s="10">
        <v>-52.533000000000001</v>
      </c>
      <c r="J1347" s="10">
        <v>-2.0190999999999999</v>
      </c>
    </row>
    <row r="1348" spans="1:10" x14ac:dyDescent="0.25">
      <c r="A1348" s="9">
        <v>40375</v>
      </c>
      <c r="B1348" s="10">
        <v>2549.2849999999999</v>
      </c>
      <c r="C1348" s="10">
        <v>2540.3069999999998</v>
      </c>
      <c r="D1348" s="10">
        <v>2569.3420000000001</v>
      </c>
      <c r="E1348" s="10">
        <v>2523.6640000000002</v>
      </c>
      <c r="F1348" s="10">
        <v>2565.2829999999999</v>
      </c>
      <c r="G1348" s="10">
        <v>776987300</v>
      </c>
      <c r="H1348" s="10">
        <v>7542507878</v>
      </c>
      <c r="I1348" s="10">
        <v>15.997999999999999</v>
      </c>
      <c r="J1348" s="10">
        <v>0.62749999999999995</v>
      </c>
    </row>
    <row r="1349" spans="1:10" x14ac:dyDescent="0.25">
      <c r="A1349" s="9">
        <v>40378</v>
      </c>
      <c r="B1349" s="10">
        <v>2565.2829999999999</v>
      </c>
      <c r="C1349" s="10">
        <v>2543.5039999999999</v>
      </c>
      <c r="D1349" s="10">
        <v>2641.248</v>
      </c>
      <c r="E1349" s="10">
        <v>2535.9780000000001</v>
      </c>
      <c r="F1349" s="10">
        <v>2629.5030000000002</v>
      </c>
      <c r="G1349" s="10">
        <v>1287416700</v>
      </c>
      <c r="H1349" s="10">
        <v>13919758821</v>
      </c>
      <c r="I1349" s="10">
        <v>64.22</v>
      </c>
      <c r="J1349" s="10">
        <v>2.5034000000000001</v>
      </c>
    </row>
    <row r="1350" spans="1:10" x14ac:dyDescent="0.25">
      <c r="A1350" s="9">
        <v>40379</v>
      </c>
      <c r="B1350" s="10">
        <v>2629.5030000000002</v>
      </c>
      <c r="C1350" s="10">
        <v>2630.779</v>
      </c>
      <c r="D1350" s="10">
        <v>2691.8020000000001</v>
      </c>
      <c r="E1350" s="10">
        <v>2630.3530000000001</v>
      </c>
      <c r="F1350" s="10">
        <v>2687.5610000000001</v>
      </c>
      <c r="G1350" s="10">
        <v>1659008300</v>
      </c>
      <c r="H1350" s="10">
        <v>17431392563</v>
      </c>
      <c r="I1350" s="10">
        <v>58.058</v>
      </c>
      <c r="J1350" s="10">
        <v>2.2079</v>
      </c>
    </row>
    <row r="1351" spans="1:10" x14ac:dyDescent="0.25">
      <c r="A1351" s="9">
        <v>40380</v>
      </c>
      <c r="B1351" s="10">
        <v>2687.5610000000001</v>
      </c>
      <c r="C1351" s="10">
        <v>2689.038</v>
      </c>
      <c r="D1351" s="10">
        <v>2714.31</v>
      </c>
      <c r="E1351" s="10">
        <v>2677.125</v>
      </c>
      <c r="F1351" s="10">
        <v>2691.444</v>
      </c>
      <c r="G1351" s="10">
        <v>1686209100</v>
      </c>
      <c r="H1351" s="10">
        <v>17056655293</v>
      </c>
      <c r="I1351" s="10">
        <v>3.883</v>
      </c>
      <c r="J1351" s="10">
        <v>0.14449999999999999</v>
      </c>
    </row>
    <row r="1352" spans="1:10" x14ac:dyDescent="0.25">
      <c r="A1352" s="9">
        <v>40381</v>
      </c>
      <c r="B1352" s="10">
        <v>2691.444</v>
      </c>
      <c r="C1352" s="10">
        <v>2682.4110000000001</v>
      </c>
      <c r="D1352" s="10">
        <v>2722.9380000000001</v>
      </c>
      <c r="E1352" s="10">
        <v>2679.6610000000001</v>
      </c>
      <c r="F1352" s="10">
        <v>2722.027</v>
      </c>
      <c r="G1352" s="10">
        <v>1408988000</v>
      </c>
      <c r="H1352" s="10">
        <v>13866200869</v>
      </c>
      <c r="I1352" s="10">
        <v>30.582999999999998</v>
      </c>
      <c r="J1352" s="10">
        <v>1.1363000000000001</v>
      </c>
    </row>
    <row r="1353" spans="1:10" x14ac:dyDescent="0.25">
      <c r="A1353" s="9">
        <v>40382</v>
      </c>
      <c r="B1353" s="10">
        <v>2722.027</v>
      </c>
      <c r="C1353" s="10">
        <v>2726.373</v>
      </c>
      <c r="D1353" s="10">
        <v>2745.6190000000001</v>
      </c>
      <c r="E1353" s="10">
        <v>2705.7139999999999</v>
      </c>
      <c r="F1353" s="10">
        <v>2729.9580000000001</v>
      </c>
      <c r="G1353" s="10">
        <v>1623396600</v>
      </c>
      <c r="H1353" s="10">
        <v>16060139836</v>
      </c>
      <c r="I1353" s="10">
        <v>7.931</v>
      </c>
      <c r="J1353" s="10">
        <v>0.29139999999999999</v>
      </c>
    </row>
    <row r="1354" spans="1:10" x14ac:dyDescent="0.25">
      <c r="A1354" s="9">
        <v>40385</v>
      </c>
      <c r="B1354" s="10">
        <v>2729.9580000000001</v>
      </c>
      <c r="C1354" s="10">
        <v>2733.9119999999998</v>
      </c>
      <c r="D1354" s="10">
        <v>2749.39</v>
      </c>
      <c r="E1354" s="10">
        <v>2710.1509999999998</v>
      </c>
      <c r="F1354" s="10">
        <v>2748.9279999999999</v>
      </c>
      <c r="G1354" s="10">
        <v>1302830800</v>
      </c>
      <c r="H1354" s="10">
        <v>13624725259</v>
      </c>
      <c r="I1354" s="10">
        <v>18.97</v>
      </c>
      <c r="J1354" s="10">
        <v>0.69489999999999996</v>
      </c>
    </row>
    <row r="1355" spans="1:10" x14ac:dyDescent="0.25">
      <c r="A1355" s="9">
        <v>40386</v>
      </c>
      <c r="B1355" s="10">
        <v>2748.9279999999999</v>
      </c>
      <c r="C1355" s="10">
        <v>2739.45</v>
      </c>
      <c r="D1355" s="10">
        <v>2749.8429999999998</v>
      </c>
      <c r="E1355" s="10">
        <v>2717.1889999999999</v>
      </c>
      <c r="F1355" s="10">
        <v>2735.355</v>
      </c>
      <c r="G1355" s="10">
        <v>1235453200</v>
      </c>
      <c r="H1355" s="10">
        <v>13063430031</v>
      </c>
      <c r="I1355" s="10">
        <v>-13.573</v>
      </c>
      <c r="J1355" s="10">
        <v>-0.49380000000000002</v>
      </c>
    </row>
    <row r="1356" spans="1:10" x14ac:dyDescent="0.25">
      <c r="A1356" s="9">
        <v>40387</v>
      </c>
      <c r="B1356" s="10">
        <v>2735.355</v>
      </c>
      <c r="C1356" s="10">
        <v>2735.8679999999999</v>
      </c>
      <c r="D1356" s="10">
        <v>2800.2350000000001</v>
      </c>
      <c r="E1356" s="10">
        <v>2722.2350000000001</v>
      </c>
      <c r="F1356" s="10">
        <v>2796.9119999999998</v>
      </c>
      <c r="G1356" s="10">
        <v>1866794600</v>
      </c>
      <c r="H1356" s="10">
        <v>18086722022</v>
      </c>
      <c r="I1356" s="10">
        <v>61.557000000000002</v>
      </c>
      <c r="J1356" s="10">
        <v>2.2504</v>
      </c>
    </row>
    <row r="1357" spans="1:10" x14ac:dyDescent="0.25">
      <c r="A1357" s="9">
        <v>40388</v>
      </c>
      <c r="B1357" s="10">
        <v>2796.9119999999998</v>
      </c>
      <c r="C1357" s="10">
        <v>2797.241</v>
      </c>
      <c r="D1357" s="10">
        <v>2826.759</v>
      </c>
      <c r="E1357" s="10">
        <v>2788.335</v>
      </c>
      <c r="F1357" s="10">
        <v>2814.0050000000001</v>
      </c>
      <c r="G1357" s="10">
        <v>1942660500</v>
      </c>
      <c r="H1357" s="10">
        <v>18911783130</v>
      </c>
      <c r="I1357" s="10">
        <v>17.093</v>
      </c>
      <c r="J1357" s="10">
        <v>0.61109999999999998</v>
      </c>
    </row>
    <row r="1358" spans="1:10" x14ac:dyDescent="0.25">
      <c r="A1358" s="9">
        <v>40389</v>
      </c>
      <c r="B1358" s="10">
        <v>2814.0050000000001</v>
      </c>
      <c r="C1358" s="10">
        <v>2805.8580000000002</v>
      </c>
      <c r="D1358" s="10">
        <v>2809.7979999999998</v>
      </c>
      <c r="E1358" s="10">
        <v>2774.4</v>
      </c>
      <c r="F1358" s="10">
        <v>2797.4160000000002</v>
      </c>
      <c r="G1358" s="10">
        <v>1260979000</v>
      </c>
      <c r="H1358" s="10">
        <v>13582536822</v>
      </c>
      <c r="I1358" s="10">
        <v>-16.588999999999999</v>
      </c>
      <c r="J1358" s="10">
        <v>-0.58950000000000002</v>
      </c>
    </row>
    <row r="1359" spans="1:10" x14ac:dyDescent="0.25">
      <c r="A1359" s="9">
        <v>40392</v>
      </c>
      <c r="B1359" s="10">
        <v>2797.4160000000002</v>
      </c>
      <c r="C1359" s="10">
        <v>2795.9769999999999</v>
      </c>
      <c r="D1359" s="10">
        <v>2850.9110000000001</v>
      </c>
      <c r="E1359" s="10">
        <v>2794.3490000000002</v>
      </c>
      <c r="F1359" s="10">
        <v>2850.1280000000002</v>
      </c>
      <c r="G1359" s="10">
        <v>1623628400</v>
      </c>
      <c r="H1359" s="10">
        <v>16655569351</v>
      </c>
      <c r="I1359" s="10">
        <v>52.712000000000003</v>
      </c>
      <c r="J1359" s="10">
        <v>1.8843000000000001</v>
      </c>
    </row>
    <row r="1360" spans="1:10" x14ac:dyDescent="0.25">
      <c r="A1360" s="9">
        <v>40393</v>
      </c>
      <c r="B1360" s="10">
        <v>2850.1280000000002</v>
      </c>
      <c r="C1360" s="10">
        <v>2857.4850000000001</v>
      </c>
      <c r="D1360" s="10">
        <v>2863.2060000000001</v>
      </c>
      <c r="E1360" s="10">
        <v>2803.9319999999998</v>
      </c>
      <c r="F1360" s="10">
        <v>2804.779</v>
      </c>
      <c r="G1360" s="10">
        <v>1803325700</v>
      </c>
      <c r="H1360" s="10">
        <v>19969335786</v>
      </c>
      <c r="I1360" s="10">
        <v>-45.348999999999997</v>
      </c>
      <c r="J1360" s="10">
        <v>-1.5911</v>
      </c>
    </row>
    <row r="1361" spans="1:10" x14ac:dyDescent="0.25">
      <c r="A1361" s="9">
        <v>40394</v>
      </c>
      <c r="B1361" s="10">
        <v>2804.779</v>
      </c>
      <c r="C1361" s="10">
        <v>2796.73</v>
      </c>
      <c r="D1361" s="10">
        <v>2820.1840000000002</v>
      </c>
      <c r="E1361" s="10">
        <v>2762.7089999999998</v>
      </c>
      <c r="F1361" s="10">
        <v>2819.538</v>
      </c>
      <c r="G1361" s="10">
        <v>1574506000</v>
      </c>
      <c r="H1361" s="10">
        <v>17115399781</v>
      </c>
      <c r="I1361" s="10">
        <v>14.759</v>
      </c>
      <c r="J1361" s="10">
        <v>0.5262</v>
      </c>
    </row>
    <row r="1362" spans="1:10" x14ac:dyDescent="0.25">
      <c r="A1362" s="9">
        <v>40395</v>
      </c>
      <c r="B1362" s="10">
        <v>2819.538</v>
      </c>
      <c r="C1362" s="10">
        <v>2820.0610000000001</v>
      </c>
      <c r="D1362" s="10">
        <v>2822.42</v>
      </c>
      <c r="E1362" s="10">
        <v>2775.7339999999999</v>
      </c>
      <c r="F1362" s="10">
        <v>2792.482</v>
      </c>
      <c r="G1362" s="10">
        <v>1430469900</v>
      </c>
      <c r="H1362" s="10">
        <v>15571547197</v>
      </c>
      <c r="I1362" s="10">
        <v>-27.056000000000001</v>
      </c>
      <c r="J1362" s="10">
        <v>-0.95960000000000001</v>
      </c>
    </row>
    <row r="1363" spans="1:10" x14ac:dyDescent="0.25">
      <c r="A1363" s="9">
        <v>40396</v>
      </c>
      <c r="B1363" s="10">
        <v>2792.482</v>
      </c>
      <c r="C1363" s="10">
        <v>2790.2249999999999</v>
      </c>
      <c r="D1363" s="10">
        <v>2845.0540000000001</v>
      </c>
      <c r="E1363" s="10">
        <v>2769.3420000000001</v>
      </c>
      <c r="F1363" s="10">
        <v>2844.06</v>
      </c>
      <c r="G1363" s="10">
        <v>1678752000</v>
      </c>
      <c r="H1363" s="10">
        <v>18745992512</v>
      </c>
      <c r="I1363" s="10">
        <v>51.578000000000003</v>
      </c>
      <c r="J1363" s="10">
        <v>1.847</v>
      </c>
    </row>
    <row r="1364" spans="1:10" x14ac:dyDescent="0.25">
      <c r="A1364" s="9">
        <v>40399</v>
      </c>
      <c r="B1364" s="10">
        <v>2844.06</v>
      </c>
      <c r="C1364" s="10">
        <v>2842.2359999999999</v>
      </c>
      <c r="D1364" s="10">
        <v>2866.9859999999999</v>
      </c>
      <c r="E1364" s="10">
        <v>2836.962</v>
      </c>
      <c r="F1364" s="10">
        <v>2862.36</v>
      </c>
      <c r="G1364" s="10">
        <v>1663268100</v>
      </c>
      <c r="H1364" s="10">
        <v>19805827860</v>
      </c>
      <c r="I1364" s="10">
        <v>18.3</v>
      </c>
      <c r="J1364" s="10">
        <v>0.64339999999999997</v>
      </c>
    </row>
    <row r="1365" spans="1:10" x14ac:dyDescent="0.25">
      <c r="A1365" s="9">
        <v>40400</v>
      </c>
      <c r="B1365" s="10">
        <v>2862.36</v>
      </c>
      <c r="C1365" s="10">
        <v>2863.777</v>
      </c>
      <c r="D1365" s="10">
        <v>2876.3090000000002</v>
      </c>
      <c r="E1365" s="10">
        <v>2782.63</v>
      </c>
      <c r="F1365" s="10">
        <v>2784.16</v>
      </c>
      <c r="G1365" s="10">
        <v>1929751600</v>
      </c>
      <c r="H1365" s="10">
        <v>20600519548</v>
      </c>
      <c r="I1365" s="10">
        <v>-78.2</v>
      </c>
      <c r="J1365" s="10">
        <v>-2.7320000000000002</v>
      </c>
    </row>
    <row r="1366" spans="1:10" x14ac:dyDescent="0.25">
      <c r="A1366" s="9">
        <v>40401</v>
      </c>
      <c r="B1366" s="10">
        <v>2784.16</v>
      </c>
      <c r="C1366" s="10">
        <v>2775.105</v>
      </c>
      <c r="D1366" s="10">
        <v>2807.6930000000002</v>
      </c>
      <c r="E1366" s="10">
        <v>2770.9650000000001</v>
      </c>
      <c r="F1366" s="10">
        <v>2795.6410000000001</v>
      </c>
      <c r="G1366" s="10">
        <v>1234543900</v>
      </c>
      <c r="H1366" s="10">
        <v>14034675542</v>
      </c>
      <c r="I1366" s="10">
        <v>11.481</v>
      </c>
      <c r="J1366" s="10">
        <v>0.41239999999999999</v>
      </c>
    </row>
    <row r="1367" spans="1:10" x14ac:dyDescent="0.25">
      <c r="A1367" s="9">
        <v>40402</v>
      </c>
      <c r="B1367" s="10">
        <v>2795.6410000000001</v>
      </c>
      <c r="C1367" s="10">
        <v>2767.8339999999998</v>
      </c>
      <c r="D1367" s="10">
        <v>2800.0540000000001</v>
      </c>
      <c r="E1367" s="10">
        <v>2756.9279999999999</v>
      </c>
      <c r="F1367" s="10">
        <v>2762.2289999999998</v>
      </c>
      <c r="G1367" s="10">
        <v>1343238000</v>
      </c>
      <c r="H1367" s="10">
        <v>15233659872</v>
      </c>
      <c r="I1367" s="10">
        <v>-33.411999999999999</v>
      </c>
      <c r="J1367" s="10">
        <v>-1.1951000000000001</v>
      </c>
    </row>
    <row r="1368" spans="1:10" x14ac:dyDescent="0.25">
      <c r="A1368" s="9">
        <v>40403</v>
      </c>
      <c r="B1368" s="10">
        <v>2762.2289999999998</v>
      </c>
      <c r="C1368" s="10">
        <v>2764.9180000000001</v>
      </c>
      <c r="D1368" s="10">
        <v>2795.1019999999999</v>
      </c>
      <c r="E1368" s="10">
        <v>2744.953</v>
      </c>
      <c r="F1368" s="10">
        <v>2794.5070000000001</v>
      </c>
      <c r="G1368" s="10">
        <v>1247312000</v>
      </c>
      <c r="H1368" s="10">
        <v>13713906559</v>
      </c>
      <c r="I1368" s="10">
        <v>32.277999999999999</v>
      </c>
      <c r="J1368" s="10">
        <v>1.1685000000000001</v>
      </c>
    </row>
    <row r="1369" spans="1:10" x14ac:dyDescent="0.25">
      <c r="A1369" s="9">
        <v>40406</v>
      </c>
      <c r="B1369" s="10">
        <v>2794.5070000000001</v>
      </c>
      <c r="C1369" s="10">
        <v>2791.6950000000002</v>
      </c>
      <c r="D1369" s="10">
        <v>2860.2109999999998</v>
      </c>
      <c r="E1369" s="10">
        <v>2784.5010000000002</v>
      </c>
      <c r="F1369" s="10">
        <v>2855.9189999999999</v>
      </c>
      <c r="G1369" s="10">
        <v>1823920700</v>
      </c>
      <c r="H1369" s="10">
        <v>19863110710</v>
      </c>
      <c r="I1369" s="10">
        <v>61.411999999999999</v>
      </c>
      <c r="J1369" s="10">
        <v>2.1976</v>
      </c>
    </row>
    <row r="1370" spans="1:10" x14ac:dyDescent="0.25">
      <c r="A1370" s="9">
        <v>40407</v>
      </c>
      <c r="B1370" s="10">
        <v>2855.9189999999999</v>
      </c>
      <c r="C1370" s="10">
        <v>2857.9119999999998</v>
      </c>
      <c r="D1370" s="10">
        <v>2869.819</v>
      </c>
      <c r="E1370" s="10">
        <v>2842.5039999999999</v>
      </c>
      <c r="F1370" s="10">
        <v>2863.67</v>
      </c>
      <c r="G1370" s="10">
        <v>1683888800</v>
      </c>
      <c r="H1370" s="10">
        <v>17582434657</v>
      </c>
      <c r="I1370" s="10">
        <v>7.7510000000000003</v>
      </c>
      <c r="J1370" s="10">
        <v>0.27139999999999997</v>
      </c>
    </row>
    <row r="1371" spans="1:10" x14ac:dyDescent="0.25">
      <c r="A1371" s="9">
        <v>40408</v>
      </c>
      <c r="B1371" s="10">
        <v>2863.67</v>
      </c>
      <c r="C1371" s="10">
        <v>2869.4609999999998</v>
      </c>
      <c r="D1371" s="10">
        <v>2886.1979999999999</v>
      </c>
      <c r="E1371" s="10">
        <v>2848.0160000000001</v>
      </c>
      <c r="F1371" s="10">
        <v>2859.7289999999998</v>
      </c>
      <c r="G1371" s="10">
        <v>1678976900</v>
      </c>
      <c r="H1371" s="10">
        <v>18190955231</v>
      </c>
      <c r="I1371" s="10">
        <v>-3.9409999999999998</v>
      </c>
      <c r="J1371" s="10">
        <v>-0.1376</v>
      </c>
    </row>
    <row r="1372" spans="1:10" x14ac:dyDescent="0.25">
      <c r="A1372" s="9">
        <v>40409</v>
      </c>
      <c r="B1372" s="10">
        <v>2859.7289999999998</v>
      </c>
      <c r="C1372" s="10">
        <v>2861.7910000000002</v>
      </c>
      <c r="D1372" s="10">
        <v>2892.8290000000002</v>
      </c>
      <c r="E1372" s="10">
        <v>2853.0949999999998</v>
      </c>
      <c r="F1372" s="10">
        <v>2877.1880000000001</v>
      </c>
      <c r="G1372" s="10">
        <v>1825586100</v>
      </c>
      <c r="H1372" s="10">
        <v>21272031757</v>
      </c>
      <c r="I1372" s="10">
        <v>17.459</v>
      </c>
      <c r="J1372" s="10">
        <v>0.61050000000000004</v>
      </c>
    </row>
    <row r="1373" spans="1:10" x14ac:dyDescent="0.25">
      <c r="A1373" s="9">
        <v>40410</v>
      </c>
      <c r="B1373" s="10">
        <v>2877.1880000000001</v>
      </c>
      <c r="C1373" s="10">
        <v>2872.1089999999999</v>
      </c>
      <c r="D1373" s="10">
        <v>2879.6390000000001</v>
      </c>
      <c r="E1373" s="10">
        <v>2821.9760000000001</v>
      </c>
      <c r="F1373" s="10">
        <v>2829.2849999999999</v>
      </c>
      <c r="G1373" s="10">
        <v>1849942000</v>
      </c>
      <c r="H1373" s="10">
        <v>21020480260</v>
      </c>
      <c r="I1373" s="10">
        <v>-47.902999999999999</v>
      </c>
      <c r="J1373" s="10">
        <v>-1.6649</v>
      </c>
    </row>
    <row r="1374" spans="1:10" x14ac:dyDescent="0.25">
      <c r="A1374" s="9">
        <v>40413</v>
      </c>
      <c r="B1374" s="10">
        <v>2829.2849999999999</v>
      </c>
      <c r="C1374" s="10">
        <v>2827.451</v>
      </c>
      <c r="D1374" s="10">
        <v>2847.0790000000002</v>
      </c>
      <c r="E1374" s="10">
        <v>2819.6280000000002</v>
      </c>
      <c r="F1374" s="10">
        <v>2827.7269999999999</v>
      </c>
      <c r="G1374" s="10">
        <v>1370697900</v>
      </c>
      <c r="H1374" s="10">
        <v>14694720761</v>
      </c>
      <c r="I1374" s="10">
        <v>-1.5580000000000001</v>
      </c>
      <c r="J1374" s="10">
        <v>-5.5100000000000003E-2</v>
      </c>
    </row>
    <row r="1375" spans="1:10" x14ac:dyDescent="0.25">
      <c r="A1375" s="9">
        <v>40414</v>
      </c>
      <c r="B1375" s="10">
        <v>2827.7269999999999</v>
      </c>
      <c r="C1375" s="10">
        <v>2824.471</v>
      </c>
      <c r="D1375" s="10">
        <v>2869.1779999999999</v>
      </c>
      <c r="E1375" s="10">
        <v>2802.1849999999999</v>
      </c>
      <c r="F1375" s="10">
        <v>2845.7359999999999</v>
      </c>
      <c r="G1375" s="10">
        <v>1576374500</v>
      </c>
      <c r="H1375" s="10">
        <v>15067564191</v>
      </c>
      <c r="I1375" s="10">
        <v>18.009</v>
      </c>
      <c r="J1375" s="10">
        <v>0.63690000000000002</v>
      </c>
    </row>
    <row r="1376" spans="1:10" x14ac:dyDescent="0.25">
      <c r="A1376" s="9">
        <v>40415</v>
      </c>
      <c r="B1376" s="10">
        <v>2845.7359999999999</v>
      </c>
      <c r="C1376" s="10">
        <v>2828.61</v>
      </c>
      <c r="D1376" s="10">
        <v>2833.8530000000001</v>
      </c>
      <c r="E1376" s="10">
        <v>2775.4059999999999</v>
      </c>
      <c r="F1376" s="10">
        <v>2776.739</v>
      </c>
      <c r="G1376" s="10">
        <v>1624795000</v>
      </c>
      <c r="H1376" s="10">
        <v>15526981003</v>
      </c>
      <c r="I1376" s="10">
        <v>-68.997</v>
      </c>
      <c r="J1376" s="10">
        <v>-2.4245999999999999</v>
      </c>
    </row>
    <row r="1377" spans="1:10" x14ac:dyDescent="0.25">
      <c r="A1377" s="9">
        <v>40416</v>
      </c>
      <c r="B1377" s="10">
        <v>2776.739</v>
      </c>
      <c r="C1377" s="10">
        <v>2791.72</v>
      </c>
      <c r="D1377" s="10">
        <v>2807.5610000000001</v>
      </c>
      <c r="E1377" s="10">
        <v>2774.6729999999998</v>
      </c>
      <c r="F1377" s="10">
        <v>2789.4920000000002</v>
      </c>
      <c r="G1377" s="10">
        <v>1139528200</v>
      </c>
      <c r="H1377" s="10">
        <v>11735016543</v>
      </c>
      <c r="I1377" s="10">
        <v>12.753</v>
      </c>
      <c r="J1377" s="10">
        <v>0.45929999999999999</v>
      </c>
    </row>
    <row r="1378" spans="1:10" x14ac:dyDescent="0.25">
      <c r="A1378" s="9">
        <v>40417</v>
      </c>
      <c r="B1378" s="10">
        <v>2789.4920000000002</v>
      </c>
      <c r="C1378" s="10">
        <v>2786.9650000000001</v>
      </c>
      <c r="D1378" s="10">
        <v>2802.1610000000001</v>
      </c>
      <c r="E1378" s="10">
        <v>2773.3009999999999</v>
      </c>
      <c r="F1378" s="10">
        <v>2799.1039999999998</v>
      </c>
      <c r="G1378" s="10">
        <v>1049403700</v>
      </c>
      <c r="H1378" s="10">
        <v>10731276535</v>
      </c>
      <c r="I1378" s="10">
        <v>9.6120000000000001</v>
      </c>
      <c r="J1378" s="10">
        <v>0.34460000000000002</v>
      </c>
    </row>
    <row r="1379" spans="1:10" x14ac:dyDescent="0.25">
      <c r="A1379" s="9">
        <v>40420</v>
      </c>
      <c r="B1379" s="10">
        <v>2799.1039999999998</v>
      </c>
      <c r="C1379" s="10">
        <v>2814.7759999999998</v>
      </c>
      <c r="D1379" s="10">
        <v>2854.6950000000002</v>
      </c>
      <c r="E1379" s="10">
        <v>2814.7759999999998</v>
      </c>
      <c r="F1379" s="10">
        <v>2848.4749999999999</v>
      </c>
      <c r="G1379" s="10">
        <v>1570894900</v>
      </c>
      <c r="H1379" s="10">
        <v>17182873845</v>
      </c>
      <c r="I1379" s="10">
        <v>49.371000000000002</v>
      </c>
      <c r="J1379" s="10">
        <v>1.7638</v>
      </c>
    </row>
    <row r="1380" spans="1:10" x14ac:dyDescent="0.25">
      <c r="A1380" s="9">
        <v>40421</v>
      </c>
      <c r="B1380" s="10">
        <v>2848.4749999999999</v>
      </c>
      <c r="C1380" s="10">
        <v>2838.9430000000002</v>
      </c>
      <c r="D1380" s="10">
        <v>2848.8989999999999</v>
      </c>
      <c r="E1380" s="10">
        <v>2827.9389999999999</v>
      </c>
      <c r="F1380" s="10">
        <v>2840.616</v>
      </c>
      <c r="G1380" s="10">
        <v>1567595600</v>
      </c>
      <c r="H1380" s="10">
        <v>17894378987</v>
      </c>
      <c r="I1380" s="10">
        <v>-7.859</v>
      </c>
      <c r="J1380" s="10">
        <v>-0.27589999999999998</v>
      </c>
    </row>
    <row r="1381" spans="1:10" x14ac:dyDescent="0.25">
      <c r="A1381" s="9">
        <v>40422</v>
      </c>
      <c r="B1381" s="10">
        <v>2840.616</v>
      </c>
      <c r="C1381" s="10">
        <v>2845.3310000000001</v>
      </c>
      <c r="D1381" s="10">
        <v>2873.4839999999999</v>
      </c>
      <c r="E1381" s="10">
        <v>2809.047</v>
      </c>
      <c r="F1381" s="10">
        <v>2831.9160000000002</v>
      </c>
      <c r="G1381" s="10">
        <v>1849574600</v>
      </c>
      <c r="H1381" s="10">
        <v>20026545256</v>
      </c>
      <c r="I1381" s="10">
        <v>-8.6999999999999993</v>
      </c>
      <c r="J1381" s="10">
        <v>-0.30630000000000002</v>
      </c>
    </row>
    <row r="1382" spans="1:10" x14ac:dyDescent="0.25">
      <c r="A1382" s="9">
        <v>40423</v>
      </c>
      <c r="B1382" s="10">
        <v>2831.9160000000002</v>
      </c>
      <c r="C1382" s="10">
        <v>2858.9</v>
      </c>
      <c r="D1382" s="10">
        <v>2871.8249999999998</v>
      </c>
      <c r="E1382" s="10">
        <v>2847.9279999999999</v>
      </c>
      <c r="F1382" s="10">
        <v>2862.4229999999998</v>
      </c>
      <c r="G1382" s="10">
        <v>1610589800</v>
      </c>
      <c r="H1382" s="10">
        <v>18131299446</v>
      </c>
      <c r="I1382" s="10">
        <v>30.507000000000001</v>
      </c>
      <c r="J1382" s="10">
        <v>1.0772999999999999</v>
      </c>
    </row>
    <row r="1383" spans="1:10" x14ac:dyDescent="0.25">
      <c r="A1383" s="9">
        <v>40424</v>
      </c>
      <c r="B1383" s="10">
        <v>2862.4229999999998</v>
      </c>
      <c r="C1383" s="10">
        <v>2869.2779999999998</v>
      </c>
      <c r="D1383" s="10">
        <v>2872.201</v>
      </c>
      <c r="E1383" s="10">
        <v>2831.0439999999999</v>
      </c>
      <c r="F1383" s="10">
        <v>2856.7629999999999</v>
      </c>
      <c r="G1383" s="10">
        <v>1615331500</v>
      </c>
      <c r="H1383" s="10">
        <v>18308934881</v>
      </c>
      <c r="I1383" s="10">
        <v>-5.66</v>
      </c>
      <c r="J1383" s="10">
        <v>-0.19769999999999999</v>
      </c>
    </row>
    <row r="1384" spans="1:10" x14ac:dyDescent="0.25">
      <c r="A1384" s="9">
        <v>40427</v>
      </c>
      <c r="B1384" s="10">
        <v>2856.7629999999999</v>
      </c>
      <c r="C1384" s="10">
        <v>2873.43</v>
      </c>
      <c r="D1384" s="10">
        <v>2907.91</v>
      </c>
      <c r="E1384" s="10">
        <v>2870.8829999999998</v>
      </c>
      <c r="F1384" s="10">
        <v>2903.1819999999998</v>
      </c>
      <c r="G1384" s="10">
        <v>2281617900</v>
      </c>
      <c r="H1384" s="10">
        <v>24105732281</v>
      </c>
      <c r="I1384" s="10">
        <v>46.418999999999997</v>
      </c>
      <c r="J1384" s="10">
        <v>1.6249</v>
      </c>
    </row>
    <row r="1385" spans="1:10" x14ac:dyDescent="0.25">
      <c r="A1385" s="9">
        <v>40428</v>
      </c>
      <c r="B1385" s="10">
        <v>2903.1819999999998</v>
      </c>
      <c r="C1385" s="10">
        <v>2908.0520000000001</v>
      </c>
      <c r="D1385" s="10">
        <v>2925.4380000000001</v>
      </c>
      <c r="E1385" s="10">
        <v>2892.0590000000002</v>
      </c>
      <c r="F1385" s="10">
        <v>2917.2739999999999</v>
      </c>
      <c r="G1385" s="10">
        <v>1924221500</v>
      </c>
      <c r="H1385" s="10">
        <v>20229295600</v>
      </c>
      <c r="I1385" s="10">
        <v>14.092000000000001</v>
      </c>
      <c r="J1385" s="10">
        <v>0.4854</v>
      </c>
    </row>
    <row r="1386" spans="1:10" x14ac:dyDescent="0.25">
      <c r="A1386" s="9">
        <v>40429</v>
      </c>
      <c r="B1386" s="10">
        <v>2917.2739999999999</v>
      </c>
      <c r="C1386" s="10">
        <v>2906.598</v>
      </c>
      <c r="D1386" s="10">
        <v>2920.7829999999999</v>
      </c>
      <c r="E1386" s="10">
        <v>2889.9450000000002</v>
      </c>
      <c r="F1386" s="10">
        <v>2919.393</v>
      </c>
      <c r="G1386" s="10">
        <v>1504225000</v>
      </c>
      <c r="H1386" s="10">
        <v>17872054861</v>
      </c>
      <c r="I1386" s="10">
        <v>2.1190000000000002</v>
      </c>
      <c r="J1386" s="10">
        <v>7.2599999999999998E-2</v>
      </c>
    </row>
    <row r="1387" spans="1:10" x14ac:dyDescent="0.25">
      <c r="A1387" s="9">
        <v>40430</v>
      </c>
      <c r="B1387" s="10">
        <v>2919.393</v>
      </c>
      <c r="C1387" s="10">
        <v>2923.299</v>
      </c>
      <c r="D1387" s="10">
        <v>2923.299</v>
      </c>
      <c r="E1387" s="10">
        <v>2869.7489999999998</v>
      </c>
      <c r="F1387" s="10">
        <v>2875.0549999999998</v>
      </c>
      <c r="G1387" s="10">
        <v>1897266500</v>
      </c>
      <c r="H1387" s="10">
        <v>22664151977</v>
      </c>
      <c r="I1387" s="10">
        <v>-44.338000000000001</v>
      </c>
      <c r="J1387" s="10">
        <v>-1.5186999999999999</v>
      </c>
    </row>
    <row r="1388" spans="1:10" x14ac:dyDescent="0.25">
      <c r="A1388" s="9">
        <v>40431</v>
      </c>
      <c r="B1388" s="10">
        <v>2875.0549999999998</v>
      </c>
      <c r="C1388" s="10">
        <v>2879.1619999999998</v>
      </c>
      <c r="D1388" s="10">
        <v>2888.1610000000001</v>
      </c>
      <c r="E1388" s="10">
        <v>2838.7370000000001</v>
      </c>
      <c r="F1388" s="10">
        <v>2883.877</v>
      </c>
      <c r="G1388" s="10">
        <v>1578133000</v>
      </c>
      <c r="H1388" s="10">
        <v>19736147167</v>
      </c>
      <c r="I1388" s="10">
        <v>8.8219999999999992</v>
      </c>
      <c r="J1388" s="10">
        <v>0.30680000000000002</v>
      </c>
    </row>
    <row r="1389" spans="1:10" x14ac:dyDescent="0.25">
      <c r="A1389" s="9">
        <v>40434</v>
      </c>
      <c r="B1389" s="10">
        <v>2883.877</v>
      </c>
      <c r="C1389" s="10">
        <v>2882.0590000000002</v>
      </c>
      <c r="D1389" s="10">
        <v>2910.32</v>
      </c>
      <c r="E1389" s="10">
        <v>2870.8240000000001</v>
      </c>
      <c r="F1389" s="10">
        <v>2901.0639999999999</v>
      </c>
      <c r="G1389" s="10">
        <v>1627513300</v>
      </c>
      <c r="H1389" s="10">
        <v>20614860708</v>
      </c>
      <c r="I1389" s="10">
        <v>17.187000000000001</v>
      </c>
      <c r="J1389" s="10">
        <v>0.59599999999999997</v>
      </c>
    </row>
    <row r="1390" spans="1:10" x14ac:dyDescent="0.25">
      <c r="A1390" s="9">
        <v>40435</v>
      </c>
      <c r="B1390" s="10">
        <v>2901.0639999999999</v>
      </c>
      <c r="C1390" s="10">
        <v>2906.22</v>
      </c>
      <c r="D1390" s="10">
        <v>2916.8690000000001</v>
      </c>
      <c r="E1390" s="10">
        <v>2882.6190000000001</v>
      </c>
      <c r="F1390" s="10">
        <v>2893.7829999999999</v>
      </c>
      <c r="G1390" s="10">
        <v>1513962700</v>
      </c>
      <c r="H1390" s="10">
        <v>18509464259</v>
      </c>
      <c r="I1390" s="10">
        <v>-7.2809999999999997</v>
      </c>
      <c r="J1390" s="10">
        <v>-0.251</v>
      </c>
    </row>
    <row r="1391" spans="1:10" x14ac:dyDescent="0.25">
      <c r="A1391" s="9">
        <v>40436</v>
      </c>
      <c r="B1391" s="10">
        <v>2893.7829999999999</v>
      </c>
      <c r="C1391" s="10">
        <v>2892.61</v>
      </c>
      <c r="D1391" s="10">
        <v>2892.8429999999998</v>
      </c>
      <c r="E1391" s="10">
        <v>2839.68</v>
      </c>
      <c r="F1391" s="10">
        <v>2845.5740000000001</v>
      </c>
      <c r="G1391" s="10">
        <v>1438430500</v>
      </c>
      <c r="H1391" s="10">
        <v>17135692576</v>
      </c>
      <c r="I1391" s="10">
        <v>-48.209000000000003</v>
      </c>
      <c r="J1391" s="10">
        <v>-1.6659999999999999</v>
      </c>
    </row>
    <row r="1392" spans="1:10" x14ac:dyDescent="0.25">
      <c r="A1392" s="9">
        <v>40437</v>
      </c>
      <c r="B1392" s="10">
        <v>2845.5740000000001</v>
      </c>
      <c r="C1392" s="10">
        <v>2843.73</v>
      </c>
      <c r="D1392" s="10">
        <v>2851.2689999999998</v>
      </c>
      <c r="E1392" s="10">
        <v>2767.1819999999998</v>
      </c>
      <c r="F1392" s="10">
        <v>2788.7669999999998</v>
      </c>
      <c r="G1392" s="10">
        <v>1748516600</v>
      </c>
      <c r="H1392" s="10">
        <v>20350372635</v>
      </c>
      <c r="I1392" s="10">
        <v>-56.807000000000002</v>
      </c>
      <c r="J1392" s="10">
        <v>-1.9963</v>
      </c>
    </row>
    <row r="1393" spans="1:10" x14ac:dyDescent="0.25">
      <c r="A1393" s="9">
        <v>40438</v>
      </c>
      <c r="B1393" s="10">
        <v>2788.7669999999998</v>
      </c>
      <c r="C1393" s="10">
        <v>2795.9360000000001</v>
      </c>
      <c r="D1393" s="10">
        <v>2804.1080000000002</v>
      </c>
      <c r="E1393" s="10">
        <v>2775.2719999999999</v>
      </c>
      <c r="F1393" s="10">
        <v>2785.0740000000001</v>
      </c>
      <c r="G1393" s="10">
        <v>1148366400</v>
      </c>
      <c r="H1393" s="10">
        <v>13835768807</v>
      </c>
      <c r="I1393" s="10">
        <v>-3.6930000000000001</v>
      </c>
      <c r="J1393" s="10">
        <v>-0.13239999999999999</v>
      </c>
    </row>
    <row r="1394" spans="1:10" x14ac:dyDescent="0.25">
      <c r="A1394" s="9">
        <v>40441</v>
      </c>
      <c r="B1394" s="10">
        <v>2785.0740000000001</v>
      </c>
      <c r="C1394" s="10">
        <v>2788.6729999999998</v>
      </c>
      <c r="D1394" s="10">
        <v>2796.569</v>
      </c>
      <c r="E1394" s="10">
        <v>2751.6489999999999</v>
      </c>
      <c r="F1394" s="10">
        <v>2764.8380000000002</v>
      </c>
      <c r="G1394" s="10">
        <v>1048085700</v>
      </c>
      <c r="H1394" s="10">
        <v>12103216292</v>
      </c>
      <c r="I1394" s="10">
        <v>-20.236000000000001</v>
      </c>
      <c r="J1394" s="10">
        <v>-0.72660000000000002</v>
      </c>
    </row>
    <row r="1395" spans="1:10" x14ac:dyDescent="0.25">
      <c r="A1395" s="9">
        <v>40442</v>
      </c>
      <c r="B1395" s="10">
        <v>2764.8380000000002</v>
      </c>
      <c r="C1395" s="10">
        <v>2774.4470000000001</v>
      </c>
      <c r="D1395" s="10">
        <v>2779.5949999999998</v>
      </c>
      <c r="E1395" s="10">
        <v>2753.0540000000001</v>
      </c>
      <c r="F1395" s="10">
        <v>2771.3420000000001</v>
      </c>
      <c r="G1395" s="10">
        <v>755568600</v>
      </c>
      <c r="H1395" s="10">
        <v>9260696609</v>
      </c>
      <c r="I1395" s="10">
        <v>6.5039999999999996</v>
      </c>
      <c r="J1395" s="10">
        <v>0.23519999999999999</v>
      </c>
    </row>
    <row r="1396" spans="1:10" x14ac:dyDescent="0.25">
      <c r="A1396" s="9">
        <v>40448</v>
      </c>
      <c r="B1396" s="10">
        <v>2771.3420000000001</v>
      </c>
      <c r="C1396" s="10">
        <v>2782.991</v>
      </c>
      <c r="D1396" s="10">
        <v>2816.0569999999998</v>
      </c>
      <c r="E1396" s="10">
        <v>2780.7310000000002</v>
      </c>
      <c r="F1396" s="10">
        <v>2814.1709999999998</v>
      </c>
      <c r="G1396" s="10">
        <v>1035979200</v>
      </c>
      <c r="H1396" s="10">
        <v>12060679144</v>
      </c>
      <c r="I1396" s="10">
        <v>42.829000000000001</v>
      </c>
      <c r="J1396" s="10">
        <v>1.5454000000000001</v>
      </c>
    </row>
    <row r="1397" spans="1:10" x14ac:dyDescent="0.25">
      <c r="A1397" s="9">
        <v>40449</v>
      </c>
      <c r="B1397" s="10">
        <v>2814.1709999999998</v>
      </c>
      <c r="C1397" s="10">
        <v>2808.9209999999998</v>
      </c>
      <c r="D1397" s="10">
        <v>2813.4879999999998</v>
      </c>
      <c r="E1397" s="10">
        <v>2788.31</v>
      </c>
      <c r="F1397" s="10">
        <v>2791.569</v>
      </c>
      <c r="G1397" s="10">
        <v>1185203100</v>
      </c>
      <c r="H1397" s="10">
        <v>14432507000</v>
      </c>
      <c r="I1397" s="10">
        <v>-22.602</v>
      </c>
      <c r="J1397" s="10">
        <v>-0.80310000000000004</v>
      </c>
    </row>
    <row r="1398" spans="1:10" x14ac:dyDescent="0.25">
      <c r="A1398" s="9">
        <v>40450</v>
      </c>
      <c r="B1398" s="10">
        <v>2791.569</v>
      </c>
      <c r="C1398" s="10">
        <v>2790.5169999999998</v>
      </c>
      <c r="D1398" s="10">
        <v>2822.6509999999998</v>
      </c>
      <c r="E1398" s="10">
        <v>2786.2710000000002</v>
      </c>
      <c r="F1398" s="10">
        <v>2793.8620000000001</v>
      </c>
      <c r="G1398" s="10">
        <v>1245498100</v>
      </c>
      <c r="H1398" s="10">
        <v>15187742150</v>
      </c>
      <c r="I1398" s="10">
        <v>2.2930000000000001</v>
      </c>
      <c r="J1398" s="10">
        <v>8.2100000000000006E-2</v>
      </c>
    </row>
    <row r="1399" spans="1:10" x14ac:dyDescent="0.25">
      <c r="A1399" s="9">
        <v>40451</v>
      </c>
      <c r="B1399" s="10">
        <v>2793.8620000000001</v>
      </c>
      <c r="C1399" s="10">
        <v>2781.09</v>
      </c>
      <c r="D1399" s="10">
        <v>2843.194</v>
      </c>
      <c r="E1399" s="10">
        <v>2777.761</v>
      </c>
      <c r="F1399" s="10">
        <v>2842.846</v>
      </c>
      <c r="G1399" s="10">
        <v>1180534800</v>
      </c>
      <c r="H1399" s="10">
        <v>14410558199</v>
      </c>
      <c r="I1399" s="10">
        <v>48.984000000000002</v>
      </c>
      <c r="J1399" s="10">
        <v>1.7533000000000001</v>
      </c>
    </row>
    <row r="1400" spans="1:10" x14ac:dyDescent="0.25">
      <c r="A1400" s="9">
        <v>40459</v>
      </c>
      <c r="B1400" s="10">
        <v>2842.846</v>
      </c>
      <c r="C1400" s="10">
        <v>2871.2</v>
      </c>
      <c r="D1400" s="10">
        <v>2950.8330000000001</v>
      </c>
      <c r="E1400" s="10">
        <v>2869.8609999999999</v>
      </c>
      <c r="F1400" s="10">
        <v>2942.422</v>
      </c>
      <c r="G1400" s="10">
        <v>2186110200</v>
      </c>
      <c r="H1400" s="10">
        <v>29175518533</v>
      </c>
      <c r="I1400" s="10">
        <v>99.575999999999993</v>
      </c>
      <c r="J1400" s="10">
        <v>3.5026999999999999</v>
      </c>
    </row>
    <row r="1401" spans="1:10" x14ac:dyDescent="0.25">
      <c r="A1401" s="9">
        <v>40462</v>
      </c>
      <c r="B1401" s="10">
        <v>2942.422</v>
      </c>
      <c r="C1401" s="10">
        <v>2977.2809999999999</v>
      </c>
      <c r="D1401" s="10">
        <v>3043.1039999999998</v>
      </c>
      <c r="E1401" s="10">
        <v>2976.4490000000001</v>
      </c>
      <c r="F1401" s="10">
        <v>3028.5169999999998</v>
      </c>
      <c r="G1401" s="10">
        <v>3481023300</v>
      </c>
      <c r="H1401" s="10">
        <v>45599045520</v>
      </c>
      <c r="I1401" s="10">
        <v>86.094999999999999</v>
      </c>
      <c r="J1401" s="10">
        <v>2.9260000000000002</v>
      </c>
    </row>
    <row r="1402" spans="1:10" x14ac:dyDescent="0.25">
      <c r="A1402" s="9">
        <v>40463</v>
      </c>
      <c r="B1402" s="10">
        <v>3028.5169999999998</v>
      </c>
      <c r="C1402" s="10">
        <v>3018.011</v>
      </c>
      <c r="D1402" s="10">
        <v>3074.6819999999998</v>
      </c>
      <c r="E1402" s="10">
        <v>3001.5859999999998</v>
      </c>
      <c r="F1402" s="10">
        <v>3067.4659999999999</v>
      </c>
      <c r="G1402" s="10">
        <v>3110686000</v>
      </c>
      <c r="H1402" s="10">
        <v>42677796205</v>
      </c>
      <c r="I1402" s="10">
        <v>38.948999999999998</v>
      </c>
      <c r="J1402" s="10">
        <v>1.2861</v>
      </c>
    </row>
    <row r="1403" spans="1:10" x14ac:dyDescent="0.25">
      <c r="A1403" s="9">
        <v>40464</v>
      </c>
      <c r="B1403" s="10">
        <v>3067.4659999999999</v>
      </c>
      <c r="C1403" s="10">
        <v>3072.027</v>
      </c>
      <c r="D1403" s="10">
        <v>3099.826</v>
      </c>
      <c r="E1403" s="10">
        <v>3053.1480000000001</v>
      </c>
      <c r="F1403" s="10">
        <v>3095.4119999999998</v>
      </c>
      <c r="G1403" s="10">
        <v>3163641200</v>
      </c>
      <c r="H1403" s="10">
        <v>42571290589</v>
      </c>
      <c r="I1403" s="10">
        <v>27.946000000000002</v>
      </c>
      <c r="J1403" s="10">
        <v>0.91100000000000003</v>
      </c>
    </row>
    <row r="1404" spans="1:10" x14ac:dyDescent="0.25">
      <c r="A1404" s="9">
        <v>40465</v>
      </c>
      <c r="B1404" s="10">
        <v>3095.4119999999998</v>
      </c>
      <c r="C1404" s="10">
        <v>3110.4839999999999</v>
      </c>
      <c r="D1404" s="10">
        <v>3141.761</v>
      </c>
      <c r="E1404" s="10">
        <v>3086.2689999999998</v>
      </c>
      <c r="F1404" s="10">
        <v>3107.136</v>
      </c>
      <c r="G1404" s="10">
        <v>3722674000</v>
      </c>
      <c r="H1404" s="10">
        <v>45295718753</v>
      </c>
      <c r="I1404" s="10">
        <v>11.724</v>
      </c>
      <c r="J1404" s="10">
        <v>0.37880000000000003</v>
      </c>
    </row>
    <row r="1405" spans="1:10" x14ac:dyDescent="0.25">
      <c r="A1405" s="9">
        <v>40466</v>
      </c>
      <c r="B1405" s="10">
        <v>3107.136</v>
      </c>
      <c r="C1405" s="10">
        <v>3092.1010000000001</v>
      </c>
      <c r="D1405" s="10">
        <v>3199.8290000000002</v>
      </c>
      <c r="E1405" s="10">
        <v>3086.4029999999998</v>
      </c>
      <c r="F1405" s="10">
        <v>3199.7759999999998</v>
      </c>
      <c r="G1405" s="10">
        <v>4204196400</v>
      </c>
      <c r="H1405" s="10">
        <v>51074101770</v>
      </c>
      <c r="I1405" s="10">
        <v>92.64</v>
      </c>
      <c r="J1405" s="10">
        <v>2.9815</v>
      </c>
    </row>
    <row r="1406" spans="1:10" x14ac:dyDescent="0.25">
      <c r="A1406" s="9">
        <v>40469</v>
      </c>
      <c r="B1406" s="10">
        <v>3199.7759999999998</v>
      </c>
      <c r="C1406" s="10">
        <v>3210.2130000000002</v>
      </c>
      <c r="D1406" s="10">
        <v>3243.6950000000002</v>
      </c>
      <c r="E1406" s="10">
        <v>3154.4720000000002</v>
      </c>
      <c r="F1406" s="10">
        <v>3164.6010000000001</v>
      </c>
      <c r="G1406" s="10">
        <v>4530492400</v>
      </c>
      <c r="H1406" s="10">
        <v>54351737189</v>
      </c>
      <c r="I1406" s="10">
        <v>-35.174999999999997</v>
      </c>
      <c r="J1406" s="10">
        <v>-1.0992999999999999</v>
      </c>
    </row>
    <row r="1407" spans="1:10" x14ac:dyDescent="0.25">
      <c r="A1407" s="9">
        <v>40470</v>
      </c>
      <c r="B1407" s="10">
        <v>3164.6010000000001</v>
      </c>
      <c r="C1407" s="10">
        <v>3165.509</v>
      </c>
      <c r="D1407" s="10">
        <v>3226.3229999999999</v>
      </c>
      <c r="E1407" s="10">
        <v>3148.444</v>
      </c>
      <c r="F1407" s="10">
        <v>3226.3229999999999</v>
      </c>
      <c r="G1407" s="10">
        <v>3032864600</v>
      </c>
      <c r="H1407" s="10">
        <v>37634667433</v>
      </c>
      <c r="I1407" s="10">
        <v>61.722000000000001</v>
      </c>
      <c r="J1407" s="10">
        <v>1.9503999999999999</v>
      </c>
    </row>
    <row r="1408" spans="1:10" x14ac:dyDescent="0.25">
      <c r="A1408" s="9">
        <v>40471</v>
      </c>
      <c r="B1408" s="10">
        <v>3226.3229999999999</v>
      </c>
      <c r="C1408" s="10">
        <v>3154.7310000000002</v>
      </c>
      <c r="D1408" s="10">
        <v>3277.6109999999999</v>
      </c>
      <c r="E1408" s="10">
        <v>3151.0160000000001</v>
      </c>
      <c r="F1408" s="10">
        <v>3240.866</v>
      </c>
      <c r="G1408" s="10">
        <v>3748979900</v>
      </c>
      <c r="H1408" s="10">
        <v>52371467681</v>
      </c>
      <c r="I1408" s="10">
        <v>14.542999999999999</v>
      </c>
      <c r="J1408" s="10">
        <v>0.45079999999999998</v>
      </c>
    </row>
    <row r="1409" spans="1:10" x14ac:dyDescent="0.25">
      <c r="A1409" s="9">
        <v>40472</v>
      </c>
      <c r="B1409" s="10">
        <v>3240.866</v>
      </c>
      <c r="C1409" s="10">
        <v>3252.788</v>
      </c>
      <c r="D1409" s="10">
        <v>3269.3560000000002</v>
      </c>
      <c r="E1409" s="10">
        <v>3205.3090000000002</v>
      </c>
      <c r="F1409" s="10">
        <v>3234.9650000000001</v>
      </c>
      <c r="G1409" s="10">
        <v>2941888900</v>
      </c>
      <c r="H1409" s="10">
        <v>42916160970</v>
      </c>
      <c r="I1409" s="10">
        <v>-5.9009999999999998</v>
      </c>
      <c r="J1409" s="10">
        <v>-0.18210000000000001</v>
      </c>
    </row>
    <row r="1410" spans="1:10" x14ac:dyDescent="0.25">
      <c r="A1410" s="9">
        <v>40473</v>
      </c>
      <c r="B1410" s="10">
        <v>3234.9650000000001</v>
      </c>
      <c r="C1410" s="10">
        <v>3230.9349999999999</v>
      </c>
      <c r="D1410" s="10">
        <v>3261.0990000000002</v>
      </c>
      <c r="E1410" s="10">
        <v>3216.748</v>
      </c>
      <c r="F1410" s="10">
        <v>3240.6550000000002</v>
      </c>
      <c r="G1410" s="10">
        <v>2492364500</v>
      </c>
      <c r="H1410" s="10">
        <v>39190627389</v>
      </c>
      <c r="I1410" s="10">
        <v>5.69</v>
      </c>
      <c r="J1410" s="10">
        <v>0.1759</v>
      </c>
    </row>
    <row r="1411" spans="1:10" x14ac:dyDescent="0.25">
      <c r="A1411" s="9">
        <v>40476</v>
      </c>
      <c r="B1411" s="10">
        <v>3240.6550000000002</v>
      </c>
      <c r="C1411" s="10">
        <v>3246.5729999999999</v>
      </c>
      <c r="D1411" s="10">
        <v>3333.5790000000002</v>
      </c>
      <c r="E1411" s="10">
        <v>3229.4679999999998</v>
      </c>
      <c r="F1411" s="10">
        <v>3332.5459999999998</v>
      </c>
      <c r="G1411" s="10">
        <v>3054019600</v>
      </c>
      <c r="H1411" s="10">
        <v>46115349109</v>
      </c>
      <c r="I1411" s="10">
        <v>91.891000000000005</v>
      </c>
      <c r="J1411" s="10">
        <v>2.8355999999999999</v>
      </c>
    </row>
    <row r="1412" spans="1:10" x14ac:dyDescent="0.25">
      <c r="A1412" s="9">
        <v>40477</v>
      </c>
      <c r="B1412" s="10">
        <v>3332.5459999999998</v>
      </c>
      <c r="C1412" s="10">
        <v>3344.3890000000001</v>
      </c>
      <c r="D1412" s="10">
        <v>3353.9810000000002</v>
      </c>
      <c r="E1412" s="10">
        <v>3295.3820000000001</v>
      </c>
      <c r="F1412" s="10">
        <v>3322.14</v>
      </c>
      <c r="G1412" s="10">
        <v>2970460900</v>
      </c>
      <c r="H1412" s="10">
        <v>43125328768</v>
      </c>
      <c r="I1412" s="10">
        <v>-10.406000000000001</v>
      </c>
      <c r="J1412" s="10">
        <v>-0.31230000000000002</v>
      </c>
    </row>
    <row r="1413" spans="1:10" x14ac:dyDescent="0.25">
      <c r="A1413" s="9">
        <v>40478</v>
      </c>
      <c r="B1413" s="10">
        <v>3322.14</v>
      </c>
      <c r="C1413" s="10">
        <v>3309.8310000000001</v>
      </c>
      <c r="D1413" s="10">
        <v>3338.4029999999998</v>
      </c>
      <c r="E1413" s="10">
        <v>3272.6370000000002</v>
      </c>
      <c r="F1413" s="10">
        <v>3279.79</v>
      </c>
      <c r="G1413" s="10">
        <v>2924340500</v>
      </c>
      <c r="H1413" s="10">
        <v>39374983198</v>
      </c>
      <c r="I1413" s="10">
        <v>-42.35</v>
      </c>
      <c r="J1413" s="10">
        <v>-1.2747999999999999</v>
      </c>
    </row>
    <row r="1414" spans="1:10" x14ac:dyDescent="0.25">
      <c r="A1414" s="9">
        <v>40479</v>
      </c>
      <c r="B1414" s="10">
        <v>3279.79</v>
      </c>
      <c r="C1414" s="10">
        <v>3269.7620000000002</v>
      </c>
      <c r="D1414" s="10">
        <v>3292.9189999999999</v>
      </c>
      <c r="E1414" s="10">
        <v>3246.0430000000001</v>
      </c>
      <c r="F1414" s="10">
        <v>3268.08</v>
      </c>
      <c r="G1414" s="10">
        <v>2479325800</v>
      </c>
      <c r="H1414" s="10">
        <v>33292141686</v>
      </c>
      <c r="I1414" s="10">
        <v>-11.71</v>
      </c>
      <c r="J1414" s="10">
        <v>-0.35699999999999998</v>
      </c>
    </row>
    <row r="1415" spans="1:10" x14ac:dyDescent="0.25">
      <c r="A1415" s="9">
        <v>40480</v>
      </c>
      <c r="B1415" s="10">
        <v>3268.08</v>
      </c>
      <c r="C1415" s="10">
        <v>3269.56</v>
      </c>
      <c r="D1415" s="10">
        <v>3274.9609999999998</v>
      </c>
      <c r="E1415" s="10">
        <v>3226.6350000000002</v>
      </c>
      <c r="F1415" s="10">
        <v>3250.0790000000002</v>
      </c>
      <c r="G1415" s="10">
        <v>2483247700</v>
      </c>
      <c r="H1415" s="10">
        <v>33900895856</v>
      </c>
      <c r="I1415" s="10">
        <v>-18.001000000000001</v>
      </c>
      <c r="J1415" s="10">
        <v>-0.55079999999999996</v>
      </c>
    </row>
    <row r="1416" spans="1:10" x14ac:dyDescent="0.25">
      <c r="A1416" s="9">
        <v>40483</v>
      </c>
      <c r="B1416" s="10">
        <v>3250.0790000000002</v>
      </c>
      <c r="C1416" s="10">
        <v>3259.2469999999998</v>
      </c>
      <c r="D1416" s="10">
        <v>3356.2339999999999</v>
      </c>
      <c r="E1416" s="10">
        <v>3258.6019999999999</v>
      </c>
      <c r="F1416" s="10">
        <v>3356.2339999999999</v>
      </c>
      <c r="G1416" s="10">
        <v>3005983100</v>
      </c>
      <c r="H1416" s="10">
        <v>44732145063</v>
      </c>
      <c r="I1416" s="10">
        <v>106.155</v>
      </c>
      <c r="J1416" s="10">
        <v>3.2662</v>
      </c>
    </row>
    <row r="1417" spans="1:10" x14ac:dyDescent="0.25">
      <c r="A1417" s="9">
        <v>40484</v>
      </c>
      <c r="B1417" s="10">
        <v>3356.2339999999999</v>
      </c>
      <c r="C1417" s="10">
        <v>3369.2829999999999</v>
      </c>
      <c r="D1417" s="10">
        <v>3409.9009999999998</v>
      </c>
      <c r="E1417" s="10">
        <v>3341.8560000000002</v>
      </c>
      <c r="F1417" s="10">
        <v>3347.1030000000001</v>
      </c>
      <c r="G1417" s="10">
        <v>3549906700</v>
      </c>
      <c r="H1417" s="10">
        <v>53831668385</v>
      </c>
      <c r="I1417" s="10">
        <v>-9.1310000000000002</v>
      </c>
      <c r="J1417" s="10">
        <v>-0.27210000000000001</v>
      </c>
    </row>
    <row r="1418" spans="1:10" x14ac:dyDescent="0.25">
      <c r="A1418" s="9">
        <v>40485</v>
      </c>
      <c r="B1418" s="10">
        <v>3347.1030000000001</v>
      </c>
      <c r="C1418" s="10">
        <v>3346.1469999999999</v>
      </c>
      <c r="D1418" s="10">
        <v>3351.2689999999998</v>
      </c>
      <c r="E1418" s="10">
        <v>3288.9549999999999</v>
      </c>
      <c r="F1418" s="10">
        <v>3291.6410000000001</v>
      </c>
      <c r="G1418" s="10">
        <v>2920911000</v>
      </c>
      <c r="H1418" s="10">
        <v>38517584290</v>
      </c>
      <c r="I1418" s="10">
        <v>-55.462000000000003</v>
      </c>
      <c r="J1418" s="10">
        <v>-1.657</v>
      </c>
    </row>
    <row r="1419" spans="1:10" x14ac:dyDescent="0.25">
      <c r="A1419" s="9">
        <v>40486</v>
      </c>
      <c r="B1419" s="10">
        <v>3291.6410000000001</v>
      </c>
      <c r="C1419" s="10">
        <v>3298.569</v>
      </c>
      <c r="D1419" s="10">
        <v>3353.4580000000001</v>
      </c>
      <c r="E1419" s="10">
        <v>3290.5050000000001</v>
      </c>
      <c r="F1419" s="10">
        <v>3353.123</v>
      </c>
      <c r="G1419" s="10">
        <v>3027428000</v>
      </c>
      <c r="H1419" s="10">
        <v>38538765062</v>
      </c>
      <c r="I1419" s="10">
        <v>61.481999999999999</v>
      </c>
      <c r="J1419" s="10">
        <v>1.8677999999999999</v>
      </c>
    </row>
    <row r="1420" spans="1:10" x14ac:dyDescent="0.25">
      <c r="A1420" s="9">
        <v>40487</v>
      </c>
      <c r="B1420" s="10">
        <v>3353.123</v>
      </c>
      <c r="C1420" s="10">
        <v>3396.6860000000001</v>
      </c>
      <c r="D1420" s="10">
        <v>3411.9740000000002</v>
      </c>
      <c r="E1420" s="10">
        <v>3373.096</v>
      </c>
      <c r="F1420" s="10">
        <v>3398.0160000000001</v>
      </c>
      <c r="G1420" s="10">
        <v>3490838000</v>
      </c>
      <c r="H1420" s="10">
        <v>46440673533</v>
      </c>
      <c r="I1420" s="10">
        <v>44.893000000000001</v>
      </c>
      <c r="J1420" s="10">
        <v>1.3388</v>
      </c>
    </row>
    <row r="1421" spans="1:10" x14ac:dyDescent="0.25">
      <c r="A1421" s="9">
        <v>40490</v>
      </c>
      <c r="B1421" s="10">
        <v>3398.0160000000001</v>
      </c>
      <c r="C1421" s="10">
        <v>3408.924</v>
      </c>
      <c r="D1421" s="10">
        <v>3431.8589999999999</v>
      </c>
      <c r="E1421" s="10">
        <v>3389.82</v>
      </c>
      <c r="F1421" s="10">
        <v>3431.2150000000001</v>
      </c>
      <c r="G1421" s="10">
        <v>3161183800</v>
      </c>
      <c r="H1421" s="10">
        <v>42213252948</v>
      </c>
      <c r="I1421" s="10">
        <v>33.198999999999998</v>
      </c>
      <c r="J1421" s="10">
        <v>0.97699999999999998</v>
      </c>
    </row>
    <row r="1422" spans="1:10" x14ac:dyDescent="0.25">
      <c r="A1422" s="9">
        <v>40491</v>
      </c>
      <c r="B1422" s="10">
        <v>3431.2150000000001</v>
      </c>
      <c r="C1422" s="10">
        <v>3428.1419999999998</v>
      </c>
      <c r="D1422" s="10">
        <v>3429.5210000000002</v>
      </c>
      <c r="E1422" s="10">
        <v>3389.4940000000001</v>
      </c>
      <c r="F1422" s="10">
        <v>3419.1350000000002</v>
      </c>
      <c r="G1422" s="10">
        <v>2756002600</v>
      </c>
      <c r="H1422" s="10">
        <v>38780994500</v>
      </c>
      <c r="I1422" s="10">
        <v>-12.08</v>
      </c>
      <c r="J1422" s="10">
        <v>-0.35210000000000002</v>
      </c>
    </row>
    <row r="1423" spans="1:10" x14ac:dyDescent="0.25">
      <c r="A1423" s="9">
        <v>40492</v>
      </c>
      <c r="B1423" s="10">
        <v>3419.1350000000002</v>
      </c>
      <c r="C1423" s="10">
        <v>3407.1460000000002</v>
      </c>
      <c r="D1423" s="10">
        <v>3411.422</v>
      </c>
      <c r="E1423" s="10">
        <v>3375.44</v>
      </c>
      <c r="F1423" s="10">
        <v>3401.2330000000002</v>
      </c>
      <c r="G1423" s="10">
        <v>2699890100</v>
      </c>
      <c r="H1423" s="10">
        <v>37817704042</v>
      </c>
      <c r="I1423" s="10">
        <v>-17.902000000000001</v>
      </c>
      <c r="J1423" s="10">
        <v>-0.52359999999999995</v>
      </c>
    </row>
    <row r="1424" spans="1:10" x14ac:dyDescent="0.25">
      <c r="A1424" s="9">
        <v>40493</v>
      </c>
      <c r="B1424" s="10">
        <v>3401.2330000000002</v>
      </c>
      <c r="C1424" s="10">
        <v>3390.6990000000001</v>
      </c>
      <c r="D1424" s="10">
        <v>3462.703</v>
      </c>
      <c r="E1424" s="10">
        <v>3390.076</v>
      </c>
      <c r="F1424" s="10">
        <v>3416.33</v>
      </c>
      <c r="G1424" s="10">
        <v>3401750900</v>
      </c>
      <c r="H1424" s="10">
        <v>50698717016</v>
      </c>
      <c r="I1424" s="10">
        <v>15.097</v>
      </c>
      <c r="J1424" s="10">
        <v>0.44390000000000002</v>
      </c>
    </row>
    <row r="1425" spans="1:10" x14ac:dyDescent="0.25">
      <c r="A1425" s="9">
        <v>40494</v>
      </c>
      <c r="B1425" s="10">
        <v>3416.33</v>
      </c>
      <c r="C1425" s="10">
        <v>3393.462</v>
      </c>
      <c r="D1425" s="10">
        <v>3411.6489999999999</v>
      </c>
      <c r="E1425" s="10">
        <v>3213.5450000000001</v>
      </c>
      <c r="F1425" s="10">
        <v>3220.107</v>
      </c>
      <c r="G1425" s="10">
        <v>3786199000</v>
      </c>
      <c r="H1425" s="10">
        <v>51012156055</v>
      </c>
      <c r="I1425" s="10">
        <v>-196.22300000000001</v>
      </c>
      <c r="J1425" s="10">
        <v>-5.7436999999999996</v>
      </c>
    </row>
    <row r="1426" spans="1:10" x14ac:dyDescent="0.25">
      <c r="A1426" s="9">
        <v>40497</v>
      </c>
      <c r="B1426" s="10">
        <v>3220.107</v>
      </c>
      <c r="C1426" s="10">
        <v>3222.8760000000002</v>
      </c>
      <c r="D1426" s="10">
        <v>3248.5749999999998</v>
      </c>
      <c r="E1426" s="10">
        <v>3159.3829999999998</v>
      </c>
      <c r="F1426" s="10">
        <v>3247.1489999999999</v>
      </c>
      <c r="G1426" s="10">
        <v>3143608600</v>
      </c>
      <c r="H1426" s="10">
        <v>35803308859</v>
      </c>
      <c r="I1426" s="10">
        <v>27.042000000000002</v>
      </c>
      <c r="J1426" s="10">
        <v>0.83979999999999999</v>
      </c>
    </row>
    <row r="1427" spans="1:10" x14ac:dyDescent="0.25">
      <c r="A1427" s="9">
        <v>40498</v>
      </c>
      <c r="B1427" s="10">
        <v>3247.1489999999999</v>
      </c>
      <c r="C1427" s="10">
        <v>3241.683</v>
      </c>
      <c r="D1427" s="10">
        <v>3241.683</v>
      </c>
      <c r="E1427" s="10">
        <v>3099.366</v>
      </c>
      <c r="F1427" s="10">
        <v>3110.5949999999998</v>
      </c>
      <c r="G1427" s="10">
        <v>2580992400</v>
      </c>
      <c r="H1427" s="10">
        <v>36860802322</v>
      </c>
      <c r="I1427" s="10">
        <v>-136.554</v>
      </c>
      <c r="J1427" s="10">
        <v>-4.2054</v>
      </c>
    </row>
    <row r="1428" spans="1:10" x14ac:dyDescent="0.25">
      <c r="A1428" s="9">
        <v>40499</v>
      </c>
      <c r="B1428" s="10">
        <v>3110.5949999999998</v>
      </c>
      <c r="C1428" s="10">
        <v>3065.8789999999999</v>
      </c>
      <c r="D1428" s="10">
        <v>3100.6379999999999</v>
      </c>
      <c r="E1428" s="10">
        <v>3022.634</v>
      </c>
      <c r="F1428" s="10">
        <v>3034.4650000000001</v>
      </c>
      <c r="G1428" s="10">
        <v>1822781800</v>
      </c>
      <c r="H1428" s="10">
        <v>25738644047</v>
      </c>
      <c r="I1428" s="10">
        <v>-76.13</v>
      </c>
      <c r="J1428" s="10">
        <v>-2.4474</v>
      </c>
    </row>
    <row r="1429" spans="1:10" x14ac:dyDescent="0.25">
      <c r="A1429" s="9">
        <v>40500</v>
      </c>
      <c r="B1429" s="10">
        <v>3034.4650000000001</v>
      </c>
      <c r="C1429" s="10">
        <v>3063.8519999999999</v>
      </c>
      <c r="D1429" s="10">
        <v>3083.9630000000002</v>
      </c>
      <c r="E1429" s="10">
        <v>3030.2669999999998</v>
      </c>
      <c r="F1429" s="10">
        <v>3074.6610000000001</v>
      </c>
      <c r="G1429" s="10">
        <v>1440495100</v>
      </c>
      <c r="H1429" s="10">
        <v>20756922235</v>
      </c>
      <c r="I1429" s="10">
        <v>40.195999999999998</v>
      </c>
      <c r="J1429" s="10">
        <v>1.3246</v>
      </c>
    </row>
    <row r="1430" spans="1:10" x14ac:dyDescent="0.25">
      <c r="A1430" s="9">
        <v>40501</v>
      </c>
      <c r="B1430" s="10">
        <v>3074.6610000000001</v>
      </c>
      <c r="C1430" s="10">
        <v>3092.3679999999999</v>
      </c>
      <c r="D1430" s="10">
        <v>3109.6390000000001</v>
      </c>
      <c r="E1430" s="10">
        <v>3016.107</v>
      </c>
      <c r="F1430" s="10">
        <v>3108.645</v>
      </c>
      <c r="G1430" s="10">
        <v>1832513700</v>
      </c>
      <c r="H1430" s="10">
        <v>25612165601</v>
      </c>
      <c r="I1430" s="10">
        <v>33.984000000000002</v>
      </c>
      <c r="J1430" s="10">
        <v>1.1052999999999999</v>
      </c>
    </row>
    <row r="1431" spans="1:10" x14ac:dyDescent="0.25">
      <c r="A1431" s="9">
        <v>40504</v>
      </c>
      <c r="B1431" s="10">
        <v>3108.645</v>
      </c>
      <c r="C1431" s="10">
        <v>3081.701</v>
      </c>
      <c r="D1431" s="10">
        <v>3125.7339999999999</v>
      </c>
      <c r="E1431" s="10">
        <v>3069.1439999999998</v>
      </c>
      <c r="F1431" s="10">
        <v>3099.4270000000001</v>
      </c>
      <c r="G1431" s="10">
        <v>1947581100</v>
      </c>
      <c r="H1431" s="10">
        <v>26469002968</v>
      </c>
      <c r="I1431" s="10">
        <v>-9.218</v>
      </c>
      <c r="J1431" s="10">
        <v>-0.29649999999999999</v>
      </c>
    </row>
    <row r="1432" spans="1:10" x14ac:dyDescent="0.25">
      <c r="A1432" s="9">
        <v>40505</v>
      </c>
      <c r="B1432" s="10">
        <v>3099.4270000000001</v>
      </c>
      <c r="C1432" s="10">
        <v>3084.2060000000001</v>
      </c>
      <c r="D1432" s="10">
        <v>3084.2060000000001</v>
      </c>
      <c r="E1432" s="10">
        <v>2999.52</v>
      </c>
      <c r="F1432" s="10">
        <v>3050.5839999999998</v>
      </c>
      <c r="G1432" s="10">
        <v>1991447200</v>
      </c>
      <c r="H1432" s="10">
        <v>27334263925</v>
      </c>
      <c r="I1432" s="10">
        <v>-48.843000000000004</v>
      </c>
      <c r="J1432" s="10">
        <v>-1.5759000000000001</v>
      </c>
    </row>
    <row r="1433" spans="1:10" x14ac:dyDescent="0.25">
      <c r="A1433" s="9">
        <v>40506</v>
      </c>
      <c r="B1433" s="10">
        <v>3050.5839999999998</v>
      </c>
      <c r="C1433" s="10">
        <v>3009.0920000000001</v>
      </c>
      <c r="D1433" s="10">
        <v>3086.6460000000002</v>
      </c>
      <c r="E1433" s="10">
        <v>3008.5369999999998</v>
      </c>
      <c r="F1433" s="10">
        <v>3085.9589999999998</v>
      </c>
      <c r="G1433" s="10">
        <v>2283513300</v>
      </c>
      <c r="H1433" s="10">
        <v>27422467396</v>
      </c>
      <c r="I1433" s="10">
        <v>35.375</v>
      </c>
      <c r="J1433" s="10">
        <v>1.1596</v>
      </c>
    </row>
    <row r="1434" spans="1:10" x14ac:dyDescent="0.25">
      <c r="A1434" s="9">
        <v>40507</v>
      </c>
      <c r="B1434" s="10">
        <v>3085.9589999999998</v>
      </c>
      <c r="C1434" s="10">
        <v>3102.4920000000002</v>
      </c>
      <c r="D1434" s="10">
        <v>3120.25</v>
      </c>
      <c r="E1434" s="10">
        <v>3079.0639999999999</v>
      </c>
      <c r="F1434" s="10">
        <v>3119.4409999999998</v>
      </c>
      <c r="G1434" s="10">
        <v>2044510800</v>
      </c>
      <c r="H1434" s="10">
        <v>25967824804</v>
      </c>
      <c r="I1434" s="10">
        <v>33.481999999999999</v>
      </c>
      <c r="J1434" s="10">
        <v>1.085</v>
      </c>
    </row>
    <row r="1435" spans="1:10" x14ac:dyDescent="0.25">
      <c r="A1435" s="9">
        <v>40508</v>
      </c>
      <c r="B1435" s="10">
        <v>3119.4409999999998</v>
      </c>
      <c r="C1435" s="10">
        <v>3116.1210000000001</v>
      </c>
      <c r="D1435" s="10">
        <v>3133.953</v>
      </c>
      <c r="E1435" s="10">
        <v>3081.701</v>
      </c>
      <c r="F1435" s="10">
        <v>3106.029</v>
      </c>
      <c r="G1435" s="10">
        <v>1733044400</v>
      </c>
      <c r="H1435" s="10">
        <v>26150416858</v>
      </c>
      <c r="I1435" s="10">
        <v>-13.412000000000001</v>
      </c>
      <c r="J1435" s="10">
        <v>-0.4299</v>
      </c>
    </row>
    <row r="1436" spans="1:10" x14ac:dyDescent="0.25">
      <c r="A1436" s="9">
        <v>40511</v>
      </c>
      <c r="B1436" s="10">
        <v>3106.029</v>
      </c>
      <c r="C1436" s="10">
        <v>3099.72</v>
      </c>
      <c r="D1436" s="10">
        <v>3111.73</v>
      </c>
      <c r="E1436" s="10">
        <v>3068.9389999999999</v>
      </c>
      <c r="F1436" s="10">
        <v>3093.386</v>
      </c>
      <c r="G1436" s="10">
        <v>1475968700</v>
      </c>
      <c r="H1436" s="10">
        <v>21283518082</v>
      </c>
      <c r="I1436" s="10">
        <v>-12.643000000000001</v>
      </c>
      <c r="J1436" s="10">
        <v>-0.40699999999999997</v>
      </c>
    </row>
    <row r="1437" spans="1:10" x14ac:dyDescent="0.25">
      <c r="A1437" s="9">
        <v>40512</v>
      </c>
      <c r="B1437" s="10">
        <v>3093.386</v>
      </c>
      <c r="C1437" s="10">
        <v>3091.1089999999999</v>
      </c>
      <c r="D1437" s="10">
        <v>3107.895</v>
      </c>
      <c r="E1437" s="10">
        <v>2969.9</v>
      </c>
      <c r="F1437" s="10">
        <v>3040.7289999999998</v>
      </c>
      <c r="G1437" s="10">
        <v>2069966900</v>
      </c>
      <c r="H1437" s="10">
        <v>27708790321</v>
      </c>
      <c r="I1437" s="10">
        <v>-52.656999999999996</v>
      </c>
      <c r="J1437" s="10">
        <v>-1.7021999999999999</v>
      </c>
    </row>
    <row r="1438" spans="1:10" x14ac:dyDescent="0.25">
      <c r="A1438" s="9">
        <v>40513</v>
      </c>
      <c r="B1438" s="10">
        <v>3040.7289999999998</v>
      </c>
      <c r="C1438" s="10">
        <v>3033.087</v>
      </c>
      <c r="D1438" s="10">
        <v>3060.7530000000002</v>
      </c>
      <c r="E1438" s="10">
        <v>3014.386</v>
      </c>
      <c r="F1438" s="10">
        <v>3049.239</v>
      </c>
      <c r="G1438" s="10">
        <v>1184252900</v>
      </c>
      <c r="H1438" s="10">
        <v>15572808274</v>
      </c>
      <c r="I1438" s="10">
        <v>8.51</v>
      </c>
      <c r="J1438" s="10">
        <v>0.27989999999999998</v>
      </c>
    </row>
    <row r="1439" spans="1:10" x14ac:dyDescent="0.25">
      <c r="A1439" s="9">
        <v>40514</v>
      </c>
      <c r="B1439" s="10">
        <v>3049.239</v>
      </c>
      <c r="C1439" s="10">
        <v>3098.5279999999998</v>
      </c>
      <c r="D1439" s="10">
        <v>3106.6089999999999</v>
      </c>
      <c r="E1439" s="10">
        <v>3072.0030000000002</v>
      </c>
      <c r="F1439" s="10">
        <v>3074.9270000000001</v>
      </c>
      <c r="G1439" s="10">
        <v>1557227700</v>
      </c>
      <c r="H1439" s="10">
        <v>20839333878</v>
      </c>
      <c r="I1439" s="10">
        <v>25.687999999999999</v>
      </c>
      <c r="J1439" s="10">
        <v>0.84240000000000004</v>
      </c>
    </row>
    <row r="1440" spans="1:10" x14ac:dyDescent="0.25">
      <c r="A1440" s="9">
        <v>40515</v>
      </c>
      <c r="B1440" s="10">
        <v>3074.9270000000001</v>
      </c>
      <c r="C1440" s="10">
        <v>3082.0830000000001</v>
      </c>
      <c r="D1440" s="10">
        <v>3088.3609999999999</v>
      </c>
      <c r="E1440" s="10">
        <v>3051.203</v>
      </c>
      <c r="F1440" s="10">
        <v>3075.64</v>
      </c>
      <c r="G1440" s="10">
        <v>1115044000</v>
      </c>
      <c r="H1440" s="10">
        <v>14917761034</v>
      </c>
      <c r="I1440" s="10">
        <v>0.71299999999999997</v>
      </c>
      <c r="J1440" s="10">
        <v>2.3199999999999998E-2</v>
      </c>
    </row>
    <row r="1441" spans="1:10" x14ac:dyDescent="0.25">
      <c r="A1441" s="9">
        <v>40518</v>
      </c>
      <c r="B1441" s="10">
        <v>3075.64</v>
      </c>
      <c r="C1441" s="10">
        <v>3086.9549999999999</v>
      </c>
      <c r="D1441" s="10">
        <v>3095.703</v>
      </c>
      <c r="E1441" s="10">
        <v>3056.6660000000002</v>
      </c>
      <c r="F1441" s="10">
        <v>3081.402</v>
      </c>
      <c r="G1441" s="10">
        <v>1209418800</v>
      </c>
      <c r="H1441" s="10">
        <v>16770141907</v>
      </c>
      <c r="I1441" s="10">
        <v>5.7619999999999996</v>
      </c>
      <c r="J1441" s="10">
        <v>0.18729999999999999</v>
      </c>
    </row>
    <row r="1442" spans="1:10" x14ac:dyDescent="0.25">
      <c r="A1442" s="9">
        <v>40519</v>
      </c>
      <c r="B1442" s="10">
        <v>3081.402</v>
      </c>
      <c r="C1442" s="10">
        <v>3071.136</v>
      </c>
      <c r="D1442" s="10">
        <v>3127.009</v>
      </c>
      <c r="E1442" s="10">
        <v>3031.8380000000002</v>
      </c>
      <c r="F1442" s="10">
        <v>3116.3180000000002</v>
      </c>
      <c r="G1442" s="10">
        <v>1249706600</v>
      </c>
      <c r="H1442" s="10">
        <v>17841836059</v>
      </c>
      <c r="I1442" s="10">
        <v>34.915999999999997</v>
      </c>
      <c r="J1442" s="10">
        <v>1.1331</v>
      </c>
    </row>
    <row r="1443" spans="1:10" x14ac:dyDescent="0.25">
      <c r="A1443" s="9">
        <v>40520</v>
      </c>
      <c r="B1443" s="10">
        <v>3116.3180000000002</v>
      </c>
      <c r="C1443" s="10">
        <v>3116.2689999999998</v>
      </c>
      <c r="D1443" s="10">
        <v>3130.38</v>
      </c>
      <c r="E1443" s="10">
        <v>3087.8440000000001</v>
      </c>
      <c r="F1443" s="10">
        <v>3091.848</v>
      </c>
      <c r="G1443" s="10">
        <v>1136068000</v>
      </c>
      <c r="H1443" s="10">
        <v>18415260476</v>
      </c>
      <c r="I1443" s="10">
        <v>-24.47</v>
      </c>
      <c r="J1443" s="10">
        <v>-0.78520000000000001</v>
      </c>
    </row>
    <row r="1444" spans="1:10" x14ac:dyDescent="0.25">
      <c r="A1444" s="9">
        <v>40521</v>
      </c>
      <c r="B1444" s="10">
        <v>3091.848</v>
      </c>
      <c r="C1444" s="10">
        <v>3079.701</v>
      </c>
      <c r="D1444" s="10">
        <v>3099.2530000000002</v>
      </c>
      <c r="E1444" s="10">
        <v>3046.826</v>
      </c>
      <c r="F1444" s="10">
        <v>3047.5419999999999</v>
      </c>
      <c r="G1444" s="10">
        <v>1310083500</v>
      </c>
      <c r="H1444" s="10">
        <v>17234721303</v>
      </c>
      <c r="I1444" s="10">
        <v>-44.305999999999997</v>
      </c>
      <c r="J1444" s="10">
        <v>-1.4330000000000001</v>
      </c>
    </row>
    <row r="1445" spans="1:10" x14ac:dyDescent="0.25">
      <c r="A1445" s="9">
        <v>40522</v>
      </c>
      <c r="B1445" s="10">
        <v>3047.5419999999999</v>
      </c>
      <c r="C1445" s="10">
        <v>3032.2910000000002</v>
      </c>
      <c r="D1445" s="10">
        <v>3095.2469999999998</v>
      </c>
      <c r="E1445" s="10">
        <v>3024.5819999999999</v>
      </c>
      <c r="F1445" s="10">
        <v>3081.7190000000001</v>
      </c>
      <c r="G1445" s="10">
        <v>1157089800</v>
      </c>
      <c r="H1445" s="10">
        <v>16925327831</v>
      </c>
      <c r="I1445" s="10">
        <v>34.177</v>
      </c>
      <c r="J1445" s="10">
        <v>1.1214999999999999</v>
      </c>
    </row>
    <row r="1446" spans="1:10" x14ac:dyDescent="0.25">
      <c r="A1446" s="9">
        <v>40525</v>
      </c>
      <c r="B1446" s="10">
        <v>3081.7190000000001</v>
      </c>
      <c r="C1446" s="10">
        <v>3096.5749999999998</v>
      </c>
      <c r="D1446" s="10">
        <v>3182.8429999999998</v>
      </c>
      <c r="E1446" s="10">
        <v>3095.1909999999998</v>
      </c>
      <c r="F1446" s="10">
        <v>3182.2849999999999</v>
      </c>
      <c r="G1446" s="10">
        <v>1883750600</v>
      </c>
      <c r="H1446" s="10">
        <v>28167383319</v>
      </c>
      <c r="I1446" s="10">
        <v>100.566</v>
      </c>
      <c r="J1446" s="10">
        <v>3.2633000000000001</v>
      </c>
    </row>
    <row r="1447" spans="1:10" x14ac:dyDescent="0.25">
      <c r="A1447" s="9">
        <v>40526</v>
      </c>
      <c r="B1447" s="10">
        <v>3182.2849999999999</v>
      </c>
      <c r="C1447" s="10">
        <v>3195.1750000000002</v>
      </c>
      <c r="D1447" s="10">
        <v>3199</v>
      </c>
      <c r="E1447" s="10">
        <v>3168.712</v>
      </c>
      <c r="F1447" s="10">
        <v>3185.703</v>
      </c>
      <c r="G1447" s="10">
        <v>1733650400</v>
      </c>
      <c r="H1447" s="10">
        <v>24012345820</v>
      </c>
      <c r="I1447" s="10">
        <v>3.4180000000000001</v>
      </c>
      <c r="J1447" s="10">
        <v>0.1074</v>
      </c>
    </row>
    <row r="1448" spans="1:10" x14ac:dyDescent="0.25">
      <c r="A1448" s="9">
        <v>40527</v>
      </c>
      <c r="B1448" s="10">
        <v>3185.703</v>
      </c>
      <c r="C1448" s="10">
        <v>3187.77</v>
      </c>
      <c r="D1448" s="10">
        <v>3209.2280000000001</v>
      </c>
      <c r="E1448" s="10">
        <v>3167.4549999999999</v>
      </c>
      <c r="F1448" s="10">
        <v>3174.1320000000001</v>
      </c>
      <c r="G1448" s="10">
        <v>1745208600</v>
      </c>
      <c r="H1448" s="10">
        <v>26379104293</v>
      </c>
      <c r="I1448" s="10">
        <v>-11.571</v>
      </c>
      <c r="J1448" s="10">
        <v>-0.36320000000000002</v>
      </c>
    </row>
    <row r="1449" spans="1:10" x14ac:dyDescent="0.25">
      <c r="A1449" s="9">
        <v>40528</v>
      </c>
      <c r="B1449" s="10">
        <v>3174.1320000000001</v>
      </c>
      <c r="C1449" s="10">
        <v>3172.1350000000002</v>
      </c>
      <c r="D1449" s="10">
        <v>3189.8330000000001</v>
      </c>
      <c r="E1449" s="10">
        <v>3155.75</v>
      </c>
      <c r="F1449" s="10">
        <v>3163.4369999999999</v>
      </c>
      <c r="G1449" s="10">
        <v>1201183900</v>
      </c>
      <c r="H1449" s="10">
        <v>18406975245</v>
      </c>
      <c r="I1449" s="10">
        <v>-10.695</v>
      </c>
      <c r="J1449" s="10">
        <v>-0.33689999999999998</v>
      </c>
    </row>
    <row r="1450" spans="1:10" x14ac:dyDescent="0.25">
      <c r="A1450" s="9">
        <v>40529</v>
      </c>
      <c r="B1450" s="10">
        <v>3163.4369999999999</v>
      </c>
      <c r="C1450" s="10">
        <v>3161.386</v>
      </c>
      <c r="D1450" s="10">
        <v>3170.6860000000001</v>
      </c>
      <c r="E1450" s="10">
        <v>3144.3939999999998</v>
      </c>
      <c r="F1450" s="10">
        <v>3162.0369999999998</v>
      </c>
      <c r="G1450" s="10">
        <v>996754600</v>
      </c>
      <c r="H1450" s="10">
        <v>15264724604</v>
      </c>
      <c r="I1450" s="10">
        <v>-1.4</v>
      </c>
      <c r="J1450" s="10">
        <v>-4.4299999999999999E-2</v>
      </c>
    </row>
    <row r="1451" spans="1:10" x14ac:dyDescent="0.25">
      <c r="A1451" s="9">
        <v>40532</v>
      </c>
      <c r="B1451" s="10">
        <v>3162.0369999999998</v>
      </c>
      <c r="C1451" s="10">
        <v>3175.2069999999999</v>
      </c>
      <c r="D1451" s="10">
        <v>3186.77</v>
      </c>
      <c r="E1451" s="10">
        <v>3064.0230000000001</v>
      </c>
      <c r="F1451" s="10">
        <v>3121.1190000000001</v>
      </c>
      <c r="G1451" s="10">
        <v>1582278100</v>
      </c>
      <c r="H1451" s="10">
        <v>22747921818</v>
      </c>
      <c r="I1451" s="10">
        <v>-40.917999999999999</v>
      </c>
      <c r="J1451" s="10">
        <v>-1.294</v>
      </c>
    </row>
    <row r="1452" spans="1:10" x14ac:dyDescent="0.25">
      <c r="A1452" s="9">
        <v>40533</v>
      </c>
      <c r="B1452" s="10">
        <v>3121.1190000000001</v>
      </c>
      <c r="C1452" s="10">
        <v>3127.3209999999999</v>
      </c>
      <c r="D1452" s="10">
        <v>3186.0509999999999</v>
      </c>
      <c r="E1452" s="10">
        <v>3119.16</v>
      </c>
      <c r="F1452" s="10">
        <v>3182.3180000000002</v>
      </c>
      <c r="G1452" s="10">
        <v>1623651200</v>
      </c>
      <c r="H1452" s="10">
        <v>24717325502</v>
      </c>
      <c r="I1452" s="10">
        <v>61.198999999999998</v>
      </c>
      <c r="J1452" s="10">
        <v>1.9608000000000001</v>
      </c>
    </row>
    <row r="1453" spans="1:10" x14ac:dyDescent="0.25">
      <c r="A1453" s="9">
        <v>40534</v>
      </c>
      <c r="B1453" s="10">
        <v>3182.3180000000002</v>
      </c>
      <c r="C1453" s="10">
        <v>3188.8139999999999</v>
      </c>
      <c r="D1453" s="10">
        <v>3203.9879999999998</v>
      </c>
      <c r="E1453" s="10">
        <v>3146.9569999999999</v>
      </c>
      <c r="F1453" s="10">
        <v>3159.3429999999998</v>
      </c>
      <c r="G1453" s="10">
        <v>1543526300</v>
      </c>
      <c r="H1453" s="10">
        <v>22960747401</v>
      </c>
      <c r="I1453" s="10">
        <v>-22.975000000000001</v>
      </c>
      <c r="J1453" s="10">
        <v>-0.72199999999999998</v>
      </c>
    </row>
    <row r="1454" spans="1:10" x14ac:dyDescent="0.25">
      <c r="A1454" s="9">
        <v>40535</v>
      </c>
      <c r="B1454" s="10">
        <v>3159.3429999999998</v>
      </c>
      <c r="C1454" s="10">
        <v>3157.5079999999998</v>
      </c>
      <c r="D1454" s="10">
        <v>3185.3020000000001</v>
      </c>
      <c r="E1454" s="10">
        <v>3132.1190000000001</v>
      </c>
      <c r="F1454" s="10">
        <v>3136.3409999999999</v>
      </c>
      <c r="G1454" s="10">
        <v>1388824500</v>
      </c>
      <c r="H1454" s="10">
        <v>19518615465</v>
      </c>
      <c r="I1454" s="10">
        <v>-23.001999999999999</v>
      </c>
      <c r="J1454" s="10">
        <v>-0.72809999999999997</v>
      </c>
    </row>
    <row r="1455" spans="1:10" x14ac:dyDescent="0.25">
      <c r="A1455" s="9">
        <v>40536</v>
      </c>
      <c r="B1455" s="10">
        <v>3136.3409999999999</v>
      </c>
      <c r="C1455" s="10">
        <v>3122.1930000000002</v>
      </c>
      <c r="D1455" s="10">
        <v>3132.364</v>
      </c>
      <c r="E1455" s="10">
        <v>3086.4409999999998</v>
      </c>
      <c r="F1455" s="10">
        <v>3110.8789999999999</v>
      </c>
      <c r="G1455" s="10">
        <v>1157778900</v>
      </c>
      <c r="H1455" s="10">
        <v>15915364058</v>
      </c>
      <c r="I1455" s="10">
        <v>-25.462</v>
      </c>
      <c r="J1455" s="10">
        <v>-0.81179999999999997</v>
      </c>
    </row>
    <row r="1456" spans="1:10" x14ac:dyDescent="0.25">
      <c r="A1456" s="9">
        <v>40539</v>
      </c>
      <c r="B1456" s="10">
        <v>3110.8789999999999</v>
      </c>
      <c r="C1456" s="10">
        <v>3116.7829999999999</v>
      </c>
      <c r="D1456" s="10">
        <v>3169.8960000000002</v>
      </c>
      <c r="E1456" s="10">
        <v>3053.181</v>
      </c>
      <c r="F1456" s="10">
        <v>3061.5729999999999</v>
      </c>
      <c r="G1456" s="10">
        <v>1575946500</v>
      </c>
      <c r="H1456" s="10">
        <v>23323540463</v>
      </c>
      <c r="I1456" s="10">
        <v>-49.305999999999997</v>
      </c>
      <c r="J1456" s="10">
        <v>-1.585</v>
      </c>
    </row>
    <row r="1457" spans="1:10" x14ac:dyDescent="0.25">
      <c r="A1457" s="9">
        <v>40540</v>
      </c>
      <c r="B1457" s="10">
        <v>3061.5729999999999</v>
      </c>
      <c r="C1457" s="10">
        <v>3046.2750000000001</v>
      </c>
      <c r="D1457" s="10">
        <v>3055.9520000000002</v>
      </c>
      <c r="E1457" s="10">
        <v>2995.8330000000001</v>
      </c>
      <c r="F1457" s="10">
        <v>3005.527</v>
      </c>
      <c r="G1457" s="10">
        <v>1282016300</v>
      </c>
      <c r="H1457" s="10">
        <v>17727168703</v>
      </c>
      <c r="I1457" s="10">
        <v>-56.045999999999999</v>
      </c>
      <c r="J1457" s="10">
        <v>-1.8306</v>
      </c>
    </row>
    <row r="1458" spans="1:10" x14ac:dyDescent="0.25">
      <c r="A1458" s="9">
        <v>40541</v>
      </c>
      <c r="B1458" s="10">
        <v>3005.527</v>
      </c>
      <c r="C1458" s="10">
        <v>3008.788</v>
      </c>
      <c r="D1458" s="10">
        <v>3019.7130000000002</v>
      </c>
      <c r="E1458" s="10">
        <v>2979.14</v>
      </c>
      <c r="F1458" s="10">
        <v>3018.1019999999999</v>
      </c>
      <c r="G1458" s="10">
        <v>984976300</v>
      </c>
      <c r="H1458" s="10">
        <v>14760825984</v>
      </c>
      <c r="I1458" s="10">
        <v>12.574999999999999</v>
      </c>
      <c r="J1458" s="10">
        <v>0.41839999999999999</v>
      </c>
    </row>
    <row r="1459" spans="1:10" x14ac:dyDescent="0.25">
      <c r="A1459" s="9">
        <v>40542</v>
      </c>
      <c r="B1459" s="10">
        <v>3018.1019999999999</v>
      </c>
      <c r="C1459" s="10">
        <v>3016.8090000000002</v>
      </c>
      <c r="D1459" s="10">
        <v>3045.7040000000002</v>
      </c>
      <c r="E1459" s="10">
        <v>2990.4110000000001</v>
      </c>
      <c r="F1459" s="10">
        <v>3028.5129999999999</v>
      </c>
      <c r="G1459" s="10">
        <v>1313794600</v>
      </c>
      <c r="H1459" s="10">
        <v>16641950824</v>
      </c>
      <c r="I1459" s="10">
        <v>10.411</v>
      </c>
      <c r="J1459" s="10">
        <v>0.34499999999999997</v>
      </c>
    </row>
    <row r="1460" spans="1:10" x14ac:dyDescent="0.25">
      <c r="A1460" s="9">
        <v>40543</v>
      </c>
      <c r="B1460" s="10">
        <v>3028.5129999999999</v>
      </c>
      <c r="C1460" s="10">
        <v>3032.5450000000001</v>
      </c>
      <c r="D1460" s="10">
        <v>3093.5459999999998</v>
      </c>
      <c r="E1460" s="10">
        <v>3032.5450000000001</v>
      </c>
      <c r="F1460" s="10">
        <v>3092.5970000000002</v>
      </c>
      <c r="G1460" s="10">
        <v>1344633400</v>
      </c>
      <c r="H1460" s="10">
        <v>20356471455</v>
      </c>
      <c r="I1460" s="10">
        <v>64.084000000000003</v>
      </c>
      <c r="J1460" s="10">
        <v>2.1160000000000001</v>
      </c>
    </row>
    <row r="1461" spans="1:10" x14ac:dyDescent="0.25">
      <c r="A1461" s="9">
        <v>40547</v>
      </c>
      <c r="B1461" s="10">
        <v>3092.5970000000002</v>
      </c>
      <c r="C1461" s="10">
        <v>3123.9780000000001</v>
      </c>
      <c r="D1461" s="10">
        <v>3153.1370000000002</v>
      </c>
      <c r="E1461" s="10">
        <v>3109.0819999999999</v>
      </c>
      <c r="F1461" s="10">
        <v>3146.59</v>
      </c>
      <c r="G1461" s="10">
        <v>1840075100</v>
      </c>
      <c r="H1461" s="10">
        <v>29518605970</v>
      </c>
      <c r="I1461" s="10">
        <v>53.993000000000002</v>
      </c>
      <c r="J1461" s="10">
        <v>1.7459</v>
      </c>
    </row>
    <row r="1462" spans="1:10" x14ac:dyDescent="0.25">
      <c r="A1462" s="9">
        <v>40548</v>
      </c>
      <c r="B1462" s="10">
        <v>3146.59</v>
      </c>
      <c r="C1462" s="10">
        <v>3124.9369999999999</v>
      </c>
      <c r="D1462" s="10">
        <v>3148.855</v>
      </c>
      <c r="E1462" s="10">
        <v>3115.203</v>
      </c>
      <c r="F1462" s="10">
        <v>3142.0439999999999</v>
      </c>
      <c r="G1462" s="10">
        <v>1498862200</v>
      </c>
      <c r="H1462" s="10">
        <v>23301944797</v>
      </c>
      <c r="I1462" s="10">
        <v>-4.5460000000000003</v>
      </c>
      <c r="J1462" s="10">
        <v>-0.14449999999999999</v>
      </c>
    </row>
    <row r="1463" spans="1:10" x14ac:dyDescent="0.25">
      <c r="A1463" s="9">
        <v>40549</v>
      </c>
      <c r="B1463" s="10">
        <v>3142.0439999999999</v>
      </c>
      <c r="C1463" s="10">
        <v>3141.3270000000002</v>
      </c>
      <c r="D1463" s="10">
        <v>3159.9749999999999</v>
      </c>
      <c r="E1463" s="10">
        <v>3118.7550000000001</v>
      </c>
      <c r="F1463" s="10">
        <v>3121.4850000000001</v>
      </c>
      <c r="G1463" s="10">
        <v>1150703300</v>
      </c>
      <c r="H1463" s="10">
        <v>17416925035</v>
      </c>
      <c r="I1463" s="10">
        <v>-20.559000000000001</v>
      </c>
      <c r="J1463" s="10">
        <v>-0.65429999999999999</v>
      </c>
    </row>
    <row r="1464" spans="1:10" x14ac:dyDescent="0.25">
      <c r="A1464" s="9">
        <v>40550</v>
      </c>
      <c r="B1464" s="10">
        <v>3121.4850000000001</v>
      </c>
      <c r="C1464" s="10">
        <v>3118.212</v>
      </c>
      <c r="D1464" s="10">
        <v>3164.3110000000001</v>
      </c>
      <c r="E1464" s="10">
        <v>3101.46</v>
      </c>
      <c r="F1464" s="10">
        <v>3123.6060000000002</v>
      </c>
      <c r="G1464" s="10">
        <v>1841012200</v>
      </c>
      <c r="H1464" s="10">
        <v>22775682603</v>
      </c>
      <c r="I1464" s="10">
        <v>2.121</v>
      </c>
      <c r="J1464" s="10">
        <v>6.7900000000000002E-2</v>
      </c>
    </row>
    <row r="1465" spans="1:10" x14ac:dyDescent="0.25">
      <c r="A1465" s="9">
        <v>40553</v>
      </c>
      <c r="B1465" s="10">
        <v>3123.6060000000002</v>
      </c>
      <c r="C1465" s="10">
        <v>3116.7269999999999</v>
      </c>
      <c r="D1465" s="10">
        <v>3135.6990000000001</v>
      </c>
      <c r="E1465" s="10">
        <v>3067.8919999999998</v>
      </c>
      <c r="F1465" s="10">
        <v>3071.8440000000001</v>
      </c>
      <c r="G1465" s="10">
        <v>1357848300</v>
      </c>
      <c r="H1465" s="10">
        <v>17593559624</v>
      </c>
      <c r="I1465" s="10">
        <v>-51.762</v>
      </c>
      <c r="J1465" s="10">
        <v>-1.6571</v>
      </c>
    </row>
    <row r="1466" spans="1:10" x14ac:dyDescent="0.25">
      <c r="A1466" s="9">
        <v>40554</v>
      </c>
      <c r="B1466" s="10">
        <v>3071.8440000000001</v>
      </c>
      <c r="C1466" s="10">
        <v>3063.16</v>
      </c>
      <c r="D1466" s="10">
        <v>3096.2959999999998</v>
      </c>
      <c r="E1466" s="10">
        <v>3052.6529999999998</v>
      </c>
      <c r="F1466" s="10">
        <v>3096.2959999999998</v>
      </c>
      <c r="G1466" s="10">
        <v>1187239900</v>
      </c>
      <c r="H1466" s="10">
        <v>15186903953</v>
      </c>
      <c r="I1466" s="10">
        <v>24.452000000000002</v>
      </c>
      <c r="J1466" s="10">
        <v>0.79600000000000004</v>
      </c>
    </row>
    <row r="1467" spans="1:10" x14ac:dyDescent="0.25">
      <c r="A1467" s="9">
        <v>40555</v>
      </c>
      <c r="B1467" s="10">
        <v>3096.2959999999998</v>
      </c>
      <c r="C1467" s="10">
        <v>3105.808</v>
      </c>
      <c r="D1467" s="10">
        <v>3123.0680000000002</v>
      </c>
      <c r="E1467" s="10">
        <v>3071.8409999999999</v>
      </c>
      <c r="F1467" s="10">
        <v>3106.4409999999998</v>
      </c>
      <c r="G1467" s="10">
        <v>1168894300</v>
      </c>
      <c r="H1467" s="10">
        <v>14710096521</v>
      </c>
      <c r="I1467" s="10">
        <v>10.145</v>
      </c>
      <c r="J1467" s="10">
        <v>0.3276</v>
      </c>
    </row>
    <row r="1468" spans="1:10" x14ac:dyDescent="0.25">
      <c r="A1468" s="9">
        <v>40556</v>
      </c>
      <c r="B1468" s="10">
        <v>3106.4409999999998</v>
      </c>
      <c r="C1468" s="10">
        <v>3119.096</v>
      </c>
      <c r="D1468" s="10">
        <v>3126.3820000000001</v>
      </c>
      <c r="E1468" s="10">
        <v>3092.904</v>
      </c>
      <c r="F1468" s="10">
        <v>3113.7539999999999</v>
      </c>
      <c r="G1468" s="10">
        <v>1198732700</v>
      </c>
      <c r="H1468" s="10">
        <v>14723936651</v>
      </c>
      <c r="I1468" s="10">
        <v>7.3129999999999997</v>
      </c>
      <c r="J1468" s="10">
        <v>0.2354</v>
      </c>
    </row>
    <row r="1469" spans="1:10" x14ac:dyDescent="0.25">
      <c r="A1469" s="9">
        <v>40557</v>
      </c>
      <c r="B1469" s="10">
        <v>3113.7539999999999</v>
      </c>
      <c r="C1469" s="10">
        <v>3105.2170000000001</v>
      </c>
      <c r="D1469" s="10">
        <v>3105.2170000000001</v>
      </c>
      <c r="E1469" s="10">
        <v>3059.393</v>
      </c>
      <c r="F1469" s="10">
        <v>3065.7629999999999</v>
      </c>
      <c r="G1469" s="10">
        <v>1089249200</v>
      </c>
      <c r="H1469" s="10">
        <v>14238613881</v>
      </c>
      <c r="I1469" s="10">
        <v>-47.991</v>
      </c>
      <c r="J1469" s="10">
        <v>-1.5412999999999999</v>
      </c>
    </row>
    <row r="1470" spans="1:10" x14ac:dyDescent="0.25">
      <c r="A1470" s="9">
        <v>40560</v>
      </c>
      <c r="B1470" s="10">
        <v>3065.7629999999999</v>
      </c>
      <c r="C1470" s="10">
        <v>3045.21</v>
      </c>
      <c r="D1470" s="10">
        <v>3058.5450000000001</v>
      </c>
      <c r="E1470" s="10">
        <v>2961.7820000000002</v>
      </c>
      <c r="F1470" s="10">
        <v>2969.2939999999999</v>
      </c>
      <c r="G1470" s="10">
        <v>1451468300</v>
      </c>
      <c r="H1470" s="10">
        <v>19138732864</v>
      </c>
      <c r="I1470" s="10">
        <v>-96.468999999999994</v>
      </c>
      <c r="J1470" s="10">
        <v>-3.1467000000000001</v>
      </c>
    </row>
    <row r="1471" spans="1:10" x14ac:dyDescent="0.25">
      <c r="A1471" s="9">
        <v>40561</v>
      </c>
      <c r="B1471" s="10">
        <v>2969.2939999999999</v>
      </c>
      <c r="C1471" s="10">
        <v>2959.7089999999998</v>
      </c>
      <c r="D1471" s="10">
        <v>2974.2919999999999</v>
      </c>
      <c r="E1471" s="10">
        <v>2947.1819999999998</v>
      </c>
      <c r="F1471" s="10">
        <v>2970.4879999999998</v>
      </c>
      <c r="G1471" s="10">
        <v>883902600</v>
      </c>
      <c r="H1471" s="10">
        <v>10893888903</v>
      </c>
      <c r="I1471" s="10">
        <v>1.194</v>
      </c>
      <c r="J1471" s="10">
        <v>4.02E-2</v>
      </c>
    </row>
    <row r="1472" spans="1:10" x14ac:dyDescent="0.25">
      <c r="A1472" s="9">
        <v>40562</v>
      </c>
      <c r="B1472" s="10">
        <v>2970.4879999999998</v>
      </c>
      <c r="C1472" s="10">
        <v>2972.808</v>
      </c>
      <c r="D1472" s="10">
        <v>3034.29</v>
      </c>
      <c r="E1472" s="10">
        <v>2966.0830000000001</v>
      </c>
      <c r="F1472" s="10">
        <v>3032.8530000000001</v>
      </c>
      <c r="G1472" s="10">
        <v>1172469900</v>
      </c>
      <c r="H1472" s="10">
        <v>16144863859</v>
      </c>
      <c r="I1472" s="10">
        <v>62.365000000000002</v>
      </c>
      <c r="J1472" s="10">
        <v>2.0994999999999999</v>
      </c>
    </row>
    <row r="1473" spans="1:10" x14ac:dyDescent="0.25">
      <c r="A1473" s="9">
        <v>40563</v>
      </c>
      <c r="B1473" s="10">
        <v>3032.8530000000001</v>
      </c>
      <c r="C1473" s="10">
        <v>3025.0540000000001</v>
      </c>
      <c r="D1473" s="10">
        <v>3025.0540000000001</v>
      </c>
      <c r="E1473" s="10">
        <v>2939.1640000000002</v>
      </c>
      <c r="F1473" s="10">
        <v>2939.79</v>
      </c>
      <c r="G1473" s="10">
        <v>1139118500</v>
      </c>
      <c r="H1473" s="10">
        <v>15486857903</v>
      </c>
      <c r="I1473" s="10">
        <v>-93.063000000000002</v>
      </c>
      <c r="J1473" s="10">
        <v>-3.0684999999999998</v>
      </c>
    </row>
    <row r="1474" spans="1:10" x14ac:dyDescent="0.25">
      <c r="A1474" s="9">
        <v>40564</v>
      </c>
      <c r="B1474" s="10">
        <v>2939.79</v>
      </c>
      <c r="C1474" s="10">
        <v>2933.1610000000001</v>
      </c>
      <c r="D1474" s="10">
        <v>3011.6210000000001</v>
      </c>
      <c r="E1474" s="10">
        <v>2932.607</v>
      </c>
      <c r="F1474" s="10">
        <v>2972.076</v>
      </c>
      <c r="G1474" s="10">
        <v>1285379200</v>
      </c>
      <c r="H1474" s="10">
        <v>15994747649</v>
      </c>
      <c r="I1474" s="10">
        <v>32.286000000000001</v>
      </c>
      <c r="J1474" s="10">
        <v>1.0982000000000001</v>
      </c>
    </row>
    <row r="1475" spans="1:10" x14ac:dyDescent="0.25">
      <c r="A1475" s="9">
        <v>40567</v>
      </c>
      <c r="B1475" s="10">
        <v>2972.076</v>
      </c>
      <c r="C1475" s="10">
        <v>2973.9110000000001</v>
      </c>
      <c r="D1475" s="10">
        <v>2980.1970000000001</v>
      </c>
      <c r="E1475" s="10">
        <v>2928.6770000000001</v>
      </c>
      <c r="F1475" s="10">
        <v>2931.8539999999998</v>
      </c>
      <c r="G1475" s="10">
        <v>1163823300</v>
      </c>
      <c r="H1475" s="10">
        <v>14523226050</v>
      </c>
      <c r="I1475" s="10">
        <v>-40.222000000000001</v>
      </c>
      <c r="J1475" s="10">
        <v>-1.3532999999999999</v>
      </c>
    </row>
    <row r="1476" spans="1:10" x14ac:dyDescent="0.25">
      <c r="A1476" s="9">
        <v>40568</v>
      </c>
      <c r="B1476" s="10">
        <v>2931.8539999999998</v>
      </c>
      <c r="C1476" s="10">
        <v>2929.36</v>
      </c>
      <c r="D1476" s="10">
        <v>2940.9290000000001</v>
      </c>
      <c r="E1476" s="10">
        <v>2903.18</v>
      </c>
      <c r="F1476" s="10">
        <v>2921.17</v>
      </c>
      <c r="G1476" s="10">
        <v>1074283600</v>
      </c>
      <c r="H1476" s="10">
        <v>12028189338</v>
      </c>
      <c r="I1476" s="10">
        <v>-10.683999999999999</v>
      </c>
      <c r="J1476" s="10">
        <v>-0.3644</v>
      </c>
    </row>
    <row r="1477" spans="1:10" x14ac:dyDescent="0.25">
      <c r="A1477" s="9">
        <v>40569</v>
      </c>
      <c r="B1477" s="10">
        <v>2921.17</v>
      </c>
      <c r="C1477" s="10">
        <v>2923.5259999999998</v>
      </c>
      <c r="D1477" s="10">
        <v>2955.857</v>
      </c>
      <c r="E1477" s="10">
        <v>2922.9859999999999</v>
      </c>
      <c r="F1477" s="10">
        <v>2948.5909999999999</v>
      </c>
      <c r="G1477" s="10">
        <v>837740700</v>
      </c>
      <c r="H1477" s="10">
        <v>10299621973</v>
      </c>
      <c r="I1477" s="10">
        <v>27.420999999999999</v>
      </c>
      <c r="J1477" s="10">
        <v>0.93869999999999998</v>
      </c>
    </row>
    <row r="1478" spans="1:10" x14ac:dyDescent="0.25">
      <c r="A1478" s="9">
        <v>40570</v>
      </c>
      <c r="B1478" s="10">
        <v>2948.5909999999999</v>
      </c>
      <c r="C1478" s="10">
        <v>2931.174</v>
      </c>
      <c r="D1478" s="10">
        <v>3010.0590000000002</v>
      </c>
      <c r="E1478" s="10">
        <v>2918.22</v>
      </c>
      <c r="F1478" s="10">
        <v>3005.3589999999999</v>
      </c>
      <c r="G1478" s="10">
        <v>1420519800</v>
      </c>
      <c r="H1478" s="10">
        <v>17670538882</v>
      </c>
      <c r="I1478" s="10">
        <v>56.768000000000001</v>
      </c>
      <c r="J1478" s="10">
        <v>1.9253</v>
      </c>
    </row>
    <row r="1479" spans="1:10" x14ac:dyDescent="0.25">
      <c r="A1479" s="9">
        <v>40571</v>
      </c>
      <c r="B1479" s="10">
        <v>3005.3589999999999</v>
      </c>
      <c r="C1479" s="10">
        <v>3000.1439999999998</v>
      </c>
      <c r="D1479" s="10">
        <v>3019.2640000000001</v>
      </c>
      <c r="E1479" s="10">
        <v>2987.9879999999998</v>
      </c>
      <c r="F1479" s="10">
        <v>3010.6889999999999</v>
      </c>
      <c r="G1479" s="10">
        <v>982525000</v>
      </c>
      <c r="H1479" s="10">
        <v>13244027515</v>
      </c>
      <c r="I1479" s="10">
        <v>5.33</v>
      </c>
      <c r="J1479" s="10">
        <v>0.17730000000000001</v>
      </c>
    </row>
    <row r="1480" spans="1:10" x14ac:dyDescent="0.25">
      <c r="A1480" s="9">
        <v>40574</v>
      </c>
      <c r="B1480" s="10">
        <v>3010.6889999999999</v>
      </c>
      <c r="C1480" s="10">
        <v>3010.7910000000002</v>
      </c>
      <c r="D1480" s="10">
        <v>3044.4569999999999</v>
      </c>
      <c r="E1480" s="10">
        <v>3005.02</v>
      </c>
      <c r="F1480" s="10">
        <v>3043.73</v>
      </c>
      <c r="G1480" s="10">
        <v>1121789700</v>
      </c>
      <c r="H1480" s="10">
        <v>13925424042</v>
      </c>
      <c r="I1480" s="10">
        <v>33.040999999999997</v>
      </c>
      <c r="J1480" s="10">
        <v>1.0974999999999999</v>
      </c>
    </row>
    <row r="1481" spans="1:10" x14ac:dyDescent="0.25">
      <c r="A1481" s="9">
        <v>40575</v>
      </c>
      <c r="B1481" s="10">
        <v>3043.73</v>
      </c>
      <c r="C1481" s="10">
        <v>3051.335</v>
      </c>
      <c r="D1481" s="10">
        <v>3056.8980000000001</v>
      </c>
      <c r="E1481" s="10">
        <v>3036.7840000000001</v>
      </c>
      <c r="F1481" s="10">
        <v>3050.239</v>
      </c>
      <c r="G1481" s="10">
        <v>892749800</v>
      </c>
      <c r="H1481" s="10">
        <v>12395980641</v>
      </c>
      <c r="I1481" s="10">
        <v>6.5090000000000003</v>
      </c>
      <c r="J1481" s="10">
        <v>0.21379999999999999</v>
      </c>
    </row>
    <row r="1482" spans="1:10" x14ac:dyDescent="0.25">
      <c r="A1482" s="9">
        <v>40583</v>
      </c>
      <c r="B1482" s="10">
        <v>3050.239</v>
      </c>
      <c r="C1482" s="10">
        <v>3028.4349999999999</v>
      </c>
      <c r="D1482" s="10">
        <v>3057.61</v>
      </c>
      <c r="E1482" s="10">
        <v>3003</v>
      </c>
      <c r="F1482" s="10">
        <v>3010.9389999999999</v>
      </c>
      <c r="G1482" s="10">
        <v>1040371300</v>
      </c>
      <c r="H1482" s="10">
        <v>14167459955</v>
      </c>
      <c r="I1482" s="10">
        <v>-39.299999999999997</v>
      </c>
      <c r="J1482" s="10">
        <v>-1.2884</v>
      </c>
    </row>
    <row r="1483" spans="1:10" x14ac:dyDescent="0.25">
      <c r="A1483" s="9">
        <v>40584</v>
      </c>
      <c r="B1483" s="10">
        <v>3010.9389999999999</v>
      </c>
      <c r="C1483" s="10">
        <v>3006.527</v>
      </c>
      <c r="D1483" s="10">
        <v>3071.3850000000002</v>
      </c>
      <c r="E1483" s="10">
        <v>3000.1819999999998</v>
      </c>
      <c r="F1483" s="10">
        <v>3070.761</v>
      </c>
      <c r="G1483" s="10">
        <v>1269463200</v>
      </c>
      <c r="H1483" s="10">
        <v>17630613266</v>
      </c>
      <c r="I1483" s="10">
        <v>59.822000000000003</v>
      </c>
      <c r="J1483" s="10">
        <v>1.9867999999999999</v>
      </c>
    </row>
    <row r="1484" spans="1:10" x14ac:dyDescent="0.25">
      <c r="A1484" s="9">
        <v>40585</v>
      </c>
      <c r="B1484" s="10">
        <v>3070.761</v>
      </c>
      <c r="C1484" s="10">
        <v>3067.808</v>
      </c>
      <c r="D1484" s="10">
        <v>3089.3939999999998</v>
      </c>
      <c r="E1484" s="10">
        <v>3060.3139999999999</v>
      </c>
      <c r="F1484" s="10">
        <v>3081.107</v>
      </c>
      <c r="G1484" s="10">
        <v>1439275000</v>
      </c>
      <c r="H1484" s="10">
        <v>18612002122</v>
      </c>
      <c r="I1484" s="10">
        <v>10.346</v>
      </c>
      <c r="J1484" s="10">
        <v>0.33689999999999998</v>
      </c>
    </row>
    <row r="1485" spans="1:10" x14ac:dyDescent="0.25">
      <c r="A1485" s="9">
        <v>40588</v>
      </c>
      <c r="B1485" s="10">
        <v>3081.107</v>
      </c>
      <c r="C1485" s="10">
        <v>3086.14</v>
      </c>
      <c r="D1485" s="10">
        <v>3197.2539999999999</v>
      </c>
      <c r="E1485" s="10">
        <v>3086.14</v>
      </c>
      <c r="F1485" s="10">
        <v>3189.7089999999998</v>
      </c>
      <c r="G1485" s="10">
        <v>2817788000</v>
      </c>
      <c r="H1485" s="10">
        <v>35429716702</v>
      </c>
      <c r="I1485" s="10">
        <v>108.602</v>
      </c>
      <c r="J1485" s="10">
        <v>3.5247999999999999</v>
      </c>
    </row>
    <row r="1486" spans="1:10" x14ac:dyDescent="0.25">
      <c r="A1486" s="9">
        <v>40589</v>
      </c>
      <c r="B1486" s="10">
        <v>3189.7089999999998</v>
      </c>
      <c r="C1486" s="10">
        <v>3193.4079999999999</v>
      </c>
      <c r="D1486" s="10">
        <v>3222.6709999999998</v>
      </c>
      <c r="E1486" s="10">
        <v>3178.9940000000001</v>
      </c>
      <c r="F1486" s="10">
        <v>3180.4450000000002</v>
      </c>
      <c r="G1486" s="10">
        <v>2522631400</v>
      </c>
      <c r="H1486" s="10">
        <v>32959793755</v>
      </c>
      <c r="I1486" s="10">
        <v>-9.2639999999999993</v>
      </c>
      <c r="J1486" s="10">
        <v>-0.29039999999999999</v>
      </c>
    </row>
    <row r="1487" spans="1:10" x14ac:dyDescent="0.25">
      <c r="A1487" s="9">
        <v>40590</v>
      </c>
      <c r="B1487" s="10">
        <v>3180.4450000000002</v>
      </c>
      <c r="C1487" s="10">
        <v>3177.6439999999998</v>
      </c>
      <c r="D1487" s="10">
        <v>3219.819</v>
      </c>
      <c r="E1487" s="10">
        <v>3169.0990000000002</v>
      </c>
      <c r="F1487" s="10">
        <v>3218.9319999999998</v>
      </c>
      <c r="G1487" s="10">
        <v>2011075300</v>
      </c>
      <c r="H1487" s="10">
        <v>28931306409</v>
      </c>
      <c r="I1487" s="10">
        <v>38.487000000000002</v>
      </c>
      <c r="J1487" s="10">
        <v>1.2101</v>
      </c>
    </row>
    <row r="1488" spans="1:10" x14ac:dyDescent="0.25">
      <c r="A1488" s="9">
        <v>40591</v>
      </c>
      <c r="B1488" s="10">
        <v>3218.9319999999998</v>
      </c>
      <c r="C1488" s="10">
        <v>3223.2040000000002</v>
      </c>
      <c r="D1488" s="10">
        <v>3235.9520000000002</v>
      </c>
      <c r="E1488" s="10">
        <v>3191.1779999999999</v>
      </c>
      <c r="F1488" s="10">
        <v>3219.116</v>
      </c>
      <c r="G1488" s="10">
        <v>1961247700</v>
      </c>
      <c r="H1488" s="10">
        <v>28136279986</v>
      </c>
      <c r="I1488" s="10">
        <v>0.184</v>
      </c>
      <c r="J1488" s="10">
        <v>5.7000000000000002E-3</v>
      </c>
    </row>
    <row r="1489" spans="1:10" x14ac:dyDescent="0.25">
      <c r="A1489" s="9">
        <v>40592</v>
      </c>
      <c r="B1489" s="10">
        <v>3219.116</v>
      </c>
      <c r="C1489" s="10">
        <v>3213.3090000000002</v>
      </c>
      <c r="D1489" s="10">
        <v>3213.3090000000002</v>
      </c>
      <c r="E1489" s="10">
        <v>3174.9189999999999</v>
      </c>
      <c r="F1489" s="10">
        <v>3181.3919999999998</v>
      </c>
      <c r="G1489" s="10">
        <v>1595332400</v>
      </c>
      <c r="H1489" s="10">
        <v>22288695077</v>
      </c>
      <c r="I1489" s="10">
        <v>-37.723999999999997</v>
      </c>
      <c r="J1489" s="10">
        <v>-1.1718999999999999</v>
      </c>
    </row>
    <row r="1490" spans="1:10" x14ac:dyDescent="0.25">
      <c r="A1490" s="9">
        <v>40595</v>
      </c>
      <c r="B1490" s="10">
        <v>3181.3919999999998</v>
      </c>
      <c r="C1490" s="10">
        <v>3164.721</v>
      </c>
      <c r="D1490" s="10">
        <v>3230.4059999999999</v>
      </c>
      <c r="E1490" s="10">
        <v>3162.8029999999999</v>
      </c>
      <c r="F1490" s="10">
        <v>3229.1370000000002</v>
      </c>
      <c r="G1490" s="10">
        <v>1883068700</v>
      </c>
      <c r="H1490" s="10">
        <v>24942075636</v>
      </c>
      <c r="I1490" s="10">
        <v>47.744999999999997</v>
      </c>
      <c r="J1490" s="10">
        <v>1.5007999999999999</v>
      </c>
    </row>
    <row r="1491" spans="1:10" x14ac:dyDescent="0.25">
      <c r="A1491" s="9">
        <v>40596</v>
      </c>
      <c r="B1491" s="10">
        <v>3229.1370000000002</v>
      </c>
      <c r="C1491" s="10">
        <v>3244.2330000000002</v>
      </c>
      <c r="D1491" s="10">
        <v>3247.64</v>
      </c>
      <c r="E1491" s="10">
        <v>3145.5419999999999</v>
      </c>
      <c r="F1491" s="10">
        <v>3148.1320000000001</v>
      </c>
      <c r="G1491" s="10">
        <v>2349653200</v>
      </c>
      <c r="H1491" s="10">
        <v>32529676650</v>
      </c>
      <c r="I1491" s="10">
        <v>-81.004999999999995</v>
      </c>
      <c r="J1491" s="10">
        <v>-2.5085999999999999</v>
      </c>
    </row>
    <row r="1492" spans="1:10" x14ac:dyDescent="0.25">
      <c r="A1492" s="9">
        <v>40597</v>
      </c>
      <c r="B1492" s="10">
        <v>3148.1320000000001</v>
      </c>
      <c r="C1492" s="10">
        <v>3138.02</v>
      </c>
      <c r="D1492" s="10">
        <v>3164.98</v>
      </c>
      <c r="E1492" s="10">
        <v>3132.4009999999998</v>
      </c>
      <c r="F1492" s="10">
        <v>3155.915</v>
      </c>
      <c r="G1492" s="10">
        <v>1539968200</v>
      </c>
      <c r="H1492" s="10">
        <v>20850810069</v>
      </c>
      <c r="I1492" s="10">
        <v>7.7830000000000004</v>
      </c>
      <c r="J1492" s="10">
        <v>0.2472</v>
      </c>
    </row>
    <row r="1493" spans="1:10" x14ac:dyDescent="0.25">
      <c r="A1493" s="9">
        <v>40598</v>
      </c>
      <c r="B1493" s="10">
        <v>3155.915</v>
      </c>
      <c r="C1493" s="10">
        <v>3152.681</v>
      </c>
      <c r="D1493" s="10">
        <v>3183.9769999999999</v>
      </c>
      <c r="E1493" s="10">
        <v>3144.0039999999999</v>
      </c>
      <c r="F1493" s="10">
        <v>3177.4430000000002</v>
      </c>
      <c r="G1493" s="10">
        <v>1606242500</v>
      </c>
      <c r="H1493" s="10">
        <v>22505077534</v>
      </c>
      <c r="I1493" s="10">
        <v>21.527999999999999</v>
      </c>
      <c r="J1493" s="10">
        <v>0.68210000000000004</v>
      </c>
    </row>
    <row r="1494" spans="1:10" x14ac:dyDescent="0.25">
      <c r="A1494" s="9">
        <v>40599</v>
      </c>
      <c r="B1494" s="10">
        <v>3177.4430000000002</v>
      </c>
      <c r="C1494" s="10">
        <v>3178.5140000000001</v>
      </c>
      <c r="D1494" s="10">
        <v>3202.3</v>
      </c>
      <c r="E1494" s="10">
        <v>3149.2269999999999</v>
      </c>
      <c r="F1494" s="10">
        <v>3189.0819999999999</v>
      </c>
      <c r="G1494" s="10">
        <v>1531499500</v>
      </c>
      <c r="H1494" s="10">
        <v>21451518158</v>
      </c>
      <c r="I1494" s="10">
        <v>11.638999999999999</v>
      </c>
      <c r="J1494" s="10">
        <v>0.36630000000000001</v>
      </c>
    </row>
    <row r="1495" spans="1:10" x14ac:dyDescent="0.25">
      <c r="A1495" s="9">
        <v>40602</v>
      </c>
      <c r="B1495" s="10">
        <v>3189.0819999999999</v>
      </c>
      <c r="C1495" s="10">
        <v>3194.4209999999998</v>
      </c>
      <c r="D1495" s="10">
        <v>3230.01</v>
      </c>
      <c r="E1495" s="10">
        <v>3166.442</v>
      </c>
      <c r="F1495" s="10">
        <v>3226.029</v>
      </c>
      <c r="G1495" s="10">
        <v>1706030400</v>
      </c>
      <c r="H1495" s="10">
        <v>24932037758</v>
      </c>
      <c r="I1495" s="10">
        <v>36.947000000000003</v>
      </c>
      <c r="J1495" s="10">
        <v>1.1585000000000001</v>
      </c>
    </row>
    <row r="1496" spans="1:10" x14ac:dyDescent="0.25">
      <c r="A1496" s="9">
        <v>40603</v>
      </c>
      <c r="B1496" s="10">
        <v>3226.029</v>
      </c>
      <c r="C1496" s="10">
        <v>3225.2779999999998</v>
      </c>
      <c r="D1496" s="10">
        <v>3252.605</v>
      </c>
      <c r="E1496" s="10">
        <v>3216.991</v>
      </c>
      <c r="F1496" s="10">
        <v>3234.712</v>
      </c>
      <c r="G1496" s="10">
        <v>1858933900</v>
      </c>
      <c r="H1496" s="10">
        <v>27628856629</v>
      </c>
      <c r="I1496" s="10">
        <v>8.6829999999999998</v>
      </c>
      <c r="J1496" s="10">
        <v>0.26919999999999999</v>
      </c>
    </row>
    <row r="1497" spans="1:10" x14ac:dyDescent="0.25">
      <c r="A1497" s="9">
        <v>40604</v>
      </c>
      <c r="B1497" s="10">
        <v>3234.712</v>
      </c>
      <c r="C1497" s="10">
        <v>3216.1559999999999</v>
      </c>
      <c r="D1497" s="10">
        <v>3234.05</v>
      </c>
      <c r="E1497" s="10">
        <v>3184.973</v>
      </c>
      <c r="F1497" s="10">
        <v>3218.0970000000002</v>
      </c>
      <c r="G1497" s="10">
        <v>1545727600</v>
      </c>
      <c r="H1497" s="10">
        <v>21552376769</v>
      </c>
      <c r="I1497" s="10">
        <v>-16.614999999999998</v>
      </c>
      <c r="J1497" s="10">
        <v>-0.51359999999999995</v>
      </c>
    </row>
    <row r="1498" spans="1:10" x14ac:dyDescent="0.25">
      <c r="A1498" s="9">
        <v>40605</v>
      </c>
      <c r="B1498" s="10">
        <v>3218.0970000000002</v>
      </c>
      <c r="C1498" s="10">
        <v>3224.991</v>
      </c>
      <c r="D1498" s="10">
        <v>3239.0279999999998</v>
      </c>
      <c r="E1498" s="10">
        <v>3194.4670000000001</v>
      </c>
      <c r="F1498" s="10">
        <v>3195.8470000000002</v>
      </c>
      <c r="G1498" s="10">
        <v>2094771000</v>
      </c>
      <c r="H1498" s="10">
        <v>25287974185</v>
      </c>
      <c r="I1498" s="10">
        <v>-22.25</v>
      </c>
      <c r="J1498" s="10">
        <v>-0.69140000000000001</v>
      </c>
    </row>
    <row r="1499" spans="1:10" x14ac:dyDescent="0.25">
      <c r="A1499" s="9">
        <v>40606</v>
      </c>
      <c r="B1499" s="10">
        <v>3195.8470000000002</v>
      </c>
      <c r="C1499" s="10">
        <v>3197.6260000000002</v>
      </c>
      <c r="D1499" s="10">
        <v>3248.3330000000001</v>
      </c>
      <c r="E1499" s="10">
        <v>3188.5659999999998</v>
      </c>
      <c r="F1499" s="10">
        <v>3244.78</v>
      </c>
      <c r="G1499" s="10">
        <v>1896478800</v>
      </c>
      <c r="H1499" s="10">
        <v>25066553771</v>
      </c>
      <c r="I1499" s="10">
        <v>48.933</v>
      </c>
      <c r="J1499" s="10">
        <v>1.5310999999999999</v>
      </c>
    </row>
    <row r="1500" spans="1:10" x14ac:dyDescent="0.25">
      <c r="A1500" s="9">
        <v>40609</v>
      </c>
      <c r="B1500" s="10">
        <v>3244.78</v>
      </c>
      <c r="C1500" s="10">
        <v>3260.1750000000002</v>
      </c>
      <c r="D1500" s="10">
        <v>3333.59</v>
      </c>
      <c r="E1500" s="10">
        <v>3260.1750000000002</v>
      </c>
      <c r="F1500" s="10">
        <v>3332.3139999999999</v>
      </c>
      <c r="G1500" s="10">
        <v>2949069200</v>
      </c>
      <c r="H1500" s="10">
        <v>45374644974</v>
      </c>
      <c r="I1500" s="10">
        <v>87.534000000000006</v>
      </c>
      <c r="J1500" s="10">
        <v>2.6977000000000002</v>
      </c>
    </row>
    <row r="1501" spans="1:10" x14ac:dyDescent="0.25">
      <c r="A1501" s="9">
        <v>40610</v>
      </c>
      <c r="B1501" s="10">
        <v>3332.3139999999999</v>
      </c>
      <c r="C1501" s="10">
        <v>3341.5079999999998</v>
      </c>
      <c r="D1501" s="10">
        <v>3346.4070000000002</v>
      </c>
      <c r="E1501" s="10">
        <v>3314.123</v>
      </c>
      <c r="F1501" s="10">
        <v>3339.7860000000001</v>
      </c>
      <c r="G1501" s="10">
        <v>2226077600</v>
      </c>
      <c r="H1501" s="10">
        <v>35396983621</v>
      </c>
      <c r="I1501" s="10">
        <v>7.4720000000000004</v>
      </c>
      <c r="J1501" s="10">
        <v>0.22420000000000001</v>
      </c>
    </row>
    <row r="1502" spans="1:10" x14ac:dyDescent="0.25">
      <c r="A1502" s="9">
        <v>40611</v>
      </c>
      <c r="B1502" s="10">
        <v>3339.7860000000001</v>
      </c>
      <c r="C1502" s="10">
        <v>3343.54</v>
      </c>
      <c r="D1502" s="10">
        <v>3351.72</v>
      </c>
      <c r="E1502" s="10">
        <v>3318.482</v>
      </c>
      <c r="F1502" s="10">
        <v>3331.703</v>
      </c>
      <c r="G1502" s="10">
        <v>1892555000</v>
      </c>
      <c r="H1502" s="10">
        <v>27718812882</v>
      </c>
      <c r="I1502" s="10">
        <v>-8.0830000000000002</v>
      </c>
      <c r="J1502" s="10">
        <v>-0.24199999999999999</v>
      </c>
    </row>
    <row r="1503" spans="1:10" x14ac:dyDescent="0.25">
      <c r="A1503" s="9">
        <v>40612</v>
      </c>
      <c r="B1503" s="10">
        <v>3331.703</v>
      </c>
      <c r="C1503" s="10">
        <v>3325.49</v>
      </c>
      <c r="D1503" s="10">
        <v>3325.49</v>
      </c>
      <c r="E1503" s="10">
        <v>3270.5990000000002</v>
      </c>
      <c r="F1503" s="10">
        <v>3273.9409999999998</v>
      </c>
      <c r="G1503" s="10">
        <v>2122560100</v>
      </c>
      <c r="H1503" s="10">
        <v>32082482713</v>
      </c>
      <c r="I1503" s="10">
        <v>-57.762</v>
      </c>
      <c r="J1503" s="10">
        <v>-1.7337</v>
      </c>
    </row>
    <row r="1504" spans="1:10" x14ac:dyDescent="0.25">
      <c r="A1504" s="9">
        <v>40613</v>
      </c>
      <c r="B1504" s="10">
        <v>3273.9409999999998</v>
      </c>
      <c r="C1504" s="10">
        <v>3256.25</v>
      </c>
      <c r="D1504" s="10">
        <v>3290.1019999999999</v>
      </c>
      <c r="E1504" s="10">
        <v>3239.3049999999998</v>
      </c>
      <c r="F1504" s="10">
        <v>3245.9879999999998</v>
      </c>
      <c r="G1504" s="10">
        <v>1661768000</v>
      </c>
      <c r="H1504" s="10">
        <v>24853722200</v>
      </c>
      <c r="I1504" s="10">
        <v>-27.952999999999999</v>
      </c>
      <c r="J1504" s="10">
        <v>-0.8538</v>
      </c>
    </row>
    <row r="1505" spans="1:10" x14ac:dyDescent="0.25">
      <c r="A1505" s="9">
        <v>40616</v>
      </c>
      <c r="B1505" s="10">
        <v>3245.9879999999998</v>
      </c>
      <c r="C1505" s="10">
        <v>3247.7840000000001</v>
      </c>
      <c r="D1505" s="10">
        <v>3268.9259999999999</v>
      </c>
      <c r="E1505" s="10">
        <v>3230.2089999999998</v>
      </c>
      <c r="F1505" s="10">
        <v>3267.2809999999999</v>
      </c>
      <c r="G1505" s="10">
        <v>1741319000</v>
      </c>
      <c r="H1505" s="10">
        <v>26510197269</v>
      </c>
      <c r="I1505" s="10">
        <v>21.292999999999999</v>
      </c>
      <c r="J1505" s="10">
        <v>0.65600000000000003</v>
      </c>
    </row>
    <row r="1506" spans="1:10" x14ac:dyDescent="0.25">
      <c r="A1506" s="9">
        <v>40617</v>
      </c>
      <c r="B1506" s="10">
        <v>3267.2809999999999</v>
      </c>
      <c r="C1506" s="10">
        <v>3254.078</v>
      </c>
      <c r="D1506" s="10">
        <v>3254.078</v>
      </c>
      <c r="E1506" s="10">
        <v>3153.806</v>
      </c>
      <c r="F1506" s="10">
        <v>3208.24</v>
      </c>
      <c r="G1506" s="10">
        <v>2311735400</v>
      </c>
      <c r="H1506" s="10">
        <v>32582836493</v>
      </c>
      <c r="I1506" s="10">
        <v>-59.040999999999997</v>
      </c>
      <c r="J1506" s="10">
        <v>-1.8069999999999999</v>
      </c>
    </row>
    <row r="1507" spans="1:10" x14ac:dyDescent="0.25">
      <c r="A1507" s="9">
        <v>40618</v>
      </c>
      <c r="B1507" s="10">
        <v>3208.24</v>
      </c>
      <c r="C1507" s="10">
        <v>3210.1219999999998</v>
      </c>
      <c r="D1507" s="10">
        <v>3260.6779999999999</v>
      </c>
      <c r="E1507" s="10">
        <v>3210.1219999999998</v>
      </c>
      <c r="F1507" s="10">
        <v>3256.0830000000001</v>
      </c>
      <c r="G1507" s="10">
        <v>1975008200</v>
      </c>
      <c r="H1507" s="10">
        <v>28549510526</v>
      </c>
      <c r="I1507" s="10">
        <v>47.843000000000004</v>
      </c>
      <c r="J1507" s="10">
        <v>1.4913000000000001</v>
      </c>
    </row>
    <row r="1508" spans="1:10" x14ac:dyDescent="0.25">
      <c r="A1508" s="9">
        <v>40619</v>
      </c>
      <c r="B1508" s="10">
        <v>3256.0830000000001</v>
      </c>
      <c r="C1508" s="10">
        <v>3226.2710000000002</v>
      </c>
      <c r="D1508" s="10">
        <v>3272.0909999999999</v>
      </c>
      <c r="E1508" s="10">
        <v>3202.3229999999999</v>
      </c>
      <c r="F1508" s="10">
        <v>3216.4</v>
      </c>
      <c r="G1508" s="10">
        <v>2072799700</v>
      </c>
      <c r="H1508" s="10">
        <v>28792797384</v>
      </c>
      <c r="I1508" s="10">
        <v>-39.683</v>
      </c>
      <c r="J1508" s="10">
        <v>-1.2186999999999999</v>
      </c>
    </row>
    <row r="1509" spans="1:10" x14ac:dyDescent="0.25">
      <c r="A1509" s="9">
        <v>40620</v>
      </c>
      <c r="B1509" s="10">
        <v>3216.4</v>
      </c>
      <c r="C1509" s="10">
        <v>3251.567</v>
      </c>
      <c r="D1509" s="10">
        <v>3261.4369999999999</v>
      </c>
      <c r="E1509" s="10">
        <v>3222.5390000000002</v>
      </c>
      <c r="F1509" s="10">
        <v>3228.8150000000001</v>
      </c>
      <c r="G1509" s="10">
        <v>1434954600</v>
      </c>
      <c r="H1509" s="10">
        <v>19611243545</v>
      </c>
      <c r="I1509" s="10">
        <v>12.414999999999999</v>
      </c>
      <c r="J1509" s="10">
        <v>0.38600000000000001</v>
      </c>
    </row>
    <row r="1510" spans="1:10" x14ac:dyDescent="0.25">
      <c r="A1510" s="9">
        <v>40623</v>
      </c>
      <c r="B1510" s="10">
        <v>3228.8150000000001</v>
      </c>
      <c r="C1510" s="10">
        <v>3237.17</v>
      </c>
      <c r="D1510" s="10">
        <v>3247.2950000000001</v>
      </c>
      <c r="E1510" s="10">
        <v>3199.076</v>
      </c>
      <c r="F1510" s="10">
        <v>3214.3580000000002</v>
      </c>
      <c r="G1510" s="10">
        <v>1348159200</v>
      </c>
      <c r="H1510" s="10">
        <v>19399163364</v>
      </c>
      <c r="I1510" s="10">
        <v>-14.457000000000001</v>
      </c>
      <c r="J1510" s="10">
        <v>-0.44769999999999999</v>
      </c>
    </row>
    <row r="1511" spans="1:10" x14ac:dyDescent="0.25">
      <c r="A1511" s="9">
        <v>40624</v>
      </c>
      <c r="B1511" s="10">
        <v>3214.3580000000002</v>
      </c>
      <c r="C1511" s="10">
        <v>3225.8470000000002</v>
      </c>
      <c r="D1511" s="10">
        <v>3234.779</v>
      </c>
      <c r="E1511" s="10">
        <v>3184.087</v>
      </c>
      <c r="F1511" s="10">
        <v>3226.9340000000002</v>
      </c>
      <c r="G1511" s="10">
        <v>1231086700</v>
      </c>
      <c r="H1511" s="10">
        <v>17340931997</v>
      </c>
      <c r="I1511" s="10">
        <v>12.576000000000001</v>
      </c>
      <c r="J1511" s="10">
        <v>0.39119999999999999</v>
      </c>
    </row>
    <row r="1512" spans="1:10" x14ac:dyDescent="0.25">
      <c r="A1512" s="9">
        <v>40625</v>
      </c>
      <c r="B1512" s="10">
        <v>3226.9340000000002</v>
      </c>
      <c r="C1512" s="10">
        <v>3228.1149999999998</v>
      </c>
      <c r="D1512" s="10">
        <v>3266.212</v>
      </c>
      <c r="E1512" s="10">
        <v>3221.6709999999998</v>
      </c>
      <c r="F1512" s="10">
        <v>3264.17</v>
      </c>
      <c r="G1512" s="10">
        <v>1485193300</v>
      </c>
      <c r="H1512" s="10">
        <v>20740260093</v>
      </c>
      <c r="I1512" s="10">
        <v>37.235999999999997</v>
      </c>
      <c r="J1512" s="10">
        <v>1.1538999999999999</v>
      </c>
    </row>
    <row r="1513" spans="1:10" x14ac:dyDescent="0.25">
      <c r="A1513" s="9">
        <v>40626</v>
      </c>
      <c r="B1513" s="10">
        <v>3264.17</v>
      </c>
      <c r="C1513" s="10">
        <v>3268.7550000000001</v>
      </c>
      <c r="D1513" s="10">
        <v>3271.4110000000001</v>
      </c>
      <c r="E1513" s="10">
        <v>3252.4659999999999</v>
      </c>
      <c r="F1513" s="10">
        <v>3254.4589999999998</v>
      </c>
      <c r="G1513" s="10">
        <v>1364655600</v>
      </c>
      <c r="H1513" s="10">
        <v>18963748545</v>
      </c>
      <c r="I1513" s="10">
        <v>-9.7110000000000003</v>
      </c>
      <c r="J1513" s="10">
        <v>-0.29749999999999999</v>
      </c>
    </row>
    <row r="1514" spans="1:10" x14ac:dyDescent="0.25">
      <c r="A1514" s="9">
        <v>40627</v>
      </c>
      <c r="B1514" s="10">
        <v>3254.4589999999998</v>
      </c>
      <c r="C1514" s="10">
        <v>3259.37</v>
      </c>
      <c r="D1514" s="10">
        <v>3301.6709999999998</v>
      </c>
      <c r="E1514" s="10">
        <v>3254.9859999999999</v>
      </c>
      <c r="F1514" s="10">
        <v>3290.8809999999999</v>
      </c>
      <c r="G1514" s="10">
        <v>1938399000</v>
      </c>
      <c r="H1514" s="10">
        <v>26783666505</v>
      </c>
      <c r="I1514" s="10">
        <v>36.421999999999997</v>
      </c>
      <c r="J1514" s="10">
        <v>1.1191</v>
      </c>
    </row>
    <row r="1515" spans="1:10" x14ac:dyDescent="0.25">
      <c r="A1515" s="9">
        <v>40630</v>
      </c>
      <c r="B1515" s="10">
        <v>3290.8809999999999</v>
      </c>
      <c r="C1515" s="10">
        <v>3304.1149999999998</v>
      </c>
      <c r="D1515" s="10">
        <v>3323.4560000000001</v>
      </c>
      <c r="E1515" s="10">
        <v>3285.7310000000002</v>
      </c>
      <c r="F1515" s="10">
        <v>3289.86</v>
      </c>
      <c r="G1515" s="10">
        <v>2147354800</v>
      </c>
      <c r="H1515" s="10">
        <v>31489981930</v>
      </c>
      <c r="I1515" s="10">
        <v>-1.0209999999999999</v>
      </c>
      <c r="J1515" s="10">
        <v>-3.1E-2</v>
      </c>
    </row>
    <row r="1516" spans="1:10" x14ac:dyDescent="0.25">
      <c r="A1516" s="9">
        <v>40631</v>
      </c>
      <c r="B1516" s="10">
        <v>3289.86</v>
      </c>
      <c r="C1516" s="10">
        <v>3289.3310000000001</v>
      </c>
      <c r="D1516" s="10">
        <v>3315.9059999999999</v>
      </c>
      <c r="E1516" s="10">
        <v>3260.933</v>
      </c>
      <c r="F1516" s="10">
        <v>3262.8249999999998</v>
      </c>
      <c r="G1516" s="10">
        <v>2279285600</v>
      </c>
      <c r="H1516" s="10">
        <v>30436474833</v>
      </c>
      <c r="I1516" s="10">
        <v>-27.035</v>
      </c>
      <c r="J1516" s="10">
        <v>-0.82179999999999997</v>
      </c>
    </row>
    <row r="1517" spans="1:10" x14ac:dyDescent="0.25">
      <c r="A1517" s="9">
        <v>40632</v>
      </c>
      <c r="B1517" s="10">
        <v>3262.8249999999998</v>
      </c>
      <c r="C1517" s="10">
        <v>3264.2469999999998</v>
      </c>
      <c r="D1517" s="10">
        <v>3273.5709999999999</v>
      </c>
      <c r="E1517" s="10">
        <v>3233.5940000000001</v>
      </c>
      <c r="F1517" s="10">
        <v>3253.7689999999998</v>
      </c>
      <c r="G1517" s="10">
        <v>1763178000</v>
      </c>
      <c r="H1517" s="10">
        <v>23740318487</v>
      </c>
      <c r="I1517" s="10">
        <v>-9.0559999999999992</v>
      </c>
      <c r="J1517" s="10">
        <v>-0.27760000000000001</v>
      </c>
    </row>
    <row r="1518" spans="1:10" x14ac:dyDescent="0.25">
      <c r="A1518" s="9">
        <v>40633</v>
      </c>
      <c r="B1518" s="10">
        <v>3253.7689999999998</v>
      </c>
      <c r="C1518" s="10">
        <v>3254.6329999999998</v>
      </c>
      <c r="D1518" s="10">
        <v>3267.9690000000001</v>
      </c>
      <c r="E1518" s="10">
        <v>3216.951</v>
      </c>
      <c r="F1518" s="10">
        <v>3234.105</v>
      </c>
      <c r="G1518" s="10">
        <v>1329167700</v>
      </c>
      <c r="H1518" s="10">
        <v>18155930286</v>
      </c>
      <c r="I1518" s="10">
        <v>-19.664000000000001</v>
      </c>
      <c r="J1518" s="10">
        <v>-0.60429999999999995</v>
      </c>
    </row>
    <row r="1519" spans="1:10" x14ac:dyDescent="0.25">
      <c r="A1519" s="9">
        <v>40634</v>
      </c>
      <c r="B1519" s="10">
        <v>3234.105</v>
      </c>
      <c r="C1519" s="10">
        <v>3241.3069999999998</v>
      </c>
      <c r="D1519" s="10">
        <v>3284.61</v>
      </c>
      <c r="E1519" s="10">
        <v>3230.5149999999999</v>
      </c>
      <c r="F1519" s="10">
        <v>3284.0520000000001</v>
      </c>
      <c r="G1519" s="10">
        <v>1373572600</v>
      </c>
      <c r="H1519" s="10">
        <v>20561826432</v>
      </c>
      <c r="I1519" s="10">
        <v>49.947000000000003</v>
      </c>
      <c r="J1519" s="10">
        <v>1.5444</v>
      </c>
    </row>
    <row r="1520" spans="1:10" x14ac:dyDescent="0.25">
      <c r="A1520" s="9">
        <v>40639</v>
      </c>
      <c r="B1520" s="10">
        <v>3284.0520000000001</v>
      </c>
      <c r="C1520" s="10">
        <v>3277.9839999999999</v>
      </c>
      <c r="D1520" s="10">
        <v>3326.5430000000001</v>
      </c>
      <c r="E1520" s="10">
        <v>3276.2220000000002</v>
      </c>
      <c r="F1520" s="10">
        <v>3318.9659999999999</v>
      </c>
      <c r="G1520" s="10">
        <v>2345472000</v>
      </c>
      <c r="H1520" s="10">
        <v>32093079764</v>
      </c>
      <c r="I1520" s="10">
        <v>34.914000000000001</v>
      </c>
      <c r="J1520" s="10">
        <v>1.0630999999999999</v>
      </c>
    </row>
    <row r="1521" spans="1:10" x14ac:dyDescent="0.25">
      <c r="A1521" s="9">
        <v>40640</v>
      </c>
      <c r="B1521" s="10">
        <v>3318.9659999999999</v>
      </c>
      <c r="C1521" s="10">
        <v>3322.4290000000001</v>
      </c>
      <c r="D1521" s="10">
        <v>3333.2310000000002</v>
      </c>
      <c r="E1521" s="10">
        <v>3305.78</v>
      </c>
      <c r="F1521" s="10">
        <v>3323.145</v>
      </c>
      <c r="G1521" s="10">
        <v>1795677100</v>
      </c>
      <c r="H1521" s="10">
        <v>23579651106</v>
      </c>
      <c r="I1521" s="10">
        <v>4.1790000000000003</v>
      </c>
      <c r="J1521" s="10">
        <v>0.12590000000000001</v>
      </c>
    </row>
    <row r="1522" spans="1:10" x14ac:dyDescent="0.25">
      <c r="A1522" s="9">
        <v>40641</v>
      </c>
      <c r="B1522" s="10">
        <v>3323.145</v>
      </c>
      <c r="C1522" s="10">
        <v>3318.93</v>
      </c>
      <c r="D1522" s="10">
        <v>3355.8670000000002</v>
      </c>
      <c r="E1522" s="10">
        <v>3312.3580000000002</v>
      </c>
      <c r="F1522" s="10">
        <v>3354.884</v>
      </c>
      <c r="G1522" s="10">
        <v>1817495700</v>
      </c>
      <c r="H1522" s="10">
        <v>27614591538</v>
      </c>
      <c r="I1522" s="10">
        <v>31.739000000000001</v>
      </c>
      <c r="J1522" s="10">
        <v>0.95509999999999995</v>
      </c>
    </row>
    <row r="1523" spans="1:10" x14ac:dyDescent="0.25">
      <c r="A1523" s="9">
        <v>40644</v>
      </c>
      <c r="B1523" s="10">
        <v>3354.884</v>
      </c>
      <c r="C1523" s="10">
        <v>3365.7750000000001</v>
      </c>
      <c r="D1523" s="10">
        <v>3397.5819999999999</v>
      </c>
      <c r="E1523" s="10">
        <v>3346.4859999999999</v>
      </c>
      <c r="F1523" s="10">
        <v>3349.2910000000002</v>
      </c>
      <c r="G1523" s="10">
        <v>2415498100</v>
      </c>
      <c r="H1523" s="10">
        <v>34314256802</v>
      </c>
      <c r="I1523" s="10">
        <v>-5.593</v>
      </c>
      <c r="J1523" s="10">
        <v>-0.16669999999999999</v>
      </c>
    </row>
    <row r="1524" spans="1:10" x14ac:dyDescent="0.25">
      <c r="A1524" s="9">
        <v>40645</v>
      </c>
      <c r="B1524" s="10">
        <v>3349.2910000000002</v>
      </c>
      <c r="C1524" s="10">
        <v>3336.4929999999999</v>
      </c>
      <c r="D1524" s="10">
        <v>3380.5320000000002</v>
      </c>
      <c r="E1524" s="10">
        <v>3334.1080000000002</v>
      </c>
      <c r="F1524" s="10">
        <v>3354.8719999999998</v>
      </c>
      <c r="G1524" s="10">
        <v>2846705500</v>
      </c>
      <c r="H1524" s="10">
        <v>31628671582</v>
      </c>
      <c r="I1524" s="10">
        <v>5.5810000000000004</v>
      </c>
      <c r="J1524" s="10">
        <v>0.1666</v>
      </c>
    </row>
    <row r="1525" spans="1:10" x14ac:dyDescent="0.25">
      <c r="A1525" s="9">
        <v>40646</v>
      </c>
      <c r="B1525" s="10">
        <v>3354.8719999999998</v>
      </c>
      <c r="C1525" s="10">
        <v>3337.0619999999999</v>
      </c>
      <c r="D1525" s="10">
        <v>3384.3470000000002</v>
      </c>
      <c r="E1525" s="10">
        <v>3324.8240000000001</v>
      </c>
      <c r="F1525" s="10">
        <v>3384.3470000000002</v>
      </c>
      <c r="G1525" s="10">
        <v>2033819000</v>
      </c>
      <c r="H1525" s="10">
        <v>23982640803</v>
      </c>
      <c r="I1525" s="10">
        <v>29.475000000000001</v>
      </c>
      <c r="J1525" s="10">
        <v>0.87860000000000005</v>
      </c>
    </row>
    <row r="1526" spans="1:10" x14ac:dyDescent="0.25">
      <c r="A1526" s="9">
        <v>40647</v>
      </c>
      <c r="B1526" s="10">
        <v>3384.3470000000002</v>
      </c>
      <c r="C1526" s="10">
        <v>3390.6219999999998</v>
      </c>
      <c r="D1526" s="10">
        <v>3395.64</v>
      </c>
      <c r="E1526" s="10">
        <v>3366.6570000000002</v>
      </c>
      <c r="F1526" s="10">
        <v>3373.7159999999999</v>
      </c>
      <c r="G1526" s="10">
        <v>2078780500</v>
      </c>
      <c r="H1526" s="10">
        <v>25666261681</v>
      </c>
      <c r="I1526" s="10">
        <v>-10.631</v>
      </c>
      <c r="J1526" s="10">
        <v>-0.31409999999999999</v>
      </c>
    </row>
    <row r="1527" spans="1:10" x14ac:dyDescent="0.25">
      <c r="A1527" s="9">
        <v>40648</v>
      </c>
      <c r="B1527" s="10">
        <v>3373.7159999999999</v>
      </c>
      <c r="C1527" s="10">
        <v>3364.2860000000001</v>
      </c>
      <c r="D1527" s="10">
        <v>3394.9580000000001</v>
      </c>
      <c r="E1527" s="10">
        <v>3336.5909999999999</v>
      </c>
      <c r="F1527" s="10">
        <v>3374.3</v>
      </c>
      <c r="G1527" s="10">
        <v>1963909300</v>
      </c>
      <c r="H1527" s="10">
        <v>25002196875</v>
      </c>
      <c r="I1527" s="10">
        <v>0.58399999999999996</v>
      </c>
      <c r="J1527" s="10">
        <v>1.7299999999999999E-2</v>
      </c>
    </row>
    <row r="1528" spans="1:10" x14ac:dyDescent="0.25">
      <c r="A1528" s="9">
        <v>40651</v>
      </c>
      <c r="B1528" s="10">
        <v>3374.3</v>
      </c>
      <c r="C1528" s="10">
        <v>3361.5680000000002</v>
      </c>
      <c r="D1528" s="10">
        <v>3397.2269999999999</v>
      </c>
      <c r="E1528" s="10">
        <v>3357.8090000000002</v>
      </c>
      <c r="F1528" s="10">
        <v>3381.8939999999998</v>
      </c>
      <c r="G1528" s="10">
        <v>2019977600</v>
      </c>
      <c r="H1528" s="10">
        <v>26106473415</v>
      </c>
      <c r="I1528" s="10">
        <v>7.5940000000000003</v>
      </c>
      <c r="J1528" s="10">
        <v>0.22509999999999999</v>
      </c>
    </row>
    <row r="1529" spans="1:10" x14ac:dyDescent="0.25">
      <c r="A1529" s="9">
        <v>40652</v>
      </c>
      <c r="B1529" s="10">
        <v>3381.8939999999998</v>
      </c>
      <c r="C1529" s="10">
        <v>3351.549</v>
      </c>
      <c r="D1529" s="10">
        <v>3351.549</v>
      </c>
      <c r="E1529" s="10">
        <v>3298.0039999999999</v>
      </c>
      <c r="F1529" s="10">
        <v>3302.7820000000002</v>
      </c>
      <c r="G1529" s="10">
        <v>2028710600</v>
      </c>
      <c r="H1529" s="10">
        <v>25963073008</v>
      </c>
      <c r="I1529" s="10">
        <v>-79.111999999999995</v>
      </c>
      <c r="J1529" s="10">
        <v>-2.3393000000000002</v>
      </c>
    </row>
    <row r="1530" spans="1:10" x14ac:dyDescent="0.25">
      <c r="A1530" s="9">
        <v>40653</v>
      </c>
      <c r="B1530" s="10">
        <v>3302.7820000000002</v>
      </c>
      <c r="C1530" s="10">
        <v>3310.4580000000001</v>
      </c>
      <c r="D1530" s="10">
        <v>3320.951</v>
      </c>
      <c r="E1530" s="10">
        <v>3291.2469999999998</v>
      </c>
      <c r="F1530" s="10">
        <v>3302.15</v>
      </c>
      <c r="G1530" s="10">
        <v>1494024700</v>
      </c>
      <c r="H1530" s="10">
        <v>19359401743</v>
      </c>
      <c r="I1530" s="10">
        <v>-0.63200000000000001</v>
      </c>
      <c r="J1530" s="10">
        <v>-1.9099999999999999E-2</v>
      </c>
    </row>
    <row r="1531" spans="1:10" x14ac:dyDescent="0.25">
      <c r="A1531" s="9">
        <v>40654</v>
      </c>
      <c r="B1531" s="10">
        <v>3302.15</v>
      </c>
      <c r="C1531" s="10">
        <v>3319.982</v>
      </c>
      <c r="D1531" s="10">
        <v>3344.4540000000002</v>
      </c>
      <c r="E1531" s="10">
        <v>3310.4690000000001</v>
      </c>
      <c r="F1531" s="10">
        <v>3334.3690000000001</v>
      </c>
      <c r="G1531" s="10">
        <v>1807050500</v>
      </c>
      <c r="H1531" s="10">
        <v>26209012209</v>
      </c>
      <c r="I1531" s="10">
        <v>32.219000000000001</v>
      </c>
      <c r="J1531" s="10">
        <v>0.97570000000000001</v>
      </c>
    </row>
    <row r="1532" spans="1:10" x14ac:dyDescent="0.25">
      <c r="A1532" s="9">
        <v>40655</v>
      </c>
      <c r="B1532" s="10">
        <v>3334.3690000000001</v>
      </c>
      <c r="C1532" s="10">
        <v>3334.27</v>
      </c>
      <c r="D1532" s="10">
        <v>3340.3130000000001</v>
      </c>
      <c r="E1532" s="10">
        <v>3302.5450000000001</v>
      </c>
      <c r="F1532" s="10">
        <v>3312.3429999999998</v>
      </c>
      <c r="G1532" s="10">
        <v>1553348900</v>
      </c>
      <c r="H1532" s="10">
        <v>18582035235</v>
      </c>
      <c r="I1532" s="10">
        <v>-22.026</v>
      </c>
      <c r="J1532" s="10">
        <v>-0.66059999999999997</v>
      </c>
    </row>
    <row r="1533" spans="1:10" x14ac:dyDescent="0.25">
      <c r="A1533" s="9">
        <v>40658</v>
      </c>
      <c r="B1533" s="10">
        <v>3312.3429999999998</v>
      </c>
      <c r="C1533" s="10">
        <v>3300.1170000000002</v>
      </c>
      <c r="D1533" s="10">
        <v>3301.107</v>
      </c>
      <c r="E1533" s="10">
        <v>3244.9250000000002</v>
      </c>
      <c r="F1533" s="10">
        <v>3246.7919999999999</v>
      </c>
      <c r="G1533" s="10">
        <v>1658942400</v>
      </c>
      <c r="H1533" s="10">
        <v>23288586234</v>
      </c>
      <c r="I1533" s="10">
        <v>-65.551000000000002</v>
      </c>
      <c r="J1533" s="10">
        <v>-1.9790000000000001</v>
      </c>
    </row>
    <row r="1534" spans="1:10" x14ac:dyDescent="0.25">
      <c r="A1534" s="9">
        <v>40659</v>
      </c>
      <c r="B1534" s="10">
        <v>3246.7919999999999</v>
      </c>
      <c r="C1534" s="10">
        <v>3241.3780000000002</v>
      </c>
      <c r="D1534" s="10">
        <v>3255.1930000000002</v>
      </c>
      <c r="E1534" s="10">
        <v>3207.741</v>
      </c>
      <c r="F1534" s="10">
        <v>3221.6109999999999</v>
      </c>
      <c r="G1534" s="10">
        <v>1406718100</v>
      </c>
      <c r="H1534" s="10">
        <v>18482029677</v>
      </c>
      <c r="I1534" s="10">
        <v>-25.181000000000001</v>
      </c>
      <c r="J1534" s="10">
        <v>-0.77559999999999996</v>
      </c>
    </row>
    <row r="1535" spans="1:10" x14ac:dyDescent="0.25">
      <c r="A1535" s="9">
        <v>40660</v>
      </c>
      <c r="B1535" s="10">
        <v>3221.6109999999999</v>
      </c>
      <c r="C1535" s="10">
        <v>3234.5129999999999</v>
      </c>
      <c r="D1535" s="10">
        <v>3249.6019999999999</v>
      </c>
      <c r="E1535" s="10">
        <v>3192.93</v>
      </c>
      <c r="F1535" s="10">
        <v>3212.627</v>
      </c>
      <c r="G1535" s="10">
        <v>1495299500</v>
      </c>
      <c r="H1535" s="10">
        <v>18256863659</v>
      </c>
      <c r="I1535" s="10">
        <v>-8.984</v>
      </c>
      <c r="J1535" s="10">
        <v>-0.27889999999999998</v>
      </c>
    </row>
    <row r="1536" spans="1:10" x14ac:dyDescent="0.25">
      <c r="A1536" s="9">
        <v>40661</v>
      </c>
      <c r="B1536" s="10">
        <v>3212.627</v>
      </c>
      <c r="C1536" s="10">
        <v>3228.77</v>
      </c>
      <c r="D1536" s="10">
        <v>3246.6060000000002</v>
      </c>
      <c r="E1536" s="10">
        <v>3167.6660000000002</v>
      </c>
      <c r="F1536" s="10">
        <v>3171.2280000000001</v>
      </c>
      <c r="G1536" s="10">
        <v>1598638800</v>
      </c>
      <c r="H1536" s="10">
        <v>19271796948</v>
      </c>
      <c r="I1536" s="10">
        <v>-41.399000000000001</v>
      </c>
      <c r="J1536" s="10">
        <v>-1.2886</v>
      </c>
    </row>
    <row r="1537" spans="1:10" x14ac:dyDescent="0.25">
      <c r="A1537" s="9">
        <v>40662</v>
      </c>
      <c r="B1537" s="10">
        <v>3171.2280000000001</v>
      </c>
      <c r="C1537" s="10">
        <v>3175.806</v>
      </c>
      <c r="D1537" s="10">
        <v>3214.105</v>
      </c>
      <c r="E1537" s="10">
        <v>3163.951</v>
      </c>
      <c r="F1537" s="10">
        <v>3211.36</v>
      </c>
      <c r="G1537" s="10">
        <v>1387368200</v>
      </c>
      <c r="H1537" s="10">
        <v>16044274936</v>
      </c>
      <c r="I1537" s="10">
        <v>40.131999999999998</v>
      </c>
      <c r="J1537" s="10">
        <v>1.2655000000000001</v>
      </c>
    </row>
    <row r="1538" spans="1:10" x14ac:dyDescent="0.25">
      <c r="A1538" s="9">
        <v>40666</v>
      </c>
      <c r="B1538" s="10">
        <v>3211.36</v>
      </c>
      <c r="C1538" s="10">
        <v>3213.9659999999999</v>
      </c>
      <c r="D1538" s="10">
        <v>3239.7660000000001</v>
      </c>
      <c r="E1538" s="10">
        <v>3193.91</v>
      </c>
      <c r="F1538" s="10">
        <v>3238.8679999999999</v>
      </c>
      <c r="G1538" s="10">
        <v>1681409000</v>
      </c>
      <c r="H1538" s="10">
        <v>18662418047</v>
      </c>
      <c r="I1538" s="10">
        <v>27.507999999999999</v>
      </c>
      <c r="J1538" s="10">
        <v>0.85660000000000003</v>
      </c>
    </row>
    <row r="1539" spans="1:10" x14ac:dyDescent="0.25">
      <c r="A1539" s="9">
        <v>40667</v>
      </c>
      <c r="B1539" s="10">
        <v>3238.8679999999999</v>
      </c>
      <c r="C1539" s="10">
        <v>3220.3209999999999</v>
      </c>
      <c r="D1539" s="10">
        <v>3220.6990000000001</v>
      </c>
      <c r="E1539" s="10">
        <v>3138.6619999999998</v>
      </c>
      <c r="F1539" s="10">
        <v>3150.8330000000001</v>
      </c>
      <c r="G1539" s="10">
        <v>2187615800</v>
      </c>
      <c r="H1539" s="10">
        <v>25021820370</v>
      </c>
      <c r="I1539" s="10">
        <v>-88.034999999999997</v>
      </c>
      <c r="J1539" s="10">
        <v>-2.7181000000000002</v>
      </c>
    </row>
    <row r="1540" spans="1:10" x14ac:dyDescent="0.25">
      <c r="A1540" s="9">
        <v>40668</v>
      </c>
      <c r="B1540" s="10">
        <v>3150.8330000000001</v>
      </c>
      <c r="C1540" s="10">
        <v>3138.3710000000001</v>
      </c>
      <c r="D1540" s="10">
        <v>3161.5749999999998</v>
      </c>
      <c r="E1540" s="10">
        <v>3125.5349999999999</v>
      </c>
      <c r="F1540" s="10">
        <v>3149.9769999999999</v>
      </c>
      <c r="G1540" s="10">
        <v>1454073800</v>
      </c>
      <c r="H1540" s="10">
        <v>15971680655</v>
      </c>
      <c r="I1540" s="10">
        <v>-0.85599999999999998</v>
      </c>
      <c r="J1540" s="10">
        <v>-2.7199999999999998E-2</v>
      </c>
    </row>
    <row r="1541" spans="1:10" x14ac:dyDescent="0.25">
      <c r="A1541" s="9">
        <v>40669</v>
      </c>
      <c r="B1541" s="10">
        <v>3149.9769999999999</v>
      </c>
      <c r="C1541" s="10">
        <v>3110.558</v>
      </c>
      <c r="D1541" s="10">
        <v>3162.5120000000002</v>
      </c>
      <c r="E1541" s="10">
        <v>3097.1990000000001</v>
      </c>
      <c r="F1541" s="10">
        <v>3139.5819999999999</v>
      </c>
      <c r="G1541" s="10">
        <v>1412461500</v>
      </c>
      <c r="H1541" s="10">
        <v>18854674652</v>
      </c>
      <c r="I1541" s="10">
        <v>-10.395</v>
      </c>
      <c r="J1541" s="10">
        <v>-0.33</v>
      </c>
    </row>
    <row r="1542" spans="1:10" x14ac:dyDescent="0.25">
      <c r="A1542" s="9">
        <v>40672</v>
      </c>
      <c r="B1542" s="10">
        <v>3139.5819999999999</v>
      </c>
      <c r="C1542" s="10">
        <v>3143.884</v>
      </c>
      <c r="D1542" s="10">
        <v>3166.7730000000001</v>
      </c>
      <c r="E1542" s="10">
        <v>3137.2869999999998</v>
      </c>
      <c r="F1542" s="10">
        <v>3149.7559999999999</v>
      </c>
      <c r="G1542" s="10">
        <v>1170747900</v>
      </c>
      <c r="H1542" s="10">
        <v>14593422325</v>
      </c>
      <c r="I1542" s="10">
        <v>10.173999999999999</v>
      </c>
      <c r="J1542" s="10">
        <v>0.3241</v>
      </c>
    </row>
    <row r="1543" spans="1:10" x14ac:dyDescent="0.25">
      <c r="A1543" s="9">
        <v>40673</v>
      </c>
      <c r="B1543" s="10">
        <v>3149.7559999999999</v>
      </c>
      <c r="C1543" s="10">
        <v>3158.5680000000002</v>
      </c>
      <c r="D1543" s="10">
        <v>3176.377</v>
      </c>
      <c r="E1543" s="10">
        <v>3145.9079999999999</v>
      </c>
      <c r="F1543" s="10">
        <v>3175.498</v>
      </c>
      <c r="G1543" s="10">
        <v>1113144500</v>
      </c>
      <c r="H1543" s="10">
        <v>14106802387</v>
      </c>
      <c r="I1543" s="10">
        <v>25.742000000000001</v>
      </c>
      <c r="J1543" s="10">
        <v>0.81730000000000003</v>
      </c>
    </row>
    <row r="1544" spans="1:10" x14ac:dyDescent="0.25">
      <c r="A1544" s="9">
        <v>40674</v>
      </c>
      <c r="B1544" s="10">
        <v>3175.498</v>
      </c>
      <c r="C1544" s="10">
        <v>3178.5740000000001</v>
      </c>
      <c r="D1544" s="10">
        <v>3183.7060000000001</v>
      </c>
      <c r="E1544" s="10">
        <v>3146.5439999999999</v>
      </c>
      <c r="F1544" s="10">
        <v>3162.8820000000001</v>
      </c>
      <c r="G1544" s="10">
        <v>1112999800</v>
      </c>
      <c r="H1544" s="10">
        <v>13963314575</v>
      </c>
      <c r="I1544" s="10">
        <v>-12.616</v>
      </c>
      <c r="J1544" s="10">
        <v>-0.39729999999999999</v>
      </c>
    </row>
    <row r="1545" spans="1:10" x14ac:dyDescent="0.25">
      <c r="A1545" s="9">
        <v>40675</v>
      </c>
      <c r="B1545" s="10">
        <v>3162.8820000000001</v>
      </c>
      <c r="C1545" s="10">
        <v>3138.4549999999999</v>
      </c>
      <c r="D1545" s="10">
        <v>3156.2550000000001</v>
      </c>
      <c r="E1545" s="10">
        <v>3118.32</v>
      </c>
      <c r="F1545" s="10">
        <v>3119.91</v>
      </c>
      <c r="G1545" s="10">
        <v>1333500000</v>
      </c>
      <c r="H1545" s="10">
        <v>15911541124</v>
      </c>
      <c r="I1545" s="10">
        <v>-42.972000000000001</v>
      </c>
      <c r="J1545" s="10">
        <v>-1.3586</v>
      </c>
    </row>
    <row r="1546" spans="1:10" x14ac:dyDescent="0.25">
      <c r="A1546" s="9">
        <v>40676</v>
      </c>
      <c r="B1546" s="10">
        <v>3119.91</v>
      </c>
      <c r="C1546" s="10">
        <v>3126.0279999999998</v>
      </c>
      <c r="D1546" s="10">
        <v>3148.1909999999998</v>
      </c>
      <c r="E1546" s="10">
        <v>3100.6840000000002</v>
      </c>
      <c r="F1546" s="10">
        <v>3147.3150000000001</v>
      </c>
      <c r="G1546" s="10">
        <v>1238997900</v>
      </c>
      <c r="H1546" s="10">
        <v>14539918441</v>
      </c>
      <c r="I1546" s="10">
        <v>27.405000000000001</v>
      </c>
      <c r="J1546" s="10">
        <v>0.87839999999999996</v>
      </c>
    </row>
    <row r="1547" spans="1:10" x14ac:dyDescent="0.25">
      <c r="A1547" s="9">
        <v>40679</v>
      </c>
      <c r="B1547" s="10">
        <v>3147.3150000000001</v>
      </c>
      <c r="C1547" s="10">
        <v>3138.7779999999998</v>
      </c>
      <c r="D1547" s="10">
        <v>3156.1750000000002</v>
      </c>
      <c r="E1547" s="10">
        <v>3114.12</v>
      </c>
      <c r="F1547" s="10">
        <v>3117.0030000000002</v>
      </c>
      <c r="G1547" s="10">
        <v>1058876500</v>
      </c>
      <c r="H1547" s="10">
        <v>12203407521</v>
      </c>
      <c r="I1547" s="10">
        <v>-30.312000000000001</v>
      </c>
      <c r="J1547" s="10">
        <v>-0.96309999999999996</v>
      </c>
    </row>
    <row r="1548" spans="1:10" x14ac:dyDescent="0.25">
      <c r="A1548" s="9">
        <v>40680</v>
      </c>
      <c r="B1548" s="10">
        <v>3117.0030000000002</v>
      </c>
      <c r="C1548" s="10">
        <v>3113.241</v>
      </c>
      <c r="D1548" s="10">
        <v>3156.2660000000001</v>
      </c>
      <c r="E1548" s="10">
        <v>3089.634</v>
      </c>
      <c r="F1548" s="10">
        <v>3133.5709999999999</v>
      </c>
      <c r="G1548" s="10">
        <v>1216268400</v>
      </c>
      <c r="H1548" s="10">
        <v>16269395801</v>
      </c>
      <c r="I1548" s="10">
        <v>16.568000000000001</v>
      </c>
      <c r="J1548" s="10">
        <v>0.53149999999999997</v>
      </c>
    </row>
    <row r="1549" spans="1:10" x14ac:dyDescent="0.25">
      <c r="A1549" s="9">
        <v>40681</v>
      </c>
      <c r="B1549" s="10">
        <v>3133.5709999999999</v>
      </c>
      <c r="C1549" s="10">
        <v>3126.3240000000001</v>
      </c>
      <c r="D1549" s="10">
        <v>3166.9079999999999</v>
      </c>
      <c r="E1549" s="10">
        <v>3123.6179999999999</v>
      </c>
      <c r="F1549" s="10">
        <v>3155.8310000000001</v>
      </c>
      <c r="G1549" s="10">
        <v>945422500</v>
      </c>
      <c r="H1549" s="10">
        <v>13075372798</v>
      </c>
      <c r="I1549" s="10">
        <v>22.26</v>
      </c>
      <c r="J1549" s="10">
        <v>0.71040000000000003</v>
      </c>
    </row>
    <row r="1550" spans="1:10" x14ac:dyDescent="0.25">
      <c r="A1550" s="9">
        <v>40682</v>
      </c>
      <c r="B1550" s="10">
        <v>3155.8310000000001</v>
      </c>
      <c r="C1550" s="10">
        <v>3165.5349999999999</v>
      </c>
      <c r="D1550" s="10">
        <v>3168.8249999999998</v>
      </c>
      <c r="E1550" s="10">
        <v>3134.1309999999999</v>
      </c>
      <c r="F1550" s="10">
        <v>3136.9679999999998</v>
      </c>
      <c r="G1550" s="10">
        <v>986433200</v>
      </c>
      <c r="H1550" s="10">
        <v>12635074776</v>
      </c>
      <c r="I1550" s="10">
        <v>-18.863</v>
      </c>
      <c r="J1550" s="10">
        <v>-0.59770000000000001</v>
      </c>
    </row>
    <row r="1551" spans="1:10" x14ac:dyDescent="0.25">
      <c r="A1551" s="9">
        <v>40683</v>
      </c>
      <c r="B1551" s="10">
        <v>3136.9679999999998</v>
      </c>
      <c r="C1551" s="10">
        <v>3134.9490000000001</v>
      </c>
      <c r="D1551" s="10">
        <v>3143.1509999999998</v>
      </c>
      <c r="E1551" s="10">
        <v>3123.5010000000002</v>
      </c>
      <c r="F1551" s="10">
        <v>3131.7820000000002</v>
      </c>
      <c r="G1551" s="10">
        <v>729311200</v>
      </c>
      <c r="H1551" s="10">
        <v>9086239114</v>
      </c>
      <c r="I1551" s="10">
        <v>-5.1859999999999999</v>
      </c>
      <c r="J1551" s="10">
        <v>-0.1653</v>
      </c>
    </row>
    <row r="1552" spans="1:10" x14ac:dyDescent="0.25">
      <c r="A1552" s="9">
        <v>40686</v>
      </c>
      <c r="B1552" s="10">
        <v>3131.7820000000002</v>
      </c>
      <c r="C1552" s="10">
        <v>3125.7860000000001</v>
      </c>
      <c r="D1552" s="10">
        <v>3125.7860000000001</v>
      </c>
      <c r="E1552" s="10">
        <v>3022.6390000000001</v>
      </c>
      <c r="F1552" s="10">
        <v>3024.9189999999999</v>
      </c>
      <c r="G1552" s="10">
        <v>1458408400</v>
      </c>
      <c r="H1552" s="10">
        <v>16196060242</v>
      </c>
      <c r="I1552" s="10">
        <v>-106.863</v>
      </c>
      <c r="J1552" s="10">
        <v>-3.4121999999999999</v>
      </c>
    </row>
    <row r="1553" spans="1:10" x14ac:dyDescent="0.25">
      <c r="A1553" s="9">
        <v>40687</v>
      </c>
      <c r="B1553" s="10">
        <v>3024.9189999999999</v>
      </c>
      <c r="C1553" s="10">
        <v>3018.904</v>
      </c>
      <c r="D1553" s="10">
        <v>3025.703</v>
      </c>
      <c r="E1553" s="10">
        <v>3000.3119999999999</v>
      </c>
      <c r="F1553" s="10">
        <v>3020.201</v>
      </c>
      <c r="G1553" s="10">
        <v>1000063800</v>
      </c>
      <c r="H1553" s="10">
        <v>12100468384</v>
      </c>
      <c r="I1553" s="10">
        <v>-4.718</v>
      </c>
      <c r="J1553" s="10">
        <v>-0.156</v>
      </c>
    </row>
    <row r="1554" spans="1:10" x14ac:dyDescent="0.25">
      <c r="A1554" s="9">
        <v>40688</v>
      </c>
      <c r="B1554" s="10">
        <v>3020.201</v>
      </c>
      <c r="C1554" s="10">
        <v>3017.5439999999999</v>
      </c>
      <c r="D1554" s="10">
        <v>3028.8330000000001</v>
      </c>
      <c r="E1554" s="10">
        <v>2987.569</v>
      </c>
      <c r="F1554" s="10">
        <v>2990.1880000000001</v>
      </c>
      <c r="G1554" s="10">
        <v>894499100</v>
      </c>
      <c r="H1554" s="10">
        <v>11064423092</v>
      </c>
      <c r="I1554" s="10">
        <v>-30.013000000000002</v>
      </c>
      <c r="J1554" s="10">
        <v>-0.99370000000000003</v>
      </c>
    </row>
    <row r="1555" spans="1:10" x14ac:dyDescent="0.25">
      <c r="A1555" s="9">
        <v>40689</v>
      </c>
      <c r="B1555" s="10">
        <v>2990.1880000000001</v>
      </c>
      <c r="C1555" s="10">
        <v>3010.0659999999998</v>
      </c>
      <c r="D1555" s="10">
        <v>3021.2420000000002</v>
      </c>
      <c r="E1555" s="10">
        <v>2984.9250000000002</v>
      </c>
      <c r="F1555" s="10">
        <v>2986.453</v>
      </c>
      <c r="G1555" s="10">
        <v>864891300</v>
      </c>
      <c r="H1555" s="10">
        <v>10850805519</v>
      </c>
      <c r="I1555" s="10">
        <v>-3.7349999999999999</v>
      </c>
      <c r="J1555" s="10">
        <v>-0.1249</v>
      </c>
    </row>
    <row r="1556" spans="1:10" x14ac:dyDescent="0.25">
      <c r="A1556" s="9">
        <v>40690</v>
      </c>
      <c r="B1556" s="10">
        <v>2986.453</v>
      </c>
      <c r="C1556" s="10">
        <v>2989.8229999999999</v>
      </c>
      <c r="D1556" s="10">
        <v>3008.5680000000002</v>
      </c>
      <c r="E1556" s="10">
        <v>2974.0079999999998</v>
      </c>
      <c r="F1556" s="10">
        <v>2975.5050000000001</v>
      </c>
      <c r="G1556" s="10">
        <v>1000177400</v>
      </c>
      <c r="H1556" s="10">
        <v>12419354625</v>
      </c>
      <c r="I1556" s="10">
        <v>-10.948</v>
      </c>
      <c r="J1556" s="10">
        <v>-0.36659999999999998</v>
      </c>
    </row>
    <row r="1557" spans="1:10" x14ac:dyDescent="0.25">
      <c r="A1557" s="9">
        <v>40693</v>
      </c>
      <c r="B1557" s="10">
        <v>2975.5050000000001</v>
      </c>
      <c r="C1557" s="10">
        <v>2973.509</v>
      </c>
      <c r="D1557" s="10">
        <v>3000.748</v>
      </c>
      <c r="E1557" s="10">
        <v>2961.6559999999999</v>
      </c>
      <c r="F1557" s="10">
        <v>2972.0790000000002</v>
      </c>
      <c r="G1557" s="10">
        <v>1011222600</v>
      </c>
      <c r="H1557" s="10">
        <v>11639602132</v>
      </c>
      <c r="I1557" s="10">
        <v>-3.4260000000000002</v>
      </c>
      <c r="J1557" s="10">
        <v>-0.11509999999999999</v>
      </c>
    </row>
    <row r="1558" spans="1:10" x14ac:dyDescent="0.25">
      <c r="A1558" s="9">
        <v>40694</v>
      </c>
      <c r="B1558" s="10">
        <v>2972.0790000000002</v>
      </c>
      <c r="C1558" s="10">
        <v>2975.694</v>
      </c>
      <c r="D1558" s="10">
        <v>3018.8319999999999</v>
      </c>
      <c r="E1558" s="10">
        <v>2967.346</v>
      </c>
      <c r="F1558" s="10">
        <v>3016.7289999999998</v>
      </c>
      <c r="G1558" s="10">
        <v>905888100</v>
      </c>
      <c r="H1558" s="10">
        <v>11509840471</v>
      </c>
      <c r="I1558" s="10">
        <v>44.65</v>
      </c>
      <c r="J1558" s="10">
        <v>1.5023</v>
      </c>
    </row>
    <row r="1559" spans="1:10" x14ac:dyDescent="0.25">
      <c r="A1559" s="9">
        <v>40695</v>
      </c>
      <c r="B1559" s="10">
        <v>3016.7289999999998</v>
      </c>
      <c r="C1559" s="10">
        <v>3008.8969999999999</v>
      </c>
      <c r="D1559" s="10">
        <v>3022.5749999999998</v>
      </c>
      <c r="E1559" s="10">
        <v>3000.3209999999999</v>
      </c>
      <c r="F1559" s="10">
        <v>3019.598</v>
      </c>
      <c r="G1559" s="10">
        <v>975954000</v>
      </c>
      <c r="H1559" s="10">
        <v>12225926682</v>
      </c>
      <c r="I1559" s="10">
        <v>2.8690000000000002</v>
      </c>
      <c r="J1559" s="10">
        <v>9.5100000000000004E-2</v>
      </c>
    </row>
    <row r="1560" spans="1:10" x14ac:dyDescent="0.25">
      <c r="A1560" s="9">
        <v>40696</v>
      </c>
      <c r="B1560" s="10">
        <v>3019.598</v>
      </c>
      <c r="C1560" s="10">
        <v>2986.17</v>
      </c>
      <c r="D1560" s="10">
        <v>3000.9549999999999</v>
      </c>
      <c r="E1560" s="10">
        <v>2945.6970000000001</v>
      </c>
      <c r="F1560" s="10">
        <v>2983.692</v>
      </c>
      <c r="G1560" s="10">
        <v>1130680200</v>
      </c>
      <c r="H1560" s="10">
        <v>13606826115</v>
      </c>
      <c r="I1560" s="10">
        <v>-35.905999999999999</v>
      </c>
      <c r="J1560" s="10">
        <v>-1.1891</v>
      </c>
    </row>
    <row r="1561" spans="1:10" x14ac:dyDescent="0.25">
      <c r="A1561" s="9">
        <v>40697</v>
      </c>
      <c r="B1561" s="10">
        <v>2983.692</v>
      </c>
      <c r="C1561" s="10">
        <v>2977.4470000000001</v>
      </c>
      <c r="D1561" s="10">
        <v>3013.3969999999999</v>
      </c>
      <c r="E1561" s="10">
        <v>2976.0590000000002</v>
      </c>
      <c r="F1561" s="10">
        <v>3004.3330000000001</v>
      </c>
      <c r="G1561" s="10">
        <v>840665500</v>
      </c>
      <c r="H1561" s="10">
        <v>11119111424</v>
      </c>
      <c r="I1561" s="10">
        <v>20.640999999999998</v>
      </c>
      <c r="J1561" s="10">
        <v>0.69179999999999997</v>
      </c>
    </row>
    <row r="1562" spans="1:10" x14ac:dyDescent="0.25">
      <c r="A1562" s="9">
        <v>40701</v>
      </c>
      <c r="B1562" s="10">
        <v>3004.3330000000001</v>
      </c>
      <c r="C1562" s="10">
        <v>2991.8249999999998</v>
      </c>
      <c r="D1562" s="10">
        <v>3016.7089999999998</v>
      </c>
      <c r="E1562" s="10">
        <v>2988.8690000000001</v>
      </c>
      <c r="F1562" s="10">
        <v>3013.2620000000002</v>
      </c>
      <c r="G1562" s="10">
        <v>836166500</v>
      </c>
      <c r="H1562" s="10">
        <v>10901987837</v>
      </c>
      <c r="I1562" s="10">
        <v>8.9290000000000003</v>
      </c>
      <c r="J1562" s="10">
        <v>0.29720000000000002</v>
      </c>
    </row>
    <row r="1563" spans="1:10" x14ac:dyDescent="0.25">
      <c r="A1563" s="9">
        <v>40702</v>
      </c>
      <c r="B1563" s="10">
        <v>3013.2620000000002</v>
      </c>
      <c r="C1563" s="10">
        <v>3007.9009999999998</v>
      </c>
      <c r="D1563" s="10">
        <v>3019.489</v>
      </c>
      <c r="E1563" s="10">
        <v>2976.114</v>
      </c>
      <c r="F1563" s="10">
        <v>3012.634</v>
      </c>
      <c r="G1563" s="10">
        <v>899565900</v>
      </c>
      <c r="H1563" s="10">
        <v>11113941326</v>
      </c>
      <c r="I1563" s="10">
        <v>-0.628</v>
      </c>
      <c r="J1563" s="10">
        <v>-2.0799999999999999E-2</v>
      </c>
    </row>
    <row r="1564" spans="1:10" x14ac:dyDescent="0.25">
      <c r="A1564" s="9">
        <v>40703</v>
      </c>
      <c r="B1564" s="10">
        <v>3012.634</v>
      </c>
      <c r="C1564" s="10">
        <v>3003.5740000000001</v>
      </c>
      <c r="D1564" s="10">
        <v>3009.2860000000001</v>
      </c>
      <c r="E1564" s="10">
        <v>2962.1</v>
      </c>
      <c r="F1564" s="10">
        <v>2962.1</v>
      </c>
      <c r="G1564" s="10">
        <v>895767900</v>
      </c>
      <c r="H1564" s="10">
        <v>11041364102</v>
      </c>
      <c r="I1564" s="10">
        <v>-50.533999999999999</v>
      </c>
      <c r="J1564" s="10">
        <v>-1.6774</v>
      </c>
    </row>
    <row r="1565" spans="1:10" x14ac:dyDescent="0.25">
      <c r="A1565" s="9">
        <v>40704</v>
      </c>
      <c r="B1565" s="10">
        <v>2962.1</v>
      </c>
      <c r="C1565" s="10">
        <v>2958.3240000000001</v>
      </c>
      <c r="D1565" s="10">
        <v>2978.5830000000001</v>
      </c>
      <c r="E1565" s="10">
        <v>2937.9679999999998</v>
      </c>
      <c r="F1565" s="10">
        <v>2976.0889999999999</v>
      </c>
      <c r="G1565" s="10">
        <v>927735600</v>
      </c>
      <c r="H1565" s="10">
        <v>10851247755</v>
      </c>
      <c r="I1565" s="10">
        <v>13.989000000000001</v>
      </c>
      <c r="J1565" s="10">
        <v>0.4723</v>
      </c>
    </row>
    <row r="1566" spans="1:10" x14ac:dyDescent="0.25">
      <c r="A1566" s="9">
        <v>40707</v>
      </c>
      <c r="B1566" s="10">
        <v>2976.0889999999999</v>
      </c>
      <c r="C1566" s="10">
        <v>2953.174</v>
      </c>
      <c r="D1566" s="10">
        <v>2963.0770000000002</v>
      </c>
      <c r="E1566" s="10">
        <v>2927.8389999999999</v>
      </c>
      <c r="F1566" s="10">
        <v>2957.0990000000002</v>
      </c>
      <c r="G1566" s="10">
        <v>730218000</v>
      </c>
      <c r="H1566" s="10">
        <v>8304704744</v>
      </c>
      <c r="I1566" s="10">
        <v>-18.989999999999998</v>
      </c>
      <c r="J1566" s="10">
        <v>-0.6381</v>
      </c>
    </row>
    <row r="1567" spans="1:10" x14ac:dyDescent="0.25">
      <c r="A1567" s="9">
        <v>40708</v>
      </c>
      <c r="B1567" s="10">
        <v>2957.0990000000002</v>
      </c>
      <c r="C1567" s="10">
        <v>2953.07</v>
      </c>
      <c r="D1567" s="10">
        <v>2999.3319999999999</v>
      </c>
      <c r="E1567" s="10">
        <v>2947.0479999999998</v>
      </c>
      <c r="F1567" s="10">
        <v>2991.6759999999999</v>
      </c>
      <c r="G1567" s="10">
        <v>1125542200</v>
      </c>
      <c r="H1567" s="10">
        <v>13445907129</v>
      </c>
      <c r="I1567" s="10">
        <v>34.576999999999998</v>
      </c>
      <c r="J1567" s="10">
        <v>1.1693</v>
      </c>
    </row>
    <row r="1568" spans="1:10" x14ac:dyDescent="0.25">
      <c r="A1568" s="9">
        <v>40709</v>
      </c>
      <c r="B1568" s="10">
        <v>2991.6759999999999</v>
      </c>
      <c r="C1568" s="10">
        <v>2982.2130000000002</v>
      </c>
      <c r="D1568" s="10">
        <v>3001.933</v>
      </c>
      <c r="E1568" s="10">
        <v>2972.3490000000002</v>
      </c>
      <c r="F1568" s="10">
        <v>2972.5909999999999</v>
      </c>
      <c r="G1568" s="10">
        <v>988180700</v>
      </c>
      <c r="H1568" s="10">
        <v>12512965074</v>
      </c>
      <c r="I1568" s="10">
        <v>-19.085000000000001</v>
      </c>
      <c r="J1568" s="10">
        <v>-0.63790000000000002</v>
      </c>
    </row>
    <row r="1569" spans="1:10" x14ac:dyDescent="0.25">
      <c r="A1569" s="9">
        <v>40710</v>
      </c>
      <c r="B1569" s="10">
        <v>2972.5909999999999</v>
      </c>
      <c r="C1569" s="10">
        <v>2942.6010000000001</v>
      </c>
      <c r="D1569" s="10">
        <v>2946.895</v>
      </c>
      <c r="E1569" s="10">
        <v>2915.3220000000001</v>
      </c>
      <c r="F1569" s="10">
        <v>2917.3040000000001</v>
      </c>
      <c r="G1569" s="10">
        <v>913963800</v>
      </c>
      <c r="H1569" s="10">
        <v>10860427687</v>
      </c>
      <c r="I1569" s="10">
        <v>-55.286999999999999</v>
      </c>
      <c r="J1569" s="10">
        <v>-1.8599000000000001</v>
      </c>
    </row>
    <row r="1570" spans="1:10" x14ac:dyDescent="0.25">
      <c r="A1570" s="9">
        <v>40711</v>
      </c>
      <c r="B1570" s="10">
        <v>2917.3040000000001</v>
      </c>
      <c r="C1570" s="10">
        <v>2921.82</v>
      </c>
      <c r="D1570" s="10">
        <v>2932.4690000000001</v>
      </c>
      <c r="E1570" s="10">
        <v>2895.7809999999999</v>
      </c>
      <c r="F1570" s="10">
        <v>2897.1410000000001</v>
      </c>
      <c r="G1570" s="10">
        <v>810818000</v>
      </c>
      <c r="H1570" s="10">
        <v>10058950114</v>
      </c>
      <c r="I1570" s="10">
        <v>-20.163</v>
      </c>
      <c r="J1570" s="10">
        <v>-0.69120000000000004</v>
      </c>
    </row>
    <row r="1571" spans="1:10" x14ac:dyDescent="0.25">
      <c r="A1571" s="9">
        <v>40714</v>
      </c>
      <c r="B1571" s="10">
        <v>2897.1410000000001</v>
      </c>
      <c r="C1571" s="10">
        <v>2890.8049999999998</v>
      </c>
      <c r="D1571" s="10">
        <v>2902.2840000000001</v>
      </c>
      <c r="E1571" s="10">
        <v>2870.9870000000001</v>
      </c>
      <c r="F1571" s="10">
        <v>2879.402</v>
      </c>
      <c r="G1571" s="10">
        <v>780142200</v>
      </c>
      <c r="H1571" s="10">
        <v>9730743680</v>
      </c>
      <c r="I1571" s="10">
        <v>-17.739000000000001</v>
      </c>
      <c r="J1571" s="10">
        <v>-0.61229999999999996</v>
      </c>
    </row>
    <row r="1572" spans="1:10" x14ac:dyDescent="0.25">
      <c r="A1572" s="9">
        <v>40715</v>
      </c>
      <c r="B1572" s="10">
        <v>2879.402</v>
      </c>
      <c r="C1572" s="10">
        <v>2887.3020000000001</v>
      </c>
      <c r="D1572" s="10">
        <v>2918.6419999999998</v>
      </c>
      <c r="E1572" s="10">
        <v>2879.2220000000002</v>
      </c>
      <c r="F1572" s="10">
        <v>2917.4430000000002</v>
      </c>
      <c r="G1572" s="10">
        <v>875984300</v>
      </c>
      <c r="H1572" s="10">
        <v>11809612177</v>
      </c>
      <c r="I1572" s="10">
        <v>38.040999999999997</v>
      </c>
      <c r="J1572" s="10">
        <v>1.3210999999999999</v>
      </c>
    </row>
    <row r="1573" spans="1:10" x14ac:dyDescent="0.25">
      <c r="A1573" s="9">
        <v>40716</v>
      </c>
      <c r="B1573" s="10">
        <v>2917.4430000000002</v>
      </c>
      <c r="C1573" s="10">
        <v>2920.5390000000002</v>
      </c>
      <c r="D1573" s="10">
        <v>2924.3539999999998</v>
      </c>
      <c r="E1573" s="10">
        <v>2899.0450000000001</v>
      </c>
      <c r="F1573" s="10">
        <v>2910.7089999999998</v>
      </c>
      <c r="G1573" s="10">
        <v>830183600</v>
      </c>
      <c r="H1573" s="10">
        <v>9954570975</v>
      </c>
      <c r="I1573" s="10">
        <v>-6.734</v>
      </c>
      <c r="J1573" s="10">
        <v>-0.23080000000000001</v>
      </c>
    </row>
    <row r="1574" spans="1:10" x14ac:dyDescent="0.25">
      <c r="A1574" s="9">
        <v>40717</v>
      </c>
      <c r="B1574" s="10">
        <v>2910.7089999999998</v>
      </c>
      <c r="C1574" s="10">
        <v>2899.36</v>
      </c>
      <c r="D1574" s="10">
        <v>2965.7779999999998</v>
      </c>
      <c r="E1574" s="10">
        <v>2889.7049999999999</v>
      </c>
      <c r="F1574" s="10">
        <v>2957.5990000000002</v>
      </c>
      <c r="G1574" s="10">
        <v>1150148600</v>
      </c>
      <c r="H1574" s="10">
        <v>14433196353</v>
      </c>
      <c r="I1574" s="10">
        <v>46.89</v>
      </c>
      <c r="J1574" s="10">
        <v>1.6109</v>
      </c>
    </row>
    <row r="1575" spans="1:10" x14ac:dyDescent="0.25">
      <c r="A1575" s="9">
        <v>40718</v>
      </c>
      <c r="B1575" s="10">
        <v>2957.5990000000002</v>
      </c>
      <c r="C1575" s="10">
        <v>2942.3609999999999</v>
      </c>
      <c r="D1575" s="10">
        <v>3042.614</v>
      </c>
      <c r="E1575" s="10">
        <v>2939.3969999999999</v>
      </c>
      <c r="F1575" s="10">
        <v>3023.3290000000002</v>
      </c>
      <c r="G1575" s="10">
        <v>2034945000</v>
      </c>
      <c r="H1575" s="10">
        <v>25962676283</v>
      </c>
      <c r="I1575" s="10">
        <v>65.73</v>
      </c>
      <c r="J1575" s="10">
        <v>2.2223999999999999</v>
      </c>
    </row>
    <row r="1576" spans="1:10" x14ac:dyDescent="0.25">
      <c r="A1576" s="9">
        <v>40721</v>
      </c>
      <c r="B1576" s="10">
        <v>3023.3290000000002</v>
      </c>
      <c r="C1576" s="10">
        <v>3018.5819999999999</v>
      </c>
      <c r="D1576" s="10">
        <v>3043.366</v>
      </c>
      <c r="E1576" s="10">
        <v>3013.5909999999999</v>
      </c>
      <c r="F1576" s="10">
        <v>3029.922</v>
      </c>
      <c r="G1576" s="10">
        <v>1522842900</v>
      </c>
      <c r="H1576" s="10">
        <v>19997242328</v>
      </c>
      <c r="I1576" s="10">
        <v>6.593</v>
      </c>
      <c r="J1576" s="10">
        <v>0.21809999999999999</v>
      </c>
    </row>
    <row r="1577" spans="1:10" x14ac:dyDescent="0.25">
      <c r="A1577" s="9">
        <v>40722</v>
      </c>
      <c r="B1577" s="10">
        <v>3029.922</v>
      </c>
      <c r="C1577" s="10">
        <v>3032.607</v>
      </c>
      <c r="D1577" s="10">
        <v>3033.8470000000002</v>
      </c>
      <c r="E1577" s="10">
        <v>3001.3809999999999</v>
      </c>
      <c r="F1577" s="10">
        <v>3028.3850000000002</v>
      </c>
      <c r="G1577" s="10">
        <v>1087654900</v>
      </c>
      <c r="H1577" s="10">
        <v>15037657078</v>
      </c>
      <c r="I1577" s="10">
        <v>-1.5369999999999999</v>
      </c>
      <c r="J1577" s="10">
        <v>-5.0700000000000002E-2</v>
      </c>
    </row>
    <row r="1578" spans="1:10" x14ac:dyDescent="0.25">
      <c r="A1578" s="9">
        <v>40723</v>
      </c>
      <c r="B1578" s="10">
        <v>3028.3850000000002</v>
      </c>
      <c r="C1578" s="10">
        <v>3021.9229999999998</v>
      </c>
      <c r="D1578" s="10">
        <v>3027.57</v>
      </c>
      <c r="E1578" s="10">
        <v>2986.9270000000001</v>
      </c>
      <c r="F1578" s="10">
        <v>2988.4810000000002</v>
      </c>
      <c r="G1578" s="10">
        <v>1206245700</v>
      </c>
      <c r="H1578" s="10">
        <v>14342795269</v>
      </c>
      <c r="I1578" s="10">
        <v>-39.904000000000003</v>
      </c>
      <c r="J1578" s="10">
        <v>-1.3177000000000001</v>
      </c>
    </row>
    <row r="1579" spans="1:10" x14ac:dyDescent="0.25">
      <c r="A1579" s="9">
        <v>40724</v>
      </c>
      <c r="B1579" s="10">
        <v>2988.4810000000002</v>
      </c>
      <c r="C1579" s="10">
        <v>2991.34</v>
      </c>
      <c r="D1579" s="10">
        <v>3045.1660000000002</v>
      </c>
      <c r="E1579" s="10">
        <v>2991.34</v>
      </c>
      <c r="F1579" s="10">
        <v>3027.7469999999998</v>
      </c>
      <c r="G1579" s="10">
        <v>1351420100</v>
      </c>
      <c r="H1579" s="10">
        <v>16738857879</v>
      </c>
      <c r="I1579" s="10">
        <v>39.265999999999998</v>
      </c>
      <c r="J1579" s="10">
        <v>1.3139000000000001</v>
      </c>
    </row>
    <row r="1580" spans="1:10" x14ac:dyDescent="0.25">
      <c r="A1580" s="9">
        <v>40725</v>
      </c>
      <c r="B1580" s="10">
        <v>3027.7469999999998</v>
      </c>
      <c r="C1580" s="10">
        <v>3034.08</v>
      </c>
      <c r="D1580" s="10">
        <v>3055.703</v>
      </c>
      <c r="E1580" s="10">
        <v>3016.6129999999998</v>
      </c>
      <c r="F1580" s="10">
        <v>3040.5659999999998</v>
      </c>
      <c r="G1580" s="10">
        <v>1322557700</v>
      </c>
      <c r="H1580" s="10">
        <v>17528047665</v>
      </c>
      <c r="I1580" s="10">
        <v>12.819000000000001</v>
      </c>
      <c r="J1580" s="10">
        <v>0.4234</v>
      </c>
    </row>
    <row r="1581" spans="1:10" x14ac:dyDescent="0.25">
      <c r="A1581" s="9">
        <v>40728</v>
      </c>
      <c r="B1581" s="10">
        <v>3040.5659999999998</v>
      </c>
      <c r="C1581" s="10">
        <v>3059.018</v>
      </c>
      <c r="D1581" s="10">
        <v>3111.71</v>
      </c>
      <c r="E1581" s="10">
        <v>3059.018</v>
      </c>
      <c r="F1581" s="10">
        <v>3105.163</v>
      </c>
      <c r="G1581" s="10">
        <v>1957487100</v>
      </c>
      <c r="H1581" s="10">
        <v>26169355534</v>
      </c>
      <c r="I1581" s="10">
        <v>64.596999999999994</v>
      </c>
      <c r="J1581" s="10">
        <v>2.1244999999999998</v>
      </c>
    </row>
    <row r="1582" spans="1:10" x14ac:dyDescent="0.25">
      <c r="A1582" s="9">
        <v>40729</v>
      </c>
      <c r="B1582" s="10">
        <v>3105.163</v>
      </c>
      <c r="C1582" s="10">
        <v>3102.3879999999999</v>
      </c>
      <c r="D1582" s="10">
        <v>3108.0839999999998</v>
      </c>
      <c r="E1582" s="10">
        <v>3083.509</v>
      </c>
      <c r="F1582" s="10">
        <v>3106.895</v>
      </c>
      <c r="G1582" s="10">
        <v>1461921300</v>
      </c>
      <c r="H1582" s="10">
        <v>19225262496</v>
      </c>
      <c r="I1582" s="10">
        <v>1.732</v>
      </c>
      <c r="J1582" s="10">
        <v>5.5800000000000002E-2</v>
      </c>
    </row>
    <row r="1583" spans="1:10" x14ac:dyDescent="0.25">
      <c r="A1583" s="9">
        <v>40730</v>
      </c>
      <c r="B1583" s="10">
        <v>3106.895</v>
      </c>
      <c r="C1583" s="10">
        <v>3104.2089999999998</v>
      </c>
      <c r="D1583" s="10">
        <v>3104.2089999999998</v>
      </c>
      <c r="E1583" s="10">
        <v>3072.413</v>
      </c>
      <c r="F1583" s="10">
        <v>3100.1390000000001</v>
      </c>
      <c r="G1583" s="10">
        <v>1446338500</v>
      </c>
      <c r="H1583" s="10">
        <v>20138515288</v>
      </c>
      <c r="I1583" s="10">
        <v>-6.7560000000000002</v>
      </c>
      <c r="J1583" s="10">
        <v>-0.2175</v>
      </c>
    </row>
    <row r="1584" spans="1:10" x14ac:dyDescent="0.25">
      <c r="A1584" s="9">
        <v>40731</v>
      </c>
      <c r="B1584" s="10">
        <v>3100.1390000000001</v>
      </c>
      <c r="C1584" s="10">
        <v>3105.8510000000001</v>
      </c>
      <c r="D1584" s="10">
        <v>3123.7289999999998</v>
      </c>
      <c r="E1584" s="10">
        <v>3085.9969999999998</v>
      </c>
      <c r="F1584" s="10">
        <v>3088.252</v>
      </c>
      <c r="G1584" s="10">
        <v>1464336500</v>
      </c>
      <c r="H1584" s="10">
        <v>20245487857</v>
      </c>
      <c r="I1584" s="10">
        <v>-11.887</v>
      </c>
      <c r="J1584" s="10">
        <v>-0.38340000000000002</v>
      </c>
    </row>
    <row r="1585" spans="1:10" x14ac:dyDescent="0.25">
      <c r="A1585" s="9">
        <v>40732</v>
      </c>
      <c r="B1585" s="10">
        <v>3088.252</v>
      </c>
      <c r="C1585" s="10">
        <v>3089.18</v>
      </c>
      <c r="D1585" s="10">
        <v>3105.2959999999998</v>
      </c>
      <c r="E1585" s="10">
        <v>3076.4720000000002</v>
      </c>
      <c r="F1585" s="10">
        <v>3091.4780000000001</v>
      </c>
      <c r="G1585" s="10">
        <v>1126687700</v>
      </c>
      <c r="H1585" s="10">
        <v>15048496816</v>
      </c>
      <c r="I1585" s="10">
        <v>3.226</v>
      </c>
      <c r="J1585" s="10">
        <v>0.1045</v>
      </c>
    </row>
    <row r="1586" spans="1:10" x14ac:dyDescent="0.25">
      <c r="A1586" s="9">
        <v>40735</v>
      </c>
      <c r="B1586" s="10">
        <v>3091.4780000000001</v>
      </c>
      <c r="C1586" s="10">
        <v>3083.694</v>
      </c>
      <c r="D1586" s="10">
        <v>3100.34</v>
      </c>
      <c r="E1586" s="10">
        <v>3067.3939999999998</v>
      </c>
      <c r="F1586" s="10">
        <v>3090.6120000000001</v>
      </c>
      <c r="G1586" s="10">
        <v>1114815600</v>
      </c>
      <c r="H1586" s="10">
        <v>14832257215</v>
      </c>
      <c r="I1586" s="10">
        <v>-0.86599999999999999</v>
      </c>
      <c r="J1586" s="10">
        <v>-2.8000000000000001E-2</v>
      </c>
    </row>
    <row r="1587" spans="1:10" x14ac:dyDescent="0.25">
      <c r="A1587" s="9">
        <v>40736</v>
      </c>
      <c r="B1587" s="10">
        <v>3090.6120000000001</v>
      </c>
      <c r="C1587" s="10">
        <v>3064.0540000000001</v>
      </c>
      <c r="D1587" s="10">
        <v>3064.163</v>
      </c>
      <c r="E1587" s="10">
        <v>3028.288</v>
      </c>
      <c r="F1587" s="10">
        <v>3031.067</v>
      </c>
      <c r="G1587" s="10">
        <v>1255016700</v>
      </c>
      <c r="H1587" s="10">
        <v>16769977216</v>
      </c>
      <c r="I1587" s="10">
        <v>-59.545000000000002</v>
      </c>
      <c r="J1587" s="10">
        <v>-1.9266000000000001</v>
      </c>
    </row>
    <row r="1588" spans="1:10" x14ac:dyDescent="0.25">
      <c r="A1588" s="9">
        <v>40737</v>
      </c>
      <c r="B1588" s="10">
        <v>3031.067</v>
      </c>
      <c r="C1588" s="10">
        <v>3033.7860000000001</v>
      </c>
      <c r="D1588" s="10">
        <v>3080.6309999999999</v>
      </c>
      <c r="E1588" s="10">
        <v>3033.7860000000001</v>
      </c>
      <c r="F1588" s="10">
        <v>3077.2159999999999</v>
      </c>
      <c r="G1588" s="10">
        <v>1184738700</v>
      </c>
      <c r="H1588" s="10">
        <v>16020005838</v>
      </c>
      <c r="I1588" s="10">
        <v>46.149000000000001</v>
      </c>
      <c r="J1588" s="10">
        <v>1.5225</v>
      </c>
    </row>
    <row r="1589" spans="1:10" x14ac:dyDescent="0.25">
      <c r="A1589" s="9">
        <v>40738</v>
      </c>
      <c r="B1589" s="10">
        <v>3077.2159999999999</v>
      </c>
      <c r="C1589" s="10">
        <v>3082.788</v>
      </c>
      <c r="D1589" s="10">
        <v>3096.9430000000002</v>
      </c>
      <c r="E1589" s="10">
        <v>3066.7379999999998</v>
      </c>
      <c r="F1589" s="10">
        <v>3087.3119999999999</v>
      </c>
      <c r="G1589" s="10">
        <v>1322684600</v>
      </c>
      <c r="H1589" s="10">
        <v>17738703561</v>
      </c>
      <c r="I1589" s="10">
        <v>10.096</v>
      </c>
      <c r="J1589" s="10">
        <v>0.3281</v>
      </c>
    </row>
    <row r="1590" spans="1:10" x14ac:dyDescent="0.25">
      <c r="A1590" s="9">
        <v>40739</v>
      </c>
      <c r="B1590" s="10">
        <v>3087.3119999999999</v>
      </c>
      <c r="C1590" s="10">
        <v>3078.8110000000001</v>
      </c>
      <c r="D1590" s="10">
        <v>3095.6689999999999</v>
      </c>
      <c r="E1590" s="10">
        <v>3063.884</v>
      </c>
      <c r="F1590" s="10">
        <v>3095.395</v>
      </c>
      <c r="G1590" s="10">
        <v>1338773200</v>
      </c>
      <c r="H1590" s="10">
        <v>17156483852</v>
      </c>
      <c r="I1590" s="10">
        <v>8.0830000000000002</v>
      </c>
      <c r="J1590" s="10">
        <v>0.26179999999999998</v>
      </c>
    </row>
    <row r="1591" spans="1:10" x14ac:dyDescent="0.25">
      <c r="A1591" s="9">
        <v>40742</v>
      </c>
      <c r="B1591" s="10">
        <v>3095.395</v>
      </c>
      <c r="C1591" s="10">
        <v>3093.241</v>
      </c>
      <c r="D1591" s="10">
        <v>3096.5929999999998</v>
      </c>
      <c r="E1591" s="10">
        <v>3072.75</v>
      </c>
      <c r="F1591" s="10">
        <v>3082.143</v>
      </c>
      <c r="G1591" s="10">
        <v>1228986600</v>
      </c>
      <c r="H1591" s="10">
        <v>16568860280</v>
      </c>
      <c r="I1591" s="10">
        <v>-13.252000000000001</v>
      </c>
      <c r="J1591" s="10">
        <v>-0.42809999999999998</v>
      </c>
    </row>
    <row r="1592" spans="1:10" x14ac:dyDescent="0.25">
      <c r="A1592" s="9">
        <v>40743</v>
      </c>
      <c r="B1592" s="10">
        <v>3082.143</v>
      </c>
      <c r="C1592" s="10">
        <v>3067.5720000000001</v>
      </c>
      <c r="D1592" s="10">
        <v>3074.1019999999999</v>
      </c>
      <c r="E1592" s="10">
        <v>3049.7919999999999</v>
      </c>
      <c r="F1592" s="10">
        <v>3055.5259999999998</v>
      </c>
      <c r="G1592" s="10">
        <v>1145131800</v>
      </c>
      <c r="H1592" s="10">
        <v>15859989298</v>
      </c>
      <c r="I1592" s="10">
        <v>-26.617000000000001</v>
      </c>
      <c r="J1592" s="10">
        <v>-0.86360000000000003</v>
      </c>
    </row>
    <row r="1593" spans="1:10" x14ac:dyDescent="0.25">
      <c r="A1593" s="9">
        <v>40744</v>
      </c>
      <c r="B1593" s="10">
        <v>3055.5259999999998</v>
      </c>
      <c r="C1593" s="10">
        <v>3074.471</v>
      </c>
      <c r="D1593" s="10">
        <v>3080.547</v>
      </c>
      <c r="E1593" s="10">
        <v>3034.0729999999999</v>
      </c>
      <c r="F1593" s="10">
        <v>3053.627</v>
      </c>
      <c r="G1593" s="10">
        <v>1009544400</v>
      </c>
      <c r="H1593" s="10">
        <v>12737064671</v>
      </c>
      <c r="I1593" s="10">
        <v>-1.899</v>
      </c>
      <c r="J1593" s="10">
        <v>-6.2100000000000002E-2</v>
      </c>
    </row>
    <row r="1594" spans="1:10" x14ac:dyDescent="0.25">
      <c r="A1594" s="9">
        <v>40745</v>
      </c>
      <c r="B1594" s="10">
        <v>3053.627</v>
      </c>
      <c r="C1594" s="10">
        <v>3057.1469999999999</v>
      </c>
      <c r="D1594" s="10">
        <v>3063.569</v>
      </c>
      <c r="E1594" s="10">
        <v>3027.8879999999999</v>
      </c>
      <c r="F1594" s="10">
        <v>3028.752</v>
      </c>
      <c r="G1594" s="10">
        <v>1064778500</v>
      </c>
      <c r="H1594" s="10">
        <v>13937328029</v>
      </c>
      <c r="I1594" s="10">
        <v>-24.875</v>
      </c>
      <c r="J1594" s="10">
        <v>-0.81459999999999999</v>
      </c>
    </row>
    <row r="1595" spans="1:10" x14ac:dyDescent="0.25">
      <c r="A1595" s="9">
        <v>40746</v>
      </c>
      <c r="B1595" s="10">
        <v>3028.752</v>
      </c>
      <c r="C1595" s="10">
        <v>3035.9580000000001</v>
      </c>
      <c r="D1595" s="10">
        <v>3053.8890000000001</v>
      </c>
      <c r="E1595" s="10">
        <v>3032.721</v>
      </c>
      <c r="F1595" s="10">
        <v>3038.886</v>
      </c>
      <c r="G1595" s="10">
        <v>939150500</v>
      </c>
      <c r="H1595" s="10">
        <v>12729399905</v>
      </c>
      <c r="I1595" s="10">
        <v>10.134</v>
      </c>
      <c r="J1595" s="10">
        <v>0.33460000000000001</v>
      </c>
    </row>
    <row r="1596" spans="1:10" x14ac:dyDescent="0.25">
      <c r="A1596" s="9">
        <v>40749</v>
      </c>
      <c r="B1596" s="10">
        <v>3038.886</v>
      </c>
      <c r="C1596" s="10">
        <v>3024.5929999999998</v>
      </c>
      <c r="D1596" s="10">
        <v>3024.7049999999999</v>
      </c>
      <c r="E1596" s="10">
        <v>2936.7460000000001</v>
      </c>
      <c r="F1596" s="10">
        <v>2946.3780000000002</v>
      </c>
      <c r="G1596" s="10">
        <v>1450265700</v>
      </c>
      <c r="H1596" s="10">
        <v>17454520571</v>
      </c>
      <c r="I1596" s="10">
        <v>-92.507999999999996</v>
      </c>
      <c r="J1596" s="10">
        <v>-3.0440999999999998</v>
      </c>
    </row>
    <row r="1597" spans="1:10" x14ac:dyDescent="0.25">
      <c r="A1597" s="9">
        <v>40750</v>
      </c>
      <c r="B1597" s="10">
        <v>2946.3780000000002</v>
      </c>
      <c r="C1597" s="10">
        <v>2943.6860000000001</v>
      </c>
      <c r="D1597" s="10">
        <v>2954.837</v>
      </c>
      <c r="E1597" s="10">
        <v>2933.0160000000001</v>
      </c>
      <c r="F1597" s="10">
        <v>2950.7069999999999</v>
      </c>
      <c r="G1597" s="10">
        <v>834221100</v>
      </c>
      <c r="H1597" s="10">
        <v>10022449731</v>
      </c>
      <c r="I1597" s="10">
        <v>4.3289999999999997</v>
      </c>
      <c r="J1597" s="10">
        <v>0.1469</v>
      </c>
    </row>
    <row r="1598" spans="1:10" x14ac:dyDescent="0.25">
      <c r="A1598" s="9">
        <v>40751</v>
      </c>
      <c r="B1598" s="10">
        <v>2950.7069999999999</v>
      </c>
      <c r="C1598" s="10">
        <v>2935.3409999999999</v>
      </c>
      <c r="D1598" s="10">
        <v>2976.9690000000001</v>
      </c>
      <c r="E1598" s="10">
        <v>2925.9119999999998</v>
      </c>
      <c r="F1598" s="10">
        <v>2973.3339999999998</v>
      </c>
      <c r="G1598" s="10">
        <v>1049328800</v>
      </c>
      <c r="H1598" s="10">
        <v>12113804509</v>
      </c>
      <c r="I1598" s="10">
        <v>22.626999999999999</v>
      </c>
      <c r="J1598" s="10">
        <v>0.76680000000000004</v>
      </c>
    </row>
    <row r="1599" spans="1:10" x14ac:dyDescent="0.25">
      <c r="A1599" s="9">
        <v>40752</v>
      </c>
      <c r="B1599" s="10">
        <v>2973.3339999999998</v>
      </c>
      <c r="C1599" s="10">
        <v>2948.634</v>
      </c>
      <c r="D1599" s="10">
        <v>2965.0439999999999</v>
      </c>
      <c r="E1599" s="10">
        <v>2932.828</v>
      </c>
      <c r="F1599" s="10">
        <v>2960.748</v>
      </c>
      <c r="G1599" s="10">
        <v>1017048400</v>
      </c>
      <c r="H1599" s="10">
        <v>13241010064</v>
      </c>
      <c r="I1599" s="10">
        <v>-12.586</v>
      </c>
      <c r="J1599" s="10">
        <v>-0.42330000000000001</v>
      </c>
    </row>
    <row r="1600" spans="1:10" x14ac:dyDescent="0.25">
      <c r="A1600" s="9">
        <v>40753</v>
      </c>
      <c r="B1600" s="10">
        <v>2960.748</v>
      </c>
      <c r="C1600" s="10">
        <v>2959.9859999999999</v>
      </c>
      <c r="D1600" s="10">
        <v>2974.0230000000001</v>
      </c>
      <c r="E1600" s="10">
        <v>2931.252</v>
      </c>
      <c r="F1600" s="10">
        <v>2951.4279999999999</v>
      </c>
      <c r="G1600" s="10">
        <v>993989700</v>
      </c>
      <c r="H1600" s="10">
        <v>11523904757</v>
      </c>
      <c r="I1600" s="10">
        <v>-9.32</v>
      </c>
      <c r="J1600" s="10">
        <v>-0.31480000000000002</v>
      </c>
    </row>
    <row r="1601" spans="1:10" x14ac:dyDescent="0.25">
      <c r="A1601" s="9">
        <v>40756</v>
      </c>
      <c r="B1601" s="10">
        <v>2951.4279999999999</v>
      </c>
      <c r="C1601" s="10">
        <v>2949.61</v>
      </c>
      <c r="D1601" s="10">
        <v>2974.319</v>
      </c>
      <c r="E1601" s="10">
        <v>2941.0830000000001</v>
      </c>
      <c r="F1601" s="10">
        <v>2959.9369999999999</v>
      </c>
      <c r="G1601" s="10">
        <v>753219500</v>
      </c>
      <c r="H1601" s="10">
        <v>9797833562</v>
      </c>
      <c r="I1601" s="10">
        <v>8.5090000000000003</v>
      </c>
      <c r="J1601" s="10">
        <v>0.2883</v>
      </c>
    </row>
    <row r="1602" spans="1:10" x14ac:dyDescent="0.25">
      <c r="A1602" s="9">
        <v>40757</v>
      </c>
      <c r="B1602" s="10">
        <v>2959.9369999999999</v>
      </c>
      <c r="C1602" s="10">
        <v>2943.386</v>
      </c>
      <c r="D1602" s="10">
        <v>2943.386</v>
      </c>
      <c r="E1602" s="10">
        <v>2900.377</v>
      </c>
      <c r="F1602" s="10">
        <v>2934.924</v>
      </c>
      <c r="G1602" s="10">
        <v>930820600</v>
      </c>
      <c r="H1602" s="10">
        <v>12433316626</v>
      </c>
      <c r="I1602" s="10">
        <v>-25.013000000000002</v>
      </c>
      <c r="J1602" s="10">
        <v>-0.84509999999999996</v>
      </c>
    </row>
    <row r="1603" spans="1:10" x14ac:dyDescent="0.25">
      <c r="A1603" s="9">
        <v>40758</v>
      </c>
      <c r="B1603" s="10">
        <v>2934.924</v>
      </c>
      <c r="C1603" s="10">
        <v>2907.82</v>
      </c>
      <c r="D1603" s="10">
        <v>2947.0309999999999</v>
      </c>
      <c r="E1603" s="10">
        <v>2904.587</v>
      </c>
      <c r="F1603" s="10">
        <v>2929.498</v>
      </c>
      <c r="G1603" s="10">
        <v>881952900</v>
      </c>
      <c r="H1603" s="10">
        <v>12407631392</v>
      </c>
      <c r="I1603" s="10">
        <v>-5.4260000000000002</v>
      </c>
      <c r="J1603" s="10">
        <v>-0.18490000000000001</v>
      </c>
    </row>
    <row r="1604" spans="1:10" x14ac:dyDescent="0.25">
      <c r="A1604" s="9">
        <v>40759</v>
      </c>
      <c r="B1604" s="10">
        <v>2929.498</v>
      </c>
      <c r="C1604" s="10">
        <v>2935.125</v>
      </c>
      <c r="D1604" s="10">
        <v>2954.2950000000001</v>
      </c>
      <c r="E1604" s="10">
        <v>2925.0880000000002</v>
      </c>
      <c r="F1604" s="10">
        <v>2933.0749999999998</v>
      </c>
      <c r="G1604" s="10">
        <v>680314300</v>
      </c>
      <c r="H1604" s="10">
        <v>9310235359</v>
      </c>
      <c r="I1604" s="10">
        <v>3.577</v>
      </c>
      <c r="J1604" s="10">
        <v>0.1221</v>
      </c>
    </row>
    <row r="1605" spans="1:10" x14ac:dyDescent="0.25">
      <c r="A1605" s="9">
        <v>40760</v>
      </c>
      <c r="B1605" s="10">
        <v>2933.0749999999998</v>
      </c>
      <c r="C1605" s="10">
        <v>2859.5569999999998</v>
      </c>
      <c r="D1605" s="10">
        <v>2886.498</v>
      </c>
      <c r="E1605" s="10">
        <v>2845.8820000000001</v>
      </c>
      <c r="F1605" s="10">
        <v>2865.9349999999999</v>
      </c>
      <c r="G1605" s="10">
        <v>1140367700</v>
      </c>
      <c r="H1605" s="10">
        <v>13937734234</v>
      </c>
      <c r="I1605" s="10">
        <v>-67.14</v>
      </c>
      <c r="J1605" s="10">
        <v>-2.2890999999999999</v>
      </c>
    </row>
    <row r="1606" spans="1:10" x14ac:dyDescent="0.25">
      <c r="A1606" s="9">
        <v>40763</v>
      </c>
      <c r="B1606" s="10">
        <v>2865.9349999999999</v>
      </c>
      <c r="C1606" s="10">
        <v>2836.058</v>
      </c>
      <c r="D1606" s="10">
        <v>2854.038</v>
      </c>
      <c r="E1606" s="10">
        <v>2717.4589999999998</v>
      </c>
      <c r="F1606" s="10">
        <v>2746.9119999999998</v>
      </c>
      <c r="G1606" s="10">
        <v>1530889100</v>
      </c>
      <c r="H1606" s="10">
        <v>17316228899</v>
      </c>
      <c r="I1606" s="10">
        <v>-119.023</v>
      </c>
      <c r="J1606" s="10">
        <v>-4.1529999999999996</v>
      </c>
    </row>
    <row r="1607" spans="1:10" x14ac:dyDescent="0.25">
      <c r="A1607" s="9">
        <v>40764</v>
      </c>
      <c r="B1607" s="10">
        <v>2746.9119999999998</v>
      </c>
      <c r="C1607" s="10">
        <v>2675.712</v>
      </c>
      <c r="D1607" s="10">
        <v>2755.9520000000002</v>
      </c>
      <c r="E1607" s="10">
        <v>2647.402</v>
      </c>
      <c r="F1607" s="10">
        <v>2744.3919999999998</v>
      </c>
      <c r="G1607" s="10">
        <v>1488460700</v>
      </c>
      <c r="H1607" s="10">
        <v>16018699327</v>
      </c>
      <c r="I1607" s="10">
        <v>-2.52</v>
      </c>
      <c r="J1607" s="10">
        <v>-9.1700000000000004E-2</v>
      </c>
    </row>
    <row r="1608" spans="1:10" x14ac:dyDescent="0.25">
      <c r="A1608" s="9">
        <v>40765</v>
      </c>
      <c r="B1608" s="10">
        <v>2744.3919999999998</v>
      </c>
      <c r="C1608" s="10">
        <v>2792.623</v>
      </c>
      <c r="D1608" s="10">
        <v>2803.9639999999999</v>
      </c>
      <c r="E1608" s="10">
        <v>2764.7559999999999</v>
      </c>
      <c r="F1608" s="10">
        <v>2768.4250000000002</v>
      </c>
      <c r="G1608" s="10">
        <v>1277490600</v>
      </c>
      <c r="H1608" s="10">
        <v>14590977981</v>
      </c>
      <c r="I1608" s="10">
        <v>24.033000000000001</v>
      </c>
      <c r="J1608" s="10">
        <v>0.87570000000000003</v>
      </c>
    </row>
    <row r="1609" spans="1:10" x14ac:dyDescent="0.25">
      <c r="A1609" s="9">
        <v>40766</v>
      </c>
      <c r="B1609" s="10">
        <v>2768.4250000000002</v>
      </c>
      <c r="C1609" s="10">
        <v>2725.2779999999998</v>
      </c>
      <c r="D1609" s="10">
        <v>2809.0140000000001</v>
      </c>
      <c r="E1609" s="10">
        <v>2722.0079999999998</v>
      </c>
      <c r="F1609" s="10">
        <v>2807.8470000000002</v>
      </c>
      <c r="G1609" s="10">
        <v>1191654500</v>
      </c>
      <c r="H1609" s="10">
        <v>13405490657</v>
      </c>
      <c r="I1609" s="10">
        <v>39.421999999999997</v>
      </c>
      <c r="J1609" s="10">
        <v>1.4239999999999999</v>
      </c>
    </row>
    <row r="1610" spans="1:10" x14ac:dyDescent="0.25">
      <c r="A1610" s="9">
        <v>40767</v>
      </c>
      <c r="B1610" s="10">
        <v>2807.8470000000002</v>
      </c>
      <c r="C1610" s="10">
        <v>2824.143</v>
      </c>
      <c r="D1610" s="10">
        <v>2836.76</v>
      </c>
      <c r="E1610" s="10">
        <v>2812.7379999999998</v>
      </c>
      <c r="F1610" s="10">
        <v>2818.1489999999999</v>
      </c>
      <c r="G1610" s="10">
        <v>1094014400</v>
      </c>
      <c r="H1610" s="10">
        <v>12791665016</v>
      </c>
      <c r="I1610" s="10">
        <v>10.302</v>
      </c>
      <c r="J1610" s="10">
        <v>0.3669</v>
      </c>
    </row>
    <row r="1611" spans="1:10" x14ac:dyDescent="0.25">
      <c r="A1611" s="9">
        <v>40770</v>
      </c>
      <c r="B1611" s="10">
        <v>2818.1489999999999</v>
      </c>
      <c r="C1611" s="10">
        <v>2825.53</v>
      </c>
      <c r="D1611" s="10">
        <v>2855.2930000000001</v>
      </c>
      <c r="E1611" s="10">
        <v>2812.645</v>
      </c>
      <c r="F1611" s="10">
        <v>2854.6219999999998</v>
      </c>
      <c r="G1611" s="10">
        <v>1009973100</v>
      </c>
      <c r="H1611" s="10">
        <v>11076381897</v>
      </c>
      <c r="I1611" s="10">
        <v>36.472999999999999</v>
      </c>
      <c r="J1611" s="10">
        <v>1.2942</v>
      </c>
    </row>
    <row r="1612" spans="1:10" x14ac:dyDescent="0.25">
      <c r="A1612" s="9">
        <v>40771</v>
      </c>
      <c r="B1612" s="10">
        <v>2854.6219999999998</v>
      </c>
      <c r="C1612" s="10">
        <v>2858.69</v>
      </c>
      <c r="D1612" s="10">
        <v>2865.7719999999999</v>
      </c>
      <c r="E1612" s="10">
        <v>2830.31</v>
      </c>
      <c r="F1612" s="10">
        <v>2836.8649999999998</v>
      </c>
      <c r="G1612" s="10">
        <v>941379900</v>
      </c>
      <c r="H1612" s="10">
        <v>11233560011</v>
      </c>
      <c r="I1612" s="10">
        <v>-17.757000000000001</v>
      </c>
      <c r="J1612" s="10">
        <v>-0.622</v>
      </c>
    </row>
    <row r="1613" spans="1:10" x14ac:dyDescent="0.25">
      <c r="A1613" s="9">
        <v>40772</v>
      </c>
      <c r="B1613" s="10">
        <v>2836.8649999999998</v>
      </c>
      <c r="C1613" s="10">
        <v>2831.877</v>
      </c>
      <c r="D1613" s="10">
        <v>2850.2449999999999</v>
      </c>
      <c r="E1613" s="10">
        <v>2824.3780000000002</v>
      </c>
      <c r="F1613" s="10">
        <v>2830.64</v>
      </c>
      <c r="G1613" s="10">
        <v>752772600</v>
      </c>
      <c r="H1613" s="10">
        <v>9177810283</v>
      </c>
      <c r="I1613" s="10">
        <v>-6.2249999999999996</v>
      </c>
      <c r="J1613" s="10">
        <v>-0.21940000000000001</v>
      </c>
    </row>
    <row r="1614" spans="1:10" x14ac:dyDescent="0.25">
      <c r="A1614" s="9">
        <v>40773</v>
      </c>
      <c r="B1614" s="10">
        <v>2830.64</v>
      </c>
      <c r="C1614" s="10">
        <v>2830.8890000000001</v>
      </c>
      <c r="D1614" s="10">
        <v>2832.4760000000001</v>
      </c>
      <c r="E1614" s="10">
        <v>2780.2649999999999</v>
      </c>
      <c r="F1614" s="10">
        <v>2783.3159999999998</v>
      </c>
      <c r="G1614" s="10">
        <v>795258500</v>
      </c>
      <c r="H1614" s="10">
        <v>9683891785</v>
      </c>
      <c r="I1614" s="10">
        <v>-47.323999999999998</v>
      </c>
      <c r="J1614" s="10">
        <v>-1.6718</v>
      </c>
    </row>
    <row r="1615" spans="1:10" x14ac:dyDescent="0.25">
      <c r="A1615" s="9">
        <v>40774</v>
      </c>
      <c r="B1615" s="10">
        <v>2783.3159999999998</v>
      </c>
      <c r="C1615" s="10">
        <v>2735.1280000000002</v>
      </c>
      <c r="D1615" s="10">
        <v>2756.598</v>
      </c>
      <c r="E1615" s="10">
        <v>2725.7069999999999</v>
      </c>
      <c r="F1615" s="10">
        <v>2749.6109999999999</v>
      </c>
      <c r="G1615" s="10">
        <v>900623700</v>
      </c>
      <c r="H1615" s="10">
        <v>10985787763</v>
      </c>
      <c r="I1615" s="10">
        <v>-33.704999999999998</v>
      </c>
      <c r="J1615" s="10">
        <v>-1.2110000000000001</v>
      </c>
    </row>
    <row r="1616" spans="1:10" x14ac:dyDescent="0.25">
      <c r="A1616" s="9">
        <v>40777</v>
      </c>
      <c r="B1616" s="10">
        <v>2749.6109999999999</v>
      </c>
      <c r="C1616" s="10">
        <v>2750.3150000000001</v>
      </c>
      <c r="D1616" s="10">
        <v>2770.884</v>
      </c>
      <c r="E1616" s="10">
        <v>2716.08</v>
      </c>
      <c r="F1616" s="10">
        <v>2724.3629999999998</v>
      </c>
      <c r="G1616" s="10">
        <v>625662300</v>
      </c>
      <c r="H1616" s="10">
        <v>8002813669</v>
      </c>
      <c r="I1616" s="10">
        <v>-25.248000000000001</v>
      </c>
      <c r="J1616" s="10">
        <v>-0.91820000000000002</v>
      </c>
    </row>
    <row r="1617" spans="1:10" x14ac:dyDescent="0.25">
      <c r="A1617" s="9">
        <v>40778</v>
      </c>
      <c r="B1617" s="10">
        <v>2724.3629999999998</v>
      </c>
      <c r="C1617" s="10">
        <v>2735.6</v>
      </c>
      <c r="D1617" s="10">
        <v>2766.8739999999998</v>
      </c>
      <c r="E1617" s="10">
        <v>2726.3270000000002</v>
      </c>
      <c r="F1617" s="10">
        <v>2766.4760000000001</v>
      </c>
      <c r="G1617" s="10">
        <v>605302400</v>
      </c>
      <c r="H1617" s="10">
        <v>7092545900</v>
      </c>
      <c r="I1617" s="10">
        <v>42.113</v>
      </c>
      <c r="J1617" s="10">
        <v>1.5458000000000001</v>
      </c>
    </row>
    <row r="1618" spans="1:10" x14ac:dyDescent="0.25">
      <c r="A1618" s="9">
        <v>40779</v>
      </c>
      <c r="B1618" s="10">
        <v>2766.4760000000001</v>
      </c>
      <c r="C1618" s="10">
        <v>2780.1179999999999</v>
      </c>
      <c r="D1618" s="10">
        <v>2788.29</v>
      </c>
      <c r="E1618" s="10">
        <v>2751.9810000000002</v>
      </c>
      <c r="F1618" s="10">
        <v>2758.4340000000002</v>
      </c>
      <c r="G1618" s="10">
        <v>726135400</v>
      </c>
      <c r="H1618" s="10">
        <v>9239075754</v>
      </c>
      <c r="I1618" s="10">
        <v>-8.0419999999999998</v>
      </c>
      <c r="J1618" s="10">
        <v>-0.29070000000000001</v>
      </c>
    </row>
    <row r="1619" spans="1:10" x14ac:dyDescent="0.25">
      <c r="A1619" s="9">
        <v>40780</v>
      </c>
      <c r="B1619" s="10">
        <v>2758.4340000000002</v>
      </c>
      <c r="C1619" s="10">
        <v>2767.9430000000002</v>
      </c>
      <c r="D1619" s="10">
        <v>2849.3090000000002</v>
      </c>
      <c r="E1619" s="10">
        <v>2761.3180000000002</v>
      </c>
      <c r="F1619" s="10">
        <v>2848.0540000000001</v>
      </c>
      <c r="G1619" s="10">
        <v>1426399100</v>
      </c>
      <c r="H1619" s="10">
        <v>16444413574</v>
      </c>
      <c r="I1619" s="10">
        <v>89.62</v>
      </c>
      <c r="J1619" s="10">
        <v>3.2488999999999999</v>
      </c>
    </row>
    <row r="1620" spans="1:10" x14ac:dyDescent="0.25">
      <c r="A1620" s="9">
        <v>40781</v>
      </c>
      <c r="B1620" s="10">
        <v>2848.0540000000001</v>
      </c>
      <c r="C1620" s="10">
        <v>2834.2429999999999</v>
      </c>
      <c r="D1620" s="10">
        <v>2846.8139999999999</v>
      </c>
      <c r="E1620" s="10">
        <v>2823.6990000000001</v>
      </c>
      <c r="F1620" s="10">
        <v>2841.1469999999999</v>
      </c>
      <c r="G1620" s="10">
        <v>861662500</v>
      </c>
      <c r="H1620" s="10">
        <v>10459934051</v>
      </c>
      <c r="I1620" s="10">
        <v>-6.907</v>
      </c>
      <c r="J1620" s="10">
        <v>-0.24249999999999999</v>
      </c>
    </row>
    <row r="1621" spans="1:10" x14ac:dyDescent="0.25">
      <c r="A1621" s="9">
        <v>40784</v>
      </c>
      <c r="B1621" s="10">
        <v>2841.1469999999999</v>
      </c>
      <c r="C1621" s="10">
        <v>2819.9070000000002</v>
      </c>
      <c r="D1621" s="10">
        <v>2819.9070000000002</v>
      </c>
      <c r="E1621" s="10">
        <v>2794.643</v>
      </c>
      <c r="F1621" s="10">
        <v>2800.212</v>
      </c>
      <c r="G1621" s="10">
        <v>923863900</v>
      </c>
      <c r="H1621" s="10">
        <v>11353240533</v>
      </c>
      <c r="I1621" s="10">
        <v>-40.935000000000002</v>
      </c>
      <c r="J1621" s="10">
        <v>-1.4408000000000001</v>
      </c>
    </row>
    <row r="1622" spans="1:10" x14ac:dyDescent="0.25">
      <c r="A1622" s="9">
        <v>40785</v>
      </c>
      <c r="B1622" s="10">
        <v>2800.212</v>
      </c>
      <c r="C1622" s="10">
        <v>2821.3310000000001</v>
      </c>
      <c r="D1622" s="10">
        <v>2850.0230000000001</v>
      </c>
      <c r="E1622" s="10">
        <v>2791.0279999999998</v>
      </c>
      <c r="F1622" s="10">
        <v>2793.6289999999999</v>
      </c>
      <c r="G1622" s="10">
        <v>920552900</v>
      </c>
      <c r="H1622" s="10">
        <v>10889492704</v>
      </c>
      <c r="I1622" s="10">
        <v>-6.5830000000000002</v>
      </c>
      <c r="J1622" s="10">
        <v>-0.2351</v>
      </c>
    </row>
    <row r="1623" spans="1:10" x14ac:dyDescent="0.25">
      <c r="A1623" s="9">
        <v>40786</v>
      </c>
      <c r="B1623" s="10">
        <v>2793.6289999999999</v>
      </c>
      <c r="C1623" s="10">
        <v>2794.308</v>
      </c>
      <c r="D1623" s="10">
        <v>2806.3879999999999</v>
      </c>
      <c r="E1623" s="10">
        <v>2772.547</v>
      </c>
      <c r="F1623" s="10">
        <v>2800.0439999999999</v>
      </c>
      <c r="G1623" s="10">
        <v>720885000</v>
      </c>
      <c r="H1623" s="10">
        <v>8528786891</v>
      </c>
      <c r="I1623" s="10">
        <v>6.415</v>
      </c>
      <c r="J1623" s="10">
        <v>0.2296</v>
      </c>
    </row>
    <row r="1624" spans="1:10" x14ac:dyDescent="0.25">
      <c r="A1624" s="9">
        <v>40787</v>
      </c>
      <c r="B1624" s="10">
        <v>2800.0439999999999</v>
      </c>
      <c r="C1624" s="10">
        <v>2804.058</v>
      </c>
      <c r="D1624" s="10">
        <v>2820.91</v>
      </c>
      <c r="E1624" s="10">
        <v>2778.8760000000002</v>
      </c>
      <c r="F1624" s="10">
        <v>2786.223</v>
      </c>
      <c r="G1624" s="10">
        <v>672798700</v>
      </c>
      <c r="H1624" s="10">
        <v>8187286017</v>
      </c>
      <c r="I1624" s="10">
        <v>-13.821</v>
      </c>
      <c r="J1624" s="10">
        <v>-0.49359999999999998</v>
      </c>
    </row>
    <row r="1625" spans="1:10" x14ac:dyDescent="0.25">
      <c r="A1625" s="9">
        <v>40788</v>
      </c>
      <c r="B1625" s="10">
        <v>2786.223</v>
      </c>
      <c r="C1625" s="10">
        <v>2782.7020000000002</v>
      </c>
      <c r="D1625" s="10">
        <v>2789.5949999999998</v>
      </c>
      <c r="E1625" s="10">
        <v>2746.5709999999999</v>
      </c>
      <c r="F1625" s="10">
        <v>2755.317</v>
      </c>
      <c r="G1625" s="10">
        <v>611664300</v>
      </c>
      <c r="H1625" s="10">
        <v>7821011778</v>
      </c>
      <c r="I1625" s="10">
        <v>-30.905999999999999</v>
      </c>
      <c r="J1625" s="10">
        <v>-1.1092</v>
      </c>
    </row>
    <row r="1626" spans="1:10" x14ac:dyDescent="0.25">
      <c r="A1626" s="9">
        <v>40791</v>
      </c>
      <c r="B1626" s="10">
        <v>2755.317</v>
      </c>
      <c r="C1626" s="10">
        <v>2731.8319999999999</v>
      </c>
      <c r="D1626" s="10">
        <v>2731.8319999999999</v>
      </c>
      <c r="E1626" s="10">
        <v>2692.0369999999998</v>
      </c>
      <c r="F1626" s="10">
        <v>2693.57</v>
      </c>
      <c r="G1626" s="10">
        <v>748754900</v>
      </c>
      <c r="H1626" s="10">
        <v>8654297747</v>
      </c>
      <c r="I1626" s="10">
        <v>-61.747</v>
      </c>
      <c r="J1626" s="10">
        <v>-2.2410000000000001</v>
      </c>
    </row>
    <row r="1627" spans="1:10" x14ac:dyDescent="0.25">
      <c r="A1627" s="9">
        <v>40792</v>
      </c>
      <c r="B1627" s="10">
        <v>2693.57</v>
      </c>
      <c r="C1627" s="10">
        <v>2678.1570000000002</v>
      </c>
      <c r="D1627" s="10">
        <v>2693.7089999999998</v>
      </c>
      <c r="E1627" s="10">
        <v>2661.5729999999999</v>
      </c>
      <c r="F1627" s="10">
        <v>2675.203</v>
      </c>
      <c r="G1627" s="10">
        <v>616116100</v>
      </c>
      <c r="H1627" s="10">
        <v>7430737746</v>
      </c>
      <c r="I1627" s="10">
        <v>-18.367000000000001</v>
      </c>
      <c r="J1627" s="10">
        <v>-0.68189999999999995</v>
      </c>
    </row>
    <row r="1628" spans="1:10" x14ac:dyDescent="0.25">
      <c r="A1628" s="9">
        <v>40793</v>
      </c>
      <c r="B1628" s="10">
        <v>2675.203</v>
      </c>
      <c r="C1628" s="10">
        <v>2688.8969999999999</v>
      </c>
      <c r="D1628" s="10">
        <v>2732.5120000000002</v>
      </c>
      <c r="E1628" s="10">
        <v>2685.4920000000002</v>
      </c>
      <c r="F1628" s="10">
        <v>2731.7669999999998</v>
      </c>
      <c r="G1628" s="10">
        <v>740443100</v>
      </c>
      <c r="H1628" s="10">
        <v>8746857104</v>
      </c>
      <c r="I1628" s="10">
        <v>56.564</v>
      </c>
      <c r="J1628" s="10">
        <v>2.1143999999999998</v>
      </c>
    </row>
    <row r="1629" spans="1:10" x14ac:dyDescent="0.25">
      <c r="A1629" s="9">
        <v>40794</v>
      </c>
      <c r="B1629" s="10">
        <v>2731.7669999999998</v>
      </c>
      <c r="C1629" s="10">
        <v>2742.0149999999999</v>
      </c>
      <c r="D1629" s="10">
        <v>2745.0659999999998</v>
      </c>
      <c r="E1629" s="10">
        <v>2715.6819999999998</v>
      </c>
      <c r="F1629" s="10">
        <v>2716.2220000000002</v>
      </c>
      <c r="G1629" s="10">
        <v>661866400</v>
      </c>
      <c r="H1629" s="10">
        <v>7536690076</v>
      </c>
      <c r="I1629" s="10">
        <v>-15.545</v>
      </c>
      <c r="J1629" s="10">
        <v>-0.56899999999999995</v>
      </c>
    </row>
    <row r="1630" spans="1:10" x14ac:dyDescent="0.25">
      <c r="A1630" s="9">
        <v>40795</v>
      </c>
      <c r="B1630" s="10">
        <v>2716.2220000000002</v>
      </c>
      <c r="C1630" s="10">
        <v>2730.9209999999998</v>
      </c>
      <c r="D1630" s="10">
        <v>2758.1219999999998</v>
      </c>
      <c r="E1630" s="10">
        <v>2704.0859999999998</v>
      </c>
      <c r="F1630" s="10">
        <v>2715.1860000000001</v>
      </c>
      <c r="G1630" s="10">
        <v>671236400</v>
      </c>
      <c r="H1630" s="10">
        <v>7577137151</v>
      </c>
      <c r="I1630" s="10">
        <v>-1.036</v>
      </c>
      <c r="J1630" s="10">
        <v>-3.8100000000000002E-2</v>
      </c>
    </row>
    <row r="1631" spans="1:10" x14ac:dyDescent="0.25">
      <c r="A1631" s="9">
        <v>40799</v>
      </c>
      <c r="B1631" s="10">
        <v>2715.1860000000001</v>
      </c>
      <c r="C1631" s="10">
        <v>2681.1</v>
      </c>
      <c r="D1631" s="10">
        <v>2696.7660000000001</v>
      </c>
      <c r="E1631" s="10">
        <v>2666.6559999999999</v>
      </c>
      <c r="F1631" s="10">
        <v>2691.5929999999998</v>
      </c>
      <c r="G1631" s="10">
        <v>605145500</v>
      </c>
      <c r="H1631" s="10">
        <v>6874350152</v>
      </c>
      <c r="I1631" s="10">
        <v>-23.593</v>
      </c>
      <c r="J1631" s="10">
        <v>-0.86890000000000001</v>
      </c>
    </row>
    <row r="1632" spans="1:10" x14ac:dyDescent="0.25">
      <c r="A1632" s="9">
        <v>40800</v>
      </c>
      <c r="B1632" s="10">
        <v>2691.5929999999998</v>
      </c>
      <c r="C1632" s="10">
        <v>2700.3009999999999</v>
      </c>
      <c r="D1632" s="10">
        <v>2710.355</v>
      </c>
      <c r="E1632" s="10">
        <v>2655.6869999999999</v>
      </c>
      <c r="F1632" s="10">
        <v>2709.3020000000001</v>
      </c>
      <c r="G1632" s="10">
        <v>667561900</v>
      </c>
      <c r="H1632" s="10">
        <v>7587426038</v>
      </c>
      <c r="I1632" s="10">
        <v>17.709</v>
      </c>
      <c r="J1632" s="10">
        <v>0.65790000000000004</v>
      </c>
    </row>
    <row r="1633" spans="1:10" x14ac:dyDescent="0.25">
      <c r="A1633" s="9">
        <v>40801</v>
      </c>
      <c r="B1633" s="10">
        <v>2709.3020000000001</v>
      </c>
      <c r="C1633" s="10">
        <v>2708.5360000000001</v>
      </c>
      <c r="D1633" s="10">
        <v>2725.991</v>
      </c>
      <c r="E1633" s="10">
        <v>2698.9879999999998</v>
      </c>
      <c r="F1633" s="10">
        <v>2699.3760000000002</v>
      </c>
      <c r="G1633" s="10">
        <v>613265800</v>
      </c>
      <c r="H1633" s="10">
        <v>7169666866</v>
      </c>
      <c r="I1633" s="10">
        <v>-9.9260000000000002</v>
      </c>
      <c r="J1633" s="10">
        <v>-0.3664</v>
      </c>
    </row>
    <row r="1634" spans="1:10" x14ac:dyDescent="0.25">
      <c r="A1634" s="9">
        <v>40802</v>
      </c>
      <c r="B1634" s="10">
        <v>2699.3760000000002</v>
      </c>
      <c r="C1634" s="10">
        <v>2715.145</v>
      </c>
      <c r="D1634" s="10">
        <v>2726.8690000000001</v>
      </c>
      <c r="E1634" s="10">
        <v>2699.1019999999999</v>
      </c>
      <c r="F1634" s="10">
        <v>2704.8519999999999</v>
      </c>
      <c r="G1634" s="10">
        <v>555924900</v>
      </c>
      <c r="H1634" s="10">
        <v>6183653024</v>
      </c>
      <c r="I1634" s="10">
        <v>5.476</v>
      </c>
      <c r="J1634" s="10">
        <v>0.2029</v>
      </c>
    </row>
    <row r="1635" spans="1:10" x14ac:dyDescent="0.25">
      <c r="A1635" s="9">
        <v>40805</v>
      </c>
      <c r="B1635" s="10">
        <v>2704.8519999999999</v>
      </c>
      <c r="C1635" s="10">
        <v>2690.7190000000001</v>
      </c>
      <c r="D1635" s="10">
        <v>2690.7190000000001</v>
      </c>
      <c r="E1635" s="10">
        <v>2656.0880000000002</v>
      </c>
      <c r="F1635" s="10">
        <v>2656.1350000000002</v>
      </c>
      <c r="G1635" s="10">
        <v>559388500</v>
      </c>
      <c r="H1635" s="10">
        <v>6258451000</v>
      </c>
      <c r="I1635" s="10">
        <v>-48.716999999999999</v>
      </c>
      <c r="J1635" s="10">
        <v>-1.8010999999999999</v>
      </c>
    </row>
    <row r="1636" spans="1:10" x14ac:dyDescent="0.25">
      <c r="A1636" s="9">
        <v>40806</v>
      </c>
      <c r="B1636" s="10">
        <v>2656.1350000000002</v>
      </c>
      <c r="C1636" s="10">
        <v>2652.288</v>
      </c>
      <c r="D1636" s="10">
        <v>2682.5540000000001</v>
      </c>
      <c r="E1636" s="10">
        <v>2649.1219999999998</v>
      </c>
      <c r="F1636" s="10">
        <v>2672.123</v>
      </c>
      <c r="G1636" s="10">
        <v>492309600</v>
      </c>
      <c r="H1636" s="10">
        <v>5561709376</v>
      </c>
      <c r="I1636" s="10">
        <v>15.988</v>
      </c>
      <c r="J1636" s="10">
        <v>0.60189999999999999</v>
      </c>
    </row>
    <row r="1637" spans="1:10" x14ac:dyDescent="0.25">
      <c r="A1637" s="9">
        <v>40807</v>
      </c>
      <c r="B1637" s="10">
        <v>2672.123</v>
      </c>
      <c r="C1637" s="10">
        <v>2674.7150000000001</v>
      </c>
      <c r="D1637" s="10">
        <v>2756.7269999999999</v>
      </c>
      <c r="E1637" s="10">
        <v>2659.4409999999998</v>
      </c>
      <c r="F1637" s="10">
        <v>2749.6289999999999</v>
      </c>
      <c r="G1637" s="10">
        <v>1148724500</v>
      </c>
      <c r="H1637" s="10">
        <v>13258141761</v>
      </c>
      <c r="I1637" s="10">
        <v>77.506</v>
      </c>
      <c r="J1637" s="10">
        <v>2.9005000000000001</v>
      </c>
    </row>
    <row r="1638" spans="1:10" x14ac:dyDescent="0.25">
      <c r="A1638" s="9">
        <v>40808</v>
      </c>
      <c r="B1638" s="10">
        <v>2749.6289999999999</v>
      </c>
      <c r="C1638" s="10">
        <v>2725.1729999999998</v>
      </c>
      <c r="D1638" s="10">
        <v>2733.8960000000002</v>
      </c>
      <c r="E1638" s="10">
        <v>2673.69</v>
      </c>
      <c r="F1638" s="10">
        <v>2674.248</v>
      </c>
      <c r="G1638" s="10">
        <v>898024500</v>
      </c>
      <c r="H1638" s="10">
        <v>10037241145</v>
      </c>
      <c r="I1638" s="10">
        <v>-75.381</v>
      </c>
      <c r="J1638" s="10">
        <v>-2.7414999999999998</v>
      </c>
    </row>
    <row r="1639" spans="1:10" x14ac:dyDescent="0.25">
      <c r="A1639" s="9">
        <v>40809</v>
      </c>
      <c r="B1639" s="10">
        <v>2674.248</v>
      </c>
      <c r="C1639" s="10">
        <v>2635.518</v>
      </c>
      <c r="D1639" s="10">
        <v>2671.5680000000002</v>
      </c>
      <c r="E1639" s="10">
        <v>2627.2040000000002</v>
      </c>
      <c r="F1639" s="10">
        <v>2665.0120000000002</v>
      </c>
      <c r="G1639" s="10">
        <v>893137200</v>
      </c>
      <c r="H1639" s="10">
        <v>10014282795</v>
      </c>
      <c r="I1639" s="10">
        <v>-9.2360000000000007</v>
      </c>
      <c r="J1639" s="10">
        <v>-0.34539999999999998</v>
      </c>
    </row>
    <row r="1640" spans="1:10" x14ac:dyDescent="0.25">
      <c r="A1640" s="9">
        <v>40812</v>
      </c>
      <c r="B1640" s="10">
        <v>2665.0120000000002</v>
      </c>
      <c r="C1640" s="10">
        <v>2643.279</v>
      </c>
      <c r="D1640" s="10">
        <v>2673.9259999999999</v>
      </c>
      <c r="E1640" s="10">
        <v>2615.538</v>
      </c>
      <c r="F1640" s="10">
        <v>2623.6550000000002</v>
      </c>
      <c r="G1640" s="10">
        <v>736149100</v>
      </c>
      <c r="H1640" s="10">
        <v>7997179107</v>
      </c>
      <c r="I1640" s="10">
        <v>-41.356999999999999</v>
      </c>
      <c r="J1640" s="10">
        <v>-1.5519000000000001</v>
      </c>
    </row>
    <row r="1641" spans="1:10" x14ac:dyDescent="0.25">
      <c r="A1641" s="9">
        <v>40813</v>
      </c>
      <c r="B1641" s="10">
        <v>2623.6550000000002</v>
      </c>
      <c r="C1641" s="10">
        <v>2643.68</v>
      </c>
      <c r="D1641" s="10">
        <v>2662.8359999999998</v>
      </c>
      <c r="E1641" s="10">
        <v>2625.8510000000001</v>
      </c>
      <c r="F1641" s="10">
        <v>2649.114</v>
      </c>
      <c r="G1641" s="10">
        <v>745476800</v>
      </c>
      <c r="H1641" s="10">
        <v>9256422065</v>
      </c>
      <c r="I1641" s="10">
        <v>25.459</v>
      </c>
      <c r="J1641" s="10">
        <v>0.97040000000000004</v>
      </c>
    </row>
    <row r="1642" spans="1:10" x14ac:dyDescent="0.25">
      <c r="A1642" s="9">
        <v>40814</v>
      </c>
      <c r="B1642" s="10">
        <v>2649.114</v>
      </c>
      <c r="C1642" s="10">
        <v>2666.2280000000001</v>
      </c>
      <c r="D1642" s="10">
        <v>2670.076</v>
      </c>
      <c r="E1642" s="10">
        <v>2612.261</v>
      </c>
      <c r="F1642" s="10">
        <v>2620.3150000000001</v>
      </c>
      <c r="G1642" s="10">
        <v>719648500</v>
      </c>
      <c r="H1642" s="10">
        <v>8681877502</v>
      </c>
      <c r="I1642" s="10">
        <v>-28.798999999999999</v>
      </c>
      <c r="J1642" s="10">
        <v>-1.0871</v>
      </c>
    </row>
    <row r="1643" spans="1:10" x14ac:dyDescent="0.25">
      <c r="A1643" s="9">
        <v>40815</v>
      </c>
      <c r="B1643" s="10">
        <v>2620.3150000000001</v>
      </c>
      <c r="C1643" s="10">
        <v>2605.134</v>
      </c>
      <c r="D1643" s="10">
        <v>2625.683</v>
      </c>
      <c r="E1643" s="10">
        <v>2592.605</v>
      </c>
      <c r="F1643" s="10">
        <v>2600.1610000000001</v>
      </c>
      <c r="G1643" s="10">
        <v>768892700</v>
      </c>
      <c r="H1643" s="10">
        <v>8718836015</v>
      </c>
      <c r="I1643" s="10">
        <v>-20.154</v>
      </c>
      <c r="J1643" s="10">
        <v>-0.76910000000000001</v>
      </c>
    </row>
    <row r="1644" spans="1:10" x14ac:dyDescent="0.25">
      <c r="A1644" s="9">
        <v>40816</v>
      </c>
      <c r="B1644" s="10">
        <v>2600.1610000000001</v>
      </c>
      <c r="C1644" s="10">
        <v>2606.973</v>
      </c>
      <c r="D1644" s="10">
        <v>2616.723</v>
      </c>
      <c r="E1644" s="10">
        <v>2585.404</v>
      </c>
      <c r="F1644" s="10">
        <v>2594.9969999999998</v>
      </c>
      <c r="G1644" s="10">
        <v>681311900</v>
      </c>
      <c r="H1644" s="10">
        <v>7692569415</v>
      </c>
      <c r="I1644" s="10">
        <v>-5.1639999999999997</v>
      </c>
      <c r="J1644" s="10">
        <v>-0.1986</v>
      </c>
    </row>
    <row r="1645" spans="1:10" x14ac:dyDescent="0.25">
      <c r="A1645" s="9">
        <v>40826</v>
      </c>
      <c r="B1645" s="10">
        <v>2594.9969999999998</v>
      </c>
      <c r="C1645" s="10">
        <v>2601.5010000000002</v>
      </c>
      <c r="D1645" s="10">
        <v>2607.7719999999999</v>
      </c>
      <c r="E1645" s="10">
        <v>2578.2660000000001</v>
      </c>
      <c r="F1645" s="10">
        <v>2583.1619999999998</v>
      </c>
      <c r="G1645" s="10">
        <v>578822700</v>
      </c>
      <c r="H1645" s="10">
        <v>6396009953</v>
      </c>
      <c r="I1645" s="10">
        <v>-11.835000000000001</v>
      </c>
      <c r="J1645" s="10">
        <v>-0.45610000000000001</v>
      </c>
    </row>
    <row r="1646" spans="1:10" x14ac:dyDescent="0.25">
      <c r="A1646" s="9">
        <v>40827</v>
      </c>
      <c r="B1646" s="10">
        <v>2583.1619999999998</v>
      </c>
      <c r="C1646" s="10">
        <v>2648.2449999999999</v>
      </c>
      <c r="D1646" s="10">
        <v>2661.0010000000002</v>
      </c>
      <c r="E1646" s="10">
        <v>2538.248</v>
      </c>
      <c r="F1646" s="10">
        <v>2564.0819999999999</v>
      </c>
      <c r="G1646" s="10">
        <v>1132688600</v>
      </c>
      <c r="H1646" s="10">
        <v>13308032856</v>
      </c>
      <c r="I1646" s="10">
        <v>-19.079999999999998</v>
      </c>
      <c r="J1646" s="10">
        <v>-0.73860000000000003</v>
      </c>
    </row>
    <row r="1647" spans="1:10" x14ac:dyDescent="0.25">
      <c r="A1647" s="9">
        <v>40828</v>
      </c>
      <c r="B1647" s="10">
        <v>2564.0819999999999</v>
      </c>
      <c r="C1647" s="10">
        <v>2547.933</v>
      </c>
      <c r="D1647" s="10">
        <v>2644.672</v>
      </c>
      <c r="E1647" s="10">
        <v>2527.9409999999998</v>
      </c>
      <c r="F1647" s="10">
        <v>2641.663</v>
      </c>
      <c r="G1647" s="10">
        <v>1401635800</v>
      </c>
      <c r="H1647" s="10">
        <v>15065089778</v>
      </c>
      <c r="I1647" s="10">
        <v>77.581000000000003</v>
      </c>
      <c r="J1647" s="10">
        <v>3.0257000000000001</v>
      </c>
    </row>
    <row r="1648" spans="1:10" x14ac:dyDescent="0.25">
      <c r="A1648" s="9">
        <v>40829</v>
      </c>
      <c r="B1648" s="10">
        <v>2641.663</v>
      </c>
      <c r="C1648" s="10">
        <v>2629.7979999999998</v>
      </c>
      <c r="D1648" s="10">
        <v>2660.239</v>
      </c>
      <c r="E1648" s="10">
        <v>2622.5740000000001</v>
      </c>
      <c r="F1648" s="10">
        <v>2654.4749999999999</v>
      </c>
      <c r="G1648" s="10">
        <v>1208849000</v>
      </c>
      <c r="H1648" s="10">
        <v>12236467136</v>
      </c>
      <c r="I1648" s="10">
        <v>12.811999999999999</v>
      </c>
      <c r="J1648" s="10">
        <v>0.48499999999999999</v>
      </c>
    </row>
    <row r="1649" spans="1:10" x14ac:dyDescent="0.25">
      <c r="A1649" s="9">
        <v>40830</v>
      </c>
      <c r="B1649" s="10">
        <v>2654.4749999999999</v>
      </c>
      <c r="C1649" s="10">
        <v>2648.07</v>
      </c>
      <c r="D1649" s="10">
        <v>2658.3760000000002</v>
      </c>
      <c r="E1649" s="10">
        <v>2627.4070000000002</v>
      </c>
      <c r="F1649" s="10">
        <v>2651.248</v>
      </c>
      <c r="G1649" s="10">
        <v>752883400</v>
      </c>
      <c r="H1649" s="10">
        <v>8189548142</v>
      </c>
      <c r="I1649" s="10">
        <v>-3.2269999999999999</v>
      </c>
      <c r="J1649" s="10">
        <v>-0.1216</v>
      </c>
    </row>
    <row r="1650" spans="1:10" x14ac:dyDescent="0.25">
      <c r="A1650" s="9">
        <v>40833</v>
      </c>
      <c r="B1650" s="10">
        <v>2651.248</v>
      </c>
      <c r="C1650" s="10">
        <v>2655.44</v>
      </c>
      <c r="D1650" s="10">
        <v>2676.585</v>
      </c>
      <c r="E1650" s="10">
        <v>2644.663</v>
      </c>
      <c r="F1650" s="10">
        <v>2656.82</v>
      </c>
      <c r="G1650" s="10">
        <v>710596100</v>
      </c>
      <c r="H1650" s="10">
        <v>8110896461</v>
      </c>
      <c r="I1650" s="10">
        <v>5.5720000000000001</v>
      </c>
      <c r="J1650" s="10">
        <v>0.2102</v>
      </c>
    </row>
    <row r="1651" spans="1:10" x14ac:dyDescent="0.25">
      <c r="A1651" s="9">
        <v>40834</v>
      </c>
      <c r="B1651" s="10">
        <v>2656.82</v>
      </c>
      <c r="C1651" s="10">
        <v>2638.7040000000002</v>
      </c>
      <c r="D1651" s="10">
        <v>2642.7330000000002</v>
      </c>
      <c r="E1651" s="10">
        <v>2584.6909999999998</v>
      </c>
      <c r="F1651" s="10">
        <v>2586.7869999999998</v>
      </c>
      <c r="G1651" s="10">
        <v>868531600</v>
      </c>
      <c r="H1651" s="10">
        <v>8899522014</v>
      </c>
      <c r="I1651" s="10">
        <v>-70.033000000000001</v>
      </c>
      <c r="J1651" s="10">
        <v>-2.6360000000000001</v>
      </c>
    </row>
    <row r="1652" spans="1:10" x14ac:dyDescent="0.25">
      <c r="A1652" s="9">
        <v>40835</v>
      </c>
      <c r="B1652" s="10">
        <v>2586.7869999999998</v>
      </c>
      <c r="C1652" s="10">
        <v>2595.2629999999999</v>
      </c>
      <c r="D1652" s="10">
        <v>2612.1210000000001</v>
      </c>
      <c r="E1652" s="10">
        <v>2578.2979999999998</v>
      </c>
      <c r="F1652" s="10">
        <v>2580.768</v>
      </c>
      <c r="G1652" s="10">
        <v>641763300</v>
      </c>
      <c r="H1652" s="10">
        <v>6908477493</v>
      </c>
      <c r="I1652" s="10">
        <v>-6.0190000000000001</v>
      </c>
      <c r="J1652" s="10">
        <v>-0.23269999999999999</v>
      </c>
    </row>
    <row r="1653" spans="1:10" x14ac:dyDescent="0.25">
      <c r="A1653" s="9">
        <v>40836</v>
      </c>
      <c r="B1653" s="10">
        <v>2580.768</v>
      </c>
      <c r="C1653" s="10">
        <v>2566.9989999999998</v>
      </c>
      <c r="D1653" s="10">
        <v>2572.44</v>
      </c>
      <c r="E1653" s="10">
        <v>2501.2919999999999</v>
      </c>
      <c r="F1653" s="10">
        <v>2517.915</v>
      </c>
      <c r="G1653" s="10">
        <v>834777600</v>
      </c>
      <c r="H1653" s="10">
        <v>9341265220</v>
      </c>
      <c r="I1653" s="10">
        <v>-62.853000000000002</v>
      </c>
      <c r="J1653" s="10">
        <v>-2.4354</v>
      </c>
    </row>
    <row r="1654" spans="1:10" x14ac:dyDescent="0.25">
      <c r="A1654" s="9">
        <v>40837</v>
      </c>
      <c r="B1654" s="10">
        <v>2517.915</v>
      </c>
      <c r="C1654" s="10">
        <v>2520.6309999999999</v>
      </c>
      <c r="D1654" s="10">
        <v>2530.56</v>
      </c>
      <c r="E1654" s="10">
        <v>2498.0329999999999</v>
      </c>
      <c r="F1654" s="10">
        <v>2499.0549999999998</v>
      </c>
      <c r="G1654" s="10">
        <v>605577300</v>
      </c>
      <c r="H1654" s="10">
        <v>6270659643</v>
      </c>
      <c r="I1654" s="10">
        <v>-18.86</v>
      </c>
      <c r="J1654" s="10">
        <v>-0.749</v>
      </c>
    </row>
    <row r="1655" spans="1:10" x14ac:dyDescent="0.25">
      <c r="A1655" s="9">
        <v>40840</v>
      </c>
      <c r="B1655" s="10">
        <v>2499.0549999999998</v>
      </c>
      <c r="C1655" s="10">
        <v>2506.2339999999999</v>
      </c>
      <c r="D1655" s="10">
        <v>2563.8969999999999</v>
      </c>
      <c r="E1655" s="10">
        <v>2490.4929999999999</v>
      </c>
      <c r="F1655" s="10">
        <v>2561.239</v>
      </c>
      <c r="G1655" s="10">
        <v>877662200</v>
      </c>
      <c r="H1655" s="10">
        <v>9252580484</v>
      </c>
      <c r="I1655" s="10">
        <v>62.183999999999997</v>
      </c>
      <c r="J1655" s="10">
        <v>2.4883000000000002</v>
      </c>
    </row>
    <row r="1656" spans="1:10" x14ac:dyDescent="0.25">
      <c r="A1656" s="9">
        <v>40841</v>
      </c>
      <c r="B1656" s="10">
        <v>2561.239</v>
      </c>
      <c r="C1656" s="10">
        <v>2557.5169999999998</v>
      </c>
      <c r="D1656" s="10">
        <v>2618.5509999999999</v>
      </c>
      <c r="E1656" s="10">
        <v>2548.7469999999998</v>
      </c>
      <c r="F1656" s="10">
        <v>2610.3220000000001</v>
      </c>
      <c r="G1656" s="10">
        <v>1118067300</v>
      </c>
      <c r="H1656" s="10">
        <v>11999325717</v>
      </c>
      <c r="I1656" s="10">
        <v>49.082999999999998</v>
      </c>
      <c r="J1656" s="10">
        <v>1.9164000000000001</v>
      </c>
    </row>
    <row r="1657" spans="1:10" x14ac:dyDescent="0.25">
      <c r="A1657" s="9">
        <v>40842</v>
      </c>
      <c r="B1657" s="10">
        <v>2610.3220000000001</v>
      </c>
      <c r="C1657" s="10">
        <v>2597.34</v>
      </c>
      <c r="D1657" s="10">
        <v>2654.64</v>
      </c>
      <c r="E1657" s="10">
        <v>2595.42</v>
      </c>
      <c r="F1657" s="10">
        <v>2627.94</v>
      </c>
      <c r="G1657" s="10">
        <v>1301054600</v>
      </c>
      <c r="H1657" s="10">
        <v>14069443037</v>
      </c>
      <c r="I1657" s="10">
        <v>17.617999999999999</v>
      </c>
      <c r="J1657" s="10">
        <v>0.67490000000000006</v>
      </c>
    </row>
    <row r="1658" spans="1:10" x14ac:dyDescent="0.25">
      <c r="A1658" s="9">
        <v>40843</v>
      </c>
      <c r="B1658" s="10">
        <v>2627.94</v>
      </c>
      <c r="C1658" s="10">
        <v>2632.1669999999999</v>
      </c>
      <c r="D1658" s="10">
        <v>2654.1030000000001</v>
      </c>
      <c r="E1658" s="10">
        <v>2626.9580000000001</v>
      </c>
      <c r="F1658" s="10">
        <v>2635.585</v>
      </c>
      <c r="G1658" s="10">
        <v>1048134700</v>
      </c>
      <c r="H1658" s="10">
        <v>10725154393</v>
      </c>
      <c r="I1658" s="10">
        <v>7.6449999999999996</v>
      </c>
      <c r="J1658" s="10">
        <v>0.29089999999999999</v>
      </c>
    </row>
    <row r="1659" spans="1:10" x14ac:dyDescent="0.25">
      <c r="A1659" s="9">
        <v>40844</v>
      </c>
      <c r="B1659" s="10">
        <v>2635.585</v>
      </c>
      <c r="C1659" s="10">
        <v>2667.346</v>
      </c>
      <c r="D1659" s="10">
        <v>2697.125</v>
      </c>
      <c r="E1659" s="10">
        <v>2664.826</v>
      </c>
      <c r="F1659" s="10">
        <v>2683.7049999999999</v>
      </c>
      <c r="G1659" s="10">
        <v>1442795700</v>
      </c>
      <c r="H1659" s="10">
        <v>16148540659</v>
      </c>
      <c r="I1659" s="10">
        <v>48.12</v>
      </c>
      <c r="J1659" s="10">
        <v>1.8258000000000001</v>
      </c>
    </row>
    <row r="1660" spans="1:10" x14ac:dyDescent="0.25">
      <c r="A1660" s="9">
        <v>40847</v>
      </c>
      <c r="B1660" s="10">
        <v>2683.7049999999999</v>
      </c>
      <c r="C1660" s="10">
        <v>2679.3220000000001</v>
      </c>
      <c r="D1660" s="10">
        <v>2688.9259999999999</v>
      </c>
      <c r="E1660" s="10">
        <v>2661.4639999999999</v>
      </c>
      <c r="F1660" s="10">
        <v>2673.5320000000002</v>
      </c>
      <c r="G1660" s="10">
        <v>1075698500</v>
      </c>
      <c r="H1660" s="10">
        <v>11245280446</v>
      </c>
      <c r="I1660" s="10">
        <v>-10.173</v>
      </c>
      <c r="J1660" s="10">
        <v>-0.37909999999999999</v>
      </c>
    </row>
    <row r="1661" spans="1:10" x14ac:dyDescent="0.25">
      <c r="A1661" s="9">
        <v>40848</v>
      </c>
      <c r="B1661" s="10">
        <v>2673.5320000000002</v>
      </c>
      <c r="C1661" s="10">
        <v>2653.6329999999998</v>
      </c>
      <c r="D1661" s="10">
        <v>2700.04</v>
      </c>
      <c r="E1661" s="10">
        <v>2650.0459999999998</v>
      </c>
      <c r="F1661" s="10">
        <v>2678.3989999999999</v>
      </c>
      <c r="G1661" s="10">
        <v>1130111400</v>
      </c>
      <c r="H1661" s="10">
        <v>12168540960</v>
      </c>
      <c r="I1661" s="10">
        <v>4.867</v>
      </c>
      <c r="J1661" s="10">
        <v>0.182</v>
      </c>
    </row>
    <row r="1662" spans="1:10" x14ac:dyDescent="0.25">
      <c r="A1662" s="9">
        <v>40849</v>
      </c>
      <c r="B1662" s="10">
        <v>2678.3989999999999</v>
      </c>
      <c r="C1662" s="10">
        <v>2641.9960000000001</v>
      </c>
      <c r="D1662" s="10">
        <v>2714.1709999999998</v>
      </c>
      <c r="E1662" s="10">
        <v>2635.1930000000002</v>
      </c>
      <c r="F1662" s="10">
        <v>2713.3389999999999</v>
      </c>
      <c r="G1662" s="10">
        <v>1258277100</v>
      </c>
      <c r="H1662" s="10">
        <v>13681300419</v>
      </c>
      <c r="I1662" s="10">
        <v>34.94</v>
      </c>
      <c r="J1662" s="10">
        <v>1.3045</v>
      </c>
    </row>
    <row r="1663" spans="1:10" x14ac:dyDescent="0.25">
      <c r="A1663" s="9">
        <v>40850</v>
      </c>
      <c r="B1663" s="10">
        <v>2713.3389999999999</v>
      </c>
      <c r="C1663" s="10">
        <v>2720.9079999999999</v>
      </c>
      <c r="D1663" s="10">
        <v>2752.1759999999999</v>
      </c>
      <c r="E1663" s="10">
        <v>2718.6660000000002</v>
      </c>
      <c r="F1663" s="10">
        <v>2719.5610000000001</v>
      </c>
      <c r="G1663" s="10">
        <v>1727668600</v>
      </c>
      <c r="H1663" s="10">
        <v>19575950845</v>
      </c>
      <c r="I1663" s="10">
        <v>6.2220000000000004</v>
      </c>
      <c r="J1663" s="10">
        <v>0.2293</v>
      </c>
    </row>
    <row r="1664" spans="1:10" x14ac:dyDescent="0.25">
      <c r="A1664" s="9">
        <v>40851</v>
      </c>
      <c r="B1664" s="10">
        <v>2719.5610000000001</v>
      </c>
      <c r="C1664" s="10">
        <v>2743.9090000000001</v>
      </c>
      <c r="D1664" s="10">
        <v>2751.471</v>
      </c>
      <c r="E1664" s="10">
        <v>2722.029</v>
      </c>
      <c r="F1664" s="10">
        <v>2735.9050000000002</v>
      </c>
      <c r="G1664" s="10">
        <v>1175958700</v>
      </c>
      <c r="H1664" s="10">
        <v>12995346854</v>
      </c>
      <c r="I1664" s="10">
        <v>16.344000000000001</v>
      </c>
      <c r="J1664" s="10">
        <v>0.60099999999999998</v>
      </c>
    </row>
    <row r="1665" spans="1:10" x14ac:dyDescent="0.25">
      <c r="A1665" s="9">
        <v>40854</v>
      </c>
      <c r="B1665" s="10">
        <v>2735.9050000000002</v>
      </c>
      <c r="C1665" s="10">
        <v>2724.3580000000002</v>
      </c>
      <c r="D1665" s="10">
        <v>2749.4810000000002</v>
      </c>
      <c r="E1665" s="10">
        <v>2717.491</v>
      </c>
      <c r="F1665" s="10">
        <v>2723.134</v>
      </c>
      <c r="G1665" s="10">
        <v>955967500</v>
      </c>
      <c r="H1665" s="10">
        <v>10570837172</v>
      </c>
      <c r="I1665" s="10">
        <v>-12.771000000000001</v>
      </c>
      <c r="J1665" s="10">
        <v>-0.46679999999999999</v>
      </c>
    </row>
    <row r="1666" spans="1:10" x14ac:dyDescent="0.25">
      <c r="A1666" s="9">
        <v>40855</v>
      </c>
      <c r="B1666" s="10">
        <v>2723.134</v>
      </c>
      <c r="C1666" s="10">
        <v>2729.2840000000001</v>
      </c>
      <c r="D1666" s="10">
        <v>2746.373</v>
      </c>
      <c r="E1666" s="10">
        <v>2718.0149999999999</v>
      </c>
      <c r="F1666" s="10">
        <v>2721.6610000000001</v>
      </c>
      <c r="G1666" s="10">
        <v>1033340700</v>
      </c>
      <c r="H1666" s="10">
        <v>11066750064</v>
      </c>
      <c r="I1666" s="10">
        <v>-1.4730000000000001</v>
      </c>
      <c r="J1666" s="10">
        <v>-5.4100000000000002E-2</v>
      </c>
    </row>
    <row r="1667" spans="1:10" x14ac:dyDescent="0.25">
      <c r="A1667" s="9">
        <v>40856</v>
      </c>
      <c r="B1667" s="10">
        <v>2721.6610000000001</v>
      </c>
      <c r="C1667" s="10">
        <v>2734.8710000000001</v>
      </c>
      <c r="D1667" s="10">
        <v>2747.7979999999998</v>
      </c>
      <c r="E1667" s="10">
        <v>2704.288</v>
      </c>
      <c r="F1667" s="10">
        <v>2742.7</v>
      </c>
      <c r="G1667" s="10">
        <v>854693200</v>
      </c>
      <c r="H1667" s="10">
        <v>9820477208</v>
      </c>
      <c r="I1667" s="10">
        <v>21.039000000000001</v>
      </c>
      <c r="J1667" s="10">
        <v>0.77300000000000002</v>
      </c>
    </row>
    <row r="1668" spans="1:10" x14ac:dyDescent="0.25">
      <c r="A1668" s="9">
        <v>40857</v>
      </c>
      <c r="B1668" s="10">
        <v>2742.7</v>
      </c>
      <c r="C1668" s="10">
        <v>2714.4319999999998</v>
      </c>
      <c r="D1668" s="10">
        <v>2724.7620000000002</v>
      </c>
      <c r="E1668" s="10">
        <v>2694.009</v>
      </c>
      <c r="F1668" s="10">
        <v>2694.9650000000001</v>
      </c>
      <c r="G1668" s="10">
        <v>1112201800</v>
      </c>
      <c r="H1668" s="10">
        <v>11256898743</v>
      </c>
      <c r="I1668" s="10">
        <v>-47.734999999999999</v>
      </c>
      <c r="J1668" s="10">
        <v>-1.7403999999999999</v>
      </c>
    </row>
    <row r="1669" spans="1:10" x14ac:dyDescent="0.25">
      <c r="A1669" s="9">
        <v>40858</v>
      </c>
      <c r="B1669" s="10">
        <v>2694.9650000000001</v>
      </c>
      <c r="C1669" s="10">
        <v>2702.7220000000002</v>
      </c>
      <c r="D1669" s="10">
        <v>2710.9009999999998</v>
      </c>
      <c r="E1669" s="10">
        <v>2685.2150000000001</v>
      </c>
      <c r="F1669" s="10">
        <v>2692.0079999999998</v>
      </c>
      <c r="G1669" s="10">
        <v>771605800</v>
      </c>
      <c r="H1669" s="10">
        <v>8204049973</v>
      </c>
      <c r="I1669" s="10">
        <v>-2.9569999999999999</v>
      </c>
      <c r="J1669" s="10">
        <v>-0.10970000000000001</v>
      </c>
    </row>
    <row r="1670" spans="1:10" x14ac:dyDescent="0.25">
      <c r="A1670" s="9">
        <v>40861</v>
      </c>
      <c r="B1670" s="10">
        <v>2692.0079999999998</v>
      </c>
      <c r="C1670" s="10">
        <v>2714.011</v>
      </c>
      <c r="D1670" s="10">
        <v>2753.1170000000002</v>
      </c>
      <c r="E1670" s="10">
        <v>2713.0050000000001</v>
      </c>
      <c r="F1670" s="10">
        <v>2752.09</v>
      </c>
      <c r="G1670" s="10">
        <v>1025928000</v>
      </c>
      <c r="H1670" s="10">
        <v>12129431224</v>
      </c>
      <c r="I1670" s="10">
        <v>60.082000000000001</v>
      </c>
      <c r="J1670" s="10">
        <v>2.2319</v>
      </c>
    </row>
    <row r="1671" spans="1:10" x14ac:dyDescent="0.25">
      <c r="A1671" s="9">
        <v>40862</v>
      </c>
      <c r="B1671" s="10">
        <v>2752.09</v>
      </c>
      <c r="C1671" s="10">
        <v>2748.2089999999998</v>
      </c>
      <c r="D1671" s="10">
        <v>2761.2910000000002</v>
      </c>
      <c r="E1671" s="10">
        <v>2742.085</v>
      </c>
      <c r="F1671" s="10">
        <v>2751.116</v>
      </c>
      <c r="G1671" s="10">
        <v>892067100</v>
      </c>
      <c r="H1671" s="10">
        <v>10499090143</v>
      </c>
      <c r="I1671" s="10">
        <v>-0.97399999999999998</v>
      </c>
      <c r="J1671" s="10">
        <v>-3.5400000000000001E-2</v>
      </c>
    </row>
    <row r="1672" spans="1:10" x14ac:dyDescent="0.25">
      <c r="A1672" s="9">
        <v>40863</v>
      </c>
      <c r="B1672" s="10">
        <v>2751.116</v>
      </c>
      <c r="C1672" s="10">
        <v>2752.819</v>
      </c>
      <c r="D1672" s="10">
        <v>2753.2710000000002</v>
      </c>
      <c r="E1672" s="10">
        <v>2670.453</v>
      </c>
      <c r="F1672" s="10">
        <v>2680.0369999999998</v>
      </c>
      <c r="G1672" s="10">
        <v>1190377300</v>
      </c>
      <c r="H1672" s="10">
        <v>12567178968</v>
      </c>
      <c r="I1672" s="10">
        <v>-71.078999999999994</v>
      </c>
      <c r="J1672" s="10">
        <v>-2.5836000000000001</v>
      </c>
    </row>
    <row r="1673" spans="1:10" x14ac:dyDescent="0.25">
      <c r="A1673" s="9">
        <v>40864</v>
      </c>
      <c r="B1673" s="10">
        <v>2680.0369999999998</v>
      </c>
      <c r="C1673" s="10">
        <v>2682.7660000000001</v>
      </c>
      <c r="D1673" s="10">
        <v>2699.663</v>
      </c>
      <c r="E1673" s="10">
        <v>2674.74</v>
      </c>
      <c r="F1673" s="10">
        <v>2676.3249999999998</v>
      </c>
      <c r="G1673" s="10">
        <v>757229000</v>
      </c>
      <c r="H1673" s="10">
        <v>8355232018</v>
      </c>
      <c r="I1673" s="10">
        <v>-3.7120000000000002</v>
      </c>
      <c r="J1673" s="10">
        <v>-0.13850000000000001</v>
      </c>
    </row>
    <row r="1674" spans="1:10" x14ac:dyDescent="0.25">
      <c r="A1674" s="9">
        <v>40865</v>
      </c>
      <c r="B1674" s="10">
        <v>2676.3249999999998</v>
      </c>
      <c r="C1674" s="10">
        <v>2659.7170000000001</v>
      </c>
      <c r="D1674" s="10">
        <v>2661.5059999999999</v>
      </c>
      <c r="E1674" s="10">
        <v>2613.625</v>
      </c>
      <c r="F1674" s="10">
        <v>2619.951</v>
      </c>
      <c r="G1674" s="10">
        <v>893009000</v>
      </c>
      <c r="H1674" s="10">
        <v>9591317383</v>
      </c>
      <c r="I1674" s="10">
        <v>-56.374000000000002</v>
      </c>
      <c r="J1674" s="10">
        <v>-2.1063999999999998</v>
      </c>
    </row>
    <row r="1675" spans="1:10" x14ac:dyDescent="0.25">
      <c r="A1675" s="9">
        <v>40868</v>
      </c>
      <c r="B1675" s="10">
        <v>2619.951</v>
      </c>
      <c r="C1675" s="10">
        <v>2621.2939999999999</v>
      </c>
      <c r="D1675" s="10">
        <v>2626.0059999999999</v>
      </c>
      <c r="E1675" s="10">
        <v>2599.4189999999999</v>
      </c>
      <c r="F1675" s="10">
        <v>2619.6860000000001</v>
      </c>
      <c r="G1675" s="10">
        <v>589218400</v>
      </c>
      <c r="H1675" s="10">
        <v>6619454156</v>
      </c>
      <c r="I1675" s="10">
        <v>-0.26500000000000001</v>
      </c>
      <c r="J1675" s="10">
        <v>-1.01E-2</v>
      </c>
    </row>
    <row r="1676" spans="1:10" x14ac:dyDescent="0.25">
      <c r="A1676" s="9">
        <v>40869</v>
      </c>
      <c r="B1676" s="10">
        <v>2619.6860000000001</v>
      </c>
      <c r="C1676" s="10">
        <v>2604.4459999999999</v>
      </c>
      <c r="D1676" s="10">
        <v>2617.96</v>
      </c>
      <c r="E1676" s="10">
        <v>2587.8110000000001</v>
      </c>
      <c r="F1676" s="10">
        <v>2611.857</v>
      </c>
      <c r="G1676" s="10">
        <v>670938600</v>
      </c>
      <c r="H1676" s="10">
        <v>6609560586</v>
      </c>
      <c r="I1676" s="10">
        <v>-7.8289999999999997</v>
      </c>
      <c r="J1676" s="10">
        <v>-0.2989</v>
      </c>
    </row>
    <row r="1677" spans="1:10" x14ac:dyDescent="0.25">
      <c r="A1677" s="9">
        <v>40870</v>
      </c>
      <c r="B1677" s="10">
        <v>2611.857</v>
      </c>
      <c r="C1677" s="10">
        <v>2616.7139999999999</v>
      </c>
      <c r="D1677" s="10">
        <v>2619.6849999999999</v>
      </c>
      <c r="E1677" s="10">
        <v>2583.0279999999998</v>
      </c>
      <c r="F1677" s="10">
        <v>2587.489</v>
      </c>
      <c r="G1677" s="10">
        <v>707237700</v>
      </c>
      <c r="H1677" s="10">
        <v>7344415429</v>
      </c>
      <c r="I1677" s="10">
        <v>-24.367999999999999</v>
      </c>
      <c r="J1677" s="10">
        <v>-0.93300000000000005</v>
      </c>
    </row>
    <row r="1678" spans="1:10" x14ac:dyDescent="0.25">
      <c r="A1678" s="9">
        <v>40871</v>
      </c>
      <c r="B1678" s="10">
        <v>2587.489</v>
      </c>
      <c r="C1678" s="10">
        <v>2570.7060000000001</v>
      </c>
      <c r="D1678" s="10">
        <v>2603.52</v>
      </c>
      <c r="E1678" s="10">
        <v>2560.7379999999998</v>
      </c>
      <c r="F1678" s="10">
        <v>2588.3020000000001</v>
      </c>
      <c r="G1678" s="10">
        <v>692084800</v>
      </c>
      <c r="H1678" s="10">
        <v>7190332781</v>
      </c>
      <c r="I1678" s="10">
        <v>0.81299999999999994</v>
      </c>
      <c r="J1678" s="10">
        <v>3.1399999999999997E-2</v>
      </c>
    </row>
    <row r="1679" spans="1:10" x14ac:dyDescent="0.25">
      <c r="A1679" s="9">
        <v>40872</v>
      </c>
      <c r="B1679" s="10">
        <v>2588.3020000000001</v>
      </c>
      <c r="C1679" s="10">
        <v>2583.6060000000002</v>
      </c>
      <c r="D1679" s="10">
        <v>2597.44</v>
      </c>
      <c r="E1679" s="10">
        <v>2561.9679999999998</v>
      </c>
      <c r="F1679" s="10">
        <v>2568.596</v>
      </c>
      <c r="G1679" s="10">
        <v>563422900</v>
      </c>
      <c r="H1679" s="10">
        <v>5747408663</v>
      </c>
      <c r="I1679" s="10">
        <v>-19.706</v>
      </c>
      <c r="J1679" s="10">
        <v>-0.76129999999999998</v>
      </c>
    </row>
    <row r="1680" spans="1:10" x14ac:dyDescent="0.25">
      <c r="A1680" s="9">
        <v>40875</v>
      </c>
      <c r="B1680" s="10">
        <v>2568.596</v>
      </c>
      <c r="C1680" s="10">
        <v>2576.7420000000002</v>
      </c>
      <c r="D1680" s="10">
        <v>2591.9969999999998</v>
      </c>
      <c r="E1680" s="10">
        <v>2563.9580000000001</v>
      </c>
      <c r="F1680" s="10">
        <v>2575.3739999999998</v>
      </c>
      <c r="G1680" s="10">
        <v>585996600</v>
      </c>
      <c r="H1680" s="10">
        <v>6284134668</v>
      </c>
      <c r="I1680" s="10">
        <v>6.7779999999999996</v>
      </c>
      <c r="J1680" s="10">
        <v>0.26390000000000002</v>
      </c>
    </row>
    <row r="1681" spans="1:10" x14ac:dyDescent="0.25">
      <c r="A1681" s="9">
        <v>40876</v>
      </c>
      <c r="B1681" s="10">
        <v>2575.3739999999998</v>
      </c>
      <c r="C1681" s="10">
        <v>2594.5169999999998</v>
      </c>
      <c r="D1681" s="10">
        <v>2611.2359999999999</v>
      </c>
      <c r="E1681" s="10">
        <v>2583.5459999999998</v>
      </c>
      <c r="F1681" s="10">
        <v>2609.2809999999999</v>
      </c>
      <c r="G1681" s="10">
        <v>640951900</v>
      </c>
      <c r="H1681" s="10">
        <v>7465445967</v>
      </c>
      <c r="I1681" s="10">
        <v>33.906999999999996</v>
      </c>
      <c r="J1681" s="10">
        <v>1.3166</v>
      </c>
    </row>
    <row r="1682" spans="1:10" x14ac:dyDescent="0.25">
      <c r="A1682" s="9">
        <v>40877</v>
      </c>
      <c r="B1682" s="10">
        <v>2609.2809999999999</v>
      </c>
      <c r="C1682" s="10">
        <v>2602.1170000000002</v>
      </c>
      <c r="D1682" s="10">
        <v>2604.4989999999998</v>
      </c>
      <c r="E1682" s="10">
        <v>2512.2240000000002</v>
      </c>
      <c r="F1682" s="10">
        <v>2526.5610000000001</v>
      </c>
      <c r="G1682" s="10">
        <v>978224900</v>
      </c>
      <c r="H1682" s="10">
        <v>9551669041</v>
      </c>
      <c r="I1682" s="10">
        <v>-82.72</v>
      </c>
      <c r="J1682" s="10">
        <v>-3.1701999999999999</v>
      </c>
    </row>
    <row r="1683" spans="1:10" x14ac:dyDescent="0.25">
      <c r="A1683" s="9">
        <v>40878</v>
      </c>
      <c r="B1683" s="10">
        <v>2526.5610000000001</v>
      </c>
      <c r="C1683" s="10">
        <v>2592.8739999999998</v>
      </c>
      <c r="D1683" s="10">
        <v>2623.7440000000001</v>
      </c>
      <c r="E1683" s="10">
        <v>2573.5880000000002</v>
      </c>
      <c r="F1683" s="10">
        <v>2578.674</v>
      </c>
      <c r="G1683" s="10">
        <v>1363638200</v>
      </c>
      <c r="H1683" s="10">
        <v>14292858619</v>
      </c>
      <c r="I1683" s="10">
        <v>52.113</v>
      </c>
      <c r="J1683" s="10">
        <v>2.0626000000000002</v>
      </c>
    </row>
    <row r="1684" spans="1:10" x14ac:dyDescent="0.25">
      <c r="A1684" s="9">
        <v>40879</v>
      </c>
      <c r="B1684" s="10">
        <v>2578.674</v>
      </c>
      <c r="C1684" s="10">
        <v>2568.759</v>
      </c>
      <c r="D1684" s="10">
        <v>2570.8539999999998</v>
      </c>
      <c r="E1684" s="10">
        <v>2533.1080000000002</v>
      </c>
      <c r="F1684" s="10">
        <v>2543.9920000000002</v>
      </c>
      <c r="G1684" s="10">
        <v>737587000</v>
      </c>
      <c r="H1684" s="10">
        <v>8037553509</v>
      </c>
      <c r="I1684" s="10">
        <v>-34.682000000000002</v>
      </c>
      <c r="J1684" s="10">
        <v>-1.345</v>
      </c>
    </row>
    <row r="1685" spans="1:10" x14ac:dyDescent="0.25">
      <c r="A1685" s="9">
        <v>40882</v>
      </c>
      <c r="B1685" s="10">
        <v>2543.9920000000002</v>
      </c>
      <c r="C1685" s="10">
        <v>2547.6039999999998</v>
      </c>
      <c r="D1685" s="10">
        <v>2547.7460000000001</v>
      </c>
      <c r="E1685" s="10">
        <v>2507.297</v>
      </c>
      <c r="F1685" s="10">
        <v>2512.21</v>
      </c>
      <c r="G1685" s="10">
        <v>734454300</v>
      </c>
      <c r="H1685" s="10">
        <v>7248845336</v>
      </c>
      <c r="I1685" s="10">
        <v>-31.782</v>
      </c>
      <c r="J1685" s="10">
        <v>-1.2493000000000001</v>
      </c>
    </row>
    <row r="1686" spans="1:10" x14ac:dyDescent="0.25">
      <c r="A1686" s="9">
        <v>40883</v>
      </c>
      <c r="B1686" s="10">
        <v>2512.21</v>
      </c>
      <c r="C1686" s="10">
        <v>2507.721</v>
      </c>
      <c r="D1686" s="10">
        <v>2516.415</v>
      </c>
      <c r="E1686" s="10">
        <v>2491.5300000000002</v>
      </c>
      <c r="F1686" s="10">
        <v>2509.0329999999999</v>
      </c>
      <c r="G1686" s="10">
        <v>556643500</v>
      </c>
      <c r="H1686" s="10">
        <v>5907583816</v>
      </c>
      <c r="I1686" s="10">
        <v>-3.177</v>
      </c>
      <c r="J1686" s="10">
        <v>-0.1265</v>
      </c>
    </row>
    <row r="1687" spans="1:10" x14ac:dyDescent="0.25">
      <c r="A1687" s="9">
        <v>40884</v>
      </c>
      <c r="B1687" s="10">
        <v>2509.0329999999999</v>
      </c>
      <c r="C1687" s="10">
        <v>2509.3539999999998</v>
      </c>
      <c r="D1687" s="10">
        <v>2523.3270000000002</v>
      </c>
      <c r="E1687" s="10">
        <v>2499.393</v>
      </c>
      <c r="F1687" s="10">
        <v>2513.4969999999998</v>
      </c>
      <c r="G1687" s="10">
        <v>472838800</v>
      </c>
      <c r="H1687" s="10">
        <v>4504453309</v>
      </c>
      <c r="I1687" s="10">
        <v>4.4640000000000004</v>
      </c>
      <c r="J1687" s="10">
        <v>0.1779</v>
      </c>
    </row>
    <row r="1688" spans="1:10" x14ac:dyDescent="0.25">
      <c r="A1688" s="9">
        <v>40885</v>
      </c>
      <c r="B1688" s="10">
        <v>2513.4969999999998</v>
      </c>
      <c r="C1688" s="10">
        <v>2513.614</v>
      </c>
      <c r="D1688" s="10">
        <v>2532.8150000000001</v>
      </c>
      <c r="E1688" s="10">
        <v>2482.2220000000002</v>
      </c>
      <c r="F1688" s="10">
        <v>2510.7840000000001</v>
      </c>
      <c r="G1688" s="10">
        <v>571213400</v>
      </c>
      <c r="H1688" s="10">
        <v>5681204184</v>
      </c>
      <c r="I1688" s="10">
        <v>-2.7130000000000001</v>
      </c>
      <c r="J1688" s="10">
        <v>-0.1079</v>
      </c>
    </row>
    <row r="1689" spans="1:10" x14ac:dyDescent="0.25">
      <c r="A1689" s="9">
        <v>40886</v>
      </c>
      <c r="B1689" s="10">
        <v>2510.7840000000001</v>
      </c>
      <c r="C1689" s="10">
        <v>2497.0459999999998</v>
      </c>
      <c r="D1689" s="10">
        <v>2511.9879999999998</v>
      </c>
      <c r="E1689" s="10">
        <v>2490.62</v>
      </c>
      <c r="F1689" s="10">
        <v>2498.0549999999998</v>
      </c>
      <c r="G1689" s="10">
        <v>477033700</v>
      </c>
      <c r="H1689" s="10">
        <v>5158437339</v>
      </c>
      <c r="I1689" s="10">
        <v>-12.728999999999999</v>
      </c>
      <c r="J1689" s="10">
        <v>-0.50700000000000001</v>
      </c>
    </row>
    <row r="1690" spans="1:10" x14ac:dyDescent="0.25">
      <c r="A1690" s="9">
        <v>40889</v>
      </c>
      <c r="B1690" s="10">
        <v>2498.0549999999998</v>
      </c>
      <c r="C1690" s="10">
        <v>2496.0569999999998</v>
      </c>
      <c r="D1690" s="10">
        <v>2499.7800000000002</v>
      </c>
      <c r="E1690" s="10">
        <v>2478.61</v>
      </c>
      <c r="F1690" s="10">
        <v>2479.9989999999998</v>
      </c>
      <c r="G1690" s="10">
        <v>513009600</v>
      </c>
      <c r="H1690" s="10">
        <v>4908638599</v>
      </c>
      <c r="I1690" s="10">
        <v>-18.056000000000001</v>
      </c>
      <c r="J1690" s="10">
        <v>-0.7228</v>
      </c>
    </row>
    <row r="1691" spans="1:10" x14ac:dyDescent="0.25">
      <c r="A1691" s="9">
        <v>40890</v>
      </c>
      <c r="B1691" s="10">
        <v>2479.9989999999998</v>
      </c>
      <c r="C1691" s="10">
        <v>2472.38</v>
      </c>
      <c r="D1691" s="10">
        <v>2477.9160000000002</v>
      </c>
      <c r="E1691" s="10">
        <v>2439.9189999999999</v>
      </c>
      <c r="F1691" s="10">
        <v>2441.7979999999998</v>
      </c>
      <c r="G1691" s="10">
        <v>803333800</v>
      </c>
      <c r="H1691" s="10">
        <v>7657343164</v>
      </c>
      <c r="I1691" s="10">
        <v>-38.201000000000001</v>
      </c>
      <c r="J1691" s="10">
        <v>-1.5404</v>
      </c>
    </row>
    <row r="1692" spans="1:10" x14ac:dyDescent="0.25">
      <c r="A1692" s="9">
        <v>40891</v>
      </c>
      <c r="B1692" s="10">
        <v>2441.7979999999998</v>
      </c>
      <c r="C1692" s="10">
        <v>2436.84</v>
      </c>
      <c r="D1692" s="10">
        <v>2455.8139999999999</v>
      </c>
      <c r="E1692" s="10">
        <v>2416.5210000000002</v>
      </c>
      <c r="F1692" s="10">
        <v>2420.2049999999999</v>
      </c>
      <c r="G1692" s="10">
        <v>592437100</v>
      </c>
      <c r="H1692" s="10">
        <v>5501330911</v>
      </c>
      <c r="I1692" s="10">
        <v>-21.593</v>
      </c>
      <c r="J1692" s="10">
        <v>-0.88429999999999997</v>
      </c>
    </row>
    <row r="1693" spans="1:10" x14ac:dyDescent="0.25">
      <c r="A1693" s="9">
        <v>40892</v>
      </c>
      <c r="B1693" s="10">
        <v>2420.2049999999999</v>
      </c>
      <c r="C1693" s="10">
        <v>2407.529</v>
      </c>
      <c r="D1693" s="10">
        <v>2409.5830000000001</v>
      </c>
      <c r="E1693" s="10">
        <v>2359.931</v>
      </c>
      <c r="F1693" s="10">
        <v>2361.2910000000002</v>
      </c>
      <c r="G1693" s="10">
        <v>912130200</v>
      </c>
      <c r="H1693" s="10">
        <v>8432067700</v>
      </c>
      <c r="I1693" s="10">
        <v>-58.914000000000001</v>
      </c>
      <c r="J1693" s="10">
        <v>-2.4342999999999999</v>
      </c>
    </row>
    <row r="1694" spans="1:10" x14ac:dyDescent="0.25">
      <c r="A1694" s="9">
        <v>40893</v>
      </c>
      <c r="B1694" s="10">
        <v>2361.2910000000002</v>
      </c>
      <c r="C1694" s="10">
        <v>2358.6559999999999</v>
      </c>
      <c r="D1694" s="10">
        <v>2401.7640000000001</v>
      </c>
      <c r="E1694" s="10">
        <v>2344.1619999999998</v>
      </c>
      <c r="F1694" s="10">
        <v>2401.1030000000001</v>
      </c>
      <c r="G1694" s="10">
        <v>863982500</v>
      </c>
      <c r="H1694" s="10">
        <v>7791924353</v>
      </c>
      <c r="I1694" s="10">
        <v>39.811999999999998</v>
      </c>
      <c r="J1694" s="10">
        <v>1.6859999999999999</v>
      </c>
    </row>
    <row r="1695" spans="1:10" x14ac:dyDescent="0.25">
      <c r="A1695" s="9">
        <v>40896</v>
      </c>
      <c r="B1695" s="10">
        <v>2401.1030000000001</v>
      </c>
      <c r="C1695" s="10">
        <v>2380.5169999999998</v>
      </c>
      <c r="D1695" s="10">
        <v>2397.596</v>
      </c>
      <c r="E1695" s="10">
        <v>2330.4450000000002</v>
      </c>
      <c r="F1695" s="10">
        <v>2390.877</v>
      </c>
      <c r="G1695" s="10">
        <v>867940800</v>
      </c>
      <c r="H1695" s="10">
        <v>7875794519</v>
      </c>
      <c r="I1695" s="10">
        <v>-10.226000000000001</v>
      </c>
      <c r="J1695" s="10">
        <v>-0.4259</v>
      </c>
    </row>
    <row r="1696" spans="1:10" x14ac:dyDescent="0.25">
      <c r="A1696" s="9">
        <v>40897</v>
      </c>
      <c r="B1696" s="10">
        <v>2390.877</v>
      </c>
      <c r="C1696" s="10">
        <v>2381.7869999999998</v>
      </c>
      <c r="D1696" s="10">
        <v>2409.4789999999998</v>
      </c>
      <c r="E1696" s="10">
        <v>2373.2669999999998</v>
      </c>
      <c r="F1696" s="10">
        <v>2377.0810000000001</v>
      </c>
      <c r="G1696" s="10">
        <v>714747600</v>
      </c>
      <c r="H1696" s="10">
        <v>6553126329</v>
      </c>
      <c r="I1696" s="10">
        <v>-13.795999999999999</v>
      </c>
      <c r="J1696" s="10">
        <v>-0.57699999999999996</v>
      </c>
    </row>
    <row r="1697" spans="1:10" x14ac:dyDescent="0.25">
      <c r="A1697" s="9">
        <v>40898</v>
      </c>
      <c r="B1697" s="10">
        <v>2377.0810000000001</v>
      </c>
      <c r="C1697" s="10">
        <v>2397.3760000000002</v>
      </c>
      <c r="D1697" s="10">
        <v>2403.8380000000002</v>
      </c>
      <c r="E1697" s="10">
        <v>2347.9</v>
      </c>
      <c r="F1697" s="10">
        <v>2349.5940000000001</v>
      </c>
      <c r="G1697" s="10">
        <v>700578200</v>
      </c>
      <c r="H1697" s="10">
        <v>6354637414</v>
      </c>
      <c r="I1697" s="10">
        <v>-27.486999999999998</v>
      </c>
      <c r="J1697" s="10">
        <v>-1.1563000000000001</v>
      </c>
    </row>
    <row r="1698" spans="1:10" x14ac:dyDescent="0.25">
      <c r="A1698" s="9">
        <v>40899</v>
      </c>
      <c r="B1698" s="10">
        <v>2349.5940000000001</v>
      </c>
      <c r="C1698" s="10">
        <v>2337.462</v>
      </c>
      <c r="D1698" s="10">
        <v>2367.4949999999999</v>
      </c>
      <c r="E1698" s="10">
        <v>2308.3330000000001</v>
      </c>
      <c r="F1698" s="10">
        <v>2352.0239999999999</v>
      </c>
      <c r="G1698" s="10">
        <v>829662700</v>
      </c>
      <c r="H1698" s="10">
        <v>6983813825</v>
      </c>
      <c r="I1698" s="10">
        <v>2.4300000000000002</v>
      </c>
      <c r="J1698" s="10">
        <v>0.10340000000000001</v>
      </c>
    </row>
    <row r="1699" spans="1:10" x14ac:dyDescent="0.25">
      <c r="A1699" s="9">
        <v>40900</v>
      </c>
      <c r="B1699" s="10">
        <v>2352.0239999999999</v>
      </c>
      <c r="C1699" s="10">
        <v>2349.0659999999998</v>
      </c>
      <c r="D1699" s="10">
        <v>2389.6179999999999</v>
      </c>
      <c r="E1699" s="10">
        <v>2342.7559999999999</v>
      </c>
      <c r="F1699" s="10">
        <v>2372.5149999999999</v>
      </c>
      <c r="G1699" s="10">
        <v>754334400</v>
      </c>
      <c r="H1699" s="10">
        <v>6903736935</v>
      </c>
      <c r="I1699" s="10">
        <v>20.491</v>
      </c>
      <c r="J1699" s="10">
        <v>0.87119999999999997</v>
      </c>
    </row>
    <row r="1700" spans="1:10" x14ac:dyDescent="0.25">
      <c r="A1700" s="9">
        <v>40903</v>
      </c>
      <c r="B1700" s="10">
        <v>2372.5149999999999</v>
      </c>
      <c r="C1700" s="10">
        <v>2360.0419999999999</v>
      </c>
      <c r="D1700" s="10">
        <v>2385.0509999999999</v>
      </c>
      <c r="E1700" s="10">
        <v>2349.357</v>
      </c>
      <c r="F1700" s="10">
        <v>2357.6660000000002</v>
      </c>
      <c r="G1700" s="10">
        <v>631464700</v>
      </c>
      <c r="H1700" s="10">
        <v>5123818329</v>
      </c>
      <c r="I1700" s="10">
        <v>-14.849</v>
      </c>
      <c r="J1700" s="10">
        <v>-0.62590000000000001</v>
      </c>
    </row>
    <row r="1701" spans="1:10" x14ac:dyDescent="0.25">
      <c r="A1701" s="9">
        <v>40904</v>
      </c>
      <c r="B1701" s="10">
        <v>2357.6660000000002</v>
      </c>
      <c r="C1701" s="10">
        <v>2353.5709999999999</v>
      </c>
      <c r="D1701" s="10">
        <v>2368.7620000000002</v>
      </c>
      <c r="E1701" s="10">
        <v>2327.0149999999999</v>
      </c>
      <c r="F1701" s="10">
        <v>2327.0149999999999</v>
      </c>
      <c r="G1701" s="10">
        <v>623300000</v>
      </c>
      <c r="H1701" s="10">
        <v>5748798260</v>
      </c>
      <c r="I1701" s="10">
        <v>-30.651</v>
      </c>
      <c r="J1701" s="10">
        <v>-1.3001</v>
      </c>
    </row>
    <row r="1702" spans="1:10" x14ac:dyDescent="0.25">
      <c r="A1702" s="9">
        <v>40905</v>
      </c>
      <c r="B1702" s="10">
        <v>2327.0149999999999</v>
      </c>
      <c r="C1702" s="10">
        <v>2319.4929999999999</v>
      </c>
      <c r="D1702" s="10">
        <v>2333.386</v>
      </c>
      <c r="E1702" s="10">
        <v>2292.48</v>
      </c>
      <c r="F1702" s="10">
        <v>2332.7370000000001</v>
      </c>
      <c r="G1702" s="10">
        <v>711367800</v>
      </c>
      <c r="H1702" s="10">
        <v>6435675315</v>
      </c>
      <c r="I1702" s="10">
        <v>5.7220000000000004</v>
      </c>
      <c r="J1702" s="10">
        <v>0.24590000000000001</v>
      </c>
    </row>
    <row r="1703" spans="1:10" x14ac:dyDescent="0.25">
      <c r="A1703" s="9">
        <v>40906</v>
      </c>
      <c r="B1703" s="10">
        <v>2332.7370000000001</v>
      </c>
      <c r="C1703" s="10">
        <v>2321.114</v>
      </c>
      <c r="D1703" s="10">
        <v>2345.4369999999999</v>
      </c>
      <c r="E1703" s="10">
        <v>2318.4639999999999</v>
      </c>
      <c r="F1703" s="10">
        <v>2336.4760000000001</v>
      </c>
      <c r="G1703" s="10">
        <v>705844900</v>
      </c>
      <c r="H1703" s="10">
        <v>6282519505</v>
      </c>
      <c r="I1703" s="10">
        <v>3.7389999999999999</v>
      </c>
      <c r="J1703" s="10">
        <v>0.1603</v>
      </c>
    </row>
    <row r="1704" spans="1:10" x14ac:dyDescent="0.25">
      <c r="A1704" s="9">
        <v>40907</v>
      </c>
      <c r="B1704" s="10">
        <v>2336.4760000000001</v>
      </c>
      <c r="C1704" s="10">
        <v>2342.3519999999999</v>
      </c>
      <c r="D1704" s="10">
        <v>2365.625</v>
      </c>
      <c r="E1704" s="10">
        <v>2342.3519999999999</v>
      </c>
      <c r="F1704" s="10">
        <v>2363.779</v>
      </c>
      <c r="G1704" s="10">
        <v>863100700</v>
      </c>
      <c r="H1704" s="10">
        <v>7466306390</v>
      </c>
      <c r="I1704" s="10">
        <v>27.303000000000001</v>
      </c>
      <c r="J1704" s="10">
        <v>1.1686000000000001</v>
      </c>
    </row>
    <row r="1705" spans="1:10" x14ac:dyDescent="0.25">
      <c r="A1705" s="9">
        <v>40912</v>
      </c>
      <c r="B1705" s="10">
        <v>2363.779</v>
      </c>
      <c r="C1705" s="10">
        <v>2380.35</v>
      </c>
      <c r="D1705" s="10">
        <v>2385.239</v>
      </c>
      <c r="E1705" s="10">
        <v>2321.9549999999999</v>
      </c>
      <c r="F1705" s="10">
        <v>2321.9549999999999</v>
      </c>
      <c r="G1705" s="10">
        <v>885752900</v>
      </c>
      <c r="H1705" s="10">
        <v>8317505515</v>
      </c>
      <c r="I1705" s="10">
        <v>-41.823999999999998</v>
      </c>
      <c r="J1705" s="10">
        <v>-1.7694000000000001</v>
      </c>
    </row>
    <row r="1706" spans="1:10" x14ac:dyDescent="0.25">
      <c r="A1706" s="9">
        <v>40913</v>
      </c>
      <c r="B1706" s="10">
        <v>2321.9549999999999</v>
      </c>
      <c r="C1706" s="10">
        <v>2314.5250000000001</v>
      </c>
      <c r="D1706" s="10">
        <v>2345.0949999999998</v>
      </c>
      <c r="E1706" s="10">
        <v>2303.08</v>
      </c>
      <c r="F1706" s="10">
        <v>2306.6529999999998</v>
      </c>
      <c r="G1706" s="10">
        <v>1102324300</v>
      </c>
      <c r="H1706" s="10">
        <v>10047445420</v>
      </c>
      <c r="I1706" s="10">
        <v>-15.302</v>
      </c>
      <c r="J1706" s="10">
        <v>-0.65900000000000003</v>
      </c>
    </row>
    <row r="1707" spans="1:10" x14ac:dyDescent="0.25">
      <c r="A1707" s="9">
        <v>40914</v>
      </c>
      <c r="B1707" s="10">
        <v>2306.6529999999998</v>
      </c>
      <c r="C1707" s="10">
        <v>2305.09</v>
      </c>
      <c r="D1707" s="10">
        <v>2325.6529999999998</v>
      </c>
      <c r="E1707" s="10">
        <v>2294.8330000000001</v>
      </c>
      <c r="F1707" s="10">
        <v>2325.1799999999998</v>
      </c>
      <c r="G1707" s="10">
        <v>924909100</v>
      </c>
      <c r="H1707" s="10">
        <v>8155697449</v>
      </c>
      <c r="I1707" s="10">
        <v>18.527000000000001</v>
      </c>
      <c r="J1707" s="10">
        <v>0.80320000000000003</v>
      </c>
    </row>
    <row r="1708" spans="1:10" x14ac:dyDescent="0.25">
      <c r="A1708" s="9">
        <v>40917</v>
      </c>
      <c r="B1708" s="10">
        <v>2325.1799999999998</v>
      </c>
      <c r="C1708" s="10">
        <v>2325.8490000000002</v>
      </c>
      <c r="D1708" s="10">
        <v>2403.1089999999999</v>
      </c>
      <c r="E1708" s="10">
        <v>2310.3310000000001</v>
      </c>
      <c r="F1708" s="10">
        <v>2402.5949999999998</v>
      </c>
      <c r="G1708" s="10">
        <v>1566254800</v>
      </c>
      <c r="H1708" s="10">
        <v>14088827885</v>
      </c>
      <c r="I1708" s="10">
        <v>77.415000000000006</v>
      </c>
      <c r="J1708" s="10">
        <v>3.3294000000000001</v>
      </c>
    </row>
    <row r="1709" spans="1:10" x14ac:dyDescent="0.25">
      <c r="A1709" s="9">
        <v>40918</v>
      </c>
      <c r="B1709" s="10">
        <v>2402.5949999999998</v>
      </c>
      <c r="C1709" s="10">
        <v>2400.576</v>
      </c>
      <c r="D1709" s="10">
        <v>2475.9499999999998</v>
      </c>
      <c r="E1709" s="10">
        <v>2396.152</v>
      </c>
      <c r="F1709" s="10">
        <v>2471.1909999999998</v>
      </c>
      <c r="G1709" s="10">
        <v>1985772400</v>
      </c>
      <c r="H1709" s="10">
        <v>19142614252</v>
      </c>
      <c r="I1709" s="10">
        <v>68.596000000000004</v>
      </c>
      <c r="J1709" s="10">
        <v>2.8551000000000002</v>
      </c>
    </row>
    <row r="1710" spans="1:10" x14ac:dyDescent="0.25">
      <c r="A1710" s="9">
        <v>40919</v>
      </c>
      <c r="B1710" s="10">
        <v>2471.1909999999998</v>
      </c>
      <c r="C1710" s="10">
        <v>2469.8440000000001</v>
      </c>
      <c r="D1710" s="10">
        <v>2477.826</v>
      </c>
      <c r="E1710" s="10">
        <v>2447.8739999999998</v>
      </c>
      <c r="F1710" s="10">
        <v>2458.86</v>
      </c>
      <c r="G1710" s="10">
        <v>1361477300</v>
      </c>
      <c r="H1710" s="10">
        <v>13340581218</v>
      </c>
      <c r="I1710" s="10">
        <v>-12.331</v>
      </c>
      <c r="J1710" s="10">
        <v>-0.499</v>
      </c>
    </row>
    <row r="1711" spans="1:10" x14ac:dyDescent="0.25">
      <c r="A1711" s="9">
        <v>40920</v>
      </c>
      <c r="B1711" s="10">
        <v>2458.86</v>
      </c>
      <c r="C1711" s="10">
        <v>2453.5819999999999</v>
      </c>
      <c r="D1711" s="10">
        <v>2483.3339999999998</v>
      </c>
      <c r="E1711" s="10">
        <v>2450.2660000000001</v>
      </c>
      <c r="F1711" s="10">
        <v>2460.444</v>
      </c>
      <c r="G1711" s="10">
        <v>1052434400</v>
      </c>
      <c r="H1711" s="10">
        <v>10642539834</v>
      </c>
      <c r="I1711" s="10">
        <v>1.5840000000000001</v>
      </c>
      <c r="J1711" s="10">
        <v>6.4399999999999999E-2</v>
      </c>
    </row>
    <row r="1712" spans="1:10" x14ac:dyDescent="0.25">
      <c r="A1712" s="9">
        <v>40921</v>
      </c>
      <c r="B1712" s="10">
        <v>2460.444</v>
      </c>
      <c r="C1712" s="10">
        <v>2463.7310000000002</v>
      </c>
      <c r="D1712" s="10">
        <v>2470.7489999999998</v>
      </c>
      <c r="E1712" s="10">
        <v>2406.9380000000001</v>
      </c>
      <c r="F1712" s="10">
        <v>2424.6439999999998</v>
      </c>
      <c r="G1712" s="10">
        <v>1041014600</v>
      </c>
      <c r="H1712" s="10">
        <v>10421426747</v>
      </c>
      <c r="I1712" s="10">
        <v>-35.799999999999997</v>
      </c>
      <c r="J1712" s="10">
        <v>-1.4550000000000001</v>
      </c>
    </row>
    <row r="1713" spans="1:10" x14ac:dyDescent="0.25">
      <c r="A1713" s="9">
        <v>40924</v>
      </c>
      <c r="B1713" s="10">
        <v>2424.6439999999998</v>
      </c>
      <c r="C1713" s="10">
        <v>2412.7919999999999</v>
      </c>
      <c r="D1713" s="10">
        <v>2432.4389999999999</v>
      </c>
      <c r="E1713" s="10">
        <v>2393.61</v>
      </c>
      <c r="F1713" s="10">
        <v>2393.7660000000001</v>
      </c>
      <c r="G1713" s="10">
        <v>784667800</v>
      </c>
      <c r="H1713" s="10">
        <v>8172088781</v>
      </c>
      <c r="I1713" s="10">
        <v>-30.878</v>
      </c>
      <c r="J1713" s="10">
        <v>-1.2735000000000001</v>
      </c>
    </row>
    <row r="1714" spans="1:10" x14ac:dyDescent="0.25">
      <c r="A1714" s="9">
        <v>40925</v>
      </c>
      <c r="B1714" s="10">
        <v>2393.7660000000001</v>
      </c>
      <c r="C1714" s="10">
        <v>2396.1529999999998</v>
      </c>
      <c r="D1714" s="10">
        <v>2498.8180000000002</v>
      </c>
      <c r="E1714" s="10">
        <v>2375.8580000000002</v>
      </c>
      <c r="F1714" s="10">
        <v>2498.6089999999999</v>
      </c>
      <c r="G1714" s="10">
        <v>1600342900</v>
      </c>
      <c r="H1714" s="10">
        <v>15611269653</v>
      </c>
      <c r="I1714" s="10">
        <v>104.843</v>
      </c>
      <c r="J1714" s="10">
        <v>4.3798000000000004</v>
      </c>
    </row>
    <row r="1715" spans="1:10" x14ac:dyDescent="0.25">
      <c r="A1715" s="9">
        <v>40926</v>
      </c>
      <c r="B1715" s="10">
        <v>2498.6089999999999</v>
      </c>
      <c r="C1715" s="10">
        <v>2496.4</v>
      </c>
      <c r="D1715" s="10">
        <v>2513.174</v>
      </c>
      <c r="E1715" s="10">
        <v>2453.527</v>
      </c>
      <c r="F1715" s="10">
        <v>2461.433</v>
      </c>
      <c r="G1715" s="10">
        <v>1473883900</v>
      </c>
      <c r="H1715" s="10">
        <v>14791020492</v>
      </c>
      <c r="I1715" s="10">
        <v>-37.176000000000002</v>
      </c>
      <c r="J1715" s="10">
        <v>-1.4879</v>
      </c>
    </row>
    <row r="1716" spans="1:10" x14ac:dyDescent="0.25">
      <c r="A1716" s="9">
        <v>40927</v>
      </c>
      <c r="B1716" s="10">
        <v>2461.433</v>
      </c>
      <c r="C1716" s="10">
        <v>2465.2669999999998</v>
      </c>
      <c r="D1716" s="10">
        <v>2518.9299999999998</v>
      </c>
      <c r="E1716" s="10">
        <v>2459.681</v>
      </c>
      <c r="F1716" s="10">
        <v>2506.6320000000001</v>
      </c>
      <c r="G1716" s="10">
        <v>1365521000</v>
      </c>
      <c r="H1716" s="10">
        <v>13486396274</v>
      </c>
      <c r="I1716" s="10">
        <v>45.198999999999998</v>
      </c>
      <c r="J1716" s="10">
        <v>1.8363</v>
      </c>
    </row>
    <row r="1717" spans="1:10" x14ac:dyDescent="0.25">
      <c r="A1717" s="9">
        <v>40928</v>
      </c>
      <c r="B1717" s="10">
        <v>2506.6320000000001</v>
      </c>
      <c r="C1717" s="10">
        <v>2514.6570000000002</v>
      </c>
      <c r="D1717" s="10">
        <v>2541.1750000000002</v>
      </c>
      <c r="E1717" s="10">
        <v>2503.3620000000001</v>
      </c>
      <c r="F1717" s="10">
        <v>2537.116</v>
      </c>
      <c r="G1717" s="10">
        <v>1251353000</v>
      </c>
      <c r="H1717" s="10">
        <v>12951120613</v>
      </c>
      <c r="I1717" s="10">
        <v>30.484000000000002</v>
      </c>
      <c r="J1717" s="10">
        <v>1.2161</v>
      </c>
    </row>
    <row r="1718" spans="1:10" x14ac:dyDescent="0.25">
      <c r="A1718" s="9">
        <v>40938</v>
      </c>
      <c r="B1718" s="10">
        <v>2537.116</v>
      </c>
      <c r="C1718" s="10">
        <v>2539.7310000000002</v>
      </c>
      <c r="D1718" s="10">
        <v>2540.1570000000002</v>
      </c>
      <c r="E1718" s="10">
        <v>2485.5529999999999</v>
      </c>
      <c r="F1718" s="10">
        <v>2485.8429999999998</v>
      </c>
      <c r="G1718" s="10">
        <v>1051252100</v>
      </c>
      <c r="H1718" s="10">
        <v>10046240157</v>
      </c>
      <c r="I1718" s="10">
        <v>-51.273000000000003</v>
      </c>
      <c r="J1718" s="10">
        <v>-2.0209000000000001</v>
      </c>
    </row>
    <row r="1719" spans="1:10" x14ac:dyDescent="0.25">
      <c r="A1719" s="9">
        <v>40939</v>
      </c>
      <c r="B1719" s="10">
        <v>2485.8429999999998</v>
      </c>
      <c r="C1719" s="10">
        <v>2487.8119999999999</v>
      </c>
      <c r="D1719" s="10">
        <v>2498.7460000000001</v>
      </c>
      <c r="E1719" s="10">
        <v>2474.0140000000001</v>
      </c>
      <c r="F1719" s="10">
        <v>2490.308</v>
      </c>
      <c r="G1719" s="10">
        <v>702350200</v>
      </c>
      <c r="H1719" s="10">
        <v>6976290007</v>
      </c>
      <c r="I1719" s="10">
        <v>4.4649999999999999</v>
      </c>
      <c r="J1719" s="10">
        <v>0.17960000000000001</v>
      </c>
    </row>
    <row r="1720" spans="1:10" x14ac:dyDescent="0.25">
      <c r="A1720" s="9">
        <v>40940</v>
      </c>
      <c r="B1720" s="10">
        <v>2490.308</v>
      </c>
      <c r="C1720" s="10">
        <v>2486.9009999999998</v>
      </c>
      <c r="D1720" s="10">
        <v>2505.4499999999998</v>
      </c>
      <c r="E1720" s="10">
        <v>2454.6460000000002</v>
      </c>
      <c r="F1720" s="10">
        <v>2458.7689999999998</v>
      </c>
      <c r="G1720" s="10">
        <v>809333000</v>
      </c>
      <c r="H1720" s="10">
        <v>8253536578</v>
      </c>
      <c r="I1720" s="10">
        <v>-31.539000000000001</v>
      </c>
      <c r="J1720" s="10">
        <v>-1.2665</v>
      </c>
    </row>
    <row r="1721" spans="1:10" x14ac:dyDescent="0.25">
      <c r="A1721" s="9">
        <v>40941</v>
      </c>
      <c r="B1721" s="10">
        <v>2458.7689999999998</v>
      </c>
      <c r="C1721" s="10">
        <v>2467.165</v>
      </c>
      <c r="D1721" s="10">
        <v>2514.9760000000001</v>
      </c>
      <c r="E1721" s="10">
        <v>2459.895</v>
      </c>
      <c r="F1721" s="10">
        <v>2514.9760000000001</v>
      </c>
      <c r="G1721" s="10">
        <v>1043396000</v>
      </c>
      <c r="H1721" s="10">
        <v>10295043025</v>
      </c>
      <c r="I1721" s="10">
        <v>56.207000000000001</v>
      </c>
      <c r="J1721" s="10">
        <v>2.286</v>
      </c>
    </row>
    <row r="1722" spans="1:10" x14ac:dyDescent="0.25">
      <c r="A1722" s="9">
        <v>40942</v>
      </c>
      <c r="B1722" s="10">
        <v>2514.9760000000001</v>
      </c>
      <c r="C1722" s="10">
        <v>2506.8829999999998</v>
      </c>
      <c r="D1722" s="10">
        <v>2542.7579999999998</v>
      </c>
      <c r="E1722" s="10">
        <v>2500.6689999999999</v>
      </c>
      <c r="F1722" s="10">
        <v>2532.5230000000001</v>
      </c>
      <c r="G1722" s="10">
        <v>1306941200</v>
      </c>
      <c r="H1722" s="10">
        <v>12600753897</v>
      </c>
      <c r="I1722" s="10">
        <v>17.547000000000001</v>
      </c>
      <c r="J1722" s="10">
        <v>0.69769999999999999</v>
      </c>
    </row>
    <row r="1723" spans="1:10" x14ac:dyDescent="0.25">
      <c r="A1723" s="9">
        <v>40945</v>
      </c>
      <c r="B1723" s="10">
        <v>2532.5230000000001</v>
      </c>
      <c r="C1723" s="10">
        <v>2537.7310000000002</v>
      </c>
      <c r="D1723" s="10">
        <v>2548.5100000000002</v>
      </c>
      <c r="E1723" s="10">
        <v>2516.7159999999999</v>
      </c>
      <c r="F1723" s="10">
        <v>2530.7280000000001</v>
      </c>
      <c r="G1723" s="10">
        <v>1169280800</v>
      </c>
      <c r="H1723" s="10">
        <v>11823771831</v>
      </c>
      <c r="I1723" s="10">
        <v>-1.7949999999999999</v>
      </c>
      <c r="J1723" s="10">
        <v>-7.0900000000000005E-2</v>
      </c>
    </row>
    <row r="1724" spans="1:10" x14ac:dyDescent="0.25">
      <c r="A1724" s="9">
        <v>40946</v>
      </c>
      <c r="B1724" s="10">
        <v>2530.7280000000001</v>
      </c>
      <c r="C1724" s="10">
        <v>2514.96</v>
      </c>
      <c r="D1724" s="10">
        <v>2517.7710000000002</v>
      </c>
      <c r="E1724" s="10">
        <v>2469.5549999999998</v>
      </c>
      <c r="F1724" s="10">
        <v>2484.6239999999998</v>
      </c>
      <c r="G1724" s="10">
        <v>962861100</v>
      </c>
      <c r="H1724" s="10">
        <v>9426488141</v>
      </c>
      <c r="I1724" s="10">
        <v>-46.103999999999999</v>
      </c>
      <c r="J1724" s="10">
        <v>-1.8218000000000001</v>
      </c>
    </row>
    <row r="1725" spans="1:10" x14ac:dyDescent="0.25">
      <c r="A1725" s="9">
        <v>40947</v>
      </c>
      <c r="B1725" s="10">
        <v>2484.6239999999998</v>
      </c>
      <c r="C1725" s="10">
        <v>2483.1709999999998</v>
      </c>
      <c r="D1725" s="10">
        <v>2556.1019999999999</v>
      </c>
      <c r="E1725" s="10">
        <v>2479.2759999999998</v>
      </c>
      <c r="F1725" s="10">
        <v>2549.0349999999999</v>
      </c>
      <c r="G1725" s="10">
        <v>1299473300</v>
      </c>
      <c r="H1725" s="10">
        <v>13421577607</v>
      </c>
      <c r="I1725" s="10">
        <v>64.411000000000001</v>
      </c>
      <c r="J1725" s="10">
        <v>2.5924</v>
      </c>
    </row>
    <row r="1726" spans="1:10" x14ac:dyDescent="0.25">
      <c r="A1726" s="9">
        <v>40948</v>
      </c>
      <c r="B1726" s="10">
        <v>2549.0349999999999</v>
      </c>
      <c r="C1726" s="10">
        <v>2546.4580000000001</v>
      </c>
      <c r="D1726" s="10">
        <v>2563.4490000000001</v>
      </c>
      <c r="E1726" s="10">
        <v>2532.8789999999999</v>
      </c>
      <c r="F1726" s="10">
        <v>2549.1979999999999</v>
      </c>
      <c r="G1726" s="10">
        <v>1481319800</v>
      </c>
      <c r="H1726" s="10">
        <v>14366850349</v>
      </c>
      <c r="I1726" s="10">
        <v>0.16300000000000001</v>
      </c>
      <c r="J1726" s="10">
        <v>6.4000000000000003E-3</v>
      </c>
    </row>
    <row r="1727" spans="1:10" x14ac:dyDescent="0.25">
      <c r="A1727" s="9">
        <v>40949</v>
      </c>
      <c r="B1727" s="10">
        <v>2549.1979999999999</v>
      </c>
      <c r="C1727" s="10">
        <v>2540.4569999999999</v>
      </c>
      <c r="D1727" s="10">
        <v>2571.672</v>
      </c>
      <c r="E1727" s="10">
        <v>2532.8789999999999</v>
      </c>
      <c r="F1727" s="10">
        <v>2546.27</v>
      </c>
      <c r="G1727" s="10">
        <v>1393224900</v>
      </c>
      <c r="H1727" s="10">
        <v>13259031472</v>
      </c>
      <c r="I1727" s="10">
        <v>-2.9279999999999999</v>
      </c>
      <c r="J1727" s="10">
        <v>-0.1149</v>
      </c>
    </row>
    <row r="1728" spans="1:10" x14ac:dyDescent="0.25">
      <c r="A1728" s="9">
        <v>40952</v>
      </c>
      <c r="B1728" s="10">
        <v>2546.27</v>
      </c>
      <c r="C1728" s="10">
        <v>2521.2849999999999</v>
      </c>
      <c r="D1728" s="10">
        <v>2562.3960000000002</v>
      </c>
      <c r="E1728" s="10">
        <v>2512.2950000000001</v>
      </c>
      <c r="F1728" s="10">
        <v>2543.172</v>
      </c>
      <c r="G1728" s="10">
        <v>1228710000</v>
      </c>
      <c r="H1728" s="10">
        <v>12264939017</v>
      </c>
      <c r="I1728" s="10">
        <v>-3.0979999999999999</v>
      </c>
      <c r="J1728" s="10">
        <v>-0.1217</v>
      </c>
    </row>
    <row r="1729" spans="1:10" x14ac:dyDescent="0.25">
      <c r="A1729" s="9">
        <v>40953</v>
      </c>
      <c r="B1729" s="10">
        <v>2543.172</v>
      </c>
      <c r="C1729" s="10">
        <v>2540.078</v>
      </c>
      <c r="D1729" s="10">
        <v>2543.1529999999998</v>
      </c>
      <c r="E1729" s="10">
        <v>2522.172</v>
      </c>
      <c r="F1729" s="10">
        <v>2535.4180000000001</v>
      </c>
      <c r="G1729" s="10">
        <v>1027709000</v>
      </c>
      <c r="H1729" s="10">
        <v>10201646368</v>
      </c>
      <c r="I1729" s="10">
        <v>-7.7539999999999996</v>
      </c>
      <c r="J1729" s="10">
        <v>-0.3049</v>
      </c>
    </row>
    <row r="1730" spans="1:10" x14ac:dyDescent="0.25">
      <c r="A1730" s="9">
        <v>40954</v>
      </c>
      <c r="B1730" s="10">
        <v>2535.4180000000001</v>
      </c>
      <c r="C1730" s="10">
        <v>2528.6039999999998</v>
      </c>
      <c r="D1730" s="10">
        <v>2571.1480000000001</v>
      </c>
      <c r="E1730" s="10">
        <v>2521.1109999999999</v>
      </c>
      <c r="F1730" s="10">
        <v>2558.8029999999999</v>
      </c>
      <c r="G1730" s="10">
        <v>1458673800</v>
      </c>
      <c r="H1730" s="10">
        <v>14587502505</v>
      </c>
      <c r="I1730" s="10">
        <v>23.385000000000002</v>
      </c>
      <c r="J1730" s="10">
        <v>0.92230000000000001</v>
      </c>
    </row>
    <row r="1731" spans="1:10" x14ac:dyDescent="0.25">
      <c r="A1731" s="9">
        <v>40955</v>
      </c>
      <c r="B1731" s="10">
        <v>2558.8029999999999</v>
      </c>
      <c r="C1731" s="10">
        <v>2554.578</v>
      </c>
      <c r="D1731" s="10">
        <v>2565.7040000000002</v>
      </c>
      <c r="E1731" s="10">
        <v>2532.6280000000002</v>
      </c>
      <c r="F1731" s="10">
        <v>2547.8150000000001</v>
      </c>
      <c r="G1731" s="10">
        <v>1392455000</v>
      </c>
      <c r="H1731" s="10">
        <v>13262948089</v>
      </c>
      <c r="I1731" s="10">
        <v>-10.988</v>
      </c>
      <c r="J1731" s="10">
        <v>-0.4294</v>
      </c>
    </row>
    <row r="1732" spans="1:10" x14ac:dyDescent="0.25">
      <c r="A1732" s="9">
        <v>40956</v>
      </c>
      <c r="B1732" s="10">
        <v>2547.8150000000001</v>
      </c>
      <c r="C1732" s="10">
        <v>2562.5830000000001</v>
      </c>
      <c r="D1732" s="10">
        <v>2568.3110000000001</v>
      </c>
      <c r="E1732" s="10">
        <v>2536.806</v>
      </c>
      <c r="F1732" s="10">
        <v>2548.5439999999999</v>
      </c>
      <c r="G1732" s="10">
        <v>963175700</v>
      </c>
      <c r="H1732" s="10">
        <v>9322741141</v>
      </c>
      <c r="I1732" s="10">
        <v>0.72899999999999998</v>
      </c>
      <c r="J1732" s="10">
        <v>2.86E-2</v>
      </c>
    </row>
    <row r="1733" spans="1:10" x14ac:dyDescent="0.25">
      <c r="A1733" s="9">
        <v>40959</v>
      </c>
      <c r="B1733" s="10">
        <v>2548.5439999999999</v>
      </c>
      <c r="C1733" s="10">
        <v>2581.0830000000001</v>
      </c>
      <c r="D1733" s="10">
        <v>2582.7139999999999</v>
      </c>
      <c r="E1733" s="10">
        <v>2546.027</v>
      </c>
      <c r="F1733" s="10">
        <v>2547.0509999999999</v>
      </c>
      <c r="G1733" s="10">
        <v>1245493400</v>
      </c>
      <c r="H1733" s="10">
        <v>12658086751</v>
      </c>
      <c r="I1733" s="10">
        <v>-1.4930000000000001</v>
      </c>
      <c r="J1733" s="10">
        <v>-5.8599999999999999E-2</v>
      </c>
    </row>
    <row r="1734" spans="1:10" x14ac:dyDescent="0.25">
      <c r="A1734" s="9">
        <v>40960</v>
      </c>
      <c r="B1734" s="10">
        <v>2547.0509999999999</v>
      </c>
      <c r="C1734" s="10">
        <v>2551.6080000000002</v>
      </c>
      <c r="D1734" s="10">
        <v>2565.7530000000002</v>
      </c>
      <c r="E1734" s="10">
        <v>2529.7510000000002</v>
      </c>
      <c r="F1734" s="10">
        <v>2565.02</v>
      </c>
      <c r="G1734" s="10">
        <v>1100481500</v>
      </c>
      <c r="H1734" s="10">
        <v>10647767276</v>
      </c>
      <c r="I1734" s="10">
        <v>17.969000000000001</v>
      </c>
      <c r="J1734" s="10">
        <v>0.70550000000000002</v>
      </c>
    </row>
    <row r="1735" spans="1:10" x14ac:dyDescent="0.25">
      <c r="A1735" s="9">
        <v>40961</v>
      </c>
      <c r="B1735" s="10">
        <v>2565.02</v>
      </c>
      <c r="C1735" s="10">
        <v>2565.1120000000001</v>
      </c>
      <c r="D1735" s="10">
        <v>2597.9430000000002</v>
      </c>
      <c r="E1735" s="10">
        <v>2557.0050000000001</v>
      </c>
      <c r="F1735" s="10">
        <v>2597.123</v>
      </c>
      <c r="G1735" s="10">
        <v>1951167200</v>
      </c>
      <c r="H1735" s="10">
        <v>18943719985</v>
      </c>
      <c r="I1735" s="10">
        <v>32.103000000000002</v>
      </c>
      <c r="J1735" s="10">
        <v>1.2516</v>
      </c>
    </row>
    <row r="1736" spans="1:10" x14ac:dyDescent="0.25">
      <c r="A1736" s="9">
        <v>40962</v>
      </c>
      <c r="B1736" s="10">
        <v>2597.123</v>
      </c>
      <c r="C1736" s="10">
        <v>2594.6129999999998</v>
      </c>
      <c r="D1736" s="10">
        <v>2609.355</v>
      </c>
      <c r="E1736" s="10">
        <v>2587.1799999999998</v>
      </c>
      <c r="F1736" s="10">
        <v>2601.7979999999998</v>
      </c>
      <c r="G1736" s="10">
        <v>1680568200</v>
      </c>
      <c r="H1736" s="10">
        <v>17019461674</v>
      </c>
      <c r="I1736" s="10">
        <v>4.6749999999999998</v>
      </c>
      <c r="J1736" s="10">
        <v>0.18</v>
      </c>
    </row>
    <row r="1737" spans="1:10" x14ac:dyDescent="0.25">
      <c r="A1737" s="9">
        <v>40963</v>
      </c>
      <c r="B1737" s="10">
        <v>2601.7979999999998</v>
      </c>
      <c r="C1737" s="10">
        <v>2602.924</v>
      </c>
      <c r="D1737" s="10">
        <v>2643.2979999999998</v>
      </c>
      <c r="E1737" s="10">
        <v>2598.2860000000001</v>
      </c>
      <c r="F1737" s="10">
        <v>2642.9630000000002</v>
      </c>
      <c r="G1737" s="10">
        <v>2256266800</v>
      </c>
      <c r="H1737" s="10">
        <v>22459462562</v>
      </c>
      <c r="I1737" s="10">
        <v>41.164999999999999</v>
      </c>
      <c r="J1737" s="10">
        <v>1.5822000000000001</v>
      </c>
    </row>
    <row r="1738" spans="1:10" x14ac:dyDescent="0.25">
      <c r="A1738" s="9">
        <v>40966</v>
      </c>
      <c r="B1738" s="10">
        <v>2642.9630000000002</v>
      </c>
      <c r="C1738" s="10">
        <v>2653.7489999999998</v>
      </c>
      <c r="D1738" s="10">
        <v>2683.89</v>
      </c>
      <c r="E1738" s="10">
        <v>2649.605</v>
      </c>
      <c r="F1738" s="10">
        <v>2649.9870000000001</v>
      </c>
      <c r="G1738" s="10">
        <v>2718803300</v>
      </c>
      <c r="H1738" s="10">
        <v>26597865505</v>
      </c>
      <c r="I1738" s="10">
        <v>7.024</v>
      </c>
      <c r="J1738" s="10">
        <v>0.26579999999999998</v>
      </c>
    </row>
    <row r="1739" spans="1:10" x14ac:dyDescent="0.25">
      <c r="A1739" s="9">
        <v>40967</v>
      </c>
      <c r="B1739" s="10">
        <v>2649.9870000000001</v>
      </c>
      <c r="C1739" s="10">
        <v>2645.1019999999999</v>
      </c>
      <c r="D1739" s="10">
        <v>2664.0369999999998</v>
      </c>
      <c r="E1739" s="10">
        <v>2636.6219999999998</v>
      </c>
      <c r="F1739" s="10">
        <v>2654.7779999999998</v>
      </c>
      <c r="G1739" s="10">
        <v>1955214700</v>
      </c>
      <c r="H1739" s="10">
        <v>18335417630</v>
      </c>
      <c r="I1739" s="10">
        <v>4.7910000000000004</v>
      </c>
      <c r="J1739" s="10">
        <v>0.18079999999999999</v>
      </c>
    </row>
    <row r="1740" spans="1:10" x14ac:dyDescent="0.25">
      <c r="A1740" s="9">
        <v>40968</v>
      </c>
      <c r="B1740" s="10">
        <v>2654.7779999999998</v>
      </c>
      <c r="C1740" s="10">
        <v>2648.8380000000002</v>
      </c>
      <c r="D1740" s="10">
        <v>2654.268</v>
      </c>
      <c r="E1740" s="10">
        <v>2623.9430000000002</v>
      </c>
      <c r="F1740" s="10">
        <v>2625.788</v>
      </c>
      <c r="G1740" s="10">
        <v>1411667600</v>
      </c>
      <c r="H1740" s="10">
        <v>13558332613</v>
      </c>
      <c r="I1740" s="10">
        <v>-28.99</v>
      </c>
      <c r="J1740" s="10">
        <v>-1.0920000000000001</v>
      </c>
    </row>
    <row r="1741" spans="1:10" x14ac:dyDescent="0.25">
      <c r="A1741" s="9">
        <v>40969</v>
      </c>
      <c r="B1741" s="10">
        <v>2625.788</v>
      </c>
      <c r="C1741" s="10">
        <v>2618.5</v>
      </c>
      <c r="D1741" s="10">
        <v>2640.9609999999998</v>
      </c>
      <c r="E1741" s="10">
        <v>2617.4580000000001</v>
      </c>
      <c r="F1741" s="10">
        <v>2628.857</v>
      </c>
      <c r="G1741" s="10">
        <v>984732600</v>
      </c>
      <c r="H1741" s="10">
        <v>9712064374</v>
      </c>
      <c r="I1741" s="10">
        <v>3.069</v>
      </c>
      <c r="J1741" s="10">
        <v>0.1169</v>
      </c>
    </row>
    <row r="1742" spans="1:10" x14ac:dyDescent="0.25">
      <c r="A1742" s="9">
        <v>40970</v>
      </c>
      <c r="B1742" s="10">
        <v>2628.857</v>
      </c>
      <c r="C1742" s="10">
        <v>2633.5590000000002</v>
      </c>
      <c r="D1742" s="10">
        <v>2671.6010000000001</v>
      </c>
      <c r="E1742" s="10">
        <v>2633.5590000000002</v>
      </c>
      <c r="F1742" s="10">
        <v>2671.6010000000001</v>
      </c>
      <c r="G1742" s="10">
        <v>1667740400</v>
      </c>
      <c r="H1742" s="10">
        <v>16456223820</v>
      </c>
      <c r="I1742" s="10">
        <v>42.744</v>
      </c>
      <c r="J1742" s="10">
        <v>1.6259999999999999</v>
      </c>
    </row>
    <row r="1743" spans="1:10" x14ac:dyDescent="0.25">
      <c r="A1743" s="9">
        <v>40973</v>
      </c>
      <c r="B1743" s="10">
        <v>2671.6010000000001</v>
      </c>
      <c r="C1743" s="10">
        <v>2677.1480000000001</v>
      </c>
      <c r="D1743" s="10">
        <v>2686.0140000000001</v>
      </c>
      <c r="E1743" s="10">
        <v>2654.8580000000002</v>
      </c>
      <c r="F1743" s="10">
        <v>2657.203</v>
      </c>
      <c r="G1743" s="10">
        <v>1735198100</v>
      </c>
      <c r="H1743" s="10">
        <v>17961422562</v>
      </c>
      <c r="I1743" s="10">
        <v>-14.398</v>
      </c>
      <c r="J1743" s="10">
        <v>-0.53890000000000005</v>
      </c>
    </row>
    <row r="1744" spans="1:10" x14ac:dyDescent="0.25">
      <c r="A1744" s="9">
        <v>40974</v>
      </c>
      <c r="B1744" s="10">
        <v>2657.203</v>
      </c>
      <c r="C1744" s="10">
        <v>2649.1619999999998</v>
      </c>
      <c r="D1744" s="10">
        <v>2651.6979999999999</v>
      </c>
      <c r="E1744" s="10">
        <v>2608.989</v>
      </c>
      <c r="F1744" s="10">
        <v>2616.5610000000001</v>
      </c>
      <c r="G1744" s="10">
        <v>1660532700</v>
      </c>
      <c r="H1744" s="10">
        <v>17693566729</v>
      </c>
      <c r="I1744" s="10">
        <v>-40.642000000000003</v>
      </c>
      <c r="J1744" s="10">
        <v>-1.5295000000000001</v>
      </c>
    </row>
    <row r="1745" spans="1:10" x14ac:dyDescent="0.25">
      <c r="A1745" s="9">
        <v>40975</v>
      </c>
      <c r="B1745" s="10">
        <v>2616.5610000000001</v>
      </c>
      <c r="C1745" s="10">
        <v>2594.5630000000001</v>
      </c>
      <c r="D1745" s="10">
        <v>2626.3519999999999</v>
      </c>
      <c r="E1745" s="10">
        <v>2592.9679999999998</v>
      </c>
      <c r="F1745" s="10">
        <v>2599.2280000000001</v>
      </c>
      <c r="G1745" s="10">
        <v>1384141000</v>
      </c>
      <c r="H1745" s="10">
        <v>14362611202</v>
      </c>
      <c r="I1745" s="10">
        <v>-17.332999999999998</v>
      </c>
      <c r="J1745" s="10">
        <v>-0.66239999999999999</v>
      </c>
    </row>
    <row r="1746" spans="1:10" x14ac:dyDescent="0.25">
      <c r="A1746" s="9">
        <v>40976</v>
      </c>
      <c r="B1746" s="10">
        <v>2599.2280000000001</v>
      </c>
      <c r="C1746" s="10">
        <v>2608.1759999999999</v>
      </c>
      <c r="D1746" s="10">
        <v>2636.998</v>
      </c>
      <c r="E1746" s="10">
        <v>2607.2579999999998</v>
      </c>
      <c r="F1746" s="10">
        <v>2626.7860000000001</v>
      </c>
      <c r="G1746" s="10">
        <v>1327195400</v>
      </c>
      <c r="H1746" s="10">
        <v>14141599122</v>
      </c>
      <c r="I1746" s="10">
        <v>27.558</v>
      </c>
      <c r="J1746" s="10">
        <v>1.0602</v>
      </c>
    </row>
    <row r="1747" spans="1:10" x14ac:dyDescent="0.25">
      <c r="A1747" s="9">
        <v>40977</v>
      </c>
      <c r="B1747" s="10">
        <v>2626.7860000000001</v>
      </c>
      <c r="C1747" s="10">
        <v>2634.9639999999999</v>
      </c>
      <c r="D1747" s="10">
        <v>2650.076</v>
      </c>
      <c r="E1747" s="10">
        <v>2622.2559999999999</v>
      </c>
      <c r="F1747" s="10">
        <v>2649.614</v>
      </c>
      <c r="G1747" s="10">
        <v>1405743100</v>
      </c>
      <c r="H1747" s="10">
        <v>15469855711</v>
      </c>
      <c r="I1747" s="10">
        <v>22.827999999999999</v>
      </c>
      <c r="J1747" s="10">
        <v>0.86899999999999999</v>
      </c>
    </row>
    <row r="1748" spans="1:10" x14ac:dyDescent="0.25">
      <c r="A1748" s="9">
        <v>40980</v>
      </c>
      <c r="B1748" s="10">
        <v>2649.614</v>
      </c>
      <c r="C1748" s="10">
        <v>2647.5529999999999</v>
      </c>
      <c r="D1748" s="10">
        <v>2650.239</v>
      </c>
      <c r="E1748" s="10">
        <v>2617.5839999999998</v>
      </c>
      <c r="F1748" s="10">
        <v>2635.598</v>
      </c>
      <c r="G1748" s="10">
        <v>1532472600</v>
      </c>
      <c r="H1748" s="10">
        <v>16868731587</v>
      </c>
      <c r="I1748" s="10">
        <v>-14.016</v>
      </c>
      <c r="J1748" s="10">
        <v>-0.52900000000000003</v>
      </c>
    </row>
    <row r="1749" spans="1:10" x14ac:dyDescent="0.25">
      <c r="A1749" s="9">
        <v>40981</v>
      </c>
      <c r="B1749" s="10">
        <v>2635.598</v>
      </c>
      <c r="C1749" s="10">
        <v>2632.92</v>
      </c>
      <c r="D1749" s="10">
        <v>2661.471</v>
      </c>
      <c r="E1749" s="10">
        <v>2630.1759999999999</v>
      </c>
      <c r="F1749" s="10">
        <v>2660.8820000000001</v>
      </c>
      <c r="G1749" s="10">
        <v>1347254400</v>
      </c>
      <c r="H1749" s="10">
        <v>14600968021</v>
      </c>
      <c r="I1749" s="10">
        <v>25.283999999999999</v>
      </c>
      <c r="J1749" s="10">
        <v>0.95930000000000004</v>
      </c>
    </row>
    <row r="1750" spans="1:10" x14ac:dyDescent="0.25">
      <c r="A1750" s="9">
        <v>40982</v>
      </c>
      <c r="B1750" s="10">
        <v>2660.8820000000001</v>
      </c>
      <c r="C1750" s="10">
        <v>2673.95</v>
      </c>
      <c r="D1750" s="10">
        <v>2682.2249999999999</v>
      </c>
      <c r="E1750" s="10">
        <v>2576.556</v>
      </c>
      <c r="F1750" s="10">
        <v>2584.819</v>
      </c>
      <c r="G1750" s="10">
        <v>2590450700</v>
      </c>
      <c r="H1750" s="10">
        <v>26034105115</v>
      </c>
      <c r="I1750" s="10">
        <v>-76.063000000000002</v>
      </c>
      <c r="J1750" s="10">
        <v>-2.8586</v>
      </c>
    </row>
    <row r="1751" spans="1:10" x14ac:dyDescent="0.25">
      <c r="A1751" s="9">
        <v>40983</v>
      </c>
      <c r="B1751" s="10">
        <v>2584.819</v>
      </c>
      <c r="C1751" s="10">
        <v>2583.6210000000001</v>
      </c>
      <c r="D1751" s="10">
        <v>2600.7429999999999</v>
      </c>
      <c r="E1751" s="10">
        <v>2563.7649999999999</v>
      </c>
      <c r="F1751" s="10">
        <v>2569.299</v>
      </c>
      <c r="G1751" s="10">
        <v>1611655800</v>
      </c>
      <c r="H1751" s="10">
        <v>16031609506</v>
      </c>
      <c r="I1751" s="10">
        <v>-15.52</v>
      </c>
      <c r="J1751" s="10">
        <v>-0.60040000000000004</v>
      </c>
    </row>
    <row r="1752" spans="1:10" x14ac:dyDescent="0.25">
      <c r="A1752" s="9">
        <v>40984</v>
      </c>
      <c r="B1752" s="10">
        <v>2569.299</v>
      </c>
      <c r="C1752" s="10">
        <v>2574.7190000000001</v>
      </c>
      <c r="D1752" s="10">
        <v>2604.768</v>
      </c>
      <c r="E1752" s="10">
        <v>2565.7820000000002</v>
      </c>
      <c r="F1752" s="10">
        <v>2603.4920000000002</v>
      </c>
      <c r="G1752" s="10">
        <v>1370183800</v>
      </c>
      <c r="H1752" s="10">
        <v>14573424547</v>
      </c>
      <c r="I1752" s="10">
        <v>34.192999999999998</v>
      </c>
      <c r="J1752" s="10">
        <v>1.3308</v>
      </c>
    </row>
    <row r="1753" spans="1:10" x14ac:dyDescent="0.25">
      <c r="A1753" s="9">
        <v>40987</v>
      </c>
      <c r="B1753" s="10">
        <v>2603.4920000000002</v>
      </c>
      <c r="C1753" s="10">
        <v>2596.3470000000002</v>
      </c>
      <c r="D1753" s="10">
        <v>2608.9319999999998</v>
      </c>
      <c r="E1753" s="10">
        <v>2577.9290000000001</v>
      </c>
      <c r="F1753" s="10">
        <v>2607.306</v>
      </c>
      <c r="G1753" s="10">
        <v>1211106800</v>
      </c>
      <c r="H1753" s="10">
        <v>13479099539</v>
      </c>
      <c r="I1753" s="10">
        <v>3.8140000000000001</v>
      </c>
      <c r="J1753" s="10">
        <v>0.14649999999999999</v>
      </c>
    </row>
    <row r="1754" spans="1:10" x14ac:dyDescent="0.25">
      <c r="A1754" s="9">
        <v>40988</v>
      </c>
      <c r="B1754" s="10">
        <v>2607.306</v>
      </c>
      <c r="C1754" s="10">
        <v>2603.3229999999999</v>
      </c>
      <c r="D1754" s="10">
        <v>2603.8310000000001</v>
      </c>
      <c r="E1754" s="10">
        <v>2564.931</v>
      </c>
      <c r="F1754" s="10">
        <v>2567.0520000000001</v>
      </c>
      <c r="G1754" s="10">
        <v>1244301800</v>
      </c>
      <c r="H1754" s="10">
        <v>13378934920</v>
      </c>
      <c r="I1754" s="10">
        <v>-40.253999999999998</v>
      </c>
      <c r="J1754" s="10">
        <v>-1.5439000000000001</v>
      </c>
    </row>
    <row r="1755" spans="1:10" x14ac:dyDescent="0.25">
      <c r="A1755" s="9">
        <v>40989</v>
      </c>
      <c r="B1755" s="10">
        <v>2567.0520000000001</v>
      </c>
      <c r="C1755" s="10">
        <v>2580.078</v>
      </c>
      <c r="D1755" s="10">
        <v>2589.9409999999998</v>
      </c>
      <c r="E1755" s="10">
        <v>2551.9160000000002</v>
      </c>
      <c r="F1755" s="10">
        <v>2569.7559999999999</v>
      </c>
      <c r="G1755" s="10">
        <v>1239932800</v>
      </c>
      <c r="H1755" s="10">
        <v>13848687883</v>
      </c>
      <c r="I1755" s="10">
        <v>2.7040000000000002</v>
      </c>
      <c r="J1755" s="10">
        <v>0.1053</v>
      </c>
    </row>
    <row r="1756" spans="1:10" x14ac:dyDescent="0.25">
      <c r="A1756" s="9">
        <v>40990</v>
      </c>
      <c r="B1756" s="10">
        <v>2569.7559999999999</v>
      </c>
      <c r="C1756" s="10">
        <v>2570.3530000000001</v>
      </c>
      <c r="D1756" s="10">
        <v>2582.9679999999998</v>
      </c>
      <c r="E1756" s="10">
        <v>2555.2220000000002</v>
      </c>
      <c r="F1756" s="10">
        <v>2569.402</v>
      </c>
      <c r="G1756" s="10">
        <v>994263200</v>
      </c>
      <c r="H1756" s="10">
        <v>11033783698</v>
      </c>
      <c r="I1756" s="10">
        <v>-0.35399999999999998</v>
      </c>
      <c r="J1756" s="10">
        <v>-1.38E-2</v>
      </c>
    </row>
    <row r="1757" spans="1:10" x14ac:dyDescent="0.25">
      <c r="A1757" s="9">
        <v>40991</v>
      </c>
      <c r="B1757" s="10">
        <v>2569.402</v>
      </c>
      <c r="C1757" s="10">
        <v>2561.9059999999999</v>
      </c>
      <c r="D1757" s="10">
        <v>2567.1990000000001</v>
      </c>
      <c r="E1757" s="10">
        <v>2535.4720000000002</v>
      </c>
      <c r="F1757" s="10">
        <v>2543.3339999999998</v>
      </c>
      <c r="G1757" s="10">
        <v>1065358400</v>
      </c>
      <c r="H1757" s="10">
        <v>10954499771</v>
      </c>
      <c r="I1757" s="10">
        <v>-26.068000000000001</v>
      </c>
      <c r="J1757" s="10">
        <v>-1.0145999999999999</v>
      </c>
    </row>
    <row r="1758" spans="1:10" x14ac:dyDescent="0.25">
      <c r="A1758" s="9">
        <v>40994</v>
      </c>
      <c r="B1758" s="10">
        <v>2543.3339999999998</v>
      </c>
      <c r="C1758" s="10">
        <v>2543.75</v>
      </c>
      <c r="D1758" s="10">
        <v>2552.623</v>
      </c>
      <c r="E1758" s="10">
        <v>2534.0459999999998</v>
      </c>
      <c r="F1758" s="10">
        <v>2545.498</v>
      </c>
      <c r="G1758" s="10">
        <v>762609000</v>
      </c>
      <c r="H1758" s="10">
        <v>8465393036</v>
      </c>
      <c r="I1758" s="10">
        <v>2.1640000000000001</v>
      </c>
      <c r="J1758" s="10">
        <v>8.5099999999999995E-2</v>
      </c>
    </row>
    <row r="1759" spans="1:10" x14ac:dyDescent="0.25">
      <c r="A1759" s="9">
        <v>40995</v>
      </c>
      <c r="B1759" s="10">
        <v>2545.498</v>
      </c>
      <c r="C1759" s="10">
        <v>2555.4879999999998</v>
      </c>
      <c r="D1759" s="10">
        <v>2559.364</v>
      </c>
      <c r="E1759" s="10">
        <v>2535.7950000000001</v>
      </c>
      <c r="F1759" s="10">
        <v>2539.48</v>
      </c>
      <c r="G1759" s="10">
        <v>814744300</v>
      </c>
      <c r="H1759" s="10">
        <v>9361531324</v>
      </c>
      <c r="I1759" s="10">
        <v>-6.0179999999999998</v>
      </c>
      <c r="J1759" s="10">
        <v>-0.2364</v>
      </c>
    </row>
    <row r="1760" spans="1:10" x14ac:dyDescent="0.25">
      <c r="A1760" s="9">
        <v>40996</v>
      </c>
      <c r="B1760" s="10">
        <v>2539.48</v>
      </c>
      <c r="C1760" s="10">
        <v>2534.402</v>
      </c>
      <c r="D1760" s="10">
        <v>2536.1350000000002</v>
      </c>
      <c r="E1760" s="10">
        <v>2469.509</v>
      </c>
      <c r="F1760" s="10">
        <v>2472.6590000000001</v>
      </c>
      <c r="G1760" s="10">
        <v>1213043000</v>
      </c>
      <c r="H1760" s="10">
        <v>12144904753</v>
      </c>
      <c r="I1760" s="10">
        <v>-66.820999999999998</v>
      </c>
      <c r="J1760" s="10">
        <v>-2.6313</v>
      </c>
    </row>
    <row r="1761" spans="1:10" x14ac:dyDescent="0.25">
      <c r="A1761" s="9">
        <v>40997</v>
      </c>
      <c r="B1761" s="10">
        <v>2472.6590000000001</v>
      </c>
      <c r="C1761" s="10">
        <v>2463.8919999999998</v>
      </c>
      <c r="D1761" s="10">
        <v>2475.1990000000001</v>
      </c>
      <c r="E1761" s="10">
        <v>2434.5659999999998</v>
      </c>
      <c r="F1761" s="10">
        <v>2445.047</v>
      </c>
      <c r="G1761" s="10">
        <v>1062849200</v>
      </c>
      <c r="H1761" s="10">
        <v>10326626409</v>
      </c>
      <c r="I1761" s="10">
        <v>-27.611999999999998</v>
      </c>
      <c r="J1761" s="10">
        <v>-1.1167</v>
      </c>
    </row>
    <row r="1762" spans="1:10" x14ac:dyDescent="0.25">
      <c r="A1762" s="9">
        <v>40998</v>
      </c>
      <c r="B1762" s="10">
        <v>2445.047</v>
      </c>
      <c r="C1762" s="10">
        <v>2450.614</v>
      </c>
      <c r="D1762" s="10">
        <v>2467.5540000000001</v>
      </c>
      <c r="E1762" s="10">
        <v>2448.2080000000001</v>
      </c>
      <c r="F1762" s="10">
        <v>2463.9279999999999</v>
      </c>
      <c r="G1762" s="10">
        <v>879300300</v>
      </c>
      <c r="H1762" s="10">
        <v>8500192135</v>
      </c>
      <c r="I1762" s="10">
        <v>18.881</v>
      </c>
      <c r="J1762" s="10">
        <v>0.7722</v>
      </c>
    </row>
    <row r="1763" spans="1:10" x14ac:dyDescent="0.25">
      <c r="A1763" s="9">
        <v>41004</v>
      </c>
      <c r="B1763" s="10">
        <v>2463.9279999999999</v>
      </c>
      <c r="C1763" s="10">
        <v>2460.2730000000001</v>
      </c>
      <c r="D1763" s="10">
        <v>2516.41</v>
      </c>
      <c r="E1763" s="10">
        <v>2446.8420000000001</v>
      </c>
      <c r="F1763" s="10">
        <v>2510.98</v>
      </c>
      <c r="G1763" s="10">
        <v>1372423600</v>
      </c>
      <c r="H1763" s="10">
        <v>13645602678</v>
      </c>
      <c r="I1763" s="10">
        <v>47.052</v>
      </c>
      <c r="J1763" s="10">
        <v>1.9096</v>
      </c>
    </row>
    <row r="1764" spans="1:10" x14ac:dyDescent="0.25">
      <c r="A1764" s="9">
        <v>41005</v>
      </c>
      <c r="B1764" s="10">
        <v>2510.98</v>
      </c>
      <c r="C1764" s="10">
        <v>2507.3420000000001</v>
      </c>
      <c r="D1764" s="10">
        <v>2521.875</v>
      </c>
      <c r="E1764" s="10">
        <v>2500.4029999999998</v>
      </c>
      <c r="F1764" s="10">
        <v>2517.627</v>
      </c>
      <c r="G1764" s="10">
        <v>1079949900</v>
      </c>
      <c r="H1764" s="10">
        <v>11097726688</v>
      </c>
      <c r="I1764" s="10">
        <v>6.6470000000000002</v>
      </c>
      <c r="J1764" s="10">
        <v>0.26469999999999999</v>
      </c>
    </row>
    <row r="1765" spans="1:10" x14ac:dyDescent="0.25">
      <c r="A1765" s="9">
        <v>41008</v>
      </c>
      <c r="B1765" s="10">
        <v>2517.627</v>
      </c>
      <c r="C1765" s="10">
        <v>2509.527</v>
      </c>
      <c r="D1765" s="10">
        <v>2514.991</v>
      </c>
      <c r="E1765" s="10">
        <v>2491.37</v>
      </c>
      <c r="F1765" s="10">
        <v>2493.413</v>
      </c>
      <c r="G1765" s="10">
        <v>799728600</v>
      </c>
      <c r="H1765" s="10">
        <v>7649988480</v>
      </c>
      <c r="I1765" s="10">
        <v>-24.213999999999999</v>
      </c>
      <c r="J1765" s="10">
        <v>-0.96179999999999999</v>
      </c>
    </row>
    <row r="1766" spans="1:10" x14ac:dyDescent="0.25">
      <c r="A1766" s="9">
        <v>41009</v>
      </c>
      <c r="B1766" s="10">
        <v>2493.413</v>
      </c>
      <c r="C1766" s="10">
        <v>2486.7849999999999</v>
      </c>
      <c r="D1766" s="10">
        <v>2515.1680000000001</v>
      </c>
      <c r="E1766" s="10">
        <v>2460.9929999999999</v>
      </c>
      <c r="F1766" s="10">
        <v>2515.1680000000001</v>
      </c>
      <c r="G1766" s="10">
        <v>945066500</v>
      </c>
      <c r="H1766" s="10">
        <v>9430511511</v>
      </c>
      <c r="I1766" s="10">
        <v>21.754999999999999</v>
      </c>
      <c r="J1766" s="10">
        <v>0.87250000000000005</v>
      </c>
    </row>
    <row r="1767" spans="1:10" x14ac:dyDescent="0.25">
      <c r="A1767" s="9">
        <v>41010</v>
      </c>
      <c r="B1767" s="10">
        <v>2515.1680000000001</v>
      </c>
      <c r="C1767" s="10">
        <v>2491.3789999999999</v>
      </c>
      <c r="D1767" s="10">
        <v>2531.047</v>
      </c>
      <c r="E1767" s="10">
        <v>2486.0610000000001</v>
      </c>
      <c r="F1767" s="10">
        <v>2512.143</v>
      </c>
      <c r="G1767" s="10">
        <v>982075700</v>
      </c>
      <c r="H1767" s="10">
        <v>9468237305</v>
      </c>
      <c r="I1767" s="10">
        <v>-3.0249999999999999</v>
      </c>
      <c r="J1767" s="10">
        <v>-0.1203</v>
      </c>
    </row>
    <row r="1768" spans="1:10" x14ac:dyDescent="0.25">
      <c r="A1768" s="9">
        <v>41011</v>
      </c>
      <c r="B1768" s="10">
        <v>2512.143</v>
      </c>
      <c r="C1768" s="10">
        <v>2515.0120000000002</v>
      </c>
      <c r="D1768" s="10">
        <v>2564.3589999999999</v>
      </c>
      <c r="E1768" s="10">
        <v>2513.0030000000002</v>
      </c>
      <c r="F1768" s="10">
        <v>2564.3560000000002</v>
      </c>
      <c r="G1768" s="10">
        <v>1513147000</v>
      </c>
      <c r="H1768" s="10">
        <v>15488512554</v>
      </c>
      <c r="I1768" s="10">
        <v>52.213000000000001</v>
      </c>
      <c r="J1768" s="10">
        <v>2.0783999999999998</v>
      </c>
    </row>
    <row r="1769" spans="1:10" x14ac:dyDescent="0.25">
      <c r="A1769" s="9">
        <v>41012</v>
      </c>
      <c r="B1769" s="10">
        <v>2564.3560000000002</v>
      </c>
      <c r="C1769" s="10">
        <v>2568.1880000000001</v>
      </c>
      <c r="D1769" s="10">
        <v>2589.4229999999998</v>
      </c>
      <c r="E1769" s="10">
        <v>2561.88</v>
      </c>
      <c r="F1769" s="10">
        <v>2574.5520000000001</v>
      </c>
      <c r="G1769" s="10">
        <v>1465956400</v>
      </c>
      <c r="H1769" s="10">
        <v>15884860625</v>
      </c>
      <c r="I1769" s="10">
        <v>10.196</v>
      </c>
      <c r="J1769" s="10">
        <v>0.39760000000000001</v>
      </c>
    </row>
    <row r="1770" spans="1:10" x14ac:dyDescent="0.25">
      <c r="A1770" s="9">
        <v>41015</v>
      </c>
      <c r="B1770" s="10">
        <v>2574.5520000000001</v>
      </c>
      <c r="C1770" s="10">
        <v>2559.2800000000002</v>
      </c>
      <c r="D1770" s="10">
        <v>2581.3330000000001</v>
      </c>
      <c r="E1770" s="10">
        <v>2555.3980000000001</v>
      </c>
      <c r="F1770" s="10">
        <v>2568.8330000000001</v>
      </c>
      <c r="G1770" s="10">
        <v>1044380000</v>
      </c>
      <c r="H1770" s="10">
        <v>10811498164</v>
      </c>
      <c r="I1770" s="10">
        <v>-5.7190000000000003</v>
      </c>
      <c r="J1770" s="10">
        <v>-0.22209999999999999</v>
      </c>
    </row>
    <row r="1771" spans="1:10" x14ac:dyDescent="0.25">
      <c r="A1771" s="9">
        <v>41016</v>
      </c>
      <c r="B1771" s="10">
        <v>2568.8330000000001</v>
      </c>
      <c r="C1771" s="10">
        <v>2566.5129999999999</v>
      </c>
      <c r="D1771" s="10">
        <v>2575.3870000000002</v>
      </c>
      <c r="E1771" s="10">
        <v>2535.4630000000002</v>
      </c>
      <c r="F1771" s="10">
        <v>2536.7449999999999</v>
      </c>
      <c r="G1771" s="10">
        <v>1050265900</v>
      </c>
      <c r="H1771" s="10">
        <v>10266616028</v>
      </c>
      <c r="I1771" s="10">
        <v>-32.088000000000001</v>
      </c>
      <c r="J1771" s="10">
        <v>-1.2491000000000001</v>
      </c>
    </row>
    <row r="1772" spans="1:10" x14ac:dyDescent="0.25">
      <c r="A1772" s="9">
        <v>41017</v>
      </c>
      <c r="B1772" s="10">
        <v>2536.7449999999999</v>
      </c>
      <c r="C1772" s="10">
        <v>2545.518</v>
      </c>
      <c r="D1772" s="10">
        <v>2593.415</v>
      </c>
      <c r="E1772" s="10">
        <v>2537.942</v>
      </c>
      <c r="F1772" s="10">
        <v>2592.2130000000002</v>
      </c>
      <c r="G1772" s="10">
        <v>1520241900</v>
      </c>
      <c r="H1772" s="10">
        <v>15478081111</v>
      </c>
      <c r="I1772" s="10">
        <v>55.468000000000004</v>
      </c>
      <c r="J1772" s="10">
        <v>2.1865999999999999</v>
      </c>
    </row>
    <row r="1773" spans="1:10" x14ac:dyDescent="0.25">
      <c r="A1773" s="9">
        <v>41018</v>
      </c>
      <c r="B1773" s="10">
        <v>2592.2130000000002</v>
      </c>
      <c r="C1773" s="10">
        <v>2589.355</v>
      </c>
      <c r="D1773" s="10">
        <v>2594.9430000000002</v>
      </c>
      <c r="E1773" s="10">
        <v>2576.692</v>
      </c>
      <c r="F1773" s="10">
        <v>2586.1559999999999</v>
      </c>
      <c r="G1773" s="10">
        <v>1308490100</v>
      </c>
      <c r="H1773" s="10">
        <v>13913322618</v>
      </c>
      <c r="I1773" s="10">
        <v>-6.0570000000000004</v>
      </c>
      <c r="J1773" s="10">
        <v>-0.23369999999999999</v>
      </c>
    </row>
    <row r="1774" spans="1:10" x14ac:dyDescent="0.25">
      <c r="A1774" s="9">
        <v>41019</v>
      </c>
      <c r="B1774" s="10">
        <v>2586.1559999999999</v>
      </c>
      <c r="C1774" s="10">
        <v>2583.7750000000001</v>
      </c>
      <c r="D1774" s="10">
        <v>2620.694</v>
      </c>
      <c r="E1774" s="10">
        <v>2581.0700000000002</v>
      </c>
      <c r="F1774" s="10">
        <v>2618.9560000000001</v>
      </c>
      <c r="G1774" s="10">
        <v>1678363100</v>
      </c>
      <c r="H1774" s="10">
        <v>17852455985</v>
      </c>
      <c r="I1774" s="10">
        <v>32.799999999999997</v>
      </c>
      <c r="J1774" s="10">
        <v>1.2683</v>
      </c>
    </row>
    <row r="1775" spans="1:10" x14ac:dyDescent="0.25">
      <c r="A1775" s="9">
        <v>41022</v>
      </c>
      <c r="B1775" s="10">
        <v>2618.9560000000001</v>
      </c>
      <c r="C1775" s="10">
        <v>2615.7489999999998</v>
      </c>
      <c r="D1775" s="10">
        <v>2621.7559999999999</v>
      </c>
      <c r="E1775" s="10">
        <v>2592.8629999999998</v>
      </c>
      <c r="F1775" s="10">
        <v>2596.4650000000001</v>
      </c>
      <c r="G1775" s="10">
        <v>1382337100</v>
      </c>
      <c r="H1775" s="10">
        <v>14742535500</v>
      </c>
      <c r="I1775" s="10">
        <v>-22.491</v>
      </c>
      <c r="J1775" s="10">
        <v>-0.85880000000000001</v>
      </c>
    </row>
    <row r="1776" spans="1:10" x14ac:dyDescent="0.25">
      <c r="A1776" s="9">
        <v>41023</v>
      </c>
      <c r="B1776" s="10">
        <v>2596.4650000000001</v>
      </c>
      <c r="C1776" s="10">
        <v>2584.8249999999998</v>
      </c>
      <c r="D1776" s="10">
        <v>2635.31</v>
      </c>
      <c r="E1776" s="10">
        <v>2557.8069999999998</v>
      </c>
      <c r="F1776" s="10">
        <v>2600.88</v>
      </c>
      <c r="G1776" s="10">
        <v>1896991800</v>
      </c>
      <c r="H1776" s="10">
        <v>19530441939</v>
      </c>
      <c r="I1776" s="10">
        <v>4.415</v>
      </c>
      <c r="J1776" s="10">
        <v>0.17</v>
      </c>
    </row>
    <row r="1777" spans="1:10" x14ac:dyDescent="0.25">
      <c r="A1777" s="9">
        <v>41024</v>
      </c>
      <c r="B1777" s="10">
        <v>2600.88</v>
      </c>
      <c r="C1777" s="10">
        <v>2594.172</v>
      </c>
      <c r="D1777" s="10">
        <v>2622.46</v>
      </c>
      <c r="E1777" s="10">
        <v>2588.5430000000001</v>
      </c>
      <c r="F1777" s="10">
        <v>2616.998</v>
      </c>
      <c r="G1777" s="10">
        <v>1740542000</v>
      </c>
      <c r="H1777" s="10">
        <v>16778100539</v>
      </c>
      <c r="I1777" s="10">
        <v>16.117999999999999</v>
      </c>
      <c r="J1777" s="10">
        <v>0.61970000000000003</v>
      </c>
    </row>
    <row r="1778" spans="1:10" x14ac:dyDescent="0.25">
      <c r="A1778" s="9">
        <v>41025</v>
      </c>
      <c r="B1778" s="10">
        <v>2616.998</v>
      </c>
      <c r="C1778" s="10">
        <v>2623.3580000000002</v>
      </c>
      <c r="D1778" s="10">
        <v>2629.192</v>
      </c>
      <c r="E1778" s="10">
        <v>2602.0120000000002</v>
      </c>
      <c r="F1778" s="10">
        <v>2615.11</v>
      </c>
      <c r="G1778" s="10">
        <v>1608806300</v>
      </c>
      <c r="H1778" s="10">
        <v>16590604416</v>
      </c>
      <c r="I1778" s="10">
        <v>-1.8879999999999999</v>
      </c>
      <c r="J1778" s="10">
        <v>-7.2099999999999997E-2</v>
      </c>
    </row>
    <row r="1779" spans="1:10" x14ac:dyDescent="0.25">
      <c r="A1779" s="9">
        <v>41026</v>
      </c>
      <c r="B1779" s="10">
        <v>2615.11</v>
      </c>
      <c r="C1779" s="10">
        <v>2613.9479999999999</v>
      </c>
      <c r="D1779" s="10">
        <v>2621.498</v>
      </c>
      <c r="E1779" s="10">
        <v>2601.9639999999999</v>
      </c>
      <c r="F1779" s="10">
        <v>2604.7060000000001</v>
      </c>
      <c r="G1779" s="10">
        <v>1175074600</v>
      </c>
      <c r="H1779" s="10">
        <v>12044745570</v>
      </c>
      <c r="I1779" s="10">
        <v>-10.404</v>
      </c>
      <c r="J1779" s="10">
        <v>-0.39779999999999999</v>
      </c>
    </row>
    <row r="1780" spans="1:10" x14ac:dyDescent="0.25">
      <c r="A1780" s="9">
        <v>41031</v>
      </c>
      <c r="B1780" s="10">
        <v>2604.7060000000001</v>
      </c>
      <c r="C1780" s="10">
        <v>2640.6770000000001</v>
      </c>
      <c r="D1780" s="10">
        <v>2673.5540000000001</v>
      </c>
      <c r="E1780" s="10">
        <v>2626.9349999999999</v>
      </c>
      <c r="F1780" s="10">
        <v>2658.5639999999999</v>
      </c>
      <c r="G1780" s="10">
        <v>2056432100</v>
      </c>
      <c r="H1780" s="10">
        <v>22844281392</v>
      </c>
      <c r="I1780" s="10">
        <v>53.857999999999997</v>
      </c>
      <c r="J1780" s="10">
        <v>2.0676999999999999</v>
      </c>
    </row>
    <row r="1781" spans="1:10" x14ac:dyDescent="0.25">
      <c r="A1781" s="9">
        <v>41032</v>
      </c>
      <c r="B1781" s="10">
        <v>2658.5639999999999</v>
      </c>
      <c r="C1781" s="10">
        <v>2655.1529999999998</v>
      </c>
      <c r="D1781" s="10">
        <v>2667.4549999999999</v>
      </c>
      <c r="E1781" s="10">
        <v>2646.922</v>
      </c>
      <c r="F1781" s="10">
        <v>2664.4360000000001</v>
      </c>
      <c r="G1781" s="10">
        <v>1514019900</v>
      </c>
      <c r="H1781" s="10">
        <v>18264961138</v>
      </c>
      <c r="I1781" s="10">
        <v>5.8719999999999999</v>
      </c>
      <c r="J1781" s="10">
        <v>0.22090000000000001</v>
      </c>
    </row>
    <row r="1782" spans="1:10" x14ac:dyDescent="0.25">
      <c r="A1782" s="9">
        <v>41033</v>
      </c>
      <c r="B1782" s="10">
        <v>2664.4360000000001</v>
      </c>
      <c r="C1782" s="10">
        <v>2661.4369999999999</v>
      </c>
      <c r="D1782" s="10">
        <v>2679.5880000000002</v>
      </c>
      <c r="E1782" s="10">
        <v>2645.5349999999999</v>
      </c>
      <c r="F1782" s="10">
        <v>2678.973</v>
      </c>
      <c r="G1782" s="10">
        <v>1533934600</v>
      </c>
      <c r="H1782" s="10">
        <v>17338980845</v>
      </c>
      <c r="I1782" s="10">
        <v>14.537000000000001</v>
      </c>
      <c r="J1782" s="10">
        <v>0.54559999999999997</v>
      </c>
    </row>
    <row r="1783" spans="1:10" x14ac:dyDescent="0.25">
      <c r="A1783" s="9">
        <v>41036</v>
      </c>
      <c r="B1783" s="10">
        <v>2678.973</v>
      </c>
      <c r="C1783" s="10">
        <v>2661.2109999999998</v>
      </c>
      <c r="D1783" s="10">
        <v>2677.636</v>
      </c>
      <c r="E1783" s="10">
        <v>2656.6990000000001</v>
      </c>
      <c r="F1783" s="10">
        <v>2677.4540000000002</v>
      </c>
      <c r="G1783" s="10">
        <v>1768694000</v>
      </c>
      <c r="H1783" s="10">
        <v>19953855840</v>
      </c>
      <c r="I1783" s="10">
        <v>-1.5189999999999999</v>
      </c>
      <c r="J1783" s="10">
        <v>-5.67E-2</v>
      </c>
    </row>
    <row r="1784" spans="1:10" x14ac:dyDescent="0.25">
      <c r="A1784" s="9">
        <v>41037</v>
      </c>
      <c r="B1784" s="10">
        <v>2677.4540000000002</v>
      </c>
      <c r="C1784" s="10">
        <v>2676.306</v>
      </c>
      <c r="D1784" s="10">
        <v>2677.1610000000001</v>
      </c>
      <c r="E1784" s="10">
        <v>2646.4050000000002</v>
      </c>
      <c r="F1784" s="10">
        <v>2664.14</v>
      </c>
      <c r="G1784" s="10">
        <v>1538606100</v>
      </c>
      <c r="H1784" s="10">
        <v>17318749065</v>
      </c>
      <c r="I1784" s="10">
        <v>-13.314</v>
      </c>
      <c r="J1784" s="10">
        <v>-0.49730000000000002</v>
      </c>
    </row>
    <row r="1785" spans="1:10" x14ac:dyDescent="0.25">
      <c r="A1785" s="9">
        <v>41038</v>
      </c>
      <c r="B1785" s="10">
        <v>2664.14</v>
      </c>
      <c r="C1785" s="10">
        <v>2643.3980000000001</v>
      </c>
      <c r="D1785" s="10">
        <v>2643.3980000000001</v>
      </c>
      <c r="E1785" s="10">
        <v>2611.7950000000001</v>
      </c>
      <c r="F1785" s="10">
        <v>2614.857</v>
      </c>
      <c r="G1785" s="10">
        <v>1426774900</v>
      </c>
      <c r="H1785" s="10">
        <v>15147364160</v>
      </c>
      <c r="I1785" s="10">
        <v>-49.283000000000001</v>
      </c>
      <c r="J1785" s="10">
        <v>-1.8499000000000001</v>
      </c>
    </row>
    <row r="1786" spans="1:10" x14ac:dyDescent="0.25">
      <c r="A1786" s="9">
        <v>41039</v>
      </c>
      <c r="B1786" s="10">
        <v>2614.857</v>
      </c>
      <c r="C1786" s="10">
        <v>2617.5349999999999</v>
      </c>
      <c r="D1786" s="10">
        <v>2625.6529999999998</v>
      </c>
      <c r="E1786" s="10">
        <v>2605.7269999999999</v>
      </c>
      <c r="F1786" s="10">
        <v>2615.8470000000002</v>
      </c>
      <c r="G1786" s="10">
        <v>1058973100</v>
      </c>
      <c r="H1786" s="10">
        <v>10902798882</v>
      </c>
      <c r="I1786" s="10">
        <v>0.99</v>
      </c>
      <c r="J1786" s="10">
        <v>3.7900000000000003E-2</v>
      </c>
    </row>
    <row r="1787" spans="1:10" x14ac:dyDescent="0.25">
      <c r="A1787" s="9">
        <v>41040</v>
      </c>
      <c r="B1787" s="10">
        <v>2615.8470000000002</v>
      </c>
      <c r="C1787" s="10">
        <v>2609.116</v>
      </c>
      <c r="D1787" s="10">
        <v>2626.3150000000001</v>
      </c>
      <c r="E1787" s="10">
        <v>2595.5169999999998</v>
      </c>
      <c r="F1787" s="10">
        <v>2596.556</v>
      </c>
      <c r="G1787" s="10">
        <v>1034625300</v>
      </c>
      <c r="H1787" s="10">
        <v>11346804468</v>
      </c>
      <c r="I1787" s="10">
        <v>-19.291</v>
      </c>
      <c r="J1787" s="10">
        <v>-0.73750000000000004</v>
      </c>
    </row>
    <row r="1788" spans="1:10" x14ac:dyDescent="0.25">
      <c r="A1788" s="9">
        <v>41043</v>
      </c>
      <c r="B1788" s="10">
        <v>2596.556</v>
      </c>
      <c r="C1788" s="10">
        <v>2614.7089999999998</v>
      </c>
      <c r="D1788" s="10">
        <v>2615.8440000000001</v>
      </c>
      <c r="E1788" s="10">
        <v>2576.105</v>
      </c>
      <c r="F1788" s="10">
        <v>2578.0300000000002</v>
      </c>
      <c r="G1788" s="10">
        <v>1250823100</v>
      </c>
      <c r="H1788" s="10">
        <v>13371315006</v>
      </c>
      <c r="I1788" s="10">
        <v>-18.526</v>
      </c>
      <c r="J1788" s="10">
        <v>-0.71350000000000002</v>
      </c>
    </row>
    <row r="1789" spans="1:10" x14ac:dyDescent="0.25">
      <c r="A1789" s="9">
        <v>41044</v>
      </c>
      <c r="B1789" s="10">
        <v>2578.0300000000002</v>
      </c>
      <c r="C1789" s="10">
        <v>2561.9520000000002</v>
      </c>
      <c r="D1789" s="10">
        <v>2573.375</v>
      </c>
      <c r="E1789" s="10">
        <v>2551.136</v>
      </c>
      <c r="F1789" s="10">
        <v>2572.067</v>
      </c>
      <c r="G1789" s="10">
        <v>1091346700</v>
      </c>
      <c r="H1789" s="10">
        <v>11467931486</v>
      </c>
      <c r="I1789" s="10">
        <v>-5.9630000000000001</v>
      </c>
      <c r="J1789" s="10">
        <v>-0.23130000000000001</v>
      </c>
    </row>
    <row r="1790" spans="1:10" x14ac:dyDescent="0.25">
      <c r="A1790" s="9">
        <v>41045</v>
      </c>
      <c r="B1790" s="10">
        <v>2572.067</v>
      </c>
      <c r="C1790" s="10">
        <v>2565.145</v>
      </c>
      <c r="D1790" s="10">
        <v>2570.2449999999999</v>
      </c>
      <c r="E1790" s="10">
        <v>2533.7800000000002</v>
      </c>
      <c r="F1790" s="10">
        <v>2534.9699999999998</v>
      </c>
      <c r="G1790" s="10">
        <v>1110804300</v>
      </c>
      <c r="H1790" s="10">
        <v>11280847088</v>
      </c>
      <c r="I1790" s="10">
        <v>-37.097000000000001</v>
      </c>
      <c r="J1790" s="10">
        <v>-1.4422999999999999</v>
      </c>
    </row>
    <row r="1791" spans="1:10" x14ac:dyDescent="0.25">
      <c r="A1791" s="9">
        <v>41046</v>
      </c>
      <c r="B1791" s="10">
        <v>2534.9699999999998</v>
      </c>
      <c r="C1791" s="10">
        <v>2537.6999999999998</v>
      </c>
      <c r="D1791" s="10">
        <v>2584.299</v>
      </c>
      <c r="E1791" s="10">
        <v>2535.127</v>
      </c>
      <c r="F1791" s="10">
        <v>2579.2890000000002</v>
      </c>
      <c r="G1791" s="10">
        <v>1118430100</v>
      </c>
      <c r="H1791" s="10">
        <v>12374084966</v>
      </c>
      <c r="I1791" s="10">
        <v>44.319000000000003</v>
      </c>
      <c r="J1791" s="10">
        <v>1.7483</v>
      </c>
    </row>
    <row r="1792" spans="1:10" x14ac:dyDescent="0.25">
      <c r="A1792" s="9">
        <v>41047</v>
      </c>
      <c r="B1792" s="10">
        <v>2579.2890000000002</v>
      </c>
      <c r="C1792" s="10">
        <v>2561.2860000000001</v>
      </c>
      <c r="D1792" s="10">
        <v>2564.7249999999999</v>
      </c>
      <c r="E1792" s="10">
        <v>2534.0740000000001</v>
      </c>
      <c r="F1792" s="10">
        <v>2541.6619999999998</v>
      </c>
      <c r="G1792" s="10">
        <v>1178835500</v>
      </c>
      <c r="H1792" s="10">
        <v>11819770676</v>
      </c>
      <c r="I1792" s="10">
        <v>-37.627000000000002</v>
      </c>
      <c r="J1792" s="10">
        <v>-1.4588000000000001</v>
      </c>
    </row>
    <row r="1793" spans="1:10" x14ac:dyDescent="0.25">
      <c r="A1793" s="9">
        <v>41050</v>
      </c>
      <c r="B1793" s="10">
        <v>2541.6619999999998</v>
      </c>
      <c r="C1793" s="10">
        <v>2539.4059999999999</v>
      </c>
      <c r="D1793" s="10">
        <v>2561.6210000000001</v>
      </c>
      <c r="E1793" s="10">
        <v>2526.14</v>
      </c>
      <c r="F1793" s="10">
        <v>2547.5949999999998</v>
      </c>
      <c r="G1793" s="10">
        <v>991278600</v>
      </c>
      <c r="H1793" s="10">
        <v>10217943208</v>
      </c>
      <c r="I1793" s="10">
        <v>5.9329999999999998</v>
      </c>
      <c r="J1793" s="10">
        <v>0.2334</v>
      </c>
    </row>
    <row r="1794" spans="1:10" x14ac:dyDescent="0.25">
      <c r="A1794" s="9">
        <v>41051</v>
      </c>
      <c r="B1794" s="10">
        <v>2547.5949999999998</v>
      </c>
      <c r="C1794" s="10">
        <v>2557.797</v>
      </c>
      <c r="D1794" s="10">
        <v>2583.4949999999999</v>
      </c>
      <c r="E1794" s="10">
        <v>2557.2089999999998</v>
      </c>
      <c r="F1794" s="10">
        <v>2582.7089999999998</v>
      </c>
      <c r="G1794" s="10">
        <v>1137243300</v>
      </c>
      <c r="H1794" s="10">
        <v>11731785553</v>
      </c>
      <c r="I1794" s="10">
        <v>35.113999999999997</v>
      </c>
      <c r="J1794" s="10">
        <v>1.3783000000000001</v>
      </c>
    </row>
    <row r="1795" spans="1:10" x14ac:dyDescent="0.25">
      <c r="A1795" s="9">
        <v>41052</v>
      </c>
      <c r="B1795" s="10">
        <v>2582.7089999999998</v>
      </c>
      <c r="C1795" s="10">
        <v>2576.5410000000002</v>
      </c>
      <c r="D1795" s="10">
        <v>2589.7260000000001</v>
      </c>
      <c r="E1795" s="10">
        <v>2557.9609999999998</v>
      </c>
      <c r="F1795" s="10">
        <v>2575.8719999999998</v>
      </c>
      <c r="G1795" s="10">
        <v>1164492900</v>
      </c>
      <c r="H1795" s="10">
        <v>12927433944</v>
      </c>
      <c r="I1795" s="10">
        <v>-6.8369999999999997</v>
      </c>
      <c r="J1795" s="10">
        <v>-0.26469999999999999</v>
      </c>
    </row>
    <row r="1796" spans="1:10" x14ac:dyDescent="0.25">
      <c r="A1796" s="9">
        <v>41053</v>
      </c>
      <c r="B1796" s="10">
        <v>2575.8719999999998</v>
      </c>
      <c r="C1796" s="10">
        <v>2572.6990000000001</v>
      </c>
      <c r="D1796" s="10">
        <v>2584.6239999999998</v>
      </c>
      <c r="E1796" s="10">
        <v>2548.5169999999998</v>
      </c>
      <c r="F1796" s="10">
        <v>2554.4940000000001</v>
      </c>
      <c r="G1796" s="10">
        <v>1056992300</v>
      </c>
      <c r="H1796" s="10">
        <v>12500608379</v>
      </c>
      <c r="I1796" s="10">
        <v>-21.378</v>
      </c>
      <c r="J1796" s="10">
        <v>-0.82989999999999997</v>
      </c>
    </row>
    <row r="1797" spans="1:10" x14ac:dyDescent="0.25">
      <c r="A1797" s="9">
        <v>41054</v>
      </c>
      <c r="B1797" s="10">
        <v>2554.4940000000001</v>
      </c>
      <c r="C1797" s="10">
        <v>2552.9470000000001</v>
      </c>
      <c r="D1797" s="10">
        <v>2559.3490000000002</v>
      </c>
      <c r="E1797" s="10">
        <v>2529.123</v>
      </c>
      <c r="F1797" s="10">
        <v>2536.8989999999999</v>
      </c>
      <c r="G1797" s="10">
        <v>921529400</v>
      </c>
      <c r="H1797" s="10">
        <v>9346010980</v>
      </c>
      <c r="I1797" s="10">
        <v>-17.594999999999999</v>
      </c>
      <c r="J1797" s="10">
        <v>-0.68879999999999997</v>
      </c>
    </row>
    <row r="1798" spans="1:10" x14ac:dyDescent="0.25">
      <c r="A1798" s="9">
        <v>41057</v>
      </c>
      <c r="B1798" s="10">
        <v>2536.8989999999999</v>
      </c>
      <c r="C1798" s="10">
        <v>2525.0700000000002</v>
      </c>
      <c r="D1798" s="10">
        <v>2567.4749999999999</v>
      </c>
      <c r="E1798" s="10">
        <v>2509.451</v>
      </c>
      <c r="F1798" s="10">
        <v>2567.3159999999998</v>
      </c>
      <c r="G1798" s="10">
        <v>1380000700</v>
      </c>
      <c r="H1798" s="10">
        <v>13747218695</v>
      </c>
      <c r="I1798" s="10">
        <v>30.417000000000002</v>
      </c>
      <c r="J1798" s="10">
        <v>1.1990000000000001</v>
      </c>
    </row>
    <row r="1799" spans="1:10" x14ac:dyDescent="0.25">
      <c r="A1799" s="9">
        <v>41058</v>
      </c>
      <c r="B1799" s="10">
        <v>2567.3159999999998</v>
      </c>
      <c r="C1799" s="10">
        <v>2565.127</v>
      </c>
      <c r="D1799" s="10">
        <v>2606.3209999999999</v>
      </c>
      <c r="E1799" s="10">
        <v>2562.9720000000002</v>
      </c>
      <c r="F1799" s="10">
        <v>2599.0889999999999</v>
      </c>
      <c r="G1799" s="10">
        <v>1748691800</v>
      </c>
      <c r="H1799" s="10">
        <v>18711521675</v>
      </c>
      <c r="I1799" s="10">
        <v>31.773</v>
      </c>
      <c r="J1799" s="10">
        <v>1.2376</v>
      </c>
    </row>
    <row r="1800" spans="1:10" x14ac:dyDescent="0.25">
      <c r="A1800" s="9">
        <v>41059</v>
      </c>
      <c r="B1800" s="10">
        <v>2599.0889999999999</v>
      </c>
      <c r="C1800" s="10">
        <v>2595.3719999999998</v>
      </c>
      <c r="D1800" s="10">
        <v>2600.86</v>
      </c>
      <c r="E1800" s="10">
        <v>2585.239</v>
      </c>
      <c r="F1800" s="10">
        <v>2592.0520000000001</v>
      </c>
      <c r="G1800" s="10">
        <v>1280288500</v>
      </c>
      <c r="H1800" s="10">
        <v>13192444683</v>
      </c>
      <c r="I1800" s="10">
        <v>-7.0369999999999999</v>
      </c>
      <c r="J1800" s="10">
        <v>-0.2707</v>
      </c>
    </row>
    <row r="1801" spans="1:10" x14ac:dyDescent="0.25">
      <c r="A1801" s="9">
        <v>41060</v>
      </c>
      <c r="B1801" s="10">
        <v>2592.0520000000001</v>
      </c>
      <c r="C1801" s="10">
        <v>2572.9879999999998</v>
      </c>
      <c r="D1801" s="10">
        <v>2594.0520000000001</v>
      </c>
      <c r="E1801" s="10">
        <v>2567.1999999999998</v>
      </c>
      <c r="F1801" s="10">
        <v>2580.9899999999998</v>
      </c>
      <c r="G1801" s="10">
        <v>1118902600</v>
      </c>
      <c r="H1801" s="10">
        <v>12259184505</v>
      </c>
      <c r="I1801" s="10">
        <v>-11.061999999999999</v>
      </c>
      <c r="J1801" s="10">
        <v>-0.42680000000000001</v>
      </c>
    </row>
    <row r="1802" spans="1:10" x14ac:dyDescent="0.25">
      <c r="A1802" s="9">
        <v>41061</v>
      </c>
      <c r="B1802" s="10">
        <v>2580.9899999999998</v>
      </c>
      <c r="C1802" s="10">
        <v>2581.08</v>
      </c>
      <c r="D1802" s="10">
        <v>2598.8589999999999</v>
      </c>
      <c r="E1802" s="10">
        <v>2571.5300000000002</v>
      </c>
      <c r="F1802" s="10">
        <v>2581.3980000000001</v>
      </c>
      <c r="G1802" s="10">
        <v>1035601700</v>
      </c>
      <c r="H1802" s="10">
        <v>11803189675</v>
      </c>
      <c r="I1802" s="10">
        <v>0.40799999999999997</v>
      </c>
      <c r="J1802" s="10">
        <v>1.5800000000000002E-2</v>
      </c>
    </row>
    <row r="1803" spans="1:10" x14ac:dyDescent="0.25">
      <c r="A1803" s="9">
        <v>41064</v>
      </c>
      <c r="B1803" s="10">
        <v>2581.3980000000001</v>
      </c>
      <c r="C1803" s="10">
        <v>2548.2820000000002</v>
      </c>
      <c r="D1803" s="10">
        <v>2553.7089999999998</v>
      </c>
      <c r="E1803" s="10">
        <v>2509.7489999999998</v>
      </c>
      <c r="F1803" s="10">
        <v>2509.9720000000002</v>
      </c>
      <c r="G1803" s="10">
        <v>1351371600</v>
      </c>
      <c r="H1803" s="10">
        <v>14303722220</v>
      </c>
      <c r="I1803" s="10">
        <v>-71.426000000000002</v>
      </c>
      <c r="J1803" s="10">
        <v>-2.7669999999999999</v>
      </c>
    </row>
    <row r="1804" spans="1:10" x14ac:dyDescent="0.25">
      <c r="A1804" s="9">
        <v>41065</v>
      </c>
      <c r="B1804" s="10">
        <v>2509.9720000000002</v>
      </c>
      <c r="C1804" s="10">
        <v>2516.8890000000001</v>
      </c>
      <c r="D1804" s="10">
        <v>2526.7640000000001</v>
      </c>
      <c r="E1804" s="10">
        <v>2503.3029999999999</v>
      </c>
      <c r="F1804" s="10">
        <v>2513.0390000000002</v>
      </c>
      <c r="G1804" s="10">
        <v>969960700</v>
      </c>
      <c r="H1804" s="10">
        <v>10323063339</v>
      </c>
      <c r="I1804" s="10">
        <v>3.0670000000000002</v>
      </c>
      <c r="J1804" s="10">
        <v>0.1222</v>
      </c>
    </row>
    <row r="1805" spans="1:10" x14ac:dyDescent="0.25">
      <c r="A1805" s="9">
        <v>41066</v>
      </c>
      <c r="B1805" s="10">
        <v>2513.0390000000002</v>
      </c>
      <c r="C1805" s="10">
        <v>2516.2130000000002</v>
      </c>
      <c r="D1805" s="10">
        <v>2524.8719999999998</v>
      </c>
      <c r="E1805" s="10">
        <v>2497.4209999999998</v>
      </c>
      <c r="F1805" s="10">
        <v>2506.6709999999998</v>
      </c>
      <c r="G1805" s="10">
        <v>847249700</v>
      </c>
      <c r="H1805" s="10">
        <v>8930854077</v>
      </c>
      <c r="I1805" s="10">
        <v>-6.3680000000000003</v>
      </c>
      <c r="J1805" s="10">
        <v>-0.25340000000000001</v>
      </c>
    </row>
    <row r="1806" spans="1:10" x14ac:dyDescent="0.25">
      <c r="A1806" s="9">
        <v>41067</v>
      </c>
      <c r="B1806" s="10">
        <v>2506.6709999999998</v>
      </c>
      <c r="C1806" s="10">
        <v>2520.002</v>
      </c>
      <c r="D1806" s="10">
        <v>2523.2829999999999</v>
      </c>
      <c r="E1806" s="10">
        <v>2479.538</v>
      </c>
      <c r="F1806" s="10">
        <v>2484.364</v>
      </c>
      <c r="G1806" s="10">
        <v>853680600</v>
      </c>
      <c r="H1806" s="10">
        <v>8891315669</v>
      </c>
      <c r="I1806" s="10">
        <v>-22.306999999999999</v>
      </c>
      <c r="J1806" s="10">
        <v>-0.88990000000000002</v>
      </c>
    </row>
    <row r="1807" spans="1:10" x14ac:dyDescent="0.25">
      <c r="A1807" s="9">
        <v>41068</v>
      </c>
      <c r="B1807" s="10">
        <v>2484.364</v>
      </c>
      <c r="C1807" s="10">
        <v>2498.1149999999998</v>
      </c>
      <c r="D1807" s="10">
        <v>2498.6880000000001</v>
      </c>
      <c r="E1807" s="10">
        <v>2462.52</v>
      </c>
      <c r="F1807" s="10">
        <v>2466.2440000000001</v>
      </c>
      <c r="G1807" s="10">
        <v>1110982300</v>
      </c>
      <c r="H1807" s="10">
        <v>10503916193</v>
      </c>
      <c r="I1807" s="10">
        <v>-18.12</v>
      </c>
      <c r="J1807" s="10">
        <v>-0.72940000000000005</v>
      </c>
    </row>
    <row r="1808" spans="1:10" x14ac:dyDescent="0.25">
      <c r="A1808" s="9">
        <v>41071</v>
      </c>
      <c r="B1808" s="10">
        <v>2466.2440000000001</v>
      </c>
      <c r="C1808" s="10">
        <v>2464.7449999999999</v>
      </c>
      <c r="D1808" s="10">
        <v>2496.0390000000002</v>
      </c>
      <c r="E1808" s="10">
        <v>2458.982</v>
      </c>
      <c r="F1808" s="10">
        <v>2489.797</v>
      </c>
      <c r="G1808" s="10">
        <v>912189400</v>
      </c>
      <c r="H1808" s="10">
        <v>9101047164</v>
      </c>
      <c r="I1808" s="10">
        <v>23.553000000000001</v>
      </c>
      <c r="J1808" s="10">
        <v>0.95499999999999996</v>
      </c>
    </row>
    <row r="1809" spans="1:10" x14ac:dyDescent="0.25">
      <c r="A1809" s="9">
        <v>41072</v>
      </c>
      <c r="B1809" s="10">
        <v>2489.797</v>
      </c>
      <c r="C1809" s="10">
        <v>2477.0720000000001</v>
      </c>
      <c r="D1809" s="10">
        <v>2480.1419999999998</v>
      </c>
      <c r="E1809" s="10">
        <v>2455.0059999999999</v>
      </c>
      <c r="F1809" s="10">
        <v>2465.2730000000001</v>
      </c>
      <c r="G1809" s="10">
        <v>943331300</v>
      </c>
      <c r="H1809" s="10">
        <v>9312986649</v>
      </c>
      <c r="I1809" s="10">
        <v>-24.524000000000001</v>
      </c>
      <c r="J1809" s="10">
        <v>-0.98499999999999999</v>
      </c>
    </row>
    <row r="1810" spans="1:10" x14ac:dyDescent="0.25">
      <c r="A1810" s="9">
        <v>41073</v>
      </c>
      <c r="B1810" s="10">
        <v>2465.2730000000001</v>
      </c>
      <c r="C1810" s="10">
        <v>2470.8490000000002</v>
      </c>
      <c r="D1810" s="10">
        <v>2499.3110000000001</v>
      </c>
      <c r="E1810" s="10">
        <v>2459.44</v>
      </c>
      <c r="F1810" s="10">
        <v>2498.4870000000001</v>
      </c>
      <c r="G1810" s="10">
        <v>1225767600</v>
      </c>
      <c r="H1810" s="10">
        <v>12392481413</v>
      </c>
      <c r="I1810" s="10">
        <v>33.213999999999999</v>
      </c>
      <c r="J1810" s="10">
        <v>1.3472999999999999</v>
      </c>
    </row>
    <row r="1811" spans="1:10" x14ac:dyDescent="0.25">
      <c r="A1811" s="9">
        <v>41074</v>
      </c>
      <c r="B1811" s="10">
        <v>2498.4870000000001</v>
      </c>
      <c r="C1811" s="10">
        <v>2485.6149999999998</v>
      </c>
      <c r="D1811" s="10">
        <v>2498.5889999999999</v>
      </c>
      <c r="E1811" s="10">
        <v>2473.5369999999998</v>
      </c>
      <c r="F1811" s="10">
        <v>2474.9780000000001</v>
      </c>
      <c r="G1811" s="10">
        <v>1092709400</v>
      </c>
      <c r="H1811" s="10">
        <v>11469229321</v>
      </c>
      <c r="I1811" s="10">
        <v>-23.509</v>
      </c>
      <c r="J1811" s="10">
        <v>-0.94089999999999996</v>
      </c>
    </row>
    <row r="1812" spans="1:10" x14ac:dyDescent="0.25">
      <c r="A1812" s="9">
        <v>41075</v>
      </c>
      <c r="B1812" s="10">
        <v>2474.9780000000001</v>
      </c>
      <c r="C1812" s="10">
        <v>2481.3870000000002</v>
      </c>
      <c r="D1812" s="10">
        <v>2500.3420000000001</v>
      </c>
      <c r="E1812" s="10">
        <v>2464.46</v>
      </c>
      <c r="F1812" s="10">
        <v>2492.9580000000001</v>
      </c>
      <c r="G1812" s="10">
        <v>1050881800</v>
      </c>
      <c r="H1812" s="10">
        <v>10748635775</v>
      </c>
      <c r="I1812" s="10">
        <v>17.98</v>
      </c>
      <c r="J1812" s="10">
        <v>0.72650000000000003</v>
      </c>
    </row>
    <row r="1813" spans="1:10" x14ac:dyDescent="0.25">
      <c r="A1813" s="9">
        <v>41078</v>
      </c>
      <c r="B1813" s="10">
        <v>2492.9580000000001</v>
      </c>
      <c r="C1813" s="10">
        <v>2502.2399999999998</v>
      </c>
      <c r="D1813" s="10">
        <v>2515.6860000000001</v>
      </c>
      <c r="E1813" s="10">
        <v>2498.1770000000001</v>
      </c>
      <c r="F1813" s="10">
        <v>2503.991</v>
      </c>
      <c r="G1813" s="10">
        <v>856478800</v>
      </c>
      <c r="H1813" s="10">
        <v>8858950868</v>
      </c>
      <c r="I1813" s="10">
        <v>11.032999999999999</v>
      </c>
      <c r="J1813" s="10">
        <v>0.44259999999999999</v>
      </c>
    </row>
    <row r="1814" spans="1:10" x14ac:dyDescent="0.25">
      <c r="A1814" s="9">
        <v>41079</v>
      </c>
      <c r="B1814" s="10">
        <v>2503.991</v>
      </c>
      <c r="C1814" s="10">
        <v>2501.011</v>
      </c>
      <c r="D1814" s="10">
        <v>2501.7379999999998</v>
      </c>
      <c r="E1814" s="10">
        <v>2483.8739999999998</v>
      </c>
      <c r="F1814" s="10">
        <v>2485.7950000000001</v>
      </c>
      <c r="G1814" s="10">
        <v>796870100</v>
      </c>
      <c r="H1814" s="10">
        <v>8112690872</v>
      </c>
      <c r="I1814" s="10">
        <v>-18.196000000000002</v>
      </c>
      <c r="J1814" s="10">
        <v>-0.72670000000000001</v>
      </c>
    </row>
    <row r="1815" spans="1:10" x14ac:dyDescent="0.25">
      <c r="A1815" s="9">
        <v>41080</v>
      </c>
      <c r="B1815" s="10">
        <v>2485.7950000000001</v>
      </c>
      <c r="C1815" s="10">
        <v>2491.0050000000001</v>
      </c>
      <c r="D1815" s="10">
        <v>2497.453</v>
      </c>
      <c r="E1815" s="10">
        <v>2481.0050000000001</v>
      </c>
      <c r="F1815" s="10">
        <v>2483.4299999999998</v>
      </c>
      <c r="G1815" s="10">
        <v>675788100</v>
      </c>
      <c r="H1815" s="10">
        <v>6670677681</v>
      </c>
      <c r="I1815" s="10">
        <v>-2.3650000000000002</v>
      </c>
      <c r="J1815" s="10">
        <v>-9.5100000000000004E-2</v>
      </c>
    </row>
    <row r="1816" spans="1:10" x14ac:dyDescent="0.25">
      <c r="A1816" s="9">
        <v>41081</v>
      </c>
      <c r="B1816" s="10">
        <v>2483.4299999999998</v>
      </c>
      <c r="C1816" s="10">
        <v>2477.6840000000002</v>
      </c>
      <c r="D1816" s="10">
        <v>2477.6840000000002</v>
      </c>
      <c r="E1816" s="10">
        <v>2431.8939999999998</v>
      </c>
      <c r="F1816" s="10">
        <v>2437.788</v>
      </c>
      <c r="G1816" s="10">
        <v>998056400</v>
      </c>
      <c r="H1816" s="10">
        <v>9975679902</v>
      </c>
      <c r="I1816" s="10">
        <v>-45.642000000000003</v>
      </c>
      <c r="J1816" s="10">
        <v>-1.8379000000000001</v>
      </c>
    </row>
    <row r="1817" spans="1:10" x14ac:dyDescent="0.25">
      <c r="A1817" s="9">
        <v>41085</v>
      </c>
      <c r="B1817" s="10">
        <v>2437.788</v>
      </c>
      <c r="C1817" s="10">
        <v>2427.0459999999998</v>
      </c>
      <c r="D1817" s="10">
        <v>2427.0459999999998</v>
      </c>
      <c r="E1817" s="10">
        <v>2392.0360000000001</v>
      </c>
      <c r="F1817" s="10">
        <v>2393.6489999999999</v>
      </c>
      <c r="G1817" s="10">
        <v>999887300</v>
      </c>
      <c r="H1817" s="10">
        <v>9948262364</v>
      </c>
      <c r="I1817" s="10">
        <v>-44.139000000000003</v>
      </c>
      <c r="J1817" s="10">
        <v>-1.8106</v>
      </c>
    </row>
    <row r="1818" spans="1:10" x14ac:dyDescent="0.25">
      <c r="A1818" s="9">
        <v>41086</v>
      </c>
      <c r="B1818" s="10">
        <v>2393.6489999999999</v>
      </c>
      <c r="C1818" s="10">
        <v>2384.0439999999999</v>
      </c>
      <c r="D1818" s="10">
        <v>2400.5</v>
      </c>
      <c r="E1818" s="10">
        <v>2376.4540000000002</v>
      </c>
      <c r="F1818" s="10">
        <v>2393.1480000000001</v>
      </c>
      <c r="G1818" s="10">
        <v>777394800</v>
      </c>
      <c r="H1818" s="10">
        <v>7665352785</v>
      </c>
      <c r="I1818" s="10">
        <v>-0.501</v>
      </c>
      <c r="J1818" s="10">
        <v>-2.0899999999999998E-2</v>
      </c>
    </row>
    <row r="1819" spans="1:10" x14ac:dyDescent="0.25">
      <c r="A1819" s="9">
        <v>41087</v>
      </c>
      <c r="B1819" s="10">
        <v>2393.1480000000001</v>
      </c>
      <c r="C1819" s="10">
        <v>2391.1610000000001</v>
      </c>
      <c r="D1819" s="10">
        <v>2403.319</v>
      </c>
      <c r="E1819" s="10">
        <v>2380.0709999999999</v>
      </c>
      <c r="F1819" s="10">
        <v>2383.3609999999999</v>
      </c>
      <c r="G1819" s="10">
        <v>683336600</v>
      </c>
      <c r="H1819" s="10">
        <v>6361945231</v>
      </c>
      <c r="I1819" s="10">
        <v>-9.7870000000000008</v>
      </c>
      <c r="J1819" s="10">
        <v>-0.40899999999999997</v>
      </c>
    </row>
    <row r="1820" spans="1:10" x14ac:dyDescent="0.25">
      <c r="A1820" s="9">
        <v>41088</v>
      </c>
      <c r="B1820" s="10">
        <v>2383.3609999999999</v>
      </c>
      <c r="C1820" s="10">
        <v>2388.2829999999999</v>
      </c>
      <c r="D1820" s="10">
        <v>2392.623</v>
      </c>
      <c r="E1820" s="10">
        <v>2360.9270000000001</v>
      </c>
      <c r="F1820" s="10">
        <v>2361.8809999999999</v>
      </c>
      <c r="G1820" s="10">
        <v>751727300</v>
      </c>
      <c r="H1820" s="10">
        <v>7439285719</v>
      </c>
      <c r="I1820" s="10">
        <v>-21.48</v>
      </c>
      <c r="J1820" s="10">
        <v>-0.9012</v>
      </c>
    </row>
    <row r="1821" spans="1:10" x14ac:dyDescent="0.25">
      <c r="A1821" s="9">
        <v>41089</v>
      </c>
      <c r="B1821" s="10">
        <v>2361.8809999999999</v>
      </c>
      <c r="C1821" s="10">
        <v>2355.5819999999999</v>
      </c>
      <c r="D1821" s="10">
        <v>2396.0680000000002</v>
      </c>
      <c r="E1821" s="10">
        <v>2353.9760000000001</v>
      </c>
      <c r="F1821" s="10">
        <v>2394.0970000000002</v>
      </c>
      <c r="G1821" s="10">
        <v>949674400</v>
      </c>
      <c r="H1821" s="10">
        <v>9084219553</v>
      </c>
      <c r="I1821" s="10">
        <v>32.216000000000001</v>
      </c>
      <c r="J1821" s="10">
        <v>1.3640000000000001</v>
      </c>
    </row>
    <row r="1822" spans="1:10" x14ac:dyDescent="0.25">
      <c r="A1822" s="9">
        <v>41092</v>
      </c>
      <c r="B1822" s="10">
        <v>2394.0970000000002</v>
      </c>
      <c r="C1822" s="10">
        <v>2405.4479999999999</v>
      </c>
      <c r="D1822" s="10">
        <v>2405.4479999999999</v>
      </c>
      <c r="E1822" s="10">
        <v>2379.9070000000002</v>
      </c>
      <c r="F1822" s="10">
        <v>2388.6170000000002</v>
      </c>
      <c r="G1822" s="10">
        <v>936507100</v>
      </c>
      <c r="H1822" s="10">
        <v>10194357311</v>
      </c>
      <c r="I1822" s="10">
        <v>-5.48</v>
      </c>
      <c r="J1822" s="10">
        <v>-0.22889999999999999</v>
      </c>
    </row>
    <row r="1823" spans="1:10" x14ac:dyDescent="0.25">
      <c r="A1823" s="9">
        <v>41093</v>
      </c>
      <c r="B1823" s="10">
        <v>2388.6170000000002</v>
      </c>
      <c r="C1823" s="10">
        <v>2389.12</v>
      </c>
      <c r="D1823" s="10">
        <v>2406.2159999999999</v>
      </c>
      <c r="E1823" s="10">
        <v>2380.172</v>
      </c>
      <c r="F1823" s="10">
        <v>2389.5819999999999</v>
      </c>
      <c r="G1823" s="10">
        <v>916993800</v>
      </c>
      <c r="H1823" s="10">
        <v>10014116841</v>
      </c>
      <c r="I1823" s="10">
        <v>0.96499999999999997</v>
      </c>
      <c r="J1823" s="10">
        <v>4.0399999999999998E-2</v>
      </c>
    </row>
    <row r="1824" spans="1:10" x14ac:dyDescent="0.25">
      <c r="A1824" s="9">
        <v>41094</v>
      </c>
      <c r="B1824" s="10">
        <v>2389.5819999999999</v>
      </c>
      <c r="C1824" s="10">
        <v>2395.87</v>
      </c>
      <c r="D1824" s="10">
        <v>2402.4070000000002</v>
      </c>
      <c r="E1824" s="10">
        <v>2385.4470000000001</v>
      </c>
      <c r="F1824" s="10">
        <v>2391.7930000000001</v>
      </c>
      <c r="G1824" s="10">
        <v>708273600</v>
      </c>
      <c r="H1824" s="10">
        <v>7871933716</v>
      </c>
      <c r="I1824" s="10">
        <v>2.2109999999999999</v>
      </c>
      <c r="J1824" s="10">
        <v>9.2499999999999999E-2</v>
      </c>
    </row>
    <row r="1825" spans="1:10" x14ac:dyDescent="0.25">
      <c r="A1825" s="9">
        <v>41095</v>
      </c>
      <c r="B1825" s="10">
        <v>2391.7930000000001</v>
      </c>
      <c r="C1825" s="10">
        <v>2380.732</v>
      </c>
      <c r="D1825" s="10">
        <v>2380.8040000000001</v>
      </c>
      <c r="E1825" s="10">
        <v>2348.1619999999998</v>
      </c>
      <c r="F1825" s="10">
        <v>2356.069</v>
      </c>
      <c r="G1825" s="10">
        <v>835266400</v>
      </c>
      <c r="H1825" s="10">
        <v>8295047940</v>
      </c>
      <c r="I1825" s="10">
        <v>-35.723999999999997</v>
      </c>
      <c r="J1825" s="10">
        <v>-1.4936</v>
      </c>
    </row>
    <row r="1826" spans="1:10" x14ac:dyDescent="0.25">
      <c r="A1826" s="9">
        <v>41096</v>
      </c>
      <c r="B1826" s="10">
        <v>2356.069</v>
      </c>
      <c r="C1826" s="10">
        <v>2355.1860000000001</v>
      </c>
      <c r="D1826" s="10">
        <v>2386.4360000000001</v>
      </c>
      <c r="E1826" s="10">
        <v>2336.576</v>
      </c>
      <c r="F1826" s="10">
        <v>2380.6990000000001</v>
      </c>
      <c r="G1826" s="10">
        <v>1264079300</v>
      </c>
      <c r="H1826" s="10">
        <v>13740881359</v>
      </c>
      <c r="I1826" s="10">
        <v>24.63</v>
      </c>
      <c r="J1826" s="10">
        <v>1.0454000000000001</v>
      </c>
    </row>
    <row r="1827" spans="1:10" x14ac:dyDescent="0.25">
      <c r="A1827" s="9">
        <v>41099</v>
      </c>
      <c r="B1827" s="10">
        <v>2380.6990000000001</v>
      </c>
      <c r="C1827" s="10">
        <v>2364.3850000000002</v>
      </c>
      <c r="D1827" s="10">
        <v>2369.3130000000001</v>
      </c>
      <c r="E1827" s="10">
        <v>2313.3119999999999</v>
      </c>
      <c r="F1827" s="10">
        <v>2316.0219999999999</v>
      </c>
      <c r="G1827" s="10">
        <v>1197765200</v>
      </c>
      <c r="H1827" s="10">
        <v>12233580846</v>
      </c>
      <c r="I1827" s="10">
        <v>-64.677000000000007</v>
      </c>
      <c r="J1827" s="10">
        <v>-2.7166999999999999</v>
      </c>
    </row>
    <row r="1828" spans="1:10" x14ac:dyDescent="0.25">
      <c r="A1828" s="9">
        <v>41100</v>
      </c>
      <c r="B1828" s="10">
        <v>2316.0219999999999</v>
      </c>
      <c r="C1828" s="10">
        <v>2312.5149999999999</v>
      </c>
      <c r="D1828" s="10">
        <v>2327.4110000000001</v>
      </c>
      <c r="E1828" s="10">
        <v>2305.7359999999999</v>
      </c>
      <c r="F1828" s="10">
        <v>2310.7710000000002</v>
      </c>
      <c r="G1828" s="10">
        <v>906144500</v>
      </c>
      <c r="H1828" s="10">
        <v>9050397615</v>
      </c>
      <c r="I1828" s="10">
        <v>-5.2510000000000003</v>
      </c>
      <c r="J1828" s="10">
        <v>-0.22670000000000001</v>
      </c>
    </row>
    <row r="1829" spans="1:10" x14ac:dyDescent="0.25">
      <c r="A1829" s="9">
        <v>41101</v>
      </c>
      <c r="B1829" s="10">
        <v>2310.7710000000002</v>
      </c>
      <c r="C1829" s="10">
        <v>2307.268</v>
      </c>
      <c r="D1829" s="10">
        <v>2330.9259999999999</v>
      </c>
      <c r="E1829" s="10">
        <v>2306.6610000000001</v>
      </c>
      <c r="F1829" s="10">
        <v>2330.64</v>
      </c>
      <c r="G1829" s="10">
        <v>936807900</v>
      </c>
      <c r="H1829" s="10">
        <v>9442641851</v>
      </c>
      <c r="I1829" s="10">
        <v>19.869</v>
      </c>
      <c r="J1829" s="10">
        <v>0.85980000000000001</v>
      </c>
    </row>
    <row r="1830" spans="1:10" x14ac:dyDescent="0.25">
      <c r="A1830" s="9">
        <v>41102</v>
      </c>
      <c r="B1830" s="10">
        <v>2330.64</v>
      </c>
      <c r="C1830" s="10">
        <v>2325.3670000000002</v>
      </c>
      <c r="D1830" s="10">
        <v>2363.1819999999998</v>
      </c>
      <c r="E1830" s="10">
        <v>2308.8670000000002</v>
      </c>
      <c r="F1830" s="10">
        <v>2353.33</v>
      </c>
      <c r="G1830" s="10">
        <v>1483566200</v>
      </c>
      <c r="H1830" s="10">
        <v>16037352414</v>
      </c>
      <c r="I1830" s="10">
        <v>22.69</v>
      </c>
      <c r="J1830" s="10">
        <v>0.97360000000000002</v>
      </c>
    </row>
    <row r="1831" spans="1:10" x14ac:dyDescent="0.25">
      <c r="A1831" s="9">
        <v>41103</v>
      </c>
      <c r="B1831" s="10">
        <v>2353.33</v>
      </c>
      <c r="C1831" s="10">
        <v>2345.299</v>
      </c>
      <c r="D1831" s="10">
        <v>2368.0239999999999</v>
      </c>
      <c r="E1831" s="10">
        <v>2341.721</v>
      </c>
      <c r="F1831" s="10">
        <v>2352.192</v>
      </c>
      <c r="G1831" s="10">
        <v>921190200</v>
      </c>
      <c r="H1831" s="10">
        <v>9914776301</v>
      </c>
      <c r="I1831" s="10">
        <v>-1.1379999999999999</v>
      </c>
      <c r="J1831" s="10">
        <v>-4.8399999999999999E-2</v>
      </c>
    </row>
    <row r="1832" spans="1:10" x14ac:dyDescent="0.25">
      <c r="A1832" s="9">
        <v>41106</v>
      </c>
      <c r="B1832" s="10">
        <v>2352.192</v>
      </c>
      <c r="C1832" s="10">
        <v>2356.1109999999999</v>
      </c>
      <c r="D1832" s="10">
        <v>2356.1109999999999</v>
      </c>
      <c r="E1832" s="10">
        <v>2316.7950000000001</v>
      </c>
      <c r="F1832" s="10">
        <v>2317.424</v>
      </c>
      <c r="G1832" s="10">
        <v>974413100</v>
      </c>
      <c r="H1832" s="10">
        <v>9683223337</v>
      </c>
      <c r="I1832" s="10">
        <v>-34.768000000000001</v>
      </c>
      <c r="J1832" s="10">
        <v>-1.4781</v>
      </c>
    </row>
    <row r="1833" spans="1:10" x14ac:dyDescent="0.25">
      <c r="A1833" s="9">
        <v>41107</v>
      </c>
      <c r="B1833" s="10">
        <v>2317.424</v>
      </c>
      <c r="C1833" s="10">
        <v>2312.395</v>
      </c>
      <c r="D1833" s="10">
        <v>2348.2249999999999</v>
      </c>
      <c r="E1833" s="10">
        <v>2312.3580000000002</v>
      </c>
      <c r="F1833" s="10">
        <v>2339.0479999999998</v>
      </c>
      <c r="G1833" s="10">
        <v>846848800</v>
      </c>
      <c r="H1833" s="10">
        <v>9002301736</v>
      </c>
      <c r="I1833" s="10">
        <v>21.623999999999999</v>
      </c>
      <c r="J1833" s="10">
        <v>0.93310000000000004</v>
      </c>
    </row>
    <row r="1834" spans="1:10" x14ac:dyDescent="0.25">
      <c r="A1834" s="9">
        <v>41108</v>
      </c>
      <c r="B1834" s="10">
        <v>2339.0479999999998</v>
      </c>
      <c r="C1834" s="10">
        <v>2336.4189999999999</v>
      </c>
      <c r="D1834" s="10">
        <v>2349.114</v>
      </c>
      <c r="E1834" s="10">
        <v>2313.8110000000001</v>
      </c>
      <c r="F1834" s="10">
        <v>2348.462</v>
      </c>
      <c r="G1834" s="10">
        <v>914681100</v>
      </c>
      <c r="H1834" s="10">
        <v>9149632197</v>
      </c>
      <c r="I1834" s="10">
        <v>9.4139999999999997</v>
      </c>
      <c r="J1834" s="10">
        <v>0.40250000000000002</v>
      </c>
    </row>
    <row r="1835" spans="1:10" x14ac:dyDescent="0.25">
      <c r="A1835" s="9">
        <v>41109</v>
      </c>
      <c r="B1835" s="10">
        <v>2348.462</v>
      </c>
      <c r="C1835" s="10">
        <v>2341.0230000000001</v>
      </c>
      <c r="D1835" s="10">
        <v>2373.2269999999999</v>
      </c>
      <c r="E1835" s="10">
        <v>2334.864</v>
      </c>
      <c r="F1835" s="10">
        <v>2354.5880000000002</v>
      </c>
      <c r="G1835" s="10">
        <v>1201200000</v>
      </c>
      <c r="H1835" s="10">
        <v>11567091128</v>
      </c>
      <c r="I1835" s="10">
        <v>6.1260000000000003</v>
      </c>
      <c r="J1835" s="10">
        <v>0.26090000000000002</v>
      </c>
    </row>
    <row r="1836" spans="1:10" x14ac:dyDescent="0.25">
      <c r="A1836" s="9">
        <v>41110</v>
      </c>
      <c r="B1836" s="10">
        <v>2354.5880000000002</v>
      </c>
      <c r="C1836" s="10">
        <v>2348.21</v>
      </c>
      <c r="D1836" s="10">
        <v>2350.0320000000002</v>
      </c>
      <c r="E1836" s="10">
        <v>2323.7310000000002</v>
      </c>
      <c r="F1836" s="10">
        <v>2328.5500000000002</v>
      </c>
      <c r="G1836" s="10">
        <v>882479600</v>
      </c>
      <c r="H1836" s="10">
        <v>8230013687</v>
      </c>
      <c r="I1836" s="10">
        <v>-26.038</v>
      </c>
      <c r="J1836" s="10">
        <v>-1.1057999999999999</v>
      </c>
    </row>
    <row r="1837" spans="1:10" x14ac:dyDescent="0.25">
      <c r="A1837" s="9">
        <v>41113</v>
      </c>
      <c r="B1837" s="10">
        <v>2328.5500000000002</v>
      </c>
      <c r="C1837" s="10">
        <v>2312.587</v>
      </c>
      <c r="D1837" s="10">
        <v>2312.587</v>
      </c>
      <c r="E1837" s="10">
        <v>2282.491</v>
      </c>
      <c r="F1837" s="10">
        <v>2291.4520000000002</v>
      </c>
      <c r="G1837" s="10">
        <v>863384300</v>
      </c>
      <c r="H1837" s="10">
        <v>8200552091</v>
      </c>
      <c r="I1837" s="10">
        <v>-37.097999999999999</v>
      </c>
      <c r="J1837" s="10">
        <v>-1.5931999999999999</v>
      </c>
    </row>
    <row r="1838" spans="1:10" x14ac:dyDescent="0.25">
      <c r="A1838" s="9">
        <v>41114</v>
      </c>
      <c r="B1838" s="10">
        <v>2291.4520000000002</v>
      </c>
      <c r="C1838" s="10">
        <v>2279.605</v>
      </c>
      <c r="D1838" s="10">
        <v>2311.3290000000002</v>
      </c>
      <c r="E1838" s="10">
        <v>2278.598</v>
      </c>
      <c r="F1838" s="10">
        <v>2297.4499999999998</v>
      </c>
      <c r="G1838" s="10">
        <v>788275800</v>
      </c>
      <c r="H1838" s="10">
        <v>7443828771</v>
      </c>
      <c r="I1838" s="10">
        <v>5.9980000000000002</v>
      </c>
      <c r="J1838" s="10">
        <v>0.26179999999999998</v>
      </c>
    </row>
    <row r="1839" spans="1:10" x14ac:dyDescent="0.25">
      <c r="A1839" s="9">
        <v>41115</v>
      </c>
      <c r="B1839" s="10">
        <v>2297.4499999999998</v>
      </c>
      <c r="C1839" s="10">
        <v>2290.721</v>
      </c>
      <c r="D1839" s="10">
        <v>2304.0949999999998</v>
      </c>
      <c r="E1839" s="10">
        <v>2280.2730000000001</v>
      </c>
      <c r="F1839" s="10">
        <v>2282.3789999999999</v>
      </c>
      <c r="G1839" s="10">
        <v>584240200</v>
      </c>
      <c r="H1839" s="10">
        <v>5405054510</v>
      </c>
      <c r="I1839" s="10">
        <v>-15.071</v>
      </c>
      <c r="J1839" s="10">
        <v>-0.65600000000000003</v>
      </c>
    </row>
    <row r="1840" spans="1:10" x14ac:dyDescent="0.25">
      <c r="A1840" s="9">
        <v>41116</v>
      </c>
      <c r="B1840" s="10">
        <v>2282.3789999999999</v>
      </c>
      <c r="C1840" s="10">
        <v>2281.5300000000002</v>
      </c>
      <c r="D1840" s="10">
        <v>2296.5340000000001</v>
      </c>
      <c r="E1840" s="10">
        <v>2271.5929999999998</v>
      </c>
      <c r="F1840" s="10">
        <v>2273.6759999999999</v>
      </c>
      <c r="G1840" s="10">
        <v>646351600</v>
      </c>
      <c r="H1840" s="10">
        <v>6082204447</v>
      </c>
      <c r="I1840" s="10">
        <v>-8.7029999999999994</v>
      </c>
      <c r="J1840" s="10">
        <v>-0.38129999999999997</v>
      </c>
    </row>
    <row r="1841" spans="1:10" x14ac:dyDescent="0.25">
      <c r="A1841" s="9">
        <v>41117</v>
      </c>
      <c r="B1841" s="10">
        <v>2273.6759999999999</v>
      </c>
      <c r="C1841" s="10">
        <v>2281.422</v>
      </c>
      <c r="D1841" s="10">
        <v>2298.14</v>
      </c>
      <c r="E1841" s="10">
        <v>2274.3330000000001</v>
      </c>
      <c r="F1841" s="10">
        <v>2280.953</v>
      </c>
      <c r="G1841" s="10">
        <v>769888800</v>
      </c>
      <c r="H1841" s="10">
        <v>7381772457</v>
      </c>
      <c r="I1841" s="10">
        <v>7.2770000000000001</v>
      </c>
      <c r="J1841" s="10">
        <v>0.3201</v>
      </c>
    </row>
    <row r="1842" spans="1:10" x14ac:dyDescent="0.25">
      <c r="A1842" s="9">
        <v>41120</v>
      </c>
      <c r="B1842" s="10">
        <v>2280.953</v>
      </c>
      <c r="C1842" s="10">
        <v>2283.3040000000001</v>
      </c>
      <c r="D1842" s="10">
        <v>2294.6350000000002</v>
      </c>
      <c r="E1842" s="10">
        <v>2268.7440000000001</v>
      </c>
      <c r="F1842" s="10">
        <v>2270.8620000000001</v>
      </c>
      <c r="G1842" s="10">
        <v>743387500</v>
      </c>
      <c r="H1842" s="10">
        <v>6761318504</v>
      </c>
      <c r="I1842" s="10">
        <v>-10.090999999999999</v>
      </c>
      <c r="J1842" s="10">
        <v>-0.44240000000000002</v>
      </c>
    </row>
    <row r="1843" spans="1:10" x14ac:dyDescent="0.25">
      <c r="A1843" s="9">
        <v>41121</v>
      </c>
      <c r="B1843" s="10">
        <v>2270.8620000000001</v>
      </c>
      <c r="C1843" s="10">
        <v>2272.9679999999998</v>
      </c>
      <c r="D1843" s="10">
        <v>2285.6779999999999</v>
      </c>
      <c r="E1843" s="10">
        <v>2266.7080000000001</v>
      </c>
      <c r="F1843" s="10">
        <v>2271.364</v>
      </c>
      <c r="G1843" s="10">
        <v>726339600</v>
      </c>
      <c r="H1843" s="10">
        <v>6483896284</v>
      </c>
      <c r="I1843" s="10">
        <v>0.502</v>
      </c>
      <c r="J1843" s="10">
        <v>2.2100000000000002E-2</v>
      </c>
    </row>
    <row r="1844" spans="1:10" x14ac:dyDescent="0.25">
      <c r="A1844" s="9">
        <v>41122</v>
      </c>
      <c r="B1844" s="10">
        <v>2271.364</v>
      </c>
      <c r="C1844" s="10">
        <v>2270.732</v>
      </c>
      <c r="D1844" s="10">
        <v>2300.1</v>
      </c>
      <c r="E1844" s="10">
        <v>2270.2399999999998</v>
      </c>
      <c r="F1844" s="10">
        <v>2293.2040000000002</v>
      </c>
      <c r="G1844" s="10">
        <v>783969400</v>
      </c>
      <c r="H1844" s="10">
        <v>7237080301</v>
      </c>
      <c r="I1844" s="10">
        <v>21.84</v>
      </c>
      <c r="J1844" s="10">
        <v>0.96150000000000002</v>
      </c>
    </row>
    <row r="1845" spans="1:10" x14ac:dyDescent="0.25">
      <c r="A1845" s="9">
        <v>41123</v>
      </c>
      <c r="B1845" s="10">
        <v>2293.2040000000002</v>
      </c>
      <c r="C1845" s="10">
        <v>2285.6689999999999</v>
      </c>
      <c r="D1845" s="10">
        <v>2292.0700000000002</v>
      </c>
      <c r="E1845" s="10">
        <v>2264.56</v>
      </c>
      <c r="F1845" s="10">
        <v>2273.2440000000001</v>
      </c>
      <c r="G1845" s="10">
        <v>766058900</v>
      </c>
      <c r="H1845" s="10">
        <v>6757058189</v>
      </c>
      <c r="I1845" s="10">
        <v>-19.96</v>
      </c>
      <c r="J1845" s="10">
        <v>-0.87039999999999995</v>
      </c>
    </row>
    <row r="1846" spans="1:10" x14ac:dyDescent="0.25">
      <c r="A1846" s="9">
        <v>41124</v>
      </c>
      <c r="B1846" s="10">
        <v>2273.2440000000001</v>
      </c>
      <c r="C1846" s="10">
        <v>2278.1590000000001</v>
      </c>
      <c r="D1846" s="10">
        <v>2291.0830000000001</v>
      </c>
      <c r="E1846" s="10">
        <v>2272.4569999999999</v>
      </c>
      <c r="F1846" s="10">
        <v>2290.9070000000002</v>
      </c>
      <c r="G1846" s="10">
        <v>688976000</v>
      </c>
      <c r="H1846" s="10">
        <v>6496670322</v>
      </c>
      <c r="I1846" s="10">
        <v>17.663</v>
      </c>
      <c r="J1846" s="10">
        <v>0.77700000000000002</v>
      </c>
    </row>
    <row r="1847" spans="1:10" x14ac:dyDescent="0.25">
      <c r="A1847" s="9">
        <v>41127</v>
      </c>
      <c r="B1847" s="10">
        <v>2290.9070000000002</v>
      </c>
      <c r="C1847" s="10">
        <v>2288.933</v>
      </c>
      <c r="D1847" s="10">
        <v>2318.134</v>
      </c>
      <c r="E1847" s="10">
        <v>2287.2689999999998</v>
      </c>
      <c r="F1847" s="10">
        <v>2314.6350000000002</v>
      </c>
      <c r="G1847" s="10">
        <v>972366300</v>
      </c>
      <c r="H1847" s="10">
        <v>9027029619</v>
      </c>
      <c r="I1847" s="10">
        <v>23.728000000000002</v>
      </c>
      <c r="J1847" s="10">
        <v>1.0357000000000001</v>
      </c>
    </row>
    <row r="1848" spans="1:10" x14ac:dyDescent="0.25">
      <c r="A1848" s="9">
        <v>41128</v>
      </c>
      <c r="B1848" s="10">
        <v>2314.6350000000002</v>
      </c>
      <c r="C1848" s="10">
        <v>2311.7080000000001</v>
      </c>
      <c r="D1848" s="10">
        <v>2315.5309999999999</v>
      </c>
      <c r="E1848" s="10">
        <v>2304.953</v>
      </c>
      <c r="F1848" s="10">
        <v>2313.2150000000001</v>
      </c>
      <c r="G1848" s="10">
        <v>882166700</v>
      </c>
      <c r="H1848" s="10">
        <v>7820780207</v>
      </c>
      <c r="I1848" s="10">
        <v>-1.42</v>
      </c>
      <c r="J1848" s="10">
        <v>-6.13E-2</v>
      </c>
    </row>
    <row r="1849" spans="1:10" x14ac:dyDescent="0.25">
      <c r="A1849" s="9">
        <v>41129</v>
      </c>
      <c r="B1849" s="10">
        <v>2313.2150000000001</v>
      </c>
      <c r="C1849" s="10">
        <v>2316.6309999999999</v>
      </c>
      <c r="D1849" s="10">
        <v>2326.9009999999998</v>
      </c>
      <c r="E1849" s="10">
        <v>2311.5720000000001</v>
      </c>
      <c r="F1849" s="10">
        <v>2317.8270000000002</v>
      </c>
      <c r="G1849" s="10">
        <v>831043900</v>
      </c>
      <c r="H1849" s="10">
        <v>7976904313</v>
      </c>
      <c r="I1849" s="10">
        <v>4.6120000000000001</v>
      </c>
      <c r="J1849" s="10">
        <v>0.19939999999999999</v>
      </c>
    </row>
    <row r="1850" spans="1:10" x14ac:dyDescent="0.25">
      <c r="A1850" s="9">
        <v>41130</v>
      </c>
      <c r="B1850" s="10">
        <v>2317.8270000000002</v>
      </c>
      <c r="C1850" s="10">
        <v>2317.904</v>
      </c>
      <c r="D1850" s="10">
        <v>2331.7089999999998</v>
      </c>
      <c r="E1850" s="10">
        <v>2304.3049999999998</v>
      </c>
      <c r="F1850" s="10">
        <v>2330.7530000000002</v>
      </c>
      <c r="G1850" s="10">
        <v>791080200</v>
      </c>
      <c r="H1850" s="10">
        <v>8185187273</v>
      </c>
      <c r="I1850" s="10">
        <v>12.926</v>
      </c>
      <c r="J1850" s="10">
        <v>0.55769999999999997</v>
      </c>
    </row>
    <row r="1851" spans="1:10" x14ac:dyDescent="0.25">
      <c r="A1851" s="9">
        <v>41131</v>
      </c>
      <c r="B1851" s="10">
        <v>2330.7530000000002</v>
      </c>
      <c r="C1851" s="10">
        <v>2333.2750000000001</v>
      </c>
      <c r="D1851" s="10">
        <v>2338.172</v>
      </c>
      <c r="E1851" s="10">
        <v>2321.7089999999998</v>
      </c>
      <c r="F1851" s="10">
        <v>2324.6350000000002</v>
      </c>
      <c r="G1851" s="10">
        <v>821260500</v>
      </c>
      <c r="H1851" s="10">
        <v>7828652647</v>
      </c>
      <c r="I1851" s="10">
        <v>-6.1180000000000003</v>
      </c>
      <c r="J1851" s="10">
        <v>-0.26250000000000001</v>
      </c>
    </row>
    <row r="1852" spans="1:10" x14ac:dyDescent="0.25">
      <c r="A1852" s="9">
        <v>41134</v>
      </c>
      <c r="B1852" s="10">
        <v>2324.6350000000002</v>
      </c>
      <c r="C1852" s="10">
        <v>2320.8040000000001</v>
      </c>
      <c r="D1852" s="10">
        <v>2320.973</v>
      </c>
      <c r="E1852" s="10">
        <v>2277.7890000000002</v>
      </c>
      <c r="F1852" s="10">
        <v>2279.0479999999998</v>
      </c>
      <c r="G1852" s="10">
        <v>1093607600</v>
      </c>
      <c r="H1852" s="10">
        <v>10577419141</v>
      </c>
      <c r="I1852" s="10">
        <v>-45.587000000000003</v>
      </c>
      <c r="J1852" s="10">
        <v>-1.9610000000000001</v>
      </c>
    </row>
    <row r="1853" spans="1:10" x14ac:dyDescent="0.25">
      <c r="A1853" s="9">
        <v>41135</v>
      </c>
      <c r="B1853" s="10">
        <v>2279.0479999999998</v>
      </c>
      <c r="C1853" s="10">
        <v>2279.91</v>
      </c>
      <c r="D1853" s="10">
        <v>2285.223</v>
      </c>
      <c r="E1853" s="10">
        <v>2259.413</v>
      </c>
      <c r="F1853" s="10">
        <v>2283.712</v>
      </c>
      <c r="G1853" s="10">
        <v>916510400</v>
      </c>
      <c r="H1853" s="10">
        <v>8424212496</v>
      </c>
      <c r="I1853" s="10">
        <v>4.6639999999999997</v>
      </c>
      <c r="J1853" s="10">
        <v>0.2046</v>
      </c>
    </row>
    <row r="1854" spans="1:10" x14ac:dyDescent="0.25">
      <c r="A1854" s="9">
        <v>41136</v>
      </c>
      <c r="B1854" s="10">
        <v>2283.712</v>
      </c>
      <c r="C1854" s="10">
        <v>2279.145</v>
      </c>
      <c r="D1854" s="10">
        <v>2279.145</v>
      </c>
      <c r="E1854" s="10">
        <v>2252.6439999999998</v>
      </c>
      <c r="F1854" s="10">
        <v>2254.08</v>
      </c>
      <c r="G1854" s="10">
        <v>673793900</v>
      </c>
      <c r="H1854" s="10">
        <v>6096020422</v>
      </c>
      <c r="I1854" s="10">
        <v>-29.632000000000001</v>
      </c>
      <c r="J1854" s="10">
        <v>-1.2975000000000001</v>
      </c>
    </row>
    <row r="1855" spans="1:10" x14ac:dyDescent="0.25">
      <c r="A1855" s="9">
        <v>41137</v>
      </c>
      <c r="B1855" s="10">
        <v>2254.08</v>
      </c>
      <c r="C1855" s="10">
        <v>2250.971</v>
      </c>
      <c r="D1855" s="10">
        <v>2259.2469999999998</v>
      </c>
      <c r="E1855" s="10">
        <v>2245.7379999999998</v>
      </c>
      <c r="F1855" s="10">
        <v>2248.0700000000002</v>
      </c>
      <c r="G1855" s="10">
        <v>540173500</v>
      </c>
      <c r="H1855" s="10">
        <v>5137246665</v>
      </c>
      <c r="I1855" s="10">
        <v>-6.01</v>
      </c>
      <c r="J1855" s="10">
        <v>-0.2666</v>
      </c>
    </row>
    <row r="1856" spans="1:10" x14ac:dyDescent="0.25">
      <c r="A1856" s="9">
        <v>41138</v>
      </c>
      <c r="B1856" s="10">
        <v>2248.0700000000002</v>
      </c>
      <c r="C1856" s="10">
        <v>2247.38</v>
      </c>
      <c r="D1856" s="10">
        <v>2254.114</v>
      </c>
      <c r="E1856" s="10">
        <v>2235.7979999999998</v>
      </c>
      <c r="F1856" s="10">
        <v>2249.4949999999999</v>
      </c>
      <c r="G1856" s="10">
        <v>549216100</v>
      </c>
      <c r="H1856" s="10">
        <v>5322675377</v>
      </c>
      <c r="I1856" s="10">
        <v>1.425</v>
      </c>
      <c r="J1856" s="10">
        <v>6.3399999999999998E-2</v>
      </c>
    </row>
    <row r="1857" spans="1:10" x14ac:dyDescent="0.25">
      <c r="A1857" s="9">
        <v>41141</v>
      </c>
      <c r="B1857" s="10">
        <v>2249.4949999999999</v>
      </c>
      <c r="C1857" s="10">
        <v>2232.6799999999998</v>
      </c>
      <c r="D1857" s="10">
        <v>2244.174</v>
      </c>
      <c r="E1857" s="10">
        <v>2221.3510000000001</v>
      </c>
      <c r="F1857" s="10">
        <v>2239.0259999999998</v>
      </c>
      <c r="G1857" s="10">
        <v>571630800</v>
      </c>
      <c r="H1857" s="10">
        <v>5199170030</v>
      </c>
      <c r="I1857" s="10">
        <v>-10.468999999999999</v>
      </c>
      <c r="J1857" s="10">
        <v>-0.46539999999999998</v>
      </c>
    </row>
    <row r="1858" spans="1:10" x14ac:dyDescent="0.25">
      <c r="A1858" s="9">
        <v>41142</v>
      </c>
      <c r="B1858" s="10">
        <v>2239.0259999999998</v>
      </c>
      <c r="C1858" s="10">
        <v>2238.6019999999999</v>
      </c>
      <c r="D1858" s="10">
        <v>2256.1289999999999</v>
      </c>
      <c r="E1858" s="10">
        <v>2232.4299999999998</v>
      </c>
      <c r="F1858" s="10">
        <v>2247.2550000000001</v>
      </c>
      <c r="G1858" s="10">
        <v>750697100</v>
      </c>
      <c r="H1858" s="10">
        <v>6484564778</v>
      </c>
      <c r="I1858" s="10">
        <v>8.2289999999999992</v>
      </c>
      <c r="J1858" s="10">
        <v>0.36749999999999999</v>
      </c>
    </row>
    <row r="1859" spans="1:10" x14ac:dyDescent="0.25">
      <c r="A1859" s="9">
        <v>41143</v>
      </c>
      <c r="B1859" s="10">
        <v>2247.2550000000001</v>
      </c>
      <c r="C1859" s="10">
        <v>2248.3510000000001</v>
      </c>
      <c r="D1859" s="10">
        <v>2251.8820000000001</v>
      </c>
      <c r="E1859" s="10">
        <v>2229.6970000000001</v>
      </c>
      <c r="F1859" s="10">
        <v>2238.3040000000001</v>
      </c>
      <c r="G1859" s="10">
        <v>725128300</v>
      </c>
      <c r="H1859" s="10">
        <v>6379445208</v>
      </c>
      <c r="I1859" s="10">
        <v>-8.9510000000000005</v>
      </c>
      <c r="J1859" s="10">
        <v>-0.39829999999999999</v>
      </c>
    </row>
    <row r="1860" spans="1:10" x14ac:dyDescent="0.25">
      <c r="A1860" s="9">
        <v>41144</v>
      </c>
      <c r="B1860" s="10">
        <v>2238.3040000000001</v>
      </c>
      <c r="C1860" s="10">
        <v>2239.1190000000001</v>
      </c>
      <c r="D1860" s="10">
        <v>2252.0219999999999</v>
      </c>
      <c r="E1860" s="10">
        <v>2229.4580000000001</v>
      </c>
      <c r="F1860" s="10">
        <v>2242.0500000000002</v>
      </c>
      <c r="G1860" s="10">
        <v>700341200</v>
      </c>
      <c r="H1860" s="10">
        <v>6047872865</v>
      </c>
      <c r="I1860" s="10">
        <v>3.746</v>
      </c>
      <c r="J1860" s="10">
        <v>0.16739999999999999</v>
      </c>
    </row>
    <row r="1861" spans="1:10" x14ac:dyDescent="0.25">
      <c r="A1861" s="9">
        <v>41145</v>
      </c>
      <c r="B1861" s="10">
        <v>2242.0500000000002</v>
      </c>
      <c r="C1861" s="10">
        <v>2234.4749999999999</v>
      </c>
      <c r="D1861" s="10">
        <v>2237.0790000000002</v>
      </c>
      <c r="E1861" s="10">
        <v>2217.663</v>
      </c>
      <c r="F1861" s="10">
        <v>2218.826</v>
      </c>
      <c r="G1861" s="10">
        <v>670481500</v>
      </c>
      <c r="H1861" s="10">
        <v>5737404286</v>
      </c>
      <c r="I1861" s="10">
        <v>-23.224</v>
      </c>
      <c r="J1861" s="10">
        <v>-1.0358000000000001</v>
      </c>
    </row>
    <row r="1862" spans="1:10" x14ac:dyDescent="0.25">
      <c r="A1862" s="9">
        <v>41148</v>
      </c>
      <c r="B1862" s="10">
        <v>2218.826</v>
      </c>
      <c r="C1862" s="10">
        <v>2213.75</v>
      </c>
      <c r="D1862" s="10">
        <v>2213.9589999999998</v>
      </c>
      <c r="E1862" s="10">
        <v>2171.7310000000002</v>
      </c>
      <c r="F1862" s="10">
        <v>2172.2660000000001</v>
      </c>
      <c r="G1862" s="10">
        <v>860422000</v>
      </c>
      <c r="H1862" s="10">
        <v>7480229632</v>
      </c>
      <c r="I1862" s="10">
        <v>-46.56</v>
      </c>
      <c r="J1862" s="10">
        <v>-2.0983999999999998</v>
      </c>
    </row>
    <row r="1863" spans="1:10" x14ac:dyDescent="0.25">
      <c r="A1863" s="9">
        <v>41149</v>
      </c>
      <c r="B1863" s="10">
        <v>2172.2660000000001</v>
      </c>
      <c r="C1863" s="10">
        <v>2173.1660000000002</v>
      </c>
      <c r="D1863" s="10">
        <v>2202.6559999999999</v>
      </c>
      <c r="E1863" s="10">
        <v>2170.9969999999998</v>
      </c>
      <c r="F1863" s="10">
        <v>2190.3890000000001</v>
      </c>
      <c r="G1863" s="10">
        <v>987648600</v>
      </c>
      <c r="H1863" s="10">
        <v>7939095603</v>
      </c>
      <c r="I1863" s="10">
        <v>18.123000000000001</v>
      </c>
      <c r="J1863" s="10">
        <v>0.83430000000000004</v>
      </c>
    </row>
    <row r="1864" spans="1:10" x14ac:dyDescent="0.25">
      <c r="A1864" s="9">
        <v>41150</v>
      </c>
      <c r="B1864" s="10">
        <v>2190.3890000000001</v>
      </c>
      <c r="C1864" s="10">
        <v>2181.8200000000002</v>
      </c>
      <c r="D1864" s="10">
        <v>2192.8159999999998</v>
      </c>
      <c r="E1864" s="10">
        <v>2169.0010000000002</v>
      </c>
      <c r="F1864" s="10">
        <v>2169.636</v>
      </c>
      <c r="G1864" s="10">
        <v>766111600</v>
      </c>
      <c r="H1864" s="10">
        <v>6383352488</v>
      </c>
      <c r="I1864" s="10">
        <v>-20.753</v>
      </c>
      <c r="J1864" s="10">
        <v>-0.94750000000000001</v>
      </c>
    </row>
    <row r="1865" spans="1:10" x14ac:dyDescent="0.25">
      <c r="A1865" s="9">
        <v>41151</v>
      </c>
      <c r="B1865" s="10">
        <v>2169.636</v>
      </c>
      <c r="C1865" s="10">
        <v>2158.3339999999998</v>
      </c>
      <c r="D1865" s="10">
        <v>2181.7179999999998</v>
      </c>
      <c r="E1865" s="10">
        <v>2154.0630000000001</v>
      </c>
      <c r="F1865" s="10">
        <v>2175.3780000000002</v>
      </c>
      <c r="G1865" s="10">
        <v>945266800</v>
      </c>
      <c r="H1865" s="10">
        <v>8355618790</v>
      </c>
      <c r="I1865" s="10">
        <v>5.742</v>
      </c>
      <c r="J1865" s="10">
        <v>0.26469999999999999</v>
      </c>
    </row>
    <row r="1866" spans="1:10" x14ac:dyDescent="0.25">
      <c r="A1866" s="9">
        <v>41152</v>
      </c>
      <c r="B1866" s="10">
        <v>2175.3780000000002</v>
      </c>
      <c r="C1866" s="10">
        <v>2169.9270000000001</v>
      </c>
      <c r="D1866" s="10">
        <v>2180.3159999999998</v>
      </c>
      <c r="E1866" s="10">
        <v>2167.6439999999998</v>
      </c>
      <c r="F1866" s="10">
        <v>2168.2739999999999</v>
      </c>
      <c r="G1866" s="10">
        <v>611188200</v>
      </c>
      <c r="H1866" s="10">
        <v>5289508675</v>
      </c>
      <c r="I1866" s="10">
        <v>-7.1040000000000001</v>
      </c>
      <c r="J1866" s="10">
        <v>-0.3266</v>
      </c>
    </row>
    <row r="1867" spans="1:10" x14ac:dyDescent="0.25">
      <c r="A1867" s="9">
        <v>41155</v>
      </c>
      <c r="B1867" s="10">
        <v>2168.2739999999999</v>
      </c>
      <c r="C1867" s="10">
        <v>2164.4459999999999</v>
      </c>
      <c r="D1867" s="10">
        <v>2190.7460000000001</v>
      </c>
      <c r="E1867" s="10">
        <v>2161.098</v>
      </c>
      <c r="F1867" s="10">
        <v>2180.9659999999999</v>
      </c>
      <c r="G1867" s="10">
        <v>944991600</v>
      </c>
      <c r="H1867" s="10">
        <v>8363470869</v>
      </c>
      <c r="I1867" s="10">
        <v>12.692</v>
      </c>
      <c r="J1867" s="10">
        <v>0.58540000000000003</v>
      </c>
    </row>
    <row r="1868" spans="1:10" x14ac:dyDescent="0.25">
      <c r="A1868" s="9">
        <v>41156</v>
      </c>
      <c r="B1868" s="10">
        <v>2180.9659999999999</v>
      </c>
      <c r="C1868" s="10">
        <v>2182.0630000000001</v>
      </c>
      <c r="D1868" s="10">
        <v>2185.1509999999998</v>
      </c>
      <c r="E1868" s="10">
        <v>2151.92</v>
      </c>
      <c r="F1868" s="10">
        <v>2156.7020000000002</v>
      </c>
      <c r="G1868" s="10">
        <v>820415200</v>
      </c>
      <c r="H1868" s="10">
        <v>7033065789</v>
      </c>
      <c r="I1868" s="10">
        <v>-24.263999999999999</v>
      </c>
      <c r="J1868" s="10">
        <v>-1.1125</v>
      </c>
    </row>
    <row r="1869" spans="1:10" x14ac:dyDescent="0.25">
      <c r="A1869" s="9">
        <v>41157</v>
      </c>
      <c r="B1869" s="10">
        <v>2156.7020000000002</v>
      </c>
      <c r="C1869" s="10">
        <v>2151.9290000000001</v>
      </c>
      <c r="D1869" s="10">
        <v>2157.0300000000002</v>
      </c>
      <c r="E1869" s="10">
        <v>2135.0219999999999</v>
      </c>
      <c r="F1869" s="10">
        <v>2145.6120000000001</v>
      </c>
      <c r="G1869" s="10">
        <v>779590400</v>
      </c>
      <c r="H1869" s="10">
        <v>6824620381</v>
      </c>
      <c r="I1869" s="10">
        <v>-11.09</v>
      </c>
      <c r="J1869" s="10">
        <v>-0.51419999999999999</v>
      </c>
    </row>
    <row r="1870" spans="1:10" x14ac:dyDescent="0.25">
      <c r="A1870" s="9">
        <v>41158</v>
      </c>
      <c r="B1870" s="10">
        <v>2145.6120000000001</v>
      </c>
      <c r="C1870" s="10">
        <v>2148.94</v>
      </c>
      <c r="D1870" s="10">
        <v>2160.9499999999998</v>
      </c>
      <c r="E1870" s="10">
        <v>2142.0230000000001</v>
      </c>
      <c r="F1870" s="10">
        <v>2159.027</v>
      </c>
      <c r="G1870" s="10">
        <v>716476900</v>
      </c>
      <c r="H1870" s="10">
        <v>5979600971</v>
      </c>
      <c r="I1870" s="10">
        <v>13.414999999999999</v>
      </c>
      <c r="J1870" s="10">
        <v>0.62519999999999998</v>
      </c>
    </row>
    <row r="1871" spans="1:10" x14ac:dyDescent="0.25">
      <c r="A1871" s="9">
        <v>41159</v>
      </c>
      <c r="B1871" s="10">
        <v>2159.027</v>
      </c>
      <c r="C1871" s="10">
        <v>2173.19</v>
      </c>
      <c r="D1871" s="10">
        <v>2273.402</v>
      </c>
      <c r="E1871" s="10">
        <v>2173.19</v>
      </c>
      <c r="F1871" s="10">
        <v>2253.3719999999998</v>
      </c>
      <c r="G1871" s="10">
        <v>2338195900</v>
      </c>
      <c r="H1871" s="10">
        <v>19858032963</v>
      </c>
      <c r="I1871" s="10">
        <v>94.344999999999999</v>
      </c>
      <c r="J1871" s="10">
        <v>4.3697999999999997</v>
      </c>
    </row>
    <row r="1872" spans="1:10" x14ac:dyDescent="0.25">
      <c r="A1872" s="9">
        <v>41162</v>
      </c>
      <c r="B1872" s="10">
        <v>2253.3719999999998</v>
      </c>
      <c r="C1872" s="10">
        <v>2254.1260000000002</v>
      </c>
      <c r="D1872" s="10">
        <v>2267.1030000000001</v>
      </c>
      <c r="E1872" s="10">
        <v>2245.81</v>
      </c>
      <c r="F1872" s="10">
        <v>2260.0520000000001</v>
      </c>
      <c r="G1872" s="10">
        <v>1576117500</v>
      </c>
      <c r="H1872" s="10">
        <v>14143248262</v>
      </c>
      <c r="I1872" s="10">
        <v>6.68</v>
      </c>
      <c r="J1872" s="10">
        <v>0.2964</v>
      </c>
    </row>
    <row r="1873" spans="1:10" x14ac:dyDescent="0.25">
      <c r="A1873" s="9">
        <v>41163</v>
      </c>
      <c r="B1873" s="10">
        <v>2260.0520000000001</v>
      </c>
      <c r="C1873" s="10">
        <v>2250.4609999999998</v>
      </c>
      <c r="D1873" s="10">
        <v>2250.4609999999998</v>
      </c>
      <c r="E1873" s="10">
        <v>2230.17</v>
      </c>
      <c r="F1873" s="10">
        <v>2248.6109999999999</v>
      </c>
      <c r="G1873" s="10">
        <v>1120821100</v>
      </c>
      <c r="H1873" s="10">
        <v>9955230234</v>
      </c>
      <c r="I1873" s="10">
        <v>-11.441000000000001</v>
      </c>
      <c r="J1873" s="10">
        <v>-0.50619999999999998</v>
      </c>
    </row>
    <row r="1874" spans="1:10" x14ac:dyDescent="0.25">
      <c r="A1874" s="9">
        <v>41164</v>
      </c>
      <c r="B1874" s="10">
        <v>2248.6109999999999</v>
      </c>
      <c r="C1874" s="10">
        <v>2259.5390000000002</v>
      </c>
      <c r="D1874" s="10">
        <v>2268.6390000000001</v>
      </c>
      <c r="E1874" s="10">
        <v>2234.5149999999999</v>
      </c>
      <c r="F1874" s="10">
        <v>2254.1819999999998</v>
      </c>
      <c r="G1874" s="10">
        <v>1155282500</v>
      </c>
      <c r="H1874" s="10">
        <v>10278072648</v>
      </c>
      <c r="I1874" s="10">
        <v>5.5709999999999997</v>
      </c>
      <c r="J1874" s="10">
        <v>0.24779999999999999</v>
      </c>
    </row>
    <row r="1875" spans="1:10" x14ac:dyDescent="0.25">
      <c r="A1875" s="9">
        <v>41165</v>
      </c>
      <c r="B1875" s="10">
        <v>2254.1819999999998</v>
      </c>
      <c r="C1875" s="10">
        <v>2252.8209999999999</v>
      </c>
      <c r="D1875" s="10">
        <v>2259.8649999999998</v>
      </c>
      <c r="E1875" s="10">
        <v>2238.3180000000002</v>
      </c>
      <c r="F1875" s="10">
        <v>2238.3180000000002</v>
      </c>
      <c r="G1875" s="10">
        <v>1009277500</v>
      </c>
      <c r="H1875" s="10">
        <v>8611887119</v>
      </c>
      <c r="I1875" s="10">
        <v>-15.864000000000001</v>
      </c>
      <c r="J1875" s="10">
        <v>-0.70379999999999998</v>
      </c>
    </row>
    <row r="1876" spans="1:10" x14ac:dyDescent="0.25">
      <c r="A1876" s="9">
        <v>41166</v>
      </c>
      <c r="B1876" s="10">
        <v>2238.3180000000002</v>
      </c>
      <c r="C1876" s="10">
        <v>2256.9830000000002</v>
      </c>
      <c r="D1876" s="10">
        <v>2270.712</v>
      </c>
      <c r="E1876" s="10">
        <v>2242.6819999999998</v>
      </c>
      <c r="F1876" s="10">
        <v>2257.2510000000002</v>
      </c>
      <c r="G1876" s="10">
        <v>1336094700</v>
      </c>
      <c r="H1876" s="10">
        <v>12164195372</v>
      </c>
      <c r="I1876" s="10">
        <v>18.933</v>
      </c>
      <c r="J1876" s="10">
        <v>0.84589999999999999</v>
      </c>
    </row>
    <row r="1877" spans="1:10" x14ac:dyDescent="0.25">
      <c r="A1877" s="9">
        <v>41169</v>
      </c>
      <c r="B1877" s="10">
        <v>2257.2510000000002</v>
      </c>
      <c r="C1877" s="10">
        <v>2252.8980000000001</v>
      </c>
      <c r="D1877" s="10">
        <v>2254.48</v>
      </c>
      <c r="E1877" s="10">
        <v>2206.1120000000001</v>
      </c>
      <c r="F1877" s="10">
        <v>2207.4769999999999</v>
      </c>
      <c r="G1877" s="10">
        <v>1029342300</v>
      </c>
      <c r="H1877" s="10">
        <v>9073624823</v>
      </c>
      <c r="I1877" s="10">
        <v>-49.774000000000001</v>
      </c>
      <c r="J1877" s="10">
        <v>-2.2050999999999998</v>
      </c>
    </row>
    <row r="1878" spans="1:10" x14ac:dyDescent="0.25">
      <c r="A1878" s="9">
        <v>41170</v>
      </c>
      <c r="B1878" s="10">
        <v>2207.4769999999999</v>
      </c>
      <c r="C1878" s="10">
        <v>2200.2730000000001</v>
      </c>
      <c r="D1878" s="10">
        <v>2202.2190000000001</v>
      </c>
      <c r="E1878" s="10">
        <v>2180.7759999999998</v>
      </c>
      <c r="F1878" s="10">
        <v>2185.799</v>
      </c>
      <c r="G1878" s="10">
        <v>766602900</v>
      </c>
      <c r="H1878" s="10">
        <v>6666447938</v>
      </c>
      <c r="I1878" s="10">
        <v>-21.678000000000001</v>
      </c>
      <c r="J1878" s="10">
        <v>-0.98199999999999998</v>
      </c>
    </row>
    <row r="1879" spans="1:10" x14ac:dyDescent="0.25">
      <c r="A1879" s="9">
        <v>41171</v>
      </c>
      <c r="B1879" s="10">
        <v>2185.799</v>
      </c>
      <c r="C1879" s="10">
        <v>2186.1410000000001</v>
      </c>
      <c r="D1879" s="10">
        <v>2196.6350000000002</v>
      </c>
      <c r="E1879" s="10">
        <v>2180.13</v>
      </c>
      <c r="F1879" s="10">
        <v>2191.7759999999998</v>
      </c>
      <c r="G1879" s="10">
        <v>779417900</v>
      </c>
      <c r="H1879" s="10">
        <v>6933270634</v>
      </c>
      <c r="I1879" s="10">
        <v>5.9770000000000003</v>
      </c>
      <c r="J1879" s="10">
        <v>0.27339999999999998</v>
      </c>
    </row>
    <row r="1880" spans="1:10" x14ac:dyDescent="0.25">
      <c r="A1880" s="9">
        <v>41172</v>
      </c>
      <c r="B1880" s="10">
        <v>2191.7759999999998</v>
      </c>
      <c r="C1880" s="10">
        <v>2184.6689999999999</v>
      </c>
      <c r="D1880" s="10">
        <v>2184.6689999999999</v>
      </c>
      <c r="E1880" s="10">
        <v>2146.6610000000001</v>
      </c>
      <c r="F1880" s="10">
        <v>2147.6030000000001</v>
      </c>
      <c r="G1880" s="10">
        <v>998890400</v>
      </c>
      <c r="H1880" s="10">
        <v>8287718036</v>
      </c>
      <c r="I1880" s="10">
        <v>-44.173000000000002</v>
      </c>
      <c r="J1880" s="10">
        <v>-2.0154000000000001</v>
      </c>
    </row>
    <row r="1881" spans="1:10" x14ac:dyDescent="0.25">
      <c r="A1881" s="9">
        <v>41173</v>
      </c>
      <c r="B1881" s="10">
        <v>2147.6030000000001</v>
      </c>
      <c r="C1881" s="10">
        <v>2143.5680000000002</v>
      </c>
      <c r="D1881" s="10">
        <v>2169.3139999999999</v>
      </c>
      <c r="E1881" s="10">
        <v>2142.1930000000002</v>
      </c>
      <c r="F1881" s="10">
        <v>2153.71</v>
      </c>
      <c r="G1881" s="10">
        <v>838574500</v>
      </c>
      <c r="H1881" s="10">
        <v>7189885186</v>
      </c>
      <c r="I1881" s="10">
        <v>6.1070000000000002</v>
      </c>
      <c r="J1881" s="10">
        <v>0.28439999999999999</v>
      </c>
    </row>
    <row r="1882" spans="1:10" x14ac:dyDescent="0.25">
      <c r="A1882" s="9">
        <v>41176</v>
      </c>
      <c r="B1882" s="10">
        <v>2153.71</v>
      </c>
      <c r="C1882" s="10">
        <v>2139.886</v>
      </c>
      <c r="D1882" s="10">
        <v>2175.35</v>
      </c>
      <c r="E1882" s="10">
        <v>2129.1529999999998</v>
      </c>
      <c r="F1882" s="10">
        <v>2164.3049999999998</v>
      </c>
      <c r="G1882" s="10">
        <v>907069300</v>
      </c>
      <c r="H1882" s="10">
        <v>7930248431</v>
      </c>
      <c r="I1882" s="10">
        <v>10.595000000000001</v>
      </c>
      <c r="J1882" s="10">
        <v>0.4919</v>
      </c>
    </row>
    <row r="1883" spans="1:10" x14ac:dyDescent="0.25">
      <c r="A1883" s="9">
        <v>41177</v>
      </c>
      <c r="B1883" s="10">
        <v>2164.3049999999998</v>
      </c>
      <c r="C1883" s="10">
        <v>2159.9679999999998</v>
      </c>
      <c r="D1883" s="10">
        <v>2175.873</v>
      </c>
      <c r="E1883" s="10">
        <v>2155.7660000000001</v>
      </c>
      <c r="F1883" s="10">
        <v>2163.7689999999998</v>
      </c>
      <c r="G1883" s="10">
        <v>783545700</v>
      </c>
      <c r="H1883" s="10">
        <v>7116848834</v>
      </c>
      <c r="I1883" s="10">
        <v>-0.53600000000000003</v>
      </c>
      <c r="J1883" s="10">
        <v>-2.4799999999999999E-2</v>
      </c>
    </row>
    <row r="1884" spans="1:10" x14ac:dyDescent="0.25">
      <c r="A1884" s="9">
        <v>41178</v>
      </c>
      <c r="B1884" s="10">
        <v>2163.7689999999998</v>
      </c>
      <c r="C1884" s="10">
        <v>2162.6109999999999</v>
      </c>
      <c r="D1884" s="10">
        <v>2169.6410000000001</v>
      </c>
      <c r="E1884" s="10">
        <v>2139.877</v>
      </c>
      <c r="F1884" s="10">
        <v>2143.0160000000001</v>
      </c>
      <c r="G1884" s="10">
        <v>718630100</v>
      </c>
      <c r="H1884" s="10">
        <v>6383853675</v>
      </c>
      <c r="I1884" s="10">
        <v>-20.753</v>
      </c>
      <c r="J1884" s="10">
        <v>-0.95909999999999995</v>
      </c>
    </row>
    <row r="1885" spans="1:10" x14ac:dyDescent="0.25">
      <c r="A1885" s="9">
        <v>41179</v>
      </c>
      <c r="B1885" s="10">
        <v>2143.0160000000001</v>
      </c>
      <c r="C1885" s="10">
        <v>2144.3620000000001</v>
      </c>
      <c r="D1885" s="10">
        <v>2227.7159999999999</v>
      </c>
      <c r="E1885" s="10">
        <v>2144.2280000000001</v>
      </c>
      <c r="F1885" s="10">
        <v>2209.712</v>
      </c>
      <c r="G1885" s="10">
        <v>1409721500</v>
      </c>
      <c r="H1885" s="10">
        <v>13214571753</v>
      </c>
      <c r="I1885" s="10">
        <v>66.695999999999998</v>
      </c>
      <c r="J1885" s="10">
        <v>3.1122000000000001</v>
      </c>
    </row>
    <row r="1886" spans="1:10" x14ac:dyDescent="0.25">
      <c r="A1886" s="9">
        <v>41180</v>
      </c>
      <c r="B1886" s="10">
        <v>2209.712</v>
      </c>
      <c r="C1886" s="10">
        <v>2193.4059999999999</v>
      </c>
      <c r="D1886" s="10">
        <v>2246.576</v>
      </c>
      <c r="E1886" s="10">
        <v>2191.2150000000001</v>
      </c>
      <c r="F1886" s="10">
        <v>2242.933</v>
      </c>
      <c r="G1886" s="10">
        <v>1452913800</v>
      </c>
      <c r="H1886" s="10">
        <v>13778390560</v>
      </c>
      <c r="I1886" s="10">
        <v>33.220999999999997</v>
      </c>
      <c r="J1886" s="10">
        <v>1.5034000000000001</v>
      </c>
    </row>
    <row r="1887" spans="1:10" x14ac:dyDescent="0.25">
      <c r="A1887" s="9">
        <v>41190</v>
      </c>
      <c r="B1887" s="10">
        <v>2242.933</v>
      </c>
      <c r="C1887" s="10">
        <v>2240.6019999999999</v>
      </c>
      <c r="D1887" s="10">
        <v>2254.8139999999999</v>
      </c>
      <c r="E1887" s="10">
        <v>2212.3760000000002</v>
      </c>
      <c r="F1887" s="10">
        <v>2224.8000000000002</v>
      </c>
      <c r="G1887" s="10">
        <v>896385600</v>
      </c>
      <c r="H1887" s="10">
        <v>8098774310</v>
      </c>
      <c r="I1887" s="10">
        <v>-18.132999999999999</v>
      </c>
      <c r="J1887" s="10">
        <v>-0.8085</v>
      </c>
    </row>
    <row r="1888" spans="1:10" x14ac:dyDescent="0.25">
      <c r="A1888" s="9">
        <v>41191</v>
      </c>
      <c r="B1888" s="10">
        <v>2224.8000000000002</v>
      </c>
      <c r="C1888" s="10">
        <v>2237.163</v>
      </c>
      <c r="D1888" s="10">
        <v>2279.2249999999999</v>
      </c>
      <c r="E1888" s="10">
        <v>2237.163</v>
      </c>
      <c r="F1888" s="10">
        <v>2268.5909999999999</v>
      </c>
      <c r="G1888" s="10">
        <v>1365577900</v>
      </c>
      <c r="H1888" s="10">
        <v>12521216148</v>
      </c>
      <c r="I1888" s="10">
        <v>43.790999999999997</v>
      </c>
      <c r="J1888" s="10">
        <v>1.9682999999999999</v>
      </c>
    </row>
    <row r="1889" spans="1:10" x14ac:dyDescent="0.25">
      <c r="A1889" s="9">
        <v>41192</v>
      </c>
      <c r="B1889" s="10">
        <v>2268.5909999999999</v>
      </c>
      <c r="C1889" s="10">
        <v>2264.2800000000002</v>
      </c>
      <c r="D1889" s="10">
        <v>2271.9</v>
      </c>
      <c r="E1889" s="10">
        <v>2252.9659999999999</v>
      </c>
      <c r="F1889" s="10">
        <v>2269.5459999999998</v>
      </c>
      <c r="G1889" s="10">
        <v>1041514800</v>
      </c>
      <c r="H1889" s="10">
        <v>9055237901</v>
      </c>
      <c r="I1889" s="10">
        <v>0.95499999999999996</v>
      </c>
      <c r="J1889" s="10">
        <v>4.2099999999999999E-2</v>
      </c>
    </row>
    <row r="1890" spans="1:10" x14ac:dyDescent="0.25">
      <c r="A1890" s="9">
        <v>41193</v>
      </c>
      <c r="B1890" s="10">
        <v>2269.5459999999998</v>
      </c>
      <c r="C1890" s="10">
        <v>2263.48</v>
      </c>
      <c r="D1890" s="10">
        <v>2267.2460000000001</v>
      </c>
      <c r="E1890" s="10">
        <v>2246.8670000000002</v>
      </c>
      <c r="F1890" s="10">
        <v>2247.982</v>
      </c>
      <c r="G1890" s="10">
        <v>1004780100</v>
      </c>
      <c r="H1890" s="10">
        <v>8756165555</v>
      </c>
      <c r="I1890" s="10">
        <v>-21.564</v>
      </c>
      <c r="J1890" s="10">
        <v>-0.95009999999999994</v>
      </c>
    </row>
    <row r="1891" spans="1:10" x14ac:dyDescent="0.25">
      <c r="A1891" s="9">
        <v>41194</v>
      </c>
      <c r="B1891" s="10">
        <v>2247.982</v>
      </c>
      <c r="C1891" s="10">
        <v>2256.2220000000002</v>
      </c>
      <c r="D1891" s="10">
        <v>2277.4749999999999</v>
      </c>
      <c r="E1891" s="10">
        <v>2237.4899999999998</v>
      </c>
      <c r="F1891" s="10">
        <v>2254.35</v>
      </c>
      <c r="G1891" s="10">
        <v>948781700</v>
      </c>
      <c r="H1891" s="10">
        <v>8126246170</v>
      </c>
      <c r="I1891" s="10">
        <v>6.3680000000000003</v>
      </c>
      <c r="J1891" s="10">
        <v>0.2833</v>
      </c>
    </row>
    <row r="1892" spans="1:10" x14ac:dyDescent="0.25">
      <c r="A1892" s="9">
        <v>41197</v>
      </c>
      <c r="B1892" s="10">
        <v>2254.35</v>
      </c>
      <c r="C1892" s="10">
        <v>2255.2460000000001</v>
      </c>
      <c r="D1892" s="10">
        <v>2258.2190000000001</v>
      </c>
      <c r="E1892" s="10">
        <v>2234.252</v>
      </c>
      <c r="F1892" s="10">
        <v>2249.712</v>
      </c>
      <c r="G1892" s="10">
        <v>698144000</v>
      </c>
      <c r="H1892" s="10">
        <v>6228781067</v>
      </c>
      <c r="I1892" s="10">
        <v>-4.6379999999999999</v>
      </c>
      <c r="J1892" s="10">
        <v>-0.20569999999999999</v>
      </c>
    </row>
    <row r="1893" spans="1:10" x14ac:dyDescent="0.25">
      <c r="A1893" s="9">
        <v>41198</v>
      </c>
      <c r="B1893" s="10">
        <v>2249.712</v>
      </c>
      <c r="C1893" s="10">
        <v>2248.393</v>
      </c>
      <c r="D1893" s="10">
        <v>2265.4470000000001</v>
      </c>
      <c r="E1893" s="10">
        <v>2240.7469999999998</v>
      </c>
      <c r="F1893" s="10">
        <v>2248.5410000000002</v>
      </c>
      <c r="G1893" s="10">
        <v>757434700</v>
      </c>
      <c r="H1893" s="10">
        <v>7390430621</v>
      </c>
      <c r="I1893" s="10">
        <v>-1.171</v>
      </c>
      <c r="J1893" s="10">
        <v>-5.21E-2</v>
      </c>
    </row>
    <row r="1894" spans="1:10" x14ac:dyDescent="0.25">
      <c r="A1894" s="9">
        <v>41199</v>
      </c>
      <c r="B1894" s="10">
        <v>2248.5410000000002</v>
      </c>
      <c r="C1894" s="10">
        <v>2256.1109999999999</v>
      </c>
      <c r="D1894" s="10">
        <v>2267.5929999999998</v>
      </c>
      <c r="E1894" s="10">
        <v>2236.8980000000001</v>
      </c>
      <c r="F1894" s="10">
        <v>2255.4160000000002</v>
      </c>
      <c r="G1894" s="10">
        <v>846175200</v>
      </c>
      <c r="H1894" s="10">
        <v>7933326648</v>
      </c>
      <c r="I1894" s="10">
        <v>6.875</v>
      </c>
      <c r="J1894" s="10">
        <v>0.30580000000000002</v>
      </c>
    </row>
    <row r="1895" spans="1:10" x14ac:dyDescent="0.25">
      <c r="A1895" s="9">
        <v>41200</v>
      </c>
      <c r="B1895" s="10">
        <v>2255.4160000000002</v>
      </c>
      <c r="C1895" s="10">
        <v>2261.2440000000001</v>
      </c>
      <c r="D1895" s="10">
        <v>2291.5520000000001</v>
      </c>
      <c r="E1895" s="10">
        <v>2259.681</v>
      </c>
      <c r="F1895" s="10">
        <v>2285.2840000000001</v>
      </c>
      <c r="G1895" s="10">
        <v>1245423000</v>
      </c>
      <c r="H1895" s="10">
        <v>11122732953</v>
      </c>
      <c r="I1895" s="10">
        <v>29.867999999999999</v>
      </c>
      <c r="J1895" s="10">
        <v>1.3243</v>
      </c>
    </row>
    <row r="1896" spans="1:10" x14ac:dyDescent="0.25">
      <c r="A1896" s="9">
        <v>41201</v>
      </c>
      <c r="B1896" s="10">
        <v>2285.2840000000001</v>
      </c>
      <c r="C1896" s="10">
        <v>2284.9960000000001</v>
      </c>
      <c r="D1896" s="10">
        <v>2289.6320000000001</v>
      </c>
      <c r="E1896" s="10">
        <v>2274.6990000000001</v>
      </c>
      <c r="F1896" s="10">
        <v>2276.1840000000002</v>
      </c>
      <c r="G1896" s="10">
        <v>842937900</v>
      </c>
      <c r="H1896" s="10">
        <v>7519951039</v>
      </c>
      <c r="I1896" s="10">
        <v>-9.1</v>
      </c>
      <c r="J1896" s="10">
        <v>-0.3982</v>
      </c>
    </row>
    <row r="1897" spans="1:10" x14ac:dyDescent="0.25">
      <c r="A1897" s="9">
        <v>41204</v>
      </c>
      <c r="B1897" s="10">
        <v>2276.1840000000002</v>
      </c>
      <c r="C1897" s="10">
        <v>2267.2280000000001</v>
      </c>
      <c r="D1897" s="10">
        <v>2293.951</v>
      </c>
      <c r="E1897" s="10">
        <v>2263.35</v>
      </c>
      <c r="F1897" s="10">
        <v>2287.4569999999999</v>
      </c>
      <c r="G1897" s="10">
        <v>777802400</v>
      </c>
      <c r="H1897" s="10">
        <v>7459971197</v>
      </c>
      <c r="I1897" s="10">
        <v>11.273</v>
      </c>
      <c r="J1897" s="10">
        <v>0.49530000000000002</v>
      </c>
    </row>
    <row r="1898" spans="1:10" x14ac:dyDescent="0.25">
      <c r="A1898" s="9">
        <v>41205</v>
      </c>
      <c r="B1898" s="10">
        <v>2287.4569999999999</v>
      </c>
      <c r="C1898" s="10">
        <v>2287.1750000000002</v>
      </c>
      <c r="D1898" s="10">
        <v>2292.2020000000002</v>
      </c>
      <c r="E1898" s="10">
        <v>2257.4169999999999</v>
      </c>
      <c r="F1898" s="10">
        <v>2260.2379999999998</v>
      </c>
      <c r="G1898" s="10">
        <v>908333300</v>
      </c>
      <c r="H1898" s="10">
        <v>8141629351</v>
      </c>
      <c r="I1898" s="10">
        <v>-27.219000000000001</v>
      </c>
      <c r="J1898" s="10">
        <v>-1.1899</v>
      </c>
    </row>
    <row r="1899" spans="1:10" x14ac:dyDescent="0.25">
      <c r="A1899" s="9">
        <v>41206</v>
      </c>
      <c r="B1899" s="10">
        <v>2260.2379999999998</v>
      </c>
      <c r="C1899" s="10">
        <v>2252.3229999999999</v>
      </c>
      <c r="D1899" s="10">
        <v>2269.3409999999999</v>
      </c>
      <c r="E1899" s="10">
        <v>2251.2620000000002</v>
      </c>
      <c r="F1899" s="10">
        <v>2258.6010000000001</v>
      </c>
      <c r="G1899" s="10">
        <v>879670500</v>
      </c>
      <c r="H1899" s="10">
        <v>6984264867</v>
      </c>
      <c r="I1899" s="10">
        <v>-1.637</v>
      </c>
      <c r="J1899" s="10">
        <v>-7.2400000000000006E-2</v>
      </c>
    </row>
    <row r="1900" spans="1:10" x14ac:dyDescent="0.25">
      <c r="A1900" s="9">
        <v>41207</v>
      </c>
      <c r="B1900" s="10">
        <v>2258.6010000000001</v>
      </c>
      <c r="C1900" s="10">
        <v>2257.002</v>
      </c>
      <c r="D1900" s="10">
        <v>2272.63</v>
      </c>
      <c r="E1900" s="10">
        <v>2240.3739999999998</v>
      </c>
      <c r="F1900" s="10">
        <v>2241.4989999999998</v>
      </c>
      <c r="G1900" s="10">
        <v>1018870100</v>
      </c>
      <c r="H1900" s="10">
        <v>7685380923</v>
      </c>
      <c r="I1900" s="10">
        <v>-17.102</v>
      </c>
      <c r="J1900" s="10">
        <v>-0.75719999999999998</v>
      </c>
    </row>
    <row r="1901" spans="1:10" x14ac:dyDescent="0.25">
      <c r="A1901" s="9">
        <v>41208</v>
      </c>
      <c r="B1901" s="10">
        <v>2241.4989999999998</v>
      </c>
      <c r="C1901" s="10">
        <v>2242.701</v>
      </c>
      <c r="D1901" s="10">
        <v>2245.6759999999999</v>
      </c>
      <c r="E1901" s="10">
        <v>2200.4409999999998</v>
      </c>
      <c r="F1901" s="10">
        <v>2209.8960000000002</v>
      </c>
      <c r="G1901" s="10">
        <v>960620800</v>
      </c>
      <c r="H1901" s="10">
        <v>7723997144</v>
      </c>
      <c r="I1901" s="10">
        <v>-31.603000000000002</v>
      </c>
      <c r="J1901" s="10">
        <v>-1.4098999999999999</v>
      </c>
    </row>
    <row r="1902" spans="1:10" x14ac:dyDescent="0.25">
      <c r="A1902" s="9">
        <v>41211</v>
      </c>
      <c r="B1902" s="10">
        <v>2209.8960000000002</v>
      </c>
      <c r="C1902" s="10">
        <v>2205.0309999999999</v>
      </c>
      <c r="D1902" s="10">
        <v>2210.8209999999999</v>
      </c>
      <c r="E1902" s="10">
        <v>2189.4189999999999</v>
      </c>
      <c r="F1902" s="10">
        <v>2197.6390000000001</v>
      </c>
      <c r="G1902" s="10">
        <v>768831800</v>
      </c>
      <c r="H1902" s="10">
        <v>6027857891</v>
      </c>
      <c r="I1902" s="10">
        <v>-12.257</v>
      </c>
      <c r="J1902" s="10">
        <v>-0.55459999999999998</v>
      </c>
    </row>
    <row r="1903" spans="1:10" x14ac:dyDescent="0.25">
      <c r="A1903" s="9">
        <v>41212</v>
      </c>
      <c r="B1903" s="10">
        <v>2197.6390000000001</v>
      </c>
      <c r="C1903" s="10">
        <v>2198.2779999999998</v>
      </c>
      <c r="D1903" s="10">
        <v>2217.3209999999999</v>
      </c>
      <c r="E1903" s="10">
        <v>2191.6370000000002</v>
      </c>
      <c r="F1903" s="10">
        <v>2201.9659999999999</v>
      </c>
      <c r="G1903" s="10">
        <v>781791600</v>
      </c>
      <c r="H1903" s="10">
        <v>6451153462</v>
      </c>
      <c r="I1903" s="10">
        <v>4.327</v>
      </c>
      <c r="J1903" s="10">
        <v>0.19689999999999999</v>
      </c>
    </row>
    <row r="1904" spans="1:10" x14ac:dyDescent="0.25">
      <c r="A1904" s="9">
        <v>41213</v>
      </c>
      <c r="B1904" s="10">
        <v>2201.9659999999999</v>
      </c>
      <c r="C1904" s="10">
        <v>2202.08</v>
      </c>
      <c r="D1904" s="10">
        <v>2214.6480000000001</v>
      </c>
      <c r="E1904" s="10">
        <v>2193.971</v>
      </c>
      <c r="F1904" s="10">
        <v>2213.3380000000002</v>
      </c>
      <c r="G1904" s="10">
        <v>826284100</v>
      </c>
      <c r="H1904" s="10">
        <v>7210756753</v>
      </c>
      <c r="I1904" s="10">
        <v>11.372</v>
      </c>
      <c r="J1904" s="10">
        <v>0.51639999999999997</v>
      </c>
    </row>
    <row r="1905" spans="1:10" x14ac:dyDescent="0.25">
      <c r="A1905" s="9">
        <v>41214</v>
      </c>
      <c r="B1905" s="10">
        <v>2213.3380000000002</v>
      </c>
      <c r="C1905" s="10">
        <v>2214.4140000000002</v>
      </c>
      <c r="D1905" s="10">
        <v>2260.288</v>
      </c>
      <c r="E1905" s="10">
        <v>2214.2939999999999</v>
      </c>
      <c r="F1905" s="10">
        <v>2253.3339999999998</v>
      </c>
      <c r="G1905" s="10">
        <v>1272961600</v>
      </c>
      <c r="H1905" s="10">
        <v>10898353839</v>
      </c>
      <c r="I1905" s="10">
        <v>39.996000000000002</v>
      </c>
      <c r="J1905" s="10">
        <v>1.8069999999999999</v>
      </c>
    </row>
    <row r="1906" spans="1:10" x14ac:dyDescent="0.25">
      <c r="A1906" s="9">
        <v>41215</v>
      </c>
      <c r="B1906" s="10">
        <v>2253.3339999999998</v>
      </c>
      <c r="C1906" s="10">
        <v>2254.3519999999999</v>
      </c>
      <c r="D1906" s="10">
        <v>2269.4169999999999</v>
      </c>
      <c r="E1906" s="10">
        <v>2245.37</v>
      </c>
      <c r="F1906" s="10">
        <v>2266.616</v>
      </c>
      <c r="G1906" s="10">
        <v>1084889300</v>
      </c>
      <c r="H1906" s="10">
        <v>8834874608</v>
      </c>
      <c r="I1906" s="10">
        <v>13.282</v>
      </c>
      <c r="J1906" s="10">
        <v>0.58940000000000003</v>
      </c>
    </row>
    <row r="1907" spans="1:10" x14ac:dyDescent="0.25">
      <c r="A1907" s="9">
        <v>41218</v>
      </c>
      <c r="B1907" s="10">
        <v>2266.616</v>
      </c>
      <c r="C1907" s="10">
        <v>2264.011</v>
      </c>
      <c r="D1907" s="10">
        <v>2279.6410000000001</v>
      </c>
      <c r="E1907" s="10">
        <v>2257.598</v>
      </c>
      <c r="F1907" s="10">
        <v>2265.328</v>
      </c>
      <c r="G1907" s="10">
        <v>982275600</v>
      </c>
      <c r="H1907" s="10">
        <v>8646368622</v>
      </c>
      <c r="I1907" s="10">
        <v>-1.288</v>
      </c>
      <c r="J1907" s="10">
        <v>-5.6800000000000003E-2</v>
      </c>
    </row>
    <row r="1908" spans="1:10" x14ac:dyDescent="0.25">
      <c r="A1908" s="9">
        <v>41219</v>
      </c>
      <c r="B1908" s="10">
        <v>2265.328</v>
      </c>
      <c r="C1908" s="10">
        <v>2266.5819999999999</v>
      </c>
      <c r="D1908" s="10">
        <v>2268.9589999999998</v>
      </c>
      <c r="E1908" s="10">
        <v>2226.91</v>
      </c>
      <c r="F1908" s="10">
        <v>2257.5529999999999</v>
      </c>
      <c r="G1908" s="10">
        <v>972745300</v>
      </c>
      <c r="H1908" s="10">
        <v>8502535090</v>
      </c>
      <c r="I1908" s="10">
        <v>-7.7750000000000004</v>
      </c>
      <c r="J1908" s="10">
        <v>-0.34320000000000001</v>
      </c>
    </row>
    <row r="1909" spans="1:10" x14ac:dyDescent="0.25">
      <c r="A1909" s="9">
        <v>41220</v>
      </c>
      <c r="B1909" s="10">
        <v>2257.5529999999999</v>
      </c>
      <c r="C1909" s="10">
        <v>2254.3110000000001</v>
      </c>
      <c r="D1909" s="10">
        <v>2264.6030000000001</v>
      </c>
      <c r="E1909" s="10">
        <v>2240.27</v>
      </c>
      <c r="F1909" s="10">
        <v>2252.915</v>
      </c>
      <c r="G1909" s="10">
        <v>802710100</v>
      </c>
      <c r="H1909" s="10">
        <v>6632355076</v>
      </c>
      <c r="I1909" s="10">
        <v>-4.6379999999999999</v>
      </c>
      <c r="J1909" s="10">
        <v>-0.2054</v>
      </c>
    </row>
    <row r="1910" spans="1:10" x14ac:dyDescent="0.25">
      <c r="A1910" s="9">
        <v>41221</v>
      </c>
      <c r="B1910" s="10">
        <v>2252.915</v>
      </c>
      <c r="C1910" s="10">
        <v>2236.56</v>
      </c>
      <c r="D1910" s="10">
        <v>2237.9859999999999</v>
      </c>
      <c r="E1910" s="10">
        <v>2211.6289999999999</v>
      </c>
      <c r="F1910" s="10">
        <v>2211.83</v>
      </c>
      <c r="G1910" s="10">
        <v>874514800</v>
      </c>
      <c r="H1910" s="10">
        <v>7270967110</v>
      </c>
      <c r="I1910" s="10">
        <v>-41.085000000000001</v>
      </c>
      <c r="J1910" s="10">
        <v>-1.8236000000000001</v>
      </c>
    </row>
    <row r="1911" spans="1:10" x14ac:dyDescent="0.25">
      <c r="A1911" s="9">
        <v>41222</v>
      </c>
      <c r="B1911" s="10">
        <v>2211.83</v>
      </c>
      <c r="C1911" s="10">
        <v>2208.0630000000001</v>
      </c>
      <c r="D1911" s="10">
        <v>2216.6660000000002</v>
      </c>
      <c r="E1911" s="10">
        <v>2200.6840000000002</v>
      </c>
      <c r="F1911" s="10">
        <v>2206.79</v>
      </c>
      <c r="G1911" s="10">
        <v>776033300</v>
      </c>
      <c r="H1911" s="10">
        <v>6123938239</v>
      </c>
      <c r="I1911" s="10">
        <v>-5.04</v>
      </c>
      <c r="J1911" s="10">
        <v>-0.22789999999999999</v>
      </c>
    </row>
    <row r="1912" spans="1:10" x14ac:dyDescent="0.25">
      <c r="A1912" s="9">
        <v>41225</v>
      </c>
      <c r="B1912" s="10">
        <v>2206.79</v>
      </c>
      <c r="C1912" s="10">
        <v>2210.0279999999998</v>
      </c>
      <c r="D1912" s="10">
        <v>2220.614</v>
      </c>
      <c r="E1912" s="10">
        <v>2202.7660000000001</v>
      </c>
      <c r="F1912" s="10">
        <v>2219.9140000000002</v>
      </c>
      <c r="G1912" s="10">
        <v>821368600</v>
      </c>
      <c r="H1912" s="10">
        <v>6941601281</v>
      </c>
      <c r="I1912" s="10">
        <v>13.124000000000001</v>
      </c>
      <c r="J1912" s="10">
        <v>0.59470000000000001</v>
      </c>
    </row>
    <row r="1913" spans="1:10" x14ac:dyDescent="0.25">
      <c r="A1913" s="9">
        <v>41226</v>
      </c>
      <c r="B1913" s="10">
        <v>2219.9140000000002</v>
      </c>
      <c r="C1913" s="10">
        <v>2219.759</v>
      </c>
      <c r="D1913" s="10">
        <v>2219.7689999999998</v>
      </c>
      <c r="E1913" s="10">
        <v>2178.201</v>
      </c>
      <c r="F1913" s="10">
        <v>2184.2249999999999</v>
      </c>
      <c r="G1913" s="10">
        <v>887306900</v>
      </c>
      <c r="H1913" s="10">
        <v>7447423626</v>
      </c>
      <c r="I1913" s="10">
        <v>-35.689</v>
      </c>
      <c r="J1913" s="10">
        <v>-1.6076999999999999</v>
      </c>
    </row>
    <row r="1914" spans="1:10" x14ac:dyDescent="0.25">
      <c r="A1914" s="9">
        <v>41227</v>
      </c>
      <c r="B1914" s="10">
        <v>2184.2249999999999</v>
      </c>
      <c r="C1914" s="10">
        <v>2184.1590000000001</v>
      </c>
      <c r="D1914" s="10">
        <v>2196.5619999999999</v>
      </c>
      <c r="E1914" s="10">
        <v>2178.5309999999999</v>
      </c>
      <c r="F1914" s="10">
        <v>2195.2350000000001</v>
      </c>
      <c r="G1914" s="10">
        <v>661605500</v>
      </c>
      <c r="H1914" s="10">
        <v>5740851073</v>
      </c>
      <c r="I1914" s="10">
        <v>11.01</v>
      </c>
      <c r="J1914" s="10">
        <v>0.50409999999999999</v>
      </c>
    </row>
    <row r="1915" spans="1:10" x14ac:dyDescent="0.25">
      <c r="A1915" s="9">
        <v>41228</v>
      </c>
      <c r="B1915" s="10">
        <v>2195.2350000000001</v>
      </c>
      <c r="C1915" s="10">
        <v>2183.732</v>
      </c>
      <c r="D1915" s="10">
        <v>2192.1750000000002</v>
      </c>
      <c r="E1915" s="10">
        <v>2165.826</v>
      </c>
      <c r="F1915" s="10">
        <v>2166.3139999999999</v>
      </c>
      <c r="G1915" s="10">
        <v>691812500</v>
      </c>
      <c r="H1915" s="10">
        <v>5829281991</v>
      </c>
      <c r="I1915" s="10">
        <v>-28.920999999999999</v>
      </c>
      <c r="J1915" s="10">
        <v>-1.3173999999999999</v>
      </c>
    </row>
    <row r="1916" spans="1:10" x14ac:dyDescent="0.25">
      <c r="A1916" s="9">
        <v>41229</v>
      </c>
      <c r="B1916" s="10">
        <v>2166.3139999999999</v>
      </c>
      <c r="C1916" s="10">
        <v>2163.0219999999999</v>
      </c>
      <c r="D1916" s="10">
        <v>2167.0709999999999</v>
      </c>
      <c r="E1916" s="10">
        <v>2141.0529999999999</v>
      </c>
      <c r="F1916" s="10">
        <v>2152.6950000000002</v>
      </c>
      <c r="G1916" s="10">
        <v>784193700</v>
      </c>
      <c r="H1916" s="10">
        <v>6883180195</v>
      </c>
      <c r="I1916" s="10">
        <v>-13.619</v>
      </c>
      <c r="J1916" s="10">
        <v>-0.62870000000000004</v>
      </c>
    </row>
    <row r="1917" spans="1:10" x14ac:dyDescent="0.25">
      <c r="A1917" s="9">
        <v>41232</v>
      </c>
      <c r="B1917" s="10">
        <v>2152.6950000000002</v>
      </c>
      <c r="C1917" s="10">
        <v>2151.9789999999998</v>
      </c>
      <c r="D1917" s="10">
        <v>2157.306</v>
      </c>
      <c r="E1917" s="10">
        <v>2135.3939999999998</v>
      </c>
      <c r="F1917" s="10">
        <v>2156.4830000000002</v>
      </c>
      <c r="G1917" s="10">
        <v>730437700</v>
      </c>
      <c r="H1917" s="10">
        <v>6649955740</v>
      </c>
      <c r="I1917" s="10">
        <v>3.7879999999999998</v>
      </c>
      <c r="J1917" s="10">
        <v>0.17599999999999999</v>
      </c>
    </row>
    <row r="1918" spans="1:10" x14ac:dyDescent="0.25">
      <c r="A1918" s="9">
        <v>41233</v>
      </c>
      <c r="B1918" s="10">
        <v>2156.4830000000002</v>
      </c>
      <c r="C1918" s="10">
        <v>2160.7530000000002</v>
      </c>
      <c r="D1918" s="10">
        <v>2163.7289999999998</v>
      </c>
      <c r="E1918" s="10">
        <v>2142.1129999999998</v>
      </c>
      <c r="F1918" s="10">
        <v>2144.27</v>
      </c>
      <c r="G1918" s="10">
        <v>637253200</v>
      </c>
      <c r="H1918" s="10">
        <v>5272340872</v>
      </c>
      <c r="I1918" s="10">
        <v>-12.212999999999999</v>
      </c>
      <c r="J1918" s="10">
        <v>-0.56630000000000003</v>
      </c>
    </row>
    <row r="1919" spans="1:10" x14ac:dyDescent="0.25">
      <c r="A1919" s="9">
        <v>41234</v>
      </c>
      <c r="B1919" s="10">
        <v>2144.27</v>
      </c>
      <c r="C1919" s="10">
        <v>2145.2829999999999</v>
      </c>
      <c r="D1919" s="10">
        <v>2172.4540000000002</v>
      </c>
      <c r="E1919" s="10">
        <v>2134.6790000000001</v>
      </c>
      <c r="F1919" s="10">
        <v>2171.962</v>
      </c>
      <c r="G1919" s="10">
        <v>772539900</v>
      </c>
      <c r="H1919" s="10">
        <v>6700500504</v>
      </c>
      <c r="I1919" s="10">
        <v>27.692</v>
      </c>
      <c r="J1919" s="10">
        <v>1.2914000000000001</v>
      </c>
    </row>
    <row r="1920" spans="1:10" x14ac:dyDescent="0.25">
      <c r="A1920" s="9">
        <v>41235</v>
      </c>
      <c r="B1920" s="10">
        <v>2171.962</v>
      </c>
      <c r="C1920" s="10">
        <v>2161.2710000000002</v>
      </c>
      <c r="D1920" s="10">
        <v>2164.241</v>
      </c>
      <c r="E1920" s="10">
        <v>2150.9479999999999</v>
      </c>
      <c r="F1920" s="10">
        <v>2156.538</v>
      </c>
      <c r="G1920" s="10">
        <v>628177300</v>
      </c>
      <c r="H1920" s="10">
        <v>5559052905</v>
      </c>
      <c r="I1920" s="10">
        <v>-15.423999999999999</v>
      </c>
      <c r="J1920" s="10">
        <v>-0.71009999999999995</v>
      </c>
    </row>
    <row r="1921" spans="1:10" x14ac:dyDescent="0.25">
      <c r="A1921" s="9">
        <v>41236</v>
      </c>
      <c r="B1921" s="10">
        <v>2156.538</v>
      </c>
      <c r="C1921" s="10">
        <v>2165.3330000000001</v>
      </c>
      <c r="D1921" s="10">
        <v>2179.9270000000001</v>
      </c>
      <c r="E1921" s="10">
        <v>2159.2930000000001</v>
      </c>
      <c r="F1921" s="10">
        <v>2172.451</v>
      </c>
      <c r="G1921" s="10">
        <v>768345300</v>
      </c>
      <c r="H1921" s="10">
        <v>6784132149</v>
      </c>
      <c r="I1921" s="10">
        <v>15.913</v>
      </c>
      <c r="J1921" s="10">
        <v>0.7379</v>
      </c>
    </row>
    <row r="1922" spans="1:10" x14ac:dyDescent="0.25">
      <c r="A1922" s="9">
        <v>41239</v>
      </c>
      <c r="B1922" s="10">
        <v>2172.451</v>
      </c>
      <c r="C1922" s="10">
        <v>2165.4639999999999</v>
      </c>
      <c r="D1922" s="10">
        <v>2170.4589999999998</v>
      </c>
      <c r="E1922" s="10">
        <v>2155.9189999999999</v>
      </c>
      <c r="F1922" s="10">
        <v>2158.84</v>
      </c>
      <c r="G1922" s="10">
        <v>604177200</v>
      </c>
      <c r="H1922" s="10">
        <v>5222456658</v>
      </c>
      <c r="I1922" s="10">
        <v>-13.611000000000001</v>
      </c>
      <c r="J1922" s="10">
        <v>-0.62649999999999995</v>
      </c>
    </row>
    <row r="1923" spans="1:10" x14ac:dyDescent="0.25">
      <c r="A1923" s="9">
        <v>41240</v>
      </c>
      <c r="B1923" s="10">
        <v>2158.84</v>
      </c>
      <c r="C1923" s="10">
        <v>2152.66</v>
      </c>
      <c r="D1923" s="10">
        <v>2156.915</v>
      </c>
      <c r="E1923" s="10">
        <v>2134.5259999999998</v>
      </c>
      <c r="F1923" s="10">
        <v>2135.1170000000002</v>
      </c>
      <c r="G1923" s="10">
        <v>903738800</v>
      </c>
      <c r="H1923" s="10">
        <v>6710331838</v>
      </c>
      <c r="I1923" s="10">
        <v>-23.722999999999999</v>
      </c>
      <c r="J1923" s="10">
        <v>-1.0989</v>
      </c>
    </row>
    <row r="1924" spans="1:10" x14ac:dyDescent="0.25">
      <c r="A1924" s="9">
        <v>41241</v>
      </c>
      <c r="B1924" s="10">
        <v>2135.1170000000002</v>
      </c>
      <c r="C1924" s="10">
        <v>2129.7809999999999</v>
      </c>
      <c r="D1924" s="10">
        <v>2132.4290000000001</v>
      </c>
      <c r="E1924" s="10">
        <v>2117.413</v>
      </c>
      <c r="F1924" s="10">
        <v>2121.6010000000001</v>
      </c>
      <c r="G1924" s="10">
        <v>764753400</v>
      </c>
      <c r="H1924" s="10">
        <v>5941044371</v>
      </c>
      <c r="I1924" s="10">
        <v>-13.516</v>
      </c>
      <c r="J1924" s="10">
        <v>-0.63300000000000001</v>
      </c>
    </row>
    <row r="1925" spans="1:10" x14ac:dyDescent="0.25">
      <c r="A1925" s="9">
        <v>41242</v>
      </c>
      <c r="B1925" s="10">
        <v>2121.6010000000001</v>
      </c>
      <c r="C1925" s="10">
        <v>2122.29</v>
      </c>
      <c r="D1925" s="10">
        <v>2131.9499999999998</v>
      </c>
      <c r="E1925" s="10">
        <v>2100.348</v>
      </c>
      <c r="F1925" s="10">
        <v>2101.9630000000002</v>
      </c>
      <c r="G1925" s="10">
        <v>798597800</v>
      </c>
      <c r="H1925" s="10">
        <v>6078269853</v>
      </c>
      <c r="I1925" s="10">
        <v>-19.638000000000002</v>
      </c>
      <c r="J1925" s="10">
        <v>-0.92559999999999998</v>
      </c>
    </row>
    <row r="1926" spans="1:10" x14ac:dyDescent="0.25">
      <c r="A1926" s="9">
        <v>41243</v>
      </c>
      <c r="B1926" s="10">
        <v>2101.9630000000002</v>
      </c>
      <c r="C1926" s="10">
        <v>2101.1289999999999</v>
      </c>
      <c r="D1926" s="10">
        <v>2124.4690000000001</v>
      </c>
      <c r="E1926" s="10">
        <v>2094.886</v>
      </c>
      <c r="F1926" s="10">
        <v>2122.6149999999998</v>
      </c>
      <c r="G1926" s="10">
        <v>896433000</v>
      </c>
      <c r="H1926" s="10">
        <v>6653453556</v>
      </c>
      <c r="I1926" s="10">
        <v>20.652000000000001</v>
      </c>
      <c r="J1926" s="10">
        <v>0.98250000000000004</v>
      </c>
    </row>
    <row r="1927" spans="1:10" x14ac:dyDescent="0.25">
      <c r="A1927" s="9">
        <v>41246</v>
      </c>
      <c r="B1927" s="10">
        <v>2122.6149999999998</v>
      </c>
      <c r="C1927" s="10">
        <v>2120.4070000000002</v>
      </c>
      <c r="D1927" s="10">
        <v>2130.7820000000002</v>
      </c>
      <c r="E1927" s="10">
        <v>2094.3789999999999</v>
      </c>
      <c r="F1927" s="10">
        <v>2095.6329999999998</v>
      </c>
      <c r="G1927" s="10">
        <v>892185500</v>
      </c>
      <c r="H1927" s="10">
        <v>7174580444</v>
      </c>
      <c r="I1927" s="10">
        <v>-26.981999999999999</v>
      </c>
      <c r="J1927" s="10">
        <v>-1.2712000000000001</v>
      </c>
    </row>
    <row r="1928" spans="1:10" x14ac:dyDescent="0.25">
      <c r="A1928" s="9">
        <v>41247</v>
      </c>
      <c r="B1928" s="10">
        <v>2095.6329999999998</v>
      </c>
      <c r="C1928" s="10">
        <v>2094.518</v>
      </c>
      <c r="D1928" s="10">
        <v>2121.4070000000002</v>
      </c>
      <c r="E1928" s="10">
        <v>2089.0949999999998</v>
      </c>
      <c r="F1928" s="10">
        <v>2116.31</v>
      </c>
      <c r="G1928" s="10">
        <v>878913900</v>
      </c>
      <c r="H1928" s="10">
        <v>7020057489</v>
      </c>
      <c r="I1928" s="10">
        <v>20.677</v>
      </c>
      <c r="J1928" s="10">
        <v>0.98670000000000002</v>
      </c>
    </row>
    <row r="1929" spans="1:10" x14ac:dyDescent="0.25">
      <c r="A1929" s="9">
        <v>41248</v>
      </c>
      <c r="B1929" s="10">
        <v>2116.31</v>
      </c>
      <c r="C1929" s="10">
        <v>2115.7199999999998</v>
      </c>
      <c r="D1929" s="10">
        <v>2198.4290000000001</v>
      </c>
      <c r="E1929" s="10">
        <v>2113.7109999999998</v>
      </c>
      <c r="F1929" s="10">
        <v>2188.2379999999998</v>
      </c>
      <c r="G1929" s="10">
        <v>2083231700</v>
      </c>
      <c r="H1929" s="10">
        <v>17710317628</v>
      </c>
      <c r="I1929" s="10">
        <v>71.927999999999997</v>
      </c>
      <c r="J1929" s="10">
        <v>3.3986999999999998</v>
      </c>
    </row>
    <row r="1930" spans="1:10" x14ac:dyDescent="0.25">
      <c r="A1930" s="9">
        <v>41249</v>
      </c>
      <c r="B1930" s="10">
        <v>2188.2379999999998</v>
      </c>
      <c r="C1930" s="10">
        <v>2185.5949999999998</v>
      </c>
      <c r="D1930" s="10">
        <v>2197.46</v>
      </c>
      <c r="E1930" s="10">
        <v>2176.3510000000001</v>
      </c>
      <c r="F1930" s="10">
        <v>2188.3679999999999</v>
      </c>
      <c r="G1930" s="10">
        <v>1306333500</v>
      </c>
      <c r="H1930" s="10">
        <v>11000509682</v>
      </c>
      <c r="I1930" s="10">
        <v>0.13</v>
      </c>
      <c r="J1930" s="10">
        <v>5.8999999999999999E-3</v>
      </c>
    </row>
    <row r="1931" spans="1:10" x14ac:dyDescent="0.25">
      <c r="A1931" s="9">
        <v>41250</v>
      </c>
      <c r="B1931" s="10">
        <v>2188.3679999999999</v>
      </c>
      <c r="C1931" s="10">
        <v>2190.1309999999999</v>
      </c>
      <c r="D1931" s="10">
        <v>2238.9650000000001</v>
      </c>
      <c r="E1931" s="10">
        <v>2185.6770000000001</v>
      </c>
      <c r="F1931" s="10">
        <v>2233.7440000000001</v>
      </c>
      <c r="G1931" s="10">
        <v>1942584500</v>
      </c>
      <c r="H1931" s="10">
        <v>16448807752</v>
      </c>
      <c r="I1931" s="10">
        <v>45.375999999999998</v>
      </c>
      <c r="J1931" s="10">
        <v>2.0735000000000001</v>
      </c>
    </row>
    <row r="1932" spans="1:10" x14ac:dyDescent="0.25">
      <c r="A1932" s="9">
        <v>41253</v>
      </c>
      <c r="B1932" s="10">
        <v>2233.7440000000001</v>
      </c>
      <c r="C1932" s="10">
        <v>2243.4870000000001</v>
      </c>
      <c r="D1932" s="10">
        <v>2259.9830000000002</v>
      </c>
      <c r="E1932" s="10">
        <v>2238.739</v>
      </c>
      <c r="F1932" s="10">
        <v>2254.4569999999999</v>
      </c>
      <c r="G1932" s="10">
        <v>1859314200</v>
      </c>
      <c r="H1932" s="10">
        <v>15684474959</v>
      </c>
      <c r="I1932" s="10">
        <v>20.713000000000001</v>
      </c>
      <c r="J1932" s="10">
        <v>0.92730000000000001</v>
      </c>
    </row>
    <row r="1933" spans="1:10" x14ac:dyDescent="0.25">
      <c r="A1933" s="9">
        <v>41254</v>
      </c>
      <c r="B1933" s="10">
        <v>2254.4569999999999</v>
      </c>
      <c r="C1933" s="10">
        <v>2246.808</v>
      </c>
      <c r="D1933" s="10">
        <v>2259.84</v>
      </c>
      <c r="E1933" s="10">
        <v>2237.3359999999998</v>
      </c>
      <c r="F1933" s="10">
        <v>2245.7089999999998</v>
      </c>
      <c r="G1933" s="10">
        <v>1240778100</v>
      </c>
      <c r="H1933" s="10">
        <v>10432888350</v>
      </c>
      <c r="I1933" s="10">
        <v>-8.7479999999999993</v>
      </c>
      <c r="J1933" s="10">
        <v>-0.38800000000000001</v>
      </c>
    </row>
    <row r="1934" spans="1:10" x14ac:dyDescent="0.25">
      <c r="A1934" s="9">
        <v>41255</v>
      </c>
      <c r="B1934" s="10">
        <v>2245.7089999999998</v>
      </c>
      <c r="C1934" s="10">
        <v>2246.3150000000001</v>
      </c>
      <c r="D1934" s="10">
        <v>2263.0790000000002</v>
      </c>
      <c r="E1934" s="10">
        <v>2236.444</v>
      </c>
      <c r="F1934" s="10">
        <v>2252.0390000000002</v>
      </c>
      <c r="G1934" s="10">
        <v>1068690400</v>
      </c>
      <c r="H1934" s="10">
        <v>9014569827</v>
      </c>
      <c r="I1934" s="10">
        <v>6.33</v>
      </c>
      <c r="J1934" s="10">
        <v>0.28189999999999998</v>
      </c>
    </row>
    <row r="1935" spans="1:10" x14ac:dyDescent="0.25">
      <c r="A1935" s="9">
        <v>41256</v>
      </c>
      <c r="B1935" s="10">
        <v>2252.0390000000002</v>
      </c>
      <c r="C1935" s="10">
        <v>2244.9609999999998</v>
      </c>
      <c r="D1935" s="10">
        <v>2250.607</v>
      </c>
      <c r="E1935" s="10">
        <v>2226.8389999999999</v>
      </c>
      <c r="F1935" s="10">
        <v>2227.7869999999998</v>
      </c>
      <c r="G1935" s="10">
        <v>983236800</v>
      </c>
      <c r="H1935" s="10">
        <v>7897795416</v>
      </c>
      <c r="I1935" s="10">
        <v>-24.251999999999999</v>
      </c>
      <c r="J1935" s="10">
        <v>-1.0769</v>
      </c>
    </row>
    <row r="1936" spans="1:10" x14ac:dyDescent="0.25">
      <c r="A1936" s="9">
        <v>41257</v>
      </c>
      <c r="B1936" s="10">
        <v>2227.7869999999998</v>
      </c>
      <c r="C1936" s="10">
        <v>2232.3989999999999</v>
      </c>
      <c r="D1936" s="10">
        <v>2344.7159999999999</v>
      </c>
      <c r="E1936" s="10">
        <v>2232.3989999999999</v>
      </c>
      <c r="F1936" s="10">
        <v>2341.7199999999998</v>
      </c>
      <c r="G1936" s="10">
        <v>2685806900</v>
      </c>
      <c r="H1936" s="10">
        <v>23405264823</v>
      </c>
      <c r="I1936" s="10">
        <v>113.93300000000001</v>
      </c>
      <c r="J1936" s="10">
        <v>5.1142000000000003</v>
      </c>
    </row>
    <row r="1937" spans="1:10" x14ac:dyDescent="0.25">
      <c r="A1937" s="9">
        <v>41260</v>
      </c>
      <c r="B1937" s="10">
        <v>2341.7199999999998</v>
      </c>
      <c r="C1937" s="10">
        <v>2347.0329999999999</v>
      </c>
      <c r="D1937" s="10">
        <v>2371.4769999999999</v>
      </c>
      <c r="E1937" s="10">
        <v>2343.277</v>
      </c>
      <c r="F1937" s="10">
        <v>2356.2910000000002</v>
      </c>
      <c r="G1937" s="10">
        <v>2147327700</v>
      </c>
      <c r="H1937" s="10">
        <v>20371829810</v>
      </c>
      <c r="I1937" s="10">
        <v>14.571</v>
      </c>
      <c r="J1937" s="10">
        <v>0.62219999999999998</v>
      </c>
    </row>
    <row r="1938" spans="1:10" x14ac:dyDescent="0.25">
      <c r="A1938" s="9">
        <v>41261</v>
      </c>
      <c r="B1938" s="10">
        <v>2356.2910000000002</v>
      </c>
      <c r="C1938" s="10">
        <v>2350.953</v>
      </c>
      <c r="D1938" s="10">
        <v>2391.15</v>
      </c>
      <c r="E1938" s="10">
        <v>2340.6489999999999</v>
      </c>
      <c r="F1938" s="10">
        <v>2359.989</v>
      </c>
      <c r="G1938" s="10">
        <v>1958312200</v>
      </c>
      <c r="H1938" s="10">
        <v>17953277868</v>
      </c>
      <c r="I1938" s="10">
        <v>3.698</v>
      </c>
      <c r="J1938" s="10">
        <v>0.15690000000000001</v>
      </c>
    </row>
    <row r="1939" spans="1:10" x14ac:dyDescent="0.25">
      <c r="A1939" s="9">
        <v>41262</v>
      </c>
      <c r="B1939" s="10">
        <v>2359.989</v>
      </c>
      <c r="C1939" s="10">
        <v>2358.0140000000001</v>
      </c>
      <c r="D1939" s="10">
        <v>2381.306</v>
      </c>
      <c r="E1939" s="10">
        <v>2353.3389999999999</v>
      </c>
      <c r="F1939" s="10">
        <v>2364.7190000000001</v>
      </c>
      <c r="G1939" s="10">
        <v>1485688400</v>
      </c>
      <c r="H1939" s="10">
        <v>13672883147</v>
      </c>
      <c r="I1939" s="10">
        <v>4.7300000000000004</v>
      </c>
      <c r="J1939" s="10">
        <v>0.20039999999999999</v>
      </c>
    </row>
    <row r="1940" spans="1:10" x14ac:dyDescent="0.25">
      <c r="A1940" s="9">
        <v>41263</v>
      </c>
      <c r="B1940" s="10">
        <v>2364.7190000000001</v>
      </c>
      <c r="C1940" s="10">
        <v>2354.915</v>
      </c>
      <c r="D1940" s="10">
        <v>2384.7130000000002</v>
      </c>
      <c r="E1940" s="10">
        <v>2341.4789999999998</v>
      </c>
      <c r="F1940" s="10">
        <v>2375.1379999999999</v>
      </c>
      <c r="G1940" s="10">
        <v>1463811900</v>
      </c>
      <c r="H1940" s="10">
        <v>13684810902</v>
      </c>
      <c r="I1940" s="10">
        <v>10.419</v>
      </c>
      <c r="J1940" s="10">
        <v>0.44059999999999999</v>
      </c>
    </row>
    <row r="1941" spans="1:10" x14ac:dyDescent="0.25">
      <c r="A1941" s="9">
        <v>41264</v>
      </c>
      <c r="B1941" s="10">
        <v>2375.1379999999999</v>
      </c>
      <c r="C1941" s="10">
        <v>2378</v>
      </c>
      <c r="D1941" s="10">
        <v>2400.5439999999999</v>
      </c>
      <c r="E1941" s="10">
        <v>2353.06</v>
      </c>
      <c r="F1941" s="10">
        <v>2356.8159999999998</v>
      </c>
      <c r="G1941" s="10">
        <v>1715134600</v>
      </c>
      <c r="H1941" s="10">
        <v>15880415084</v>
      </c>
      <c r="I1941" s="10">
        <v>-18.321999999999999</v>
      </c>
      <c r="J1941" s="10">
        <v>-0.77139999999999997</v>
      </c>
    </row>
    <row r="1942" spans="1:10" x14ac:dyDescent="0.25">
      <c r="A1942" s="9">
        <v>41267</v>
      </c>
      <c r="B1942" s="10">
        <v>2356.8159999999998</v>
      </c>
      <c r="C1942" s="10">
        <v>2357.268</v>
      </c>
      <c r="D1942" s="10">
        <v>2390.8580000000002</v>
      </c>
      <c r="E1942" s="10">
        <v>2356.136</v>
      </c>
      <c r="F1942" s="10">
        <v>2371.5300000000002</v>
      </c>
      <c r="G1942" s="10">
        <v>1283829400</v>
      </c>
      <c r="H1942" s="10">
        <v>12684471629</v>
      </c>
      <c r="I1942" s="10">
        <v>14.714</v>
      </c>
      <c r="J1942" s="10">
        <v>0.62429999999999997</v>
      </c>
    </row>
    <row r="1943" spans="1:10" x14ac:dyDescent="0.25">
      <c r="A1943" s="9">
        <v>41268</v>
      </c>
      <c r="B1943" s="10">
        <v>2371.5300000000002</v>
      </c>
      <c r="C1943" s="10">
        <v>2365.25</v>
      </c>
      <c r="D1943" s="10">
        <v>2452.9580000000001</v>
      </c>
      <c r="E1943" s="10">
        <v>2358.9670000000001</v>
      </c>
      <c r="F1943" s="10">
        <v>2444.2620000000002</v>
      </c>
      <c r="G1943" s="10">
        <v>2407090600</v>
      </c>
      <c r="H1943" s="10">
        <v>21946192512</v>
      </c>
      <c r="I1943" s="10">
        <v>72.731999999999999</v>
      </c>
      <c r="J1943" s="10">
        <v>3.0669</v>
      </c>
    </row>
    <row r="1944" spans="1:10" x14ac:dyDescent="0.25">
      <c r="A1944" s="9">
        <v>41269</v>
      </c>
      <c r="B1944" s="10">
        <v>2444.2620000000002</v>
      </c>
      <c r="C1944" s="10">
        <v>2439.9340000000002</v>
      </c>
      <c r="D1944" s="10">
        <v>2450.3490000000002</v>
      </c>
      <c r="E1944" s="10">
        <v>2435.67</v>
      </c>
      <c r="F1944" s="10">
        <v>2448.067</v>
      </c>
      <c r="G1944" s="10">
        <v>1762082700</v>
      </c>
      <c r="H1944" s="10">
        <v>16268866792</v>
      </c>
      <c r="I1944" s="10">
        <v>3.8050000000000002</v>
      </c>
      <c r="J1944" s="10">
        <v>0.15570000000000001</v>
      </c>
    </row>
    <row r="1945" spans="1:10" x14ac:dyDescent="0.25">
      <c r="A1945" s="9">
        <v>41270</v>
      </c>
      <c r="B1945" s="10">
        <v>2448.067</v>
      </c>
      <c r="C1945" s="10">
        <v>2454.9090000000001</v>
      </c>
      <c r="D1945" s="10">
        <v>2469.913</v>
      </c>
      <c r="E1945" s="10">
        <v>2432.9960000000001</v>
      </c>
      <c r="F1945" s="10">
        <v>2434.654</v>
      </c>
      <c r="G1945" s="10">
        <v>1804311000</v>
      </c>
      <c r="H1945" s="10">
        <v>16923703026</v>
      </c>
      <c r="I1945" s="10">
        <v>-13.413</v>
      </c>
      <c r="J1945" s="10">
        <v>-0.54790000000000005</v>
      </c>
    </row>
    <row r="1946" spans="1:10" x14ac:dyDescent="0.25">
      <c r="A1946" s="9">
        <v>41271</v>
      </c>
      <c r="B1946" s="10">
        <v>2434.654</v>
      </c>
      <c r="C1946" s="10">
        <v>2440.3110000000001</v>
      </c>
      <c r="D1946" s="10">
        <v>2481.8130000000001</v>
      </c>
      <c r="E1946" s="10">
        <v>2438.2849999999999</v>
      </c>
      <c r="F1946" s="10">
        <v>2480.3150000000001</v>
      </c>
      <c r="G1946" s="10">
        <v>1790708300</v>
      </c>
      <c r="H1946" s="10">
        <v>17604429917</v>
      </c>
      <c r="I1946" s="10">
        <v>45.661000000000001</v>
      </c>
      <c r="J1946" s="10">
        <v>1.8754999999999999</v>
      </c>
    </row>
    <row r="1947" spans="1:10" x14ac:dyDescent="0.25">
      <c r="A1947" s="9">
        <v>41274</v>
      </c>
      <c r="B1947" s="10">
        <v>2480.3150000000001</v>
      </c>
      <c r="C1947" s="10">
        <v>2484.2539999999999</v>
      </c>
      <c r="D1947" s="10">
        <v>2530.9319999999998</v>
      </c>
      <c r="E1947" s="10">
        <v>2484.2539999999999</v>
      </c>
      <c r="F1947" s="10">
        <v>2530.5590000000002</v>
      </c>
      <c r="G1947" s="10">
        <v>2201042700</v>
      </c>
      <c r="H1947" s="10">
        <v>21536757859</v>
      </c>
      <c r="I1947" s="10">
        <v>50.244</v>
      </c>
      <c r="J1947" s="10">
        <v>2.0257000000000001</v>
      </c>
    </row>
    <row r="1948" spans="1:10" x14ac:dyDescent="0.25">
      <c r="A1948" s="9">
        <v>41278</v>
      </c>
      <c r="B1948" s="10">
        <v>2530.5590000000002</v>
      </c>
      <c r="C1948" s="10">
        <v>2562.0259999999998</v>
      </c>
      <c r="D1948" s="10">
        <v>2570.6039999999998</v>
      </c>
      <c r="E1948" s="10">
        <v>2509.5100000000002</v>
      </c>
      <c r="F1948" s="10">
        <v>2533.8820000000001</v>
      </c>
      <c r="G1948" s="10">
        <v>3632110500</v>
      </c>
      <c r="H1948" s="10">
        <v>30726757455</v>
      </c>
      <c r="I1948" s="10">
        <v>3.323</v>
      </c>
      <c r="J1948" s="10">
        <v>0.1313</v>
      </c>
    </row>
    <row r="1949" spans="1:10" x14ac:dyDescent="0.25">
      <c r="A1949" s="9">
        <v>41281</v>
      </c>
      <c r="B1949" s="10">
        <v>2533.8820000000001</v>
      </c>
      <c r="C1949" s="10">
        <v>2528.33</v>
      </c>
      <c r="D1949" s="10">
        <v>2570.5169999999998</v>
      </c>
      <c r="E1949" s="10">
        <v>2522.0010000000002</v>
      </c>
      <c r="F1949" s="10">
        <v>2557.8249999999998</v>
      </c>
      <c r="G1949" s="10">
        <v>2643419100</v>
      </c>
      <c r="H1949" s="10">
        <v>23620976410</v>
      </c>
      <c r="I1949" s="10">
        <v>23.943000000000001</v>
      </c>
      <c r="J1949" s="10">
        <v>0.94489999999999996</v>
      </c>
    </row>
    <row r="1950" spans="1:10" x14ac:dyDescent="0.25">
      <c r="A1950" s="9">
        <v>41282</v>
      </c>
      <c r="B1950" s="10">
        <v>2557.8249999999998</v>
      </c>
      <c r="C1950" s="10">
        <v>2558.143</v>
      </c>
      <c r="D1950" s="10">
        <v>2565.2959999999998</v>
      </c>
      <c r="E1950" s="10">
        <v>2520.7849999999999</v>
      </c>
      <c r="F1950" s="10">
        <v>2539.6219999999998</v>
      </c>
      <c r="G1950" s="10">
        <v>2566713700</v>
      </c>
      <c r="H1950" s="10">
        <v>23465828569</v>
      </c>
      <c r="I1950" s="10">
        <v>-18.202999999999999</v>
      </c>
      <c r="J1950" s="10">
        <v>-0.7117</v>
      </c>
    </row>
    <row r="1951" spans="1:10" x14ac:dyDescent="0.25">
      <c r="A1951" s="9">
        <v>41283</v>
      </c>
      <c r="B1951" s="10">
        <v>2539.6219999999998</v>
      </c>
      <c r="C1951" s="10">
        <v>2529.1489999999999</v>
      </c>
      <c r="D1951" s="10">
        <v>2544.7719999999999</v>
      </c>
      <c r="E1951" s="10">
        <v>2514.1390000000001</v>
      </c>
      <c r="F1951" s="10">
        <v>2536.0520000000001</v>
      </c>
      <c r="G1951" s="10">
        <v>2458824800</v>
      </c>
      <c r="H1951" s="10">
        <v>22424768035</v>
      </c>
      <c r="I1951" s="10">
        <v>-3.57</v>
      </c>
      <c r="J1951" s="10">
        <v>-0.1406</v>
      </c>
    </row>
    <row r="1952" spans="1:10" x14ac:dyDescent="0.25">
      <c r="A1952" s="9">
        <v>41284</v>
      </c>
      <c r="B1952" s="10">
        <v>2536.0520000000001</v>
      </c>
      <c r="C1952" s="10">
        <v>2535.7849999999999</v>
      </c>
      <c r="D1952" s="10">
        <v>2562.2869999999998</v>
      </c>
      <c r="E1952" s="10">
        <v>2523.7890000000002</v>
      </c>
      <c r="F1952" s="10">
        <v>2539.1030000000001</v>
      </c>
      <c r="G1952" s="10">
        <v>2456652600</v>
      </c>
      <c r="H1952" s="10">
        <v>22089666516</v>
      </c>
      <c r="I1952" s="10">
        <v>3.0510000000000002</v>
      </c>
      <c r="J1952" s="10">
        <v>0.1203</v>
      </c>
    </row>
    <row r="1953" spans="1:10" x14ac:dyDescent="0.25">
      <c r="A1953" s="9">
        <v>41285</v>
      </c>
      <c r="B1953" s="10">
        <v>2539.1030000000001</v>
      </c>
      <c r="C1953" s="10">
        <v>2540.8679999999999</v>
      </c>
      <c r="D1953" s="10">
        <v>2546.6320000000001</v>
      </c>
      <c r="E1953" s="10">
        <v>2477.5039999999999</v>
      </c>
      <c r="F1953" s="10">
        <v>2488.8820000000001</v>
      </c>
      <c r="G1953" s="10">
        <v>2542441200</v>
      </c>
      <c r="H1953" s="10">
        <v>22748761532</v>
      </c>
      <c r="I1953" s="10">
        <v>-50.220999999999997</v>
      </c>
      <c r="J1953" s="10">
        <v>-1.9779</v>
      </c>
    </row>
    <row r="1954" spans="1:10" x14ac:dyDescent="0.25">
      <c r="A1954" s="9">
        <v>41288</v>
      </c>
      <c r="B1954" s="10">
        <v>2488.8820000000001</v>
      </c>
      <c r="C1954" s="10">
        <v>2480.2170000000001</v>
      </c>
      <c r="D1954" s="10">
        <v>2596.8969999999999</v>
      </c>
      <c r="E1954" s="10">
        <v>2480.2170000000001</v>
      </c>
      <c r="F1954" s="10">
        <v>2589.4229999999998</v>
      </c>
      <c r="G1954" s="10">
        <v>3426003400</v>
      </c>
      <c r="H1954" s="10">
        <v>30702577713</v>
      </c>
      <c r="I1954" s="10">
        <v>100.541</v>
      </c>
      <c r="J1954" s="10">
        <v>4.0396000000000001</v>
      </c>
    </row>
    <row r="1955" spans="1:10" x14ac:dyDescent="0.25">
      <c r="A1955" s="9">
        <v>41289</v>
      </c>
      <c r="B1955" s="10">
        <v>2589.4229999999998</v>
      </c>
      <c r="C1955" s="10">
        <v>2588.2170000000001</v>
      </c>
      <c r="D1955" s="10">
        <v>2605.5970000000002</v>
      </c>
      <c r="E1955" s="10">
        <v>2581.7739999999999</v>
      </c>
      <c r="F1955" s="10">
        <v>2595.6370000000002</v>
      </c>
      <c r="G1955" s="10">
        <v>3074009200</v>
      </c>
      <c r="H1955" s="10">
        <v>27521789395</v>
      </c>
      <c r="I1955" s="10">
        <v>6.2140000000000004</v>
      </c>
      <c r="J1955" s="10">
        <v>0.24</v>
      </c>
    </row>
    <row r="1956" spans="1:10" x14ac:dyDescent="0.25">
      <c r="A1956" s="9">
        <v>41290</v>
      </c>
      <c r="B1956" s="10">
        <v>2595.6370000000002</v>
      </c>
      <c r="C1956" s="10">
        <v>2591.4699999999998</v>
      </c>
      <c r="D1956" s="10">
        <v>2595</v>
      </c>
      <c r="E1956" s="10">
        <v>2531.5129999999999</v>
      </c>
      <c r="F1956" s="10">
        <v>2563.5529999999999</v>
      </c>
      <c r="G1956" s="10">
        <v>2790232700</v>
      </c>
      <c r="H1956" s="10">
        <v>25616483252</v>
      </c>
      <c r="I1956" s="10">
        <v>-32.084000000000003</v>
      </c>
      <c r="J1956" s="10">
        <v>-1.2361</v>
      </c>
    </row>
    <row r="1957" spans="1:10" x14ac:dyDescent="0.25">
      <c r="A1957" s="9">
        <v>41291</v>
      </c>
      <c r="B1957" s="10">
        <v>2563.5529999999999</v>
      </c>
      <c r="C1957" s="10">
        <v>2557.366</v>
      </c>
      <c r="D1957" s="10">
        <v>2565.058</v>
      </c>
      <c r="E1957" s="10">
        <v>2528.4160000000002</v>
      </c>
      <c r="F1957" s="10">
        <v>2545.1280000000002</v>
      </c>
      <c r="G1957" s="10">
        <v>2327270300</v>
      </c>
      <c r="H1957" s="10">
        <v>21228789105</v>
      </c>
      <c r="I1957" s="10">
        <v>-18.425000000000001</v>
      </c>
      <c r="J1957" s="10">
        <v>-0.71870000000000001</v>
      </c>
    </row>
    <row r="1958" spans="1:10" x14ac:dyDescent="0.25">
      <c r="A1958" s="9">
        <v>41292</v>
      </c>
      <c r="B1958" s="10">
        <v>2545.1280000000002</v>
      </c>
      <c r="C1958" s="10">
        <v>2561.596</v>
      </c>
      <c r="D1958" s="10">
        <v>2601.297</v>
      </c>
      <c r="E1958" s="10">
        <v>2547.3789999999999</v>
      </c>
      <c r="F1958" s="10">
        <v>2585.712</v>
      </c>
      <c r="G1958" s="10">
        <v>2683857200</v>
      </c>
      <c r="H1958" s="10">
        <v>24423270556</v>
      </c>
      <c r="I1958" s="10">
        <v>40.584000000000003</v>
      </c>
      <c r="J1958" s="10">
        <v>1.5946</v>
      </c>
    </row>
    <row r="1959" spans="1:10" x14ac:dyDescent="0.25">
      <c r="A1959" s="9">
        <v>41295</v>
      </c>
      <c r="B1959" s="10">
        <v>2585.712</v>
      </c>
      <c r="C1959" s="10">
        <v>2592.6559999999999</v>
      </c>
      <c r="D1959" s="10">
        <v>2611.9189999999999</v>
      </c>
      <c r="E1959" s="10">
        <v>2571.2359999999999</v>
      </c>
      <c r="F1959" s="10">
        <v>2610.9769999999999</v>
      </c>
      <c r="G1959" s="10">
        <v>3096097700</v>
      </c>
      <c r="H1959" s="10">
        <v>28171432371</v>
      </c>
      <c r="I1959" s="10">
        <v>25.265000000000001</v>
      </c>
      <c r="J1959" s="10">
        <v>0.97709999999999997</v>
      </c>
    </row>
    <row r="1960" spans="1:10" x14ac:dyDescent="0.25">
      <c r="A1960" s="9">
        <v>41296</v>
      </c>
      <c r="B1960" s="10">
        <v>2610.9769999999999</v>
      </c>
      <c r="C1960" s="10">
        <v>2606.732</v>
      </c>
      <c r="D1960" s="10">
        <v>2630.6619999999998</v>
      </c>
      <c r="E1960" s="10">
        <v>2582.66</v>
      </c>
      <c r="F1960" s="10">
        <v>2604.4409999999998</v>
      </c>
      <c r="G1960" s="10">
        <v>4088109900</v>
      </c>
      <c r="H1960" s="10">
        <v>33568163779</v>
      </c>
      <c r="I1960" s="10">
        <v>-6.5359999999999996</v>
      </c>
      <c r="J1960" s="10">
        <v>-0.25030000000000002</v>
      </c>
    </row>
    <row r="1961" spans="1:10" x14ac:dyDescent="0.25">
      <c r="A1961" s="9">
        <v>41297</v>
      </c>
      <c r="B1961" s="10">
        <v>2604.4409999999998</v>
      </c>
      <c r="C1961" s="10">
        <v>2594.0189999999998</v>
      </c>
      <c r="D1961" s="10">
        <v>2618.3139999999999</v>
      </c>
      <c r="E1961" s="10">
        <v>2580.6979999999999</v>
      </c>
      <c r="F1961" s="10">
        <v>2617.5320000000002</v>
      </c>
      <c r="G1961" s="10">
        <v>2913113100</v>
      </c>
      <c r="H1961" s="10">
        <v>23635953243</v>
      </c>
      <c r="I1961" s="10">
        <v>13.090999999999999</v>
      </c>
      <c r="J1961" s="10">
        <v>0.50260000000000005</v>
      </c>
    </row>
    <row r="1962" spans="1:10" x14ac:dyDescent="0.25">
      <c r="A1962" s="9">
        <v>41298</v>
      </c>
      <c r="B1962" s="10">
        <v>2617.5320000000002</v>
      </c>
      <c r="C1962" s="10">
        <v>2617.4749999999999</v>
      </c>
      <c r="D1962" s="10">
        <v>2685.2330000000002</v>
      </c>
      <c r="E1962" s="10">
        <v>2581.2109999999998</v>
      </c>
      <c r="F1962" s="10">
        <v>2602.12</v>
      </c>
      <c r="G1962" s="10">
        <v>4470186900</v>
      </c>
      <c r="H1962" s="10">
        <v>38831386958</v>
      </c>
      <c r="I1962" s="10">
        <v>-15.412000000000001</v>
      </c>
      <c r="J1962" s="10">
        <v>-0.58879999999999999</v>
      </c>
    </row>
    <row r="1963" spans="1:10" x14ac:dyDescent="0.25">
      <c r="A1963" s="9">
        <v>41299</v>
      </c>
      <c r="B1963" s="10">
        <v>2602.12</v>
      </c>
      <c r="C1963" s="10">
        <v>2602.7860000000001</v>
      </c>
      <c r="D1963" s="10">
        <v>2609.855</v>
      </c>
      <c r="E1963" s="10">
        <v>2586.7710000000002</v>
      </c>
      <c r="F1963" s="10">
        <v>2590.9879999999998</v>
      </c>
      <c r="G1963" s="10">
        <v>2110518600</v>
      </c>
      <c r="H1963" s="10">
        <v>18497527392</v>
      </c>
      <c r="I1963" s="10">
        <v>-11.132</v>
      </c>
      <c r="J1963" s="10">
        <v>-0.42780000000000001</v>
      </c>
    </row>
    <row r="1964" spans="1:10" x14ac:dyDescent="0.25">
      <c r="A1964" s="9">
        <v>41302</v>
      </c>
      <c r="B1964" s="10">
        <v>2590.9879999999998</v>
      </c>
      <c r="C1964" s="10">
        <v>2599.6909999999998</v>
      </c>
      <c r="D1964" s="10">
        <v>2691.9059999999999</v>
      </c>
      <c r="E1964" s="10">
        <v>2599.6909999999998</v>
      </c>
      <c r="F1964" s="10">
        <v>2691.1889999999999</v>
      </c>
      <c r="G1964" s="10">
        <v>3817446900</v>
      </c>
      <c r="H1964" s="10">
        <v>34988084229</v>
      </c>
      <c r="I1964" s="10">
        <v>100.20099999999999</v>
      </c>
      <c r="J1964" s="10">
        <v>3.8673000000000002</v>
      </c>
    </row>
    <row r="1965" spans="1:10" x14ac:dyDescent="0.25">
      <c r="A1965" s="9">
        <v>41303</v>
      </c>
      <c r="B1965" s="10">
        <v>2691.1889999999999</v>
      </c>
      <c r="C1965" s="10">
        <v>2693.7689999999998</v>
      </c>
      <c r="D1965" s="10">
        <v>2742.1419999999998</v>
      </c>
      <c r="E1965" s="10">
        <v>2678.915</v>
      </c>
      <c r="F1965" s="10">
        <v>2725.57</v>
      </c>
      <c r="G1965" s="10">
        <v>4031478700</v>
      </c>
      <c r="H1965" s="10">
        <v>38548004485</v>
      </c>
      <c r="I1965" s="10">
        <v>34.381</v>
      </c>
      <c r="J1965" s="10">
        <v>1.2775000000000001</v>
      </c>
    </row>
    <row r="1966" spans="1:10" x14ac:dyDescent="0.25">
      <c r="A1966" s="9">
        <v>41304</v>
      </c>
      <c r="B1966" s="10">
        <v>2725.57</v>
      </c>
      <c r="C1966" s="10">
        <v>2728.62</v>
      </c>
      <c r="D1966" s="10">
        <v>2738.3510000000001</v>
      </c>
      <c r="E1966" s="10">
        <v>2705.5419999999999</v>
      </c>
      <c r="F1966" s="10">
        <v>2737.058</v>
      </c>
      <c r="G1966" s="10">
        <v>4071751400</v>
      </c>
      <c r="H1966" s="10">
        <v>34277193094</v>
      </c>
      <c r="I1966" s="10">
        <v>11.488</v>
      </c>
      <c r="J1966" s="10">
        <v>0.42149999999999999</v>
      </c>
    </row>
    <row r="1967" spans="1:10" x14ac:dyDescent="0.25">
      <c r="A1967" s="9">
        <v>41305</v>
      </c>
      <c r="B1967" s="10">
        <v>2737.058</v>
      </c>
      <c r="C1967" s="10">
        <v>2739.2779999999998</v>
      </c>
      <c r="D1967" s="10">
        <v>2751.136</v>
      </c>
      <c r="E1967" s="10">
        <v>2719.125</v>
      </c>
      <c r="F1967" s="10">
        <v>2747.5430000000001</v>
      </c>
      <c r="G1967" s="10">
        <v>3764902800</v>
      </c>
      <c r="H1967" s="10">
        <v>30830172161</v>
      </c>
      <c r="I1967" s="10">
        <v>10.484999999999999</v>
      </c>
      <c r="J1967" s="10">
        <v>0.3831</v>
      </c>
    </row>
    <row r="1968" spans="1:10" x14ac:dyDescent="0.25">
      <c r="A1968" s="9">
        <v>41306</v>
      </c>
      <c r="B1968" s="10">
        <v>2747.5430000000001</v>
      </c>
      <c r="C1968" s="10">
        <v>2737.2370000000001</v>
      </c>
      <c r="D1968" s="10">
        <v>2830.3029999999999</v>
      </c>
      <c r="E1968" s="10">
        <v>2729.9929999999999</v>
      </c>
      <c r="F1968" s="10">
        <v>2827.1350000000002</v>
      </c>
      <c r="G1968" s="10">
        <v>4073103800</v>
      </c>
      <c r="H1968" s="10">
        <v>37494736779</v>
      </c>
      <c r="I1968" s="10">
        <v>79.591999999999999</v>
      </c>
      <c r="J1968" s="10">
        <v>2.8967999999999998</v>
      </c>
    </row>
    <row r="1969" spans="1:10" x14ac:dyDescent="0.25">
      <c r="A1969" s="9">
        <v>41309</v>
      </c>
      <c r="B1969" s="10">
        <v>2827.1350000000002</v>
      </c>
      <c r="C1969" s="10">
        <v>2834.989</v>
      </c>
      <c r="D1969" s="10">
        <v>2870.5830000000001</v>
      </c>
      <c r="E1969" s="10">
        <v>2818.5059999999999</v>
      </c>
      <c r="F1969" s="10">
        <v>2838.89</v>
      </c>
      <c r="G1969" s="10">
        <v>5083398100</v>
      </c>
      <c r="H1969" s="10">
        <v>47937664548</v>
      </c>
      <c r="I1969" s="10">
        <v>11.755000000000001</v>
      </c>
      <c r="J1969" s="10">
        <v>0.4158</v>
      </c>
    </row>
    <row r="1970" spans="1:10" x14ac:dyDescent="0.25">
      <c r="A1970" s="9">
        <v>41310</v>
      </c>
      <c r="B1970" s="10">
        <v>2838.89</v>
      </c>
      <c r="C1970" s="10">
        <v>2812.7109999999998</v>
      </c>
      <c r="D1970" s="10">
        <v>2855.0430000000001</v>
      </c>
      <c r="E1970" s="10">
        <v>2807.462</v>
      </c>
      <c r="F1970" s="10">
        <v>2846.0540000000001</v>
      </c>
      <c r="G1970" s="10">
        <v>4207474600</v>
      </c>
      <c r="H1970" s="10">
        <v>38496007456</v>
      </c>
      <c r="I1970" s="10">
        <v>7.1639999999999997</v>
      </c>
      <c r="J1970" s="10">
        <v>0.25240000000000001</v>
      </c>
    </row>
    <row r="1971" spans="1:10" x14ac:dyDescent="0.25">
      <c r="A1971" s="9">
        <v>41311</v>
      </c>
      <c r="B1971" s="10">
        <v>2846.0540000000001</v>
      </c>
      <c r="C1971" s="10">
        <v>2844.5830000000001</v>
      </c>
      <c r="D1971" s="10">
        <v>2862.2779999999998</v>
      </c>
      <c r="E1971" s="10">
        <v>2831.1930000000002</v>
      </c>
      <c r="F1971" s="10">
        <v>2849.3040000000001</v>
      </c>
      <c r="G1971" s="10">
        <v>3158946000</v>
      </c>
      <c r="H1971" s="10">
        <v>29757522095</v>
      </c>
      <c r="I1971" s="10">
        <v>3.25</v>
      </c>
      <c r="J1971" s="10">
        <v>0.1142</v>
      </c>
    </row>
    <row r="1972" spans="1:10" x14ac:dyDescent="0.25">
      <c r="A1972" s="9">
        <v>41312</v>
      </c>
      <c r="B1972" s="10">
        <v>2849.3040000000001</v>
      </c>
      <c r="C1972" s="10">
        <v>2844.605</v>
      </c>
      <c r="D1972" s="10">
        <v>2848.0540000000001</v>
      </c>
      <c r="E1972" s="10">
        <v>2757.6129999999998</v>
      </c>
      <c r="F1972" s="10">
        <v>2802.7620000000002</v>
      </c>
      <c r="G1972" s="10">
        <v>3898769100</v>
      </c>
      <c r="H1972" s="10">
        <v>37828139917</v>
      </c>
      <c r="I1972" s="10">
        <v>-46.542000000000002</v>
      </c>
      <c r="J1972" s="10">
        <v>-1.6335</v>
      </c>
    </row>
    <row r="1973" spans="1:10" x14ac:dyDescent="0.25">
      <c r="A1973" s="9">
        <v>41313</v>
      </c>
      <c r="B1973" s="10">
        <v>2802.7620000000002</v>
      </c>
      <c r="C1973" s="10">
        <v>2795.3389999999999</v>
      </c>
      <c r="D1973" s="10">
        <v>2816.0569999999998</v>
      </c>
      <c r="E1973" s="10">
        <v>2771.9769999999999</v>
      </c>
      <c r="F1973" s="10">
        <v>2792.694</v>
      </c>
      <c r="G1973" s="10">
        <v>3110230300</v>
      </c>
      <c r="H1973" s="10">
        <v>30340048064</v>
      </c>
      <c r="I1973" s="10">
        <v>-10.068</v>
      </c>
      <c r="J1973" s="10">
        <v>-0.35920000000000002</v>
      </c>
    </row>
    <row r="1974" spans="1:10" x14ac:dyDescent="0.25">
      <c r="A1974" s="9">
        <v>41323</v>
      </c>
      <c r="B1974" s="10">
        <v>2792.694</v>
      </c>
      <c r="C1974" s="10">
        <v>2809.3719999999998</v>
      </c>
      <c r="D1974" s="10">
        <v>2814.8139999999999</v>
      </c>
      <c r="E1974" s="10">
        <v>2767.145</v>
      </c>
      <c r="F1974" s="10">
        <v>2770.0010000000002</v>
      </c>
      <c r="G1974" s="10">
        <v>2959988300</v>
      </c>
      <c r="H1974" s="10">
        <v>27655769608</v>
      </c>
      <c r="I1974" s="10">
        <v>-22.693000000000001</v>
      </c>
      <c r="J1974" s="10">
        <v>-0.81259999999999999</v>
      </c>
    </row>
    <row r="1975" spans="1:10" x14ac:dyDescent="0.25">
      <c r="A1975" s="9">
        <v>41324</v>
      </c>
      <c r="B1975" s="10">
        <v>2770.0010000000002</v>
      </c>
      <c r="C1975" s="10">
        <v>2767.6120000000001</v>
      </c>
      <c r="D1975" s="10">
        <v>2778.0329999999999</v>
      </c>
      <c r="E1975" s="10">
        <v>2725.9369999999999</v>
      </c>
      <c r="F1975" s="10">
        <v>2736.5720000000001</v>
      </c>
      <c r="G1975" s="10">
        <v>2965788300</v>
      </c>
      <c r="H1975" s="10">
        <v>26815079493</v>
      </c>
      <c r="I1975" s="10">
        <v>-33.429000000000002</v>
      </c>
      <c r="J1975" s="10">
        <v>-1.2068000000000001</v>
      </c>
    </row>
    <row r="1976" spans="1:10" x14ac:dyDescent="0.25">
      <c r="A1976" s="9">
        <v>41325</v>
      </c>
      <c r="B1976" s="10">
        <v>2736.5720000000001</v>
      </c>
      <c r="C1976" s="10">
        <v>2738.4259999999999</v>
      </c>
      <c r="D1976" s="10">
        <v>2741.0219999999999</v>
      </c>
      <c r="E1976" s="10">
        <v>2695.8510000000001</v>
      </c>
      <c r="F1976" s="10">
        <v>2736.2049999999999</v>
      </c>
      <c r="G1976" s="10">
        <v>2931651300</v>
      </c>
      <c r="H1976" s="10">
        <v>27715620660</v>
      </c>
      <c r="I1976" s="10">
        <v>-0.36699999999999999</v>
      </c>
      <c r="J1976" s="10">
        <v>-1.34E-2</v>
      </c>
    </row>
    <row r="1977" spans="1:10" x14ac:dyDescent="0.25">
      <c r="A1977" s="9">
        <v>41326</v>
      </c>
      <c r="B1977" s="10">
        <v>2736.2049999999999</v>
      </c>
      <c r="C1977" s="10">
        <v>2709.3530000000001</v>
      </c>
      <c r="D1977" s="10">
        <v>2709.3530000000001</v>
      </c>
      <c r="E1977" s="10">
        <v>2601.37</v>
      </c>
      <c r="F1977" s="10">
        <v>2628.509</v>
      </c>
      <c r="G1977" s="10">
        <v>4249466900</v>
      </c>
      <c r="H1977" s="10">
        <v>39591401667</v>
      </c>
      <c r="I1977" s="10">
        <v>-107.696</v>
      </c>
      <c r="J1977" s="10">
        <v>-3.9359999999999999</v>
      </c>
    </row>
    <row r="1978" spans="1:10" x14ac:dyDescent="0.25">
      <c r="A1978" s="9">
        <v>41327</v>
      </c>
      <c r="B1978" s="10">
        <v>2628.509</v>
      </c>
      <c r="C1978" s="10">
        <v>2626.0729999999999</v>
      </c>
      <c r="D1978" s="10">
        <v>2633.9789999999998</v>
      </c>
      <c r="E1978" s="10">
        <v>2593.4479999999999</v>
      </c>
      <c r="F1978" s="10">
        <v>2600.3069999999998</v>
      </c>
      <c r="G1978" s="10">
        <v>2428449300</v>
      </c>
      <c r="H1978" s="10">
        <v>23173388708</v>
      </c>
      <c r="I1978" s="10">
        <v>-28.202000000000002</v>
      </c>
      <c r="J1978" s="10">
        <v>-1.0729</v>
      </c>
    </row>
    <row r="1979" spans="1:10" x14ac:dyDescent="0.25">
      <c r="A1979" s="9">
        <v>41330</v>
      </c>
      <c r="B1979" s="10">
        <v>2600.3069999999998</v>
      </c>
      <c r="C1979" s="10">
        <v>2614.17</v>
      </c>
      <c r="D1979" s="10">
        <v>2641.5070000000001</v>
      </c>
      <c r="E1979" s="10">
        <v>2605.826</v>
      </c>
      <c r="F1979" s="10">
        <v>2620.0909999999999</v>
      </c>
      <c r="G1979" s="10">
        <v>2197846200</v>
      </c>
      <c r="H1979" s="10">
        <v>20432041432</v>
      </c>
      <c r="I1979" s="10">
        <v>19.783999999999999</v>
      </c>
      <c r="J1979" s="10">
        <v>0.76080000000000003</v>
      </c>
    </row>
    <row r="1980" spans="1:10" x14ac:dyDescent="0.25">
      <c r="A1980" s="9">
        <v>41331</v>
      </c>
      <c r="B1980" s="10">
        <v>2620.0909999999999</v>
      </c>
      <c r="C1980" s="10">
        <v>2599.4090000000001</v>
      </c>
      <c r="D1980" s="10">
        <v>2659.4740000000002</v>
      </c>
      <c r="E1980" s="10">
        <v>2586.558</v>
      </c>
      <c r="F1980" s="10">
        <v>2588.9409999999998</v>
      </c>
      <c r="G1980" s="10">
        <v>3553559700</v>
      </c>
      <c r="H1980" s="10">
        <v>34283297898</v>
      </c>
      <c r="I1980" s="10">
        <v>-31.15</v>
      </c>
      <c r="J1980" s="10">
        <v>-1.1889000000000001</v>
      </c>
    </row>
    <row r="1981" spans="1:10" x14ac:dyDescent="0.25">
      <c r="A1981" s="9">
        <v>41332</v>
      </c>
      <c r="B1981" s="10">
        <v>2588.9409999999998</v>
      </c>
      <c r="C1981" s="10">
        <v>2597.2420000000002</v>
      </c>
      <c r="D1981" s="10">
        <v>2646.6689999999999</v>
      </c>
      <c r="E1981" s="10">
        <v>2595.6619999999998</v>
      </c>
      <c r="F1981" s="10">
        <v>2624.5749999999998</v>
      </c>
      <c r="G1981" s="10">
        <v>2609734600</v>
      </c>
      <c r="H1981" s="10">
        <v>24928624040</v>
      </c>
      <c r="I1981" s="10">
        <v>35.634</v>
      </c>
      <c r="J1981" s="10">
        <v>1.3764000000000001</v>
      </c>
    </row>
    <row r="1982" spans="1:10" x14ac:dyDescent="0.25">
      <c r="A1982" s="9">
        <v>41333</v>
      </c>
      <c r="B1982" s="10">
        <v>2624.5749999999998</v>
      </c>
      <c r="C1982" s="10">
        <v>2644.15</v>
      </c>
      <c r="D1982" s="10">
        <v>2713.6709999999998</v>
      </c>
      <c r="E1982" s="10">
        <v>2620.0430000000001</v>
      </c>
      <c r="F1982" s="10">
        <v>2712.248</v>
      </c>
      <c r="G1982" s="10">
        <v>3495968200</v>
      </c>
      <c r="H1982" s="10">
        <v>34143728740</v>
      </c>
      <c r="I1982" s="10">
        <v>87.673000000000002</v>
      </c>
      <c r="J1982" s="10">
        <v>3.3405</v>
      </c>
    </row>
    <row r="1983" spans="1:10" x14ac:dyDescent="0.25">
      <c r="A1983" s="9">
        <v>41334</v>
      </c>
      <c r="B1983" s="10">
        <v>2712.248</v>
      </c>
      <c r="C1983" s="10">
        <v>2711.1979999999999</v>
      </c>
      <c r="D1983" s="10">
        <v>2720.5390000000002</v>
      </c>
      <c r="E1983" s="10">
        <v>2655.8440000000001</v>
      </c>
      <c r="F1983" s="10">
        <v>2704.4659999999999</v>
      </c>
      <c r="G1983" s="10">
        <v>2908131000</v>
      </c>
      <c r="H1983" s="10">
        <v>29520030297</v>
      </c>
      <c r="I1983" s="10">
        <v>-7.782</v>
      </c>
      <c r="J1983" s="10">
        <v>-0.28689999999999999</v>
      </c>
    </row>
    <row r="1984" spans="1:10" x14ac:dyDescent="0.25">
      <c r="A1984" s="9">
        <v>41337</v>
      </c>
      <c r="B1984" s="10">
        <v>2704.4659999999999</v>
      </c>
      <c r="C1984" s="10">
        <v>2657.2669999999998</v>
      </c>
      <c r="D1984" s="10">
        <v>2659.7559999999999</v>
      </c>
      <c r="E1984" s="10">
        <v>2555.654</v>
      </c>
      <c r="F1984" s="10">
        <v>2575.145</v>
      </c>
      <c r="G1984" s="10">
        <v>4403888800</v>
      </c>
      <c r="H1984" s="10">
        <v>41111529458</v>
      </c>
      <c r="I1984" s="10">
        <v>-129.321</v>
      </c>
      <c r="J1984" s="10">
        <v>-4.7817999999999996</v>
      </c>
    </row>
    <row r="1985" spans="1:10" x14ac:dyDescent="0.25">
      <c r="A1985" s="9">
        <v>41338</v>
      </c>
      <c r="B1985" s="10">
        <v>2575.145</v>
      </c>
      <c r="C1985" s="10">
        <v>2578.8380000000002</v>
      </c>
      <c r="D1985" s="10">
        <v>2687.97</v>
      </c>
      <c r="E1985" s="10">
        <v>2578.587</v>
      </c>
      <c r="F1985" s="10">
        <v>2685.241</v>
      </c>
      <c r="G1985" s="10">
        <v>3725823000</v>
      </c>
      <c r="H1985" s="10">
        <v>35301977150</v>
      </c>
      <c r="I1985" s="10">
        <v>110.096</v>
      </c>
      <c r="J1985" s="10">
        <v>4.2752999999999997</v>
      </c>
    </row>
    <row r="1986" spans="1:10" x14ac:dyDescent="0.25">
      <c r="A1986" s="9">
        <v>41339</v>
      </c>
      <c r="B1986" s="10">
        <v>2685.241</v>
      </c>
      <c r="C1986" s="10">
        <v>2698.2809999999999</v>
      </c>
      <c r="D1986" s="10">
        <v>2725.5450000000001</v>
      </c>
      <c r="E1986" s="10">
        <v>2674.3980000000001</v>
      </c>
      <c r="F1986" s="10">
        <v>2712.165</v>
      </c>
      <c r="G1986" s="10">
        <v>3570359300</v>
      </c>
      <c r="H1986" s="10">
        <v>34516936616</v>
      </c>
      <c r="I1986" s="10">
        <v>26.923999999999999</v>
      </c>
      <c r="J1986" s="10">
        <v>1.0026999999999999</v>
      </c>
    </row>
    <row r="1987" spans="1:10" x14ac:dyDescent="0.25">
      <c r="A1987" s="9">
        <v>41340</v>
      </c>
      <c r="B1987" s="10">
        <v>2712.165</v>
      </c>
      <c r="C1987" s="10">
        <v>2699.8</v>
      </c>
      <c r="D1987" s="10">
        <v>2722.5279999999998</v>
      </c>
      <c r="E1987" s="10">
        <v>2645.61</v>
      </c>
      <c r="F1987" s="10">
        <v>2673.2260000000001</v>
      </c>
      <c r="G1987" s="10">
        <v>3407767100</v>
      </c>
      <c r="H1987" s="10">
        <v>33006383392</v>
      </c>
      <c r="I1987" s="10">
        <v>-38.939</v>
      </c>
      <c r="J1987" s="10">
        <v>-1.4357</v>
      </c>
    </row>
    <row r="1988" spans="1:10" x14ac:dyDescent="0.25">
      <c r="A1988" s="9">
        <v>41341</v>
      </c>
      <c r="B1988" s="10">
        <v>2673.2260000000001</v>
      </c>
      <c r="C1988" s="10">
        <v>2675.9769999999999</v>
      </c>
      <c r="D1988" s="10">
        <v>2688.84</v>
      </c>
      <c r="E1988" s="10">
        <v>2655.1680000000001</v>
      </c>
      <c r="F1988" s="10">
        <v>2667.8319999999999</v>
      </c>
      <c r="G1988" s="10">
        <v>2167410600</v>
      </c>
      <c r="H1988" s="10">
        <v>22321572581</v>
      </c>
      <c r="I1988" s="10">
        <v>-5.3940000000000001</v>
      </c>
      <c r="J1988" s="10">
        <v>-0.20180000000000001</v>
      </c>
    </row>
    <row r="1989" spans="1:10" x14ac:dyDescent="0.25">
      <c r="A1989" s="9">
        <v>41344</v>
      </c>
      <c r="B1989" s="10">
        <v>2667.8319999999999</v>
      </c>
      <c r="C1989" s="10">
        <v>2662.6880000000001</v>
      </c>
      <c r="D1989" s="10">
        <v>2663.866</v>
      </c>
      <c r="E1989" s="10">
        <v>2618.723</v>
      </c>
      <c r="F1989" s="10">
        <v>2638.2629999999999</v>
      </c>
      <c r="G1989" s="10">
        <v>1974292300</v>
      </c>
      <c r="H1989" s="10">
        <v>18976684895</v>
      </c>
      <c r="I1989" s="10">
        <v>-29.568999999999999</v>
      </c>
      <c r="J1989" s="10">
        <v>-1.1084000000000001</v>
      </c>
    </row>
    <row r="1990" spans="1:10" x14ac:dyDescent="0.25">
      <c r="A1990" s="9">
        <v>41345</v>
      </c>
      <c r="B1990" s="10">
        <v>2638.2629999999999</v>
      </c>
      <c r="C1990" s="10">
        <v>2635.192</v>
      </c>
      <c r="D1990" s="10">
        <v>2663.192</v>
      </c>
      <c r="E1990" s="10">
        <v>2568.4830000000002</v>
      </c>
      <c r="F1990" s="10">
        <v>2592.0940000000001</v>
      </c>
      <c r="G1990" s="10">
        <v>2832436800</v>
      </c>
      <c r="H1990" s="10">
        <v>25696396822</v>
      </c>
      <c r="I1990" s="10">
        <v>-46.168999999999997</v>
      </c>
      <c r="J1990" s="10">
        <v>-1.75</v>
      </c>
    </row>
    <row r="1991" spans="1:10" x14ac:dyDescent="0.25">
      <c r="A1991" s="9">
        <v>41346</v>
      </c>
      <c r="B1991" s="10">
        <v>2592.0940000000001</v>
      </c>
      <c r="C1991" s="10">
        <v>2588.9989999999998</v>
      </c>
      <c r="D1991" s="10">
        <v>2598.8069999999998</v>
      </c>
      <c r="E1991" s="10">
        <v>2556.0810000000001</v>
      </c>
      <c r="F1991" s="10">
        <v>2567.6759999999999</v>
      </c>
      <c r="G1991" s="10">
        <v>2101417200</v>
      </c>
      <c r="H1991" s="10">
        <v>19227775146</v>
      </c>
      <c r="I1991" s="10">
        <v>-24.417999999999999</v>
      </c>
      <c r="J1991" s="10">
        <v>-0.94199999999999995</v>
      </c>
    </row>
    <row r="1992" spans="1:10" x14ac:dyDescent="0.25">
      <c r="A1992" s="9">
        <v>41347</v>
      </c>
      <c r="B1992" s="10">
        <v>2567.6759999999999</v>
      </c>
      <c r="C1992" s="10">
        <v>2560.6660000000002</v>
      </c>
      <c r="D1992" s="10">
        <v>2592.8420000000001</v>
      </c>
      <c r="E1992" s="10">
        <v>2553.1979999999999</v>
      </c>
      <c r="F1992" s="10">
        <v>2577.3330000000001</v>
      </c>
      <c r="G1992" s="10">
        <v>1867738400</v>
      </c>
      <c r="H1992" s="10">
        <v>18293424988</v>
      </c>
      <c r="I1992" s="10">
        <v>9.657</v>
      </c>
      <c r="J1992" s="10">
        <v>0.37609999999999999</v>
      </c>
    </row>
    <row r="1993" spans="1:10" x14ac:dyDescent="0.25">
      <c r="A1993" s="9">
        <v>41348</v>
      </c>
      <c r="B1993" s="10">
        <v>2577.3330000000001</v>
      </c>
      <c r="C1993" s="10">
        <v>2577.4589999999998</v>
      </c>
      <c r="D1993" s="10">
        <v>2658.8150000000001</v>
      </c>
      <c r="E1993" s="10">
        <v>2550.3829999999998</v>
      </c>
      <c r="F1993" s="10">
        <v>2589.2930000000001</v>
      </c>
      <c r="G1993" s="10">
        <v>3086011600</v>
      </c>
      <c r="H1993" s="10">
        <v>30099445103</v>
      </c>
      <c r="I1993" s="10">
        <v>11.96</v>
      </c>
      <c r="J1993" s="10">
        <v>0.46400000000000002</v>
      </c>
    </row>
    <row r="1994" spans="1:10" x14ac:dyDescent="0.25">
      <c r="A1994" s="9">
        <v>41351</v>
      </c>
      <c r="B1994" s="10">
        <v>2589.2930000000001</v>
      </c>
      <c r="C1994" s="10">
        <v>2577.605</v>
      </c>
      <c r="D1994" s="10">
        <v>2600.134</v>
      </c>
      <c r="E1994" s="10">
        <v>2552.4409999999998</v>
      </c>
      <c r="F1994" s="10">
        <v>2555.556</v>
      </c>
      <c r="G1994" s="10">
        <v>2268062400</v>
      </c>
      <c r="H1994" s="10">
        <v>21823582321</v>
      </c>
      <c r="I1994" s="10">
        <v>-33.737000000000002</v>
      </c>
      <c r="J1994" s="10">
        <v>-1.3028999999999999</v>
      </c>
    </row>
    <row r="1995" spans="1:10" x14ac:dyDescent="0.25">
      <c r="A1995" s="9">
        <v>41352</v>
      </c>
      <c r="B1995" s="10">
        <v>2555.556</v>
      </c>
      <c r="C1995" s="10">
        <v>2559.5940000000001</v>
      </c>
      <c r="D1995" s="10">
        <v>2591.0770000000002</v>
      </c>
      <c r="E1995" s="10">
        <v>2547.0859999999998</v>
      </c>
      <c r="F1995" s="10">
        <v>2586.0340000000001</v>
      </c>
      <c r="G1995" s="10">
        <v>2055221900</v>
      </c>
      <c r="H1995" s="10">
        <v>19261689163</v>
      </c>
      <c r="I1995" s="10">
        <v>30.478000000000002</v>
      </c>
      <c r="J1995" s="10">
        <v>1.1926000000000001</v>
      </c>
    </row>
    <row r="1996" spans="1:10" x14ac:dyDescent="0.25">
      <c r="A1996" s="9">
        <v>41353</v>
      </c>
      <c r="B1996" s="10">
        <v>2586.0340000000001</v>
      </c>
      <c r="C1996" s="10">
        <v>2588.73</v>
      </c>
      <c r="D1996" s="10">
        <v>2680.5549999999998</v>
      </c>
      <c r="E1996" s="10">
        <v>2587.44</v>
      </c>
      <c r="F1996" s="10">
        <v>2680.098</v>
      </c>
      <c r="G1996" s="10">
        <v>3498168800</v>
      </c>
      <c r="H1996" s="10">
        <v>33437193140</v>
      </c>
      <c r="I1996" s="10">
        <v>94.063999999999993</v>
      </c>
      <c r="J1996" s="10">
        <v>3.6374</v>
      </c>
    </row>
    <row r="1997" spans="1:10" x14ac:dyDescent="0.25">
      <c r="A1997" s="9">
        <v>41354</v>
      </c>
      <c r="B1997" s="10">
        <v>2680.098</v>
      </c>
      <c r="C1997" s="10">
        <v>2680.6260000000002</v>
      </c>
      <c r="D1997" s="10">
        <v>2692.2130000000002</v>
      </c>
      <c r="E1997" s="10">
        <v>2662.4</v>
      </c>
      <c r="F1997" s="10">
        <v>2679.444</v>
      </c>
      <c r="G1997" s="10">
        <v>2530938000</v>
      </c>
      <c r="H1997" s="10">
        <v>24656884175</v>
      </c>
      <c r="I1997" s="10">
        <v>-0.65400000000000003</v>
      </c>
      <c r="J1997" s="10">
        <v>-2.4400000000000002E-2</v>
      </c>
    </row>
    <row r="1998" spans="1:10" x14ac:dyDescent="0.25">
      <c r="A1998" s="9">
        <v>41355</v>
      </c>
      <c r="B1998" s="10">
        <v>2679.444</v>
      </c>
      <c r="C1998" s="10">
        <v>2677.1309999999999</v>
      </c>
      <c r="D1998" s="10">
        <v>2691.26</v>
      </c>
      <c r="E1998" s="10">
        <v>2666.0030000000002</v>
      </c>
      <c r="F1998" s="10">
        <v>2680.529</v>
      </c>
      <c r="G1998" s="10">
        <v>2017883700</v>
      </c>
      <c r="H1998" s="10">
        <v>18859054432</v>
      </c>
      <c r="I1998" s="10">
        <v>1.085</v>
      </c>
      <c r="J1998" s="10">
        <v>4.0500000000000001E-2</v>
      </c>
    </row>
    <row r="1999" spans="1:10" x14ac:dyDescent="0.25">
      <c r="A1999" s="9">
        <v>41358</v>
      </c>
      <c r="B1999" s="10">
        <v>2680.529</v>
      </c>
      <c r="C1999" s="10">
        <v>2693.0749999999998</v>
      </c>
      <c r="D1999" s="10">
        <v>2709.962</v>
      </c>
      <c r="E1999" s="10">
        <v>2668.154</v>
      </c>
      <c r="F1999" s="10">
        <v>2672.0250000000001</v>
      </c>
      <c r="G1999" s="10">
        <v>2073236100</v>
      </c>
      <c r="H1999" s="10">
        <v>19622372123</v>
      </c>
      <c r="I1999" s="10">
        <v>-8.5039999999999996</v>
      </c>
      <c r="J1999" s="10">
        <v>-0.31730000000000003</v>
      </c>
    </row>
    <row r="2000" spans="1:10" x14ac:dyDescent="0.25">
      <c r="A2000" s="9">
        <v>41359</v>
      </c>
      <c r="B2000" s="10">
        <v>2672.0250000000001</v>
      </c>
      <c r="C2000" s="10">
        <v>2661.2440000000001</v>
      </c>
      <c r="D2000" s="10">
        <v>2661.9009999999998</v>
      </c>
      <c r="E2000" s="10">
        <v>2602.3760000000002</v>
      </c>
      <c r="F2000" s="10">
        <v>2620.3090000000002</v>
      </c>
      <c r="G2000" s="10">
        <v>2309589700</v>
      </c>
      <c r="H2000" s="10">
        <v>22276215517</v>
      </c>
      <c r="I2000" s="10">
        <v>-51.716000000000001</v>
      </c>
      <c r="J2000" s="10">
        <v>-1.9355</v>
      </c>
    </row>
    <row r="2001" spans="1:10" x14ac:dyDescent="0.25">
      <c r="A2001" s="9">
        <v>41360</v>
      </c>
      <c r="B2001" s="10">
        <v>2620.3090000000002</v>
      </c>
      <c r="C2001" s="10">
        <v>2622.373</v>
      </c>
      <c r="D2001" s="10">
        <v>2661.7759999999998</v>
      </c>
      <c r="E2001" s="10">
        <v>2610.489</v>
      </c>
      <c r="F2001" s="10">
        <v>2629.942</v>
      </c>
      <c r="G2001" s="10">
        <v>2023276200</v>
      </c>
      <c r="H2001" s="10">
        <v>19186187227</v>
      </c>
      <c r="I2001" s="10">
        <v>9.6329999999999991</v>
      </c>
      <c r="J2001" s="10">
        <v>0.36759999999999998</v>
      </c>
    </row>
    <row r="2002" spans="1:10" x14ac:dyDescent="0.25">
      <c r="A2002" s="9">
        <v>41361</v>
      </c>
      <c r="B2002" s="10">
        <v>2629.942</v>
      </c>
      <c r="C2002" s="10">
        <v>2560.2950000000001</v>
      </c>
      <c r="D2002" s="10">
        <v>2560.2950000000001</v>
      </c>
      <c r="E2002" s="10">
        <v>2507.3330000000001</v>
      </c>
      <c r="F2002" s="10">
        <v>2519.0160000000001</v>
      </c>
      <c r="G2002" s="10">
        <v>3942160100</v>
      </c>
      <c r="H2002" s="10">
        <v>35985130092</v>
      </c>
      <c r="I2002" s="10">
        <v>-110.926</v>
      </c>
      <c r="J2002" s="10">
        <v>-4.2178000000000004</v>
      </c>
    </row>
    <row r="2003" spans="1:10" x14ac:dyDescent="0.25">
      <c r="A2003" s="9">
        <v>41362</v>
      </c>
      <c r="B2003" s="10">
        <v>2519.0160000000001</v>
      </c>
      <c r="C2003" s="10">
        <v>2520.4290000000001</v>
      </c>
      <c r="D2003" s="10">
        <v>2528.9059999999999</v>
      </c>
      <c r="E2003" s="10">
        <v>2499.627</v>
      </c>
      <c r="F2003" s="10">
        <v>2522.2849999999999</v>
      </c>
      <c r="G2003" s="10">
        <v>2124910600</v>
      </c>
      <c r="H2003" s="10">
        <v>20107933360</v>
      </c>
      <c r="I2003" s="10">
        <v>3.2690000000000001</v>
      </c>
      <c r="J2003" s="10">
        <v>0.1298</v>
      </c>
    </row>
    <row r="2004" spans="1:10" x14ac:dyDescent="0.25">
      <c r="A2004" s="9">
        <v>41365</v>
      </c>
      <c r="B2004" s="10">
        <v>2522.2849999999999</v>
      </c>
      <c r="C2004" s="10">
        <v>2510.085</v>
      </c>
      <c r="D2004" s="10">
        <v>2530.268</v>
      </c>
      <c r="E2004" s="10">
        <v>2506.8589999999999</v>
      </c>
      <c r="F2004" s="10">
        <v>2515.2139999999999</v>
      </c>
      <c r="G2004" s="10">
        <v>1557614100</v>
      </c>
      <c r="H2004" s="10">
        <v>14387648863</v>
      </c>
      <c r="I2004" s="10">
        <v>-7.0709999999999997</v>
      </c>
      <c r="J2004" s="10">
        <v>-0.28029999999999999</v>
      </c>
    </row>
    <row r="2005" spans="1:10" x14ac:dyDescent="0.25">
      <c r="A2005" s="9">
        <v>41366</v>
      </c>
      <c r="B2005" s="10">
        <v>2515.2139999999999</v>
      </c>
      <c r="C2005" s="10">
        <v>2519.1460000000002</v>
      </c>
      <c r="D2005" s="10">
        <v>2543.1109999999999</v>
      </c>
      <c r="E2005" s="10">
        <v>2495.1410000000001</v>
      </c>
      <c r="F2005" s="10">
        <v>2509.6379999999999</v>
      </c>
      <c r="G2005" s="10">
        <v>1869883500</v>
      </c>
      <c r="H2005" s="10">
        <v>17835117249</v>
      </c>
      <c r="I2005" s="10">
        <v>-5.5759999999999996</v>
      </c>
      <c r="J2005" s="10">
        <v>-0.22170000000000001</v>
      </c>
    </row>
    <row r="2006" spans="1:10" x14ac:dyDescent="0.25">
      <c r="A2006" s="9">
        <v>41367</v>
      </c>
      <c r="B2006" s="10">
        <v>2509.6379999999999</v>
      </c>
      <c r="C2006" s="10">
        <v>2517.3229999999999</v>
      </c>
      <c r="D2006" s="10">
        <v>2536.5920000000001</v>
      </c>
      <c r="E2006" s="10">
        <v>2505.5189999999998</v>
      </c>
      <c r="F2006" s="10">
        <v>2515.17</v>
      </c>
      <c r="G2006" s="10">
        <v>1598848800</v>
      </c>
      <c r="H2006" s="10">
        <v>15134125309</v>
      </c>
      <c r="I2006" s="10">
        <v>5.532</v>
      </c>
      <c r="J2006" s="10">
        <v>0.22040000000000001</v>
      </c>
    </row>
    <row r="2007" spans="1:10" x14ac:dyDescent="0.25">
      <c r="A2007" s="9">
        <v>41372</v>
      </c>
      <c r="B2007" s="10">
        <v>2515.17</v>
      </c>
      <c r="C2007" s="10">
        <v>2469.3870000000002</v>
      </c>
      <c r="D2007" s="10">
        <v>2499.31</v>
      </c>
      <c r="E2007" s="10">
        <v>2458.7890000000002</v>
      </c>
      <c r="F2007" s="10">
        <v>2497.337</v>
      </c>
      <c r="G2007" s="10">
        <v>1762772400</v>
      </c>
      <c r="H2007" s="10">
        <v>16055372486</v>
      </c>
      <c r="I2007" s="10">
        <v>-17.832999999999998</v>
      </c>
      <c r="J2007" s="10">
        <v>-0.70899999999999996</v>
      </c>
    </row>
    <row r="2008" spans="1:10" x14ac:dyDescent="0.25">
      <c r="A2008" s="9">
        <v>41373</v>
      </c>
      <c r="B2008" s="10">
        <v>2497.337</v>
      </c>
      <c r="C2008" s="10">
        <v>2505.1129999999998</v>
      </c>
      <c r="D2008" s="10">
        <v>2531.4850000000001</v>
      </c>
      <c r="E2008" s="10">
        <v>2504.87</v>
      </c>
      <c r="F2008" s="10">
        <v>2512.9409999999998</v>
      </c>
      <c r="G2008" s="10">
        <v>1579890400</v>
      </c>
      <c r="H2008" s="10">
        <v>14640405262</v>
      </c>
      <c r="I2008" s="10">
        <v>15.603999999999999</v>
      </c>
      <c r="J2008" s="10">
        <v>0.62480000000000002</v>
      </c>
    </row>
    <row r="2009" spans="1:10" x14ac:dyDescent="0.25">
      <c r="A2009" s="9">
        <v>41374</v>
      </c>
      <c r="B2009" s="10">
        <v>2512.9409999999998</v>
      </c>
      <c r="C2009" s="10">
        <v>2511.9699999999998</v>
      </c>
      <c r="D2009" s="10">
        <v>2516.511</v>
      </c>
      <c r="E2009" s="10">
        <v>2485.395</v>
      </c>
      <c r="F2009" s="10">
        <v>2503.299</v>
      </c>
      <c r="G2009" s="10">
        <v>1469322500</v>
      </c>
      <c r="H2009" s="10">
        <v>14034823851</v>
      </c>
      <c r="I2009" s="10">
        <v>-9.6419999999999995</v>
      </c>
      <c r="J2009" s="10">
        <v>-0.38369999999999999</v>
      </c>
    </row>
    <row r="2010" spans="1:10" x14ac:dyDescent="0.25">
      <c r="A2010" s="9">
        <v>41375</v>
      </c>
      <c r="B2010" s="10">
        <v>2503.299</v>
      </c>
      <c r="C2010" s="10">
        <v>2521.7139999999999</v>
      </c>
      <c r="D2010" s="10">
        <v>2528.1460000000002</v>
      </c>
      <c r="E2010" s="10">
        <v>2497.0720000000001</v>
      </c>
      <c r="F2010" s="10">
        <v>2500.0010000000002</v>
      </c>
      <c r="G2010" s="10">
        <v>1371622000</v>
      </c>
      <c r="H2010" s="10">
        <v>13074540235</v>
      </c>
      <c r="I2010" s="10">
        <v>-3.298</v>
      </c>
      <c r="J2010" s="10">
        <v>-0.13170000000000001</v>
      </c>
    </row>
    <row r="2011" spans="1:10" x14ac:dyDescent="0.25">
      <c r="A2011" s="9">
        <v>41376</v>
      </c>
      <c r="B2011" s="10">
        <v>2500.0010000000002</v>
      </c>
      <c r="C2011" s="10">
        <v>2499.1660000000002</v>
      </c>
      <c r="D2011" s="10">
        <v>2512.4560000000001</v>
      </c>
      <c r="E2011" s="10">
        <v>2481.1260000000002</v>
      </c>
      <c r="F2011" s="10">
        <v>2483.2860000000001</v>
      </c>
      <c r="G2011" s="10">
        <v>1327010600</v>
      </c>
      <c r="H2011" s="10">
        <v>12046240150</v>
      </c>
      <c r="I2011" s="10">
        <v>-16.715</v>
      </c>
      <c r="J2011" s="10">
        <v>-0.66859999999999997</v>
      </c>
    </row>
    <row r="2012" spans="1:10" x14ac:dyDescent="0.25">
      <c r="A2012" s="9">
        <v>41379</v>
      </c>
      <c r="B2012" s="10">
        <v>2483.2860000000001</v>
      </c>
      <c r="C2012" s="10">
        <v>2475.248</v>
      </c>
      <c r="D2012" s="10">
        <v>2485.5410000000002</v>
      </c>
      <c r="E2012" s="10">
        <v>2453.616</v>
      </c>
      <c r="F2012" s="10">
        <v>2461.5300000000002</v>
      </c>
      <c r="G2012" s="10">
        <v>1584439300</v>
      </c>
      <c r="H2012" s="10">
        <v>12868333131</v>
      </c>
      <c r="I2012" s="10">
        <v>-21.756</v>
      </c>
      <c r="J2012" s="10">
        <v>-0.87609999999999999</v>
      </c>
    </row>
    <row r="2013" spans="1:10" x14ac:dyDescent="0.25">
      <c r="A2013" s="9">
        <v>41380</v>
      </c>
      <c r="B2013" s="10">
        <v>2461.5300000000002</v>
      </c>
      <c r="C2013" s="10">
        <v>2447.136</v>
      </c>
      <c r="D2013" s="10">
        <v>2468.5529999999999</v>
      </c>
      <c r="E2013" s="10">
        <v>2422.8380000000002</v>
      </c>
      <c r="F2013" s="10">
        <v>2466.0859999999998</v>
      </c>
      <c r="G2013" s="10">
        <v>1950222000</v>
      </c>
      <c r="H2013" s="10">
        <v>17691813124</v>
      </c>
      <c r="I2013" s="10">
        <v>4.556</v>
      </c>
      <c r="J2013" s="10">
        <v>0.18509999999999999</v>
      </c>
    </row>
    <row r="2014" spans="1:10" x14ac:dyDescent="0.25">
      <c r="A2014" s="9">
        <v>41381</v>
      </c>
      <c r="B2014" s="10">
        <v>2466.0859999999998</v>
      </c>
      <c r="C2014" s="10">
        <v>2461.0369999999998</v>
      </c>
      <c r="D2014" s="10">
        <v>2463.4490000000001</v>
      </c>
      <c r="E2014" s="10">
        <v>2428.319</v>
      </c>
      <c r="F2014" s="10">
        <v>2446.3989999999999</v>
      </c>
      <c r="G2014" s="10">
        <v>1553387300</v>
      </c>
      <c r="H2014" s="10">
        <v>13585723589</v>
      </c>
      <c r="I2014" s="10">
        <v>-19.687000000000001</v>
      </c>
      <c r="J2014" s="10">
        <v>-0.79830000000000001</v>
      </c>
    </row>
    <row r="2015" spans="1:10" x14ac:dyDescent="0.25">
      <c r="A2015" s="9">
        <v>41382</v>
      </c>
      <c r="B2015" s="10">
        <v>2446.3989999999999</v>
      </c>
      <c r="C2015" s="10">
        <v>2424.4209999999998</v>
      </c>
      <c r="D2015" s="10">
        <v>2461.3719999999998</v>
      </c>
      <c r="E2015" s="10">
        <v>2417.145</v>
      </c>
      <c r="F2015" s="10">
        <v>2458.1489999999999</v>
      </c>
      <c r="G2015" s="10">
        <v>1584262300</v>
      </c>
      <c r="H2015" s="10">
        <v>14740815621</v>
      </c>
      <c r="I2015" s="10">
        <v>11.75</v>
      </c>
      <c r="J2015" s="10">
        <v>0.4803</v>
      </c>
    </row>
    <row r="2016" spans="1:10" x14ac:dyDescent="0.25">
      <c r="A2016" s="9">
        <v>41383</v>
      </c>
      <c r="B2016" s="10">
        <v>2458.1489999999999</v>
      </c>
      <c r="C2016" s="10">
        <v>2463.0749999999998</v>
      </c>
      <c r="D2016" s="10">
        <v>2557.5439999999999</v>
      </c>
      <c r="E2016" s="10">
        <v>2460.4250000000002</v>
      </c>
      <c r="F2016" s="10">
        <v>2546.2020000000002</v>
      </c>
      <c r="G2016" s="10">
        <v>2794417300</v>
      </c>
      <c r="H2016" s="10">
        <v>26441833144</v>
      </c>
      <c r="I2016" s="10">
        <v>88.052999999999997</v>
      </c>
      <c r="J2016" s="10">
        <v>3.5821000000000001</v>
      </c>
    </row>
    <row r="2017" spans="1:10" x14ac:dyDescent="0.25">
      <c r="A2017" s="9">
        <v>41386</v>
      </c>
      <c r="B2017" s="10">
        <v>2546.2020000000002</v>
      </c>
      <c r="C2017" s="10">
        <v>2533.73</v>
      </c>
      <c r="D2017" s="10">
        <v>2552.3789999999999</v>
      </c>
      <c r="E2017" s="10">
        <v>2532.9340000000002</v>
      </c>
      <c r="F2017" s="10">
        <v>2551.2800000000002</v>
      </c>
      <c r="G2017" s="10">
        <v>1935614800</v>
      </c>
      <c r="H2017" s="10">
        <v>18485874337</v>
      </c>
      <c r="I2017" s="10">
        <v>5.0780000000000003</v>
      </c>
      <c r="J2017" s="10">
        <v>0.19939999999999999</v>
      </c>
    </row>
    <row r="2018" spans="1:10" x14ac:dyDescent="0.25">
      <c r="A2018" s="9">
        <v>41387</v>
      </c>
      <c r="B2018" s="10">
        <v>2551.2800000000002</v>
      </c>
      <c r="C2018" s="10">
        <v>2557.1550000000002</v>
      </c>
      <c r="D2018" s="10">
        <v>2557.1550000000002</v>
      </c>
      <c r="E2018" s="10">
        <v>2472.27</v>
      </c>
      <c r="F2018" s="10">
        <v>2474.7150000000001</v>
      </c>
      <c r="G2018" s="10">
        <v>2066061800</v>
      </c>
      <c r="H2018" s="10">
        <v>19640278833</v>
      </c>
      <c r="I2018" s="10">
        <v>-76.564999999999998</v>
      </c>
      <c r="J2018" s="10">
        <v>-3.0009999999999999</v>
      </c>
    </row>
    <row r="2019" spans="1:10" x14ac:dyDescent="0.25">
      <c r="A2019" s="9">
        <v>41388</v>
      </c>
      <c r="B2019" s="10">
        <v>2474.7150000000001</v>
      </c>
      <c r="C2019" s="10">
        <v>2478.9670000000001</v>
      </c>
      <c r="D2019" s="10">
        <v>2538.5100000000002</v>
      </c>
      <c r="E2019" s="10">
        <v>2467.2310000000002</v>
      </c>
      <c r="F2019" s="10">
        <v>2520.5520000000001</v>
      </c>
      <c r="G2019" s="10">
        <v>1962012800</v>
      </c>
      <c r="H2019" s="10">
        <v>18606213951</v>
      </c>
      <c r="I2019" s="10">
        <v>45.837000000000003</v>
      </c>
      <c r="J2019" s="10">
        <v>1.8522000000000001</v>
      </c>
    </row>
    <row r="2020" spans="1:10" x14ac:dyDescent="0.25">
      <c r="A2020" s="9">
        <v>41389</v>
      </c>
      <c r="B2020" s="10">
        <v>2520.5520000000001</v>
      </c>
      <c r="C2020" s="10">
        <v>2509.8809999999999</v>
      </c>
      <c r="D2020" s="10">
        <v>2530.4340000000002</v>
      </c>
      <c r="E2020" s="10">
        <v>2479.4639999999999</v>
      </c>
      <c r="F2020" s="10">
        <v>2496.1039999999998</v>
      </c>
      <c r="G2020" s="10">
        <v>1753298000</v>
      </c>
      <c r="H2020" s="10">
        <v>16670637828</v>
      </c>
      <c r="I2020" s="10">
        <v>-24.448</v>
      </c>
      <c r="J2020" s="10">
        <v>-0.96989999999999998</v>
      </c>
    </row>
    <row r="2021" spans="1:10" x14ac:dyDescent="0.25">
      <c r="A2021" s="9">
        <v>41390</v>
      </c>
      <c r="B2021" s="10">
        <v>2496.1039999999998</v>
      </c>
      <c r="C2021" s="10">
        <v>2505.5360000000001</v>
      </c>
      <c r="D2021" s="10">
        <v>2515.5419999999999</v>
      </c>
      <c r="E2021" s="10">
        <v>2468.23</v>
      </c>
      <c r="F2021" s="10">
        <v>2474.5</v>
      </c>
      <c r="G2021" s="10">
        <v>1472380500</v>
      </c>
      <c r="H2021" s="10">
        <v>13417390150</v>
      </c>
      <c r="I2021" s="10">
        <v>-21.603999999999999</v>
      </c>
      <c r="J2021" s="10">
        <v>-0.86550000000000005</v>
      </c>
    </row>
    <row r="2022" spans="1:10" x14ac:dyDescent="0.25">
      <c r="A2022" s="9">
        <v>41396</v>
      </c>
      <c r="B2022" s="10">
        <v>2474.5</v>
      </c>
      <c r="C2022" s="10">
        <v>2460.8879999999999</v>
      </c>
      <c r="D2022" s="10">
        <v>2482.462</v>
      </c>
      <c r="E2022" s="10">
        <v>2447.0239999999999</v>
      </c>
      <c r="F2022" s="10">
        <v>2481.0709999999999</v>
      </c>
      <c r="G2022" s="10">
        <v>1558378400</v>
      </c>
      <c r="H2022" s="10">
        <v>13494387930</v>
      </c>
      <c r="I2022" s="10">
        <v>6.5709999999999997</v>
      </c>
      <c r="J2022" s="10">
        <v>0.26550000000000001</v>
      </c>
    </row>
    <row r="2023" spans="1:10" x14ac:dyDescent="0.25">
      <c r="A2023" s="9">
        <v>41397</v>
      </c>
      <c r="B2023" s="10">
        <v>2481.0709999999999</v>
      </c>
      <c r="C2023" s="10">
        <v>2489.5630000000001</v>
      </c>
      <c r="D2023" s="10">
        <v>2555.2040000000002</v>
      </c>
      <c r="E2023" s="10">
        <v>2489.1469999999999</v>
      </c>
      <c r="F2023" s="10">
        <v>2523.5219999999999</v>
      </c>
      <c r="G2023" s="10">
        <v>2166172700</v>
      </c>
      <c r="H2023" s="10">
        <v>20198005003</v>
      </c>
      <c r="I2023" s="10">
        <v>42.451000000000001</v>
      </c>
      <c r="J2023" s="10">
        <v>1.7110000000000001</v>
      </c>
    </row>
    <row r="2024" spans="1:10" x14ac:dyDescent="0.25">
      <c r="A2024" s="9">
        <v>41400</v>
      </c>
      <c r="B2024" s="10">
        <v>2523.5219999999999</v>
      </c>
      <c r="C2024" s="10">
        <v>2531.6030000000001</v>
      </c>
      <c r="D2024" s="10">
        <v>2561.09</v>
      </c>
      <c r="E2024" s="10">
        <v>2527.6640000000002</v>
      </c>
      <c r="F2024" s="10">
        <v>2549.819</v>
      </c>
      <c r="G2024" s="10">
        <v>1857038400</v>
      </c>
      <c r="H2024" s="10">
        <v>17337040564</v>
      </c>
      <c r="I2024" s="10">
        <v>26.297000000000001</v>
      </c>
      <c r="J2024" s="10">
        <v>1.0421</v>
      </c>
    </row>
    <row r="2025" spans="1:10" x14ac:dyDescent="0.25">
      <c r="A2025" s="9">
        <v>41401</v>
      </c>
      <c r="B2025" s="10">
        <v>2549.819</v>
      </c>
      <c r="C2025" s="10">
        <v>2543.6619999999998</v>
      </c>
      <c r="D2025" s="10">
        <v>2554.1570000000002</v>
      </c>
      <c r="E2025" s="10">
        <v>2527.395</v>
      </c>
      <c r="F2025" s="10">
        <v>2547.7919999999999</v>
      </c>
      <c r="G2025" s="10">
        <v>1673533000</v>
      </c>
      <c r="H2025" s="10">
        <v>16341519416</v>
      </c>
      <c r="I2025" s="10">
        <v>-2.0270000000000001</v>
      </c>
      <c r="J2025" s="10">
        <v>-7.9500000000000001E-2</v>
      </c>
    </row>
    <row r="2026" spans="1:10" x14ac:dyDescent="0.25">
      <c r="A2026" s="9">
        <v>41402</v>
      </c>
      <c r="B2026" s="10">
        <v>2547.7919999999999</v>
      </c>
      <c r="C2026" s="10">
        <v>2558.0140000000001</v>
      </c>
      <c r="D2026" s="10">
        <v>2578.7040000000002</v>
      </c>
      <c r="E2026" s="10">
        <v>2541.8719999999998</v>
      </c>
      <c r="F2026" s="10">
        <v>2553.7510000000002</v>
      </c>
      <c r="G2026" s="10">
        <v>1872592500</v>
      </c>
      <c r="H2026" s="10">
        <v>17391028040</v>
      </c>
      <c r="I2026" s="10">
        <v>5.9589999999999996</v>
      </c>
      <c r="J2026" s="10">
        <v>0.2339</v>
      </c>
    </row>
    <row r="2027" spans="1:10" x14ac:dyDescent="0.25">
      <c r="A2027" s="9">
        <v>41403</v>
      </c>
      <c r="B2027" s="10">
        <v>2553.7510000000002</v>
      </c>
      <c r="C2027" s="10">
        <v>2554.8989999999999</v>
      </c>
      <c r="D2027" s="10">
        <v>2556.3620000000001</v>
      </c>
      <c r="E2027" s="10">
        <v>2519.4369999999999</v>
      </c>
      <c r="F2027" s="10">
        <v>2539.8180000000002</v>
      </c>
      <c r="G2027" s="10">
        <v>1852783500</v>
      </c>
      <c r="H2027" s="10">
        <v>18117387286</v>
      </c>
      <c r="I2027" s="10">
        <v>-13.933</v>
      </c>
      <c r="J2027" s="10">
        <v>-0.54559999999999997</v>
      </c>
    </row>
    <row r="2028" spans="1:10" x14ac:dyDescent="0.25">
      <c r="A2028" s="9">
        <v>41404</v>
      </c>
      <c r="B2028" s="10">
        <v>2539.8180000000002</v>
      </c>
      <c r="C2028" s="10">
        <v>2534.2710000000002</v>
      </c>
      <c r="D2028" s="10">
        <v>2560.7869999999998</v>
      </c>
      <c r="E2028" s="10">
        <v>2530.1289999999999</v>
      </c>
      <c r="F2028" s="10">
        <v>2554.3919999999998</v>
      </c>
      <c r="G2028" s="10">
        <v>1704575100</v>
      </c>
      <c r="H2028" s="10">
        <v>16175248039</v>
      </c>
      <c r="I2028" s="10">
        <v>14.574</v>
      </c>
      <c r="J2028" s="10">
        <v>0.57379999999999998</v>
      </c>
    </row>
    <row r="2029" spans="1:10" x14ac:dyDescent="0.25">
      <c r="A2029" s="9">
        <v>41407</v>
      </c>
      <c r="B2029" s="10">
        <v>2554.3919999999998</v>
      </c>
      <c r="C2029" s="10">
        <v>2555.8130000000001</v>
      </c>
      <c r="D2029" s="10">
        <v>2560.1860000000001</v>
      </c>
      <c r="E2029" s="10">
        <v>2534.2489999999998</v>
      </c>
      <c r="F2029" s="10">
        <v>2547.4769999999999</v>
      </c>
      <c r="G2029" s="10">
        <v>1721575600</v>
      </c>
      <c r="H2029" s="10">
        <v>16687292673</v>
      </c>
      <c r="I2029" s="10">
        <v>-6.915</v>
      </c>
      <c r="J2029" s="10">
        <v>-0.2707</v>
      </c>
    </row>
    <row r="2030" spans="1:10" x14ac:dyDescent="0.25">
      <c r="A2030" s="9">
        <v>41408</v>
      </c>
      <c r="B2030" s="10">
        <v>2547.4769999999999</v>
      </c>
      <c r="C2030" s="10">
        <v>2542.2530000000002</v>
      </c>
      <c r="D2030" s="10">
        <v>2543.5880000000002</v>
      </c>
      <c r="E2030" s="10">
        <v>2508.9119999999998</v>
      </c>
      <c r="F2030" s="10">
        <v>2522.442</v>
      </c>
      <c r="G2030" s="10">
        <v>1723328800</v>
      </c>
      <c r="H2030" s="10">
        <v>16383744326</v>
      </c>
      <c r="I2030" s="10">
        <v>-25.035</v>
      </c>
      <c r="J2030" s="10">
        <v>-0.98270000000000002</v>
      </c>
    </row>
    <row r="2031" spans="1:10" x14ac:dyDescent="0.25">
      <c r="A2031" s="9">
        <v>41409</v>
      </c>
      <c r="B2031" s="10">
        <v>2522.442</v>
      </c>
      <c r="C2031" s="10">
        <v>2523.2649999999999</v>
      </c>
      <c r="D2031" s="10">
        <v>2536.6219999999998</v>
      </c>
      <c r="E2031" s="10">
        <v>2520.6570000000002</v>
      </c>
      <c r="F2031" s="10">
        <v>2536.5039999999999</v>
      </c>
      <c r="G2031" s="10">
        <v>1331963300</v>
      </c>
      <c r="H2031" s="10">
        <v>13212564585</v>
      </c>
      <c r="I2031" s="10">
        <v>14.061999999999999</v>
      </c>
      <c r="J2031" s="10">
        <v>0.5575</v>
      </c>
    </row>
    <row r="2032" spans="1:10" x14ac:dyDescent="0.25">
      <c r="A2032" s="9">
        <v>41410</v>
      </c>
      <c r="B2032" s="10">
        <v>2536.5039999999999</v>
      </c>
      <c r="C2032" s="10">
        <v>2530.7080000000001</v>
      </c>
      <c r="D2032" s="10">
        <v>2576.0889999999999</v>
      </c>
      <c r="E2032" s="10">
        <v>2511.9520000000002</v>
      </c>
      <c r="F2032" s="10">
        <v>2574.46</v>
      </c>
      <c r="G2032" s="10">
        <v>2248443400</v>
      </c>
      <c r="H2032" s="10">
        <v>22122687954</v>
      </c>
      <c r="I2032" s="10">
        <v>37.956000000000003</v>
      </c>
      <c r="J2032" s="10">
        <v>1.4964</v>
      </c>
    </row>
    <row r="2033" spans="1:10" x14ac:dyDescent="0.25">
      <c r="A2033" s="9">
        <v>41411</v>
      </c>
      <c r="B2033" s="10">
        <v>2574.46</v>
      </c>
      <c r="C2033" s="10">
        <v>2571.4960000000001</v>
      </c>
      <c r="D2033" s="10">
        <v>2613.9560000000001</v>
      </c>
      <c r="E2033" s="10">
        <v>2563.5079999999998</v>
      </c>
      <c r="F2033" s="10">
        <v>2606.1930000000002</v>
      </c>
      <c r="G2033" s="10">
        <v>2728550100</v>
      </c>
      <c r="H2033" s="10">
        <v>24468846946</v>
      </c>
      <c r="I2033" s="10">
        <v>31.733000000000001</v>
      </c>
      <c r="J2033" s="10">
        <v>1.2325999999999999</v>
      </c>
    </row>
    <row r="2034" spans="1:10" x14ac:dyDescent="0.25">
      <c r="A2034" s="9">
        <v>41414</v>
      </c>
      <c r="B2034" s="10">
        <v>2606.1930000000002</v>
      </c>
      <c r="C2034" s="10">
        <v>2611.1480000000001</v>
      </c>
      <c r="D2034" s="10">
        <v>2649.22</v>
      </c>
      <c r="E2034" s="10">
        <v>2601.4270000000001</v>
      </c>
      <c r="F2034" s="10">
        <v>2629.8040000000001</v>
      </c>
      <c r="G2034" s="10">
        <v>2869338100</v>
      </c>
      <c r="H2034" s="10">
        <v>27607947583</v>
      </c>
      <c r="I2034" s="10">
        <v>23.611000000000001</v>
      </c>
      <c r="J2034" s="10">
        <v>0.90600000000000003</v>
      </c>
    </row>
    <row r="2035" spans="1:10" x14ac:dyDescent="0.25">
      <c r="A2035" s="9">
        <v>41415</v>
      </c>
      <c r="B2035" s="10">
        <v>2629.8040000000001</v>
      </c>
      <c r="C2035" s="10">
        <v>2624.5929999999998</v>
      </c>
      <c r="D2035" s="10">
        <v>2633.4609999999998</v>
      </c>
      <c r="E2035" s="10">
        <v>2603.9360000000001</v>
      </c>
      <c r="F2035" s="10">
        <v>2623.3229999999999</v>
      </c>
      <c r="G2035" s="10">
        <v>2247959800</v>
      </c>
      <c r="H2035" s="10">
        <v>21409776739</v>
      </c>
      <c r="I2035" s="10">
        <v>-6.4809999999999999</v>
      </c>
      <c r="J2035" s="10">
        <v>-0.24640000000000001</v>
      </c>
    </row>
    <row r="2036" spans="1:10" x14ac:dyDescent="0.25">
      <c r="A2036" s="9">
        <v>41416</v>
      </c>
      <c r="B2036" s="10">
        <v>2623.3229999999999</v>
      </c>
      <c r="C2036" s="10">
        <v>2623.0419999999999</v>
      </c>
      <c r="D2036" s="10">
        <v>2634.9569999999999</v>
      </c>
      <c r="E2036" s="10">
        <v>2612.306</v>
      </c>
      <c r="F2036" s="10">
        <v>2625.846</v>
      </c>
      <c r="G2036" s="10">
        <v>2382232100</v>
      </c>
      <c r="H2036" s="10">
        <v>21912410304</v>
      </c>
      <c r="I2036" s="10">
        <v>2.5230000000000001</v>
      </c>
      <c r="J2036" s="10">
        <v>9.6199999999999994E-2</v>
      </c>
    </row>
    <row r="2037" spans="1:10" x14ac:dyDescent="0.25">
      <c r="A2037" s="9">
        <v>41417</v>
      </c>
      <c r="B2037" s="10">
        <v>2625.846</v>
      </c>
      <c r="C2037" s="10">
        <v>2610.9969999999998</v>
      </c>
      <c r="D2037" s="10">
        <v>2622.7939999999999</v>
      </c>
      <c r="E2037" s="10">
        <v>2577.1469999999999</v>
      </c>
      <c r="F2037" s="10">
        <v>2579.4349999999999</v>
      </c>
      <c r="G2037" s="10">
        <v>2302751400</v>
      </c>
      <c r="H2037" s="10">
        <v>20341343473</v>
      </c>
      <c r="I2037" s="10">
        <v>-46.411000000000001</v>
      </c>
      <c r="J2037" s="10">
        <v>-1.7675000000000001</v>
      </c>
    </row>
    <row r="2038" spans="1:10" x14ac:dyDescent="0.25">
      <c r="A2038" s="9">
        <v>41418</v>
      </c>
      <c r="B2038" s="10">
        <v>2579.4349999999999</v>
      </c>
      <c r="C2038" s="10">
        <v>2588.3589999999999</v>
      </c>
      <c r="D2038" s="10">
        <v>2605.4209999999998</v>
      </c>
      <c r="E2038" s="10">
        <v>2569.4670000000001</v>
      </c>
      <c r="F2038" s="10">
        <v>2589.4229999999998</v>
      </c>
      <c r="G2038" s="10">
        <v>1809226100</v>
      </c>
      <c r="H2038" s="10">
        <v>15867802618</v>
      </c>
      <c r="I2038" s="10">
        <v>9.9879999999999995</v>
      </c>
      <c r="J2038" s="10">
        <v>0.38719999999999999</v>
      </c>
    </row>
    <row r="2039" spans="1:10" x14ac:dyDescent="0.25">
      <c r="A2039" s="9">
        <v>41421</v>
      </c>
      <c r="B2039" s="10">
        <v>2589.4229999999998</v>
      </c>
      <c r="C2039" s="10">
        <v>2586.91</v>
      </c>
      <c r="D2039" s="10">
        <v>2605.357</v>
      </c>
      <c r="E2039" s="10">
        <v>2584.59</v>
      </c>
      <c r="F2039" s="10">
        <v>2591.84</v>
      </c>
      <c r="G2039" s="10">
        <v>1757115500</v>
      </c>
      <c r="H2039" s="10">
        <v>16651665069</v>
      </c>
      <c r="I2039" s="10">
        <v>2.4169999999999998</v>
      </c>
      <c r="J2039" s="10">
        <v>9.3299999999999994E-2</v>
      </c>
    </row>
    <row r="2040" spans="1:10" x14ac:dyDescent="0.25">
      <c r="A2040" s="9">
        <v>41422</v>
      </c>
      <c r="B2040" s="10">
        <v>2591.84</v>
      </c>
      <c r="C2040" s="10">
        <v>2592.7440000000001</v>
      </c>
      <c r="D2040" s="10">
        <v>2640.6849999999999</v>
      </c>
      <c r="E2040" s="10">
        <v>2581.1959999999999</v>
      </c>
      <c r="F2040" s="10">
        <v>2639.607</v>
      </c>
      <c r="G2040" s="10">
        <v>2505897700</v>
      </c>
      <c r="H2040" s="10">
        <v>23874715915</v>
      </c>
      <c r="I2040" s="10">
        <v>47.767000000000003</v>
      </c>
      <c r="J2040" s="10">
        <v>1.843</v>
      </c>
    </row>
    <row r="2041" spans="1:10" x14ac:dyDescent="0.25">
      <c r="A2041" s="9">
        <v>41423</v>
      </c>
      <c r="B2041" s="10">
        <v>2639.607</v>
      </c>
      <c r="C2041" s="10">
        <v>2644.1590000000001</v>
      </c>
      <c r="D2041" s="10">
        <v>2655.223</v>
      </c>
      <c r="E2041" s="10">
        <v>2630.5279999999998</v>
      </c>
      <c r="F2041" s="10">
        <v>2632.8139999999999</v>
      </c>
      <c r="G2041" s="10">
        <v>2454251700</v>
      </c>
      <c r="H2041" s="10">
        <v>23018245894</v>
      </c>
      <c r="I2041" s="10">
        <v>-6.7930000000000001</v>
      </c>
      <c r="J2041" s="10">
        <v>-0.25729999999999997</v>
      </c>
    </row>
    <row r="2042" spans="1:10" x14ac:dyDescent="0.25">
      <c r="A2042" s="9">
        <v>41424</v>
      </c>
      <c r="B2042" s="10">
        <v>2632.8139999999999</v>
      </c>
      <c r="C2042" s="10">
        <v>2626.933</v>
      </c>
      <c r="D2042" s="10">
        <v>2643.482</v>
      </c>
      <c r="E2042" s="10">
        <v>2621.1089999999999</v>
      </c>
      <c r="F2042" s="10">
        <v>2632.26</v>
      </c>
      <c r="G2042" s="10">
        <v>2080897200</v>
      </c>
      <c r="H2042" s="10">
        <v>20753852213</v>
      </c>
      <c r="I2042" s="10">
        <v>-0.55400000000000005</v>
      </c>
      <c r="J2042" s="10">
        <v>-2.1000000000000001E-2</v>
      </c>
    </row>
    <row r="2043" spans="1:10" x14ac:dyDescent="0.25">
      <c r="A2043" s="9">
        <v>41425</v>
      </c>
      <c r="B2043" s="10">
        <v>2632.26</v>
      </c>
      <c r="C2043" s="10">
        <v>2636.2829999999999</v>
      </c>
      <c r="D2043" s="10">
        <v>2645.8310000000001</v>
      </c>
      <c r="E2043" s="10">
        <v>2609.6759999999999</v>
      </c>
      <c r="F2043" s="10">
        <v>2613.0369999999998</v>
      </c>
      <c r="G2043" s="10">
        <v>1959755100</v>
      </c>
      <c r="H2043" s="10">
        <v>19677383942</v>
      </c>
      <c r="I2043" s="10">
        <v>-19.222999999999999</v>
      </c>
      <c r="J2043" s="10">
        <v>-0.73029999999999995</v>
      </c>
    </row>
    <row r="2044" spans="1:10" x14ac:dyDescent="0.25">
      <c r="A2044" s="9">
        <v>41428</v>
      </c>
      <c r="B2044" s="10">
        <v>2613.0369999999998</v>
      </c>
      <c r="C2044" s="10">
        <v>2607.8589999999999</v>
      </c>
      <c r="D2044" s="10">
        <v>2625.5889999999999</v>
      </c>
      <c r="E2044" s="10">
        <v>2596.2979999999998</v>
      </c>
      <c r="F2044" s="10">
        <v>2603.8530000000001</v>
      </c>
      <c r="G2044" s="10">
        <v>1923206400</v>
      </c>
      <c r="H2044" s="10">
        <v>18194824447</v>
      </c>
      <c r="I2044" s="10">
        <v>-9.1839999999999993</v>
      </c>
      <c r="J2044" s="10">
        <v>-0.35149999999999998</v>
      </c>
    </row>
    <row r="2045" spans="1:10" x14ac:dyDescent="0.25">
      <c r="A2045" s="9">
        <v>41429</v>
      </c>
      <c r="B2045" s="10">
        <v>2603.8530000000001</v>
      </c>
      <c r="C2045" s="10">
        <v>2600.5810000000001</v>
      </c>
      <c r="D2045" s="10">
        <v>2600.5810000000001</v>
      </c>
      <c r="E2045" s="10">
        <v>2566.1990000000001</v>
      </c>
      <c r="F2045" s="10">
        <v>2573.5120000000002</v>
      </c>
      <c r="G2045" s="10">
        <v>1909407800</v>
      </c>
      <c r="H2045" s="10">
        <v>17751192024</v>
      </c>
      <c r="I2045" s="10">
        <v>-30.341000000000001</v>
      </c>
      <c r="J2045" s="10">
        <v>-1.1652</v>
      </c>
    </row>
    <row r="2046" spans="1:10" x14ac:dyDescent="0.25">
      <c r="A2046" s="9">
        <v>41430</v>
      </c>
      <c r="B2046" s="10">
        <v>2573.5120000000002</v>
      </c>
      <c r="C2046" s="10">
        <v>2571.1320000000001</v>
      </c>
      <c r="D2046" s="10">
        <v>2574.44</v>
      </c>
      <c r="E2046" s="10">
        <v>2544.7159999999999</v>
      </c>
      <c r="F2046" s="10">
        <v>2557.732</v>
      </c>
      <c r="G2046" s="10">
        <v>1573774600</v>
      </c>
      <c r="H2046" s="10">
        <v>14894080941</v>
      </c>
      <c r="I2046" s="10">
        <v>-15.78</v>
      </c>
      <c r="J2046" s="10">
        <v>-0.61319999999999997</v>
      </c>
    </row>
    <row r="2047" spans="1:10" x14ac:dyDescent="0.25">
      <c r="A2047" s="9">
        <v>41431</v>
      </c>
      <c r="B2047" s="10">
        <v>2557.732</v>
      </c>
      <c r="C2047" s="10">
        <v>2549.864</v>
      </c>
      <c r="D2047" s="10">
        <v>2552.08</v>
      </c>
      <c r="E2047" s="10">
        <v>2520.0909999999999</v>
      </c>
      <c r="F2047" s="10">
        <v>2522.91</v>
      </c>
      <c r="G2047" s="10">
        <v>1701381900</v>
      </c>
      <c r="H2047" s="10">
        <v>16106561445</v>
      </c>
      <c r="I2047" s="10">
        <v>-34.822000000000003</v>
      </c>
      <c r="J2047" s="10">
        <v>-1.3613999999999999</v>
      </c>
    </row>
    <row r="2048" spans="1:10" x14ac:dyDescent="0.25">
      <c r="A2048" s="9">
        <v>41432</v>
      </c>
      <c r="B2048" s="10">
        <v>2522.91</v>
      </c>
      <c r="C2048" s="10">
        <v>2524.1759999999999</v>
      </c>
      <c r="D2048" s="10">
        <v>2534.9070000000002</v>
      </c>
      <c r="E2048" s="10">
        <v>2482.1550000000002</v>
      </c>
      <c r="F2048" s="10">
        <v>2489.33</v>
      </c>
      <c r="G2048" s="10">
        <v>1911976800</v>
      </c>
      <c r="H2048" s="10">
        <v>18107042338</v>
      </c>
      <c r="I2048" s="10">
        <v>-33.58</v>
      </c>
      <c r="J2048" s="10">
        <v>-1.331</v>
      </c>
    </row>
    <row r="2049" spans="1:10" x14ac:dyDescent="0.25">
      <c r="A2049" s="9">
        <v>41438</v>
      </c>
      <c r="B2049" s="10">
        <v>2489.33</v>
      </c>
      <c r="C2049" s="10">
        <v>2448.16</v>
      </c>
      <c r="D2049" s="10">
        <v>2448.16</v>
      </c>
      <c r="E2049" s="10">
        <v>2372.2399999999998</v>
      </c>
      <c r="F2049" s="10">
        <v>2405.3339999999998</v>
      </c>
      <c r="G2049" s="10">
        <v>2515263900</v>
      </c>
      <c r="H2049" s="10">
        <v>20683054517</v>
      </c>
      <c r="I2049" s="10">
        <v>-83.995999999999995</v>
      </c>
      <c r="J2049" s="10">
        <v>-3.3742000000000001</v>
      </c>
    </row>
    <row r="2050" spans="1:10" x14ac:dyDescent="0.25">
      <c r="A2050" s="9">
        <v>41439</v>
      </c>
      <c r="B2050" s="10">
        <v>2405.3339999999998</v>
      </c>
      <c r="C2050" s="10">
        <v>2407.4810000000002</v>
      </c>
      <c r="D2050" s="10">
        <v>2415.3820000000001</v>
      </c>
      <c r="E2050" s="10">
        <v>2397.3560000000002</v>
      </c>
      <c r="F2050" s="10">
        <v>2413.09</v>
      </c>
      <c r="G2050" s="10">
        <v>1909266500</v>
      </c>
      <c r="H2050" s="10">
        <v>15900561150</v>
      </c>
      <c r="I2050" s="10">
        <v>7.7560000000000002</v>
      </c>
      <c r="J2050" s="10">
        <v>0.32250000000000001</v>
      </c>
    </row>
    <row r="2051" spans="1:10" x14ac:dyDescent="0.25">
      <c r="A2051" s="9">
        <v>41442</v>
      </c>
      <c r="B2051" s="10">
        <v>2413.09</v>
      </c>
      <c r="C2051" s="10">
        <v>2419.3029999999999</v>
      </c>
      <c r="D2051" s="10">
        <v>2425.2950000000001</v>
      </c>
      <c r="E2051" s="10">
        <v>2393.9319999999998</v>
      </c>
      <c r="F2051" s="10">
        <v>2399.703</v>
      </c>
      <c r="G2051" s="10">
        <v>1684608200</v>
      </c>
      <c r="H2051" s="10">
        <v>14529960398</v>
      </c>
      <c r="I2051" s="10">
        <v>-13.387</v>
      </c>
      <c r="J2051" s="10">
        <v>-0.55479999999999996</v>
      </c>
    </row>
    <row r="2052" spans="1:10" x14ac:dyDescent="0.25">
      <c r="A2052" s="9">
        <v>41443</v>
      </c>
      <c r="B2052" s="10">
        <v>2399.703</v>
      </c>
      <c r="C2052" s="10">
        <v>2406.5259999999998</v>
      </c>
      <c r="D2052" s="10">
        <v>2417.06</v>
      </c>
      <c r="E2052" s="10">
        <v>2387.5810000000001</v>
      </c>
      <c r="F2052" s="10">
        <v>2406.4899999999998</v>
      </c>
      <c r="G2052" s="10">
        <v>1517053200</v>
      </c>
      <c r="H2052" s="10">
        <v>12870381029</v>
      </c>
      <c r="I2052" s="10">
        <v>6.7869999999999999</v>
      </c>
      <c r="J2052" s="10">
        <v>0.2828</v>
      </c>
    </row>
    <row r="2053" spans="1:10" x14ac:dyDescent="0.25">
      <c r="A2053" s="9">
        <v>41444</v>
      </c>
      <c r="B2053" s="10">
        <v>2406.4899999999998</v>
      </c>
      <c r="C2053" s="10">
        <v>2396.1860000000001</v>
      </c>
      <c r="D2053" s="10">
        <v>2396.1860000000001</v>
      </c>
      <c r="E2053" s="10">
        <v>2349.6979999999999</v>
      </c>
      <c r="F2053" s="10">
        <v>2378.6909999999998</v>
      </c>
      <c r="G2053" s="10">
        <v>1710619100</v>
      </c>
      <c r="H2053" s="10">
        <v>14811798117</v>
      </c>
      <c r="I2053" s="10">
        <v>-27.798999999999999</v>
      </c>
      <c r="J2053" s="10">
        <v>-1.1552</v>
      </c>
    </row>
    <row r="2054" spans="1:10" x14ac:dyDescent="0.25">
      <c r="A2054" s="9">
        <v>41445</v>
      </c>
      <c r="B2054" s="10">
        <v>2378.6909999999998</v>
      </c>
      <c r="C2054" s="10">
        <v>2365.3609999999999</v>
      </c>
      <c r="D2054" s="10">
        <v>2365.3609999999999</v>
      </c>
      <c r="E2054" s="10">
        <v>2297.8620000000001</v>
      </c>
      <c r="F2054" s="10">
        <v>2300.6019999999999</v>
      </c>
      <c r="G2054" s="10">
        <v>1885024100</v>
      </c>
      <c r="H2054" s="10">
        <v>15726543625</v>
      </c>
      <c r="I2054" s="10">
        <v>-78.088999999999999</v>
      </c>
      <c r="J2054" s="10">
        <v>-3.2829000000000002</v>
      </c>
    </row>
    <row r="2055" spans="1:10" x14ac:dyDescent="0.25">
      <c r="A2055" s="9">
        <v>41446</v>
      </c>
      <c r="B2055" s="10">
        <v>2300.6019999999999</v>
      </c>
      <c r="C2055" s="10">
        <v>2263.58</v>
      </c>
      <c r="D2055" s="10">
        <v>2308.2939999999999</v>
      </c>
      <c r="E2055" s="10">
        <v>2244.4760000000001</v>
      </c>
      <c r="F2055" s="10">
        <v>2294.817</v>
      </c>
      <c r="G2055" s="10">
        <v>2133772500</v>
      </c>
      <c r="H2055" s="10">
        <v>17550563764</v>
      </c>
      <c r="I2055" s="10">
        <v>-5.7850000000000001</v>
      </c>
      <c r="J2055" s="10">
        <v>-0.2515</v>
      </c>
    </row>
    <row r="2056" spans="1:10" x14ac:dyDescent="0.25">
      <c r="A2056" s="9">
        <v>41449</v>
      </c>
      <c r="B2056" s="10">
        <v>2294.817</v>
      </c>
      <c r="C2056" s="10">
        <v>2285.826</v>
      </c>
      <c r="D2056" s="10">
        <v>2285.826</v>
      </c>
      <c r="E2056" s="10">
        <v>2143.5889999999999</v>
      </c>
      <c r="F2056" s="10">
        <v>2147.4789999999998</v>
      </c>
      <c r="G2056" s="10">
        <v>3013832700</v>
      </c>
      <c r="H2056" s="10">
        <v>23465603438</v>
      </c>
      <c r="I2056" s="10">
        <v>-147.33799999999999</v>
      </c>
      <c r="J2056" s="10">
        <v>-6.4204999999999997</v>
      </c>
    </row>
    <row r="2057" spans="1:10" x14ac:dyDescent="0.25">
      <c r="A2057" s="9">
        <v>41450</v>
      </c>
      <c r="B2057" s="10">
        <v>2147.4789999999998</v>
      </c>
      <c r="C2057" s="10">
        <v>2121.9659999999999</v>
      </c>
      <c r="D2057" s="10">
        <v>2148.5659999999998</v>
      </c>
      <c r="E2057" s="10">
        <v>2004.133</v>
      </c>
      <c r="F2057" s="10">
        <v>2143.5010000000002</v>
      </c>
      <c r="G2057" s="10">
        <v>3635682300</v>
      </c>
      <c r="H2057" s="10">
        <v>26403580889</v>
      </c>
      <c r="I2057" s="10">
        <v>-3.9780000000000002</v>
      </c>
      <c r="J2057" s="10">
        <v>-0.1852</v>
      </c>
    </row>
    <row r="2058" spans="1:10" x14ac:dyDescent="0.25">
      <c r="A2058" s="9">
        <v>41451</v>
      </c>
      <c r="B2058" s="10">
        <v>2143.5010000000002</v>
      </c>
      <c r="C2058" s="10">
        <v>2146.7359999999999</v>
      </c>
      <c r="D2058" s="10">
        <v>2146.7359999999999</v>
      </c>
      <c r="E2058" s="10">
        <v>2093.5970000000002</v>
      </c>
      <c r="F2058" s="10">
        <v>2126.2460000000001</v>
      </c>
      <c r="G2058" s="10">
        <v>2685245000</v>
      </c>
      <c r="H2058" s="10">
        <v>19915156911</v>
      </c>
      <c r="I2058" s="10">
        <v>-17.254999999999999</v>
      </c>
      <c r="J2058" s="10">
        <v>-0.80500000000000005</v>
      </c>
    </row>
    <row r="2059" spans="1:10" x14ac:dyDescent="0.25">
      <c r="A2059" s="9">
        <v>41452</v>
      </c>
      <c r="B2059" s="10">
        <v>2126.2460000000001</v>
      </c>
      <c r="C2059" s="10">
        <v>2129.6930000000002</v>
      </c>
      <c r="D2059" s="10">
        <v>2157.1439999999998</v>
      </c>
      <c r="E2059" s="10">
        <v>2114.5140000000001</v>
      </c>
      <c r="F2059" s="10">
        <v>2129.9960000000001</v>
      </c>
      <c r="G2059" s="10">
        <v>2612756300</v>
      </c>
      <c r="H2059" s="10">
        <v>18896987171</v>
      </c>
      <c r="I2059" s="10">
        <v>3.75</v>
      </c>
      <c r="J2059" s="10">
        <v>0.1764</v>
      </c>
    </row>
    <row r="2060" spans="1:10" x14ac:dyDescent="0.25">
      <c r="A2060" s="9">
        <v>41453</v>
      </c>
      <c r="B2060" s="10">
        <v>2129.9960000000001</v>
      </c>
      <c r="C2060" s="10">
        <v>2117.0749999999998</v>
      </c>
      <c r="D2060" s="10">
        <v>2194.7979999999998</v>
      </c>
      <c r="E2060" s="10">
        <v>2106.547</v>
      </c>
      <c r="F2060" s="10">
        <v>2182.9769999999999</v>
      </c>
      <c r="G2060" s="10">
        <v>2669297500</v>
      </c>
      <c r="H2060" s="10">
        <v>19033616321</v>
      </c>
      <c r="I2060" s="10">
        <v>52.981000000000002</v>
      </c>
      <c r="J2060" s="10">
        <v>2.4874000000000001</v>
      </c>
    </row>
    <row r="2061" spans="1:10" x14ac:dyDescent="0.25">
      <c r="A2061" s="9">
        <v>41456</v>
      </c>
      <c r="B2061" s="10">
        <v>2182.9769999999999</v>
      </c>
      <c r="C2061" s="10">
        <v>2170.5410000000002</v>
      </c>
      <c r="D2061" s="10">
        <v>2189.116</v>
      </c>
      <c r="E2061" s="10">
        <v>2146.9459999999999</v>
      </c>
      <c r="F2061" s="10">
        <v>2187.5010000000002</v>
      </c>
      <c r="G2061" s="10">
        <v>1978340000</v>
      </c>
      <c r="H2061" s="10">
        <v>13771469313</v>
      </c>
      <c r="I2061" s="10">
        <v>4.524</v>
      </c>
      <c r="J2061" s="10">
        <v>0.2072</v>
      </c>
    </row>
    <row r="2062" spans="1:10" x14ac:dyDescent="0.25">
      <c r="A2062" s="9">
        <v>41457</v>
      </c>
      <c r="B2062" s="10">
        <v>2187.5010000000002</v>
      </c>
      <c r="C2062" s="10">
        <v>2187.252</v>
      </c>
      <c r="D2062" s="10">
        <v>2192.1120000000001</v>
      </c>
      <c r="E2062" s="10">
        <v>2158.8180000000002</v>
      </c>
      <c r="F2062" s="10">
        <v>2188.5309999999999</v>
      </c>
      <c r="G2062" s="10">
        <v>2076641900</v>
      </c>
      <c r="H2062" s="10">
        <v>16056814563</v>
      </c>
      <c r="I2062" s="10">
        <v>1.03</v>
      </c>
      <c r="J2062" s="10">
        <v>4.7100000000000003E-2</v>
      </c>
    </row>
    <row r="2063" spans="1:10" x14ac:dyDescent="0.25">
      <c r="A2063" s="9">
        <v>41458</v>
      </c>
      <c r="B2063" s="10">
        <v>2188.5309999999999</v>
      </c>
      <c r="C2063" s="10">
        <v>2172.2959999999998</v>
      </c>
      <c r="D2063" s="10">
        <v>2172.2959999999998</v>
      </c>
      <c r="E2063" s="10">
        <v>2133.346</v>
      </c>
      <c r="F2063" s="10">
        <v>2166.8939999999998</v>
      </c>
      <c r="G2063" s="10">
        <v>2141091200</v>
      </c>
      <c r="H2063" s="10">
        <v>14876487061</v>
      </c>
      <c r="I2063" s="10">
        <v>-21.637</v>
      </c>
      <c r="J2063" s="10">
        <v>-0.98870000000000002</v>
      </c>
    </row>
    <row r="2064" spans="1:10" x14ac:dyDescent="0.25">
      <c r="A2064" s="9">
        <v>41459</v>
      </c>
      <c r="B2064" s="10">
        <v>2166.8939999999998</v>
      </c>
      <c r="C2064" s="10">
        <v>2152.36</v>
      </c>
      <c r="D2064" s="10">
        <v>2200.4879999999998</v>
      </c>
      <c r="E2064" s="10">
        <v>2138.8119999999999</v>
      </c>
      <c r="F2064" s="10">
        <v>2178.009</v>
      </c>
      <c r="G2064" s="10">
        <v>2069174600</v>
      </c>
      <c r="H2064" s="10">
        <v>15457288344</v>
      </c>
      <c r="I2064" s="10">
        <v>11.115</v>
      </c>
      <c r="J2064" s="10">
        <v>0.51290000000000002</v>
      </c>
    </row>
    <row r="2065" spans="1:10" x14ac:dyDescent="0.25">
      <c r="A2065" s="9">
        <v>41460</v>
      </c>
      <c r="B2065" s="10">
        <v>2178.009</v>
      </c>
      <c r="C2065" s="10">
        <v>2179.6089999999999</v>
      </c>
      <c r="D2065" s="10">
        <v>2197.37</v>
      </c>
      <c r="E2065" s="10">
        <v>2173.732</v>
      </c>
      <c r="F2065" s="10">
        <v>2182.857</v>
      </c>
      <c r="G2065" s="10">
        <v>1589575500</v>
      </c>
      <c r="H2065" s="10">
        <v>12177308530</v>
      </c>
      <c r="I2065" s="10">
        <v>4.8479999999999999</v>
      </c>
      <c r="J2065" s="10">
        <v>0.22259999999999999</v>
      </c>
    </row>
    <row r="2066" spans="1:10" x14ac:dyDescent="0.25">
      <c r="A2066" s="9">
        <v>41463</v>
      </c>
      <c r="B2066" s="10">
        <v>2182.857</v>
      </c>
      <c r="C2066" s="10">
        <v>2152.5970000000002</v>
      </c>
      <c r="D2066" s="10">
        <v>2160.2040000000002</v>
      </c>
      <c r="E2066" s="10">
        <v>2123.7049999999999</v>
      </c>
      <c r="F2066" s="10">
        <v>2127.6320000000001</v>
      </c>
      <c r="G2066" s="10">
        <v>1675007400</v>
      </c>
      <c r="H2066" s="10">
        <v>11968474654</v>
      </c>
      <c r="I2066" s="10">
        <v>-55.225000000000001</v>
      </c>
      <c r="J2066" s="10">
        <v>-2.5299</v>
      </c>
    </row>
    <row r="2067" spans="1:10" x14ac:dyDescent="0.25">
      <c r="A2067" s="9">
        <v>41464</v>
      </c>
      <c r="B2067" s="10">
        <v>2127.6320000000001</v>
      </c>
      <c r="C2067" s="10">
        <v>2125.6529999999998</v>
      </c>
      <c r="D2067" s="10">
        <v>2143.8429999999998</v>
      </c>
      <c r="E2067" s="10">
        <v>2119.9349999999999</v>
      </c>
      <c r="F2067" s="10">
        <v>2137.5650000000001</v>
      </c>
      <c r="G2067" s="10">
        <v>1383319600</v>
      </c>
      <c r="H2067" s="10">
        <v>9529075932</v>
      </c>
      <c r="I2067" s="10">
        <v>9.9329999999999998</v>
      </c>
      <c r="J2067" s="10">
        <v>0.46689999999999998</v>
      </c>
    </row>
    <row r="2068" spans="1:10" x14ac:dyDescent="0.25">
      <c r="A2068" s="9">
        <v>41465</v>
      </c>
      <c r="B2068" s="10">
        <v>2137.5650000000001</v>
      </c>
      <c r="C2068" s="10">
        <v>2137.6149999999998</v>
      </c>
      <c r="D2068" s="10">
        <v>2188.3220000000001</v>
      </c>
      <c r="E2068" s="10">
        <v>2131.5439999999999</v>
      </c>
      <c r="F2068" s="10">
        <v>2186.9920000000002</v>
      </c>
      <c r="G2068" s="10">
        <v>1839653600</v>
      </c>
      <c r="H2068" s="10">
        <v>13427667328</v>
      </c>
      <c r="I2068" s="10">
        <v>49.427</v>
      </c>
      <c r="J2068" s="10">
        <v>2.3123</v>
      </c>
    </row>
    <row r="2069" spans="1:10" x14ac:dyDescent="0.25">
      <c r="A2069" s="9">
        <v>41466</v>
      </c>
      <c r="B2069" s="10">
        <v>2186.9920000000002</v>
      </c>
      <c r="C2069" s="10">
        <v>2201.4879999999998</v>
      </c>
      <c r="D2069" s="10">
        <v>2330.71</v>
      </c>
      <c r="E2069" s="10">
        <v>2201.3409999999999</v>
      </c>
      <c r="F2069" s="10">
        <v>2309.5210000000002</v>
      </c>
      <c r="G2069" s="10">
        <v>4201932900</v>
      </c>
      <c r="H2069" s="10">
        <v>32433546371</v>
      </c>
      <c r="I2069" s="10">
        <v>122.529</v>
      </c>
      <c r="J2069" s="10">
        <v>5.6025999999999998</v>
      </c>
    </row>
    <row r="2070" spans="1:10" x14ac:dyDescent="0.25">
      <c r="A2070" s="9">
        <v>41467</v>
      </c>
      <c r="B2070" s="10">
        <v>2309.5210000000002</v>
      </c>
      <c r="C2070" s="10">
        <v>2298.6909999999998</v>
      </c>
      <c r="D2070" s="10">
        <v>2309.134</v>
      </c>
      <c r="E2070" s="10">
        <v>2245.8040000000001</v>
      </c>
      <c r="F2070" s="10">
        <v>2250.8240000000001</v>
      </c>
      <c r="G2070" s="10">
        <v>2882997100</v>
      </c>
      <c r="H2070" s="10">
        <v>22445407958</v>
      </c>
      <c r="I2070" s="10">
        <v>-58.697000000000003</v>
      </c>
      <c r="J2070" s="10">
        <v>-2.5415000000000001</v>
      </c>
    </row>
    <row r="2071" spans="1:10" x14ac:dyDescent="0.25">
      <c r="A2071" s="9">
        <v>41470</v>
      </c>
      <c r="B2071" s="10">
        <v>2250.8240000000001</v>
      </c>
      <c r="C2071" s="10">
        <v>2265.4490000000001</v>
      </c>
      <c r="D2071" s="10">
        <v>2311.1860000000001</v>
      </c>
      <c r="E2071" s="10">
        <v>2246.616</v>
      </c>
      <c r="F2071" s="10">
        <v>2276.7159999999999</v>
      </c>
      <c r="G2071" s="10">
        <v>2268663800</v>
      </c>
      <c r="H2071" s="10">
        <v>18782939854</v>
      </c>
      <c r="I2071" s="10">
        <v>25.891999999999999</v>
      </c>
      <c r="J2071" s="10">
        <v>1.1503000000000001</v>
      </c>
    </row>
    <row r="2072" spans="1:10" x14ac:dyDescent="0.25">
      <c r="A2072" s="9">
        <v>41471</v>
      </c>
      <c r="B2072" s="10">
        <v>2276.7159999999999</v>
      </c>
      <c r="C2072" s="10">
        <v>2267.1109999999999</v>
      </c>
      <c r="D2072" s="10">
        <v>2282.5349999999999</v>
      </c>
      <c r="E2072" s="10">
        <v>2247.7109999999998</v>
      </c>
      <c r="F2072" s="10">
        <v>2282.2559999999999</v>
      </c>
      <c r="G2072" s="10">
        <v>1908884600</v>
      </c>
      <c r="H2072" s="10">
        <v>15318436978</v>
      </c>
      <c r="I2072" s="10">
        <v>5.54</v>
      </c>
      <c r="J2072" s="10">
        <v>0.24329999999999999</v>
      </c>
    </row>
    <row r="2073" spans="1:10" x14ac:dyDescent="0.25">
      <c r="A2073" s="9">
        <v>41472</v>
      </c>
      <c r="B2073" s="10">
        <v>2282.2559999999999</v>
      </c>
      <c r="C2073" s="10">
        <v>2275.7370000000001</v>
      </c>
      <c r="D2073" s="10">
        <v>2293.3090000000002</v>
      </c>
      <c r="E2073" s="10">
        <v>2249.6129999999998</v>
      </c>
      <c r="F2073" s="10">
        <v>2249.85</v>
      </c>
      <c r="G2073" s="10">
        <v>1935243500</v>
      </c>
      <c r="H2073" s="10">
        <v>15358946520</v>
      </c>
      <c r="I2073" s="10">
        <v>-32.405999999999999</v>
      </c>
      <c r="J2073" s="10">
        <v>-1.4198999999999999</v>
      </c>
    </row>
    <row r="2074" spans="1:10" x14ac:dyDescent="0.25">
      <c r="A2074" s="9">
        <v>41473</v>
      </c>
      <c r="B2074" s="10">
        <v>2249.85</v>
      </c>
      <c r="C2074" s="10">
        <v>2240.5030000000002</v>
      </c>
      <c r="D2074" s="10">
        <v>2250.4470000000001</v>
      </c>
      <c r="E2074" s="10">
        <v>2203.2089999999998</v>
      </c>
      <c r="F2074" s="10">
        <v>2206.8490000000002</v>
      </c>
      <c r="G2074" s="10">
        <v>1890686900</v>
      </c>
      <c r="H2074" s="10">
        <v>14513196892</v>
      </c>
      <c r="I2074" s="10">
        <v>-43.000999999999998</v>
      </c>
      <c r="J2074" s="10">
        <v>-1.9113</v>
      </c>
    </row>
    <row r="2075" spans="1:10" x14ac:dyDescent="0.25">
      <c r="A2075" s="9">
        <v>41474</v>
      </c>
      <c r="B2075" s="10">
        <v>2206.8490000000002</v>
      </c>
      <c r="C2075" s="10">
        <v>2209.672</v>
      </c>
      <c r="D2075" s="10">
        <v>2216.6149999999998</v>
      </c>
      <c r="E2075" s="10">
        <v>2157.9319999999998</v>
      </c>
      <c r="F2075" s="10">
        <v>2158.9920000000002</v>
      </c>
      <c r="G2075" s="10">
        <v>2149369700</v>
      </c>
      <c r="H2075" s="10">
        <v>16506072467</v>
      </c>
      <c r="I2075" s="10">
        <v>-47.856999999999999</v>
      </c>
      <c r="J2075" s="10">
        <v>-2.1686000000000001</v>
      </c>
    </row>
    <row r="2076" spans="1:10" x14ac:dyDescent="0.25">
      <c r="A2076" s="9">
        <v>41477</v>
      </c>
      <c r="B2076" s="10">
        <v>2158.9920000000002</v>
      </c>
      <c r="C2076" s="10">
        <v>2133.7069999999999</v>
      </c>
      <c r="D2076" s="10">
        <v>2165.067</v>
      </c>
      <c r="E2076" s="10">
        <v>2122.02</v>
      </c>
      <c r="F2076" s="10">
        <v>2163.491</v>
      </c>
      <c r="G2076" s="10">
        <v>1778162200</v>
      </c>
      <c r="H2076" s="10">
        <v>13560137201</v>
      </c>
      <c r="I2076" s="10">
        <v>4.4989999999999997</v>
      </c>
      <c r="J2076" s="10">
        <v>0.2084</v>
      </c>
    </row>
    <row r="2077" spans="1:10" x14ac:dyDescent="0.25">
      <c r="A2077" s="9">
        <v>41478</v>
      </c>
      <c r="B2077" s="10">
        <v>2163.491</v>
      </c>
      <c r="C2077" s="10">
        <v>2170.4690000000001</v>
      </c>
      <c r="D2077" s="10">
        <v>2235.4670000000001</v>
      </c>
      <c r="E2077" s="10">
        <v>2161.6759999999999</v>
      </c>
      <c r="F2077" s="10">
        <v>2215.4650000000001</v>
      </c>
      <c r="G2077" s="10">
        <v>2262936000</v>
      </c>
      <c r="H2077" s="10">
        <v>17796107187</v>
      </c>
      <c r="I2077" s="10">
        <v>51.973999999999997</v>
      </c>
      <c r="J2077" s="10">
        <v>2.4022999999999999</v>
      </c>
    </row>
    <row r="2078" spans="1:10" x14ac:dyDescent="0.25">
      <c r="A2078" s="9">
        <v>41479</v>
      </c>
      <c r="B2078" s="10">
        <v>2215.4650000000001</v>
      </c>
      <c r="C2078" s="10">
        <v>2200.0680000000002</v>
      </c>
      <c r="D2078" s="10">
        <v>2212.3939999999998</v>
      </c>
      <c r="E2078" s="10">
        <v>2164.761</v>
      </c>
      <c r="F2078" s="10">
        <v>2196.6350000000002</v>
      </c>
      <c r="G2078" s="10">
        <v>2071972100</v>
      </c>
      <c r="H2078" s="10">
        <v>16628479110</v>
      </c>
      <c r="I2078" s="10">
        <v>-18.829999999999998</v>
      </c>
      <c r="J2078" s="10">
        <v>-0.84989999999999999</v>
      </c>
    </row>
    <row r="2079" spans="1:10" x14ac:dyDescent="0.25">
      <c r="A2079" s="9">
        <v>41480</v>
      </c>
      <c r="B2079" s="10">
        <v>2196.6350000000002</v>
      </c>
      <c r="C2079" s="10">
        <v>2206.7220000000002</v>
      </c>
      <c r="D2079" s="10">
        <v>2220.3029999999999</v>
      </c>
      <c r="E2079" s="10">
        <v>2182.9540000000002</v>
      </c>
      <c r="F2079" s="10">
        <v>2189.6970000000001</v>
      </c>
      <c r="G2079" s="10">
        <v>1927686200</v>
      </c>
      <c r="H2079" s="10">
        <v>15214851878</v>
      </c>
      <c r="I2079" s="10">
        <v>-6.9379999999999997</v>
      </c>
      <c r="J2079" s="10">
        <v>-0.31580000000000003</v>
      </c>
    </row>
    <row r="2080" spans="1:10" x14ac:dyDescent="0.25">
      <c r="A2080" s="9">
        <v>41481</v>
      </c>
      <c r="B2080" s="10">
        <v>2189.6970000000001</v>
      </c>
      <c r="C2080" s="10">
        <v>2181.1869999999999</v>
      </c>
      <c r="D2080" s="10">
        <v>2192.3229999999999</v>
      </c>
      <c r="E2080" s="10">
        <v>2169.7669999999998</v>
      </c>
      <c r="F2080" s="10">
        <v>2179.2570000000001</v>
      </c>
      <c r="G2080" s="10">
        <v>1414916500</v>
      </c>
      <c r="H2080" s="10">
        <v>12056194676</v>
      </c>
      <c r="I2080" s="10">
        <v>-10.44</v>
      </c>
      <c r="J2080" s="10">
        <v>-0.4768</v>
      </c>
    </row>
    <row r="2081" spans="1:10" x14ac:dyDescent="0.25">
      <c r="A2081" s="9">
        <v>41484</v>
      </c>
      <c r="B2081" s="10">
        <v>2179.2570000000001</v>
      </c>
      <c r="C2081" s="10">
        <v>2159.9140000000002</v>
      </c>
      <c r="D2081" s="10">
        <v>2159.9140000000002</v>
      </c>
      <c r="E2081" s="10">
        <v>2122.6840000000002</v>
      </c>
      <c r="F2081" s="10">
        <v>2130.9560000000001</v>
      </c>
      <c r="G2081" s="10">
        <v>1639935600</v>
      </c>
      <c r="H2081" s="10">
        <v>12968969999</v>
      </c>
      <c r="I2081" s="10">
        <v>-48.301000000000002</v>
      </c>
      <c r="J2081" s="10">
        <v>-2.2164000000000001</v>
      </c>
    </row>
    <row r="2082" spans="1:10" x14ac:dyDescent="0.25">
      <c r="A2082" s="9">
        <v>41485</v>
      </c>
      <c r="B2082" s="10">
        <v>2130.9560000000001</v>
      </c>
      <c r="C2082" s="10">
        <v>2141.1619999999998</v>
      </c>
      <c r="D2082" s="10">
        <v>2185.4780000000001</v>
      </c>
      <c r="E2082" s="10">
        <v>2129.136</v>
      </c>
      <c r="F2082" s="10">
        <v>2154.5770000000002</v>
      </c>
      <c r="G2082" s="10">
        <v>1636213800</v>
      </c>
      <c r="H2082" s="10">
        <v>12881481756</v>
      </c>
      <c r="I2082" s="10">
        <v>23.620999999999999</v>
      </c>
      <c r="J2082" s="10">
        <v>1.1085</v>
      </c>
    </row>
    <row r="2083" spans="1:10" x14ac:dyDescent="0.25">
      <c r="A2083" s="9">
        <v>41486</v>
      </c>
      <c r="B2083" s="10">
        <v>2154.5770000000002</v>
      </c>
      <c r="C2083" s="10">
        <v>2171.7150000000001</v>
      </c>
      <c r="D2083" s="10">
        <v>2195.5320000000002</v>
      </c>
      <c r="E2083" s="10">
        <v>2147.8690000000001</v>
      </c>
      <c r="F2083" s="10">
        <v>2153.8960000000002</v>
      </c>
      <c r="G2083" s="10">
        <v>1328535900</v>
      </c>
      <c r="H2083" s="10">
        <v>11267785918</v>
      </c>
      <c r="I2083" s="10">
        <v>-0.68100000000000005</v>
      </c>
      <c r="J2083" s="10">
        <v>-3.1600000000000003E-2</v>
      </c>
    </row>
    <row r="2084" spans="1:10" x14ac:dyDescent="0.25">
      <c r="A2084" s="9">
        <v>41487</v>
      </c>
      <c r="B2084" s="10">
        <v>2153.8960000000002</v>
      </c>
      <c r="C2084" s="10">
        <v>2167.6480000000001</v>
      </c>
      <c r="D2084" s="10">
        <v>2200.4879999999998</v>
      </c>
      <c r="E2084" s="10">
        <v>2160.5030000000002</v>
      </c>
      <c r="F2084" s="10">
        <v>2198.3519999999999</v>
      </c>
      <c r="G2084" s="10">
        <v>1827225700</v>
      </c>
      <c r="H2084" s="10">
        <v>14783678030</v>
      </c>
      <c r="I2084" s="10">
        <v>44.456000000000003</v>
      </c>
      <c r="J2084" s="10">
        <v>2.0640000000000001</v>
      </c>
    </row>
    <row r="2085" spans="1:10" x14ac:dyDescent="0.25">
      <c r="A2085" s="9">
        <v>41488</v>
      </c>
      <c r="B2085" s="10">
        <v>2198.3519999999999</v>
      </c>
      <c r="C2085" s="10">
        <v>2214.67</v>
      </c>
      <c r="D2085" s="10">
        <v>2224.4810000000002</v>
      </c>
      <c r="E2085" s="10">
        <v>2189.2130000000002</v>
      </c>
      <c r="F2085" s="10">
        <v>2193.627</v>
      </c>
      <c r="G2085" s="10">
        <v>1803770500</v>
      </c>
      <c r="H2085" s="10">
        <v>14969656095</v>
      </c>
      <c r="I2085" s="10">
        <v>-4.7249999999999996</v>
      </c>
      <c r="J2085" s="10">
        <v>-0.21490000000000001</v>
      </c>
    </row>
    <row r="2086" spans="1:10" x14ac:dyDescent="0.25">
      <c r="A2086" s="9">
        <v>41491</v>
      </c>
      <c r="B2086" s="10">
        <v>2193.627</v>
      </c>
      <c r="C2086" s="10">
        <v>2194.54</v>
      </c>
      <c r="D2086" s="10">
        <v>2215.2570000000001</v>
      </c>
      <c r="E2086" s="10">
        <v>2185.4090000000001</v>
      </c>
      <c r="F2086" s="10">
        <v>2215.0239999999999</v>
      </c>
      <c r="G2086" s="10">
        <v>1570944300</v>
      </c>
      <c r="H2086" s="10">
        <v>13863466220</v>
      </c>
      <c r="I2086" s="10">
        <v>21.396999999999998</v>
      </c>
      <c r="J2086" s="10">
        <v>0.97540000000000004</v>
      </c>
    </row>
    <row r="2087" spans="1:10" x14ac:dyDescent="0.25">
      <c r="A2087" s="9">
        <v>41492</v>
      </c>
      <c r="B2087" s="10">
        <v>2215.0239999999999</v>
      </c>
      <c r="C2087" s="10">
        <v>2204.991</v>
      </c>
      <c r="D2087" s="10">
        <v>2229.3040000000001</v>
      </c>
      <c r="E2087" s="10">
        <v>2189.116</v>
      </c>
      <c r="F2087" s="10">
        <v>2219.6509999999998</v>
      </c>
      <c r="G2087" s="10">
        <v>2003331100</v>
      </c>
      <c r="H2087" s="10">
        <v>16915155181</v>
      </c>
      <c r="I2087" s="10">
        <v>4.6269999999999998</v>
      </c>
      <c r="J2087" s="10">
        <v>0.2089</v>
      </c>
    </row>
    <row r="2088" spans="1:10" x14ac:dyDescent="0.25">
      <c r="A2088" s="9">
        <v>41493</v>
      </c>
      <c r="B2088" s="10">
        <v>2219.6509999999998</v>
      </c>
      <c r="C2088" s="10">
        <v>2214.5529999999999</v>
      </c>
      <c r="D2088" s="10">
        <v>2238.8980000000001</v>
      </c>
      <c r="E2088" s="10">
        <v>2200.9850000000001</v>
      </c>
      <c r="F2088" s="10">
        <v>2205.5549999999998</v>
      </c>
      <c r="G2088" s="10">
        <v>2035275500</v>
      </c>
      <c r="H2088" s="10">
        <v>17296226985</v>
      </c>
      <c r="I2088" s="10">
        <v>-14.096</v>
      </c>
      <c r="J2088" s="10">
        <v>-0.6351</v>
      </c>
    </row>
    <row r="2089" spans="1:10" x14ac:dyDescent="0.25">
      <c r="A2089" s="9">
        <v>41494</v>
      </c>
      <c r="B2089" s="10">
        <v>2205.5549999999998</v>
      </c>
      <c r="C2089" s="10">
        <v>2199.0810000000001</v>
      </c>
      <c r="D2089" s="10">
        <v>2217.5450000000001</v>
      </c>
      <c r="E2089" s="10">
        <v>2187.5160000000001</v>
      </c>
      <c r="F2089" s="10">
        <v>2195.759</v>
      </c>
      <c r="G2089" s="10">
        <v>1474592800</v>
      </c>
      <c r="H2089" s="10">
        <v>12375191610</v>
      </c>
      <c r="I2089" s="10">
        <v>-9.7959999999999994</v>
      </c>
      <c r="J2089" s="10">
        <v>-0.44419999999999998</v>
      </c>
    </row>
    <row r="2090" spans="1:10" x14ac:dyDescent="0.25">
      <c r="A2090" s="9">
        <v>41495</v>
      </c>
      <c r="B2090" s="10">
        <v>2195.759</v>
      </c>
      <c r="C2090" s="10">
        <v>2207.3330000000001</v>
      </c>
      <c r="D2090" s="10">
        <v>2216.0120000000002</v>
      </c>
      <c r="E2090" s="10">
        <v>2173.7759999999998</v>
      </c>
      <c r="F2090" s="10">
        <v>2200.098</v>
      </c>
      <c r="G2090" s="10">
        <v>1693212000</v>
      </c>
      <c r="H2090" s="10">
        <v>14611731710</v>
      </c>
      <c r="I2090" s="10">
        <v>4.3390000000000004</v>
      </c>
      <c r="J2090" s="10">
        <v>0.1976</v>
      </c>
    </row>
    <row r="2091" spans="1:10" x14ac:dyDescent="0.25">
      <c r="A2091" s="9">
        <v>41498</v>
      </c>
      <c r="B2091" s="10">
        <v>2200.098</v>
      </c>
      <c r="C2091" s="10">
        <v>2210.2190000000001</v>
      </c>
      <c r="D2091" s="10">
        <v>2277.578</v>
      </c>
      <c r="E2091" s="10">
        <v>2208.7600000000002</v>
      </c>
      <c r="F2091" s="10">
        <v>2277.0540000000001</v>
      </c>
      <c r="G2091" s="10">
        <v>3121336700</v>
      </c>
      <c r="H2091" s="10">
        <v>27189568783</v>
      </c>
      <c r="I2091" s="10">
        <v>76.956000000000003</v>
      </c>
      <c r="J2091" s="10">
        <v>3.4977999999999998</v>
      </c>
    </row>
    <row r="2092" spans="1:10" x14ac:dyDescent="0.25">
      <c r="A2092" s="9">
        <v>41499</v>
      </c>
      <c r="B2092" s="10">
        <v>2277.0540000000001</v>
      </c>
      <c r="C2092" s="10">
        <v>2277.846</v>
      </c>
      <c r="D2092" s="10">
        <v>2292.9499999999998</v>
      </c>
      <c r="E2092" s="10">
        <v>2270.3629999999998</v>
      </c>
      <c r="F2092" s="10">
        <v>2291.7199999999998</v>
      </c>
      <c r="G2092" s="10">
        <v>2434402600</v>
      </c>
      <c r="H2092" s="10">
        <v>20506526240</v>
      </c>
      <c r="I2092" s="10">
        <v>14.666</v>
      </c>
      <c r="J2092" s="10">
        <v>0.64410000000000001</v>
      </c>
    </row>
    <row r="2093" spans="1:10" x14ac:dyDescent="0.25">
      <c r="A2093" s="9">
        <v>41500</v>
      </c>
      <c r="B2093" s="10">
        <v>2291.7199999999998</v>
      </c>
      <c r="C2093" s="10">
        <v>2296.4029999999998</v>
      </c>
      <c r="D2093" s="10">
        <v>2322.1770000000001</v>
      </c>
      <c r="E2093" s="10">
        <v>2275.8440000000001</v>
      </c>
      <c r="F2093" s="10">
        <v>2281.6260000000002</v>
      </c>
      <c r="G2093" s="10">
        <v>2269909900</v>
      </c>
      <c r="H2093" s="10">
        <v>19369716788</v>
      </c>
      <c r="I2093" s="10">
        <v>-10.093999999999999</v>
      </c>
      <c r="J2093" s="10">
        <v>-0.4405</v>
      </c>
    </row>
    <row r="2094" spans="1:10" x14ac:dyDescent="0.25">
      <c r="A2094" s="9">
        <v>41501</v>
      </c>
      <c r="B2094" s="10">
        <v>2281.6260000000002</v>
      </c>
      <c r="C2094" s="10">
        <v>2280.4699999999998</v>
      </c>
      <c r="D2094" s="10">
        <v>2302.8980000000001</v>
      </c>
      <c r="E2094" s="10">
        <v>2260.1970000000001</v>
      </c>
      <c r="F2094" s="10">
        <v>2261.8789999999999</v>
      </c>
      <c r="G2094" s="10">
        <v>1993949600</v>
      </c>
      <c r="H2094" s="10">
        <v>16321905554</v>
      </c>
      <c r="I2094" s="10">
        <v>-19.747</v>
      </c>
      <c r="J2094" s="10">
        <v>-0.86550000000000005</v>
      </c>
    </row>
    <row r="2095" spans="1:10" x14ac:dyDescent="0.25">
      <c r="A2095" s="9">
        <v>41502</v>
      </c>
      <c r="B2095" s="10">
        <v>2261.8789999999999</v>
      </c>
      <c r="C2095" s="10">
        <v>2253.7620000000002</v>
      </c>
      <c r="D2095" s="10">
        <v>2403.8310000000001</v>
      </c>
      <c r="E2095" s="10">
        <v>2234.4319999999998</v>
      </c>
      <c r="F2095" s="10">
        <v>2258.7420000000002</v>
      </c>
      <c r="G2095" s="10">
        <v>4200406400</v>
      </c>
      <c r="H2095" s="10">
        <v>32624250383</v>
      </c>
      <c r="I2095" s="10">
        <v>-3.137</v>
      </c>
      <c r="J2095" s="10">
        <v>-0.13869999999999999</v>
      </c>
    </row>
    <row r="2096" spans="1:10" x14ac:dyDescent="0.25">
      <c r="A2096" s="9">
        <v>41505</v>
      </c>
      <c r="B2096" s="10">
        <v>2258.7420000000002</v>
      </c>
      <c r="C2096" s="10">
        <v>2237.759</v>
      </c>
      <c r="D2096" s="10">
        <v>2293.8870000000002</v>
      </c>
      <c r="E2096" s="10">
        <v>2234.4699999999998</v>
      </c>
      <c r="F2096" s="10">
        <v>2282.0749999999998</v>
      </c>
      <c r="G2096" s="10">
        <v>2296768100</v>
      </c>
      <c r="H2096" s="10">
        <v>18570872484</v>
      </c>
      <c r="I2096" s="10">
        <v>23.332999999999998</v>
      </c>
      <c r="J2096" s="10">
        <v>1.0329999999999999</v>
      </c>
    </row>
    <row r="2097" spans="1:10" x14ac:dyDescent="0.25">
      <c r="A2097" s="9">
        <v>41506</v>
      </c>
      <c r="B2097" s="10">
        <v>2282.0749999999998</v>
      </c>
      <c r="C2097" s="10">
        <v>2276.6010000000001</v>
      </c>
      <c r="D2097" s="10">
        <v>2313.3249999999998</v>
      </c>
      <c r="E2097" s="10">
        <v>2264.835</v>
      </c>
      <c r="F2097" s="10">
        <v>2271.931</v>
      </c>
      <c r="G2097" s="10">
        <v>2390820100</v>
      </c>
      <c r="H2097" s="10">
        <v>19464902334</v>
      </c>
      <c r="I2097" s="10">
        <v>-10.144</v>
      </c>
      <c r="J2097" s="10">
        <v>-0.44450000000000001</v>
      </c>
    </row>
    <row r="2098" spans="1:10" x14ac:dyDescent="0.25">
      <c r="A2098" s="9">
        <v>41507</v>
      </c>
      <c r="B2098" s="10">
        <v>2271.931</v>
      </c>
      <c r="C2098" s="10">
        <v>2280.482</v>
      </c>
      <c r="D2098" s="10">
        <v>2282.1060000000002</v>
      </c>
      <c r="E2098" s="10">
        <v>2247.9140000000002</v>
      </c>
      <c r="F2098" s="10">
        <v>2264.8409999999999</v>
      </c>
      <c r="G2098" s="10">
        <v>1759683500</v>
      </c>
      <c r="H2098" s="10">
        <v>15025052586</v>
      </c>
      <c r="I2098" s="10">
        <v>-7.09</v>
      </c>
      <c r="J2098" s="10">
        <v>-0.31209999999999999</v>
      </c>
    </row>
    <row r="2099" spans="1:10" x14ac:dyDescent="0.25">
      <c r="A2099" s="9">
        <v>41508</v>
      </c>
      <c r="B2099" s="10">
        <v>2264.8409999999999</v>
      </c>
      <c r="C2099" s="10">
        <v>2257.2530000000002</v>
      </c>
      <c r="D2099" s="10">
        <v>2289.2280000000001</v>
      </c>
      <c r="E2099" s="10">
        <v>2249.5430000000001</v>
      </c>
      <c r="F2099" s="10">
        <v>2258.2530000000002</v>
      </c>
      <c r="G2099" s="10">
        <v>1692816000</v>
      </c>
      <c r="H2099" s="10">
        <v>14283113723</v>
      </c>
      <c r="I2099" s="10">
        <v>-6.5880000000000001</v>
      </c>
      <c r="J2099" s="10">
        <v>-0.29089999999999999</v>
      </c>
    </row>
    <row r="2100" spans="1:10" x14ac:dyDescent="0.25">
      <c r="A2100" s="9">
        <v>41509</v>
      </c>
      <c r="B2100" s="10">
        <v>2258.2530000000002</v>
      </c>
      <c r="C2100" s="10">
        <v>2269.5219999999999</v>
      </c>
      <c r="D2100" s="10">
        <v>2277.1799999999998</v>
      </c>
      <c r="E2100" s="10">
        <v>2203.0749999999998</v>
      </c>
      <c r="F2100" s="10">
        <v>2235.38</v>
      </c>
      <c r="G2100" s="10">
        <v>2171311300</v>
      </c>
      <c r="H2100" s="10">
        <v>18115300455</v>
      </c>
      <c r="I2100" s="10">
        <v>-22.873000000000001</v>
      </c>
      <c r="J2100" s="10">
        <v>-1.0128999999999999</v>
      </c>
    </row>
    <row r="2101" spans="1:10" x14ac:dyDescent="0.25">
      <c r="A2101" s="9">
        <v>41512</v>
      </c>
      <c r="B2101" s="10">
        <v>2235.38</v>
      </c>
      <c r="C2101" s="10">
        <v>2242.326</v>
      </c>
      <c r="D2101" s="10">
        <v>2286.6819999999998</v>
      </c>
      <c r="E2101" s="10">
        <v>2233.4119999999998</v>
      </c>
      <c r="F2101" s="10">
        <v>2283.4940000000001</v>
      </c>
      <c r="G2101" s="10">
        <v>2323965200</v>
      </c>
      <c r="H2101" s="10">
        <v>19804234413</v>
      </c>
      <c r="I2101" s="10">
        <v>48.113999999999997</v>
      </c>
      <c r="J2101" s="10">
        <v>2.1524000000000001</v>
      </c>
    </row>
    <row r="2102" spans="1:10" x14ac:dyDescent="0.25">
      <c r="A2102" s="9">
        <v>41513</v>
      </c>
      <c r="B2102" s="10">
        <v>2283.4940000000001</v>
      </c>
      <c r="C2102" s="10">
        <v>2279.31</v>
      </c>
      <c r="D2102" s="10">
        <v>2295.4789999999998</v>
      </c>
      <c r="E2102" s="10">
        <v>2268.652</v>
      </c>
      <c r="F2102" s="10">
        <v>2287.422</v>
      </c>
      <c r="G2102" s="10">
        <v>2157834900</v>
      </c>
      <c r="H2102" s="10">
        <v>18592153844</v>
      </c>
      <c r="I2102" s="10">
        <v>3.9279999999999999</v>
      </c>
      <c r="J2102" s="10">
        <v>0.17199999999999999</v>
      </c>
    </row>
    <row r="2103" spans="1:10" x14ac:dyDescent="0.25">
      <c r="A2103" s="9">
        <v>41514</v>
      </c>
      <c r="B2103" s="10">
        <v>2287.422</v>
      </c>
      <c r="C2103" s="10">
        <v>2272.1439999999998</v>
      </c>
      <c r="D2103" s="10">
        <v>2292.7979999999998</v>
      </c>
      <c r="E2103" s="10">
        <v>2255.5540000000001</v>
      </c>
      <c r="F2103" s="10">
        <v>2276.8589999999999</v>
      </c>
      <c r="G2103" s="10">
        <v>2407971300</v>
      </c>
      <c r="H2103" s="10">
        <v>20031164537</v>
      </c>
      <c r="I2103" s="10">
        <v>-10.563000000000001</v>
      </c>
      <c r="J2103" s="10">
        <v>-0.46179999999999999</v>
      </c>
    </row>
    <row r="2104" spans="1:10" x14ac:dyDescent="0.25">
      <c r="A2104" s="9">
        <v>41515</v>
      </c>
      <c r="B2104" s="10">
        <v>2276.8589999999999</v>
      </c>
      <c r="C2104" s="10">
        <v>2289.8870000000002</v>
      </c>
      <c r="D2104" s="10">
        <v>2295.8180000000002</v>
      </c>
      <c r="E2104" s="10">
        <v>2261.357</v>
      </c>
      <c r="F2104" s="10">
        <v>2270.2069999999999</v>
      </c>
      <c r="G2104" s="10">
        <v>1847899100</v>
      </c>
      <c r="H2104" s="10">
        <v>14814299039</v>
      </c>
      <c r="I2104" s="10">
        <v>-6.6520000000000001</v>
      </c>
      <c r="J2104" s="10">
        <v>-0.29220000000000002</v>
      </c>
    </row>
    <row r="2105" spans="1:10" x14ac:dyDescent="0.25">
      <c r="A2105" s="9">
        <v>41516</v>
      </c>
      <c r="B2105" s="10">
        <v>2270.2069999999999</v>
      </c>
      <c r="C2105" s="10">
        <v>2268.1970000000001</v>
      </c>
      <c r="D2105" s="10">
        <v>2287.7759999999998</v>
      </c>
      <c r="E2105" s="10">
        <v>2257.154</v>
      </c>
      <c r="F2105" s="10">
        <v>2271.2849999999999</v>
      </c>
      <c r="G2105" s="10">
        <v>2764354300</v>
      </c>
      <c r="H2105" s="10">
        <v>20991587333</v>
      </c>
      <c r="I2105" s="10">
        <v>1.0780000000000001</v>
      </c>
      <c r="J2105" s="10">
        <v>4.7500000000000001E-2</v>
      </c>
    </row>
    <row r="2106" spans="1:10" x14ac:dyDescent="0.25">
      <c r="A2106" s="9">
        <v>41519</v>
      </c>
      <c r="B2106" s="10">
        <v>2271.2849999999999</v>
      </c>
      <c r="C2106" s="10">
        <v>2279.3440000000001</v>
      </c>
      <c r="D2106" s="10">
        <v>2291.1790000000001</v>
      </c>
      <c r="E2106" s="10">
        <v>2259.3020000000001</v>
      </c>
      <c r="F2106" s="10">
        <v>2278.9160000000002</v>
      </c>
      <c r="G2106" s="10">
        <v>2656176800</v>
      </c>
      <c r="H2106" s="10">
        <v>20607807157</v>
      </c>
      <c r="I2106" s="10">
        <v>7.6310000000000002</v>
      </c>
      <c r="J2106" s="10">
        <v>0.33600000000000002</v>
      </c>
    </row>
    <row r="2107" spans="1:10" x14ac:dyDescent="0.25">
      <c r="A2107" s="9">
        <v>41520</v>
      </c>
      <c r="B2107" s="10">
        <v>2278.9160000000002</v>
      </c>
      <c r="C2107" s="10">
        <v>2286.904</v>
      </c>
      <c r="D2107" s="10">
        <v>2313.998</v>
      </c>
      <c r="E2107" s="10">
        <v>2280.8380000000002</v>
      </c>
      <c r="F2107" s="10">
        <v>2312.0259999999998</v>
      </c>
      <c r="G2107" s="10">
        <v>2708957400</v>
      </c>
      <c r="H2107" s="10">
        <v>20838116263</v>
      </c>
      <c r="I2107" s="10">
        <v>33.11</v>
      </c>
      <c r="J2107" s="10">
        <v>1.4529000000000001</v>
      </c>
    </row>
    <row r="2108" spans="1:10" x14ac:dyDescent="0.25">
      <c r="A2108" s="9">
        <v>41521</v>
      </c>
      <c r="B2108" s="10">
        <v>2312.0259999999998</v>
      </c>
      <c r="C2108" s="10">
        <v>2309.681</v>
      </c>
      <c r="D2108" s="10">
        <v>2324.6410000000001</v>
      </c>
      <c r="E2108" s="10">
        <v>2307.049</v>
      </c>
      <c r="F2108" s="10">
        <v>2313.8739999999998</v>
      </c>
      <c r="G2108" s="10">
        <v>2583216100</v>
      </c>
      <c r="H2108" s="10">
        <v>19730018305</v>
      </c>
      <c r="I2108" s="10">
        <v>1.8480000000000001</v>
      </c>
      <c r="J2108" s="10">
        <v>7.9899999999999999E-2</v>
      </c>
    </row>
    <row r="2109" spans="1:10" x14ac:dyDescent="0.25">
      <c r="A2109" s="9">
        <v>41522</v>
      </c>
      <c r="B2109" s="10">
        <v>2313.8739999999998</v>
      </c>
      <c r="C2109" s="10">
        <v>2318.2800000000002</v>
      </c>
      <c r="D2109" s="10">
        <v>2319.1</v>
      </c>
      <c r="E2109" s="10">
        <v>2303.259</v>
      </c>
      <c r="F2109" s="10">
        <v>2309.5239999999999</v>
      </c>
      <c r="G2109" s="10">
        <v>2048991800</v>
      </c>
      <c r="H2109" s="10">
        <v>16208035069</v>
      </c>
      <c r="I2109" s="10">
        <v>-4.3499999999999996</v>
      </c>
      <c r="J2109" s="10">
        <v>-0.188</v>
      </c>
    </row>
    <row r="2110" spans="1:10" x14ac:dyDescent="0.25">
      <c r="A2110" s="9">
        <v>41523</v>
      </c>
      <c r="B2110" s="10">
        <v>2309.5239999999999</v>
      </c>
      <c r="C2110" s="10">
        <v>2304.703</v>
      </c>
      <c r="D2110" s="10">
        <v>2342.7429999999999</v>
      </c>
      <c r="E2110" s="10">
        <v>2304.6260000000002</v>
      </c>
      <c r="F2110" s="10">
        <v>2334.4389999999999</v>
      </c>
      <c r="G2110" s="10">
        <v>2609073300</v>
      </c>
      <c r="H2110" s="10">
        <v>21009644913</v>
      </c>
      <c r="I2110" s="10">
        <v>24.914999999999999</v>
      </c>
      <c r="J2110" s="10">
        <v>1.0788</v>
      </c>
    </row>
    <row r="2111" spans="1:10" x14ac:dyDescent="0.25">
      <c r="A2111" s="9">
        <v>41526</v>
      </c>
      <c r="B2111" s="10">
        <v>2334.4389999999999</v>
      </c>
      <c r="C2111" s="10">
        <v>2360.5929999999998</v>
      </c>
      <c r="D2111" s="10">
        <v>2459.8739999999998</v>
      </c>
      <c r="E2111" s="10">
        <v>2360.5929999999998</v>
      </c>
      <c r="F2111" s="10">
        <v>2452.7950000000001</v>
      </c>
      <c r="G2111" s="10">
        <v>6191578000</v>
      </c>
      <c r="H2111" s="10">
        <v>47765284655</v>
      </c>
      <c r="I2111" s="10">
        <v>118.35599999999999</v>
      </c>
      <c r="J2111" s="10">
        <v>5.07</v>
      </c>
    </row>
    <row r="2112" spans="1:10" x14ac:dyDescent="0.25">
      <c r="A2112" s="9">
        <v>41527</v>
      </c>
      <c r="B2112" s="10">
        <v>2452.7950000000001</v>
      </c>
      <c r="C2112" s="10">
        <v>2459.7550000000001</v>
      </c>
      <c r="D2112" s="10">
        <v>2487.009</v>
      </c>
      <c r="E2112" s="10">
        <v>2442.4650000000001</v>
      </c>
      <c r="F2112" s="10">
        <v>2486.61</v>
      </c>
      <c r="G2112" s="10">
        <v>6208709200</v>
      </c>
      <c r="H2112" s="10">
        <v>52035062288</v>
      </c>
      <c r="I2112" s="10">
        <v>33.814999999999998</v>
      </c>
      <c r="J2112" s="10">
        <v>1.3786</v>
      </c>
    </row>
    <row r="2113" spans="1:10" x14ac:dyDescent="0.25">
      <c r="A2113" s="9">
        <v>41528</v>
      </c>
      <c r="B2113" s="10">
        <v>2486.61</v>
      </c>
      <c r="C2113" s="10">
        <v>2492.6799999999998</v>
      </c>
      <c r="D2113" s="10">
        <v>2516.556</v>
      </c>
      <c r="E2113" s="10">
        <v>2480.7649999999999</v>
      </c>
      <c r="F2113" s="10">
        <v>2488.3029999999999</v>
      </c>
      <c r="G2113" s="10">
        <v>5580684100</v>
      </c>
      <c r="H2113" s="10">
        <v>46391813710</v>
      </c>
      <c r="I2113" s="10">
        <v>1.6930000000000001</v>
      </c>
      <c r="J2113" s="10">
        <v>6.8099999999999994E-2</v>
      </c>
    </row>
    <row r="2114" spans="1:10" x14ac:dyDescent="0.25">
      <c r="A2114" s="9">
        <v>41529</v>
      </c>
      <c r="B2114" s="10">
        <v>2488.3029999999999</v>
      </c>
      <c r="C2114" s="10">
        <v>2484.0859999999998</v>
      </c>
      <c r="D2114" s="10">
        <v>2560.2979999999998</v>
      </c>
      <c r="E2114" s="10">
        <v>2469.41</v>
      </c>
      <c r="F2114" s="10">
        <v>2529.4209999999998</v>
      </c>
      <c r="G2114" s="10">
        <v>5680357500</v>
      </c>
      <c r="H2114" s="10">
        <v>48843214137</v>
      </c>
      <c r="I2114" s="10">
        <v>41.118000000000002</v>
      </c>
      <c r="J2114" s="10">
        <v>1.6525000000000001</v>
      </c>
    </row>
    <row r="2115" spans="1:10" x14ac:dyDescent="0.25">
      <c r="A2115" s="9">
        <v>41530</v>
      </c>
      <c r="B2115" s="10">
        <v>2529.4209999999998</v>
      </c>
      <c r="C2115" s="10">
        <v>2515.5920000000001</v>
      </c>
      <c r="D2115" s="10">
        <v>2529.2600000000002</v>
      </c>
      <c r="E2115" s="10">
        <v>2478.491</v>
      </c>
      <c r="F2115" s="10">
        <v>2491.181</v>
      </c>
      <c r="G2115" s="10">
        <v>3722667600</v>
      </c>
      <c r="H2115" s="10">
        <v>33821307073</v>
      </c>
      <c r="I2115" s="10">
        <v>-38.24</v>
      </c>
      <c r="J2115" s="10">
        <v>-1.5118</v>
      </c>
    </row>
    <row r="2116" spans="1:10" x14ac:dyDescent="0.25">
      <c r="A2116" s="9">
        <v>41533</v>
      </c>
      <c r="B2116" s="10">
        <v>2491.181</v>
      </c>
      <c r="C2116" s="10">
        <v>2506.058</v>
      </c>
      <c r="D2116" s="10">
        <v>2508.683</v>
      </c>
      <c r="E2116" s="10">
        <v>2456.2779999999998</v>
      </c>
      <c r="F2116" s="10">
        <v>2479.9479999999999</v>
      </c>
      <c r="G2116" s="10">
        <v>3599115900</v>
      </c>
      <c r="H2116" s="10">
        <v>33129607699</v>
      </c>
      <c r="I2116" s="10">
        <v>-11.233000000000001</v>
      </c>
      <c r="J2116" s="10">
        <v>-0.45090000000000002</v>
      </c>
    </row>
    <row r="2117" spans="1:10" x14ac:dyDescent="0.25">
      <c r="A2117" s="9">
        <v>41534</v>
      </c>
      <c r="B2117" s="10">
        <v>2479.9479999999999</v>
      </c>
      <c r="C2117" s="10">
        <v>2489.759</v>
      </c>
      <c r="D2117" s="10">
        <v>2497.4639999999999</v>
      </c>
      <c r="E2117" s="10">
        <v>2423.8620000000001</v>
      </c>
      <c r="F2117" s="10">
        <v>2425.654</v>
      </c>
      <c r="G2117" s="10">
        <v>3428885700</v>
      </c>
      <c r="H2117" s="10">
        <v>30146318311</v>
      </c>
      <c r="I2117" s="10">
        <v>-54.293999999999997</v>
      </c>
      <c r="J2117" s="10">
        <v>-2.1892999999999998</v>
      </c>
    </row>
    <row r="2118" spans="1:10" x14ac:dyDescent="0.25">
      <c r="A2118" s="9">
        <v>41535</v>
      </c>
      <c r="B2118" s="10">
        <v>2425.654</v>
      </c>
      <c r="C2118" s="10">
        <v>2427.1610000000001</v>
      </c>
      <c r="D2118" s="10">
        <v>2443.59</v>
      </c>
      <c r="E2118" s="10">
        <v>2403.5100000000002</v>
      </c>
      <c r="F2118" s="10">
        <v>2428.3809999999999</v>
      </c>
      <c r="G2118" s="10">
        <v>2445235400</v>
      </c>
      <c r="H2118" s="10">
        <v>21425174806</v>
      </c>
      <c r="I2118" s="10">
        <v>2.7269999999999999</v>
      </c>
      <c r="J2118" s="10">
        <v>0.1124</v>
      </c>
    </row>
    <row r="2119" spans="1:10" x14ac:dyDescent="0.25">
      <c r="A2119" s="9">
        <v>41540</v>
      </c>
      <c r="B2119" s="10">
        <v>2428.3809999999999</v>
      </c>
      <c r="C2119" s="10">
        <v>2436.7289999999998</v>
      </c>
      <c r="D2119" s="10">
        <v>2454.1469999999999</v>
      </c>
      <c r="E2119" s="10">
        <v>2425.386</v>
      </c>
      <c r="F2119" s="10">
        <v>2452.3330000000001</v>
      </c>
      <c r="G2119" s="10">
        <v>2551313500</v>
      </c>
      <c r="H2119" s="10">
        <v>23208746464</v>
      </c>
      <c r="I2119" s="10">
        <v>23.952000000000002</v>
      </c>
      <c r="J2119" s="10">
        <v>0.98629999999999995</v>
      </c>
    </row>
    <row r="2120" spans="1:10" x14ac:dyDescent="0.25">
      <c r="A2120" s="9">
        <v>41541</v>
      </c>
      <c r="B2120" s="10">
        <v>2452.3330000000001</v>
      </c>
      <c r="C2120" s="10">
        <v>2451.634</v>
      </c>
      <c r="D2120" s="10">
        <v>2451.634</v>
      </c>
      <c r="E2120" s="10">
        <v>2388.3609999999999</v>
      </c>
      <c r="F2120" s="10">
        <v>2406.8009999999999</v>
      </c>
      <c r="G2120" s="10">
        <v>3135795700</v>
      </c>
      <c r="H2120" s="10">
        <v>28366427469</v>
      </c>
      <c r="I2120" s="10">
        <v>-45.531999999999996</v>
      </c>
      <c r="J2120" s="10">
        <v>-1.8567</v>
      </c>
    </row>
    <row r="2121" spans="1:10" x14ac:dyDescent="0.25">
      <c r="A2121" s="9">
        <v>41542</v>
      </c>
      <c r="B2121" s="10">
        <v>2406.8009999999999</v>
      </c>
      <c r="C2121" s="10">
        <v>2405.3919999999998</v>
      </c>
      <c r="D2121" s="10">
        <v>2429.1289999999999</v>
      </c>
      <c r="E2121" s="10">
        <v>2385.3290000000002</v>
      </c>
      <c r="F2121" s="10">
        <v>2390.4499999999998</v>
      </c>
      <c r="G2121" s="10">
        <v>2543178600</v>
      </c>
      <c r="H2121" s="10">
        <v>23299625092</v>
      </c>
      <c r="I2121" s="10">
        <v>-16.350999999999999</v>
      </c>
      <c r="J2121" s="10">
        <v>-0.6794</v>
      </c>
    </row>
    <row r="2122" spans="1:10" x14ac:dyDescent="0.25">
      <c r="A2122" s="9">
        <v>41543</v>
      </c>
      <c r="B2122" s="10">
        <v>2390.4499999999998</v>
      </c>
      <c r="C2122" s="10">
        <v>2385.951</v>
      </c>
      <c r="D2122" s="10">
        <v>2385.951</v>
      </c>
      <c r="E2122" s="10">
        <v>2344.0300000000002</v>
      </c>
      <c r="F2122" s="10">
        <v>2347.9639999999999</v>
      </c>
      <c r="G2122" s="10">
        <v>2736027100</v>
      </c>
      <c r="H2122" s="10">
        <v>23522205992</v>
      </c>
      <c r="I2122" s="10">
        <v>-42.485999999999997</v>
      </c>
      <c r="J2122" s="10">
        <v>-1.7773000000000001</v>
      </c>
    </row>
    <row r="2123" spans="1:10" x14ac:dyDescent="0.25">
      <c r="A2123" s="9">
        <v>41544</v>
      </c>
      <c r="B2123" s="10">
        <v>2347.9639999999999</v>
      </c>
      <c r="C2123" s="10">
        <v>2344.6410000000001</v>
      </c>
      <c r="D2123" s="10">
        <v>2362.8710000000001</v>
      </c>
      <c r="E2123" s="10">
        <v>2340.3139999999999</v>
      </c>
      <c r="F2123" s="10">
        <v>2360.0410000000002</v>
      </c>
      <c r="G2123" s="10">
        <v>1844146400</v>
      </c>
      <c r="H2123" s="10">
        <v>16148310601</v>
      </c>
      <c r="I2123" s="10">
        <v>12.077</v>
      </c>
      <c r="J2123" s="10">
        <v>0.51439999999999997</v>
      </c>
    </row>
    <row r="2124" spans="1:10" x14ac:dyDescent="0.25">
      <c r="A2124" s="9">
        <v>41547</v>
      </c>
      <c r="B2124" s="10">
        <v>2360.0410000000002</v>
      </c>
      <c r="C2124" s="10">
        <v>2371.384</v>
      </c>
      <c r="D2124" s="10">
        <v>2377.9409999999998</v>
      </c>
      <c r="E2124" s="10">
        <v>2356.7840000000001</v>
      </c>
      <c r="F2124" s="10">
        <v>2368.538</v>
      </c>
      <c r="G2124" s="10">
        <v>1601226700</v>
      </c>
      <c r="H2124" s="10">
        <v>14282829442</v>
      </c>
      <c r="I2124" s="10">
        <v>8.4969999999999999</v>
      </c>
      <c r="J2124" s="10">
        <v>0.36</v>
      </c>
    </row>
    <row r="2125" spans="1:10" x14ac:dyDescent="0.25">
      <c r="A2125" s="9">
        <v>41555</v>
      </c>
      <c r="B2125" s="10">
        <v>2368.538</v>
      </c>
      <c r="C2125" s="10">
        <v>2360.6509999999998</v>
      </c>
      <c r="D2125" s="10">
        <v>2393.4290000000001</v>
      </c>
      <c r="E2125" s="10">
        <v>2341.9279999999999</v>
      </c>
      <c r="F2125" s="10">
        <v>2386.9110000000001</v>
      </c>
      <c r="G2125" s="10">
        <v>2136592100</v>
      </c>
      <c r="H2125" s="10">
        <v>19056006295</v>
      </c>
      <c r="I2125" s="10">
        <v>18.373000000000001</v>
      </c>
      <c r="J2125" s="10">
        <v>0.77569999999999995</v>
      </c>
    </row>
    <row r="2126" spans="1:10" x14ac:dyDescent="0.25">
      <c r="A2126" s="9">
        <v>41556</v>
      </c>
      <c r="B2126" s="10">
        <v>2386.9110000000001</v>
      </c>
      <c r="C2126" s="10">
        <v>2379.761</v>
      </c>
      <c r="D2126" s="10">
        <v>2405.5070000000001</v>
      </c>
      <c r="E2126" s="10">
        <v>2371.3249999999998</v>
      </c>
      <c r="F2126" s="10">
        <v>2398.346</v>
      </c>
      <c r="G2126" s="10">
        <v>2164733300</v>
      </c>
      <c r="H2126" s="10">
        <v>19831483122</v>
      </c>
      <c r="I2126" s="10">
        <v>11.435</v>
      </c>
      <c r="J2126" s="10">
        <v>0.47910000000000003</v>
      </c>
    </row>
    <row r="2127" spans="1:10" x14ac:dyDescent="0.25">
      <c r="A2127" s="9">
        <v>41557</v>
      </c>
      <c r="B2127" s="10">
        <v>2398.346</v>
      </c>
      <c r="C2127" s="10">
        <v>2401.0079999999998</v>
      </c>
      <c r="D2127" s="10">
        <v>2401.277</v>
      </c>
      <c r="E2127" s="10">
        <v>2354.078</v>
      </c>
      <c r="F2127" s="10">
        <v>2357.4079999999999</v>
      </c>
      <c r="G2127" s="10">
        <v>2264735400</v>
      </c>
      <c r="H2127" s="10">
        <v>20381114962</v>
      </c>
      <c r="I2127" s="10">
        <v>-40.938000000000002</v>
      </c>
      <c r="J2127" s="10">
        <v>-1.7069000000000001</v>
      </c>
    </row>
    <row r="2128" spans="1:10" x14ac:dyDescent="0.25">
      <c r="A2128" s="9">
        <v>41558</v>
      </c>
      <c r="B2128" s="10">
        <v>2357.4079999999999</v>
      </c>
      <c r="C2128" s="10">
        <v>2373.9029999999998</v>
      </c>
      <c r="D2128" s="10">
        <v>2409.0259999999998</v>
      </c>
      <c r="E2128" s="10">
        <v>2370.5259999999998</v>
      </c>
      <c r="F2128" s="10">
        <v>2405.4670000000001</v>
      </c>
      <c r="G2128" s="10">
        <v>2795800800</v>
      </c>
      <c r="H2128" s="10">
        <v>24564805336</v>
      </c>
      <c r="I2128" s="10">
        <v>48.058999999999997</v>
      </c>
      <c r="J2128" s="10">
        <v>2.0386000000000002</v>
      </c>
    </row>
    <row r="2129" spans="1:10" x14ac:dyDescent="0.25">
      <c r="A2129" s="9">
        <v>41561</v>
      </c>
      <c r="B2129" s="10">
        <v>2405.4670000000001</v>
      </c>
      <c r="C2129" s="10">
        <v>2407.67</v>
      </c>
      <c r="D2129" s="10">
        <v>2410.8589999999999</v>
      </c>
      <c r="E2129" s="10">
        <v>2394.1750000000002</v>
      </c>
      <c r="F2129" s="10">
        <v>2401.931</v>
      </c>
      <c r="G2129" s="10">
        <v>3008131100</v>
      </c>
      <c r="H2129" s="10">
        <v>26225531587</v>
      </c>
      <c r="I2129" s="10">
        <v>-3.536</v>
      </c>
      <c r="J2129" s="10">
        <v>-0.14699999999999999</v>
      </c>
    </row>
    <row r="2130" spans="1:10" x14ac:dyDescent="0.25">
      <c r="A2130" s="9">
        <v>41562</v>
      </c>
      <c r="B2130" s="10">
        <v>2401.931</v>
      </c>
      <c r="C2130" s="10">
        <v>2404.6109999999999</v>
      </c>
      <c r="D2130" s="10">
        <v>2406.2310000000002</v>
      </c>
      <c r="E2130" s="10">
        <v>2376.4299999999998</v>
      </c>
      <c r="F2130" s="10">
        <v>2389.817</v>
      </c>
      <c r="G2130" s="10">
        <v>2727743600</v>
      </c>
      <c r="H2130" s="10">
        <v>23558648201</v>
      </c>
      <c r="I2130" s="10">
        <v>-12.114000000000001</v>
      </c>
      <c r="J2130" s="10">
        <v>-0.50429999999999997</v>
      </c>
    </row>
    <row r="2131" spans="1:10" x14ac:dyDescent="0.25">
      <c r="A2131" s="9">
        <v>41563</v>
      </c>
      <c r="B2131" s="10">
        <v>2389.817</v>
      </c>
      <c r="C2131" s="10">
        <v>2383.75</v>
      </c>
      <c r="D2131" s="10">
        <v>2383.75</v>
      </c>
      <c r="E2131" s="10">
        <v>2342.6010000000001</v>
      </c>
      <c r="F2131" s="10">
        <v>2353.4810000000002</v>
      </c>
      <c r="G2131" s="10">
        <v>2474940600</v>
      </c>
      <c r="H2131" s="10">
        <v>21479998919</v>
      </c>
      <c r="I2131" s="10">
        <v>-36.335999999999999</v>
      </c>
      <c r="J2131" s="10">
        <v>-1.5205</v>
      </c>
    </row>
    <row r="2132" spans="1:10" x14ac:dyDescent="0.25">
      <c r="A2132" s="9">
        <v>41564</v>
      </c>
      <c r="B2132" s="10">
        <v>2353.4810000000002</v>
      </c>
      <c r="C2132" s="10">
        <v>2366.433</v>
      </c>
      <c r="D2132" s="10">
        <v>2373.402</v>
      </c>
      <c r="E2132" s="10">
        <v>2345.0880000000002</v>
      </c>
      <c r="F2132" s="10">
        <v>2349.4740000000002</v>
      </c>
      <c r="G2132" s="10">
        <v>2248706900</v>
      </c>
      <c r="H2132" s="10">
        <v>20198188008</v>
      </c>
      <c r="I2132" s="10">
        <v>-4.0069999999999997</v>
      </c>
      <c r="J2132" s="10">
        <v>-0.17030000000000001</v>
      </c>
    </row>
    <row r="2133" spans="1:10" x14ac:dyDescent="0.25">
      <c r="A2133" s="9">
        <v>41565</v>
      </c>
      <c r="B2133" s="10">
        <v>2349.4740000000002</v>
      </c>
      <c r="C2133" s="10">
        <v>2351.1489999999999</v>
      </c>
      <c r="D2133" s="10">
        <v>2372.998</v>
      </c>
      <c r="E2133" s="10">
        <v>2346.4969999999998</v>
      </c>
      <c r="F2133" s="10">
        <v>2357.616</v>
      </c>
      <c r="G2133" s="10">
        <v>1983910700</v>
      </c>
      <c r="H2133" s="10">
        <v>17585662109</v>
      </c>
      <c r="I2133" s="10">
        <v>8.1419999999999995</v>
      </c>
      <c r="J2133" s="10">
        <v>0.34649999999999997</v>
      </c>
    </row>
    <row r="2134" spans="1:10" x14ac:dyDescent="0.25">
      <c r="A2134" s="9">
        <v>41568</v>
      </c>
      <c r="B2134" s="10">
        <v>2357.616</v>
      </c>
      <c r="C2134" s="10">
        <v>2362.5479999999998</v>
      </c>
      <c r="D2134" s="10">
        <v>2396.6480000000001</v>
      </c>
      <c r="E2134" s="10">
        <v>2349.6109999999999</v>
      </c>
      <c r="F2134" s="10">
        <v>2393.1999999999998</v>
      </c>
      <c r="G2134" s="10">
        <v>2593811400</v>
      </c>
      <c r="H2134" s="10">
        <v>22986377235</v>
      </c>
      <c r="I2134" s="10">
        <v>35.584000000000003</v>
      </c>
      <c r="J2134" s="10">
        <v>1.5093000000000001</v>
      </c>
    </row>
    <row r="2135" spans="1:10" x14ac:dyDescent="0.25">
      <c r="A2135" s="9">
        <v>41569</v>
      </c>
      <c r="B2135" s="10">
        <v>2393.1999999999998</v>
      </c>
      <c r="C2135" s="10">
        <v>2390.752</v>
      </c>
      <c r="D2135" s="10">
        <v>2390.752</v>
      </c>
      <c r="E2135" s="10">
        <v>2365.7829999999999</v>
      </c>
      <c r="F2135" s="10">
        <v>2371.2869999999998</v>
      </c>
      <c r="G2135" s="10">
        <v>2438413900</v>
      </c>
      <c r="H2135" s="10">
        <v>22147450708</v>
      </c>
      <c r="I2135" s="10">
        <v>-21.913</v>
      </c>
      <c r="J2135" s="10">
        <v>-0.91559999999999997</v>
      </c>
    </row>
    <row r="2136" spans="1:10" x14ac:dyDescent="0.25">
      <c r="A2136" s="9">
        <v>41570</v>
      </c>
      <c r="B2136" s="10">
        <v>2371.2869999999998</v>
      </c>
      <c r="C2136" s="10">
        <v>2377.7379999999998</v>
      </c>
      <c r="D2136" s="10">
        <v>2410.4369999999999</v>
      </c>
      <c r="E2136" s="10">
        <v>2355.3220000000001</v>
      </c>
      <c r="F2136" s="10">
        <v>2358.857</v>
      </c>
      <c r="G2136" s="10">
        <v>2810189200</v>
      </c>
      <c r="H2136" s="10">
        <v>23779294305</v>
      </c>
      <c r="I2136" s="10">
        <v>-12.43</v>
      </c>
      <c r="J2136" s="10">
        <v>-0.5242</v>
      </c>
    </row>
    <row r="2137" spans="1:10" x14ac:dyDescent="0.25">
      <c r="A2137" s="9">
        <v>41571</v>
      </c>
      <c r="B2137" s="10">
        <v>2358.857</v>
      </c>
      <c r="C2137" s="10">
        <v>2352.9830000000002</v>
      </c>
      <c r="D2137" s="10">
        <v>2361.14</v>
      </c>
      <c r="E2137" s="10">
        <v>2332.614</v>
      </c>
      <c r="F2137" s="10">
        <v>2336.712</v>
      </c>
      <c r="G2137" s="10">
        <v>1995912000</v>
      </c>
      <c r="H2137" s="10">
        <v>16762188591</v>
      </c>
      <c r="I2137" s="10">
        <v>-22.145</v>
      </c>
      <c r="J2137" s="10">
        <v>-0.93879999999999997</v>
      </c>
    </row>
    <row r="2138" spans="1:10" x14ac:dyDescent="0.25">
      <c r="A2138" s="9">
        <v>41572</v>
      </c>
      <c r="B2138" s="10">
        <v>2336.712</v>
      </c>
      <c r="C2138" s="10">
        <v>2336.335</v>
      </c>
      <c r="D2138" s="10">
        <v>2358.4470000000001</v>
      </c>
      <c r="E2138" s="10">
        <v>2309.0410000000002</v>
      </c>
      <c r="F2138" s="10">
        <v>2322.3470000000002</v>
      </c>
      <c r="G2138" s="10">
        <v>2427070500</v>
      </c>
      <c r="H2138" s="10">
        <v>20825708470</v>
      </c>
      <c r="I2138" s="10">
        <v>-14.365</v>
      </c>
      <c r="J2138" s="10">
        <v>-0.61480000000000001</v>
      </c>
    </row>
    <row r="2139" spans="1:10" x14ac:dyDescent="0.25">
      <c r="A2139" s="9">
        <v>41575</v>
      </c>
      <c r="B2139" s="10">
        <v>2322.3470000000002</v>
      </c>
      <c r="C2139" s="10">
        <v>2329.4290000000001</v>
      </c>
      <c r="D2139" s="10">
        <v>2330.1080000000002</v>
      </c>
      <c r="E2139" s="10">
        <v>2306.4110000000001</v>
      </c>
      <c r="F2139" s="10">
        <v>2320.8440000000001</v>
      </c>
      <c r="G2139" s="10">
        <v>1843244500</v>
      </c>
      <c r="H2139" s="10">
        <v>15432717423</v>
      </c>
      <c r="I2139" s="10">
        <v>-1.5029999999999999</v>
      </c>
      <c r="J2139" s="10">
        <v>-6.4699999999999994E-2</v>
      </c>
    </row>
    <row r="2140" spans="1:10" x14ac:dyDescent="0.25">
      <c r="A2140" s="9">
        <v>41576</v>
      </c>
      <c r="B2140" s="10">
        <v>2320.8440000000001</v>
      </c>
      <c r="C2140" s="10">
        <v>2324.1979999999999</v>
      </c>
      <c r="D2140" s="10">
        <v>2380.0990000000002</v>
      </c>
      <c r="E2140" s="10">
        <v>2306.5909999999999</v>
      </c>
      <c r="F2140" s="10">
        <v>2346.5039999999999</v>
      </c>
      <c r="G2140" s="10">
        <v>3691649700</v>
      </c>
      <c r="H2140" s="10">
        <v>29676225077</v>
      </c>
      <c r="I2140" s="10">
        <v>25.66</v>
      </c>
      <c r="J2140" s="10">
        <v>1.1055999999999999</v>
      </c>
    </row>
    <row r="2141" spans="1:10" x14ac:dyDescent="0.25">
      <c r="A2141" s="9">
        <v>41577</v>
      </c>
      <c r="B2141" s="10">
        <v>2346.5039999999999</v>
      </c>
      <c r="C2141" s="10">
        <v>2346.0949999999998</v>
      </c>
      <c r="D2141" s="10">
        <v>2377.2460000000001</v>
      </c>
      <c r="E2141" s="10">
        <v>2332.7629999999999</v>
      </c>
      <c r="F2141" s="10">
        <v>2375.87</v>
      </c>
      <c r="G2141" s="10">
        <v>3117122200</v>
      </c>
      <c r="H2141" s="10">
        <v>23247595901</v>
      </c>
      <c r="I2141" s="10">
        <v>29.366</v>
      </c>
      <c r="J2141" s="10">
        <v>1.2515000000000001</v>
      </c>
    </row>
    <row r="2142" spans="1:10" x14ac:dyDescent="0.25">
      <c r="A2142" s="9">
        <v>41578</v>
      </c>
      <c r="B2142" s="10">
        <v>2375.87</v>
      </c>
      <c r="C2142" s="10">
        <v>2367.683</v>
      </c>
      <c r="D2142" s="10">
        <v>2367.683</v>
      </c>
      <c r="E2142" s="10">
        <v>2339.5300000000002</v>
      </c>
      <c r="F2142" s="10">
        <v>2343.2510000000002</v>
      </c>
      <c r="G2142" s="10">
        <v>2346542000</v>
      </c>
      <c r="H2142" s="10">
        <v>18668401670</v>
      </c>
      <c r="I2142" s="10">
        <v>-32.619</v>
      </c>
      <c r="J2142" s="10">
        <v>-1.3729</v>
      </c>
    </row>
    <row r="2143" spans="1:10" x14ac:dyDescent="0.25">
      <c r="A2143" s="9">
        <v>41579</v>
      </c>
      <c r="B2143" s="10">
        <v>2343.2510000000002</v>
      </c>
      <c r="C2143" s="10">
        <v>2349.848</v>
      </c>
      <c r="D2143" s="10">
        <v>2370.8310000000001</v>
      </c>
      <c r="E2143" s="10">
        <v>2338.2710000000002</v>
      </c>
      <c r="F2143" s="10">
        <v>2362.6590000000001</v>
      </c>
      <c r="G2143" s="10">
        <v>1894666900</v>
      </c>
      <c r="H2143" s="10">
        <v>14864636111</v>
      </c>
      <c r="I2143" s="10">
        <v>19.408000000000001</v>
      </c>
      <c r="J2143" s="10">
        <v>0.82830000000000004</v>
      </c>
    </row>
    <row r="2144" spans="1:10" x14ac:dyDescent="0.25">
      <c r="A2144" s="9">
        <v>41582</v>
      </c>
      <c r="B2144" s="10">
        <v>2362.6590000000001</v>
      </c>
      <c r="C2144" s="10">
        <v>2376.48</v>
      </c>
      <c r="D2144" s="10">
        <v>2383.0219999999999</v>
      </c>
      <c r="E2144" s="10">
        <v>2350.9650000000001</v>
      </c>
      <c r="F2144" s="10">
        <v>2354.873</v>
      </c>
      <c r="G2144" s="10">
        <v>1603154100</v>
      </c>
      <c r="H2144" s="10">
        <v>12894242742</v>
      </c>
      <c r="I2144" s="10">
        <v>-7.7859999999999996</v>
      </c>
      <c r="J2144" s="10">
        <v>-0.32950000000000002</v>
      </c>
    </row>
    <row r="2145" spans="1:10" x14ac:dyDescent="0.25">
      <c r="A2145" s="9">
        <v>41583</v>
      </c>
      <c r="B2145" s="10">
        <v>2354.873</v>
      </c>
      <c r="C2145" s="10">
        <v>2341.4969999999998</v>
      </c>
      <c r="D2145" s="10">
        <v>2352.6799999999998</v>
      </c>
      <c r="E2145" s="10">
        <v>2313.348</v>
      </c>
      <c r="F2145" s="10">
        <v>2349.7959999999998</v>
      </c>
      <c r="G2145" s="10">
        <v>2035910400</v>
      </c>
      <c r="H2145" s="10">
        <v>16241151333</v>
      </c>
      <c r="I2145" s="10">
        <v>-5.077</v>
      </c>
      <c r="J2145" s="10">
        <v>-0.21560000000000001</v>
      </c>
    </row>
    <row r="2146" spans="1:10" x14ac:dyDescent="0.25">
      <c r="A2146" s="9">
        <v>41584</v>
      </c>
      <c r="B2146" s="10">
        <v>2349.7959999999998</v>
      </c>
      <c r="C2146" s="10">
        <v>2335.3440000000001</v>
      </c>
      <c r="D2146" s="10">
        <v>2345.739</v>
      </c>
      <c r="E2146" s="10">
        <v>2320.3760000000002</v>
      </c>
      <c r="F2146" s="10">
        <v>2321.4969999999998</v>
      </c>
      <c r="G2146" s="10">
        <v>2154255800</v>
      </c>
      <c r="H2146" s="10">
        <v>17570554923</v>
      </c>
      <c r="I2146" s="10">
        <v>-28.298999999999999</v>
      </c>
      <c r="J2146" s="10">
        <v>-1.2042999999999999</v>
      </c>
    </row>
    <row r="2147" spans="1:10" x14ac:dyDescent="0.25">
      <c r="A2147" s="9">
        <v>41585</v>
      </c>
      <c r="B2147" s="10">
        <v>2321.4969999999998</v>
      </c>
      <c r="C2147" s="10">
        <v>2321.643</v>
      </c>
      <c r="D2147" s="10">
        <v>2329.1239999999998</v>
      </c>
      <c r="E2147" s="10">
        <v>2307.4520000000002</v>
      </c>
      <c r="F2147" s="10">
        <v>2321.377</v>
      </c>
      <c r="G2147" s="10">
        <v>1629879700</v>
      </c>
      <c r="H2147" s="10">
        <v>13488752687</v>
      </c>
      <c r="I2147" s="10">
        <v>-0.12</v>
      </c>
      <c r="J2147" s="10">
        <v>-5.1999999999999998E-3</v>
      </c>
    </row>
    <row r="2148" spans="1:10" x14ac:dyDescent="0.25">
      <c r="A2148" s="9">
        <v>41586</v>
      </c>
      <c r="B2148" s="10">
        <v>2321.377</v>
      </c>
      <c r="C2148" s="10">
        <v>2311.998</v>
      </c>
      <c r="D2148" s="10">
        <v>2323.0169999999998</v>
      </c>
      <c r="E2148" s="10">
        <v>2289.6080000000002</v>
      </c>
      <c r="F2148" s="10">
        <v>2293.0309999999999</v>
      </c>
      <c r="G2148" s="10">
        <v>1629122300</v>
      </c>
      <c r="H2148" s="10">
        <v>13292852811</v>
      </c>
      <c r="I2148" s="10">
        <v>-28.346</v>
      </c>
      <c r="J2148" s="10">
        <v>-1.2211000000000001</v>
      </c>
    </row>
    <row r="2149" spans="1:10" x14ac:dyDescent="0.25">
      <c r="A2149" s="9">
        <v>41589</v>
      </c>
      <c r="B2149" s="10">
        <v>2293.0309999999999</v>
      </c>
      <c r="C2149" s="10">
        <v>2293.0819999999999</v>
      </c>
      <c r="D2149" s="10">
        <v>2304.491</v>
      </c>
      <c r="E2149" s="10">
        <v>2281.5160000000001</v>
      </c>
      <c r="F2149" s="10">
        <v>2298.4769999999999</v>
      </c>
      <c r="G2149" s="10">
        <v>1442477700</v>
      </c>
      <c r="H2149" s="10">
        <v>11868777722</v>
      </c>
      <c r="I2149" s="10">
        <v>5.4459999999999997</v>
      </c>
      <c r="J2149" s="10">
        <v>0.23749999999999999</v>
      </c>
    </row>
    <row r="2150" spans="1:10" x14ac:dyDescent="0.25">
      <c r="A2150" s="9">
        <v>41590</v>
      </c>
      <c r="B2150" s="10">
        <v>2298.4769999999999</v>
      </c>
      <c r="C2150" s="10">
        <v>2303.335</v>
      </c>
      <c r="D2150" s="10">
        <v>2323.0120000000002</v>
      </c>
      <c r="E2150" s="10">
        <v>2301.3580000000002</v>
      </c>
      <c r="F2150" s="10">
        <v>2321.29</v>
      </c>
      <c r="G2150" s="10">
        <v>1586688500</v>
      </c>
      <c r="H2150" s="10">
        <v>13416102074</v>
      </c>
      <c r="I2150" s="10">
        <v>22.812999999999999</v>
      </c>
      <c r="J2150" s="10">
        <v>0.99250000000000005</v>
      </c>
    </row>
    <row r="2151" spans="1:10" x14ac:dyDescent="0.25">
      <c r="A2151" s="9">
        <v>41591</v>
      </c>
      <c r="B2151" s="10">
        <v>2321.29</v>
      </c>
      <c r="C2151" s="10">
        <v>2302.9580000000001</v>
      </c>
      <c r="D2151" s="10">
        <v>2303.6970000000001</v>
      </c>
      <c r="E2151" s="10">
        <v>2257.9180000000001</v>
      </c>
      <c r="F2151" s="10">
        <v>2259.538</v>
      </c>
      <c r="G2151" s="10">
        <v>1929459500</v>
      </c>
      <c r="H2151" s="10">
        <v>15267932561</v>
      </c>
      <c r="I2151" s="10">
        <v>-61.752000000000002</v>
      </c>
      <c r="J2151" s="10">
        <v>-2.6602000000000001</v>
      </c>
    </row>
    <row r="2152" spans="1:10" x14ac:dyDescent="0.25">
      <c r="A2152" s="9">
        <v>41592</v>
      </c>
      <c r="B2152" s="10">
        <v>2259.538</v>
      </c>
      <c r="C2152" s="10">
        <v>2260.8380000000002</v>
      </c>
      <c r="D2152" s="10">
        <v>2266.0239999999999</v>
      </c>
      <c r="E2152" s="10">
        <v>2241.4270000000001</v>
      </c>
      <c r="F2152" s="10">
        <v>2257.902</v>
      </c>
      <c r="G2152" s="10">
        <v>1593621500</v>
      </c>
      <c r="H2152" s="10">
        <v>12788681295</v>
      </c>
      <c r="I2152" s="10">
        <v>-1.6359999999999999</v>
      </c>
      <c r="J2152" s="10">
        <v>-7.2400000000000006E-2</v>
      </c>
    </row>
    <row r="2153" spans="1:10" x14ac:dyDescent="0.25">
      <c r="A2153" s="9">
        <v>41593</v>
      </c>
      <c r="B2153" s="10">
        <v>2257.902</v>
      </c>
      <c r="C2153" s="10">
        <v>2260.9450000000002</v>
      </c>
      <c r="D2153" s="10">
        <v>2324.3789999999999</v>
      </c>
      <c r="E2153" s="10">
        <v>2260.1529999999998</v>
      </c>
      <c r="F2153" s="10">
        <v>2297.48</v>
      </c>
      <c r="G2153" s="10">
        <v>2595334400</v>
      </c>
      <c r="H2153" s="10">
        <v>21505846483</v>
      </c>
      <c r="I2153" s="10">
        <v>39.578000000000003</v>
      </c>
      <c r="J2153" s="10">
        <v>1.7528999999999999</v>
      </c>
    </row>
    <row r="2154" spans="1:10" x14ac:dyDescent="0.25">
      <c r="A2154" s="9">
        <v>41596</v>
      </c>
      <c r="B2154" s="10">
        <v>2297.48</v>
      </c>
      <c r="C2154" s="10">
        <v>2312.5929999999998</v>
      </c>
      <c r="D2154" s="10">
        <v>2389.5250000000001</v>
      </c>
      <c r="E2154" s="10">
        <v>2302.7379999999998</v>
      </c>
      <c r="F2154" s="10">
        <v>2387.3710000000001</v>
      </c>
      <c r="G2154" s="10">
        <v>3958717900</v>
      </c>
      <c r="H2154" s="10">
        <v>34412585903</v>
      </c>
      <c r="I2154" s="10">
        <v>89.891000000000005</v>
      </c>
      <c r="J2154" s="10">
        <v>3.9125999999999999</v>
      </c>
    </row>
    <row r="2155" spans="1:10" x14ac:dyDescent="0.25">
      <c r="A2155" s="9">
        <v>41597</v>
      </c>
      <c r="B2155" s="10">
        <v>2387.3710000000001</v>
      </c>
      <c r="C2155" s="10">
        <v>2386.9789999999998</v>
      </c>
      <c r="D2155" s="10">
        <v>2386.9789999999998</v>
      </c>
      <c r="E2155" s="10">
        <v>2361.61</v>
      </c>
      <c r="F2155" s="10">
        <v>2368.0610000000001</v>
      </c>
      <c r="G2155" s="10">
        <v>2813490200</v>
      </c>
      <c r="H2155" s="10">
        <v>24522930377</v>
      </c>
      <c r="I2155" s="10">
        <v>-19.309999999999999</v>
      </c>
      <c r="J2155" s="10">
        <v>-0.80879999999999996</v>
      </c>
    </row>
    <row r="2156" spans="1:10" x14ac:dyDescent="0.25">
      <c r="A2156" s="9">
        <v>41598</v>
      </c>
      <c r="B2156" s="10">
        <v>2368.0610000000001</v>
      </c>
      <c r="C2156" s="10">
        <v>2384.009</v>
      </c>
      <c r="D2156" s="10">
        <v>2390.9340000000002</v>
      </c>
      <c r="E2156" s="10">
        <v>2358.2280000000001</v>
      </c>
      <c r="F2156" s="10">
        <v>2376.0830000000001</v>
      </c>
      <c r="G2156" s="10">
        <v>2199912500</v>
      </c>
      <c r="H2156" s="10">
        <v>19355845284</v>
      </c>
      <c r="I2156" s="10">
        <v>8.0220000000000002</v>
      </c>
      <c r="J2156" s="10">
        <v>0.33879999999999999</v>
      </c>
    </row>
    <row r="2157" spans="1:10" x14ac:dyDescent="0.25">
      <c r="A2157" s="9">
        <v>41599</v>
      </c>
      <c r="B2157" s="10">
        <v>2376.0830000000001</v>
      </c>
      <c r="C2157" s="10">
        <v>2363.7139999999999</v>
      </c>
      <c r="D2157" s="10">
        <v>2370.616</v>
      </c>
      <c r="E2157" s="10">
        <v>2333.7199999999998</v>
      </c>
      <c r="F2157" s="10">
        <v>2367.1849999999999</v>
      </c>
      <c r="G2157" s="10">
        <v>2739041300</v>
      </c>
      <c r="H2157" s="10">
        <v>23488905700</v>
      </c>
      <c r="I2157" s="10">
        <v>-8.8979999999999997</v>
      </c>
      <c r="J2157" s="10">
        <v>-0.3745</v>
      </c>
    </row>
    <row r="2158" spans="1:10" x14ac:dyDescent="0.25">
      <c r="A2158" s="9">
        <v>41600</v>
      </c>
      <c r="B2158" s="10">
        <v>2367.1849999999999</v>
      </c>
      <c r="C2158" s="10">
        <v>2373.192</v>
      </c>
      <c r="D2158" s="10">
        <v>2376.759</v>
      </c>
      <c r="E2158" s="10">
        <v>2349.9160000000002</v>
      </c>
      <c r="F2158" s="10">
        <v>2359.3960000000002</v>
      </c>
      <c r="G2158" s="10">
        <v>2357048700</v>
      </c>
      <c r="H2158" s="10">
        <v>19944007261</v>
      </c>
      <c r="I2158" s="10">
        <v>-7.7889999999999997</v>
      </c>
      <c r="J2158" s="10">
        <v>-0.32900000000000001</v>
      </c>
    </row>
    <row r="2159" spans="1:10" x14ac:dyDescent="0.25">
      <c r="A2159" s="9">
        <v>41603</v>
      </c>
      <c r="B2159" s="10">
        <v>2359.3960000000002</v>
      </c>
      <c r="C2159" s="10">
        <v>2346.2179999999998</v>
      </c>
      <c r="D2159" s="10">
        <v>2373.527</v>
      </c>
      <c r="E2159" s="10">
        <v>2339.6959999999999</v>
      </c>
      <c r="F2159" s="10">
        <v>2343.8510000000001</v>
      </c>
      <c r="G2159" s="10">
        <v>1998097500</v>
      </c>
      <c r="H2159" s="10">
        <v>16753132758</v>
      </c>
      <c r="I2159" s="10">
        <v>-15.545</v>
      </c>
      <c r="J2159" s="10">
        <v>-0.65890000000000004</v>
      </c>
    </row>
    <row r="2160" spans="1:10" x14ac:dyDescent="0.25">
      <c r="A2160" s="9">
        <v>41604</v>
      </c>
      <c r="B2160" s="10">
        <v>2343.8510000000001</v>
      </c>
      <c r="C2160" s="10">
        <v>2343.8339999999998</v>
      </c>
      <c r="D2160" s="10">
        <v>2354.857</v>
      </c>
      <c r="E2160" s="10">
        <v>2337.366</v>
      </c>
      <c r="F2160" s="10">
        <v>2340.8980000000001</v>
      </c>
      <c r="G2160" s="10">
        <v>1708768000</v>
      </c>
      <c r="H2160" s="10">
        <v>14157886407</v>
      </c>
      <c r="I2160" s="10">
        <v>-2.9529999999999998</v>
      </c>
      <c r="J2160" s="10">
        <v>-0.126</v>
      </c>
    </row>
    <row r="2161" spans="1:10" x14ac:dyDescent="0.25">
      <c r="A2161" s="9">
        <v>41605</v>
      </c>
      <c r="B2161" s="10">
        <v>2340.8980000000001</v>
      </c>
      <c r="C2161" s="10">
        <v>2340.1289999999999</v>
      </c>
      <c r="D2161" s="10">
        <v>2375.4949999999999</v>
      </c>
      <c r="E2161" s="10">
        <v>2337.42</v>
      </c>
      <c r="F2161" s="10">
        <v>2363.1750000000002</v>
      </c>
      <c r="G2161" s="10">
        <v>2308173800</v>
      </c>
      <c r="H2161" s="10">
        <v>20260923373</v>
      </c>
      <c r="I2161" s="10">
        <v>22.277000000000001</v>
      </c>
      <c r="J2161" s="10">
        <v>0.9516</v>
      </c>
    </row>
    <row r="2162" spans="1:10" x14ac:dyDescent="0.25">
      <c r="A2162" s="9">
        <v>41606</v>
      </c>
      <c r="B2162" s="10">
        <v>2363.1750000000002</v>
      </c>
      <c r="C2162" s="10">
        <v>2368.0059999999999</v>
      </c>
      <c r="D2162" s="10">
        <v>2403.5340000000001</v>
      </c>
      <c r="E2162" s="10">
        <v>2363.9949999999999</v>
      </c>
      <c r="F2162" s="10">
        <v>2381.8780000000002</v>
      </c>
      <c r="G2162" s="10">
        <v>2744523400</v>
      </c>
      <c r="H2162" s="10">
        <v>23156821373</v>
      </c>
      <c r="I2162" s="10">
        <v>18.702999999999999</v>
      </c>
      <c r="J2162" s="10">
        <v>0.79139999999999999</v>
      </c>
    </row>
    <row r="2163" spans="1:10" x14ac:dyDescent="0.25">
      <c r="A2163" s="9">
        <v>41607</v>
      </c>
      <c r="B2163" s="10">
        <v>2381.8780000000002</v>
      </c>
      <c r="C2163" s="10">
        <v>2389.31</v>
      </c>
      <c r="D2163" s="10">
        <v>2393.2460000000001</v>
      </c>
      <c r="E2163" s="10">
        <v>2374.0700000000002</v>
      </c>
      <c r="F2163" s="10">
        <v>2379.2249999999999</v>
      </c>
      <c r="G2163" s="10">
        <v>1841208900</v>
      </c>
      <c r="H2163" s="10">
        <v>16195371880</v>
      </c>
      <c r="I2163" s="10">
        <v>-2.653</v>
      </c>
      <c r="J2163" s="10">
        <v>-0.1114</v>
      </c>
    </row>
    <row r="2164" spans="1:10" x14ac:dyDescent="0.25">
      <c r="A2164" s="9">
        <v>41610</v>
      </c>
      <c r="B2164" s="10">
        <v>2379.2249999999999</v>
      </c>
      <c r="C2164" s="10">
        <v>2379.5680000000002</v>
      </c>
      <c r="D2164" s="10">
        <v>2424.058</v>
      </c>
      <c r="E2164" s="10">
        <v>2363.982</v>
      </c>
      <c r="F2164" s="10">
        <v>2403.2449999999999</v>
      </c>
      <c r="G2164" s="10">
        <v>4750118800</v>
      </c>
      <c r="H2164" s="10">
        <v>40243078049</v>
      </c>
      <c r="I2164" s="10">
        <v>24.02</v>
      </c>
      <c r="J2164" s="10">
        <v>1.0096000000000001</v>
      </c>
    </row>
    <row r="2165" spans="1:10" x14ac:dyDescent="0.25">
      <c r="A2165" s="9">
        <v>41611</v>
      </c>
      <c r="B2165" s="10">
        <v>2403.2449999999999</v>
      </c>
      <c r="C2165" s="10">
        <v>2394.9850000000001</v>
      </c>
      <c r="D2165" s="10">
        <v>2415.1970000000001</v>
      </c>
      <c r="E2165" s="10">
        <v>2387.6680000000001</v>
      </c>
      <c r="F2165" s="10">
        <v>2409.9720000000002</v>
      </c>
      <c r="G2165" s="10">
        <v>2728257200</v>
      </c>
      <c r="H2165" s="10">
        <v>22950890293</v>
      </c>
      <c r="I2165" s="10">
        <v>6.7270000000000003</v>
      </c>
      <c r="J2165" s="10">
        <v>0.27989999999999998</v>
      </c>
    </row>
    <row r="2166" spans="1:10" x14ac:dyDescent="0.25">
      <c r="A2166" s="9">
        <v>41612</v>
      </c>
      <c r="B2166" s="10">
        <v>2409.9720000000002</v>
      </c>
      <c r="C2166" s="10">
        <v>2406.2420000000002</v>
      </c>
      <c r="D2166" s="10">
        <v>2445.1950000000002</v>
      </c>
      <c r="E2166" s="10">
        <v>2400.5990000000002</v>
      </c>
      <c r="F2166" s="10">
        <v>2431.09</v>
      </c>
      <c r="G2166" s="10">
        <v>3480787700</v>
      </c>
      <c r="H2166" s="10">
        <v>29000179450</v>
      </c>
      <c r="I2166" s="10">
        <v>21.117999999999999</v>
      </c>
      <c r="J2166" s="10">
        <v>0.87629999999999997</v>
      </c>
    </row>
    <row r="2167" spans="1:10" x14ac:dyDescent="0.25">
      <c r="A2167" s="9">
        <v>41613</v>
      </c>
      <c r="B2167" s="10">
        <v>2431.09</v>
      </c>
      <c r="C2167" s="10">
        <v>2431.0250000000001</v>
      </c>
      <c r="D2167" s="10">
        <v>2436.7089999999998</v>
      </c>
      <c r="E2167" s="10">
        <v>2415.8409999999999</v>
      </c>
      <c r="F2167" s="10">
        <v>2423.7040000000002</v>
      </c>
      <c r="G2167" s="10">
        <v>2320261100</v>
      </c>
      <c r="H2167" s="10">
        <v>20229387388</v>
      </c>
      <c r="I2167" s="10">
        <v>-7.3860000000000001</v>
      </c>
      <c r="J2167" s="10">
        <v>-0.30380000000000001</v>
      </c>
    </row>
    <row r="2168" spans="1:10" x14ac:dyDescent="0.25">
      <c r="A2168" s="9">
        <v>41614</v>
      </c>
      <c r="B2168" s="10">
        <v>2423.7040000000002</v>
      </c>
      <c r="C2168" s="10">
        <v>2419.6619999999998</v>
      </c>
      <c r="D2168" s="10">
        <v>2423.8229999999999</v>
      </c>
      <c r="E2168" s="10">
        <v>2398.9029999999998</v>
      </c>
      <c r="F2168" s="10">
        <v>2409.6660000000002</v>
      </c>
      <c r="G2168" s="10">
        <v>2133079600</v>
      </c>
      <c r="H2168" s="10">
        <v>19009510450</v>
      </c>
      <c r="I2168" s="10">
        <v>-14.038</v>
      </c>
      <c r="J2168" s="10">
        <v>-0.57920000000000005</v>
      </c>
    </row>
    <row r="2169" spans="1:10" x14ac:dyDescent="0.25">
      <c r="A2169" s="9">
        <v>41617</v>
      </c>
      <c r="B2169" s="10">
        <v>2409.6660000000002</v>
      </c>
      <c r="C2169" s="10">
        <v>2414.375</v>
      </c>
      <c r="D2169" s="10">
        <v>2422.6669999999999</v>
      </c>
      <c r="E2169" s="10">
        <v>2401.797</v>
      </c>
      <c r="F2169" s="10">
        <v>2403.982</v>
      </c>
      <c r="G2169" s="10">
        <v>1874538500</v>
      </c>
      <c r="H2169" s="10">
        <v>16767860184</v>
      </c>
      <c r="I2169" s="10">
        <v>-5.6840000000000002</v>
      </c>
      <c r="J2169" s="10">
        <v>-0.2359</v>
      </c>
    </row>
    <row r="2170" spans="1:10" x14ac:dyDescent="0.25">
      <c r="A2170" s="9">
        <v>41618</v>
      </c>
      <c r="B2170" s="10">
        <v>2403.982</v>
      </c>
      <c r="C2170" s="10">
        <v>2409.6590000000001</v>
      </c>
      <c r="D2170" s="10">
        <v>2419.337</v>
      </c>
      <c r="E2170" s="10">
        <v>2400.223</v>
      </c>
      <c r="F2170" s="10">
        <v>2408.3240000000001</v>
      </c>
      <c r="G2170" s="10">
        <v>1946738000</v>
      </c>
      <c r="H2170" s="10">
        <v>17099952178</v>
      </c>
      <c r="I2170" s="10">
        <v>4.3419999999999996</v>
      </c>
      <c r="J2170" s="10">
        <v>0.18060000000000001</v>
      </c>
    </row>
    <row r="2171" spans="1:10" x14ac:dyDescent="0.25">
      <c r="A2171" s="9">
        <v>41619</v>
      </c>
      <c r="B2171" s="10">
        <v>2408.3240000000001</v>
      </c>
      <c r="C2171" s="10">
        <v>2397.7199999999998</v>
      </c>
      <c r="D2171" s="10">
        <v>2398.0859999999998</v>
      </c>
      <c r="E2171" s="10">
        <v>2355.8090000000002</v>
      </c>
      <c r="F2171" s="10">
        <v>2364.866</v>
      </c>
      <c r="G2171" s="10">
        <v>2352969900</v>
      </c>
      <c r="H2171" s="10">
        <v>19852564972</v>
      </c>
      <c r="I2171" s="10">
        <v>-43.457999999999998</v>
      </c>
      <c r="J2171" s="10">
        <v>-1.8045</v>
      </c>
    </row>
    <row r="2172" spans="1:10" x14ac:dyDescent="0.25">
      <c r="A2172" s="9">
        <v>41620</v>
      </c>
      <c r="B2172" s="10">
        <v>2364.866</v>
      </c>
      <c r="C2172" s="10">
        <v>2358.973</v>
      </c>
      <c r="D2172" s="10">
        <v>2370.8130000000001</v>
      </c>
      <c r="E2172" s="10">
        <v>2354.0160000000001</v>
      </c>
      <c r="F2172" s="10">
        <v>2356.75</v>
      </c>
      <c r="G2172" s="10">
        <v>1646646600</v>
      </c>
      <c r="H2172" s="10">
        <v>13581553552</v>
      </c>
      <c r="I2172" s="10">
        <v>-8.1159999999999997</v>
      </c>
      <c r="J2172" s="10">
        <v>-0.34320000000000001</v>
      </c>
    </row>
    <row r="2173" spans="1:10" x14ac:dyDescent="0.25">
      <c r="A2173" s="9">
        <v>41621</v>
      </c>
      <c r="B2173" s="10">
        <v>2356.75</v>
      </c>
      <c r="C2173" s="10">
        <v>2338.5120000000002</v>
      </c>
      <c r="D2173" s="10">
        <v>2357.4209999999998</v>
      </c>
      <c r="E2173" s="10">
        <v>2334.3290000000002</v>
      </c>
      <c r="F2173" s="10">
        <v>2345.6880000000001</v>
      </c>
      <c r="G2173" s="10">
        <v>1758341000</v>
      </c>
      <c r="H2173" s="10">
        <v>14028214202</v>
      </c>
      <c r="I2173" s="10">
        <v>-11.061999999999999</v>
      </c>
      <c r="J2173" s="10">
        <v>-0.46939999999999998</v>
      </c>
    </row>
    <row r="2174" spans="1:10" x14ac:dyDescent="0.25">
      <c r="A2174" s="9">
        <v>41624</v>
      </c>
      <c r="B2174" s="10">
        <v>2345.6880000000001</v>
      </c>
      <c r="C2174" s="10">
        <v>2347.4690000000001</v>
      </c>
      <c r="D2174" s="10">
        <v>2350.6239999999998</v>
      </c>
      <c r="E2174" s="10">
        <v>2316.81</v>
      </c>
      <c r="F2174" s="10">
        <v>2324.413</v>
      </c>
      <c r="G2174" s="10">
        <v>1879960300</v>
      </c>
      <c r="H2174" s="10">
        <v>14738832959</v>
      </c>
      <c r="I2174" s="10">
        <v>-21.274999999999999</v>
      </c>
      <c r="J2174" s="10">
        <v>-0.90700000000000003</v>
      </c>
    </row>
    <row r="2175" spans="1:10" x14ac:dyDescent="0.25">
      <c r="A2175" s="9">
        <v>41625</v>
      </c>
      <c r="B2175" s="10">
        <v>2324.413</v>
      </c>
      <c r="C2175" s="10">
        <v>2323.7950000000001</v>
      </c>
      <c r="D2175" s="10">
        <v>2329.7669999999998</v>
      </c>
      <c r="E2175" s="10">
        <v>2308.5360000000001</v>
      </c>
      <c r="F2175" s="10">
        <v>2311.2449999999999</v>
      </c>
      <c r="G2175" s="10">
        <v>1450335700</v>
      </c>
      <c r="H2175" s="10">
        <v>10791035365</v>
      </c>
      <c r="I2175" s="10">
        <v>-13.167999999999999</v>
      </c>
      <c r="J2175" s="10">
        <v>-0.5665</v>
      </c>
    </row>
    <row r="2176" spans="1:10" x14ac:dyDescent="0.25">
      <c r="A2176" s="9">
        <v>41626</v>
      </c>
      <c r="B2176" s="10">
        <v>2311.2449999999999</v>
      </c>
      <c r="C2176" s="10">
        <v>2311.0140000000001</v>
      </c>
      <c r="D2176" s="10">
        <v>2319.9949999999999</v>
      </c>
      <c r="E2176" s="10">
        <v>2302.6889999999999</v>
      </c>
      <c r="F2176" s="10">
        <v>2309.8009999999999</v>
      </c>
      <c r="G2176" s="10">
        <v>1251709400</v>
      </c>
      <c r="H2176" s="10">
        <v>9556616400</v>
      </c>
      <c r="I2176" s="10">
        <v>-1.444</v>
      </c>
      <c r="J2176" s="10">
        <v>-6.25E-2</v>
      </c>
    </row>
    <row r="2177" spans="1:10" x14ac:dyDescent="0.25">
      <c r="A2177" s="9">
        <v>41627</v>
      </c>
      <c r="B2177" s="10">
        <v>2309.8009999999999</v>
      </c>
      <c r="C2177" s="10">
        <v>2316.509</v>
      </c>
      <c r="D2177" s="10">
        <v>2324.3090000000002</v>
      </c>
      <c r="E2177" s="10">
        <v>2288.4090000000001</v>
      </c>
      <c r="F2177" s="10">
        <v>2290.5590000000002</v>
      </c>
      <c r="G2177" s="10">
        <v>1535303500</v>
      </c>
      <c r="H2177" s="10">
        <v>11347338626</v>
      </c>
      <c r="I2177" s="10">
        <v>-19.242000000000001</v>
      </c>
      <c r="J2177" s="10">
        <v>-0.83309999999999995</v>
      </c>
    </row>
    <row r="2178" spans="1:10" x14ac:dyDescent="0.25">
      <c r="A2178" s="9">
        <v>41628</v>
      </c>
      <c r="B2178" s="10">
        <v>2290.5590000000002</v>
      </c>
      <c r="C2178" s="10">
        <v>2291.2629999999999</v>
      </c>
      <c r="D2178" s="10">
        <v>2294.114</v>
      </c>
      <c r="E2178" s="10">
        <v>2246.5070000000001</v>
      </c>
      <c r="F2178" s="10">
        <v>2249.011</v>
      </c>
      <c r="G2178" s="10">
        <v>2214418900</v>
      </c>
      <c r="H2178" s="10">
        <v>15199556762</v>
      </c>
      <c r="I2178" s="10">
        <v>-41.548000000000002</v>
      </c>
      <c r="J2178" s="10">
        <v>-1.8139000000000001</v>
      </c>
    </row>
    <row r="2179" spans="1:10" x14ac:dyDescent="0.25">
      <c r="A2179" s="9">
        <v>41631</v>
      </c>
      <c r="B2179" s="10">
        <v>2249.011</v>
      </c>
      <c r="C2179" s="10">
        <v>2254.1390000000001</v>
      </c>
      <c r="D2179" s="10">
        <v>2261.4690000000001</v>
      </c>
      <c r="E2179" s="10">
        <v>2228.5039999999999</v>
      </c>
      <c r="F2179" s="10">
        <v>2250.5540000000001</v>
      </c>
      <c r="G2179" s="10">
        <v>1375638300</v>
      </c>
      <c r="H2179" s="10">
        <v>10053630434</v>
      </c>
      <c r="I2179" s="10">
        <v>1.5429999999999999</v>
      </c>
      <c r="J2179" s="10">
        <v>6.8599999999999994E-2</v>
      </c>
    </row>
    <row r="2180" spans="1:10" x14ac:dyDescent="0.25">
      <c r="A2180" s="9">
        <v>41632</v>
      </c>
      <c r="B2180" s="10">
        <v>2250.5540000000001</v>
      </c>
      <c r="C2180" s="10">
        <v>2256.9470000000001</v>
      </c>
      <c r="D2180" s="10">
        <v>2279.114</v>
      </c>
      <c r="E2180" s="10">
        <v>2241.0500000000002</v>
      </c>
      <c r="F2180" s="10">
        <v>2259.2510000000002</v>
      </c>
      <c r="G2180" s="10">
        <v>1482664100</v>
      </c>
      <c r="H2180" s="10">
        <v>11043477023</v>
      </c>
      <c r="I2180" s="10">
        <v>8.6969999999999992</v>
      </c>
      <c r="J2180" s="10">
        <v>0.38640000000000002</v>
      </c>
    </row>
    <row r="2181" spans="1:10" x14ac:dyDescent="0.25">
      <c r="A2181" s="9">
        <v>41633</v>
      </c>
      <c r="B2181" s="10">
        <v>2259.2510000000002</v>
      </c>
      <c r="C2181" s="10">
        <v>2261.1489999999999</v>
      </c>
      <c r="D2181" s="10">
        <v>2273.4879999999998</v>
      </c>
      <c r="E2181" s="10">
        <v>2254.0459999999998</v>
      </c>
      <c r="F2181" s="10">
        <v>2273.1590000000001</v>
      </c>
      <c r="G2181" s="10">
        <v>1251279400</v>
      </c>
      <c r="H2181" s="10">
        <v>10030439520</v>
      </c>
      <c r="I2181" s="10">
        <v>13.907999999999999</v>
      </c>
      <c r="J2181" s="10">
        <v>0.61560000000000004</v>
      </c>
    </row>
    <row r="2182" spans="1:10" x14ac:dyDescent="0.25">
      <c r="A2182" s="9">
        <v>41634</v>
      </c>
      <c r="B2182" s="10">
        <v>2273.1590000000001</v>
      </c>
      <c r="C2182" s="10">
        <v>2268.3980000000001</v>
      </c>
      <c r="D2182" s="10">
        <v>2268.694</v>
      </c>
      <c r="E2182" s="10">
        <v>2226.1469999999999</v>
      </c>
      <c r="F2182" s="10">
        <v>2227.46</v>
      </c>
      <c r="G2182" s="10">
        <v>1581642500</v>
      </c>
      <c r="H2182" s="10">
        <v>11822714952</v>
      </c>
      <c r="I2182" s="10">
        <v>-45.698999999999998</v>
      </c>
      <c r="J2182" s="10">
        <v>-2.0104000000000002</v>
      </c>
    </row>
    <row r="2183" spans="1:10" x14ac:dyDescent="0.25">
      <c r="A2183" s="9">
        <v>41635</v>
      </c>
      <c r="B2183" s="10">
        <v>2227.46</v>
      </c>
      <c r="C2183" s="10">
        <v>2228.1750000000002</v>
      </c>
      <c r="D2183" s="10">
        <v>2270.886</v>
      </c>
      <c r="E2183" s="10">
        <v>2224.1860000000001</v>
      </c>
      <c r="F2183" s="10">
        <v>2263.491</v>
      </c>
      <c r="G2183" s="10">
        <v>1685376600</v>
      </c>
      <c r="H2183" s="10">
        <v>12943094130</v>
      </c>
      <c r="I2183" s="10">
        <v>36.030999999999999</v>
      </c>
      <c r="J2183" s="10">
        <v>1.6175999999999999</v>
      </c>
    </row>
    <row r="2184" spans="1:10" x14ac:dyDescent="0.25">
      <c r="A2184" s="9">
        <v>41638</v>
      </c>
      <c r="B2184" s="10">
        <v>2263.491</v>
      </c>
      <c r="C2184" s="10">
        <v>2273.5590000000002</v>
      </c>
      <c r="D2184" s="10">
        <v>2277.8530000000001</v>
      </c>
      <c r="E2184" s="10">
        <v>2252.2429999999999</v>
      </c>
      <c r="F2184" s="10">
        <v>2254.5</v>
      </c>
      <c r="G2184" s="10">
        <v>1598795100</v>
      </c>
      <c r="H2184" s="10">
        <v>12050682971</v>
      </c>
      <c r="I2184" s="10">
        <v>-8.9909999999999997</v>
      </c>
      <c r="J2184" s="10">
        <v>-0.3972</v>
      </c>
    </row>
    <row r="2185" spans="1:10" x14ac:dyDescent="0.25">
      <c r="A2185" s="9">
        <v>41639</v>
      </c>
      <c r="B2185" s="10">
        <v>2254.5</v>
      </c>
      <c r="C2185" s="10">
        <v>2245.011</v>
      </c>
      <c r="D2185" s="10">
        <v>2275.6849999999999</v>
      </c>
      <c r="E2185" s="10">
        <v>2241.5329999999999</v>
      </c>
      <c r="F2185" s="10">
        <v>2273.6790000000001</v>
      </c>
      <c r="G2185" s="10">
        <v>1994607300</v>
      </c>
      <c r="H2185" s="10">
        <v>16363496844</v>
      </c>
      <c r="I2185" s="10">
        <v>19.178999999999998</v>
      </c>
      <c r="J2185" s="10">
        <v>0.85070000000000001</v>
      </c>
    </row>
    <row r="2186" spans="1:10" x14ac:dyDescent="0.25">
      <c r="A2186" s="9">
        <v>41641</v>
      </c>
      <c r="B2186" s="10">
        <v>2273.6790000000001</v>
      </c>
      <c r="C2186" s="10">
        <v>2267.8539999999998</v>
      </c>
      <c r="D2186" s="10">
        <v>2270.6979999999999</v>
      </c>
      <c r="E2186" s="10">
        <v>2258.4639999999999</v>
      </c>
      <c r="F2186" s="10">
        <v>2270.203</v>
      </c>
      <c r="G2186" s="10">
        <v>1387190800</v>
      </c>
      <c r="H2186" s="10">
        <v>10641868606</v>
      </c>
      <c r="I2186" s="10">
        <v>-3.476</v>
      </c>
      <c r="J2186" s="10">
        <v>-0.15290000000000001</v>
      </c>
    </row>
    <row r="2187" spans="1:10" x14ac:dyDescent="0.25">
      <c r="A2187" s="9">
        <v>41642</v>
      </c>
      <c r="B2187" s="10">
        <v>2270.203</v>
      </c>
      <c r="C2187" s="10">
        <v>2260.6959999999999</v>
      </c>
      <c r="D2187" s="10">
        <v>2264.0360000000001</v>
      </c>
      <c r="E2187" s="10">
        <v>2237.1880000000001</v>
      </c>
      <c r="F2187" s="10">
        <v>2241.645</v>
      </c>
      <c r="G2187" s="10">
        <v>1712240700</v>
      </c>
      <c r="H2187" s="10">
        <v>12770957217</v>
      </c>
      <c r="I2187" s="10">
        <v>-28.558</v>
      </c>
      <c r="J2187" s="10">
        <v>-1.2579</v>
      </c>
    </row>
    <row r="2188" spans="1:10" x14ac:dyDescent="0.25">
      <c r="A2188" s="9">
        <v>41645</v>
      </c>
      <c r="B2188" s="10">
        <v>2241.645</v>
      </c>
      <c r="C2188" s="10">
        <v>2240.6660000000002</v>
      </c>
      <c r="D2188" s="10">
        <v>2240.6660000000002</v>
      </c>
      <c r="E2188" s="10">
        <v>2187.4560000000001</v>
      </c>
      <c r="F2188" s="10">
        <v>2189.6210000000001</v>
      </c>
      <c r="G2188" s="10">
        <v>2099556500</v>
      </c>
      <c r="H2188" s="10">
        <v>14607185764</v>
      </c>
      <c r="I2188" s="10">
        <v>-52.024000000000001</v>
      </c>
      <c r="J2188" s="10">
        <v>-2.3208000000000002</v>
      </c>
    </row>
    <row r="2189" spans="1:10" x14ac:dyDescent="0.25">
      <c r="A2189" s="9">
        <v>41646</v>
      </c>
      <c r="B2189" s="10">
        <v>2189.6210000000001</v>
      </c>
      <c r="C2189" s="10">
        <v>2177.7559999999999</v>
      </c>
      <c r="D2189" s="10">
        <v>2200.027</v>
      </c>
      <c r="E2189" s="10">
        <v>2172.5880000000002</v>
      </c>
      <c r="F2189" s="10">
        <v>2190.4380000000001</v>
      </c>
      <c r="G2189" s="10">
        <v>1406115800</v>
      </c>
      <c r="H2189" s="10">
        <v>10070152494</v>
      </c>
      <c r="I2189" s="10">
        <v>0.81699999999999995</v>
      </c>
      <c r="J2189" s="10">
        <v>3.73E-2</v>
      </c>
    </row>
    <row r="2190" spans="1:10" x14ac:dyDescent="0.25">
      <c r="A2190" s="9">
        <v>41647</v>
      </c>
      <c r="B2190" s="10">
        <v>2190.4380000000001</v>
      </c>
      <c r="C2190" s="10">
        <v>2191.8820000000001</v>
      </c>
      <c r="D2190" s="10">
        <v>2204.9760000000001</v>
      </c>
      <c r="E2190" s="10">
        <v>2177.0100000000002</v>
      </c>
      <c r="F2190" s="10">
        <v>2183.6619999999998</v>
      </c>
      <c r="G2190" s="10">
        <v>1560417900</v>
      </c>
      <c r="H2190" s="10">
        <v>10992701735</v>
      </c>
      <c r="I2190" s="10">
        <v>-6.7759999999999998</v>
      </c>
      <c r="J2190" s="10">
        <v>-0.30930000000000002</v>
      </c>
    </row>
    <row r="2191" spans="1:10" x14ac:dyDescent="0.25">
      <c r="A2191" s="9">
        <v>41648</v>
      </c>
      <c r="B2191" s="10">
        <v>2183.6619999999998</v>
      </c>
      <c r="C2191" s="10">
        <v>2178.3890000000001</v>
      </c>
      <c r="D2191" s="10">
        <v>2193.04</v>
      </c>
      <c r="E2191" s="10">
        <v>2157.2530000000002</v>
      </c>
      <c r="F2191" s="10">
        <v>2159.8670000000002</v>
      </c>
      <c r="G2191" s="10">
        <v>1527491400</v>
      </c>
      <c r="H2191" s="10">
        <v>11114380840</v>
      </c>
      <c r="I2191" s="10">
        <v>-23.795000000000002</v>
      </c>
      <c r="J2191" s="10">
        <v>-1.0896999999999999</v>
      </c>
    </row>
    <row r="2192" spans="1:10" x14ac:dyDescent="0.25">
      <c r="A2192" s="9">
        <v>41649</v>
      </c>
      <c r="B2192" s="10">
        <v>2159.8670000000002</v>
      </c>
      <c r="C2192" s="10">
        <v>2153.3409999999999</v>
      </c>
      <c r="D2192" s="10">
        <v>2157.067</v>
      </c>
      <c r="E2192" s="10">
        <v>2131.7719999999999</v>
      </c>
      <c r="F2192" s="10">
        <v>2139.3229999999999</v>
      </c>
      <c r="G2192" s="10">
        <v>1437802000</v>
      </c>
      <c r="H2192" s="10">
        <v>9856632635</v>
      </c>
      <c r="I2192" s="10">
        <v>-20.544</v>
      </c>
      <c r="J2192" s="10">
        <v>-0.95120000000000005</v>
      </c>
    </row>
    <row r="2193" spans="1:10" x14ac:dyDescent="0.25">
      <c r="A2193" s="9">
        <v>41652</v>
      </c>
      <c r="B2193" s="10">
        <v>2139.3229999999999</v>
      </c>
      <c r="C2193" s="10">
        <v>2139.944</v>
      </c>
      <c r="D2193" s="10">
        <v>2156.0140000000001</v>
      </c>
      <c r="E2193" s="10">
        <v>2124.739</v>
      </c>
      <c r="F2193" s="10">
        <v>2135.31</v>
      </c>
      <c r="G2193" s="10">
        <v>1230316800</v>
      </c>
      <c r="H2193" s="10">
        <v>8685671264</v>
      </c>
      <c r="I2193" s="10">
        <v>-4.0129999999999999</v>
      </c>
      <c r="J2193" s="10">
        <v>-0.18759999999999999</v>
      </c>
    </row>
    <row r="2194" spans="1:10" x14ac:dyDescent="0.25">
      <c r="A2194" s="9">
        <v>41653</v>
      </c>
      <c r="B2194" s="10">
        <v>2135.31</v>
      </c>
      <c r="C2194" s="10">
        <v>2135.4279999999999</v>
      </c>
      <c r="D2194" s="10">
        <v>2163.6010000000001</v>
      </c>
      <c r="E2194" s="10">
        <v>2126.9879999999998</v>
      </c>
      <c r="F2194" s="10">
        <v>2163.462</v>
      </c>
      <c r="G2194" s="10">
        <v>1270784700</v>
      </c>
      <c r="H2194" s="10">
        <v>8887614544</v>
      </c>
      <c r="I2194" s="10">
        <v>28.152000000000001</v>
      </c>
      <c r="J2194" s="10">
        <v>1.3184</v>
      </c>
    </row>
    <row r="2195" spans="1:10" x14ac:dyDescent="0.25">
      <c r="A2195" s="9">
        <v>41654</v>
      </c>
      <c r="B2195" s="10">
        <v>2163.462</v>
      </c>
      <c r="C2195" s="10">
        <v>2161.5250000000001</v>
      </c>
      <c r="D2195" s="10">
        <v>2166.8850000000002</v>
      </c>
      <c r="E2195" s="10">
        <v>2148.21</v>
      </c>
      <c r="F2195" s="10">
        <v>2159.0039999999999</v>
      </c>
      <c r="G2195" s="10">
        <v>1193529900</v>
      </c>
      <c r="H2195" s="10">
        <v>8616672738</v>
      </c>
      <c r="I2195" s="10">
        <v>-4.4580000000000002</v>
      </c>
      <c r="J2195" s="10">
        <v>-0.20610000000000001</v>
      </c>
    </row>
    <row r="2196" spans="1:10" x14ac:dyDescent="0.25">
      <c r="A2196" s="9">
        <v>41655</v>
      </c>
      <c r="B2196" s="10">
        <v>2159.0039999999999</v>
      </c>
      <c r="C2196" s="10">
        <v>2159.3719999999998</v>
      </c>
      <c r="D2196" s="10">
        <v>2177.4870000000001</v>
      </c>
      <c r="E2196" s="10">
        <v>2151.7820000000002</v>
      </c>
      <c r="F2196" s="10">
        <v>2166.0680000000002</v>
      </c>
      <c r="G2196" s="10">
        <v>1375788700</v>
      </c>
      <c r="H2196" s="10">
        <v>9775746960</v>
      </c>
      <c r="I2196" s="10">
        <v>7.0640000000000001</v>
      </c>
      <c r="J2196" s="10">
        <v>0.32719999999999999</v>
      </c>
    </row>
    <row r="2197" spans="1:10" x14ac:dyDescent="0.25">
      <c r="A2197" s="9">
        <v>41656</v>
      </c>
      <c r="B2197" s="10">
        <v>2166.0680000000002</v>
      </c>
      <c r="C2197" s="10">
        <v>2159.143</v>
      </c>
      <c r="D2197" s="10">
        <v>2159.607</v>
      </c>
      <c r="E2197" s="10">
        <v>2139.373</v>
      </c>
      <c r="F2197" s="10">
        <v>2144.9639999999999</v>
      </c>
      <c r="G2197" s="10">
        <v>1473072200</v>
      </c>
      <c r="H2197" s="10">
        <v>10104619538</v>
      </c>
      <c r="I2197" s="10">
        <v>-21.103999999999999</v>
      </c>
      <c r="J2197" s="10">
        <v>-0.97430000000000005</v>
      </c>
    </row>
    <row r="2198" spans="1:10" x14ac:dyDescent="0.25">
      <c r="A2198" s="9">
        <v>41659</v>
      </c>
      <c r="B2198" s="10">
        <v>2144.9639999999999</v>
      </c>
      <c r="C2198" s="10">
        <v>2141.087</v>
      </c>
      <c r="D2198" s="10">
        <v>2148.2489999999998</v>
      </c>
      <c r="E2198" s="10">
        <v>2127.3490000000002</v>
      </c>
      <c r="F2198" s="10">
        <v>2134.8809999999999</v>
      </c>
      <c r="G2198" s="10">
        <v>1080424400</v>
      </c>
      <c r="H2198" s="10">
        <v>7561020326</v>
      </c>
      <c r="I2198" s="10">
        <v>-10.083</v>
      </c>
      <c r="J2198" s="10">
        <v>-0.47010000000000002</v>
      </c>
    </row>
    <row r="2199" spans="1:10" x14ac:dyDescent="0.25">
      <c r="A2199" s="9">
        <v>41660</v>
      </c>
      <c r="B2199" s="10">
        <v>2134.8809999999999</v>
      </c>
      <c r="C2199" s="10">
        <v>2136.6329999999998</v>
      </c>
      <c r="D2199" s="10">
        <v>2159.5279999999998</v>
      </c>
      <c r="E2199" s="10">
        <v>2136.6329999999998</v>
      </c>
      <c r="F2199" s="10">
        <v>2155.9659999999999</v>
      </c>
      <c r="G2199" s="10">
        <v>1118013000</v>
      </c>
      <c r="H2199" s="10">
        <v>8222809906</v>
      </c>
      <c r="I2199" s="10">
        <v>21.085000000000001</v>
      </c>
      <c r="J2199" s="10">
        <v>0.98760000000000003</v>
      </c>
    </row>
    <row r="2200" spans="1:10" x14ac:dyDescent="0.25">
      <c r="A2200" s="9">
        <v>41661</v>
      </c>
      <c r="B2200" s="10">
        <v>2155.9659999999999</v>
      </c>
      <c r="C2200" s="10">
        <v>2159.0079999999998</v>
      </c>
      <c r="D2200" s="10">
        <v>2205.2179999999998</v>
      </c>
      <c r="E2200" s="10">
        <v>2158.1120000000001</v>
      </c>
      <c r="F2200" s="10">
        <v>2205.1930000000002</v>
      </c>
      <c r="G2200" s="10">
        <v>1859779700</v>
      </c>
      <c r="H2200" s="10">
        <v>13066014287</v>
      </c>
      <c r="I2200" s="10">
        <v>49.226999999999997</v>
      </c>
      <c r="J2200" s="10">
        <v>2.2833000000000001</v>
      </c>
    </row>
    <row r="2201" spans="1:10" x14ac:dyDescent="0.25">
      <c r="A2201" s="9">
        <v>41662</v>
      </c>
      <c r="B2201" s="10">
        <v>2205.1930000000002</v>
      </c>
      <c r="C2201" s="10">
        <v>2204.0129999999999</v>
      </c>
      <c r="D2201" s="10">
        <v>2206.8290000000002</v>
      </c>
      <c r="E2201" s="10">
        <v>2193.7170000000001</v>
      </c>
      <c r="F2201" s="10">
        <v>2197.732</v>
      </c>
      <c r="G2201" s="10">
        <v>1499947800</v>
      </c>
      <c r="H2201" s="10">
        <v>11445683235</v>
      </c>
      <c r="I2201" s="10">
        <v>-7.4610000000000003</v>
      </c>
      <c r="J2201" s="10">
        <v>-0.33829999999999999</v>
      </c>
    </row>
    <row r="2202" spans="1:10" x14ac:dyDescent="0.25">
      <c r="A2202" s="9">
        <v>41663</v>
      </c>
      <c r="B2202" s="10">
        <v>2197.732</v>
      </c>
      <c r="C2202" s="10">
        <v>2196.192</v>
      </c>
      <c r="D2202" s="10">
        <v>2227.2730000000001</v>
      </c>
      <c r="E2202" s="10">
        <v>2192.9349999999999</v>
      </c>
      <c r="F2202" s="10">
        <v>2215.6190000000001</v>
      </c>
      <c r="G2202" s="10">
        <v>1578660400</v>
      </c>
      <c r="H2202" s="10">
        <v>11982121785</v>
      </c>
      <c r="I2202" s="10">
        <v>17.887</v>
      </c>
      <c r="J2202" s="10">
        <v>0.81389999999999996</v>
      </c>
    </row>
    <row r="2203" spans="1:10" x14ac:dyDescent="0.25">
      <c r="A2203" s="9">
        <v>41666</v>
      </c>
      <c r="B2203" s="10">
        <v>2215.6190000000001</v>
      </c>
      <c r="C2203" s="10">
        <v>2207.3760000000002</v>
      </c>
      <c r="D2203" s="10">
        <v>2209.2600000000002</v>
      </c>
      <c r="E2203" s="10">
        <v>2193.6819999999998</v>
      </c>
      <c r="F2203" s="10">
        <v>2196.8150000000001</v>
      </c>
      <c r="G2203" s="10">
        <v>1599272400</v>
      </c>
      <c r="H2203" s="10">
        <v>12083721984</v>
      </c>
      <c r="I2203" s="10">
        <v>-18.803999999999998</v>
      </c>
      <c r="J2203" s="10">
        <v>-0.84870000000000001</v>
      </c>
    </row>
    <row r="2204" spans="1:10" x14ac:dyDescent="0.25">
      <c r="A2204" s="9">
        <v>41667</v>
      </c>
      <c r="B2204" s="10">
        <v>2196.8150000000001</v>
      </c>
      <c r="C2204" s="10">
        <v>2199.34</v>
      </c>
      <c r="D2204" s="10">
        <v>2215.5529999999999</v>
      </c>
      <c r="E2204" s="10">
        <v>2192.2669999999998</v>
      </c>
      <c r="F2204" s="10">
        <v>2205.0450000000001</v>
      </c>
      <c r="G2204" s="10">
        <v>1372449300</v>
      </c>
      <c r="H2204" s="10">
        <v>10353910657</v>
      </c>
      <c r="I2204" s="10">
        <v>8.23</v>
      </c>
      <c r="J2204" s="10">
        <v>0.37459999999999999</v>
      </c>
    </row>
    <row r="2205" spans="1:10" x14ac:dyDescent="0.25">
      <c r="A2205" s="9">
        <v>41668</v>
      </c>
      <c r="B2205" s="10">
        <v>2205.0450000000001</v>
      </c>
      <c r="C2205" s="10">
        <v>2210.154</v>
      </c>
      <c r="D2205" s="10">
        <v>2230.701</v>
      </c>
      <c r="E2205" s="10">
        <v>2208.4290000000001</v>
      </c>
      <c r="F2205" s="10">
        <v>2226.9699999999998</v>
      </c>
      <c r="G2205" s="10">
        <v>1481776700</v>
      </c>
      <c r="H2205" s="10">
        <v>11527063380</v>
      </c>
      <c r="I2205" s="10">
        <v>21.925000000000001</v>
      </c>
      <c r="J2205" s="10">
        <v>0.99429999999999996</v>
      </c>
    </row>
    <row r="2206" spans="1:10" x14ac:dyDescent="0.25">
      <c r="A2206" s="9">
        <v>41669</v>
      </c>
      <c r="B2206" s="10">
        <v>2226.9699999999998</v>
      </c>
      <c r="C2206" s="10">
        <v>2221.7559999999999</v>
      </c>
      <c r="D2206" s="10">
        <v>2223.2759999999998</v>
      </c>
      <c r="E2206" s="10">
        <v>2206.8119999999999</v>
      </c>
      <c r="F2206" s="10">
        <v>2208.2779999999998</v>
      </c>
      <c r="G2206" s="10">
        <v>1053034900</v>
      </c>
      <c r="H2206" s="10">
        <v>8168819305</v>
      </c>
      <c r="I2206" s="10">
        <v>-18.692</v>
      </c>
      <c r="J2206" s="10">
        <v>-0.83930000000000005</v>
      </c>
    </row>
    <row r="2207" spans="1:10" x14ac:dyDescent="0.25">
      <c r="A2207" s="9">
        <v>41677</v>
      </c>
      <c r="B2207" s="10">
        <v>2208.2779999999998</v>
      </c>
      <c r="C2207" s="10">
        <v>2199.1060000000002</v>
      </c>
      <c r="D2207" s="10">
        <v>2231.6210000000001</v>
      </c>
      <c r="E2207" s="10">
        <v>2190.873</v>
      </c>
      <c r="F2207" s="10">
        <v>2231.4409999999998</v>
      </c>
      <c r="G2207" s="10">
        <v>1214133600</v>
      </c>
      <c r="H2207" s="10">
        <v>9537032513</v>
      </c>
      <c r="I2207" s="10">
        <v>23.163</v>
      </c>
      <c r="J2207" s="10">
        <v>1.0488999999999999</v>
      </c>
    </row>
    <row r="2208" spans="1:10" x14ac:dyDescent="0.25">
      <c r="A2208" s="9">
        <v>41680</v>
      </c>
      <c r="B2208" s="10">
        <v>2231.4409999999998</v>
      </c>
      <c r="C2208" s="10">
        <v>2237.8820000000001</v>
      </c>
      <c r="D2208" s="10">
        <v>2294.36</v>
      </c>
      <c r="E2208" s="10">
        <v>2237.8820000000001</v>
      </c>
      <c r="F2208" s="10">
        <v>2293.4989999999998</v>
      </c>
      <c r="G2208" s="10">
        <v>2114977100</v>
      </c>
      <c r="H2208" s="10">
        <v>16263384596</v>
      </c>
      <c r="I2208" s="10">
        <v>62.058</v>
      </c>
      <c r="J2208" s="10">
        <v>2.7810999999999999</v>
      </c>
    </row>
    <row r="2209" spans="1:10" x14ac:dyDescent="0.25">
      <c r="A2209" s="9">
        <v>41681</v>
      </c>
      <c r="B2209" s="10">
        <v>2293.4989999999998</v>
      </c>
      <c r="C2209" s="10">
        <v>2296.89</v>
      </c>
      <c r="D2209" s="10">
        <v>2317.2579999999998</v>
      </c>
      <c r="E2209" s="10">
        <v>2285.5439999999999</v>
      </c>
      <c r="F2209" s="10">
        <v>2309.5010000000002</v>
      </c>
      <c r="G2209" s="10">
        <v>3185745800</v>
      </c>
      <c r="H2209" s="10">
        <v>23133065337</v>
      </c>
      <c r="I2209" s="10">
        <v>16.001999999999999</v>
      </c>
      <c r="J2209" s="10">
        <v>0.69769999999999999</v>
      </c>
    </row>
    <row r="2210" spans="1:10" x14ac:dyDescent="0.25">
      <c r="A2210" s="9">
        <v>41682</v>
      </c>
      <c r="B2210" s="10">
        <v>2309.5010000000002</v>
      </c>
      <c r="C2210" s="10">
        <v>2310.998</v>
      </c>
      <c r="D2210" s="10">
        <v>2325.098</v>
      </c>
      <c r="E2210" s="10">
        <v>2305.7460000000001</v>
      </c>
      <c r="F2210" s="10">
        <v>2322.895</v>
      </c>
      <c r="G2210" s="10">
        <v>2519888800</v>
      </c>
      <c r="H2210" s="10">
        <v>18346183283</v>
      </c>
      <c r="I2210" s="10">
        <v>13.394</v>
      </c>
      <c r="J2210" s="10">
        <v>0.57999999999999996</v>
      </c>
    </row>
    <row r="2211" spans="1:10" x14ac:dyDescent="0.25">
      <c r="A2211" s="9">
        <v>41683</v>
      </c>
      <c r="B2211" s="10">
        <v>2322.895</v>
      </c>
      <c r="C2211" s="10">
        <v>2321.0300000000002</v>
      </c>
      <c r="D2211" s="10">
        <v>2333.2339999999999</v>
      </c>
      <c r="E2211" s="10">
        <v>2305.192</v>
      </c>
      <c r="F2211" s="10">
        <v>2306.3890000000001</v>
      </c>
      <c r="G2211" s="10">
        <v>3352938500</v>
      </c>
      <c r="H2211" s="10">
        <v>23220240384</v>
      </c>
      <c r="I2211" s="10">
        <v>-16.506</v>
      </c>
      <c r="J2211" s="10">
        <v>-0.71060000000000001</v>
      </c>
    </row>
    <row r="2212" spans="1:10" x14ac:dyDescent="0.25">
      <c r="A2212" s="9">
        <v>41684</v>
      </c>
      <c r="B2212" s="10">
        <v>2306.3890000000001</v>
      </c>
      <c r="C2212" s="10">
        <v>2305.8249999999998</v>
      </c>
      <c r="D2212" s="10">
        <v>2332.7840000000001</v>
      </c>
      <c r="E2212" s="10">
        <v>2302.259</v>
      </c>
      <c r="F2212" s="10">
        <v>2331.3850000000002</v>
      </c>
      <c r="G2212" s="10">
        <v>2109309700</v>
      </c>
      <c r="H2212" s="10">
        <v>15130687411</v>
      </c>
      <c r="I2212" s="10">
        <v>24.995999999999999</v>
      </c>
      <c r="J2212" s="10">
        <v>1.0838000000000001</v>
      </c>
    </row>
    <row r="2213" spans="1:10" x14ac:dyDescent="0.25">
      <c r="A2213" s="9">
        <v>41687</v>
      </c>
      <c r="B2213" s="10">
        <v>2331.3850000000002</v>
      </c>
      <c r="C2213" s="10">
        <v>2343.8969999999999</v>
      </c>
      <c r="D2213" s="10">
        <v>2363.5030000000002</v>
      </c>
      <c r="E2213" s="10">
        <v>2333.721</v>
      </c>
      <c r="F2213" s="10">
        <v>2363.46</v>
      </c>
      <c r="G2213" s="10">
        <v>2507021900</v>
      </c>
      <c r="H2213" s="10">
        <v>18969416265</v>
      </c>
      <c r="I2213" s="10">
        <v>32.075000000000003</v>
      </c>
      <c r="J2213" s="10">
        <v>1.3757999999999999</v>
      </c>
    </row>
    <row r="2214" spans="1:10" x14ac:dyDescent="0.25">
      <c r="A2214" s="9">
        <v>41688</v>
      </c>
      <c r="B2214" s="10">
        <v>2363.46</v>
      </c>
      <c r="C2214" s="10">
        <v>2364.8119999999999</v>
      </c>
      <c r="D2214" s="10">
        <v>2366.326</v>
      </c>
      <c r="E2214" s="10">
        <v>2352.241</v>
      </c>
      <c r="F2214" s="10">
        <v>2359.6129999999998</v>
      </c>
      <c r="G2214" s="10">
        <v>2538290200</v>
      </c>
      <c r="H2214" s="10">
        <v>19613891007</v>
      </c>
      <c r="I2214" s="10">
        <v>-3.847</v>
      </c>
      <c r="J2214" s="10">
        <v>-0.1628</v>
      </c>
    </row>
    <row r="2215" spans="1:10" x14ac:dyDescent="0.25">
      <c r="A2215" s="9">
        <v>41689</v>
      </c>
      <c r="B2215" s="10">
        <v>2359.6129999999998</v>
      </c>
      <c r="C2215" s="10">
        <v>2362.0680000000002</v>
      </c>
      <c r="D2215" s="10">
        <v>2389.7979999999998</v>
      </c>
      <c r="E2215" s="10">
        <v>2352.7139999999999</v>
      </c>
      <c r="F2215" s="10">
        <v>2375.0259999999998</v>
      </c>
      <c r="G2215" s="10">
        <v>3198652800</v>
      </c>
      <c r="H2215" s="10">
        <v>22301705403</v>
      </c>
      <c r="I2215" s="10">
        <v>15.413</v>
      </c>
      <c r="J2215" s="10">
        <v>0.6532</v>
      </c>
    </row>
    <row r="2216" spans="1:10" x14ac:dyDescent="0.25">
      <c r="A2216" s="9">
        <v>41690</v>
      </c>
      <c r="B2216" s="10">
        <v>2375.0259999999998</v>
      </c>
      <c r="C2216" s="10">
        <v>2382.6979999999999</v>
      </c>
      <c r="D2216" s="10">
        <v>2399.259</v>
      </c>
      <c r="E2216" s="10">
        <v>2362.5250000000001</v>
      </c>
      <c r="F2216" s="10">
        <v>2367.4870000000001</v>
      </c>
      <c r="G2216" s="10">
        <v>3252926600</v>
      </c>
      <c r="H2216" s="10">
        <v>22256504673</v>
      </c>
      <c r="I2216" s="10">
        <v>-7.5389999999999997</v>
      </c>
      <c r="J2216" s="10">
        <v>-0.31740000000000002</v>
      </c>
    </row>
    <row r="2217" spans="1:10" x14ac:dyDescent="0.25">
      <c r="A2217" s="9">
        <v>41691</v>
      </c>
      <c r="B2217" s="10">
        <v>2367.4870000000001</v>
      </c>
      <c r="C2217" s="10">
        <v>2363.8429999999998</v>
      </c>
      <c r="D2217" s="10">
        <v>2363.8429999999998</v>
      </c>
      <c r="E2217" s="10">
        <v>2321.5740000000001</v>
      </c>
      <c r="F2217" s="10">
        <v>2338.1979999999999</v>
      </c>
      <c r="G2217" s="10">
        <v>2314804400</v>
      </c>
      <c r="H2217" s="10">
        <v>16230896009</v>
      </c>
      <c r="I2217" s="10">
        <v>-29.289000000000001</v>
      </c>
      <c r="J2217" s="10">
        <v>-1.2371000000000001</v>
      </c>
    </row>
    <row r="2218" spans="1:10" x14ac:dyDescent="0.25">
      <c r="A2218" s="9">
        <v>41694</v>
      </c>
      <c r="B2218" s="10">
        <v>2338.1979999999999</v>
      </c>
      <c r="C2218" s="10">
        <v>2325.627</v>
      </c>
      <c r="D2218" s="10">
        <v>2325.627</v>
      </c>
      <c r="E2218" s="10">
        <v>2283.1239999999998</v>
      </c>
      <c r="F2218" s="10">
        <v>2308.623</v>
      </c>
      <c r="G2218" s="10">
        <v>2536315600</v>
      </c>
      <c r="H2218" s="10">
        <v>18430405758</v>
      </c>
      <c r="I2218" s="10">
        <v>-29.574999999999999</v>
      </c>
      <c r="J2218" s="10">
        <v>-1.2648999999999999</v>
      </c>
    </row>
    <row r="2219" spans="1:10" x14ac:dyDescent="0.25">
      <c r="A2219" s="9">
        <v>41695</v>
      </c>
      <c r="B2219" s="10">
        <v>2308.623</v>
      </c>
      <c r="C2219" s="10">
        <v>2309.6840000000002</v>
      </c>
      <c r="D2219" s="10">
        <v>2323.596</v>
      </c>
      <c r="E2219" s="10">
        <v>2233.739</v>
      </c>
      <c r="F2219" s="10">
        <v>2244.0590000000002</v>
      </c>
      <c r="G2219" s="10">
        <v>2578087500</v>
      </c>
      <c r="H2219" s="10">
        <v>19702345548</v>
      </c>
      <c r="I2219" s="10">
        <v>-64.563999999999993</v>
      </c>
      <c r="J2219" s="10">
        <v>-2.7966000000000002</v>
      </c>
    </row>
    <row r="2220" spans="1:10" x14ac:dyDescent="0.25">
      <c r="A2220" s="9">
        <v>41696</v>
      </c>
      <c r="B2220" s="10">
        <v>2244.0590000000002</v>
      </c>
      <c r="C2220" s="10">
        <v>2235.0529999999999</v>
      </c>
      <c r="D2220" s="10">
        <v>2256.2339999999999</v>
      </c>
      <c r="E2220" s="10">
        <v>2211.1</v>
      </c>
      <c r="F2220" s="10">
        <v>2255.9760000000001</v>
      </c>
      <c r="G2220" s="10">
        <v>2097326200</v>
      </c>
      <c r="H2220" s="10">
        <v>15606205970</v>
      </c>
      <c r="I2220" s="10">
        <v>11.917</v>
      </c>
      <c r="J2220" s="10">
        <v>0.53100000000000003</v>
      </c>
    </row>
    <row r="2221" spans="1:10" x14ac:dyDescent="0.25">
      <c r="A2221" s="9">
        <v>41697</v>
      </c>
      <c r="B2221" s="10">
        <v>2255.9760000000001</v>
      </c>
      <c r="C2221" s="10">
        <v>2256.9780000000001</v>
      </c>
      <c r="D2221" s="10">
        <v>2292.7750000000001</v>
      </c>
      <c r="E2221" s="10">
        <v>2252.2919999999999</v>
      </c>
      <c r="F2221" s="10">
        <v>2259.4189999999999</v>
      </c>
      <c r="G2221" s="10">
        <v>2997875700</v>
      </c>
      <c r="H2221" s="10">
        <v>21206995782</v>
      </c>
      <c r="I2221" s="10">
        <v>3.4430000000000001</v>
      </c>
      <c r="J2221" s="10">
        <v>0.15260000000000001</v>
      </c>
    </row>
    <row r="2222" spans="1:10" x14ac:dyDescent="0.25">
      <c r="A2222" s="9">
        <v>41698</v>
      </c>
      <c r="B2222" s="10">
        <v>2259.4189999999999</v>
      </c>
      <c r="C2222" s="10">
        <v>2253.1790000000001</v>
      </c>
      <c r="D2222" s="10">
        <v>2278.4549999999999</v>
      </c>
      <c r="E2222" s="10">
        <v>2231.047</v>
      </c>
      <c r="F2222" s="10">
        <v>2276.9050000000002</v>
      </c>
      <c r="G2222" s="10">
        <v>2298280300</v>
      </c>
      <c r="H2222" s="10">
        <v>16817412479</v>
      </c>
      <c r="I2222" s="10">
        <v>17.486000000000001</v>
      </c>
      <c r="J2222" s="10">
        <v>0.77390000000000003</v>
      </c>
    </row>
    <row r="2223" spans="1:10" x14ac:dyDescent="0.25">
      <c r="A2223" s="9">
        <v>41701</v>
      </c>
      <c r="B2223" s="10">
        <v>2276.9050000000002</v>
      </c>
      <c r="C2223" s="10">
        <v>2275.308</v>
      </c>
      <c r="D2223" s="10">
        <v>2306.9029999999998</v>
      </c>
      <c r="E2223" s="10">
        <v>2268.77</v>
      </c>
      <c r="F2223" s="10">
        <v>2306.7689999999998</v>
      </c>
      <c r="G2223" s="10">
        <v>2614789100</v>
      </c>
      <c r="H2223" s="10">
        <v>18318893418</v>
      </c>
      <c r="I2223" s="10">
        <v>29.864000000000001</v>
      </c>
      <c r="J2223" s="10">
        <v>1.3116000000000001</v>
      </c>
    </row>
    <row r="2224" spans="1:10" x14ac:dyDescent="0.25">
      <c r="A2224" s="9">
        <v>41702</v>
      </c>
      <c r="B2224" s="10">
        <v>2306.7689999999998</v>
      </c>
      <c r="C2224" s="10">
        <v>2294.2049999999999</v>
      </c>
      <c r="D2224" s="10">
        <v>2299.6790000000001</v>
      </c>
      <c r="E2224" s="10">
        <v>2273.634</v>
      </c>
      <c r="F2224" s="10">
        <v>2293.364</v>
      </c>
      <c r="G2224" s="10">
        <v>2200891800</v>
      </c>
      <c r="H2224" s="10">
        <v>16003344079</v>
      </c>
      <c r="I2224" s="10">
        <v>-13.404999999999999</v>
      </c>
      <c r="J2224" s="10">
        <v>-0.58109999999999995</v>
      </c>
    </row>
    <row r="2225" spans="1:10" x14ac:dyDescent="0.25">
      <c r="A2225" s="9">
        <v>41703</v>
      </c>
      <c r="B2225" s="10">
        <v>2293.364</v>
      </c>
      <c r="C2225" s="10">
        <v>2294.1370000000002</v>
      </c>
      <c r="D2225" s="10">
        <v>2298.7139999999999</v>
      </c>
      <c r="E2225" s="10">
        <v>2272.998</v>
      </c>
      <c r="F2225" s="10">
        <v>2277.6379999999999</v>
      </c>
      <c r="G2225" s="10">
        <v>1915573600</v>
      </c>
      <c r="H2225" s="10">
        <v>13931266957</v>
      </c>
      <c r="I2225" s="10">
        <v>-15.726000000000001</v>
      </c>
      <c r="J2225" s="10">
        <v>-0.68569999999999998</v>
      </c>
    </row>
    <row r="2226" spans="1:10" x14ac:dyDescent="0.25">
      <c r="A2226" s="9">
        <v>41704</v>
      </c>
      <c r="B2226" s="10">
        <v>2277.6379999999999</v>
      </c>
      <c r="C2226" s="10">
        <v>2272.1350000000002</v>
      </c>
      <c r="D2226" s="10">
        <v>2282.2040000000002</v>
      </c>
      <c r="E2226" s="10">
        <v>2245.201</v>
      </c>
      <c r="F2226" s="10">
        <v>2276.1579999999999</v>
      </c>
      <c r="G2226" s="10">
        <v>2195174900</v>
      </c>
      <c r="H2226" s="10">
        <v>15051539685</v>
      </c>
      <c r="I2226" s="10">
        <v>-1.48</v>
      </c>
      <c r="J2226" s="10">
        <v>-6.5000000000000002E-2</v>
      </c>
    </row>
    <row r="2227" spans="1:10" x14ac:dyDescent="0.25">
      <c r="A2227" s="9">
        <v>41705</v>
      </c>
      <c r="B2227" s="10">
        <v>2276.1579999999999</v>
      </c>
      <c r="C2227" s="10">
        <v>2275.9319999999998</v>
      </c>
      <c r="D2227" s="10">
        <v>2290.7130000000002</v>
      </c>
      <c r="E2227" s="10">
        <v>2256.8969999999999</v>
      </c>
      <c r="F2227" s="10">
        <v>2266.7820000000002</v>
      </c>
      <c r="G2227" s="10">
        <v>2069153300</v>
      </c>
      <c r="H2227" s="10">
        <v>14503882867</v>
      </c>
      <c r="I2227" s="10">
        <v>-9.3759999999999994</v>
      </c>
      <c r="J2227" s="10">
        <v>-0.41189999999999999</v>
      </c>
    </row>
    <row r="2228" spans="1:10" x14ac:dyDescent="0.25">
      <c r="A2228" s="9">
        <v>41708</v>
      </c>
      <c r="B2228" s="10">
        <v>2266.7820000000002</v>
      </c>
      <c r="C2228" s="10">
        <v>2248.9250000000002</v>
      </c>
      <c r="D2228" s="10">
        <v>2248.9250000000002</v>
      </c>
      <c r="E2228" s="10">
        <v>2180.5610000000001</v>
      </c>
      <c r="F2228" s="10">
        <v>2183.049</v>
      </c>
      <c r="G2228" s="10">
        <v>2306627500</v>
      </c>
      <c r="H2228" s="10">
        <v>15829795349</v>
      </c>
      <c r="I2228" s="10">
        <v>-83.733000000000004</v>
      </c>
      <c r="J2228" s="10">
        <v>-3.6939000000000002</v>
      </c>
    </row>
    <row r="2229" spans="1:10" x14ac:dyDescent="0.25">
      <c r="A2229" s="9">
        <v>41709</v>
      </c>
      <c r="B2229" s="10">
        <v>2183.049</v>
      </c>
      <c r="C2229" s="10">
        <v>2176.7579999999998</v>
      </c>
      <c r="D2229" s="10">
        <v>2193.848</v>
      </c>
      <c r="E2229" s="10">
        <v>2168.6709999999998</v>
      </c>
      <c r="F2229" s="10">
        <v>2186.9009999999998</v>
      </c>
      <c r="G2229" s="10">
        <v>1795835300</v>
      </c>
      <c r="H2229" s="10">
        <v>12571513797</v>
      </c>
      <c r="I2229" s="10">
        <v>3.8519999999999999</v>
      </c>
      <c r="J2229" s="10">
        <v>0.17649999999999999</v>
      </c>
    </row>
    <row r="2230" spans="1:10" x14ac:dyDescent="0.25">
      <c r="A2230" s="9">
        <v>41710</v>
      </c>
      <c r="B2230" s="10">
        <v>2186.9009999999998</v>
      </c>
      <c r="C2230" s="10">
        <v>2187.6840000000002</v>
      </c>
      <c r="D2230" s="10">
        <v>2208.1579999999999</v>
      </c>
      <c r="E2230" s="10">
        <v>2168.5569999999998</v>
      </c>
      <c r="F2230" s="10">
        <v>2199.33</v>
      </c>
      <c r="G2230" s="10">
        <v>2224566400</v>
      </c>
      <c r="H2230" s="10">
        <v>15116792927</v>
      </c>
      <c r="I2230" s="10">
        <v>12.429</v>
      </c>
      <c r="J2230" s="10">
        <v>0.56830000000000003</v>
      </c>
    </row>
    <row r="2231" spans="1:10" x14ac:dyDescent="0.25">
      <c r="A2231" s="9">
        <v>41711</v>
      </c>
      <c r="B2231" s="10">
        <v>2199.33</v>
      </c>
      <c r="C2231" s="10">
        <v>2204.7669999999998</v>
      </c>
      <c r="D2231" s="10">
        <v>2240.9229999999998</v>
      </c>
      <c r="E2231" s="10">
        <v>2204.6419999999998</v>
      </c>
      <c r="F2231" s="10">
        <v>2236.4430000000002</v>
      </c>
      <c r="G2231" s="10">
        <v>2746038800</v>
      </c>
      <c r="H2231" s="10">
        <v>17394824703</v>
      </c>
      <c r="I2231" s="10">
        <v>37.113</v>
      </c>
      <c r="J2231" s="10">
        <v>1.6875</v>
      </c>
    </row>
    <row r="2232" spans="1:10" x14ac:dyDescent="0.25">
      <c r="A2232" s="9">
        <v>41712</v>
      </c>
      <c r="B2232" s="10">
        <v>2236.4430000000002</v>
      </c>
      <c r="C2232" s="10">
        <v>2231.0149999999999</v>
      </c>
      <c r="D2232" s="10">
        <v>2241.0059999999999</v>
      </c>
      <c r="E2232" s="10">
        <v>2209.8389999999999</v>
      </c>
      <c r="F2232" s="10">
        <v>2227.848</v>
      </c>
      <c r="G2232" s="10">
        <v>2148174700</v>
      </c>
      <c r="H2232" s="10">
        <v>14108193326</v>
      </c>
      <c r="I2232" s="10">
        <v>-8.5950000000000006</v>
      </c>
      <c r="J2232" s="10">
        <v>-0.38429999999999997</v>
      </c>
    </row>
    <row r="2233" spans="1:10" x14ac:dyDescent="0.25">
      <c r="A2233" s="9">
        <v>41715</v>
      </c>
      <c r="B2233" s="10">
        <v>2227.848</v>
      </c>
      <c r="C2233" s="10">
        <v>2229.3380000000002</v>
      </c>
      <c r="D2233" s="10">
        <v>2262.3870000000002</v>
      </c>
      <c r="E2233" s="10">
        <v>2223.404</v>
      </c>
      <c r="F2233" s="10">
        <v>2260.8290000000002</v>
      </c>
      <c r="G2233" s="10">
        <v>1811211000</v>
      </c>
      <c r="H2233" s="10">
        <v>11931871118</v>
      </c>
      <c r="I2233" s="10">
        <v>32.981000000000002</v>
      </c>
      <c r="J2233" s="10">
        <v>1.4803999999999999</v>
      </c>
    </row>
    <row r="2234" spans="1:10" x14ac:dyDescent="0.25">
      <c r="A2234" s="9">
        <v>41716</v>
      </c>
      <c r="B2234" s="10">
        <v>2260.8290000000002</v>
      </c>
      <c r="C2234" s="10">
        <v>2263.9459999999999</v>
      </c>
      <c r="D2234" s="10">
        <v>2286.1469999999999</v>
      </c>
      <c r="E2234" s="10">
        <v>2259.92</v>
      </c>
      <c r="F2234" s="10">
        <v>2272.4670000000001</v>
      </c>
      <c r="G2234" s="10">
        <v>2017436400</v>
      </c>
      <c r="H2234" s="10">
        <v>14923272641</v>
      </c>
      <c r="I2234" s="10">
        <v>11.638</v>
      </c>
      <c r="J2234" s="10">
        <v>0.51480000000000004</v>
      </c>
    </row>
    <row r="2235" spans="1:10" x14ac:dyDescent="0.25">
      <c r="A2235" s="9">
        <v>41717</v>
      </c>
      <c r="B2235" s="10">
        <v>2272.4670000000001</v>
      </c>
      <c r="C2235" s="10">
        <v>2265.2080000000001</v>
      </c>
      <c r="D2235" s="10">
        <v>2265.2080000000001</v>
      </c>
      <c r="E2235" s="10">
        <v>2238.2739999999999</v>
      </c>
      <c r="F2235" s="10">
        <v>2262.6109999999999</v>
      </c>
      <c r="G2235" s="10">
        <v>1766567700</v>
      </c>
      <c r="H2235" s="10">
        <v>12989771345</v>
      </c>
      <c r="I2235" s="10">
        <v>-9.8559999999999999</v>
      </c>
      <c r="J2235" s="10">
        <v>-0.43369999999999997</v>
      </c>
    </row>
    <row r="2236" spans="1:10" x14ac:dyDescent="0.25">
      <c r="A2236" s="9">
        <v>41718</v>
      </c>
      <c r="B2236" s="10">
        <v>2262.6109999999999</v>
      </c>
      <c r="C2236" s="10">
        <v>2258.37</v>
      </c>
      <c r="D2236" s="10">
        <v>2273.0540000000001</v>
      </c>
      <c r="E2236" s="10">
        <v>2215.0369999999998</v>
      </c>
      <c r="F2236" s="10">
        <v>2216.3110000000001</v>
      </c>
      <c r="G2236" s="10">
        <v>2265409900</v>
      </c>
      <c r="H2236" s="10">
        <v>15052423546</v>
      </c>
      <c r="I2236" s="10">
        <v>-46.3</v>
      </c>
      <c r="J2236" s="10">
        <v>-2.0463</v>
      </c>
    </row>
    <row r="2237" spans="1:10" x14ac:dyDescent="0.25">
      <c r="A2237" s="9">
        <v>41719</v>
      </c>
      <c r="B2237" s="10">
        <v>2216.3110000000001</v>
      </c>
      <c r="C2237" s="10">
        <v>2207.1489999999999</v>
      </c>
      <c r="D2237" s="10">
        <v>2274.3000000000002</v>
      </c>
      <c r="E2237" s="10">
        <v>2199.8000000000002</v>
      </c>
      <c r="F2237" s="10">
        <v>2269.9290000000001</v>
      </c>
      <c r="G2237" s="10">
        <v>4078402700</v>
      </c>
      <c r="H2237" s="10">
        <v>26699916271</v>
      </c>
      <c r="I2237" s="10">
        <v>53.618000000000002</v>
      </c>
      <c r="J2237" s="10">
        <v>2.4192</v>
      </c>
    </row>
    <row r="2238" spans="1:10" x14ac:dyDescent="0.25">
      <c r="A2238" s="9">
        <v>41722</v>
      </c>
      <c r="B2238" s="10">
        <v>2269.9290000000001</v>
      </c>
      <c r="C2238" s="10">
        <v>2273.7939999999999</v>
      </c>
      <c r="D2238" s="10">
        <v>2297.7130000000002</v>
      </c>
      <c r="E2238" s="10">
        <v>2266.607</v>
      </c>
      <c r="F2238" s="10">
        <v>2289.0619999999999</v>
      </c>
      <c r="G2238" s="10">
        <v>3664680500</v>
      </c>
      <c r="H2238" s="10">
        <v>24820639657</v>
      </c>
      <c r="I2238" s="10">
        <v>19.132999999999999</v>
      </c>
      <c r="J2238" s="10">
        <v>0.84289999999999998</v>
      </c>
    </row>
    <row r="2239" spans="1:10" x14ac:dyDescent="0.25">
      <c r="A2239" s="9">
        <v>41723</v>
      </c>
      <c r="B2239" s="10">
        <v>2289.0619999999999</v>
      </c>
      <c r="C2239" s="10">
        <v>2287.9389999999999</v>
      </c>
      <c r="D2239" s="10">
        <v>2311.96</v>
      </c>
      <c r="E2239" s="10">
        <v>2283.13</v>
      </c>
      <c r="F2239" s="10">
        <v>2293.288</v>
      </c>
      <c r="G2239" s="10">
        <v>2636301100</v>
      </c>
      <c r="H2239" s="10">
        <v>17777711678</v>
      </c>
      <c r="I2239" s="10">
        <v>4.226</v>
      </c>
      <c r="J2239" s="10">
        <v>0.18459999999999999</v>
      </c>
    </row>
    <row r="2240" spans="1:10" x14ac:dyDescent="0.25">
      <c r="A2240" s="9">
        <v>41724</v>
      </c>
      <c r="B2240" s="10">
        <v>2293.288</v>
      </c>
      <c r="C2240" s="10">
        <v>2301.3470000000002</v>
      </c>
      <c r="D2240" s="10">
        <v>2310.2820000000002</v>
      </c>
      <c r="E2240" s="10">
        <v>2288.857</v>
      </c>
      <c r="F2240" s="10">
        <v>2297.357</v>
      </c>
      <c r="G2240" s="10">
        <v>2188749500</v>
      </c>
      <c r="H2240" s="10">
        <v>14745727591</v>
      </c>
      <c r="I2240" s="10">
        <v>4.069</v>
      </c>
      <c r="J2240" s="10">
        <v>0.1774</v>
      </c>
    </row>
    <row r="2241" spans="1:10" x14ac:dyDescent="0.25">
      <c r="A2241" s="9">
        <v>41725</v>
      </c>
      <c r="B2241" s="10">
        <v>2297.357</v>
      </c>
      <c r="C2241" s="10">
        <v>2290.89</v>
      </c>
      <c r="D2241" s="10">
        <v>2300.1959999999999</v>
      </c>
      <c r="E2241" s="10">
        <v>2267.3409999999999</v>
      </c>
      <c r="F2241" s="10">
        <v>2267.3409999999999</v>
      </c>
      <c r="G2241" s="10">
        <v>2675681200</v>
      </c>
      <c r="H2241" s="10">
        <v>18534845186</v>
      </c>
      <c r="I2241" s="10">
        <v>-30.015999999999998</v>
      </c>
      <c r="J2241" s="10">
        <v>-1.3065</v>
      </c>
    </row>
    <row r="2242" spans="1:10" x14ac:dyDescent="0.25">
      <c r="A2242" s="9">
        <v>41726</v>
      </c>
      <c r="B2242" s="10">
        <v>2267.3409999999999</v>
      </c>
      <c r="C2242" s="10">
        <v>2266.6750000000002</v>
      </c>
      <c r="D2242" s="10">
        <v>2278.933</v>
      </c>
      <c r="E2242" s="10">
        <v>2240.076</v>
      </c>
      <c r="F2242" s="10">
        <v>2245.66</v>
      </c>
      <c r="G2242" s="10">
        <v>2585783400</v>
      </c>
      <c r="H2242" s="10">
        <v>17537506339</v>
      </c>
      <c r="I2242" s="10">
        <v>-21.681000000000001</v>
      </c>
      <c r="J2242" s="10">
        <v>-0.95620000000000005</v>
      </c>
    </row>
    <row r="2243" spans="1:10" x14ac:dyDescent="0.25">
      <c r="A2243" s="9">
        <v>41729</v>
      </c>
      <c r="B2243" s="10">
        <v>2245.66</v>
      </c>
      <c r="C2243" s="10">
        <v>2247.4830000000002</v>
      </c>
      <c r="D2243" s="10">
        <v>2259.357</v>
      </c>
      <c r="E2243" s="10">
        <v>2231.127</v>
      </c>
      <c r="F2243" s="10">
        <v>2244.3159999999998</v>
      </c>
      <c r="G2243" s="10">
        <v>1980473600</v>
      </c>
      <c r="H2243" s="10">
        <v>12759441786</v>
      </c>
      <c r="I2243" s="10">
        <v>-1.3440000000000001</v>
      </c>
      <c r="J2243" s="10">
        <v>-5.9799999999999999E-2</v>
      </c>
    </row>
    <row r="2244" spans="1:10" x14ac:dyDescent="0.25">
      <c r="A2244" s="9">
        <v>41730</v>
      </c>
      <c r="B2244" s="10">
        <v>2244.3159999999998</v>
      </c>
      <c r="C2244" s="10">
        <v>2240.953</v>
      </c>
      <c r="D2244" s="10">
        <v>2277.058</v>
      </c>
      <c r="E2244" s="10">
        <v>2239.9780000000001</v>
      </c>
      <c r="F2244" s="10">
        <v>2276.6909999999998</v>
      </c>
      <c r="G2244" s="10">
        <v>1672795400</v>
      </c>
      <c r="H2244" s="10">
        <v>11470973911</v>
      </c>
      <c r="I2244" s="10">
        <v>32.375</v>
      </c>
      <c r="J2244" s="10">
        <v>1.4424999999999999</v>
      </c>
    </row>
    <row r="2245" spans="1:10" x14ac:dyDescent="0.25">
      <c r="A2245" s="9">
        <v>41731</v>
      </c>
      <c r="B2245" s="10">
        <v>2276.6909999999998</v>
      </c>
      <c r="C2245" s="10">
        <v>2280.9609999999998</v>
      </c>
      <c r="D2245" s="10">
        <v>2299.2399999999998</v>
      </c>
      <c r="E2245" s="10">
        <v>2278.0909999999999</v>
      </c>
      <c r="F2245" s="10">
        <v>2295.7620000000002</v>
      </c>
      <c r="G2245" s="10">
        <v>2303871800</v>
      </c>
      <c r="H2245" s="10">
        <v>15226254800</v>
      </c>
      <c r="I2245" s="10">
        <v>19.071000000000002</v>
      </c>
      <c r="J2245" s="10">
        <v>0.8377</v>
      </c>
    </row>
    <row r="2246" spans="1:10" x14ac:dyDescent="0.25">
      <c r="A2246" s="9">
        <v>41732</v>
      </c>
      <c r="B2246" s="10">
        <v>2295.7620000000002</v>
      </c>
      <c r="C2246" s="10">
        <v>2298.3290000000002</v>
      </c>
      <c r="D2246" s="10">
        <v>2300.2040000000002</v>
      </c>
      <c r="E2246" s="10">
        <v>2260.748</v>
      </c>
      <c r="F2246" s="10">
        <v>2267.8890000000001</v>
      </c>
      <c r="G2246" s="10">
        <v>2511151300</v>
      </c>
      <c r="H2246" s="10">
        <v>15683475008</v>
      </c>
      <c r="I2246" s="10">
        <v>-27.873000000000001</v>
      </c>
      <c r="J2246" s="10">
        <v>-1.2141</v>
      </c>
    </row>
    <row r="2247" spans="1:10" x14ac:dyDescent="0.25">
      <c r="A2247" s="9">
        <v>41733</v>
      </c>
      <c r="B2247" s="10">
        <v>2267.8890000000001</v>
      </c>
      <c r="C2247" s="10">
        <v>2260.6590000000001</v>
      </c>
      <c r="D2247" s="10">
        <v>2282.7910000000002</v>
      </c>
      <c r="E2247" s="10">
        <v>2255.4580000000001</v>
      </c>
      <c r="F2247" s="10">
        <v>2282.7559999999999</v>
      </c>
      <c r="G2247" s="10">
        <v>1448342100</v>
      </c>
      <c r="H2247" s="10">
        <v>9909586301</v>
      </c>
      <c r="I2247" s="10">
        <v>14.867000000000001</v>
      </c>
      <c r="J2247" s="10">
        <v>0.65549999999999997</v>
      </c>
    </row>
    <row r="2248" spans="1:10" x14ac:dyDescent="0.25">
      <c r="A2248" s="9">
        <v>41737</v>
      </c>
      <c r="B2248" s="10">
        <v>2282.7559999999999</v>
      </c>
      <c r="C2248" s="10">
        <v>2275.3780000000002</v>
      </c>
      <c r="D2248" s="10">
        <v>2320.5720000000001</v>
      </c>
      <c r="E2248" s="10">
        <v>2271.1860000000001</v>
      </c>
      <c r="F2248" s="10">
        <v>2317.3609999999999</v>
      </c>
      <c r="G2248" s="10">
        <v>3732454600</v>
      </c>
      <c r="H2248" s="10">
        <v>27046808612</v>
      </c>
      <c r="I2248" s="10">
        <v>34.604999999999997</v>
      </c>
      <c r="J2248" s="10">
        <v>1.5159</v>
      </c>
    </row>
    <row r="2249" spans="1:10" x14ac:dyDescent="0.25">
      <c r="A2249" s="9">
        <v>41738</v>
      </c>
      <c r="B2249" s="10">
        <v>2317.3609999999999</v>
      </c>
      <c r="C2249" s="10">
        <v>2321.922</v>
      </c>
      <c r="D2249" s="10">
        <v>2331.6089999999999</v>
      </c>
      <c r="E2249" s="10">
        <v>2315.4250000000002</v>
      </c>
      <c r="F2249" s="10">
        <v>2327.5680000000002</v>
      </c>
      <c r="G2249" s="10">
        <v>2199823900</v>
      </c>
      <c r="H2249" s="10">
        <v>15717209906</v>
      </c>
      <c r="I2249" s="10">
        <v>10.207000000000001</v>
      </c>
      <c r="J2249" s="10">
        <v>0.4405</v>
      </c>
    </row>
    <row r="2250" spans="1:10" x14ac:dyDescent="0.25">
      <c r="A2250" s="9">
        <v>41739</v>
      </c>
      <c r="B2250" s="10">
        <v>2327.5680000000002</v>
      </c>
      <c r="C2250" s="10">
        <v>2328.2049999999999</v>
      </c>
      <c r="D2250" s="10">
        <v>2367.2910000000002</v>
      </c>
      <c r="E2250" s="10">
        <v>2317.645</v>
      </c>
      <c r="F2250" s="10">
        <v>2356.328</v>
      </c>
      <c r="G2250" s="10">
        <v>4096937800</v>
      </c>
      <c r="H2250" s="10">
        <v>30357160267</v>
      </c>
      <c r="I2250" s="10">
        <v>28.76</v>
      </c>
      <c r="J2250" s="10">
        <v>1.2356</v>
      </c>
    </row>
    <row r="2251" spans="1:10" x14ac:dyDescent="0.25">
      <c r="A2251" s="9">
        <v>41740</v>
      </c>
      <c r="B2251" s="10">
        <v>2356.328</v>
      </c>
      <c r="C2251" s="10">
        <v>2347.627</v>
      </c>
      <c r="D2251" s="10">
        <v>2363.54</v>
      </c>
      <c r="E2251" s="10">
        <v>2341.7539999999999</v>
      </c>
      <c r="F2251" s="10">
        <v>2355.5859999999998</v>
      </c>
      <c r="G2251" s="10">
        <v>3294674600</v>
      </c>
      <c r="H2251" s="10">
        <v>25105809064</v>
      </c>
      <c r="I2251" s="10">
        <v>-0.74199999999999999</v>
      </c>
      <c r="J2251" s="10">
        <v>-3.15E-2</v>
      </c>
    </row>
    <row r="2252" spans="1:10" x14ac:dyDescent="0.25">
      <c r="A2252" s="9">
        <v>41743</v>
      </c>
      <c r="B2252" s="10">
        <v>2355.5859999999998</v>
      </c>
      <c r="C2252" s="10">
        <v>2352.873</v>
      </c>
      <c r="D2252" s="10">
        <v>2364.7950000000001</v>
      </c>
      <c r="E2252" s="10">
        <v>2345.482</v>
      </c>
      <c r="F2252" s="10">
        <v>2363.5500000000002</v>
      </c>
      <c r="G2252" s="10">
        <v>2171731000</v>
      </c>
      <c r="H2252" s="10">
        <v>16535200912</v>
      </c>
      <c r="I2252" s="10">
        <v>7.9640000000000004</v>
      </c>
      <c r="J2252" s="10">
        <v>0.33810000000000001</v>
      </c>
    </row>
    <row r="2253" spans="1:10" x14ac:dyDescent="0.25">
      <c r="A2253" s="9">
        <v>41744</v>
      </c>
      <c r="B2253" s="10">
        <v>2363.5500000000002</v>
      </c>
      <c r="C2253" s="10">
        <v>2356.0230000000001</v>
      </c>
      <c r="D2253" s="10">
        <v>2356.0250000000001</v>
      </c>
      <c r="E2253" s="10">
        <v>2317.0320000000002</v>
      </c>
      <c r="F2253" s="10">
        <v>2321.4699999999998</v>
      </c>
      <c r="G2253" s="10">
        <v>2214870800</v>
      </c>
      <c r="H2253" s="10">
        <v>16570185136</v>
      </c>
      <c r="I2253" s="10">
        <v>-42.08</v>
      </c>
      <c r="J2253" s="10">
        <v>-1.7804</v>
      </c>
    </row>
    <row r="2254" spans="1:10" x14ac:dyDescent="0.25">
      <c r="A2254" s="9">
        <v>41745</v>
      </c>
      <c r="B2254" s="10">
        <v>2321.4699999999998</v>
      </c>
      <c r="C2254" s="10">
        <v>2315.616</v>
      </c>
      <c r="D2254" s="10">
        <v>2329.0250000000001</v>
      </c>
      <c r="E2254" s="10">
        <v>2309.4670000000001</v>
      </c>
      <c r="F2254" s="10">
        <v>2321.4499999999998</v>
      </c>
      <c r="G2254" s="10">
        <v>1690057200</v>
      </c>
      <c r="H2254" s="10">
        <v>12487612979</v>
      </c>
      <c r="I2254" s="10">
        <v>-0.02</v>
      </c>
      <c r="J2254" s="10">
        <v>-8.9999999999999998E-4</v>
      </c>
    </row>
    <row r="2255" spans="1:10" x14ac:dyDescent="0.25">
      <c r="A2255" s="9">
        <v>41746</v>
      </c>
      <c r="B2255" s="10">
        <v>2321.4499999999998</v>
      </c>
      <c r="C2255" s="10">
        <v>2324.7759999999998</v>
      </c>
      <c r="D2255" s="10">
        <v>2327.5169999999998</v>
      </c>
      <c r="E2255" s="10">
        <v>2309.0459999999998</v>
      </c>
      <c r="F2255" s="10">
        <v>2315.4870000000001</v>
      </c>
      <c r="G2255" s="10">
        <v>1579686700</v>
      </c>
      <c r="H2255" s="10">
        <v>12051659476</v>
      </c>
      <c r="I2255" s="10">
        <v>-5.9630000000000001</v>
      </c>
      <c r="J2255" s="10">
        <v>-0.25690000000000002</v>
      </c>
    </row>
    <row r="2256" spans="1:10" x14ac:dyDescent="0.25">
      <c r="A2256" s="9">
        <v>41747</v>
      </c>
      <c r="B2256" s="10">
        <v>2315.4870000000001</v>
      </c>
      <c r="C2256" s="10">
        <v>2308.4540000000002</v>
      </c>
      <c r="D2256" s="10">
        <v>2315.5619999999999</v>
      </c>
      <c r="E2256" s="10">
        <v>2298.201</v>
      </c>
      <c r="F2256" s="10">
        <v>2315.232</v>
      </c>
      <c r="G2256" s="10">
        <v>1660109200</v>
      </c>
      <c r="H2256" s="10">
        <v>12085659830</v>
      </c>
      <c r="I2256" s="10">
        <v>-0.255</v>
      </c>
      <c r="J2256" s="10">
        <v>-1.0999999999999999E-2</v>
      </c>
    </row>
    <row r="2257" spans="1:10" x14ac:dyDescent="0.25">
      <c r="A2257" s="9">
        <v>41750</v>
      </c>
      <c r="B2257" s="10">
        <v>2315.232</v>
      </c>
      <c r="C2257" s="10">
        <v>2298.52</v>
      </c>
      <c r="D2257" s="10">
        <v>2318.8040000000001</v>
      </c>
      <c r="E2257" s="10">
        <v>2274.4340000000002</v>
      </c>
      <c r="F2257" s="10">
        <v>2274.7890000000002</v>
      </c>
      <c r="G2257" s="10">
        <v>1740390900</v>
      </c>
      <c r="H2257" s="10">
        <v>13097874444</v>
      </c>
      <c r="I2257" s="10">
        <v>-40.442999999999998</v>
      </c>
      <c r="J2257" s="10">
        <v>-1.7467999999999999</v>
      </c>
    </row>
    <row r="2258" spans="1:10" x14ac:dyDescent="0.25">
      <c r="A2258" s="9">
        <v>41751</v>
      </c>
      <c r="B2258" s="10">
        <v>2274.7890000000002</v>
      </c>
      <c r="C2258" s="10">
        <v>2272.06</v>
      </c>
      <c r="D2258" s="10">
        <v>2284.5189999999998</v>
      </c>
      <c r="E2258" s="10">
        <v>2242.7249999999999</v>
      </c>
      <c r="F2258" s="10">
        <v>2272.0160000000001</v>
      </c>
      <c r="G2258" s="10">
        <v>1835352500</v>
      </c>
      <c r="H2258" s="10">
        <v>13813968294</v>
      </c>
      <c r="I2258" s="10">
        <v>-2.7730000000000001</v>
      </c>
      <c r="J2258" s="10">
        <v>-0.12189999999999999</v>
      </c>
    </row>
    <row r="2259" spans="1:10" x14ac:dyDescent="0.25">
      <c r="A2259" s="9">
        <v>41752</v>
      </c>
      <c r="B2259" s="10">
        <v>2272.0160000000001</v>
      </c>
      <c r="C2259" s="10">
        <v>2265.232</v>
      </c>
      <c r="D2259" s="10">
        <v>2274.7449999999999</v>
      </c>
      <c r="E2259" s="10">
        <v>2252.5120000000002</v>
      </c>
      <c r="F2259" s="10">
        <v>2259.7689999999998</v>
      </c>
      <c r="G2259" s="10">
        <v>1713019500</v>
      </c>
      <c r="H2259" s="10">
        <v>12794638529</v>
      </c>
      <c r="I2259" s="10">
        <v>-12.247</v>
      </c>
      <c r="J2259" s="10">
        <v>-0.53900000000000003</v>
      </c>
    </row>
    <row r="2260" spans="1:10" x14ac:dyDescent="0.25">
      <c r="A2260" s="9">
        <v>41753</v>
      </c>
      <c r="B2260" s="10">
        <v>2259.7689999999998</v>
      </c>
      <c r="C2260" s="10">
        <v>2257.7840000000001</v>
      </c>
      <c r="D2260" s="10">
        <v>2272.2330000000002</v>
      </c>
      <c r="E2260" s="10">
        <v>2251.056</v>
      </c>
      <c r="F2260" s="10">
        <v>2253.8670000000002</v>
      </c>
      <c r="G2260" s="10">
        <v>1394530000</v>
      </c>
      <c r="H2260" s="10">
        <v>9839124636</v>
      </c>
      <c r="I2260" s="10">
        <v>-5.9020000000000001</v>
      </c>
      <c r="J2260" s="10">
        <v>-0.26119999999999999</v>
      </c>
    </row>
    <row r="2261" spans="1:10" x14ac:dyDescent="0.25">
      <c r="A2261" s="9">
        <v>41754</v>
      </c>
      <c r="B2261" s="10">
        <v>2253.8670000000002</v>
      </c>
      <c r="C2261" s="10">
        <v>2253.5929999999998</v>
      </c>
      <c r="D2261" s="10">
        <v>2259.4029999999998</v>
      </c>
      <c r="E2261" s="10">
        <v>2219.77</v>
      </c>
      <c r="F2261" s="10">
        <v>2220.5160000000001</v>
      </c>
      <c r="G2261" s="10">
        <v>1981313900</v>
      </c>
      <c r="H2261" s="10">
        <v>13854436384</v>
      </c>
      <c r="I2261" s="10">
        <v>-33.350999999999999</v>
      </c>
      <c r="J2261" s="10">
        <v>-1.4797</v>
      </c>
    </row>
    <row r="2262" spans="1:10" x14ac:dyDescent="0.25">
      <c r="A2262" s="9">
        <v>41757</v>
      </c>
      <c r="B2262" s="10">
        <v>2220.5160000000001</v>
      </c>
      <c r="C2262" s="10">
        <v>2214.9540000000002</v>
      </c>
      <c r="D2262" s="10">
        <v>2216.9899999999998</v>
      </c>
      <c r="E2262" s="10">
        <v>2176.5070000000001</v>
      </c>
      <c r="F2262" s="10">
        <v>2179.4850000000001</v>
      </c>
      <c r="G2262" s="10">
        <v>2123509100</v>
      </c>
      <c r="H2262" s="10">
        <v>14305690172</v>
      </c>
      <c r="I2262" s="10">
        <v>-41.030999999999999</v>
      </c>
      <c r="J2262" s="10">
        <v>-1.8478000000000001</v>
      </c>
    </row>
    <row r="2263" spans="1:10" x14ac:dyDescent="0.25">
      <c r="A2263" s="9">
        <v>41758</v>
      </c>
      <c r="B2263" s="10">
        <v>2179.4850000000001</v>
      </c>
      <c r="C2263" s="10">
        <v>2177.1750000000002</v>
      </c>
      <c r="D2263" s="10">
        <v>2205.0129999999999</v>
      </c>
      <c r="E2263" s="10">
        <v>2175.248</v>
      </c>
      <c r="F2263" s="10">
        <v>2204.4749999999999</v>
      </c>
      <c r="G2263" s="10">
        <v>1637057800</v>
      </c>
      <c r="H2263" s="10">
        <v>10749397924</v>
      </c>
      <c r="I2263" s="10">
        <v>24.99</v>
      </c>
      <c r="J2263" s="10">
        <v>1.1466000000000001</v>
      </c>
    </row>
    <row r="2264" spans="1:10" x14ac:dyDescent="0.25">
      <c r="A2264" s="9">
        <v>41759</v>
      </c>
      <c r="B2264" s="10">
        <v>2204.4749999999999</v>
      </c>
      <c r="C2264" s="10">
        <v>2205.5340000000001</v>
      </c>
      <c r="D2264" s="10">
        <v>2221.6489999999999</v>
      </c>
      <c r="E2264" s="10">
        <v>2200.3449999999998</v>
      </c>
      <c r="F2264" s="10">
        <v>2215.1019999999999</v>
      </c>
      <c r="G2264" s="10">
        <v>1456774600</v>
      </c>
      <c r="H2264" s="10">
        <v>9996282897</v>
      </c>
      <c r="I2264" s="10">
        <v>10.627000000000001</v>
      </c>
      <c r="J2264" s="10">
        <v>0.48209999999999997</v>
      </c>
    </row>
    <row r="2265" spans="1:10" x14ac:dyDescent="0.25">
      <c r="A2265" s="9">
        <v>41764</v>
      </c>
      <c r="B2265" s="10">
        <v>2215.1019999999999</v>
      </c>
      <c r="C2265" s="10">
        <v>2212.1390000000001</v>
      </c>
      <c r="D2265" s="10">
        <v>2220.2420000000002</v>
      </c>
      <c r="E2265" s="10">
        <v>2194.364</v>
      </c>
      <c r="F2265" s="10">
        <v>2219.3560000000002</v>
      </c>
      <c r="G2265" s="10">
        <v>1625115800</v>
      </c>
      <c r="H2265" s="10">
        <v>10552034461</v>
      </c>
      <c r="I2265" s="10">
        <v>4.2539999999999996</v>
      </c>
      <c r="J2265" s="10">
        <v>0.192</v>
      </c>
    </row>
    <row r="2266" spans="1:10" x14ac:dyDescent="0.25">
      <c r="A2266" s="9">
        <v>41765</v>
      </c>
      <c r="B2266" s="10">
        <v>2219.3560000000002</v>
      </c>
      <c r="C2266" s="10">
        <v>2215.6280000000002</v>
      </c>
      <c r="D2266" s="10">
        <v>2232.8009999999999</v>
      </c>
      <c r="E2266" s="10">
        <v>2213.3879999999999</v>
      </c>
      <c r="F2266" s="10">
        <v>2223.8519999999999</v>
      </c>
      <c r="G2266" s="10">
        <v>1549425200</v>
      </c>
      <c r="H2266" s="10">
        <v>10310745951</v>
      </c>
      <c r="I2266" s="10">
        <v>4.4960000000000004</v>
      </c>
      <c r="J2266" s="10">
        <v>0.2026</v>
      </c>
    </row>
    <row r="2267" spans="1:10" x14ac:dyDescent="0.25">
      <c r="A2267" s="9">
        <v>41766</v>
      </c>
      <c r="B2267" s="10">
        <v>2223.8519999999999</v>
      </c>
      <c r="C2267" s="10">
        <v>2219.125</v>
      </c>
      <c r="D2267" s="10">
        <v>2219.125</v>
      </c>
      <c r="E2267" s="10">
        <v>2195.6550000000002</v>
      </c>
      <c r="F2267" s="10">
        <v>2196.7049999999999</v>
      </c>
      <c r="G2267" s="10">
        <v>1639862300</v>
      </c>
      <c r="H2267" s="10">
        <v>11000240873</v>
      </c>
      <c r="I2267" s="10">
        <v>-27.146999999999998</v>
      </c>
      <c r="J2267" s="10">
        <v>-1.2206999999999999</v>
      </c>
    </row>
    <row r="2268" spans="1:10" x14ac:dyDescent="0.25">
      <c r="A2268" s="9">
        <v>41767</v>
      </c>
      <c r="B2268" s="10">
        <v>2196.7049999999999</v>
      </c>
      <c r="C2268" s="10">
        <v>2191.5320000000002</v>
      </c>
      <c r="D2268" s="10">
        <v>2226.212</v>
      </c>
      <c r="E2268" s="10">
        <v>2188.866</v>
      </c>
      <c r="F2268" s="10">
        <v>2195.7559999999999</v>
      </c>
      <c r="G2268" s="10">
        <v>1668537200</v>
      </c>
      <c r="H2268" s="10">
        <v>11596647520</v>
      </c>
      <c r="I2268" s="10">
        <v>-0.94899999999999995</v>
      </c>
      <c r="J2268" s="10">
        <v>-4.3200000000000002E-2</v>
      </c>
    </row>
    <row r="2269" spans="1:10" x14ac:dyDescent="0.25">
      <c r="A2269" s="9">
        <v>41768</v>
      </c>
      <c r="B2269" s="10">
        <v>2195.7559999999999</v>
      </c>
      <c r="C2269" s="10">
        <v>2196.2939999999999</v>
      </c>
      <c r="D2269" s="10">
        <v>2200.087</v>
      </c>
      <c r="E2269" s="10">
        <v>2173.3710000000001</v>
      </c>
      <c r="F2269" s="10">
        <v>2185.5430000000001</v>
      </c>
      <c r="G2269" s="10">
        <v>1534130300</v>
      </c>
      <c r="H2269" s="10">
        <v>10499743382</v>
      </c>
      <c r="I2269" s="10">
        <v>-10.212999999999999</v>
      </c>
      <c r="J2269" s="10">
        <v>-0.46510000000000001</v>
      </c>
    </row>
    <row r="2270" spans="1:10" x14ac:dyDescent="0.25">
      <c r="A2270" s="9">
        <v>41771</v>
      </c>
      <c r="B2270" s="10">
        <v>2185.5430000000001</v>
      </c>
      <c r="C2270" s="10">
        <v>2201.4369999999999</v>
      </c>
      <c r="D2270" s="10">
        <v>2243.6509999999998</v>
      </c>
      <c r="E2270" s="10">
        <v>2194.578</v>
      </c>
      <c r="F2270" s="10">
        <v>2243.1439999999998</v>
      </c>
      <c r="G2270" s="10">
        <v>2561366300</v>
      </c>
      <c r="H2270" s="10">
        <v>17851643072</v>
      </c>
      <c r="I2270" s="10">
        <v>57.600999999999999</v>
      </c>
      <c r="J2270" s="10">
        <v>2.6355</v>
      </c>
    </row>
    <row r="2271" spans="1:10" x14ac:dyDescent="0.25">
      <c r="A2271" s="9">
        <v>41772</v>
      </c>
      <c r="B2271" s="10">
        <v>2243.1439999999998</v>
      </c>
      <c r="C2271" s="10">
        <v>2248.4670000000001</v>
      </c>
      <c r="D2271" s="10">
        <v>2251.6529999999998</v>
      </c>
      <c r="E2271" s="10">
        <v>2229.607</v>
      </c>
      <c r="F2271" s="10">
        <v>2239.2069999999999</v>
      </c>
      <c r="G2271" s="10">
        <v>2156002400</v>
      </c>
      <c r="H2271" s="10">
        <v>14287383580</v>
      </c>
      <c r="I2271" s="10">
        <v>-3.9369999999999998</v>
      </c>
      <c r="J2271" s="10">
        <v>-0.17549999999999999</v>
      </c>
    </row>
    <row r="2272" spans="1:10" x14ac:dyDescent="0.25">
      <c r="A2272" s="9">
        <v>41773</v>
      </c>
      <c r="B2272" s="10">
        <v>2239.2069999999999</v>
      </c>
      <c r="C2272" s="10">
        <v>2236.473</v>
      </c>
      <c r="D2272" s="10">
        <v>2243.15</v>
      </c>
      <c r="E2272" s="10">
        <v>2229.1</v>
      </c>
      <c r="F2272" s="10">
        <v>2235.1840000000002</v>
      </c>
      <c r="G2272" s="10">
        <v>1553988100</v>
      </c>
      <c r="H2272" s="10">
        <v>10973632955</v>
      </c>
      <c r="I2272" s="10">
        <v>-4.0229999999999997</v>
      </c>
      <c r="J2272" s="10">
        <v>-0.1797</v>
      </c>
    </row>
    <row r="2273" spans="1:10" x14ac:dyDescent="0.25">
      <c r="A2273" s="9">
        <v>41774</v>
      </c>
      <c r="B2273" s="10">
        <v>2235.1840000000002</v>
      </c>
      <c r="C2273" s="10">
        <v>2229.788</v>
      </c>
      <c r="D2273" s="10">
        <v>2231.6970000000001</v>
      </c>
      <c r="E2273" s="10">
        <v>2199.9949999999999</v>
      </c>
      <c r="F2273" s="10">
        <v>2201.8609999999999</v>
      </c>
      <c r="G2273" s="10">
        <v>1517957400</v>
      </c>
      <c r="H2273" s="10">
        <v>10598562327</v>
      </c>
      <c r="I2273" s="10">
        <v>-33.323</v>
      </c>
      <c r="J2273" s="10">
        <v>-1.4907999999999999</v>
      </c>
    </row>
    <row r="2274" spans="1:10" x14ac:dyDescent="0.25">
      <c r="A2274" s="9">
        <v>41775</v>
      </c>
      <c r="B2274" s="10">
        <v>2201.8609999999999</v>
      </c>
      <c r="C2274" s="10">
        <v>2196.8890000000001</v>
      </c>
      <c r="D2274" s="10">
        <v>2200.4760000000001</v>
      </c>
      <c r="E2274" s="10">
        <v>2176.931</v>
      </c>
      <c r="F2274" s="10">
        <v>2196.808</v>
      </c>
      <c r="G2274" s="10">
        <v>1508267300</v>
      </c>
      <c r="H2274" s="10">
        <v>10115460244</v>
      </c>
      <c r="I2274" s="10">
        <v>-5.0529999999999999</v>
      </c>
      <c r="J2274" s="10">
        <v>-0.22950000000000001</v>
      </c>
    </row>
    <row r="2275" spans="1:10" x14ac:dyDescent="0.25">
      <c r="A2275" s="9">
        <v>41778</v>
      </c>
      <c r="B2275" s="10">
        <v>2196.808</v>
      </c>
      <c r="C2275" s="10">
        <v>2191.1280000000002</v>
      </c>
      <c r="D2275" s="10">
        <v>2191.1280000000002</v>
      </c>
      <c r="E2275" s="10">
        <v>2161.5030000000002</v>
      </c>
      <c r="F2275" s="10">
        <v>2174.4589999999998</v>
      </c>
      <c r="G2275" s="10">
        <v>1584115400</v>
      </c>
      <c r="H2275" s="10">
        <v>10753666697</v>
      </c>
      <c r="I2275" s="10">
        <v>-22.349</v>
      </c>
      <c r="J2275" s="10">
        <v>-1.0173000000000001</v>
      </c>
    </row>
    <row r="2276" spans="1:10" x14ac:dyDescent="0.25">
      <c r="A2276" s="9">
        <v>41779</v>
      </c>
      <c r="B2276" s="10">
        <v>2174.4589999999998</v>
      </c>
      <c r="C2276" s="10">
        <v>2181.8270000000002</v>
      </c>
      <c r="D2276" s="10">
        <v>2193.9479999999999</v>
      </c>
      <c r="E2276" s="10">
        <v>2169.5</v>
      </c>
      <c r="F2276" s="10">
        <v>2174.0729999999999</v>
      </c>
      <c r="G2276" s="10">
        <v>1345643100</v>
      </c>
      <c r="H2276" s="10">
        <v>8651840808</v>
      </c>
      <c r="I2276" s="10">
        <v>-0.38600000000000001</v>
      </c>
      <c r="J2276" s="10">
        <v>-1.78E-2</v>
      </c>
    </row>
    <row r="2277" spans="1:10" x14ac:dyDescent="0.25">
      <c r="A2277" s="9">
        <v>41780</v>
      </c>
      <c r="B2277" s="10">
        <v>2174.0729999999999</v>
      </c>
      <c r="C2277" s="10">
        <v>2165.5189999999998</v>
      </c>
      <c r="D2277" s="10">
        <v>2194.0650000000001</v>
      </c>
      <c r="E2277" s="10">
        <v>2151.5889999999999</v>
      </c>
      <c r="F2277" s="10">
        <v>2193.585</v>
      </c>
      <c r="G2277" s="10">
        <v>1338335700</v>
      </c>
      <c r="H2277" s="10">
        <v>9038643488</v>
      </c>
      <c r="I2277" s="10">
        <v>19.512</v>
      </c>
      <c r="J2277" s="10">
        <v>0.89749999999999996</v>
      </c>
    </row>
    <row r="2278" spans="1:10" x14ac:dyDescent="0.25">
      <c r="A2278" s="9">
        <v>41781</v>
      </c>
      <c r="B2278" s="10">
        <v>2193.585</v>
      </c>
      <c r="C2278" s="10">
        <v>2191.7020000000002</v>
      </c>
      <c r="D2278" s="10">
        <v>2211.5590000000002</v>
      </c>
      <c r="E2278" s="10">
        <v>2184.413</v>
      </c>
      <c r="F2278" s="10">
        <v>2185.1210000000001</v>
      </c>
      <c r="G2278" s="10">
        <v>1492650400</v>
      </c>
      <c r="H2278" s="10">
        <v>10468438714</v>
      </c>
      <c r="I2278" s="10">
        <v>-8.4640000000000004</v>
      </c>
      <c r="J2278" s="10">
        <v>-0.38590000000000002</v>
      </c>
    </row>
    <row r="2279" spans="1:10" x14ac:dyDescent="0.25">
      <c r="A2279" s="9">
        <v>41782</v>
      </c>
      <c r="B2279" s="10">
        <v>2185.1210000000001</v>
      </c>
      <c r="C2279" s="10">
        <v>2178.7379999999998</v>
      </c>
      <c r="D2279" s="10">
        <v>2198.8490000000002</v>
      </c>
      <c r="E2279" s="10">
        <v>2176.5549999999998</v>
      </c>
      <c r="F2279" s="10">
        <v>2198.7460000000001</v>
      </c>
      <c r="G2279" s="10">
        <v>1140731100</v>
      </c>
      <c r="H2279" s="10">
        <v>8303499318</v>
      </c>
      <c r="I2279" s="10">
        <v>13.625</v>
      </c>
      <c r="J2279" s="10">
        <v>0.62350000000000005</v>
      </c>
    </row>
    <row r="2280" spans="1:10" x14ac:dyDescent="0.25">
      <c r="A2280" s="9">
        <v>41785</v>
      </c>
      <c r="B2280" s="10">
        <v>2198.7460000000001</v>
      </c>
      <c r="C2280" s="10">
        <v>2209.3159999999998</v>
      </c>
      <c r="D2280" s="10">
        <v>2222.42</v>
      </c>
      <c r="E2280" s="10">
        <v>2208.7170000000001</v>
      </c>
      <c r="F2280" s="10">
        <v>2218.1120000000001</v>
      </c>
      <c r="G2280" s="10">
        <v>1330778300</v>
      </c>
      <c r="H2280" s="10">
        <v>9935381275</v>
      </c>
      <c r="I2280" s="10">
        <v>19.366</v>
      </c>
      <c r="J2280" s="10">
        <v>0.88080000000000003</v>
      </c>
    </row>
    <row r="2281" spans="1:10" x14ac:dyDescent="0.25">
      <c r="A2281" s="9">
        <v>41786</v>
      </c>
      <c r="B2281" s="10">
        <v>2218.1120000000001</v>
      </c>
      <c r="C2281" s="10">
        <v>2216.4459999999999</v>
      </c>
      <c r="D2281" s="10">
        <v>2223.3150000000001</v>
      </c>
      <c r="E2281" s="10">
        <v>2209.567</v>
      </c>
      <c r="F2281" s="10">
        <v>2210.8539999999998</v>
      </c>
      <c r="G2281" s="10">
        <v>1348334400</v>
      </c>
      <c r="H2281" s="10">
        <v>9515851171</v>
      </c>
      <c r="I2281" s="10">
        <v>-7.258</v>
      </c>
      <c r="J2281" s="10">
        <v>-0.32719999999999999</v>
      </c>
    </row>
    <row r="2282" spans="1:10" x14ac:dyDescent="0.25">
      <c r="A2282" s="9">
        <v>41787</v>
      </c>
      <c r="B2282" s="10">
        <v>2210.8539999999998</v>
      </c>
      <c r="C2282" s="10">
        <v>2208.8980000000001</v>
      </c>
      <c r="D2282" s="10">
        <v>2228.4250000000002</v>
      </c>
      <c r="E2282" s="10">
        <v>2203.2440000000001</v>
      </c>
      <c r="F2282" s="10">
        <v>2225.098</v>
      </c>
      <c r="G2282" s="10">
        <v>1519074400</v>
      </c>
      <c r="H2282" s="10">
        <v>11159887750</v>
      </c>
      <c r="I2282" s="10">
        <v>14.244</v>
      </c>
      <c r="J2282" s="10">
        <v>0.64429999999999998</v>
      </c>
    </row>
    <row r="2283" spans="1:10" x14ac:dyDescent="0.25">
      <c r="A2283" s="9">
        <v>41788</v>
      </c>
      <c r="B2283" s="10">
        <v>2225.098</v>
      </c>
      <c r="C2283" s="10">
        <v>2225.09</v>
      </c>
      <c r="D2283" s="10">
        <v>2229.3850000000002</v>
      </c>
      <c r="E2283" s="10">
        <v>2203.5340000000001</v>
      </c>
      <c r="F2283" s="10">
        <v>2205.06</v>
      </c>
      <c r="G2283" s="10">
        <v>1496578300</v>
      </c>
      <c r="H2283" s="10">
        <v>10646605112</v>
      </c>
      <c r="I2283" s="10">
        <v>-20.038</v>
      </c>
      <c r="J2283" s="10">
        <v>-0.90049999999999997</v>
      </c>
    </row>
    <row r="2284" spans="1:10" x14ac:dyDescent="0.25">
      <c r="A2284" s="9">
        <v>41789</v>
      </c>
      <c r="B2284" s="10">
        <v>2205.06</v>
      </c>
      <c r="C2284" s="10">
        <v>2203.451</v>
      </c>
      <c r="D2284" s="10">
        <v>2214.8110000000001</v>
      </c>
      <c r="E2284" s="10">
        <v>2192.143</v>
      </c>
      <c r="F2284" s="10">
        <v>2204.886</v>
      </c>
      <c r="G2284" s="10">
        <v>1457825300</v>
      </c>
      <c r="H2284" s="10">
        <v>10124097157</v>
      </c>
      <c r="I2284" s="10">
        <v>-0.17399999999999999</v>
      </c>
      <c r="J2284" s="10">
        <v>-7.9000000000000008E-3</v>
      </c>
    </row>
    <row r="2285" spans="1:10" x14ac:dyDescent="0.25">
      <c r="A2285" s="9">
        <v>41793</v>
      </c>
      <c r="B2285" s="10">
        <v>2204.886</v>
      </c>
      <c r="C2285" s="10">
        <v>2204.277</v>
      </c>
      <c r="D2285" s="10">
        <v>2213.7640000000001</v>
      </c>
      <c r="E2285" s="10">
        <v>2197.6529999999998</v>
      </c>
      <c r="F2285" s="10">
        <v>2198.355</v>
      </c>
      <c r="G2285" s="10">
        <v>1425576600</v>
      </c>
      <c r="H2285" s="10">
        <v>9351473031</v>
      </c>
      <c r="I2285" s="10">
        <v>-6.5309999999999997</v>
      </c>
      <c r="J2285" s="10">
        <v>-0.29620000000000002</v>
      </c>
    </row>
    <row r="2286" spans="1:10" x14ac:dyDescent="0.25">
      <c r="A2286" s="9">
        <v>41794</v>
      </c>
      <c r="B2286" s="10">
        <v>2198.355</v>
      </c>
      <c r="C2286" s="10">
        <v>2196.2020000000002</v>
      </c>
      <c r="D2286" s="10">
        <v>2197.317</v>
      </c>
      <c r="E2286" s="10">
        <v>2165.105</v>
      </c>
      <c r="F2286" s="10">
        <v>2175.2379999999998</v>
      </c>
      <c r="G2286" s="10">
        <v>1419420200</v>
      </c>
      <c r="H2286" s="10">
        <v>9100049041</v>
      </c>
      <c r="I2286" s="10">
        <v>-23.117000000000001</v>
      </c>
      <c r="J2286" s="10">
        <v>-1.0516000000000001</v>
      </c>
    </row>
    <row r="2287" spans="1:10" x14ac:dyDescent="0.25">
      <c r="A2287" s="9">
        <v>41795</v>
      </c>
      <c r="B2287" s="10">
        <v>2175.2379999999998</v>
      </c>
      <c r="C2287" s="10">
        <v>2172.1860000000001</v>
      </c>
      <c r="D2287" s="10">
        <v>2194.9670000000001</v>
      </c>
      <c r="E2287" s="10">
        <v>2168.0880000000002</v>
      </c>
      <c r="F2287" s="10">
        <v>2194.348</v>
      </c>
      <c r="G2287" s="10">
        <v>1187489000</v>
      </c>
      <c r="H2287" s="10">
        <v>7851737101</v>
      </c>
      <c r="I2287" s="10">
        <v>19.11</v>
      </c>
      <c r="J2287" s="10">
        <v>0.87849999999999995</v>
      </c>
    </row>
    <row r="2288" spans="1:10" x14ac:dyDescent="0.25">
      <c r="A2288" s="9">
        <v>41796</v>
      </c>
      <c r="B2288" s="10">
        <v>2194.348</v>
      </c>
      <c r="C2288" s="10">
        <v>2193.8890000000001</v>
      </c>
      <c r="D2288" s="10">
        <v>2193.8890000000001</v>
      </c>
      <c r="E2288" s="10">
        <v>2172.6889999999999</v>
      </c>
      <c r="F2288" s="10">
        <v>2181.3679999999999</v>
      </c>
      <c r="G2288" s="10">
        <v>1192495800</v>
      </c>
      <c r="H2288" s="10">
        <v>8205801040</v>
      </c>
      <c r="I2288" s="10">
        <v>-12.98</v>
      </c>
      <c r="J2288" s="10">
        <v>-0.59150000000000003</v>
      </c>
    </row>
    <row r="2289" spans="1:10" x14ac:dyDescent="0.25">
      <c r="A2289" s="9">
        <v>41799</v>
      </c>
      <c r="B2289" s="10">
        <v>2181.3679999999999</v>
      </c>
      <c r="C2289" s="10">
        <v>2174.5659999999998</v>
      </c>
      <c r="D2289" s="10">
        <v>2190.9349999999999</v>
      </c>
      <c r="E2289" s="10">
        <v>2170.7640000000001</v>
      </c>
      <c r="F2289" s="10">
        <v>2174.4749999999999</v>
      </c>
      <c r="G2289" s="10">
        <v>1152643900</v>
      </c>
      <c r="H2289" s="10">
        <v>7744266948</v>
      </c>
      <c r="I2289" s="10">
        <v>-6.8929999999999998</v>
      </c>
      <c r="J2289" s="10">
        <v>-0.316</v>
      </c>
    </row>
    <row r="2290" spans="1:10" x14ac:dyDescent="0.25">
      <c r="A2290" s="9">
        <v>41800</v>
      </c>
      <c r="B2290" s="10">
        <v>2174.4749999999999</v>
      </c>
      <c r="C2290" s="10">
        <v>2177.1950000000002</v>
      </c>
      <c r="D2290" s="10">
        <v>2201.6990000000001</v>
      </c>
      <c r="E2290" s="10">
        <v>2171.8670000000002</v>
      </c>
      <c r="F2290" s="10">
        <v>2201.625</v>
      </c>
      <c r="G2290" s="10">
        <v>1612696500</v>
      </c>
      <c r="H2290" s="10">
        <v>11106343312</v>
      </c>
      <c r="I2290" s="10">
        <v>27.15</v>
      </c>
      <c r="J2290" s="10">
        <v>1.2485999999999999</v>
      </c>
    </row>
    <row r="2291" spans="1:10" x14ac:dyDescent="0.25">
      <c r="A2291" s="9">
        <v>41801</v>
      </c>
      <c r="B2291" s="10">
        <v>2201.625</v>
      </c>
      <c r="C2291" s="10">
        <v>2199.1559999999999</v>
      </c>
      <c r="D2291" s="10">
        <v>2210.2710000000002</v>
      </c>
      <c r="E2291" s="10">
        <v>2196.7660000000001</v>
      </c>
      <c r="F2291" s="10">
        <v>2209.183</v>
      </c>
      <c r="G2291" s="10">
        <v>1324042800</v>
      </c>
      <c r="H2291" s="10">
        <v>9077103202</v>
      </c>
      <c r="I2291" s="10">
        <v>7.5579999999999998</v>
      </c>
      <c r="J2291" s="10">
        <v>0.34329999999999999</v>
      </c>
    </row>
    <row r="2292" spans="1:10" x14ac:dyDescent="0.25">
      <c r="A2292" s="9">
        <v>41802</v>
      </c>
      <c r="B2292" s="10">
        <v>2209.183</v>
      </c>
      <c r="C2292" s="10">
        <v>2205.8159999999998</v>
      </c>
      <c r="D2292" s="10">
        <v>2205.9140000000002</v>
      </c>
      <c r="E2292" s="10">
        <v>2192.3359999999998</v>
      </c>
      <c r="F2292" s="10">
        <v>2198.4490000000001</v>
      </c>
      <c r="G2292" s="10">
        <v>1345009000</v>
      </c>
      <c r="H2292" s="10">
        <v>8933367998</v>
      </c>
      <c r="I2292" s="10">
        <v>-10.734</v>
      </c>
      <c r="J2292" s="10">
        <v>-0.4859</v>
      </c>
    </row>
    <row r="2293" spans="1:10" x14ac:dyDescent="0.25">
      <c r="A2293" s="9">
        <v>41803</v>
      </c>
      <c r="B2293" s="10">
        <v>2198.4490000000001</v>
      </c>
      <c r="C2293" s="10">
        <v>2194.453</v>
      </c>
      <c r="D2293" s="10">
        <v>2227.9830000000002</v>
      </c>
      <c r="E2293" s="10">
        <v>2193.8789999999999</v>
      </c>
      <c r="F2293" s="10">
        <v>2226.232</v>
      </c>
      <c r="G2293" s="10">
        <v>2156795100</v>
      </c>
      <c r="H2293" s="10">
        <v>14933546798</v>
      </c>
      <c r="I2293" s="10">
        <v>27.783000000000001</v>
      </c>
      <c r="J2293" s="10">
        <v>1.2638</v>
      </c>
    </row>
    <row r="2294" spans="1:10" x14ac:dyDescent="0.25">
      <c r="A2294" s="9">
        <v>41806</v>
      </c>
      <c r="B2294" s="10">
        <v>2226.232</v>
      </c>
      <c r="C2294" s="10">
        <v>2229.5810000000001</v>
      </c>
      <c r="D2294" s="10">
        <v>2249.9540000000002</v>
      </c>
      <c r="E2294" s="10">
        <v>2229.5810000000001</v>
      </c>
      <c r="F2294" s="10">
        <v>2248.837</v>
      </c>
      <c r="G2294" s="10">
        <v>2456707200</v>
      </c>
      <c r="H2294" s="10">
        <v>17236519316</v>
      </c>
      <c r="I2294" s="10">
        <v>22.605</v>
      </c>
      <c r="J2294" s="10">
        <v>1.0154000000000001</v>
      </c>
    </row>
    <row r="2295" spans="1:10" x14ac:dyDescent="0.25">
      <c r="A2295" s="9">
        <v>41807</v>
      </c>
      <c r="B2295" s="10">
        <v>2248.837</v>
      </c>
      <c r="C2295" s="10">
        <v>2245.5810000000001</v>
      </c>
      <c r="D2295" s="10">
        <v>2245.5810000000001</v>
      </c>
      <c r="E2295" s="10">
        <v>2227.6179999999999</v>
      </c>
      <c r="F2295" s="10">
        <v>2230.038</v>
      </c>
      <c r="G2295" s="10">
        <v>1669296200</v>
      </c>
      <c r="H2295" s="10">
        <v>11485395353</v>
      </c>
      <c r="I2295" s="10">
        <v>-18.798999999999999</v>
      </c>
      <c r="J2295" s="10">
        <v>-0.83589999999999998</v>
      </c>
    </row>
    <row r="2296" spans="1:10" x14ac:dyDescent="0.25">
      <c r="A2296" s="9">
        <v>41808</v>
      </c>
      <c r="B2296" s="10">
        <v>2230.038</v>
      </c>
      <c r="C2296" s="10">
        <v>2224.8620000000001</v>
      </c>
      <c r="D2296" s="10">
        <v>2225.538</v>
      </c>
      <c r="E2296" s="10">
        <v>2206.0819999999999</v>
      </c>
      <c r="F2296" s="10">
        <v>2208.6559999999999</v>
      </c>
      <c r="G2296" s="10">
        <v>1677670800</v>
      </c>
      <c r="H2296" s="10">
        <v>10671624596</v>
      </c>
      <c r="I2296" s="10">
        <v>-21.382000000000001</v>
      </c>
      <c r="J2296" s="10">
        <v>-0.95879999999999999</v>
      </c>
    </row>
    <row r="2297" spans="1:10" x14ac:dyDescent="0.25">
      <c r="A2297" s="9">
        <v>41809</v>
      </c>
      <c r="B2297" s="10">
        <v>2208.6559999999999</v>
      </c>
      <c r="C2297" s="10">
        <v>2208.8519999999999</v>
      </c>
      <c r="D2297" s="10">
        <v>2212.6970000000001</v>
      </c>
      <c r="E2297" s="10">
        <v>2156.4670000000001</v>
      </c>
      <c r="F2297" s="10">
        <v>2163.0680000000002</v>
      </c>
      <c r="G2297" s="10">
        <v>1657586700</v>
      </c>
      <c r="H2297" s="10">
        <v>11302679653</v>
      </c>
      <c r="I2297" s="10">
        <v>-45.588000000000001</v>
      </c>
      <c r="J2297" s="10">
        <v>-2.0640999999999998</v>
      </c>
    </row>
    <row r="2298" spans="1:10" x14ac:dyDescent="0.25">
      <c r="A2298" s="9">
        <v>41810</v>
      </c>
      <c r="B2298" s="10">
        <v>2163.0680000000002</v>
      </c>
      <c r="C2298" s="10">
        <v>2160.328</v>
      </c>
      <c r="D2298" s="10">
        <v>2180.7979999999998</v>
      </c>
      <c r="E2298" s="10">
        <v>2160.328</v>
      </c>
      <c r="F2298" s="10">
        <v>2180.2469999999998</v>
      </c>
      <c r="G2298" s="10">
        <v>1348817900</v>
      </c>
      <c r="H2298" s="10">
        <v>9313272375</v>
      </c>
      <c r="I2298" s="10">
        <v>17.178999999999998</v>
      </c>
      <c r="J2298" s="10">
        <v>0.79420000000000002</v>
      </c>
    </row>
    <row r="2299" spans="1:10" x14ac:dyDescent="0.25">
      <c r="A2299" s="9">
        <v>41813</v>
      </c>
      <c r="B2299" s="10">
        <v>2180.2469999999998</v>
      </c>
      <c r="C2299" s="10">
        <v>2179.3220000000001</v>
      </c>
      <c r="D2299" s="10">
        <v>2190.89</v>
      </c>
      <c r="E2299" s="10">
        <v>2176.297</v>
      </c>
      <c r="F2299" s="10">
        <v>2179.5100000000002</v>
      </c>
      <c r="G2299" s="10">
        <v>1242122100</v>
      </c>
      <c r="H2299" s="10">
        <v>8854090565</v>
      </c>
      <c r="I2299" s="10">
        <v>-0.73699999999999999</v>
      </c>
      <c r="J2299" s="10">
        <v>-3.3799999999999997E-2</v>
      </c>
    </row>
    <row r="2300" spans="1:10" x14ac:dyDescent="0.25">
      <c r="A2300" s="9">
        <v>41814</v>
      </c>
      <c r="B2300" s="10">
        <v>2179.5100000000002</v>
      </c>
      <c r="C2300" s="10">
        <v>2175.9229999999998</v>
      </c>
      <c r="D2300" s="10">
        <v>2190.7020000000002</v>
      </c>
      <c r="E2300" s="10">
        <v>2173.8000000000002</v>
      </c>
      <c r="F2300" s="10">
        <v>2189.654</v>
      </c>
      <c r="G2300" s="10">
        <v>1137512500</v>
      </c>
      <c r="H2300" s="10">
        <v>8124303668</v>
      </c>
      <c r="I2300" s="10">
        <v>10.144</v>
      </c>
      <c r="J2300" s="10">
        <v>0.46539999999999998</v>
      </c>
    </row>
    <row r="2301" spans="1:10" x14ac:dyDescent="0.25">
      <c r="A2301" s="9">
        <v>41815</v>
      </c>
      <c r="B2301" s="10">
        <v>2189.654</v>
      </c>
      <c r="C2301" s="10">
        <v>2186.0830000000001</v>
      </c>
      <c r="D2301" s="10">
        <v>2186.2660000000001</v>
      </c>
      <c r="E2301" s="10">
        <v>2171.3580000000002</v>
      </c>
      <c r="F2301" s="10">
        <v>2182.0680000000002</v>
      </c>
      <c r="G2301" s="10">
        <v>1152286800</v>
      </c>
      <c r="H2301" s="10">
        <v>7456869922</v>
      </c>
      <c r="I2301" s="10">
        <v>-7.5860000000000003</v>
      </c>
      <c r="J2301" s="10">
        <v>-0.34639999999999999</v>
      </c>
    </row>
    <row r="2302" spans="1:10" x14ac:dyDescent="0.25">
      <c r="A2302" s="9">
        <v>41816</v>
      </c>
      <c r="B2302" s="10">
        <v>2182.0680000000002</v>
      </c>
      <c r="C2302" s="10">
        <v>2183.636</v>
      </c>
      <c r="D2302" s="10">
        <v>2202.877</v>
      </c>
      <c r="E2302" s="10">
        <v>2183.2260000000001</v>
      </c>
      <c r="F2302" s="10">
        <v>2202.674</v>
      </c>
      <c r="G2302" s="10">
        <v>1348564300</v>
      </c>
      <c r="H2302" s="10">
        <v>9091291867</v>
      </c>
      <c r="I2302" s="10">
        <v>20.606000000000002</v>
      </c>
      <c r="J2302" s="10">
        <v>0.94430000000000003</v>
      </c>
    </row>
    <row r="2303" spans="1:10" x14ac:dyDescent="0.25">
      <c r="A2303" s="9">
        <v>41817</v>
      </c>
      <c r="B2303" s="10">
        <v>2202.674</v>
      </c>
      <c r="C2303" s="10">
        <v>2197.1790000000001</v>
      </c>
      <c r="D2303" s="10">
        <v>2219.0430000000001</v>
      </c>
      <c r="E2303" s="10">
        <v>2191.268</v>
      </c>
      <c r="F2303" s="10">
        <v>2212.9160000000002</v>
      </c>
      <c r="G2303" s="10">
        <v>1518347900</v>
      </c>
      <c r="H2303" s="10">
        <v>10234355691</v>
      </c>
      <c r="I2303" s="10">
        <v>10.242000000000001</v>
      </c>
      <c r="J2303" s="10">
        <v>0.46500000000000002</v>
      </c>
    </row>
    <row r="2304" spans="1:10" x14ac:dyDescent="0.25">
      <c r="A2304" s="9">
        <v>41820</v>
      </c>
      <c r="B2304" s="10">
        <v>2212.9160000000002</v>
      </c>
      <c r="C2304" s="10">
        <v>2219.855</v>
      </c>
      <c r="D2304" s="10">
        <v>2232.8690000000001</v>
      </c>
      <c r="E2304" s="10">
        <v>2214.6219999999998</v>
      </c>
      <c r="F2304" s="10">
        <v>2232.0770000000002</v>
      </c>
      <c r="G2304" s="10">
        <v>1689247700</v>
      </c>
      <c r="H2304" s="10">
        <v>11822875109</v>
      </c>
      <c r="I2304" s="10">
        <v>19.161000000000001</v>
      </c>
      <c r="J2304" s="10">
        <v>0.8659</v>
      </c>
    </row>
    <row r="2305" spans="1:10" x14ac:dyDescent="0.25">
      <c r="A2305" s="9">
        <v>41821</v>
      </c>
      <c r="B2305" s="10">
        <v>2232.0770000000002</v>
      </c>
      <c r="C2305" s="10">
        <v>2233.1909999999998</v>
      </c>
      <c r="D2305" s="10">
        <v>2240.5360000000001</v>
      </c>
      <c r="E2305" s="10">
        <v>2225.1819999999998</v>
      </c>
      <c r="F2305" s="10">
        <v>2238.4630000000002</v>
      </c>
      <c r="G2305" s="10">
        <v>1587412700</v>
      </c>
      <c r="H2305" s="10">
        <v>11445802974</v>
      </c>
      <c r="I2305" s="10">
        <v>6.3860000000000001</v>
      </c>
      <c r="J2305" s="10">
        <v>0.28610000000000002</v>
      </c>
    </row>
    <row r="2306" spans="1:10" x14ac:dyDescent="0.25">
      <c r="A2306" s="9">
        <v>41822</v>
      </c>
      <c r="B2306" s="10">
        <v>2238.4630000000002</v>
      </c>
      <c r="C2306" s="10">
        <v>2237.1860000000001</v>
      </c>
      <c r="D2306" s="10">
        <v>2258.7739999999999</v>
      </c>
      <c r="E2306" s="10">
        <v>2231.2820000000002</v>
      </c>
      <c r="F2306" s="10">
        <v>2258.1689999999999</v>
      </c>
      <c r="G2306" s="10">
        <v>1762253900</v>
      </c>
      <c r="H2306" s="10">
        <v>12782368287</v>
      </c>
      <c r="I2306" s="10">
        <v>19.706</v>
      </c>
      <c r="J2306" s="10">
        <v>0.88029999999999997</v>
      </c>
    </row>
    <row r="2307" spans="1:10" x14ac:dyDescent="0.25">
      <c r="A2307" s="9">
        <v>41823</v>
      </c>
      <c r="B2307" s="10">
        <v>2258.1689999999999</v>
      </c>
      <c r="C2307" s="10">
        <v>2256.1190000000001</v>
      </c>
      <c r="D2307" s="10">
        <v>2281.2750000000001</v>
      </c>
      <c r="E2307" s="10">
        <v>2252.779</v>
      </c>
      <c r="F2307" s="10">
        <v>2275.2020000000002</v>
      </c>
      <c r="G2307" s="10">
        <v>1947392200</v>
      </c>
      <c r="H2307" s="10">
        <v>14117526254</v>
      </c>
      <c r="I2307" s="10">
        <v>17.033000000000001</v>
      </c>
      <c r="J2307" s="10">
        <v>0.75429999999999997</v>
      </c>
    </row>
    <row r="2308" spans="1:10" x14ac:dyDescent="0.25">
      <c r="A2308" s="9">
        <v>41824</v>
      </c>
      <c r="B2308" s="10">
        <v>2275.2020000000002</v>
      </c>
      <c r="C2308" s="10">
        <v>2275.8960000000002</v>
      </c>
      <c r="D2308" s="10">
        <v>2279.17</v>
      </c>
      <c r="E2308" s="10">
        <v>2263.3069999999998</v>
      </c>
      <c r="F2308" s="10">
        <v>2267.2199999999998</v>
      </c>
      <c r="G2308" s="10">
        <v>1686862600</v>
      </c>
      <c r="H2308" s="10">
        <v>12863978722</v>
      </c>
      <c r="I2308" s="10">
        <v>-7.9820000000000002</v>
      </c>
      <c r="J2308" s="10">
        <v>-0.3508</v>
      </c>
    </row>
    <row r="2309" spans="1:10" x14ac:dyDescent="0.25">
      <c r="A2309" s="9">
        <v>41827</v>
      </c>
      <c r="B2309" s="10">
        <v>2267.2199999999998</v>
      </c>
      <c r="C2309" s="10">
        <v>2264.931</v>
      </c>
      <c r="D2309" s="10">
        <v>2274.5390000000002</v>
      </c>
      <c r="E2309" s="10">
        <v>2255.2049999999999</v>
      </c>
      <c r="F2309" s="10">
        <v>2266.7240000000002</v>
      </c>
      <c r="G2309" s="10">
        <v>1533115900</v>
      </c>
      <c r="H2309" s="10">
        <v>10947716108</v>
      </c>
      <c r="I2309" s="10">
        <v>-0.496</v>
      </c>
      <c r="J2309" s="10">
        <v>-2.1899999999999999E-2</v>
      </c>
    </row>
    <row r="2310" spans="1:10" x14ac:dyDescent="0.25">
      <c r="A2310" s="9">
        <v>41828</v>
      </c>
      <c r="B2310" s="10">
        <v>2266.7240000000002</v>
      </c>
      <c r="C2310" s="10">
        <v>2265.8760000000002</v>
      </c>
      <c r="D2310" s="10">
        <v>2278.538</v>
      </c>
      <c r="E2310" s="10">
        <v>2249.8969999999999</v>
      </c>
      <c r="F2310" s="10">
        <v>2277.4299999999998</v>
      </c>
      <c r="G2310" s="10">
        <v>1639964300</v>
      </c>
      <c r="H2310" s="10">
        <v>11863149203</v>
      </c>
      <c r="I2310" s="10">
        <v>10.706</v>
      </c>
      <c r="J2310" s="10">
        <v>0.4723</v>
      </c>
    </row>
    <row r="2311" spans="1:10" x14ac:dyDescent="0.25">
      <c r="A2311" s="9">
        <v>41829</v>
      </c>
      <c r="B2311" s="10">
        <v>2277.4299999999998</v>
      </c>
      <c r="C2311" s="10">
        <v>2271.6550000000002</v>
      </c>
      <c r="D2311" s="10">
        <v>2272.0169999999998</v>
      </c>
      <c r="E2311" s="10">
        <v>2241.9920000000002</v>
      </c>
      <c r="F2311" s="10">
        <v>2243.19</v>
      </c>
      <c r="G2311" s="10">
        <v>1895319300</v>
      </c>
      <c r="H2311" s="10">
        <v>13094988789</v>
      </c>
      <c r="I2311" s="10">
        <v>-34.24</v>
      </c>
      <c r="J2311" s="10">
        <v>-1.5034000000000001</v>
      </c>
    </row>
    <row r="2312" spans="1:10" x14ac:dyDescent="0.25">
      <c r="A2312" s="9">
        <v>41830</v>
      </c>
      <c r="B2312" s="10">
        <v>2243.19</v>
      </c>
      <c r="C2312" s="10">
        <v>2241.7800000000002</v>
      </c>
      <c r="D2312" s="10">
        <v>2251.3470000000002</v>
      </c>
      <c r="E2312" s="10">
        <v>2234.9229999999998</v>
      </c>
      <c r="F2312" s="10">
        <v>2238.5590000000002</v>
      </c>
      <c r="G2312" s="10">
        <v>1641193700</v>
      </c>
      <c r="H2312" s="10">
        <v>11444966539</v>
      </c>
      <c r="I2312" s="10">
        <v>-4.6310000000000002</v>
      </c>
      <c r="J2312" s="10">
        <v>-0.2064</v>
      </c>
    </row>
    <row r="2313" spans="1:10" x14ac:dyDescent="0.25">
      <c r="A2313" s="9">
        <v>41831</v>
      </c>
      <c r="B2313" s="10">
        <v>2238.5590000000002</v>
      </c>
      <c r="C2313" s="10">
        <v>2232.085</v>
      </c>
      <c r="D2313" s="10">
        <v>2256.7399999999998</v>
      </c>
      <c r="E2313" s="10">
        <v>2230.5520000000001</v>
      </c>
      <c r="F2313" s="10">
        <v>2247.163</v>
      </c>
      <c r="G2313" s="10">
        <v>1658559600</v>
      </c>
      <c r="H2313" s="10">
        <v>11202979066</v>
      </c>
      <c r="I2313" s="10">
        <v>8.6039999999999992</v>
      </c>
      <c r="J2313" s="10">
        <v>0.38440000000000002</v>
      </c>
    </row>
    <row r="2314" spans="1:10" x14ac:dyDescent="0.25">
      <c r="A2314" s="9">
        <v>41834</v>
      </c>
      <c r="B2314" s="10">
        <v>2247.163</v>
      </c>
      <c r="C2314" s="10">
        <v>2247.9050000000002</v>
      </c>
      <c r="D2314" s="10">
        <v>2284.5990000000002</v>
      </c>
      <c r="E2314" s="10">
        <v>2247.86</v>
      </c>
      <c r="F2314" s="10">
        <v>2284.319</v>
      </c>
      <c r="G2314" s="10">
        <v>2076966800</v>
      </c>
      <c r="H2314" s="10">
        <v>15434025846</v>
      </c>
      <c r="I2314" s="10">
        <v>37.155999999999999</v>
      </c>
      <c r="J2314" s="10">
        <v>1.6535</v>
      </c>
    </row>
    <row r="2315" spans="1:10" x14ac:dyDescent="0.25">
      <c r="A2315" s="9">
        <v>41835</v>
      </c>
      <c r="B2315" s="10">
        <v>2284.319</v>
      </c>
      <c r="C2315" s="10">
        <v>2283.5459999999998</v>
      </c>
      <c r="D2315" s="10">
        <v>2288.4540000000002</v>
      </c>
      <c r="E2315" s="10">
        <v>2271.8209999999999</v>
      </c>
      <c r="F2315" s="10">
        <v>2288.4540000000002</v>
      </c>
      <c r="G2315" s="10">
        <v>2205773600</v>
      </c>
      <c r="H2315" s="10">
        <v>16234821773</v>
      </c>
      <c r="I2315" s="10">
        <v>4.1349999999999998</v>
      </c>
      <c r="J2315" s="10">
        <v>0.18099999999999999</v>
      </c>
    </row>
    <row r="2316" spans="1:10" x14ac:dyDescent="0.25">
      <c r="A2316" s="9">
        <v>41836</v>
      </c>
      <c r="B2316" s="10">
        <v>2288.4540000000002</v>
      </c>
      <c r="C2316" s="10">
        <v>2286.7919999999999</v>
      </c>
      <c r="D2316" s="10">
        <v>2296.1529999999998</v>
      </c>
      <c r="E2316" s="10">
        <v>2271.9929999999999</v>
      </c>
      <c r="F2316" s="10">
        <v>2278.058</v>
      </c>
      <c r="G2316" s="10">
        <v>2666493200</v>
      </c>
      <c r="H2316" s="10">
        <v>16764070544</v>
      </c>
      <c r="I2316" s="10">
        <v>-10.396000000000001</v>
      </c>
      <c r="J2316" s="10">
        <v>-0.45429999999999998</v>
      </c>
    </row>
    <row r="2317" spans="1:10" x14ac:dyDescent="0.25">
      <c r="A2317" s="9">
        <v>41837</v>
      </c>
      <c r="B2317" s="10">
        <v>2278.058</v>
      </c>
      <c r="C2317" s="10">
        <v>2273.0630000000001</v>
      </c>
      <c r="D2317" s="10">
        <v>2273.0630000000001</v>
      </c>
      <c r="E2317" s="10">
        <v>2251.1990000000001</v>
      </c>
      <c r="F2317" s="10">
        <v>2264.924</v>
      </c>
      <c r="G2317" s="10">
        <v>2070076400</v>
      </c>
      <c r="H2317" s="10">
        <v>13230882538</v>
      </c>
      <c r="I2317" s="10">
        <v>-13.134</v>
      </c>
      <c r="J2317" s="10">
        <v>-0.57650000000000001</v>
      </c>
    </row>
    <row r="2318" spans="1:10" x14ac:dyDescent="0.25">
      <c r="A2318" s="9">
        <v>41838</v>
      </c>
      <c r="B2318" s="10">
        <v>2264.924</v>
      </c>
      <c r="C2318" s="10">
        <v>2255.056</v>
      </c>
      <c r="D2318" s="10">
        <v>2283.9830000000002</v>
      </c>
      <c r="E2318" s="10">
        <v>2252.6010000000001</v>
      </c>
      <c r="F2318" s="10">
        <v>2272.4470000000001</v>
      </c>
      <c r="G2318" s="10">
        <v>2133427200</v>
      </c>
      <c r="H2318" s="10">
        <v>14408873575</v>
      </c>
      <c r="I2318" s="10">
        <v>7.5229999999999997</v>
      </c>
      <c r="J2318" s="10">
        <v>0.3322</v>
      </c>
    </row>
    <row r="2319" spans="1:10" x14ac:dyDescent="0.25">
      <c r="A2319" s="9">
        <v>41841</v>
      </c>
      <c r="B2319" s="10">
        <v>2272.4470000000001</v>
      </c>
      <c r="C2319" s="10">
        <v>2271.3910000000001</v>
      </c>
      <c r="D2319" s="10">
        <v>2274.6329999999998</v>
      </c>
      <c r="E2319" s="10">
        <v>2260.212</v>
      </c>
      <c r="F2319" s="10">
        <v>2265.6619999999998</v>
      </c>
      <c r="G2319" s="10">
        <v>1755994300</v>
      </c>
      <c r="H2319" s="10">
        <v>11280011360</v>
      </c>
      <c r="I2319" s="10">
        <v>-6.7850000000000001</v>
      </c>
      <c r="J2319" s="10">
        <v>-0.29859999999999998</v>
      </c>
    </row>
    <row r="2320" spans="1:10" x14ac:dyDescent="0.25">
      <c r="A2320" s="9">
        <v>41842</v>
      </c>
      <c r="B2320" s="10">
        <v>2265.6619999999998</v>
      </c>
      <c r="C2320" s="10">
        <v>2264.8409999999999</v>
      </c>
      <c r="D2320" s="10">
        <v>2305.98</v>
      </c>
      <c r="E2320" s="10">
        <v>2263.9409999999998</v>
      </c>
      <c r="F2320" s="10">
        <v>2305.3069999999998</v>
      </c>
      <c r="G2320" s="10">
        <v>2590204800</v>
      </c>
      <c r="H2320" s="10">
        <v>18442549266</v>
      </c>
      <c r="I2320" s="10">
        <v>39.645000000000003</v>
      </c>
      <c r="J2320" s="10">
        <v>1.7498</v>
      </c>
    </row>
    <row r="2321" spans="1:10" x14ac:dyDescent="0.25">
      <c r="A2321" s="9">
        <v>41843</v>
      </c>
      <c r="B2321" s="10">
        <v>2305.3069999999998</v>
      </c>
      <c r="C2321" s="10">
        <v>2306.4679999999998</v>
      </c>
      <c r="D2321" s="10">
        <v>2319.6559999999999</v>
      </c>
      <c r="E2321" s="10">
        <v>2294.6320000000001</v>
      </c>
      <c r="F2321" s="10">
        <v>2304.73</v>
      </c>
      <c r="G2321" s="10">
        <v>2887454600</v>
      </c>
      <c r="H2321" s="10">
        <v>19648038562</v>
      </c>
      <c r="I2321" s="10">
        <v>-0.57699999999999996</v>
      </c>
      <c r="J2321" s="10">
        <v>-2.5000000000000001E-2</v>
      </c>
    </row>
    <row r="2322" spans="1:10" x14ac:dyDescent="0.25">
      <c r="A2322" s="9">
        <v>41844</v>
      </c>
      <c r="B2322" s="10">
        <v>2304.73</v>
      </c>
      <c r="C2322" s="10">
        <v>2310.453</v>
      </c>
      <c r="D2322" s="10">
        <v>2334.924</v>
      </c>
      <c r="E2322" s="10">
        <v>2305.7510000000002</v>
      </c>
      <c r="F2322" s="10">
        <v>2331.59</v>
      </c>
      <c r="G2322" s="10">
        <v>4411218000</v>
      </c>
      <c r="H2322" s="10">
        <v>30598757033</v>
      </c>
      <c r="I2322" s="10">
        <v>26.86</v>
      </c>
      <c r="J2322" s="10">
        <v>1.1654</v>
      </c>
    </row>
    <row r="2323" spans="1:10" x14ac:dyDescent="0.25">
      <c r="A2323" s="9">
        <v>41845</v>
      </c>
      <c r="B2323" s="10">
        <v>2331.59</v>
      </c>
      <c r="C2323" s="10">
        <v>2335.3969999999999</v>
      </c>
      <c r="D2323" s="10">
        <v>2358.1</v>
      </c>
      <c r="E2323" s="10">
        <v>2332.712</v>
      </c>
      <c r="F2323" s="10">
        <v>2358.1</v>
      </c>
      <c r="G2323" s="10">
        <v>3298448900</v>
      </c>
      <c r="H2323" s="10">
        <v>22946340997</v>
      </c>
      <c r="I2323" s="10">
        <v>26.51</v>
      </c>
      <c r="J2323" s="10">
        <v>1.137</v>
      </c>
    </row>
    <row r="2324" spans="1:10" x14ac:dyDescent="0.25">
      <c r="A2324" s="9">
        <v>41848</v>
      </c>
      <c r="B2324" s="10">
        <v>2358.1</v>
      </c>
      <c r="C2324" s="10">
        <v>2369.3780000000002</v>
      </c>
      <c r="D2324" s="10">
        <v>2410.2829999999999</v>
      </c>
      <c r="E2324" s="10">
        <v>2368.67</v>
      </c>
      <c r="F2324" s="10">
        <v>2409.3710000000001</v>
      </c>
      <c r="G2324" s="10">
        <v>6054085400</v>
      </c>
      <c r="H2324" s="10">
        <v>42091388578</v>
      </c>
      <c r="I2324" s="10">
        <v>51.271000000000001</v>
      </c>
      <c r="J2324" s="10">
        <v>2.1743000000000001</v>
      </c>
    </row>
    <row r="2325" spans="1:10" x14ac:dyDescent="0.25">
      <c r="A2325" s="9">
        <v>41849</v>
      </c>
      <c r="B2325" s="10">
        <v>2409.3710000000001</v>
      </c>
      <c r="C2325" s="10">
        <v>2416.107</v>
      </c>
      <c r="D2325" s="10">
        <v>2443.3829999999998</v>
      </c>
      <c r="E2325" s="10">
        <v>2406.9960000000001</v>
      </c>
      <c r="F2325" s="10">
        <v>2433.9899999999998</v>
      </c>
      <c r="G2325" s="10">
        <v>4455583700</v>
      </c>
      <c r="H2325" s="10">
        <v>32320288717</v>
      </c>
      <c r="I2325" s="10">
        <v>24.619</v>
      </c>
      <c r="J2325" s="10">
        <v>1.0218</v>
      </c>
    </row>
    <row r="2326" spans="1:10" x14ac:dyDescent="0.25">
      <c r="A2326" s="9">
        <v>41850</v>
      </c>
      <c r="B2326" s="10">
        <v>2433.9899999999998</v>
      </c>
      <c r="C2326" s="10">
        <v>2423.578</v>
      </c>
      <c r="D2326" s="10">
        <v>2435.471</v>
      </c>
      <c r="E2326" s="10">
        <v>2412.2939999999999</v>
      </c>
      <c r="F2326" s="10">
        <v>2423.9</v>
      </c>
      <c r="G2326" s="10">
        <v>4076968300</v>
      </c>
      <c r="H2326" s="10">
        <v>28856006573</v>
      </c>
      <c r="I2326" s="10">
        <v>-10.09</v>
      </c>
      <c r="J2326" s="10">
        <v>-0.41449999999999998</v>
      </c>
    </row>
    <row r="2327" spans="1:10" x14ac:dyDescent="0.25">
      <c r="A2327" s="9">
        <v>41851</v>
      </c>
      <c r="B2327" s="10">
        <v>2423.9</v>
      </c>
      <c r="C2327" s="10">
        <v>2419.4870000000001</v>
      </c>
      <c r="D2327" s="10">
        <v>2450.5039999999999</v>
      </c>
      <c r="E2327" s="10">
        <v>2418.1869999999999</v>
      </c>
      <c r="F2327" s="10">
        <v>2450.5039999999999</v>
      </c>
      <c r="G2327" s="10">
        <v>3085596000</v>
      </c>
      <c r="H2327" s="10">
        <v>22070982548</v>
      </c>
      <c r="I2327" s="10">
        <v>26.603999999999999</v>
      </c>
      <c r="J2327" s="10">
        <v>1.0975999999999999</v>
      </c>
    </row>
    <row r="2328" spans="1:10" x14ac:dyDescent="0.25">
      <c r="A2328" s="9">
        <v>41852</v>
      </c>
      <c r="B2328" s="10">
        <v>2450.5039999999999</v>
      </c>
      <c r="C2328" s="10">
        <v>2440.703</v>
      </c>
      <c r="D2328" s="10">
        <v>2467.7950000000001</v>
      </c>
      <c r="E2328" s="10">
        <v>2426.9760000000001</v>
      </c>
      <c r="F2328" s="10">
        <v>2432.2710000000002</v>
      </c>
      <c r="G2328" s="10">
        <v>4312788800</v>
      </c>
      <c r="H2328" s="10">
        <v>29630234458</v>
      </c>
      <c r="I2328" s="10">
        <v>-18.233000000000001</v>
      </c>
      <c r="J2328" s="10">
        <v>-0.74409999999999998</v>
      </c>
    </row>
    <row r="2329" spans="1:10" x14ac:dyDescent="0.25">
      <c r="A2329" s="9">
        <v>41855</v>
      </c>
      <c r="B2329" s="10">
        <v>2432.2710000000002</v>
      </c>
      <c r="C2329" s="10">
        <v>2435.4769999999999</v>
      </c>
      <c r="D2329" s="10">
        <v>2472.0169999999998</v>
      </c>
      <c r="E2329" s="10">
        <v>2433.4299999999998</v>
      </c>
      <c r="F2329" s="10">
        <v>2471.797</v>
      </c>
      <c r="G2329" s="10">
        <v>4089057400</v>
      </c>
      <c r="H2329" s="10">
        <v>28890007411</v>
      </c>
      <c r="I2329" s="10">
        <v>39.526000000000003</v>
      </c>
      <c r="J2329" s="10">
        <v>1.6251</v>
      </c>
    </row>
    <row r="2330" spans="1:10" x14ac:dyDescent="0.25">
      <c r="A2330" s="9">
        <v>41856</v>
      </c>
      <c r="B2330" s="10">
        <v>2471.797</v>
      </c>
      <c r="C2330" s="10">
        <v>2472.2489999999998</v>
      </c>
      <c r="D2330" s="10">
        <v>2475.3220000000001</v>
      </c>
      <c r="E2330" s="10">
        <v>2454.9169999999999</v>
      </c>
      <c r="F2330" s="10">
        <v>2471.395</v>
      </c>
      <c r="G2330" s="10">
        <v>3421421100</v>
      </c>
      <c r="H2330" s="10">
        <v>25093479966</v>
      </c>
      <c r="I2330" s="10">
        <v>-0.40200000000000002</v>
      </c>
      <c r="J2330" s="10">
        <v>-1.6299999999999999E-2</v>
      </c>
    </row>
    <row r="2331" spans="1:10" x14ac:dyDescent="0.25">
      <c r="A2331" s="9">
        <v>41857</v>
      </c>
      <c r="B2331" s="10">
        <v>2471.395</v>
      </c>
      <c r="C2331" s="10">
        <v>2462.136</v>
      </c>
      <c r="D2331" s="10">
        <v>2485.4789999999998</v>
      </c>
      <c r="E2331" s="10">
        <v>2447.0720000000001</v>
      </c>
      <c r="F2331" s="10">
        <v>2478.5830000000001</v>
      </c>
      <c r="G2331" s="10">
        <v>3363403900</v>
      </c>
      <c r="H2331" s="10">
        <v>24543797807</v>
      </c>
      <c r="I2331" s="10">
        <v>7.1879999999999997</v>
      </c>
      <c r="J2331" s="10">
        <v>0.2908</v>
      </c>
    </row>
    <row r="2332" spans="1:10" x14ac:dyDescent="0.25">
      <c r="A2332" s="9">
        <v>41858</v>
      </c>
      <c r="B2332" s="10">
        <v>2478.5830000000001</v>
      </c>
      <c r="C2332" s="10">
        <v>2477.4189999999999</v>
      </c>
      <c r="D2332" s="10">
        <v>2484.5790000000002</v>
      </c>
      <c r="E2332" s="10">
        <v>2445.3960000000002</v>
      </c>
      <c r="F2332" s="10">
        <v>2447.2869999999998</v>
      </c>
      <c r="G2332" s="10">
        <v>3234558700</v>
      </c>
      <c r="H2332" s="10">
        <v>23381633239</v>
      </c>
      <c r="I2332" s="10">
        <v>-31.295999999999999</v>
      </c>
      <c r="J2332" s="10">
        <v>-1.2626999999999999</v>
      </c>
    </row>
    <row r="2333" spans="1:10" x14ac:dyDescent="0.25">
      <c r="A2333" s="9">
        <v>41859</v>
      </c>
      <c r="B2333" s="10">
        <v>2447.2869999999998</v>
      </c>
      <c r="C2333" s="10">
        <v>2444.4070000000002</v>
      </c>
      <c r="D2333" s="10">
        <v>2459.4169999999999</v>
      </c>
      <c r="E2333" s="10">
        <v>2438.0889999999999</v>
      </c>
      <c r="F2333" s="10">
        <v>2452.5300000000002</v>
      </c>
      <c r="G2333" s="10">
        <v>2591532500</v>
      </c>
      <c r="H2333" s="10">
        <v>18505422892</v>
      </c>
      <c r="I2333" s="10">
        <v>5.2430000000000003</v>
      </c>
      <c r="J2333" s="10">
        <v>0.2142</v>
      </c>
    </row>
    <row r="2334" spans="1:10" x14ac:dyDescent="0.25">
      <c r="A2334" s="9">
        <v>41862</v>
      </c>
      <c r="B2334" s="10">
        <v>2452.5300000000002</v>
      </c>
      <c r="C2334" s="10">
        <v>2455.19</v>
      </c>
      <c r="D2334" s="10">
        <v>2495.585</v>
      </c>
      <c r="E2334" s="10">
        <v>2455.19</v>
      </c>
      <c r="F2334" s="10">
        <v>2495.585</v>
      </c>
      <c r="G2334" s="10">
        <v>2799577400</v>
      </c>
      <c r="H2334" s="10">
        <v>20765991426</v>
      </c>
      <c r="I2334" s="10">
        <v>43.055</v>
      </c>
      <c r="J2334" s="10">
        <v>1.7555000000000001</v>
      </c>
    </row>
    <row r="2335" spans="1:10" x14ac:dyDescent="0.25">
      <c r="A2335" s="9">
        <v>41863</v>
      </c>
      <c r="B2335" s="10">
        <v>2495.585</v>
      </c>
      <c r="C2335" s="10">
        <v>2494.0590000000002</v>
      </c>
      <c r="D2335" s="10">
        <v>2498.5819999999999</v>
      </c>
      <c r="E2335" s="10">
        <v>2484.4920000000002</v>
      </c>
      <c r="F2335" s="10">
        <v>2498.136</v>
      </c>
      <c r="G2335" s="10">
        <v>2534359100</v>
      </c>
      <c r="H2335" s="10">
        <v>19513420594</v>
      </c>
      <c r="I2335" s="10">
        <v>2.5510000000000002</v>
      </c>
      <c r="J2335" s="10">
        <v>0.1022</v>
      </c>
    </row>
    <row r="2336" spans="1:10" x14ac:dyDescent="0.25">
      <c r="A2336" s="9">
        <v>41864</v>
      </c>
      <c r="B2336" s="10">
        <v>2498.136</v>
      </c>
      <c r="C2336" s="10">
        <v>2499.3200000000002</v>
      </c>
      <c r="D2336" s="10">
        <v>2511.7049999999999</v>
      </c>
      <c r="E2336" s="10">
        <v>2474.9250000000002</v>
      </c>
      <c r="F2336" s="10">
        <v>2503.2089999999998</v>
      </c>
      <c r="G2336" s="10">
        <v>3076756200</v>
      </c>
      <c r="H2336" s="10">
        <v>22820492168</v>
      </c>
      <c r="I2336" s="10">
        <v>5.0730000000000004</v>
      </c>
      <c r="J2336" s="10">
        <v>0.2031</v>
      </c>
    </row>
    <row r="2337" spans="1:10" x14ac:dyDescent="0.25">
      <c r="A2337" s="9">
        <v>41865</v>
      </c>
      <c r="B2337" s="10">
        <v>2503.2089999999998</v>
      </c>
      <c r="C2337" s="10">
        <v>2501.0630000000001</v>
      </c>
      <c r="D2337" s="10">
        <v>2514.6370000000002</v>
      </c>
      <c r="E2337" s="10">
        <v>2479.8670000000002</v>
      </c>
      <c r="F2337" s="10">
        <v>2483.6129999999998</v>
      </c>
      <c r="G2337" s="10">
        <v>2845477000</v>
      </c>
      <c r="H2337" s="10">
        <v>22117400450</v>
      </c>
      <c r="I2337" s="10">
        <v>-19.596</v>
      </c>
      <c r="J2337" s="10">
        <v>-0.78280000000000005</v>
      </c>
    </row>
    <row r="2338" spans="1:10" x14ac:dyDescent="0.25">
      <c r="A2338" s="9">
        <v>41866</v>
      </c>
      <c r="B2338" s="10">
        <v>2483.6129999999998</v>
      </c>
      <c r="C2338" s="10">
        <v>2480.636</v>
      </c>
      <c r="D2338" s="10">
        <v>2504.6289999999999</v>
      </c>
      <c r="E2338" s="10">
        <v>2471.9679999999998</v>
      </c>
      <c r="F2338" s="10">
        <v>2501.6289999999999</v>
      </c>
      <c r="G2338" s="10">
        <v>2578032000</v>
      </c>
      <c r="H2338" s="10">
        <v>20371087345</v>
      </c>
      <c r="I2338" s="10">
        <v>18.015999999999998</v>
      </c>
      <c r="J2338" s="10">
        <v>0.72540000000000004</v>
      </c>
    </row>
    <row r="2339" spans="1:10" x14ac:dyDescent="0.25">
      <c r="A2339" s="9">
        <v>41869</v>
      </c>
      <c r="B2339" s="10">
        <v>2501.6289999999999</v>
      </c>
      <c r="C2339" s="10">
        <v>2502.9720000000002</v>
      </c>
      <c r="D2339" s="10">
        <v>2520.741</v>
      </c>
      <c r="E2339" s="10">
        <v>2502.9720000000002</v>
      </c>
      <c r="F2339" s="10">
        <v>2520.741</v>
      </c>
      <c r="G2339" s="10">
        <v>2649881400</v>
      </c>
      <c r="H2339" s="10">
        <v>20221901473</v>
      </c>
      <c r="I2339" s="10">
        <v>19.111999999999998</v>
      </c>
      <c r="J2339" s="10">
        <v>0.76400000000000001</v>
      </c>
    </row>
    <row r="2340" spans="1:10" x14ac:dyDescent="0.25">
      <c r="A2340" s="9">
        <v>41870</v>
      </c>
      <c r="B2340" s="10">
        <v>2520.741</v>
      </c>
      <c r="C2340" s="10">
        <v>2523.6909999999998</v>
      </c>
      <c r="D2340" s="10">
        <v>2523.884</v>
      </c>
      <c r="E2340" s="10">
        <v>2501.5349999999999</v>
      </c>
      <c r="F2340" s="10">
        <v>2520.1060000000002</v>
      </c>
      <c r="G2340" s="10">
        <v>2983562700</v>
      </c>
      <c r="H2340" s="10">
        <v>21929288561</v>
      </c>
      <c r="I2340" s="10">
        <v>-0.63500000000000001</v>
      </c>
      <c r="J2340" s="10">
        <v>-2.52E-2</v>
      </c>
    </row>
    <row r="2341" spans="1:10" x14ac:dyDescent="0.25">
      <c r="A2341" s="9">
        <v>41871</v>
      </c>
      <c r="B2341" s="10">
        <v>2520.1060000000002</v>
      </c>
      <c r="C2341" s="10">
        <v>2512.5529999999999</v>
      </c>
      <c r="D2341" s="10">
        <v>2517.6979999999999</v>
      </c>
      <c r="E2341" s="10">
        <v>2499.5430000000001</v>
      </c>
      <c r="F2341" s="10">
        <v>2505.3710000000001</v>
      </c>
      <c r="G2341" s="10">
        <v>2577504900</v>
      </c>
      <c r="H2341" s="10">
        <v>18703536514</v>
      </c>
      <c r="I2341" s="10">
        <v>-14.734999999999999</v>
      </c>
      <c r="J2341" s="10">
        <v>-0.5847</v>
      </c>
    </row>
    <row r="2342" spans="1:10" x14ac:dyDescent="0.25">
      <c r="A2342" s="9">
        <v>41872</v>
      </c>
      <c r="B2342" s="10">
        <v>2505.3710000000001</v>
      </c>
      <c r="C2342" s="10">
        <v>2505.348</v>
      </c>
      <c r="D2342" s="10">
        <v>2507.1849999999999</v>
      </c>
      <c r="E2342" s="10">
        <v>2461.375</v>
      </c>
      <c r="F2342" s="10">
        <v>2484.306</v>
      </c>
      <c r="G2342" s="10">
        <v>2603514000</v>
      </c>
      <c r="H2342" s="10">
        <v>19498515395</v>
      </c>
      <c r="I2342" s="10">
        <v>-21.065000000000001</v>
      </c>
      <c r="J2342" s="10">
        <v>-0.84079999999999999</v>
      </c>
    </row>
    <row r="2343" spans="1:10" x14ac:dyDescent="0.25">
      <c r="A2343" s="9">
        <v>41873</v>
      </c>
      <c r="B2343" s="10">
        <v>2484.306</v>
      </c>
      <c r="C2343" s="10">
        <v>2481.623</v>
      </c>
      <c r="D2343" s="10">
        <v>2497.1060000000002</v>
      </c>
      <c r="E2343" s="10">
        <v>2473.9650000000001</v>
      </c>
      <c r="F2343" s="10">
        <v>2494.7759999999998</v>
      </c>
      <c r="G2343" s="10">
        <v>2393351100</v>
      </c>
      <c r="H2343" s="10">
        <v>17403221717</v>
      </c>
      <c r="I2343" s="10">
        <v>10.47</v>
      </c>
      <c r="J2343" s="10">
        <v>0.4214</v>
      </c>
    </row>
    <row r="2344" spans="1:10" x14ac:dyDescent="0.25">
      <c r="A2344" s="9">
        <v>41876</v>
      </c>
      <c r="B2344" s="10">
        <v>2494.7759999999998</v>
      </c>
      <c r="C2344" s="10">
        <v>2494.1660000000002</v>
      </c>
      <c r="D2344" s="10">
        <v>2494.6619999999998</v>
      </c>
      <c r="E2344" s="10">
        <v>2471.5160000000001</v>
      </c>
      <c r="F2344" s="10">
        <v>2477.7260000000001</v>
      </c>
      <c r="G2344" s="10">
        <v>2558602300</v>
      </c>
      <c r="H2344" s="10">
        <v>18055906037</v>
      </c>
      <c r="I2344" s="10">
        <v>-17.05</v>
      </c>
      <c r="J2344" s="10">
        <v>-0.68340000000000001</v>
      </c>
    </row>
    <row r="2345" spans="1:10" x14ac:dyDescent="0.25">
      <c r="A2345" s="9">
        <v>41877</v>
      </c>
      <c r="B2345" s="10">
        <v>2477.7260000000001</v>
      </c>
      <c r="C2345" s="10">
        <v>2472.8270000000002</v>
      </c>
      <c r="D2345" s="10">
        <v>2486.58</v>
      </c>
      <c r="E2345" s="10">
        <v>2443.5369999999998</v>
      </c>
      <c r="F2345" s="10">
        <v>2453.83</v>
      </c>
      <c r="G2345" s="10">
        <v>2462966300</v>
      </c>
      <c r="H2345" s="10">
        <v>17885167796</v>
      </c>
      <c r="I2345" s="10">
        <v>-23.896000000000001</v>
      </c>
      <c r="J2345" s="10">
        <v>-0.96440000000000003</v>
      </c>
    </row>
    <row r="2346" spans="1:10" x14ac:dyDescent="0.25">
      <c r="A2346" s="9">
        <v>41878</v>
      </c>
      <c r="B2346" s="10">
        <v>2453.83</v>
      </c>
      <c r="C2346" s="10">
        <v>2451.5819999999999</v>
      </c>
      <c r="D2346" s="10">
        <v>2459.625</v>
      </c>
      <c r="E2346" s="10">
        <v>2445.2750000000001</v>
      </c>
      <c r="F2346" s="10">
        <v>2455.415</v>
      </c>
      <c r="G2346" s="10">
        <v>1580320000</v>
      </c>
      <c r="H2346" s="10">
        <v>11303664144</v>
      </c>
      <c r="I2346" s="10">
        <v>1.585</v>
      </c>
      <c r="J2346" s="10">
        <v>6.4600000000000005E-2</v>
      </c>
    </row>
    <row r="2347" spans="1:10" x14ac:dyDescent="0.25">
      <c r="A2347" s="9">
        <v>41879</v>
      </c>
      <c r="B2347" s="10">
        <v>2455.415</v>
      </c>
      <c r="C2347" s="10">
        <v>2455.6109999999999</v>
      </c>
      <c r="D2347" s="10">
        <v>2457.4140000000002</v>
      </c>
      <c r="E2347" s="10">
        <v>2424.6950000000002</v>
      </c>
      <c r="F2347" s="10">
        <v>2431.7399999999998</v>
      </c>
      <c r="G2347" s="10">
        <v>1988851700</v>
      </c>
      <c r="H2347" s="10">
        <v>13729696971</v>
      </c>
      <c r="I2347" s="10">
        <v>-23.675000000000001</v>
      </c>
      <c r="J2347" s="10">
        <v>-0.96419999999999995</v>
      </c>
    </row>
    <row r="2348" spans="1:10" x14ac:dyDescent="0.25">
      <c r="A2348" s="9">
        <v>41880</v>
      </c>
      <c r="B2348" s="10">
        <v>2431.7399999999998</v>
      </c>
      <c r="C2348" s="10">
        <v>2434.0030000000002</v>
      </c>
      <c r="D2348" s="10">
        <v>2463.569</v>
      </c>
      <c r="E2348" s="10">
        <v>2432.4319999999998</v>
      </c>
      <c r="F2348" s="10">
        <v>2462.89</v>
      </c>
      <c r="G2348" s="10">
        <v>1642556600</v>
      </c>
      <c r="H2348" s="10">
        <v>11754751390</v>
      </c>
      <c r="I2348" s="10">
        <v>31.15</v>
      </c>
      <c r="J2348" s="10">
        <v>1.2809999999999999</v>
      </c>
    </row>
    <row r="2349" spans="1:10" x14ac:dyDescent="0.25">
      <c r="A2349" s="9">
        <v>41883</v>
      </c>
      <c r="B2349" s="10">
        <v>2462.89</v>
      </c>
      <c r="C2349" s="10">
        <v>2464.2069999999999</v>
      </c>
      <c r="D2349" s="10">
        <v>2489.5569999999998</v>
      </c>
      <c r="E2349" s="10">
        <v>2463.4160000000002</v>
      </c>
      <c r="F2349" s="10">
        <v>2489.3679999999999</v>
      </c>
      <c r="G2349" s="10">
        <v>2117385100</v>
      </c>
      <c r="H2349" s="10">
        <v>15108328115</v>
      </c>
      <c r="I2349" s="10">
        <v>26.478000000000002</v>
      </c>
      <c r="J2349" s="10">
        <v>1.0750999999999999</v>
      </c>
    </row>
    <row r="2350" spans="1:10" x14ac:dyDescent="0.25">
      <c r="A2350" s="9">
        <v>41884</v>
      </c>
      <c r="B2350" s="10">
        <v>2489.3679999999999</v>
      </c>
      <c r="C2350" s="10">
        <v>2493.0030000000002</v>
      </c>
      <c r="D2350" s="10">
        <v>2522.9859999999999</v>
      </c>
      <c r="E2350" s="10">
        <v>2488.1149999999998</v>
      </c>
      <c r="F2350" s="10">
        <v>2522.3220000000001</v>
      </c>
      <c r="G2350" s="10">
        <v>3289994400</v>
      </c>
      <c r="H2350" s="10">
        <v>23829896716</v>
      </c>
      <c r="I2350" s="10">
        <v>32.954000000000001</v>
      </c>
      <c r="J2350" s="10">
        <v>1.3238000000000001</v>
      </c>
    </row>
    <row r="2351" spans="1:10" x14ac:dyDescent="0.25">
      <c r="A2351" s="9">
        <v>41885</v>
      </c>
      <c r="B2351" s="10">
        <v>2522.3220000000001</v>
      </c>
      <c r="C2351" s="10">
        <v>2526.7840000000001</v>
      </c>
      <c r="D2351" s="10">
        <v>2544.9569999999999</v>
      </c>
      <c r="E2351" s="10">
        <v>2526.6179999999999</v>
      </c>
      <c r="F2351" s="10">
        <v>2541.3200000000002</v>
      </c>
      <c r="G2351" s="10">
        <v>3621745700</v>
      </c>
      <c r="H2351" s="10">
        <v>26347800892</v>
      </c>
      <c r="I2351" s="10">
        <v>18.998000000000001</v>
      </c>
      <c r="J2351" s="10">
        <v>0.75319999999999998</v>
      </c>
    </row>
    <row r="2352" spans="1:10" x14ac:dyDescent="0.25">
      <c r="A2352" s="9">
        <v>41886</v>
      </c>
      <c r="B2352" s="10">
        <v>2541.3200000000002</v>
      </c>
      <c r="C2352" s="10">
        <v>2540.6410000000001</v>
      </c>
      <c r="D2352" s="10">
        <v>2558.1410000000001</v>
      </c>
      <c r="E2352" s="10">
        <v>2534.174</v>
      </c>
      <c r="F2352" s="10">
        <v>2557.4659999999999</v>
      </c>
      <c r="G2352" s="10">
        <v>3243720100</v>
      </c>
      <c r="H2352" s="10">
        <v>24290590174</v>
      </c>
      <c r="I2352" s="10">
        <v>16.146000000000001</v>
      </c>
      <c r="J2352" s="10">
        <v>0.63529999999999998</v>
      </c>
    </row>
    <row r="2353" spans="1:10" x14ac:dyDescent="0.25">
      <c r="A2353" s="9">
        <v>41887</v>
      </c>
      <c r="B2353" s="10">
        <v>2557.4659999999999</v>
      </c>
      <c r="C2353" s="10">
        <v>2563.018</v>
      </c>
      <c r="D2353" s="10">
        <v>2578.578</v>
      </c>
      <c r="E2353" s="10">
        <v>2557.4740000000002</v>
      </c>
      <c r="F2353" s="10">
        <v>2576.9479999999999</v>
      </c>
      <c r="G2353" s="10">
        <v>3848738000</v>
      </c>
      <c r="H2353" s="10">
        <v>28575611330</v>
      </c>
      <c r="I2353" s="10">
        <v>19.481999999999999</v>
      </c>
      <c r="J2353" s="10">
        <v>0.76180000000000003</v>
      </c>
    </row>
    <row r="2354" spans="1:10" x14ac:dyDescent="0.25">
      <c r="A2354" s="9">
        <v>41891</v>
      </c>
      <c r="B2354" s="10">
        <v>2576.9479999999999</v>
      </c>
      <c r="C2354" s="10">
        <v>2581.672</v>
      </c>
      <c r="D2354" s="10">
        <v>2588.7150000000001</v>
      </c>
      <c r="E2354" s="10">
        <v>2568.2620000000002</v>
      </c>
      <c r="F2354" s="10">
        <v>2584.5590000000002</v>
      </c>
      <c r="G2354" s="10">
        <v>2982833400</v>
      </c>
      <c r="H2354" s="10">
        <v>22973362106</v>
      </c>
      <c r="I2354" s="10">
        <v>7.6109999999999998</v>
      </c>
      <c r="J2354" s="10">
        <v>0.29530000000000001</v>
      </c>
    </row>
    <row r="2355" spans="1:10" x14ac:dyDescent="0.25">
      <c r="A2355" s="9">
        <v>41892</v>
      </c>
      <c r="B2355" s="10">
        <v>2584.5590000000002</v>
      </c>
      <c r="C2355" s="10">
        <v>2577.5360000000001</v>
      </c>
      <c r="D2355" s="10">
        <v>2580.1970000000001</v>
      </c>
      <c r="E2355" s="10">
        <v>2561.855</v>
      </c>
      <c r="F2355" s="10">
        <v>2576.875</v>
      </c>
      <c r="G2355" s="10">
        <v>2847370300</v>
      </c>
      <c r="H2355" s="10">
        <v>21404142023</v>
      </c>
      <c r="I2355" s="10">
        <v>-7.6840000000000002</v>
      </c>
      <c r="J2355" s="10">
        <v>-0.29730000000000001</v>
      </c>
    </row>
    <row r="2356" spans="1:10" x14ac:dyDescent="0.25">
      <c r="A2356" s="9">
        <v>41893</v>
      </c>
      <c r="B2356" s="10">
        <v>2576.875</v>
      </c>
      <c r="C2356" s="10">
        <v>2575.2049999999999</v>
      </c>
      <c r="D2356" s="10">
        <v>2605.1410000000001</v>
      </c>
      <c r="E2356" s="10">
        <v>2557.8249999999998</v>
      </c>
      <c r="F2356" s="10">
        <v>2568.8240000000001</v>
      </c>
      <c r="G2356" s="10">
        <v>3590665900</v>
      </c>
      <c r="H2356" s="10">
        <v>26488182311</v>
      </c>
      <c r="I2356" s="10">
        <v>-8.0510000000000002</v>
      </c>
      <c r="J2356" s="10">
        <v>-0.31240000000000001</v>
      </c>
    </row>
    <row r="2357" spans="1:10" x14ac:dyDescent="0.25">
      <c r="A2357" s="9">
        <v>41894</v>
      </c>
      <c r="B2357" s="10">
        <v>2568.8240000000001</v>
      </c>
      <c r="C2357" s="10">
        <v>2564.0709999999999</v>
      </c>
      <c r="D2357" s="10">
        <v>2585.5250000000001</v>
      </c>
      <c r="E2357" s="10">
        <v>2555.0419999999999</v>
      </c>
      <c r="F2357" s="10">
        <v>2585.5250000000001</v>
      </c>
      <c r="G2357" s="10">
        <v>2692856000</v>
      </c>
      <c r="H2357" s="10">
        <v>19308602160</v>
      </c>
      <c r="I2357" s="10">
        <v>16.701000000000001</v>
      </c>
      <c r="J2357" s="10">
        <v>0.65010000000000001</v>
      </c>
    </row>
    <row r="2358" spans="1:10" x14ac:dyDescent="0.25">
      <c r="A2358" s="9">
        <v>41897</v>
      </c>
      <c r="B2358" s="10">
        <v>2585.5250000000001</v>
      </c>
      <c r="C2358" s="10">
        <v>2585.0569999999998</v>
      </c>
      <c r="D2358" s="10">
        <v>2598.8679999999999</v>
      </c>
      <c r="E2358" s="10">
        <v>2576.4090000000001</v>
      </c>
      <c r="F2358" s="10">
        <v>2598.5659999999998</v>
      </c>
      <c r="G2358" s="10">
        <v>3253882800</v>
      </c>
      <c r="H2358" s="10">
        <v>23404895159</v>
      </c>
      <c r="I2358" s="10">
        <v>13.041</v>
      </c>
      <c r="J2358" s="10">
        <v>0.50439999999999996</v>
      </c>
    </row>
    <row r="2359" spans="1:10" x14ac:dyDescent="0.25">
      <c r="A2359" s="9">
        <v>41898</v>
      </c>
      <c r="B2359" s="10">
        <v>2598.5659999999998</v>
      </c>
      <c r="C2359" s="10">
        <v>2597.373</v>
      </c>
      <c r="D2359" s="10">
        <v>2605.5920000000001</v>
      </c>
      <c r="E2359" s="10">
        <v>2541.0239999999999</v>
      </c>
      <c r="F2359" s="10">
        <v>2542.442</v>
      </c>
      <c r="G2359" s="10">
        <v>5258238200</v>
      </c>
      <c r="H2359" s="10">
        <v>34744611475</v>
      </c>
      <c r="I2359" s="10">
        <v>-56.124000000000002</v>
      </c>
      <c r="J2359" s="10">
        <v>-2.1598000000000002</v>
      </c>
    </row>
    <row r="2360" spans="1:10" x14ac:dyDescent="0.25">
      <c r="A2360" s="9">
        <v>41899</v>
      </c>
      <c r="B2360" s="10">
        <v>2542.442</v>
      </c>
      <c r="C2360" s="10">
        <v>2541.6689999999999</v>
      </c>
      <c r="D2360" s="10">
        <v>2550.9369999999999</v>
      </c>
      <c r="E2360" s="10">
        <v>2518.6860000000001</v>
      </c>
      <c r="F2360" s="10">
        <v>2550.3919999999998</v>
      </c>
      <c r="G2360" s="10">
        <v>3364224200</v>
      </c>
      <c r="H2360" s="10">
        <v>21890517288</v>
      </c>
      <c r="I2360" s="10">
        <v>7.95</v>
      </c>
      <c r="J2360" s="10">
        <v>0.31269999999999998</v>
      </c>
    </row>
    <row r="2361" spans="1:10" x14ac:dyDescent="0.25">
      <c r="A2361" s="9">
        <v>41900</v>
      </c>
      <c r="B2361" s="10">
        <v>2550.3919999999998</v>
      </c>
      <c r="C2361" s="10">
        <v>2548.3229999999999</v>
      </c>
      <c r="D2361" s="10">
        <v>2565.7440000000001</v>
      </c>
      <c r="E2361" s="10">
        <v>2538.9720000000002</v>
      </c>
      <c r="F2361" s="10">
        <v>2563.5149999999999</v>
      </c>
      <c r="G2361" s="10">
        <v>3620741300</v>
      </c>
      <c r="H2361" s="10">
        <v>23787337083</v>
      </c>
      <c r="I2361" s="10">
        <v>13.122999999999999</v>
      </c>
      <c r="J2361" s="10">
        <v>0.51449999999999996</v>
      </c>
    </row>
    <row r="2362" spans="1:10" x14ac:dyDescent="0.25">
      <c r="A2362" s="9">
        <v>41901</v>
      </c>
      <c r="B2362" s="10">
        <v>2563.5149999999999</v>
      </c>
      <c r="C2362" s="10">
        <v>2563.08</v>
      </c>
      <c r="D2362" s="10">
        <v>2583.9929999999999</v>
      </c>
      <c r="E2362" s="10">
        <v>2556.4059999999999</v>
      </c>
      <c r="F2362" s="10">
        <v>2583.8470000000002</v>
      </c>
      <c r="G2362" s="10">
        <v>3056697100</v>
      </c>
      <c r="H2362" s="10">
        <v>21491696754</v>
      </c>
      <c r="I2362" s="10">
        <v>20.332000000000001</v>
      </c>
      <c r="J2362" s="10">
        <v>0.79310000000000003</v>
      </c>
    </row>
    <row r="2363" spans="1:10" x14ac:dyDescent="0.25">
      <c r="A2363" s="9">
        <v>41904</v>
      </c>
      <c r="B2363" s="10">
        <v>2583.8470000000002</v>
      </c>
      <c r="C2363" s="10">
        <v>2577.4870000000001</v>
      </c>
      <c r="D2363" s="10">
        <v>2577.5059999999999</v>
      </c>
      <c r="E2363" s="10">
        <v>2537.701</v>
      </c>
      <c r="F2363" s="10">
        <v>2544.3820000000001</v>
      </c>
      <c r="G2363" s="10">
        <v>3214644300</v>
      </c>
      <c r="H2363" s="10">
        <v>22246568175</v>
      </c>
      <c r="I2363" s="10">
        <v>-39.465000000000003</v>
      </c>
      <c r="J2363" s="10">
        <v>-1.5274000000000001</v>
      </c>
    </row>
    <row r="2364" spans="1:10" x14ac:dyDescent="0.25">
      <c r="A2364" s="9">
        <v>41905</v>
      </c>
      <c r="B2364" s="10">
        <v>2544.3820000000001</v>
      </c>
      <c r="C2364" s="10">
        <v>2543.971</v>
      </c>
      <c r="D2364" s="10">
        <v>2565.924</v>
      </c>
      <c r="E2364" s="10">
        <v>2543.7449999999999</v>
      </c>
      <c r="F2364" s="10">
        <v>2565.6460000000002</v>
      </c>
      <c r="G2364" s="10">
        <v>2475859300</v>
      </c>
      <c r="H2364" s="10">
        <v>17216469553</v>
      </c>
      <c r="I2364" s="10">
        <v>21.263999999999999</v>
      </c>
      <c r="J2364" s="10">
        <v>0.8357</v>
      </c>
    </row>
    <row r="2365" spans="1:10" x14ac:dyDescent="0.25">
      <c r="A2365" s="9">
        <v>41906</v>
      </c>
      <c r="B2365" s="10">
        <v>2565.6460000000002</v>
      </c>
      <c r="C2365" s="10">
        <v>2559.6509999999998</v>
      </c>
      <c r="D2365" s="10">
        <v>2604.4520000000002</v>
      </c>
      <c r="E2365" s="10">
        <v>2555.5279999999998</v>
      </c>
      <c r="F2365" s="10">
        <v>2603.9340000000002</v>
      </c>
      <c r="G2365" s="10">
        <v>4098847400</v>
      </c>
      <c r="H2365" s="10">
        <v>29511288100</v>
      </c>
      <c r="I2365" s="10">
        <v>38.287999999999997</v>
      </c>
      <c r="J2365" s="10">
        <v>1.4923</v>
      </c>
    </row>
    <row r="2366" spans="1:10" x14ac:dyDescent="0.25">
      <c r="A2366" s="9">
        <v>41907</v>
      </c>
      <c r="B2366" s="10">
        <v>2603.9340000000002</v>
      </c>
      <c r="C2366" s="10">
        <v>2611.23</v>
      </c>
      <c r="D2366" s="10">
        <v>2626.0920000000001</v>
      </c>
      <c r="E2366" s="10">
        <v>2593.4720000000002</v>
      </c>
      <c r="F2366" s="10">
        <v>2602.482</v>
      </c>
      <c r="G2366" s="10">
        <v>4006788000</v>
      </c>
      <c r="H2366" s="10">
        <v>28655453690</v>
      </c>
      <c r="I2366" s="10">
        <v>-1.452</v>
      </c>
      <c r="J2366" s="10">
        <v>-5.5800000000000002E-2</v>
      </c>
    </row>
    <row r="2367" spans="1:10" x14ac:dyDescent="0.25">
      <c r="A2367" s="9">
        <v>41908</v>
      </c>
      <c r="B2367" s="10">
        <v>2602.482</v>
      </c>
      <c r="C2367" s="10">
        <v>2596.7649999999999</v>
      </c>
      <c r="D2367" s="10">
        <v>2608.3780000000002</v>
      </c>
      <c r="E2367" s="10">
        <v>2587.9259999999999</v>
      </c>
      <c r="F2367" s="10">
        <v>2605.587</v>
      </c>
      <c r="G2367" s="10">
        <v>2601947700</v>
      </c>
      <c r="H2367" s="10">
        <v>19336671621</v>
      </c>
      <c r="I2367" s="10">
        <v>3.105</v>
      </c>
      <c r="J2367" s="10">
        <v>0.1193</v>
      </c>
    </row>
    <row r="2368" spans="1:10" x14ac:dyDescent="0.25">
      <c r="A2368" s="9">
        <v>41911</v>
      </c>
      <c r="B2368" s="10">
        <v>2605.587</v>
      </c>
      <c r="C2368" s="10">
        <v>2611.5990000000002</v>
      </c>
      <c r="D2368" s="10">
        <v>2627.098</v>
      </c>
      <c r="E2368" s="10">
        <v>2609.8560000000002</v>
      </c>
      <c r="F2368" s="10">
        <v>2626.3620000000001</v>
      </c>
      <c r="G2368" s="10">
        <v>3317043500</v>
      </c>
      <c r="H2368" s="10">
        <v>24408665172</v>
      </c>
      <c r="I2368" s="10">
        <v>20.774999999999999</v>
      </c>
      <c r="J2368" s="10">
        <v>0.79730000000000001</v>
      </c>
    </row>
    <row r="2369" spans="1:10" x14ac:dyDescent="0.25">
      <c r="A2369" s="9">
        <v>41912</v>
      </c>
      <c r="B2369" s="10">
        <v>2626.3620000000001</v>
      </c>
      <c r="C2369" s="10">
        <v>2629.7649999999999</v>
      </c>
      <c r="D2369" s="10">
        <v>2633.489</v>
      </c>
      <c r="E2369" s="10">
        <v>2619.8560000000002</v>
      </c>
      <c r="F2369" s="10">
        <v>2629.076</v>
      </c>
      <c r="G2369" s="10">
        <v>2924888500</v>
      </c>
      <c r="H2369" s="10">
        <v>21513685175</v>
      </c>
      <c r="I2369" s="10">
        <v>2.714</v>
      </c>
      <c r="J2369" s="10">
        <v>0.1033</v>
      </c>
    </row>
    <row r="2370" spans="1:10" x14ac:dyDescent="0.25">
      <c r="A2370" s="9">
        <v>41920</v>
      </c>
      <c r="B2370" s="10">
        <v>2629.076</v>
      </c>
      <c r="C2370" s="10">
        <v>2635.4690000000001</v>
      </c>
      <c r="D2370" s="10">
        <v>2648.56</v>
      </c>
      <c r="E2370" s="10">
        <v>2621.9940000000001</v>
      </c>
      <c r="F2370" s="10">
        <v>2648.56</v>
      </c>
      <c r="G2370" s="10">
        <v>3442402200</v>
      </c>
      <c r="H2370" s="10">
        <v>25436999906</v>
      </c>
      <c r="I2370" s="10">
        <v>19.484000000000002</v>
      </c>
      <c r="J2370" s="10">
        <v>0.74109999999999998</v>
      </c>
    </row>
    <row r="2371" spans="1:10" x14ac:dyDescent="0.25">
      <c r="A2371" s="9">
        <v>41921</v>
      </c>
      <c r="B2371" s="10">
        <v>2648.56</v>
      </c>
      <c r="C2371" s="10">
        <v>2649.4740000000002</v>
      </c>
      <c r="D2371" s="10">
        <v>2660.848</v>
      </c>
      <c r="E2371" s="10">
        <v>2631.7069999999999</v>
      </c>
      <c r="F2371" s="10">
        <v>2660.51</v>
      </c>
      <c r="G2371" s="10">
        <v>3697973800</v>
      </c>
      <c r="H2371" s="10">
        <v>28088994605</v>
      </c>
      <c r="I2371" s="10">
        <v>11.95</v>
      </c>
      <c r="J2371" s="10">
        <v>0.45119999999999999</v>
      </c>
    </row>
    <row r="2372" spans="1:10" x14ac:dyDescent="0.25">
      <c r="A2372" s="9">
        <v>41922</v>
      </c>
      <c r="B2372" s="10">
        <v>2660.51</v>
      </c>
      <c r="C2372" s="10">
        <v>2653.56</v>
      </c>
      <c r="D2372" s="10">
        <v>2658.98</v>
      </c>
      <c r="E2372" s="10">
        <v>2632.087</v>
      </c>
      <c r="F2372" s="10">
        <v>2644.9029999999998</v>
      </c>
      <c r="G2372" s="10">
        <v>3531914500</v>
      </c>
      <c r="H2372" s="10">
        <v>27472732400</v>
      </c>
      <c r="I2372" s="10">
        <v>-15.606999999999999</v>
      </c>
      <c r="J2372" s="10">
        <v>-0.58660000000000001</v>
      </c>
    </row>
    <row r="2373" spans="1:10" x14ac:dyDescent="0.25">
      <c r="A2373" s="9">
        <v>41925</v>
      </c>
      <c r="B2373" s="10">
        <v>2644.9029999999998</v>
      </c>
      <c r="C2373" s="10">
        <v>2632.4549999999999</v>
      </c>
      <c r="D2373" s="10">
        <v>2632.7080000000001</v>
      </c>
      <c r="E2373" s="10">
        <v>2600.4670000000001</v>
      </c>
      <c r="F2373" s="10">
        <v>2631.6570000000002</v>
      </c>
      <c r="G2373" s="10">
        <v>3280087900</v>
      </c>
      <c r="H2373" s="10">
        <v>23694462495</v>
      </c>
      <c r="I2373" s="10">
        <v>-13.246</v>
      </c>
      <c r="J2373" s="10">
        <v>-0.50080000000000002</v>
      </c>
    </row>
    <row r="2374" spans="1:10" x14ac:dyDescent="0.25">
      <c r="A2374" s="9">
        <v>41926</v>
      </c>
      <c r="B2374" s="10">
        <v>2631.6570000000002</v>
      </c>
      <c r="C2374" s="10">
        <v>2626.152</v>
      </c>
      <c r="D2374" s="10">
        <v>2648.915</v>
      </c>
      <c r="E2374" s="10">
        <v>2610.1480000000001</v>
      </c>
      <c r="F2374" s="10">
        <v>2623.58</v>
      </c>
      <c r="G2374" s="10">
        <v>3232520400</v>
      </c>
      <c r="H2374" s="10">
        <v>22834902383</v>
      </c>
      <c r="I2374" s="10">
        <v>-8.077</v>
      </c>
      <c r="J2374" s="10">
        <v>-0.30690000000000001</v>
      </c>
    </row>
    <row r="2375" spans="1:10" x14ac:dyDescent="0.25">
      <c r="A2375" s="9">
        <v>41927</v>
      </c>
      <c r="B2375" s="10">
        <v>2623.58</v>
      </c>
      <c r="C2375" s="10">
        <v>2622.2350000000001</v>
      </c>
      <c r="D2375" s="10">
        <v>2641.9569999999999</v>
      </c>
      <c r="E2375" s="10">
        <v>2610.096</v>
      </c>
      <c r="F2375" s="10">
        <v>2641.3690000000001</v>
      </c>
      <c r="G2375" s="10">
        <v>3858320000</v>
      </c>
      <c r="H2375" s="10">
        <v>28098664474</v>
      </c>
      <c r="I2375" s="10">
        <v>17.789000000000001</v>
      </c>
      <c r="J2375" s="10">
        <v>0.67800000000000005</v>
      </c>
    </row>
    <row r="2376" spans="1:10" x14ac:dyDescent="0.25">
      <c r="A2376" s="9">
        <v>41928</v>
      </c>
      <c r="B2376" s="10">
        <v>2641.3690000000001</v>
      </c>
      <c r="C2376" s="10">
        <v>2628.2939999999999</v>
      </c>
      <c r="D2376" s="10">
        <v>2659.268</v>
      </c>
      <c r="E2376" s="10">
        <v>2616.116</v>
      </c>
      <c r="F2376" s="10">
        <v>2616.3110000000001</v>
      </c>
      <c r="G2376" s="10">
        <v>5325043800</v>
      </c>
      <c r="H2376" s="10">
        <v>36916599222</v>
      </c>
      <c r="I2376" s="10">
        <v>-25.058</v>
      </c>
      <c r="J2376" s="10">
        <v>-0.94869999999999999</v>
      </c>
    </row>
    <row r="2377" spans="1:10" x14ac:dyDescent="0.25">
      <c r="A2377" s="9">
        <v>41929</v>
      </c>
      <c r="B2377" s="10">
        <v>2616.3110000000001</v>
      </c>
      <c r="C2377" s="10">
        <v>2610.7869999999998</v>
      </c>
      <c r="D2377" s="10">
        <v>2619.8890000000001</v>
      </c>
      <c r="E2377" s="10">
        <v>2560.375</v>
      </c>
      <c r="F2377" s="10">
        <v>2597.9650000000001</v>
      </c>
      <c r="G2377" s="10">
        <v>4095645100</v>
      </c>
      <c r="H2377" s="10">
        <v>29271631740</v>
      </c>
      <c r="I2377" s="10">
        <v>-18.346</v>
      </c>
      <c r="J2377" s="10">
        <v>-0.70120000000000005</v>
      </c>
    </row>
    <row r="2378" spans="1:10" x14ac:dyDescent="0.25">
      <c r="A2378" s="9">
        <v>41932</v>
      </c>
      <c r="B2378" s="10">
        <v>2597.9650000000001</v>
      </c>
      <c r="C2378" s="10">
        <v>2602.4</v>
      </c>
      <c r="D2378" s="10">
        <v>2621.2840000000001</v>
      </c>
      <c r="E2378" s="10">
        <v>2599.819</v>
      </c>
      <c r="F2378" s="10">
        <v>2620.9340000000002</v>
      </c>
      <c r="G2378" s="10">
        <v>2908905200</v>
      </c>
      <c r="H2378" s="10">
        <v>22211097144</v>
      </c>
      <c r="I2378" s="10">
        <v>22.969000000000001</v>
      </c>
      <c r="J2378" s="10">
        <v>0.8841</v>
      </c>
    </row>
    <row r="2379" spans="1:10" x14ac:dyDescent="0.25">
      <c r="A2379" s="9">
        <v>41933</v>
      </c>
      <c r="B2379" s="10">
        <v>2620.9340000000002</v>
      </c>
      <c r="C2379" s="10">
        <v>2621.2689999999998</v>
      </c>
      <c r="D2379" s="10">
        <v>2626.877</v>
      </c>
      <c r="E2379" s="10">
        <v>2595.4560000000001</v>
      </c>
      <c r="F2379" s="10">
        <v>2598.1799999999998</v>
      </c>
      <c r="G2379" s="10">
        <v>2896190600</v>
      </c>
      <c r="H2379" s="10">
        <v>22051128091</v>
      </c>
      <c r="I2379" s="10">
        <v>-22.754000000000001</v>
      </c>
      <c r="J2379" s="10">
        <v>-0.86819999999999997</v>
      </c>
    </row>
    <row r="2380" spans="1:10" x14ac:dyDescent="0.25">
      <c r="A2380" s="9">
        <v>41934</v>
      </c>
      <c r="B2380" s="10">
        <v>2598.1799999999998</v>
      </c>
      <c r="C2380" s="10">
        <v>2597.7910000000002</v>
      </c>
      <c r="D2380" s="10">
        <v>2607.4960000000001</v>
      </c>
      <c r="E2380" s="10">
        <v>2574.8519999999999</v>
      </c>
      <c r="F2380" s="10">
        <v>2576.2139999999999</v>
      </c>
      <c r="G2380" s="10">
        <v>2694874000</v>
      </c>
      <c r="H2380" s="10">
        <v>20233308560</v>
      </c>
      <c r="I2380" s="10">
        <v>-21.966000000000001</v>
      </c>
      <c r="J2380" s="10">
        <v>-0.84540000000000004</v>
      </c>
    </row>
    <row r="2381" spans="1:10" x14ac:dyDescent="0.25">
      <c r="A2381" s="9">
        <v>41935</v>
      </c>
      <c r="B2381" s="10">
        <v>2576.2139999999999</v>
      </c>
      <c r="C2381" s="10">
        <v>2572.1239999999998</v>
      </c>
      <c r="D2381" s="10">
        <v>2580.703</v>
      </c>
      <c r="E2381" s="10">
        <v>2540.12</v>
      </c>
      <c r="F2381" s="10">
        <v>2546.0720000000001</v>
      </c>
      <c r="G2381" s="10">
        <v>3334892400</v>
      </c>
      <c r="H2381" s="10">
        <v>23656194214</v>
      </c>
      <c r="I2381" s="10">
        <v>-30.141999999999999</v>
      </c>
      <c r="J2381" s="10">
        <v>-1.17</v>
      </c>
    </row>
    <row r="2382" spans="1:10" x14ac:dyDescent="0.25">
      <c r="A2382" s="9">
        <v>41936</v>
      </c>
      <c r="B2382" s="10">
        <v>2546.0720000000001</v>
      </c>
      <c r="C2382" s="10">
        <v>2546.8919999999998</v>
      </c>
      <c r="D2382" s="10">
        <v>2562.0459999999998</v>
      </c>
      <c r="E2382" s="10">
        <v>2542.4259999999999</v>
      </c>
      <c r="F2382" s="10">
        <v>2547.7719999999999</v>
      </c>
      <c r="G2382" s="10">
        <v>2417807800</v>
      </c>
      <c r="H2382" s="10">
        <v>17608353595</v>
      </c>
      <c r="I2382" s="10">
        <v>1.7</v>
      </c>
      <c r="J2382" s="10">
        <v>6.6799999999999998E-2</v>
      </c>
    </row>
    <row r="2383" spans="1:10" x14ac:dyDescent="0.25">
      <c r="A2383" s="9">
        <v>41939</v>
      </c>
      <c r="B2383" s="10">
        <v>2547.7719999999999</v>
      </c>
      <c r="C2383" s="10">
        <v>2541.7890000000002</v>
      </c>
      <c r="D2383" s="10">
        <v>2546.3209999999999</v>
      </c>
      <c r="E2383" s="10">
        <v>2524.7379999999998</v>
      </c>
      <c r="F2383" s="10">
        <v>2541.5610000000001</v>
      </c>
      <c r="G2383" s="10">
        <v>2482421900</v>
      </c>
      <c r="H2383" s="10">
        <v>18315549095</v>
      </c>
      <c r="I2383" s="10">
        <v>-6.2110000000000003</v>
      </c>
      <c r="J2383" s="10">
        <v>-0.24379999999999999</v>
      </c>
    </row>
    <row r="2384" spans="1:10" x14ac:dyDescent="0.25">
      <c r="A2384" s="9">
        <v>41940</v>
      </c>
      <c r="B2384" s="10">
        <v>2541.5610000000001</v>
      </c>
      <c r="C2384" s="10">
        <v>2546.7950000000001</v>
      </c>
      <c r="D2384" s="10">
        <v>2599.4780000000001</v>
      </c>
      <c r="E2384" s="10">
        <v>2546.7950000000001</v>
      </c>
      <c r="F2384" s="10">
        <v>2599.268</v>
      </c>
      <c r="G2384" s="10">
        <v>3238773600</v>
      </c>
      <c r="H2384" s="10">
        <v>23568435416</v>
      </c>
      <c r="I2384" s="10">
        <v>57.707000000000001</v>
      </c>
      <c r="J2384" s="10">
        <v>2.2705000000000002</v>
      </c>
    </row>
    <row r="2385" spans="1:10" x14ac:dyDescent="0.25">
      <c r="A2385" s="9">
        <v>41941</v>
      </c>
      <c r="B2385" s="10">
        <v>2599.268</v>
      </c>
      <c r="C2385" s="10">
        <v>2604.576</v>
      </c>
      <c r="D2385" s="10">
        <v>2652.2269999999999</v>
      </c>
      <c r="E2385" s="10">
        <v>2597.4569999999999</v>
      </c>
      <c r="F2385" s="10">
        <v>2645.3470000000002</v>
      </c>
      <c r="G2385" s="10">
        <v>5115345400</v>
      </c>
      <c r="H2385" s="10">
        <v>37331011752</v>
      </c>
      <c r="I2385" s="10">
        <v>46.079000000000001</v>
      </c>
      <c r="J2385" s="10">
        <v>1.7727999999999999</v>
      </c>
    </row>
    <row r="2386" spans="1:10" x14ac:dyDescent="0.25">
      <c r="A2386" s="9">
        <v>41942</v>
      </c>
      <c r="B2386" s="10">
        <v>2645.3470000000002</v>
      </c>
      <c r="C2386" s="10">
        <v>2641.6770000000001</v>
      </c>
      <c r="D2386" s="10">
        <v>2675.4870000000001</v>
      </c>
      <c r="E2386" s="10">
        <v>2636.4969999999998</v>
      </c>
      <c r="F2386" s="10">
        <v>2668.8069999999998</v>
      </c>
      <c r="G2386" s="10">
        <v>6101029900</v>
      </c>
      <c r="H2386" s="10">
        <v>40435178040</v>
      </c>
      <c r="I2386" s="10">
        <v>23.46</v>
      </c>
      <c r="J2386" s="10">
        <v>0.88680000000000003</v>
      </c>
    </row>
    <row r="2387" spans="1:10" x14ac:dyDescent="0.25">
      <c r="A2387" s="9">
        <v>41943</v>
      </c>
      <c r="B2387" s="10">
        <v>2668.8069999999998</v>
      </c>
      <c r="C2387" s="10">
        <v>2669.2629999999999</v>
      </c>
      <c r="D2387" s="10">
        <v>2696.3049999999998</v>
      </c>
      <c r="E2387" s="10">
        <v>2658.7939999999999</v>
      </c>
      <c r="F2387" s="10">
        <v>2691.5909999999999</v>
      </c>
      <c r="G2387" s="10">
        <v>9556634000</v>
      </c>
      <c r="H2387" s="10">
        <v>60829547512</v>
      </c>
      <c r="I2387" s="10">
        <v>22.783999999999999</v>
      </c>
      <c r="J2387" s="10">
        <v>0.85370000000000001</v>
      </c>
    </row>
    <row r="2388" spans="1:10" x14ac:dyDescent="0.25">
      <c r="A2388" s="9">
        <v>41946</v>
      </c>
      <c r="B2388" s="10">
        <v>2691.5909999999999</v>
      </c>
      <c r="C2388" s="10">
        <v>2699.2280000000001</v>
      </c>
      <c r="D2388" s="10">
        <v>2722.402</v>
      </c>
      <c r="E2388" s="10">
        <v>2693.1170000000002</v>
      </c>
      <c r="F2388" s="10">
        <v>2714.2040000000002</v>
      </c>
      <c r="G2388" s="10">
        <v>6587676700</v>
      </c>
      <c r="H2388" s="10">
        <v>44982456144</v>
      </c>
      <c r="I2388" s="10">
        <v>22.613</v>
      </c>
      <c r="J2388" s="10">
        <v>0.84009999999999996</v>
      </c>
    </row>
    <row r="2389" spans="1:10" x14ac:dyDescent="0.25">
      <c r="A2389" s="9">
        <v>41947</v>
      </c>
      <c r="B2389" s="10">
        <v>2714.2040000000002</v>
      </c>
      <c r="C2389" s="10">
        <v>2714.3760000000002</v>
      </c>
      <c r="D2389" s="10">
        <v>2720.1309999999999</v>
      </c>
      <c r="E2389" s="10">
        <v>2697.8760000000002</v>
      </c>
      <c r="F2389" s="10">
        <v>2712.7350000000001</v>
      </c>
      <c r="G2389" s="10">
        <v>6167248700</v>
      </c>
      <c r="H2389" s="10">
        <v>41800843465</v>
      </c>
      <c r="I2389" s="10">
        <v>-1.4690000000000001</v>
      </c>
      <c r="J2389" s="10">
        <v>-5.4100000000000002E-2</v>
      </c>
    </row>
    <row r="2390" spans="1:10" x14ac:dyDescent="0.25">
      <c r="A2390" s="9">
        <v>41948</v>
      </c>
      <c r="B2390" s="10">
        <v>2712.7350000000001</v>
      </c>
      <c r="C2390" s="10">
        <v>2717.0309999999999</v>
      </c>
      <c r="D2390" s="10">
        <v>2724.424</v>
      </c>
      <c r="E2390" s="10">
        <v>2704.3739999999998</v>
      </c>
      <c r="F2390" s="10">
        <v>2705.8739999999998</v>
      </c>
      <c r="G2390" s="10">
        <v>5834406200</v>
      </c>
      <c r="H2390" s="10">
        <v>39183451585</v>
      </c>
      <c r="I2390" s="10">
        <v>-6.8609999999999998</v>
      </c>
      <c r="J2390" s="10">
        <v>-0.25290000000000001</v>
      </c>
    </row>
    <row r="2391" spans="1:10" x14ac:dyDescent="0.25">
      <c r="A2391" s="9">
        <v>41949</v>
      </c>
      <c r="B2391" s="10">
        <v>2705.8739999999998</v>
      </c>
      <c r="C2391" s="10">
        <v>2707.1129999999998</v>
      </c>
      <c r="D2391" s="10">
        <v>2721.3</v>
      </c>
      <c r="E2391" s="10">
        <v>2683.085</v>
      </c>
      <c r="F2391" s="10">
        <v>2720.4740000000002</v>
      </c>
      <c r="G2391" s="10">
        <v>4837576400</v>
      </c>
      <c r="H2391" s="10">
        <v>34466877228</v>
      </c>
      <c r="I2391" s="10">
        <v>14.6</v>
      </c>
      <c r="J2391" s="10">
        <v>0.53959999999999997</v>
      </c>
    </row>
    <row r="2392" spans="1:10" x14ac:dyDescent="0.25">
      <c r="A2392" s="9">
        <v>41950</v>
      </c>
      <c r="B2392" s="10">
        <v>2720.4740000000002</v>
      </c>
      <c r="C2392" s="10">
        <v>2721.4650000000001</v>
      </c>
      <c r="D2392" s="10">
        <v>2750.0590000000002</v>
      </c>
      <c r="E2392" s="10">
        <v>2693.5590000000002</v>
      </c>
      <c r="F2392" s="10">
        <v>2707.88</v>
      </c>
      <c r="G2392" s="10">
        <v>7420908600</v>
      </c>
      <c r="H2392" s="10">
        <v>57206841864</v>
      </c>
      <c r="I2392" s="10">
        <v>-12.593999999999999</v>
      </c>
      <c r="J2392" s="10">
        <v>-0.46289999999999998</v>
      </c>
    </row>
    <row r="2393" spans="1:10" x14ac:dyDescent="0.25">
      <c r="A2393" s="9">
        <v>41953</v>
      </c>
      <c r="B2393" s="10">
        <v>2707.88</v>
      </c>
      <c r="C2393" s="10">
        <v>2722.732</v>
      </c>
      <c r="D2393" s="10">
        <v>2768.2489999999998</v>
      </c>
      <c r="E2393" s="10">
        <v>2715.0610000000001</v>
      </c>
      <c r="F2393" s="10">
        <v>2768.2489999999998</v>
      </c>
      <c r="G2393" s="10">
        <v>8325584300</v>
      </c>
      <c r="H2393" s="10">
        <v>62120163057</v>
      </c>
      <c r="I2393" s="10">
        <v>60.369</v>
      </c>
      <c r="J2393" s="10">
        <v>2.2294</v>
      </c>
    </row>
    <row r="2394" spans="1:10" x14ac:dyDescent="0.25">
      <c r="A2394" s="9">
        <v>41954</v>
      </c>
      <c r="B2394" s="10">
        <v>2768.2489999999998</v>
      </c>
      <c r="C2394" s="10">
        <v>2773.1950000000002</v>
      </c>
      <c r="D2394" s="10">
        <v>2788.6190000000001</v>
      </c>
      <c r="E2394" s="10">
        <v>2699.34</v>
      </c>
      <c r="F2394" s="10">
        <v>2725.3440000000001</v>
      </c>
      <c r="G2394" s="10">
        <v>12781952100</v>
      </c>
      <c r="H2394" s="10">
        <v>87897476897</v>
      </c>
      <c r="I2394" s="10">
        <v>-42.905000000000001</v>
      </c>
      <c r="J2394" s="10">
        <v>-1.5499000000000001</v>
      </c>
    </row>
    <row r="2395" spans="1:10" x14ac:dyDescent="0.25">
      <c r="A2395" s="9">
        <v>41955</v>
      </c>
      <c r="B2395" s="10">
        <v>2725.3440000000001</v>
      </c>
      <c r="C2395" s="10">
        <v>2711.7710000000002</v>
      </c>
      <c r="D2395" s="10">
        <v>2768.6990000000001</v>
      </c>
      <c r="E2395" s="10">
        <v>2706.1260000000002</v>
      </c>
      <c r="F2395" s="10">
        <v>2768.277</v>
      </c>
      <c r="G2395" s="10">
        <v>6784858600</v>
      </c>
      <c r="H2395" s="10">
        <v>49630270656</v>
      </c>
      <c r="I2395" s="10">
        <v>42.933</v>
      </c>
      <c r="J2395" s="10">
        <v>1.5752999999999999</v>
      </c>
    </row>
    <row r="2396" spans="1:10" x14ac:dyDescent="0.25">
      <c r="A2396" s="9">
        <v>41956</v>
      </c>
      <c r="B2396" s="10">
        <v>2768.277</v>
      </c>
      <c r="C2396" s="10">
        <v>2768.7829999999999</v>
      </c>
      <c r="D2396" s="10">
        <v>2777.29</v>
      </c>
      <c r="E2396" s="10">
        <v>2732.1149999999998</v>
      </c>
      <c r="F2396" s="10">
        <v>2753.058</v>
      </c>
      <c r="G2396" s="10">
        <v>7490292800</v>
      </c>
      <c r="H2396" s="10">
        <v>55974322996</v>
      </c>
      <c r="I2396" s="10">
        <v>-15.218999999999999</v>
      </c>
      <c r="J2396" s="10">
        <v>-0.54979999999999996</v>
      </c>
    </row>
    <row r="2397" spans="1:10" x14ac:dyDescent="0.25">
      <c r="A2397" s="9">
        <v>41957</v>
      </c>
      <c r="B2397" s="10">
        <v>2753.058</v>
      </c>
      <c r="C2397" s="10">
        <v>2743.6709999999998</v>
      </c>
      <c r="D2397" s="10">
        <v>2745.2420000000002</v>
      </c>
      <c r="E2397" s="10">
        <v>2719.4690000000001</v>
      </c>
      <c r="F2397" s="10">
        <v>2741.0940000000001</v>
      </c>
      <c r="G2397" s="10">
        <v>5014513000</v>
      </c>
      <c r="H2397" s="10">
        <v>38762174941</v>
      </c>
      <c r="I2397" s="10">
        <v>-11.964</v>
      </c>
      <c r="J2397" s="10">
        <v>-0.43459999999999999</v>
      </c>
    </row>
    <row r="2398" spans="1:10" x14ac:dyDescent="0.25">
      <c r="A2398" s="9">
        <v>41960</v>
      </c>
      <c r="B2398" s="10">
        <v>2741.0940000000001</v>
      </c>
      <c r="C2398" s="10">
        <v>2769.06</v>
      </c>
      <c r="D2398" s="10">
        <v>2771.817</v>
      </c>
      <c r="E2398" s="10">
        <v>2739.1640000000002</v>
      </c>
      <c r="F2398" s="10">
        <v>2748.558</v>
      </c>
      <c r="G2398" s="10">
        <v>5477526400</v>
      </c>
      <c r="H2398" s="10">
        <v>42647276906</v>
      </c>
      <c r="I2398" s="10">
        <v>7.4640000000000004</v>
      </c>
      <c r="J2398" s="10">
        <v>0.27229999999999999</v>
      </c>
    </row>
    <row r="2399" spans="1:10" x14ac:dyDescent="0.25">
      <c r="A2399" s="9">
        <v>41961</v>
      </c>
      <c r="B2399" s="10">
        <v>2748.558</v>
      </c>
      <c r="C2399" s="10">
        <v>2749.8130000000001</v>
      </c>
      <c r="D2399" s="10">
        <v>2753.25</v>
      </c>
      <c r="E2399" s="10">
        <v>2725.5540000000001</v>
      </c>
      <c r="F2399" s="10">
        <v>2736.9079999999999</v>
      </c>
      <c r="G2399" s="10">
        <v>5391945100</v>
      </c>
      <c r="H2399" s="10">
        <v>39341795561</v>
      </c>
      <c r="I2399" s="10">
        <v>-11.65</v>
      </c>
      <c r="J2399" s="10">
        <v>-0.4239</v>
      </c>
    </row>
    <row r="2400" spans="1:10" x14ac:dyDescent="0.25">
      <c r="A2400" s="9">
        <v>41962</v>
      </c>
      <c r="B2400" s="10">
        <v>2736.9079999999999</v>
      </c>
      <c r="C2400" s="10">
        <v>2732.1039999999998</v>
      </c>
      <c r="D2400" s="10">
        <v>2739.3110000000001</v>
      </c>
      <c r="E2400" s="10">
        <v>2719.018</v>
      </c>
      <c r="F2400" s="10">
        <v>2725.6089999999999</v>
      </c>
      <c r="G2400" s="10">
        <v>3935366500</v>
      </c>
      <c r="H2400" s="10">
        <v>29679198293</v>
      </c>
      <c r="I2400" s="10">
        <v>-11.298999999999999</v>
      </c>
      <c r="J2400" s="10">
        <v>-0.4128</v>
      </c>
    </row>
    <row r="2401" spans="1:10" x14ac:dyDescent="0.25">
      <c r="A2401" s="9">
        <v>41963</v>
      </c>
      <c r="B2401" s="10">
        <v>2725.6089999999999</v>
      </c>
      <c r="C2401" s="10">
        <v>2717.9349999999999</v>
      </c>
      <c r="D2401" s="10">
        <v>2730.0990000000002</v>
      </c>
      <c r="E2401" s="10">
        <v>2709.0819999999999</v>
      </c>
      <c r="F2401" s="10">
        <v>2726.8139999999999</v>
      </c>
      <c r="G2401" s="10">
        <v>3531381500</v>
      </c>
      <c r="H2401" s="10">
        <v>25739895141</v>
      </c>
      <c r="I2401" s="10">
        <v>1.2050000000000001</v>
      </c>
      <c r="J2401" s="10">
        <v>4.4200000000000003E-2</v>
      </c>
    </row>
    <row r="2402" spans="1:10" x14ac:dyDescent="0.25">
      <c r="A2402" s="9">
        <v>41964</v>
      </c>
      <c r="B2402" s="10">
        <v>2726.8139999999999</v>
      </c>
      <c r="C2402" s="10">
        <v>2725.74</v>
      </c>
      <c r="D2402" s="10">
        <v>2764.2570000000001</v>
      </c>
      <c r="E2402" s="10">
        <v>2721.3040000000001</v>
      </c>
      <c r="F2402" s="10">
        <v>2763.069</v>
      </c>
      <c r="G2402" s="10">
        <v>5038230300</v>
      </c>
      <c r="H2402" s="10">
        <v>38564468210</v>
      </c>
      <c r="I2402" s="10">
        <v>36.255000000000003</v>
      </c>
      <c r="J2402" s="10">
        <v>1.3295999999999999</v>
      </c>
    </row>
    <row r="2403" spans="1:10" x14ac:dyDescent="0.25">
      <c r="A2403" s="9">
        <v>41967</v>
      </c>
      <c r="B2403" s="10">
        <v>2763.069</v>
      </c>
      <c r="C2403" s="10">
        <v>2787.2159999999999</v>
      </c>
      <c r="D2403" s="10">
        <v>2825.9839999999999</v>
      </c>
      <c r="E2403" s="10">
        <v>2770.9630000000002</v>
      </c>
      <c r="F2403" s="10">
        <v>2810.7269999999999</v>
      </c>
      <c r="G2403" s="10">
        <v>8951497000</v>
      </c>
      <c r="H2403" s="10">
        <v>69659561074</v>
      </c>
      <c r="I2403" s="10">
        <v>47.658000000000001</v>
      </c>
      <c r="J2403" s="10">
        <v>1.7248000000000001</v>
      </c>
    </row>
    <row r="2404" spans="1:10" x14ac:dyDescent="0.25">
      <c r="A2404" s="9">
        <v>41968</v>
      </c>
      <c r="B2404" s="10">
        <v>2810.7269999999999</v>
      </c>
      <c r="C2404" s="10">
        <v>2812.614</v>
      </c>
      <c r="D2404" s="10">
        <v>2860.1770000000001</v>
      </c>
      <c r="E2404" s="10">
        <v>2809.5610000000001</v>
      </c>
      <c r="F2404" s="10">
        <v>2860.049</v>
      </c>
      <c r="G2404" s="10">
        <v>7283576400</v>
      </c>
      <c r="H2404" s="10">
        <v>58021306230</v>
      </c>
      <c r="I2404" s="10">
        <v>49.322000000000003</v>
      </c>
      <c r="J2404" s="10">
        <v>1.7547999999999999</v>
      </c>
    </row>
    <row r="2405" spans="1:10" x14ac:dyDescent="0.25">
      <c r="A2405" s="9">
        <v>41969</v>
      </c>
      <c r="B2405" s="10">
        <v>2860.049</v>
      </c>
      <c r="C2405" s="10">
        <v>2866.4789999999998</v>
      </c>
      <c r="D2405" s="10">
        <v>2880.1190000000001</v>
      </c>
      <c r="E2405" s="10">
        <v>2848.2289999999998</v>
      </c>
      <c r="F2405" s="10">
        <v>2879.971</v>
      </c>
      <c r="G2405" s="10">
        <v>8841645900</v>
      </c>
      <c r="H2405" s="10">
        <v>69525171785</v>
      </c>
      <c r="I2405" s="10">
        <v>19.922000000000001</v>
      </c>
      <c r="J2405" s="10">
        <v>0.6966</v>
      </c>
    </row>
    <row r="2406" spans="1:10" x14ac:dyDescent="0.25">
      <c r="A2406" s="9">
        <v>41970</v>
      </c>
      <c r="B2406" s="10">
        <v>2879.971</v>
      </c>
      <c r="C2406" s="10">
        <v>2889.8409999999999</v>
      </c>
      <c r="D2406" s="10">
        <v>2894.6559999999999</v>
      </c>
      <c r="E2406" s="10">
        <v>2860.607</v>
      </c>
      <c r="F2406" s="10">
        <v>2889.6390000000001</v>
      </c>
      <c r="G2406" s="10">
        <v>9591083500</v>
      </c>
      <c r="H2406" s="10">
        <v>75363605029</v>
      </c>
      <c r="I2406" s="10">
        <v>9.6679999999999993</v>
      </c>
      <c r="J2406" s="10">
        <v>0.3357</v>
      </c>
    </row>
    <row r="2407" spans="1:10" x14ac:dyDescent="0.25">
      <c r="A2407" s="9">
        <v>41971</v>
      </c>
      <c r="B2407" s="10">
        <v>2889.6390000000001</v>
      </c>
      <c r="C2407" s="10">
        <v>2886.337</v>
      </c>
      <c r="D2407" s="10">
        <v>2923.83</v>
      </c>
      <c r="E2407" s="10">
        <v>2871.9879999999998</v>
      </c>
      <c r="F2407" s="10">
        <v>2923.64</v>
      </c>
      <c r="G2407" s="10">
        <v>15264840400</v>
      </c>
      <c r="H2407" s="10">
        <v>112277155233</v>
      </c>
      <c r="I2407" s="10">
        <v>34.000999999999998</v>
      </c>
      <c r="J2407" s="10">
        <v>1.1767000000000001</v>
      </c>
    </row>
    <row r="2408" spans="1:10" x14ac:dyDescent="0.25">
      <c r="A2408" s="9">
        <v>41974</v>
      </c>
      <c r="B2408" s="10">
        <v>2923.64</v>
      </c>
      <c r="C2408" s="10">
        <v>2931.9989999999998</v>
      </c>
      <c r="D2408" s="10">
        <v>2957.3359999999998</v>
      </c>
      <c r="E2408" s="10">
        <v>2918.5369999999998</v>
      </c>
      <c r="F2408" s="10">
        <v>2935.1959999999999</v>
      </c>
      <c r="G2408" s="10">
        <v>14174848800</v>
      </c>
      <c r="H2408" s="10">
        <v>107078932113</v>
      </c>
      <c r="I2408" s="10">
        <v>11.555999999999999</v>
      </c>
      <c r="J2408" s="10">
        <v>0.39529999999999998</v>
      </c>
    </row>
    <row r="2409" spans="1:10" x14ac:dyDescent="0.25">
      <c r="A2409" s="9">
        <v>41975</v>
      </c>
      <c r="B2409" s="10">
        <v>2935.1959999999999</v>
      </c>
      <c r="C2409" s="10">
        <v>2924.319</v>
      </c>
      <c r="D2409" s="10">
        <v>3014.7640000000001</v>
      </c>
      <c r="E2409" s="10">
        <v>2919.6219999999998</v>
      </c>
      <c r="F2409" s="10">
        <v>2999.5349999999999</v>
      </c>
      <c r="G2409" s="10">
        <v>14999362900</v>
      </c>
      <c r="H2409" s="10">
        <v>114152654978</v>
      </c>
      <c r="I2409" s="10">
        <v>64.338999999999999</v>
      </c>
      <c r="J2409" s="10">
        <v>2.1920000000000002</v>
      </c>
    </row>
    <row r="2410" spans="1:10" x14ac:dyDescent="0.25">
      <c r="A2410" s="9">
        <v>41976</v>
      </c>
      <c r="B2410" s="10">
        <v>2999.5349999999999</v>
      </c>
      <c r="C2410" s="10">
        <v>3005.4740000000002</v>
      </c>
      <c r="D2410" s="10">
        <v>3061.944</v>
      </c>
      <c r="E2410" s="10">
        <v>2981.393</v>
      </c>
      <c r="F2410" s="10">
        <v>3032.116</v>
      </c>
      <c r="G2410" s="10">
        <v>17972664000</v>
      </c>
      <c r="H2410" s="10">
        <v>145209663479</v>
      </c>
      <c r="I2410" s="10">
        <v>32.581000000000003</v>
      </c>
      <c r="J2410" s="10">
        <v>1.0862000000000001</v>
      </c>
    </row>
    <row r="2411" spans="1:10" x14ac:dyDescent="0.25">
      <c r="A2411" s="9">
        <v>41977</v>
      </c>
      <c r="B2411" s="10">
        <v>3032.116</v>
      </c>
      <c r="C2411" s="10">
        <v>3040.7469999999998</v>
      </c>
      <c r="D2411" s="10">
        <v>3134.9830000000002</v>
      </c>
      <c r="E2411" s="10">
        <v>3029.2510000000002</v>
      </c>
      <c r="F2411" s="10">
        <v>3133.915</v>
      </c>
      <c r="G2411" s="10">
        <v>17399862500</v>
      </c>
      <c r="H2411" s="10">
        <v>143928924008</v>
      </c>
      <c r="I2411" s="10">
        <v>101.79900000000001</v>
      </c>
      <c r="J2411" s="10">
        <v>3.3574000000000002</v>
      </c>
    </row>
    <row r="2412" spans="1:10" x14ac:dyDescent="0.25">
      <c r="A2412" s="9">
        <v>41978</v>
      </c>
      <c r="B2412" s="10">
        <v>3133.915</v>
      </c>
      <c r="C2412" s="10">
        <v>3154.3049999999998</v>
      </c>
      <c r="D2412" s="10">
        <v>3177.9470000000001</v>
      </c>
      <c r="E2412" s="10">
        <v>3011.9490000000001</v>
      </c>
      <c r="F2412" s="10">
        <v>3109.2719999999999</v>
      </c>
      <c r="G2412" s="10">
        <v>23138274300</v>
      </c>
      <c r="H2412" s="10">
        <v>199841659685</v>
      </c>
      <c r="I2412" s="10">
        <v>-24.643000000000001</v>
      </c>
      <c r="J2412" s="10">
        <v>-0.7863</v>
      </c>
    </row>
    <row r="2413" spans="1:10" x14ac:dyDescent="0.25">
      <c r="A2413" s="9">
        <v>41981</v>
      </c>
      <c r="B2413" s="10">
        <v>3109.2719999999999</v>
      </c>
      <c r="C2413" s="10">
        <v>3085.174</v>
      </c>
      <c r="D2413" s="10">
        <v>3200.3829999999998</v>
      </c>
      <c r="E2413" s="10">
        <v>3057.39</v>
      </c>
      <c r="F2413" s="10">
        <v>3188.328</v>
      </c>
      <c r="G2413" s="10">
        <v>20916933600</v>
      </c>
      <c r="H2413" s="10">
        <v>179014442978</v>
      </c>
      <c r="I2413" s="10">
        <v>79.055999999999997</v>
      </c>
      <c r="J2413" s="10">
        <v>2.5426000000000002</v>
      </c>
    </row>
    <row r="2414" spans="1:10" x14ac:dyDescent="0.25">
      <c r="A2414" s="9">
        <v>41982</v>
      </c>
      <c r="B2414" s="10">
        <v>3188.328</v>
      </c>
      <c r="C2414" s="10">
        <v>3173.6970000000001</v>
      </c>
      <c r="D2414" s="10">
        <v>3290.1329999999998</v>
      </c>
      <c r="E2414" s="10">
        <v>3048.1260000000002</v>
      </c>
      <c r="F2414" s="10">
        <v>3069.5929999999998</v>
      </c>
      <c r="G2414" s="10">
        <v>24874210500</v>
      </c>
      <c r="H2414" s="10">
        <v>227311884443</v>
      </c>
      <c r="I2414" s="10">
        <v>-118.735</v>
      </c>
      <c r="J2414" s="10">
        <v>-3.7241</v>
      </c>
    </row>
    <row r="2415" spans="1:10" x14ac:dyDescent="0.25">
      <c r="A2415" s="9">
        <v>41983</v>
      </c>
      <c r="B2415" s="10">
        <v>3069.5929999999998</v>
      </c>
      <c r="C2415" s="10">
        <v>3075.4009999999998</v>
      </c>
      <c r="D2415" s="10">
        <v>3203.6239999999998</v>
      </c>
      <c r="E2415" s="10">
        <v>3044.482</v>
      </c>
      <c r="F2415" s="10">
        <v>3199.7910000000002</v>
      </c>
      <c r="G2415" s="10">
        <v>16598532400</v>
      </c>
      <c r="H2415" s="10">
        <v>155911742578</v>
      </c>
      <c r="I2415" s="10">
        <v>130.19800000000001</v>
      </c>
      <c r="J2415" s="10">
        <v>4.2415000000000003</v>
      </c>
    </row>
    <row r="2416" spans="1:10" x14ac:dyDescent="0.25">
      <c r="A2416" s="9">
        <v>41984</v>
      </c>
      <c r="B2416" s="10">
        <v>3199.7910000000002</v>
      </c>
      <c r="C2416" s="10">
        <v>3188.21</v>
      </c>
      <c r="D2416" s="10">
        <v>3260.8510000000001</v>
      </c>
      <c r="E2416" s="10">
        <v>3174.2950000000001</v>
      </c>
      <c r="F2416" s="10">
        <v>3225.4560000000001</v>
      </c>
      <c r="G2416" s="10">
        <v>13220903700</v>
      </c>
      <c r="H2416" s="10">
        <v>128368639975</v>
      </c>
      <c r="I2416" s="10">
        <v>25.664999999999999</v>
      </c>
      <c r="J2416" s="10">
        <v>0.80210000000000004</v>
      </c>
    </row>
    <row r="2417" spans="1:10" x14ac:dyDescent="0.25">
      <c r="A2417" s="9">
        <v>41985</v>
      </c>
      <c r="B2417" s="10">
        <v>3225.4560000000001</v>
      </c>
      <c r="C2417" s="10">
        <v>3233.1010000000001</v>
      </c>
      <c r="D2417" s="10">
        <v>3251.0329999999999</v>
      </c>
      <c r="E2417" s="10">
        <v>3214.1619999999998</v>
      </c>
      <c r="F2417" s="10">
        <v>3241.7669999999998</v>
      </c>
      <c r="G2417" s="10">
        <v>10698660900</v>
      </c>
      <c r="H2417" s="10">
        <v>106925398931</v>
      </c>
      <c r="I2417" s="10">
        <v>16.311</v>
      </c>
      <c r="J2417" s="10">
        <v>0.50570000000000004</v>
      </c>
    </row>
    <row r="2418" spans="1:10" x14ac:dyDescent="0.25">
      <c r="A2418" s="9">
        <v>41988</v>
      </c>
      <c r="B2418" s="10">
        <v>3241.7669999999998</v>
      </c>
      <c r="C2418" s="10">
        <v>3241.0129999999999</v>
      </c>
      <c r="D2418" s="10">
        <v>3276.5050000000001</v>
      </c>
      <c r="E2418" s="10">
        <v>3204.83</v>
      </c>
      <c r="F2418" s="10">
        <v>3268.462</v>
      </c>
      <c r="G2418" s="10">
        <v>11647573100</v>
      </c>
      <c r="H2418" s="10">
        <v>102428749512</v>
      </c>
      <c r="I2418" s="10">
        <v>26.695</v>
      </c>
      <c r="J2418" s="10">
        <v>0.82350000000000001</v>
      </c>
    </row>
    <row r="2419" spans="1:10" x14ac:dyDescent="0.25">
      <c r="A2419" s="9">
        <v>41989</v>
      </c>
      <c r="B2419" s="10">
        <v>3268.462</v>
      </c>
      <c r="C2419" s="10">
        <v>3271.1239999999998</v>
      </c>
      <c r="D2419" s="10">
        <v>3319.1080000000002</v>
      </c>
      <c r="E2419" s="10">
        <v>3257.2530000000002</v>
      </c>
      <c r="F2419" s="10">
        <v>3318.8589999999999</v>
      </c>
      <c r="G2419" s="10">
        <v>14842782900</v>
      </c>
      <c r="H2419" s="10">
        <v>139015612241</v>
      </c>
      <c r="I2419" s="10">
        <v>50.396999999999998</v>
      </c>
      <c r="J2419" s="10">
        <v>1.5419</v>
      </c>
    </row>
    <row r="2420" spans="1:10" x14ac:dyDescent="0.25">
      <c r="A2420" s="9">
        <v>41990</v>
      </c>
      <c r="B2420" s="10">
        <v>3318.8589999999999</v>
      </c>
      <c r="C2420" s="10">
        <v>3329.5210000000002</v>
      </c>
      <c r="D2420" s="10">
        <v>3360.5219999999999</v>
      </c>
      <c r="E2420" s="10">
        <v>3286.3980000000001</v>
      </c>
      <c r="F2420" s="10">
        <v>3346.578</v>
      </c>
      <c r="G2420" s="10">
        <v>22645508700</v>
      </c>
      <c r="H2420" s="10">
        <v>209377189768</v>
      </c>
      <c r="I2420" s="10">
        <v>27.719000000000001</v>
      </c>
      <c r="J2420" s="10">
        <v>0.83520000000000005</v>
      </c>
    </row>
    <row r="2421" spans="1:10" x14ac:dyDescent="0.25">
      <c r="A2421" s="9">
        <v>41991</v>
      </c>
      <c r="B2421" s="10">
        <v>3346.578</v>
      </c>
      <c r="C2421" s="10">
        <v>3353.2020000000002</v>
      </c>
      <c r="D2421" s="10">
        <v>3372.0070000000001</v>
      </c>
      <c r="E2421" s="10">
        <v>3321.48</v>
      </c>
      <c r="F2421" s="10">
        <v>3348.444</v>
      </c>
      <c r="G2421" s="10">
        <v>15783873000</v>
      </c>
      <c r="H2421" s="10">
        <v>154545416706</v>
      </c>
      <c r="I2421" s="10">
        <v>1.8660000000000001</v>
      </c>
      <c r="J2421" s="10">
        <v>5.5800000000000002E-2</v>
      </c>
    </row>
    <row r="2422" spans="1:10" x14ac:dyDescent="0.25">
      <c r="A2422" s="9">
        <v>41992</v>
      </c>
      <c r="B2422" s="10">
        <v>3348.444</v>
      </c>
      <c r="C2422" s="10">
        <v>3349.23</v>
      </c>
      <c r="D2422" s="10">
        <v>3425.6790000000001</v>
      </c>
      <c r="E2422" s="10">
        <v>3314.6329999999998</v>
      </c>
      <c r="F2422" s="10">
        <v>3423.9090000000001</v>
      </c>
      <c r="G2422" s="10">
        <v>18717439800</v>
      </c>
      <c r="H2422" s="10">
        <v>168071648396</v>
      </c>
      <c r="I2422" s="10">
        <v>75.465000000000003</v>
      </c>
      <c r="J2422" s="10">
        <v>2.2536999999999998</v>
      </c>
    </row>
    <row r="2423" spans="1:10" x14ac:dyDescent="0.25">
      <c r="A2423" s="9">
        <v>41995</v>
      </c>
      <c r="B2423" s="10">
        <v>3423.9090000000001</v>
      </c>
      <c r="C2423" s="10">
        <v>3452.9009999999998</v>
      </c>
      <c r="D2423" s="10">
        <v>3496.6660000000002</v>
      </c>
      <c r="E2423" s="10">
        <v>3388.8270000000002</v>
      </c>
      <c r="F2423" s="10">
        <v>3439.2130000000002</v>
      </c>
      <c r="G2423" s="10">
        <v>28812972700</v>
      </c>
      <c r="H2423" s="10">
        <v>234362752718</v>
      </c>
      <c r="I2423" s="10">
        <v>15.304</v>
      </c>
      <c r="J2423" s="10">
        <v>0.44700000000000001</v>
      </c>
    </row>
    <row r="2424" spans="1:10" x14ac:dyDescent="0.25">
      <c r="A2424" s="9">
        <v>41996</v>
      </c>
      <c r="B2424" s="10">
        <v>3439.2130000000002</v>
      </c>
      <c r="C2424" s="10">
        <v>3401.576</v>
      </c>
      <c r="D2424" s="10">
        <v>3438.7260000000001</v>
      </c>
      <c r="E2424" s="10">
        <v>3323.32</v>
      </c>
      <c r="F2424" s="10">
        <v>3330.9920000000002</v>
      </c>
      <c r="G2424" s="10">
        <v>19154267800</v>
      </c>
      <c r="H2424" s="10">
        <v>157382772832</v>
      </c>
      <c r="I2424" s="10">
        <v>-108.221</v>
      </c>
      <c r="J2424" s="10">
        <v>-3.1467000000000001</v>
      </c>
    </row>
    <row r="2425" spans="1:10" x14ac:dyDescent="0.25">
      <c r="A2425" s="9">
        <v>41997</v>
      </c>
      <c r="B2425" s="10">
        <v>3330.9920000000002</v>
      </c>
      <c r="C2425" s="10">
        <v>3332.2539999999999</v>
      </c>
      <c r="D2425" s="10">
        <v>3345.5540000000001</v>
      </c>
      <c r="E2425" s="10">
        <v>3235.6979999999999</v>
      </c>
      <c r="F2425" s="10">
        <v>3275.203</v>
      </c>
      <c r="G2425" s="10">
        <v>15327567900</v>
      </c>
      <c r="H2425" s="10">
        <v>136536050576</v>
      </c>
      <c r="I2425" s="10">
        <v>-55.789000000000001</v>
      </c>
      <c r="J2425" s="10">
        <v>-1.6748000000000001</v>
      </c>
    </row>
    <row r="2426" spans="1:10" x14ac:dyDescent="0.25">
      <c r="A2426" s="9">
        <v>41998</v>
      </c>
      <c r="B2426" s="10">
        <v>3275.203</v>
      </c>
      <c r="C2426" s="10">
        <v>3294.6410000000001</v>
      </c>
      <c r="D2426" s="10">
        <v>3374.2440000000001</v>
      </c>
      <c r="E2426" s="10">
        <v>3272.5279999999998</v>
      </c>
      <c r="F2426" s="10">
        <v>3373.73</v>
      </c>
      <c r="G2426" s="10">
        <v>15684632500</v>
      </c>
      <c r="H2426" s="10">
        <v>137423137791</v>
      </c>
      <c r="I2426" s="10">
        <v>98.527000000000001</v>
      </c>
      <c r="J2426" s="10">
        <v>3.0083000000000002</v>
      </c>
    </row>
    <row r="2427" spans="1:10" x14ac:dyDescent="0.25">
      <c r="A2427" s="9">
        <v>41999</v>
      </c>
      <c r="B2427" s="10">
        <v>3373.73</v>
      </c>
      <c r="C2427" s="10">
        <v>3379.125</v>
      </c>
      <c r="D2427" s="10">
        <v>3439.346</v>
      </c>
      <c r="E2427" s="10">
        <v>3361.9789999999998</v>
      </c>
      <c r="F2427" s="10">
        <v>3433.2820000000002</v>
      </c>
      <c r="G2427" s="10">
        <v>18592388400</v>
      </c>
      <c r="H2427" s="10">
        <v>170756750277</v>
      </c>
      <c r="I2427" s="10">
        <v>59.552</v>
      </c>
      <c r="J2427" s="10">
        <v>1.7652000000000001</v>
      </c>
    </row>
    <row r="2428" spans="1:10" x14ac:dyDescent="0.25">
      <c r="A2428" s="9">
        <v>42002</v>
      </c>
      <c r="B2428" s="10">
        <v>3433.2820000000002</v>
      </c>
      <c r="C2428" s="10">
        <v>3460.288</v>
      </c>
      <c r="D2428" s="10">
        <v>3473.9549999999999</v>
      </c>
      <c r="E2428" s="10">
        <v>3382.1309999999999</v>
      </c>
      <c r="F2428" s="10">
        <v>3419.2330000000002</v>
      </c>
      <c r="G2428" s="10">
        <v>21185767000</v>
      </c>
      <c r="H2428" s="10">
        <v>202838364866</v>
      </c>
      <c r="I2428" s="10">
        <v>-14.048999999999999</v>
      </c>
      <c r="J2428" s="10">
        <v>-0.40920000000000001</v>
      </c>
    </row>
    <row r="2429" spans="1:10" x14ac:dyDescent="0.25">
      <c r="A2429" s="9">
        <v>42003</v>
      </c>
      <c r="B2429" s="10">
        <v>3419.2330000000002</v>
      </c>
      <c r="C2429" s="10">
        <v>3413.056</v>
      </c>
      <c r="D2429" s="10">
        <v>3432.6849999999999</v>
      </c>
      <c r="E2429" s="10">
        <v>3356.7979999999998</v>
      </c>
      <c r="F2429" s="10">
        <v>3383.0509999999999</v>
      </c>
      <c r="G2429" s="10">
        <v>16583549400</v>
      </c>
      <c r="H2429" s="10">
        <v>157855146487</v>
      </c>
      <c r="I2429" s="10">
        <v>-36.182000000000002</v>
      </c>
      <c r="J2429" s="10">
        <v>-1.0582</v>
      </c>
    </row>
    <row r="2430" spans="1:10" x14ac:dyDescent="0.25">
      <c r="A2430" s="9">
        <v>42004</v>
      </c>
      <c r="B2430" s="10">
        <v>3383.0509999999999</v>
      </c>
      <c r="C2430" s="10">
        <v>3387.7719999999999</v>
      </c>
      <c r="D2430" s="10">
        <v>3455.241</v>
      </c>
      <c r="E2430" s="10">
        <v>3374.174</v>
      </c>
      <c r="F2430" s="10">
        <v>3448.8049999999998</v>
      </c>
      <c r="G2430" s="10">
        <v>18160696900</v>
      </c>
      <c r="H2430" s="10">
        <v>164770729877</v>
      </c>
      <c r="I2430" s="10">
        <v>65.754000000000005</v>
      </c>
      <c r="J2430" s="10">
        <v>1.9436</v>
      </c>
    </row>
    <row r="2431" spans="1:10" x14ac:dyDescent="0.25">
      <c r="A2431" s="9">
        <v>42009</v>
      </c>
      <c r="B2431" s="10">
        <v>3448.8049999999998</v>
      </c>
      <c r="C2431" s="10">
        <v>3470.7060000000001</v>
      </c>
      <c r="D2431" s="10">
        <v>3592.2069999999999</v>
      </c>
      <c r="E2431" s="10">
        <v>3470.7060000000001</v>
      </c>
      <c r="F2431" s="10">
        <v>3582.306</v>
      </c>
      <c r="G2431" s="10">
        <v>21039086700</v>
      </c>
      <c r="H2431" s="10">
        <v>194965666411</v>
      </c>
      <c r="I2431" s="10">
        <v>133.501</v>
      </c>
      <c r="J2431" s="10">
        <v>3.8708999999999998</v>
      </c>
    </row>
    <row r="2432" spans="1:10" x14ac:dyDescent="0.25">
      <c r="A2432" s="9">
        <v>42010</v>
      </c>
      <c r="B2432" s="10">
        <v>3582.306</v>
      </c>
      <c r="C2432" s="10">
        <v>3559.1680000000001</v>
      </c>
      <c r="D2432" s="10">
        <v>3633.98</v>
      </c>
      <c r="E2432" s="10">
        <v>3534.3150000000001</v>
      </c>
      <c r="F2432" s="10">
        <v>3605.596</v>
      </c>
      <c r="G2432" s="10">
        <v>20392293900</v>
      </c>
      <c r="H2432" s="10">
        <v>195005641794</v>
      </c>
      <c r="I2432" s="10">
        <v>23.29</v>
      </c>
      <c r="J2432" s="10">
        <v>0.65010000000000001</v>
      </c>
    </row>
    <row r="2433" spans="1:10" x14ac:dyDescent="0.25">
      <c r="A2433" s="9">
        <v>42011</v>
      </c>
      <c r="B2433" s="10">
        <v>3605.596</v>
      </c>
      <c r="C2433" s="10">
        <v>3580.7060000000001</v>
      </c>
      <c r="D2433" s="10">
        <v>3604.4110000000001</v>
      </c>
      <c r="E2433" s="10">
        <v>3545.7950000000001</v>
      </c>
      <c r="F2433" s="10">
        <v>3596.0459999999998</v>
      </c>
      <c r="G2433" s="10">
        <v>14260671000</v>
      </c>
      <c r="H2433" s="10">
        <v>144830814877</v>
      </c>
      <c r="I2433" s="10">
        <v>-9.5500000000000007</v>
      </c>
      <c r="J2433" s="10">
        <v>-0.26490000000000002</v>
      </c>
    </row>
    <row r="2434" spans="1:10" x14ac:dyDescent="0.25">
      <c r="A2434" s="9">
        <v>42012</v>
      </c>
      <c r="B2434" s="10">
        <v>3596.0459999999998</v>
      </c>
      <c r="C2434" s="10">
        <v>3593.2289999999998</v>
      </c>
      <c r="D2434" s="10">
        <v>3600.5250000000001</v>
      </c>
      <c r="E2434" s="10">
        <v>3512.893</v>
      </c>
      <c r="F2434" s="10">
        <v>3517.596</v>
      </c>
      <c r="G2434" s="10">
        <v>13648636500</v>
      </c>
      <c r="H2434" s="10">
        <v>131966810658</v>
      </c>
      <c r="I2434" s="10">
        <v>-78.45</v>
      </c>
      <c r="J2434" s="10">
        <v>-2.1816</v>
      </c>
    </row>
    <row r="2435" spans="1:10" x14ac:dyDescent="0.25">
      <c r="A2435" s="9">
        <v>42013</v>
      </c>
      <c r="B2435" s="10">
        <v>3517.596</v>
      </c>
      <c r="C2435" s="10">
        <v>3501.57</v>
      </c>
      <c r="D2435" s="10">
        <v>3605.6669999999999</v>
      </c>
      <c r="E2435" s="10">
        <v>3492.473</v>
      </c>
      <c r="F2435" s="10">
        <v>3499.4160000000002</v>
      </c>
      <c r="G2435" s="10">
        <v>17332712100</v>
      </c>
      <c r="H2435" s="10">
        <v>165322620503</v>
      </c>
      <c r="I2435" s="10">
        <v>-18.18</v>
      </c>
      <c r="J2435" s="10">
        <v>-0.51680000000000004</v>
      </c>
    </row>
    <row r="2436" spans="1:10" x14ac:dyDescent="0.25">
      <c r="A2436" s="9">
        <v>42016</v>
      </c>
      <c r="B2436" s="10">
        <v>3499.4160000000002</v>
      </c>
      <c r="C2436" s="10">
        <v>3468.4189999999999</v>
      </c>
      <c r="D2436" s="10">
        <v>3473.6289999999999</v>
      </c>
      <c r="E2436" s="10">
        <v>3391.8969999999999</v>
      </c>
      <c r="F2436" s="10">
        <v>3423.422</v>
      </c>
      <c r="G2436" s="10">
        <v>12332364700</v>
      </c>
      <c r="H2436" s="10">
        <v>123067030075</v>
      </c>
      <c r="I2436" s="10">
        <v>-75.994</v>
      </c>
      <c r="J2436" s="10">
        <v>-2.1716000000000002</v>
      </c>
    </row>
    <row r="2437" spans="1:10" x14ac:dyDescent="0.25">
      <c r="A2437" s="9">
        <v>42017</v>
      </c>
      <c r="B2437" s="10">
        <v>3423.422</v>
      </c>
      <c r="C2437" s="10">
        <v>3413.5459999999998</v>
      </c>
      <c r="D2437" s="10">
        <v>3453.9059999999999</v>
      </c>
      <c r="E2437" s="10">
        <v>3412.09</v>
      </c>
      <c r="F2437" s="10">
        <v>3451.444</v>
      </c>
      <c r="G2437" s="10">
        <v>7946662800</v>
      </c>
      <c r="H2437" s="10">
        <v>85920860294</v>
      </c>
      <c r="I2437" s="10">
        <v>28.021999999999998</v>
      </c>
      <c r="J2437" s="10">
        <v>0.81850000000000001</v>
      </c>
    </row>
    <row r="2438" spans="1:10" x14ac:dyDescent="0.25">
      <c r="A2438" s="9">
        <v>42018</v>
      </c>
      <c r="B2438" s="10">
        <v>3451.444</v>
      </c>
      <c r="C2438" s="10">
        <v>3455.9520000000002</v>
      </c>
      <c r="D2438" s="10">
        <v>3484.107</v>
      </c>
      <c r="E2438" s="10">
        <v>3419.931</v>
      </c>
      <c r="F2438" s="10">
        <v>3442.5329999999999</v>
      </c>
      <c r="G2438" s="10">
        <v>9563142600</v>
      </c>
      <c r="H2438" s="10">
        <v>91433662394</v>
      </c>
      <c r="I2438" s="10">
        <v>-8.9109999999999996</v>
      </c>
      <c r="J2438" s="10">
        <v>-0.25819999999999999</v>
      </c>
    </row>
    <row r="2439" spans="1:10" x14ac:dyDescent="0.25">
      <c r="A2439" s="9">
        <v>42019</v>
      </c>
      <c r="B2439" s="10">
        <v>3442.5329999999999</v>
      </c>
      <c r="C2439" s="10">
        <v>3441.9380000000001</v>
      </c>
      <c r="D2439" s="10">
        <v>3532.6559999999999</v>
      </c>
      <c r="E2439" s="10">
        <v>3436.3890000000001</v>
      </c>
      <c r="F2439" s="10">
        <v>3532.47</v>
      </c>
      <c r="G2439" s="10">
        <v>11732933200</v>
      </c>
      <c r="H2439" s="10">
        <v>116114323375</v>
      </c>
      <c r="I2439" s="10">
        <v>89.936999999999998</v>
      </c>
      <c r="J2439" s="10">
        <v>2.6124999999999998</v>
      </c>
    </row>
    <row r="2440" spans="1:10" x14ac:dyDescent="0.25">
      <c r="A2440" s="9">
        <v>42020</v>
      </c>
      <c r="B2440" s="10">
        <v>3532.47</v>
      </c>
      <c r="C2440" s="10">
        <v>3538.5239999999999</v>
      </c>
      <c r="D2440" s="10">
        <v>3572.0219999999999</v>
      </c>
      <c r="E2440" s="10">
        <v>3523.9250000000002</v>
      </c>
      <c r="F2440" s="10">
        <v>3559.5729999999999</v>
      </c>
      <c r="G2440" s="10">
        <v>13960551200</v>
      </c>
      <c r="H2440" s="10">
        <v>136291134783</v>
      </c>
      <c r="I2440" s="10">
        <v>27.103000000000002</v>
      </c>
      <c r="J2440" s="10">
        <v>0.76729999999999998</v>
      </c>
    </row>
    <row r="2441" spans="1:10" x14ac:dyDescent="0.25">
      <c r="A2441" s="9">
        <v>42023</v>
      </c>
      <c r="B2441" s="10">
        <v>3559.5729999999999</v>
      </c>
      <c r="C2441" s="10">
        <v>3391.7930000000001</v>
      </c>
      <c r="D2441" s="10">
        <v>3459.5889999999999</v>
      </c>
      <c r="E2441" s="10">
        <v>3266.6840000000002</v>
      </c>
      <c r="F2441" s="10">
        <v>3294.75</v>
      </c>
      <c r="G2441" s="10">
        <v>16076077300</v>
      </c>
      <c r="H2441" s="10">
        <v>135364202801</v>
      </c>
      <c r="I2441" s="10">
        <v>-264.82299999999998</v>
      </c>
      <c r="J2441" s="10">
        <v>-7.4397000000000002</v>
      </c>
    </row>
    <row r="2442" spans="1:10" x14ac:dyDescent="0.25">
      <c r="A2442" s="9">
        <v>42024</v>
      </c>
      <c r="B2442" s="10">
        <v>3294.75</v>
      </c>
      <c r="C2442" s="10">
        <v>3302.4769999999999</v>
      </c>
      <c r="D2442" s="10">
        <v>3387.05</v>
      </c>
      <c r="E2442" s="10">
        <v>3301.06</v>
      </c>
      <c r="F2442" s="10">
        <v>3372.5810000000001</v>
      </c>
      <c r="G2442" s="10">
        <v>13775713400</v>
      </c>
      <c r="H2442" s="10">
        <v>140002809810</v>
      </c>
      <c r="I2442" s="10">
        <v>77.831000000000003</v>
      </c>
      <c r="J2442" s="10">
        <v>2.3622999999999998</v>
      </c>
    </row>
    <row r="2443" spans="1:10" x14ac:dyDescent="0.25">
      <c r="A2443" s="9">
        <v>42025</v>
      </c>
      <c r="B2443" s="10">
        <v>3372.5810000000001</v>
      </c>
      <c r="C2443" s="10">
        <v>3387.578</v>
      </c>
      <c r="D2443" s="10">
        <v>3500.4659999999999</v>
      </c>
      <c r="E2443" s="10">
        <v>3375.357</v>
      </c>
      <c r="F2443" s="10">
        <v>3493.4850000000001</v>
      </c>
      <c r="G2443" s="10">
        <v>16129332600</v>
      </c>
      <c r="H2443" s="10">
        <v>154438540513</v>
      </c>
      <c r="I2443" s="10">
        <v>120.904</v>
      </c>
      <c r="J2443" s="10">
        <v>3.5849000000000002</v>
      </c>
    </row>
    <row r="2444" spans="1:10" x14ac:dyDescent="0.25">
      <c r="A2444" s="9">
        <v>42026</v>
      </c>
      <c r="B2444" s="10">
        <v>3493.4850000000001</v>
      </c>
      <c r="C2444" s="10">
        <v>3494.0949999999998</v>
      </c>
      <c r="D2444" s="10">
        <v>3524.4679999999998</v>
      </c>
      <c r="E2444" s="10">
        <v>3463.0010000000002</v>
      </c>
      <c r="F2444" s="10">
        <v>3517.125</v>
      </c>
      <c r="G2444" s="10">
        <v>10973282900</v>
      </c>
      <c r="H2444" s="10">
        <v>105380384103</v>
      </c>
      <c r="I2444" s="10">
        <v>23.64</v>
      </c>
      <c r="J2444" s="10">
        <v>0.67669999999999997</v>
      </c>
    </row>
    <row r="2445" spans="1:10" x14ac:dyDescent="0.25">
      <c r="A2445" s="9">
        <v>42027</v>
      </c>
      <c r="B2445" s="10">
        <v>3517.125</v>
      </c>
      <c r="C2445" s="10">
        <v>3526.5920000000001</v>
      </c>
      <c r="D2445" s="10">
        <v>3550.4319999999998</v>
      </c>
      <c r="E2445" s="10">
        <v>3485.37</v>
      </c>
      <c r="F2445" s="10">
        <v>3502.09</v>
      </c>
      <c r="G2445" s="10">
        <v>12180359800</v>
      </c>
      <c r="H2445" s="10">
        <v>115989902589</v>
      </c>
      <c r="I2445" s="10">
        <v>-15.035</v>
      </c>
      <c r="J2445" s="10">
        <v>-0.42749999999999999</v>
      </c>
    </row>
    <row r="2446" spans="1:10" x14ac:dyDescent="0.25">
      <c r="A2446" s="9">
        <v>42030</v>
      </c>
      <c r="B2446" s="10">
        <v>3502.09</v>
      </c>
      <c r="C2446" s="10">
        <v>3499.7759999999998</v>
      </c>
      <c r="D2446" s="10">
        <v>3555.5770000000002</v>
      </c>
      <c r="E2446" s="10">
        <v>3493.1819999999998</v>
      </c>
      <c r="F2446" s="10">
        <v>3555.0920000000001</v>
      </c>
      <c r="G2446" s="10">
        <v>9403682400</v>
      </c>
      <c r="H2446" s="10">
        <v>90159136528</v>
      </c>
      <c r="I2446" s="10">
        <v>53.002000000000002</v>
      </c>
      <c r="J2446" s="10">
        <v>1.5134000000000001</v>
      </c>
    </row>
    <row r="2447" spans="1:10" x14ac:dyDescent="0.25">
      <c r="A2447" s="9">
        <v>42031</v>
      </c>
      <c r="B2447" s="10">
        <v>3555.0920000000001</v>
      </c>
      <c r="C2447" s="10">
        <v>3556.915</v>
      </c>
      <c r="D2447" s="10">
        <v>3567.9749999999999</v>
      </c>
      <c r="E2447" s="10">
        <v>3482.4189999999999</v>
      </c>
      <c r="F2447" s="10">
        <v>3550.8069999999998</v>
      </c>
      <c r="G2447" s="10">
        <v>11759106900</v>
      </c>
      <c r="H2447" s="10">
        <v>111275040514</v>
      </c>
      <c r="I2447" s="10">
        <v>-4.2850000000000001</v>
      </c>
      <c r="J2447" s="10">
        <v>-0.1205</v>
      </c>
    </row>
    <row r="2448" spans="1:10" x14ac:dyDescent="0.25">
      <c r="A2448" s="9">
        <v>42032</v>
      </c>
      <c r="B2448" s="10">
        <v>3550.8069999999998</v>
      </c>
      <c r="C2448" s="10">
        <v>3528.864</v>
      </c>
      <c r="D2448" s="10">
        <v>3558.0149999999999</v>
      </c>
      <c r="E2448" s="10">
        <v>3506.4650000000001</v>
      </c>
      <c r="F2448" s="10">
        <v>3519.7089999999998</v>
      </c>
      <c r="G2448" s="10">
        <v>8879938600</v>
      </c>
      <c r="H2448" s="10">
        <v>89326643702</v>
      </c>
      <c r="I2448" s="10">
        <v>-31.097999999999999</v>
      </c>
      <c r="J2448" s="10">
        <v>-0.87580000000000002</v>
      </c>
    </row>
    <row r="2449" spans="1:10" x14ac:dyDescent="0.25">
      <c r="A2449" s="9">
        <v>42033</v>
      </c>
      <c r="B2449" s="10">
        <v>3519.7089999999998</v>
      </c>
      <c r="C2449" s="10">
        <v>3479.5909999999999</v>
      </c>
      <c r="D2449" s="10">
        <v>3515.7130000000002</v>
      </c>
      <c r="E2449" s="10">
        <v>3470.0909999999999</v>
      </c>
      <c r="F2449" s="10">
        <v>3497.6880000000001</v>
      </c>
      <c r="G2449" s="10">
        <v>9762817900</v>
      </c>
      <c r="H2449" s="10">
        <v>85338003401</v>
      </c>
      <c r="I2449" s="10">
        <v>-22.021000000000001</v>
      </c>
      <c r="J2449" s="10">
        <v>-0.62560000000000004</v>
      </c>
    </row>
    <row r="2450" spans="1:10" x14ac:dyDescent="0.25">
      <c r="A2450" s="9">
        <v>42034</v>
      </c>
      <c r="B2450" s="10">
        <v>3497.6880000000001</v>
      </c>
      <c r="C2450" s="10">
        <v>3502.2539999999999</v>
      </c>
      <c r="D2450" s="10">
        <v>3516.643</v>
      </c>
      <c r="E2450" s="10">
        <v>3452.75</v>
      </c>
      <c r="F2450" s="10">
        <v>3452.8539999999998</v>
      </c>
      <c r="G2450" s="10">
        <v>8335069900</v>
      </c>
      <c r="H2450" s="10">
        <v>76022709885</v>
      </c>
      <c r="I2450" s="10">
        <v>-44.834000000000003</v>
      </c>
      <c r="J2450" s="10">
        <v>-1.2818000000000001</v>
      </c>
    </row>
    <row r="2451" spans="1:10" x14ac:dyDescent="0.25">
      <c r="A2451" s="9">
        <v>42037</v>
      </c>
      <c r="B2451" s="10">
        <v>3452.8539999999998</v>
      </c>
      <c r="C2451" s="10">
        <v>3393.7939999999999</v>
      </c>
      <c r="D2451" s="10">
        <v>3417.1410000000001</v>
      </c>
      <c r="E2451" s="10">
        <v>3365.72</v>
      </c>
      <c r="F2451" s="10">
        <v>3373.1480000000001</v>
      </c>
      <c r="G2451" s="10">
        <v>8594745600</v>
      </c>
      <c r="H2451" s="10">
        <v>73279663913</v>
      </c>
      <c r="I2451" s="10">
        <v>-79.706000000000003</v>
      </c>
      <c r="J2451" s="10">
        <v>-2.3083999999999998</v>
      </c>
    </row>
    <row r="2452" spans="1:10" x14ac:dyDescent="0.25">
      <c r="A2452" s="9">
        <v>42038</v>
      </c>
      <c r="B2452" s="10">
        <v>3373.1480000000001</v>
      </c>
      <c r="C2452" s="10">
        <v>3394.1129999999998</v>
      </c>
      <c r="D2452" s="10">
        <v>3431.32</v>
      </c>
      <c r="E2452" s="10">
        <v>3373.509</v>
      </c>
      <c r="F2452" s="10">
        <v>3430.6019999999999</v>
      </c>
      <c r="G2452" s="10">
        <v>8577752100</v>
      </c>
      <c r="H2452" s="10">
        <v>75849125965</v>
      </c>
      <c r="I2452" s="10">
        <v>57.454000000000001</v>
      </c>
      <c r="J2452" s="10">
        <v>1.7033</v>
      </c>
    </row>
    <row r="2453" spans="1:10" x14ac:dyDescent="0.25">
      <c r="A2453" s="9">
        <v>42039</v>
      </c>
      <c r="B2453" s="10">
        <v>3430.6019999999999</v>
      </c>
      <c r="C2453" s="10">
        <v>3438.3829999999998</v>
      </c>
      <c r="D2453" s="10">
        <v>3456.9479999999999</v>
      </c>
      <c r="E2453" s="10">
        <v>3403.6930000000002</v>
      </c>
      <c r="F2453" s="10">
        <v>3406.78</v>
      </c>
      <c r="G2453" s="10">
        <v>7987088600</v>
      </c>
      <c r="H2453" s="10">
        <v>76842916625</v>
      </c>
      <c r="I2453" s="10">
        <v>-23.821999999999999</v>
      </c>
      <c r="J2453" s="10">
        <v>-0.69440000000000002</v>
      </c>
    </row>
    <row r="2454" spans="1:10" x14ac:dyDescent="0.25">
      <c r="A2454" s="9">
        <v>42040</v>
      </c>
      <c r="B2454" s="10">
        <v>3406.78</v>
      </c>
      <c r="C2454" s="10">
        <v>3469.672</v>
      </c>
      <c r="D2454" s="10">
        <v>3470.8139999999999</v>
      </c>
      <c r="E2454" s="10">
        <v>3358.1779999999999</v>
      </c>
      <c r="F2454" s="10">
        <v>3358.1779999999999</v>
      </c>
      <c r="G2454" s="10">
        <v>11806650000</v>
      </c>
      <c r="H2454" s="10">
        <v>104068371084</v>
      </c>
      <c r="I2454" s="10">
        <v>-48.601999999999997</v>
      </c>
      <c r="J2454" s="10">
        <v>-1.4266000000000001</v>
      </c>
    </row>
    <row r="2455" spans="1:10" x14ac:dyDescent="0.25">
      <c r="A2455" s="9">
        <v>42041</v>
      </c>
      <c r="B2455" s="10">
        <v>3358.1779999999999</v>
      </c>
      <c r="C2455" s="10">
        <v>3343.7919999999999</v>
      </c>
      <c r="D2455" s="10">
        <v>3350.1039999999998</v>
      </c>
      <c r="E2455" s="10">
        <v>3260.8359999999998</v>
      </c>
      <c r="F2455" s="10">
        <v>3280.8829999999998</v>
      </c>
      <c r="G2455" s="10">
        <v>8372130100</v>
      </c>
      <c r="H2455" s="10">
        <v>69682153237</v>
      </c>
      <c r="I2455" s="10">
        <v>-77.295000000000002</v>
      </c>
      <c r="J2455" s="10">
        <v>-2.3016999999999999</v>
      </c>
    </row>
    <row r="2456" spans="1:10" x14ac:dyDescent="0.25">
      <c r="A2456" s="9">
        <v>42044</v>
      </c>
      <c r="B2456" s="10">
        <v>3280.8829999999998</v>
      </c>
      <c r="C2456" s="10">
        <v>3271.1320000000001</v>
      </c>
      <c r="D2456" s="10">
        <v>3302.913</v>
      </c>
      <c r="E2456" s="10">
        <v>3252.0140000000001</v>
      </c>
      <c r="F2456" s="10">
        <v>3281.7809999999999</v>
      </c>
      <c r="G2456" s="10">
        <v>7774191700</v>
      </c>
      <c r="H2456" s="10">
        <v>71973697963</v>
      </c>
      <c r="I2456" s="10">
        <v>0.89800000000000002</v>
      </c>
      <c r="J2456" s="10">
        <v>2.7400000000000001E-2</v>
      </c>
    </row>
    <row r="2457" spans="1:10" x14ac:dyDescent="0.25">
      <c r="A2457" s="9">
        <v>42045</v>
      </c>
      <c r="B2457" s="10">
        <v>3281.7809999999999</v>
      </c>
      <c r="C2457" s="10">
        <v>3282.67</v>
      </c>
      <c r="D2457" s="10">
        <v>3343.21</v>
      </c>
      <c r="E2457" s="10">
        <v>3280.0729999999999</v>
      </c>
      <c r="F2457" s="10">
        <v>3342.4389999999999</v>
      </c>
      <c r="G2457" s="10">
        <v>7206342000</v>
      </c>
      <c r="H2457" s="10">
        <v>65972803073</v>
      </c>
      <c r="I2457" s="10">
        <v>60.658000000000001</v>
      </c>
      <c r="J2457" s="10">
        <v>1.8483000000000001</v>
      </c>
    </row>
    <row r="2458" spans="1:10" x14ac:dyDescent="0.25">
      <c r="A2458" s="9">
        <v>42046</v>
      </c>
      <c r="B2458" s="10">
        <v>3342.4389999999999</v>
      </c>
      <c r="C2458" s="10">
        <v>3346.26</v>
      </c>
      <c r="D2458" s="10">
        <v>3364.837</v>
      </c>
      <c r="E2458" s="10">
        <v>3345.5630000000001</v>
      </c>
      <c r="F2458" s="10">
        <v>3357.9989999999998</v>
      </c>
      <c r="G2458" s="10">
        <v>4945927600</v>
      </c>
      <c r="H2458" s="10">
        <v>46726269707</v>
      </c>
      <c r="I2458" s="10">
        <v>15.56</v>
      </c>
      <c r="J2458" s="10">
        <v>0.46550000000000002</v>
      </c>
    </row>
    <row r="2459" spans="1:10" x14ac:dyDescent="0.25">
      <c r="A2459" s="9">
        <v>42047</v>
      </c>
      <c r="B2459" s="10">
        <v>3357.9989999999998</v>
      </c>
      <c r="C2459" s="10">
        <v>3359.2510000000002</v>
      </c>
      <c r="D2459" s="10">
        <v>3371.8229999999999</v>
      </c>
      <c r="E2459" s="10">
        <v>3334.9459999999999</v>
      </c>
      <c r="F2459" s="10">
        <v>3365.3029999999999</v>
      </c>
      <c r="G2459" s="10">
        <v>5700354900</v>
      </c>
      <c r="H2459" s="10">
        <v>54587650956</v>
      </c>
      <c r="I2459" s="10">
        <v>7.3040000000000003</v>
      </c>
      <c r="J2459" s="10">
        <v>0.2175</v>
      </c>
    </row>
    <row r="2460" spans="1:10" x14ac:dyDescent="0.25">
      <c r="A2460" s="9">
        <v>42048</v>
      </c>
      <c r="B2460" s="10">
        <v>3365.3029999999999</v>
      </c>
      <c r="C2460" s="10">
        <v>3379.9989999999998</v>
      </c>
      <c r="D2460" s="10">
        <v>3437.7939999999999</v>
      </c>
      <c r="E2460" s="10">
        <v>3379.9989999999998</v>
      </c>
      <c r="F2460" s="10">
        <v>3408.902</v>
      </c>
      <c r="G2460" s="10">
        <v>8285151300</v>
      </c>
      <c r="H2460" s="10">
        <v>73256643602</v>
      </c>
      <c r="I2460" s="10">
        <v>43.598999999999997</v>
      </c>
      <c r="J2460" s="10">
        <v>1.2955000000000001</v>
      </c>
    </row>
    <row r="2461" spans="1:10" x14ac:dyDescent="0.25">
      <c r="A2461" s="9">
        <v>42051</v>
      </c>
      <c r="B2461" s="10">
        <v>3408.902</v>
      </c>
      <c r="C2461" s="10">
        <v>3410.181</v>
      </c>
      <c r="D2461" s="10">
        <v>3435.5239999999999</v>
      </c>
      <c r="E2461" s="10">
        <v>3401.81</v>
      </c>
      <c r="F2461" s="10">
        <v>3435.2939999999999</v>
      </c>
      <c r="G2461" s="10">
        <v>5540947400</v>
      </c>
      <c r="H2461" s="10">
        <v>54373053983</v>
      </c>
      <c r="I2461" s="10">
        <v>26.391999999999999</v>
      </c>
      <c r="J2461" s="10">
        <v>0.7742</v>
      </c>
    </row>
    <row r="2462" spans="1:10" x14ac:dyDescent="0.25">
      <c r="A2462" s="9">
        <v>42052</v>
      </c>
      <c r="B2462" s="10">
        <v>3435.2939999999999</v>
      </c>
      <c r="C2462" s="10">
        <v>3441.9780000000001</v>
      </c>
      <c r="D2462" s="10">
        <v>3464.6439999999998</v>
      </c>
      <c r="E2462" s="10">
        <v>3441.9780000000001</v>
      </c>
      <c r="F2462" s="10">
        <v>3459.1550000000002</v>
      </c>
      <c r="G2462" s="10">
        <v>5612937900</v>
      </c>
      <c r="H2462" s="10">
        <v>55273933635</v>
      </c>
      <c r="I2462" s="10">
        <v>23.861000000000001</v>
      </c>
      <c r="J2462" s="10">
        <v>0.6946</v>
      </c>
    </row>
    <row r="2463" spans="1:10" x14ac:dyDescent="0.25">
      <c r="A2463" s="9">
        <v>42060</v>
      </c>
      <c r="B2463" s="10">
        <v>3459.1550000000002</v>
      </c>
      <c r="C2463" s="10">
        <v>3466.3879999999999</v>
      </c>
      <c r="D2463" s="10">
        <v>3476.2640000000001</v>
      </c>
      <c r="E2463" s="10">
        <v>3436.7840000000001</v>
      </c>
      <c r="F2463" s="10">
        <v>3449.9940000000001</v>
      </c>
      <c r="G2463" s="10">
        <v>6638176800</v>
      </c>
      <c r="H2463" s="10">
        <v>60485804636</v>
      </c>
      <c r="I2463" s="10">
        <v>-9.1609999999999996</v>
      </c>
      <c r="J2463" s="10">
        <v>-0.26479999999999998</v>
      </c>
    </row>
    <row r="2464" spans="1:10" x14ac:dyDescent="0.25">
      <c r="A2464" s="9">
        <v>42061</v>
      </c>
      <c r="B2464" s="10">
        <v>3449.9940000000001</v>
      </c>
      <c r="C2464" s="10">
        <v>3447.7350000000001</v>
      </c>
      <c r="D2464" s="10">
        <v>3520.3229999999999</v>
      </c>
      <c r="E2464" s="10">
        <v>3438.8960000000002</v>
      </c>
      <c r="F2464" s="10">
        <v>3518.721</v>
      </c>
      <c r="G2464" s="10">
        <v>9724195900</v>
      </c>
      <c r="H2464" s="10">
        <v>89994411829</v>
      </c>
      <c r="I2464" s="10">
        <v>68.727000000000004</v>
      </c>
      <c r="J2464" s="10">
        <v>1.9921</v>
      </c>
    </row>
    <row r="2465" spans="1:10" x14ac:dyDescent="0.25">
      <c r="A2465" s="9">
        <v>42062</v>
      </c>
      <c r="B2465" s="10">
        <v>3518.721</v>
      </c>
      <c r="C2465" s="10">
        <v>3517.1610000000001</v>
      </c>
      <c r="D2465" s="10">
        <v>3533.6419999999998</v>
      </c>
      <c r="E2465" s="10">
        <v>3509.752</v>
      </c>
      <c r="F2465" s="10">
        <v>3522.4650000000001</v>
      </c>
      <c r="G2465" s="10">
        <v>8308692500</v>
      </c>
      <c r="H2465" s="10">
        <v>76101119579</v>
      </c>
      <c r="I2465" s="10">
        <v>3.7440000000000002</v>
      </c>
      <c r="J2465" s="10">
        <v>0.10639999999999999</v>
      </c>
    </row>
    <row r="2466" spans="1:10" x14ac:dyDescent="0.25">
      <c r="A2466" s="9">
        <v>42065</v>
      </c>
      <c r="B2466" s="10">
        <v>3522.4650000000001</v>
      </c>
      <c r="C2466" s="10">
        <v>3550.1109999999999</v>
      </c>
      <c r="D2466" s="10">
        <v>3568.1210000000001</v>
      </c>
      <c r="E2466" s="10">
        <v>3528.0419999999999</v>
      </c>
      <c r="F2466" s="10">
        <v>3567.614</v>
      </c>
      <c r="G2466" s="10">
        <v>9152033200</v>
      </c>
      <c r="H2466" s="10">
        <v>86043154243</v>
      </c>
      <c r="I2466" s="10">
        <v>45.149000000000001</v>
      </c>
      <c r="J2466" s="10">
        <v>1.2817000000000001</v>
      </c>
    </row>
    <row r="2467" spans="1:10" x14ac:dyDescent="0.25">
      <c r="A2467" s="9">
        <v>42066</v>
      </c>
      <c r="B2467" s="10">
        <v>3567.614</v>
      </c>
      <c r="C2467" s="10">
        <v>3555.63</v>
      </c>
      <c r="D2467" s="10">
        <v>3555.63</v>
      </c>
      <c r="E2467" s="10">
        <v>3512.5210000000002</v>
      </c>
      <c r="F2467" s="10">
        <v>3514.8760000000002</v>
      </c>
      <c r="G2467" s="10">
        <v>10376457900</v>
      </c>
      <c r="H2467" s="10">
        <v>93479551075</v>
      </c>
      <c r="I2467" s="10">
        <v>-52.738</v>
      </c>
      <c r="J2467" s="10">
        <v>-1.4782</v>
      </c>
    </row>
    <row r="2468" spans="1:10" x14ac:dyDescent="0.25">
      <c r="A2468" s="9">
        <v>42067</v>
      </c>
      <c r="B2468" s="10">
        <v>3514.8760000000002</v>
      </c>
      <c r="C2468" s="10">
        <v>3514.569</v>
      </c>
      <c r="D2468" s="10">
        <v>3545.3649999999998</v>
      </c>
      <c r="E2468" s="10">
        <v>3511.8719999999998</v>
      </c>
      <c r="F2468" s="10">
        <v>3544.6909999999998</v>
      </c>
      <c r="G2468" s="10">
        <v>7757312300</v>
      </c>
      <c r="H2468" s="10">
        <v>69806946595</v>
      </c>
      <c r="I2468" s="10">
        <v>29.815000000000001</v>
      </c>
      <c r="J2468" s="10">
        <v>0.84830000000000005</v>
      </c>
    </row>
    <row r="2469" spans="1:10" x14ac:dyDescent="0.25">
      <c r="A2469" s="9">
        <v>42068</v>
      </c>
      <c r="B2469" s="10">
        <v>3544.6909999999998</v>
      </c>
      <c r="C2469" s="10">
        <v>3539.8150000000001</v>
      </c>
      <c r="D2469" s="10">
        <v>3540.498</v>
      </c>
      <c r="E2469" s="10">
        <v>3494.54</v>
      </c>
      <c r="F2469" s="10">
        <v>3520.0509999999999</v>
      </c>
      <c r="G2469" s="10">
        <v>9048332300</v>
      </c>
      <c r="H2469" s="10">
        <v>80702464957</v>
      </c>
      <c r="I2469" s="10">
        <v>-24.64</v>
      </c>
      <c r="J2469" s="10">
        <v>-0.69510000000000005</v>
      </c>
    </row>
    <row r="2470" spans="1:10" x14ac:dyDescent="0.25">
      <c r="A2470" s="9">
        <v>42069</v>
      </c>
      <c r="B2470" s="10">
        <v>3520.0509999999999</v>
      </c>
      <c r="C2470" s="10">
        <v>3518.6350000000002</v>
      </c>
      <c r="D2470" s="10">
        <v>3542.7840000000001</v>
      </c>
      <c r="E2470" s="10">
        <v>3504.777</v>
      </c>
      <c r="F2470" s="10">
        <v>3513.8539999999998</v>
      </c>
      <c r="G2470" s="10">
        <v>6665776100</v>
      </c>
      <c r="H2470" s="10">
        <v>61821025549</v>
      </c>
      <c r="I2470" s="10">
        <v>-6.1970000000000001</v>
      </c>
      <c r="J2470" s="10">
        <v>-0.17599999999999999</v>
      </c>
    </row>
    <row r="2471" spans="1:10" x14ac:dyDescent="0.25">
      <c r="A2471" s="9">
        <v>42072</v>
      </c>
      <c r="B2471" s="10">
        <v>3513.8539999999998</v>
      </c>
      <c r="C2471" s="10">
        <v>3501.3589999999999</v>
      </c>
      <c r="D2471" s="10">
        <v>3581.6590000000001</v>
      </c>
      <c r="E2471" s="10">
        <v>3478.413</v>
      </c>
      <c r="F2471" s="10">
        <v>3581.5549999999998</v>
      </c>
      <c r="G2471" s="10">
        <v>11796654400</v>
      </c>
      <c r="H2471" s="10">
        <v>101851844993</v>
      </c>
      <c r="I2471" s="10">
        <v>67.700999999999993</v>
      </c>
      <c r="J2471" s="10">
        <v>1.9267000000000001</v>
      </c>
    </row>
    <row r="2472" spans="1:10" x14ac:dyDescent="0.25">
      <c r="A2472" s="9">
        <v>42073</v>
      </c>
      <c r="B2472" s="10">
        <v>3581.5549999999998</v>
      </c>
      <c r="C2472" s="10">
        <v>3567.9789999999998</v>
      </c>
      <c r="D2472" s="10">
        <v>3602.8980000000001</v>
      </c>
      <c r="E2472" s="10">
        <v>3561.5720000000001</v>
      </c>
      <c r="F2472" s="10">
        <v>3582.0169999999998</v>
      </c>
      <c r="G2472" s="10">
        <v>8554023000</v>
      </c>
      <c r="H2472" s="10">
        <v>79074354957</v>
      </c>
      <c r="I2472" s="10">
        <v>0.46200000000000002</v>
      </c>
      <c r="J2472" s="10">
        <v>1.29E-2</v>
      </c>
    </row>
    <row r="2473" spans="1:10" x14ac:dyDescent="0.25">
      <c r="A2473" s="9">
        <v>42074</v>
      </c>
      <c r="B2473" s="10">
        <v>3582.0169999999998</v>
      </c>
      <c r="C2473" s="10">
        <v>3581.7939999999999</v>
      </c>
      <c r="D2473" s="10">
        <v>3611.9270000000001</v>
      </c>
      <c r="E2473" s="10">
        <v>3578.308</v>
      </c>
      <c r="F2473" s="10">
        <v>3593.4850000000001</v>
      </c>
      <c r="G2473" s="10">
        <v>8054329400</v>
      </c>
      <c r="H2473" s="10">
        <v>71950499014</v>
      </c>
      <c r="I2473" s="10">
        <v>11.468</v>
      </c>
      <c r="J2473" s="10">
        <v>0.32019999999999998</v>
      </c>
    </row>
    <row r="2474" spans="1:10" x14ac:dyDescent="0.25">
      <c r="A2474" s="9">
        <v>42075</v>
      </c>
      <c r="B2474" s="10">
        <v>3593.4850000000001</v>
      </c>
      <c r="C2474" s="10">
        <v>3617.44</v>
      </c>
      <c r="D2474" s="10">
        <v>3650.326</v>
      </c>
      <c r="E2474" s="10">
        <v>3606.328</v>
      </c>
      <c r="F2474" s="10">
        <v>3640.5450000000001</v>
      </c>
      <c r="G2474" s="10">
        <v>14223321400</v>
      </c>
      <c r="H2474" s="10">
        <v>129014030921</v>
      </c>
      <c r="I2474" s="10">
        <v>47.06</v>
      </c>
      <c r="J2474" s="10">
        <v>1.3096000000000001</v>
      </c>
    </row>
    <row r="2475" spans="1:10" x14ac:dyDescent="0.25">
      <c r="A2475" s="9">
        <v>42076</v>
      </c>
      <c r="B2475" s="10">
        <v>3640.5450000000001</v>
      </c>
      <c r="C2475" s="10">
        <v>3647.0259999999998</v>
      </c>
      <c r="D2475" s="10">
        <v>3678.4140000000002</v>
      </c>
      <c r="E2475" s="10">
        <v>3644.4180000000001</v>
      </c>
      <c r="F2475" s="10">
        <v>3669.4520000000002</v>
      </c>
      <c r="G2475" s="10">
        <v>11868668300</v>
      </c>
      <c r="H2475" s="10">
        <v>111010079946</v>
      </c>
      <c r="I2475" s="10">
        <v>28.907</v>
      </c>
      <c r="J2475" s="10">
        <v>0.79400000000000004</v>
      </c>
    </row>
    <row r="2476" spans="1:10" x14ac:dyDescent="0.25">
      <c r="A2476" s="9">
        <v>42079</v>
      </c>
      <c r="B2476" s="10">
        <v>3669.4520000000002</v>
      </c>
      <c r="C2476" s="10">
        <v>3687.364</v>
      </c>
      <c r="D2476" s="10">
        <v>3746.74</v>
      </c>
      <c r="E2476" s="10">
        <v>3678.9490000000001</v>
      </c>
      <c r="F2476" s="10">
        <v>3746.2759999999998</v>
      </c>
      <c r="G2476" s="10">
        <v>11205721200</v>
      </c>
      <c r="H2476" s="10">
        <v>106414291105</v>
      </c>
      <c r="I2476" s="10">
        <v>76.823999999999998</v>
      </c>
      <c r="J2476" s="10">
        <v>2.0935999999999999</v>
      </c>
    </row>
    <row r="2477" spans="1:10" x14ac:dyDescent="0.25">
      <c r="A2477" s="9">
        <v>42080</v>
      </c>
      <c r="B2477" s="10">
        <v>3746.2759999999998</v>
      </c>
      <c r="C2477" s="10">
        <v>3768.2579999999998</v>
      </c>
      <c r="D2477" s="10">
        <v>3810.8679999999999</v>
      </c>
      <c r="E2477" s="10">
        <v>3757.2049999999999</v>
      </c>
      <c r="F2477" s="10">
        <v>3804.431</v>
      </c>
      <c r="G2477" s="10">
        <v>14944881600</v>
      </c>
      <c r="H2477" s="10">
        <v>138206496906</v>
      </c>
      <c r="I2477" s="10">
        <v>58.155000000000001</v>
      </c>
      <c r="J2477" s="10">
        <v>1.5523</v>
      </c>
    </row>
    <row r="2478" spans="1:10" x14ac:dyDescent="0.25">
      <c r="A2478" s="9">
        <v>42081</v>
      </c>
      <c r="B2478" s="10">
        <v>3804.431</v>
      </c>
      <c r="C2478" s="10">
        <v>3828.3119999999999</v>
      </c>
      <c r="D2478" s="10">
        <v>3904.8020000000001</v>
      </c>
      <c r="E2478" s="10">
        <v>3825.7840000000001</v>
      </c>
      <c r="F2478" s="10">
        <v>3904.7840000000001</v>
      </c>
      <c r="G2478" s="10">
        <v>16337892600</v>
      </c>
      <c r="H2478" s="10">
        <v>148344086863</v>
      </c>
      <c r="I2478" s="10">
        <v>100.35299999999999</v>
      </c>
      <c r="J2478" s="10">
        <v>2.6377999999999999</v>
      </c>
    </row>
    <row r="2479" spans="1:10" x14ac:dyDescent="0.25">
      <c r="A2479" s="9">
        <v>42082</v>
      </c>
      <c r="B2479" s="10">
        <v>3904.7840000000001</v>
      </c>
      <c r="C2479" s="10">
        <v>3924.2559999999999</v>
      </c>
      <c r="D2479" s="10">
        <v>3937.768</v>
      </c>
      <c r="E2479" s="10">
        <v>3890.87</v>
      </c>
      <c r="F2479" s="10">
        <v>3926.79</v>
      </c>
      <c r="G2479" s="10">
        <v>15207478700</v>
      </c>
      <c r="H2479" s="10">
        <v>145234049292</v>
      </c>
      <c r="I2479" s="10">
        <v>22.006</v>
      </c>
      <c r="J2479" s="10">
        <v>0.56359999999999999</v>
      </c>
    </row>
    <row r="2480" spans="1:10" x14ac:dyDescent="0.25">
      <c r="A2480" s="9">
        <v>42083</v>
      </c>
      <c r="B2480" s="10">
        <v>3926.79</v>
      </c>
      <c r="C2480" s="10">
        <v>3928.873</v>
      </c>
      <c r="D2480" s="10">
        <v>3963.7379999999998</v>
      </c>
      <c r="E2480" s="10">
        <v>3914.0070000000001</v>
      </c>
      <c r="F2480" s="10">
        <v>3958.9160000000002</v>
      </c>
      <c r="G2480" s="10">
        <v>16323975500</v>
      </c>
      <c r="H2480" s="10">
        <v>169637212876</v>
      </c>
      <c r="I2480" s="10">
        <v>32.125999999999998</v>
      </c>
      <c r="J2480" s="10">
        <v>0.81810000000000005</v>
      </c>
    </row>
    <row r="2481" spans="1:10" x14ac:dyDescent="0.25">
      <c r="A2481" s="9">
        <v>42086</v>
      </c>
      <c r="B2481" s="10">
        <v>3958.9160000000002</v>
      </c>
      <c r="C2481" s="10">
        <v>3979.7579999999998</v>
      </c>
      <c r="D2481" s="10">
        <v>4040.16</v>
      </c>
      <c r="E2481" s="10">
        <v>3979.7579999999998</v>
      </c>
      <c r="F2481" s="10">
        <v>4040.16</v>
      </c>
      <c r="G2481" s="10">
        <v>16450052900</v>
      </c>
      <c r="H2481" s="10">
        <v>167798905499</v>
      </c>
      <c r="I2481" s="10">
        <v>81.244</v>
      </c>
      <c r="J2481" s="10">
        <v>2.0522</v>
      </c>
    </row>
    <row r="2482" spans="1:10" x14ac:dyDescent="0.25">
      <c r="A2482" s="9">
        <v>42087</v>
      </c>
      <c r="B2482" s="10">
        <v>4040.16</v>
      </c>
      <c r="C2482" s="10">
        <v>4044.6419999999998</v>
      </c>
      <c r="D2482" s="10">
        <v>4069.4119999999998</v>
      </c>
      <c r="E2482" s="10">
        <v>3947.03</v>
      </c>
      <c r="F2482" s="10">
        <v>4060.453</v>
      </c>
      <c r="G2482" s="10">
        <v>18671544100</v>
      </c>
      <c r="H2482" s="10">
        <v>177528150186</v>
      </c>
      <c r="I2482" s="10">
        <v>20.292999999999999</v>
      </c>
      <c r="J2482" s="10">
        <v>0.50229999999999997</v>
      </c>
    </row>
    <row r="2483" spans="1:10" x14ac:dyDescent="0.25">
      <c r="A2483" s="9">
        <v>42088</v>
      </c>
      <c r="B2483" s="10">
        <v>4060.453</v>
      </c>
      <c r="C2483" s="10">
        <v>4052.0859999999998</v>
      </c>
      <c r="D2483" s="10">
        <v>4075.547</v>
      </c>
      <c r="E2483" s="10">
        <v>4016.45</v>
      </c>
      <c r="F2483" s="10">
        <v>4050.846</v>
      </c>
      <c r="G2483" s="10">
        <v>15340623200</v>
      </c>
      <c r="H2483" s="10">
        <v>152644254450</v>
      </c>
      <c r="I2483" s="10">
        <v>-9.6069999999999993</v>
      </c>
      <c r="J2483" s="10">
        <v>-0.2366</v>
      </c>
    </row>
    <row r="2484" spans="1:10" x14ac:dyDescent="0.25">
      <c r="A2484" s="9">
        <v>42089</v>
      </c>
      <c r="B2484" s="10">
        <v>4050.846</v>
      </c>
      <c r="C2484" s="10">
        <v>4031.0729999999999</v>
      </c>
      <c r="D2484" s="10">
        <v>4097.9070000000002</v>
      </c>
      <c r="E2484" s="10">
        <v>3997.3290000000002</v>
      </c>
      <c r="F2484" s="10">
        <v>4057.9690000000001</v>
      </c>
      <c r="G2484" s="10">
        <v>13818296300</v>
      </c>
      <c r="H2484" s="10">
        <v>140115685752</v>
      </c>
      <c r="I2484" s="10">
        <v>7.1230000000000002</v>
      </c>
      <c r="J2484" s="10">
        <v>0.17580000000000001</v>
      </c>
    </row>
    <row r="2485" spans="1:10" x14ac:dyDescent="0.25">
      <c r="A2485" s="9">
        <v>42090</v>
      </c>
      <c r="B2485" s="10">
        <v>4057.9690000000001</v>
      </c>
      <c r="C2485" s="10">
        <v>4062.2689999999998</v>
      </c>
      <c r="D2485" s="10">
        <v>4105.076</v>
      </c>
      <c r="E2485" s="10">
        <v>4042.4670000000001</v>
      </c>
      <c r="F2485" s="10">
        <v>4095.962</v>
      </c>
      <c r="G2485" s="10">
        <v>12077594600</v>
      </c>
      <c r="H2485" s="10">
        <v>123163613256</v>
      </c>
      <c r="I2485" s="10">
        <v>37.993000000000002</v>
      </c>
      <c r="J2485" s="10">
        <v>0.93630000000000002</v>
      </c>
    </row>
    <row r="2486" spans="1:10" x14ac:dyDescent="0.25">
      <c r="A2486" s="9">
        <v>42093</v>
      </c>
      <c r="B2486" s="10">
        <v>4095.962</v>
      </c>
      <c r="C2486" s="10">
        <v>4116.3010000000004</v>
      </c>
      <c r="D2486" s="10">
        <v>4208.2139999999999</v>
      </c>
      <c r="E2486" s="10">
        <v>4116.3010000000004</v>
      </c>
      <c r="F2486" s="10">
        <v>4198.2330000000002</v>
      </c>
      <c r="G2486" s="10">
        <v>19066974700</v>
      </c>
      <c r="H2486" s="10">
        <v>183116121911</v>
      </c>
      <c r="I2486" s="10">
        <v>102.271</v>
      </c>
      <c r="J2486" s="10">
        <v>2.4969000000000001</v>
      </c>
    </row>
    <row r="2487" spans="1:10" x14ac:dyDescent="0.25">
      <c r="A2487" s="9">
        <v>42094</v>
      </c>
      <c r="B2487" s="10">
        <v>4198.2330000000002</v>
      </c>
      <c r="C2487" s="10">
        <v>4230.5870000000004</v>
      </c>
      <c r="D2487" s="10">
        <v>4243.5929999999998</v>
      </c>
      <c r="E2487" s="10">
        <v>4157.9260000000004</v>
      </c>
      <c r="F2487" s="10">
        <v>4167.3720000000003</v>
      </c>
      <c r="G2487" s="10">
        <v>18650427200</v>
      </c>
      <c r="H2487" s="10">
        <v>190439213017</v>
      </c>
      <c r="I2487" s="10">
        <v>-30.861000000000001</v>
      </c>
      <c r="J2487" s="10">
        <v>-0.73509999999999998</v>
      </c>
    </row>
    <row r="2488" spans="1:10" x14ac:dyDescent="0.25">
      <c r="A2488" s="9">
        <v>42095</v>
      </c>
      <c r="B2488" s="10">
        <v>4167.3720000000003</v>
      </c>
      <c r="C2488" s="10">
        <v>4167.1229999999996</v>
      </c>
      <c r="D2488" s="10">
        <v>4255.2259999999997</v>
      </c>
      <c r="E2488" s="10">
        <v>4167.1229999999996</v>
      </c>
      <c r="F2488" s="10">
        <v>4249.9979999999996</v>
      </c>
      <c r="G2488" s="10">
        <v>12832860900</v>
      </c>
      <c r="H2488" s="10">
        <v>134924432914</v>
      </c>
      <c r="I2488" s="10">
        <v>82.626000000000005</v>
      </c>
      <c r="J2488" s="10">
        <v>1.9826999999999999</v>
      </c>
    </row>
    <row r="2489" spans="1:10" x14ac:dyDescent="0.25">
      <c r="A2489" s="9">
        <v>42096</v>
      </c>
      <c r="B2489" s="10">
        <v>4249.9979999999996</v>
      </c>
      <c r="C2489" s="10">
        <v>4276.3059999999996</v>
      </c>
      <c r="D2489" s="10">
        <v>4327.7420000000002</v>
      </c>
      <c r="E2489" s="10">
        <v>4251.7049999999999</v>
      </c>
      <c r="F2489" s="10">
        <v>4326.28</v>
      </c>
      <c r="G2489" s="10">
        <v>13240108400</v>
      </c>
      <c r="H2489" s="10">
        <v>137650409437</v>
      </c>
      <c r="I2489" s="10">
        <v>76.281999999999996</v>
      </c>
      <c r="J2489" s="10">
        <v>1.7948999999999999</v>
      </c>
    </row>
    <row r="2490" spans="1:10" x14ac:dyDescent="0.25">
      <c r="A2490" s="9">
        <v>42097</v>
      </c>
      <c r="B2490" s="10">
        <v>4326.28</v>
      </c>
      <c r="C2490" s="10">
        <v>4319.7269999999999</v>
      </c>
      <c r="D2490" s="10">
        <v>4421.4949999999999</v>
      </c>
      <c r="E2490" s="10">
        <v>4301.32</v>
      </c>
      <c r="F2490" s="10">
        <v>4419.5739999999996</v>
      </c>
      <c r="G2490" s="10">
        <v>12360524000</v>
      </c>
      <c r="H2490" s="10">
        <v>134476823269</v>
      </c>
      <c r="I2490" s="10">
        <v>93.293999999999997</v>
      </c>
      <c r="J2490" s="10">
        <v>2.1564000000000001</v>
      </c>
    </row>
    <row r="2491" spans="1:10" x14ac:dyDescent="0.25">
      <c r="A2491" s="9">
        <v>42101</v>
      </c>
      <c r="B2491" s="10">
        <v>4419.5739999999996</v>
      </c>
      <c r="C2491" s="10">
        <v>4470.8819999999996</v>
      </c>
      <c r="D2491" s="10">
        <v>4556.6840000000002</v>
      </c>
      <c r="E2491" s="10">
        <v>4467.6869999999999</v>
      </c>
      <c r="F2491" s="10">
        <v>4556.6840000000002</v>
      </c>
      <c r="G2491" s="10">
        <v>18303782300</v>
      </c>
      <c r="H2491" s="10">
        <v>178573430004</v>
      </c>
      <c r="I2491" s="10">
        <v>137.11000000000001</v>
      </c>
      <c r="J2491" s="10">
        <v>3.1023000000000001</v>
      </c>
    </row>
    <row r="2492" spans="1:10" x14ac:dyDescent="0.25">
      <c r="A2492" s="9">
        <v>42102</v>
      </c>
      <c r="B2492" s="10">
        <v>4556.6840000000002</v>
      </c>
      <c r="C2492" s="10">
        <v>4578.8440000000001</v>
      </c>
      <c r="D2492" s="10">
        <v>4617.32</v>
      </c>
      <c r="E2492" s="10">
        <v>4490.116</v>
      </c>
      <c r="F2492" s="10">
        <v>4589.5709999999999</v>
      </c>
      <c r="G2492" s="10">
        <v>19985383400</v>
      </c>
      <c r="H2492" s="10">
        <v>208200980395</v>
      </c>
      <c r="I2492" s="10">
        <v>32.887</v>
      </c>
      <c r="J2492" s="10">
        <v>0.72170000000000001</v>
      </c>
    </row>
    <row r="2493" spans="1:10" x14ac:dyDescent="0.25">
      <c r="A2493" s="9">
        <v>42103</v>
      </c>
      <c r="B2493" s="10">
        <v>4589.5709999999999</v>
      </c>
      <c r="C2493" s="10">
        <v>4591.9679999999998</v>
      </c>
      <c r="D2493" s="10">
        <v>4612.2030000000004</v>
      </c>
      <c r="E2493" s="10">
        <v>4432.634</v>
      </c>
      <c r="F2493" s="10">
        <v>4553.7950000000001</v>
      </c>
      <c r="G2493" s="10">
        <v>19107561800</v>
      </c>
      <c r="H2493" s="10">
        <v>210715642738</v>
      </c>
      <c r="I2493" s="10">
        <v>-35.776000000000003</v>
      </c>
      <c r="J2493" s="10">
        <v>-0.77949999999999997</v>
      </c>
    </row>
    <row r="2494" spans="1:10" x14ac:dyDescent="0.25">
      <c r="A2494" s="9">
        <v>42104</v>
      </c>
      <c r="B2494" s="10">
        <v>4553.7950000000001</v>
      </c>
      <c r="C2494" s="10">
        <v>4548.9040000000005</v>
      </c>
      <c r="D2494" s="10">
        <v>4689.9690000000001</v>
      </c>
      <c r="E2494" s="10">
        <v>4529.2520000000004</v>
      </c>
      <c r="F2494" s="10">
        <v>4676.6019999999999</v>
      </c>
      <c r="G2494" s="10">
        <v>15126012800</v>
      </c>
      <c r="H2494" s="10">
        <v>160107834410</v>
      </c>
      <c r="I2494" s="10">
        <v>122.807</v>
      </c>
      <c r="J2494" s="10">
        <v>2.6968000000000001</v>
      </c>
    </row>
    <row r="2495" spans="1:10" x14ac:dyDescent="0.25">
      <c r="A2495" s="9">
        <v>42107</v>
      </c>
      <c r="B2495" s="10">
        <v>4676.6019999999999</v>
      </c>
      <c r="C2495" s="10">
        <v>4717.2870000000003</v>
      </c>
      <c r="D2495" s="10">
        <v>4791.3850000000002</v>
      </c>
      <c r="E2495" s="10">
        <v>4704.7920000000004</v>
      </c>
      <c r="F2495" s="10">
        <v>4779.299</v>
      </c>
      <c r="G2495" s="10">
        <v>21081607000</v>
      </c>
      <c r="H2495" s="10">
        <v>212089363427</v>
      </c>
      <c r="I2495" s="10">
        <v>102.697</v>
      </c>
      <c r="J2495" s="10">
        <v>2.1960000000000002</v>
      </c>
    </row>
    <row r="2496" spans="1:10" x14ac:dyDescent="0.25">
      <c r="A2496" s="9">
        <v>42108</v>
      </c>
      <c r="B2496" s="10">
        <v>4779.299</v>
      </c>
      <c r="C2496" s="10">
        <v>4775.7979999999998</v>
      </c>
      <c r="D2496" s="10">
        <v>4852.1310000000003</v>
      </c>
      <c r="E2496" s="10">
        <v>4734.357</v>
      </c>
      <c r="F2496" s="10">
        <v>4805.1450000000004</v>
      </c>
      <c r="G2496" s="10">
        <v>19088994500</v>
      </c>
      <c r="H2496" s="10">
        <v>204835023792</v>
      </c>
      <c r="I2496" s="10">
        <v>25.846</v>
      </c>
      <c r="J2496" s="10">
        <v>0.54079999999999995</v>
      </c>
    </row>
    <row r="2497" spans="1:10" x14ac:dyDescent="0.25">
      <c r="A2497" s="9">
        <v>42109</v>
      </c>
      <c r="B2497" s="10">
        <v>4805.1450000000004</v>
      </c>
      <c r="C2497" s="10">
        <v>4799.6869999999999</v>
      </c>
      <c r="D2497" s="10">
        <v>4803.1760000000004</v>
      </c>
      <c r="E2497" s="10">
        <v>4676.924</v>
      </c>
      <c r="F2497" s="10">
        <v>4687.2809999999999</v>
      </c>
      <c r="G2497" s="10">
        <v>23289372700</v>
      </c>
      <c r="H2497" s="10">
        <v>227751332142</v>
      </c>
      <c r="I2497" s="10">
        <v>-117.864</v>
      </c>
      <c r="J2497" s="10">
        <v>-2.4529000000000001</v>
      </c>
    </row>
    <row r="2498" spans="1:10" x14ac:dyDescent="0.25">
      <c r="A2498" s="9">
        <v>42110</v>
      </c>
      <c r="B2498" s="10">
        <v>4687.2809999999999</v>
      </c>
      <c r="C2498" s="10">
        <v>4632.4799999999996</v>
      </c>
      <c r="D2498" s="10">
        <v>4794.9399999999996</v>
      </c>
      <c r="E2498" s="10">
        <v>4583.7730000000001</v>
      </c>
      <c r="F2498" s="10">
        <v>4793.88</v>
      </c>
      <c r="G2498" s="10">
        <v>19256021300</v>
      </c>
      <c r="H2498" s="10">
        <v>202689886885</v>
      </c>
      <c r="I2498" s="10">
        <v>106.599</v>
      </c>
      <c r="J2498" s="10">
        <v>2.2742</v>
      </c>
    </row>
    <row r="2499" spans="1:10" x14ac:dyDescent="0.25">
      <c r="A2499" s="9">
        <v>42111</v>
      </c>
      <c r="B2499" s="10">
        <v>4793.88</v>
      </c>
      <c r="C2499" s="10">
        <v>4835.4080000000004</v>
      </c>
      <c r="D2499" s="10">
        <v>4879.34</v>
      </c>
      <c r="E2499" s="10">
        <v>4811.1059999999998</v>
      </c>
      <c r="F2499" s="10">
        <v>4842.848</v>
      </c>
      <c r="G2499" s="10">
        <v>25182679900</v>
      </c>
      <c r="H2499" s="10">
        <v>260858298779</v>
      </c>
      <c r="I2499" s="10">
        <v>48.968000000000004</v>
      </c>
      <c r="J2499" s="10">
        <v>1.0215000000000001</v>
      </c>
    </row>
    <row r="2500" spans="1:10" x14ac:dyDescent="0.25">
      <c r="A2500" s="9">
        <v>42114</v>
      </c>
      <c r="B2500" s="10">
        <v>4842.848</v>
      </c>
      <c r="C2500" s="10">
        <v>4833.82</v>
      </c>
      <c r="D2500" s="10">
        <v>4889.018</v>
      </c>
      <c r="E2500" s="10">
        <v>4710.5820000000003</v>
      </c>
      <c r="F2500" s="10">
        <v>4738.4380000000001</v>
      </c>
      <c r="G2500" s="10">
        <v>29976319700</v>
      </c>
      <c r="H2500" s="10">
        <v>328694867120</v>
      </c>
      <c r="I2500" s="10">
        <v>-104.41</v>
      </c>
      <c r="J2500" s="10">
        <v>-2.1560000000000001</v>
      </c>
    </row>
    <row r="2501" spans="1:10" x14ac:dyDescent="0.25">
      <c r="A2501" s="9">
        <v>42115</v>
      </c>
      <c r="B2501" s="10">
        <v>4738.4380000000001</v>
      </c>
      <c r="C2501" s="10">
        <v>4715.8389999999999</v>
      </c>
      <c r="D2501" s="10">
        <v>4832.7659999999996</v>
      </c>
      <c r="E2501" s="10">
        <v>4709.0150000000003</v>
      </c>
      <c r="F2501" s="10">
        <v>4832.0829999999996</v>
      </c>
      <c r="G2501" s="10">
        <v>19049715400</v>
      </c>
      <c r="H2501" s="10">
        <v>215186084504</v>
      </c>
      <c r="I2501" s="10">
        <v>93.644999999999996</v>
      </c>
      <c r="J2501" s="10">
        <v>1.9762999999999999</v>
      </c>
    </row>
    <row r="2502" spans="1:10" x14ac:dyDescent="0.25">
      <c r="A2502" s="9">
        <v>42116</v>
      </c>
      <c r="B2502" s="10">
        <v>4832.0829999999996</v>
      </c>
      <c r="C2502" s="10">
        <v>4845.732</v>
      </c>
      <c r="D2502" s="10">
        <v>4973.4520000000002</v>
      </c>
      <c r="E2502" s="10">
        <v>4845.732</v>
      </c>
      <c r="F2502" s="10">
        <v>4971.0919999999996</v>
      </c>
      <c r="G2502" s="10">
        <v>21383405400</v>
      </c>
      <c r="H2502" s="10">
        <v>251026798225</v>
      </c>
      <c r="I2502" s="10">
        <v>139.00899999999999</v>
      </c>
      <c r="J2502" s="10">
        <v>2.8767999999999998</v>
      </c>
    </row>
    <row r="2503" spans="1:10" x14ac:dyDescent="0.25">
      <c r="A2503" s="9">
        <v>42117</v>
      </c>
      <c r="B2503" s="10">
        <v>4971.0919999999996</v>
      </c>
      <c r="C2503" s="10">
        <v>4992.8609999999999</v>
      </c>
      <c r="D2503" s="10">
        <v>5018.72</v>
      </c>
      <c r="E2503" s="10">
        <v>4935.2489999999998</v>
      </c>
      <c r="F2503" s="10">
        <v>4990.335</v>
      </c>
      <c r="G2503" s="10">
        <v>19000340600</v>
      </c>
      <c r="H2503" s="10">
        <v>223815236599</v>
      </c>
      <c r="I2503" s="10">
        <v>19.242999999999999</v>
      </c>
      <c r="J2503" s="10">
        <v>0.3871</v>
      </c>
    </row>
    <row r="2504" spans="1:10" x14ac:dyDescent="0.25">
      <c r="A2504" s="9">
        <v>42118</v>
      </c>
      <c r="B2504" s="10">
        <v>4990.335</v>
      </c>
      <c r="C2504" s="10">
        <v>4917.0990000000002</v>
      </c>
      <c r="D2504" s="10">
        <v>4972.9399999999996</v>
      </c>
      <c r="E2504" s="10">
        <v>4852.6400000000003</v>
      </c>
      <c r="F2504" s="10">
        <v>4935.6379999999999</v>
      </c>
      <c r="G2504" s="10">
        <v>18709231400</v>
      </c>
      <c r="H2504" s="10">
        <v>217951217232</v>
      </c>
      <c r="I2504" s="10">
        <v>-54.697000000000003</v>
      </c>
      <c r="J2504" s="10">
        <v>-1.0961000000000001</v>
      </c>
    </row>
    <row r="2505" spans="1:10" x14ac:dyDescent="0.25">
      <c r="A2505" s="9">
        <v>42121</v>
      </c>
      <c r="B2505" s="10">
        <v>4935.6379999999999</v>
      </c>
      <c r="C2505" s="10">
        <v>4963.2650000000003</v>
      </c>
      <c r="D2505" s="10">
        <v>5019.13</v>
      </c>
      <c r="E2505" s="10">
        <v>4947.8710000000001</v>
      </c>
      <c r="F2505" s="10">
        <v>5014.7719999999999</v>
      </c>
      <c r="G2505" s="10">
        <v>21561686700</v>
      </c>
      <c r="H2505" s="10">
        <v>253516627436</v>
      </c>
      <c r="I2505" s="10">
        <v>79.134</v>
      </c>
      <c r="J2505" s="10">
        <v>1.6032999999999999</v>
      </c>
    </row>
    <row r="2506" spans="1:10" x14ac:dyDescent="0.25">
      <c r="A2506" s="9">
        <v>42122</v>
      </c>
      <c r="B2506" s="10">
        <v>5014.7719999999999</v>
      </c>
      <c r="C2506" s="10">
        <v>5020.9920000000002</v>
      </c>
      <c r="D2506" s="10">
        <v>5027.3559999999998</v>
      </c>
      <c r="E2506" s="10">
        <v>4869.366</v>
      </c>
      <c r="F2506" s="10">
        <v>4910.5659999999998</v>
      </c>
      <c r="G2506" s="10">
        <v>31286367900</v>
      </c>
      <c r="H2506" s="10">
        <v>332984580879</v>
      </c>
      <c r="I2506" s="10">
        <v>-104.206</v>
      </c>
      <c r="J2506" s="10">
        <v>-2.0779999999999998</v>
      </c>
    </row>
    <row r="2507" spans="1:10" x14ac:dyDescent="0.25">
      <c r="A2507" s="9">
        <v>42123</v>
      </c>
      <c r="B2507" s="10">
        <v>4910.5659999999998</v>
      </c>
      <c r="C2507" s="10">
        <v>4885.8959999999997</v>
      </c>
      <c r="D2507" s="10">
        <v>4964.4049999999997</v>
      </c>
      <c r="E2507" s="10">
        <v>4858.0820000000003</v>
      </c>
      <c r="F2507" s="10">
        <v>4948.8940000000002</v>
      </c>
      <c r="G2507" s="10">
        <v>17237279000</v>
      </c>
      <c r="H2507" s="10">
        <v>200485665020</v>
      </c>
      <c r="I2507" s="10">
        <v>38.328000000000003</v>
      </c>
      <c r="J2507" s="10">
        <v>0.78049999999999997</v>
      </c>
    </row>
    <row r="2508" spans="1:10" x14ac:dyDescent="0.25">
      <c r="A2508" s="9">
        <v>42124</v>
      </c>
      <c r="B2508" s="10">
        <v>4948.8940000000002</v>
      </c>
      <c r="C2508" s="10">
        <v>4960.2470000000003</v>
      </c>
      <c r="D2508" s="10">
        <v>5002.1329999999998</v>
      </c>
      <c r="E2508" s="10">
        <v>4948.0439999999999</v>
      </c>
      <c r="F2508" s="10">
        <v>4955.857</v>
      </c>
      <c r="G2508" s="10">
        <v>17592105300</v>
      </c>
      <c r="H2508" s="10">
        <v>202618598652</v>
      </c>
      <c r="I2508" s="10">
        <v>6.9630000000000001</v>
      </c>
      <c r="J2508" s="10">
        <v>0.14069999999999999</v>
      </c>
    </row>
    <row r="2509" spans="1:10" x14ac:dyDescent="0.25">
      <c r="A2509" s="9">
        <v>42128</v>
      </c>
      <c r="B2509" s="10">
        <v>4955.857</v>
      </c>
      <c r="C2509" s="10">
        <v>4957.7489999999998</v>
      </c>
      <c r="D2509" s="10">
        <v>5042.4179999999997</v>
      </c>
      <c r="E2509" s="10">
        <v>4923.3609999999999</v>
      </c>
      <c r="F2509" s="10">
        <v>5038.7269999999999</v>
      </c>
      <c r="G2509" s="10">
        <v>15189959100</v>
      </c>
      <c r="H2509" s="10">
        <v>173302618586</v>
      </c>
      <c r="I2509" s="10">
        <v>82.87</v>
      </c>
      <c r="J2509" s="10">
        <v>1.6721999999999999</v>
      </c>
    </row>
    <row r="2510" spans="1:10" x14ac:dyDescent="0.25">
      <c r="A2510" s="9">
        <v>42129</v>
      </c>
      <c r="B2510" s="10">
        <v>5038.7269999999999</v>
      </c>
      <c r="C2510" s="10">
        <v>5043.2610000000004</v>
      </c>
      <c r="D2510" s="10">
        <v>5043.2610000000004</v>
      </c>
      <c r="E2510" s="10">
        <v>4808.7389999999996</v>
      </c>
      <c r="F2510" s="10">
        <v>4824.9719999999998</v>
      </c>
      <c r="G2510" s="10">
        <v>20967125900</v>
      </c>
      <c r="H2510" s="10">
        <v>229258730639</v>
      </c>
      <c r="I2510" s="10">
        <v>-213.755</v>
      </c>
      <c r="J2510" s="10">
        <v>-4.2422000000000004</v>
      </c>
    </row>
    <row r="2511" spans="1:10" x14ac:dyDescent="0.25">
      <c r="A2511" s="9">
        <v>42130</v>
      </c>
      <c r="B2511" s="10">
        <v>4824.9719999999998</v>
      </c>
      <c r="C2511" s="10">
        <v>4829.9309999999996</v>
      </c>
      <c r="D2511" s="10">
        <v>4890.3419999999996</v>
      </c>
      <c r="E2511" s="10">
        <v>4682.5940000000001</v>
      </c>
      <c r="F2511" s="10">
        <v>4723.29</v>
      </c>
      <c r="G2511" s="10">
        <v>15888923700</v>
      </c>
      <c r="H2511" s="10">
        <v>177581354042</v>
      </c>
      <c r="I2511" s="10">
        <v>-101.682</v>
      </c>
      <c r="J2511" s="10">
        <v>-2.1074000000000002</v>
      </c>
    </row>
    <row r="2512" spans="1:10" x14ac:dyDescent="0.25">
      <c r="A2512" s="9">
        <v>42131</v>
      </c>
      <c r="B2512" s="10">
        <v>4723.29</v>
      </c>
      <c r="C2512" s="10">
        <v>4695.2979999999998</v>
      </c>
      <c r="D2512" s="10">
        <v>4716.8459999999995</v>
      </c>
      <c r="E2512" s="10">
        <v>4582.1869999999999</v>
      </c>
      <c r="F2512" s="10">
        <v>4591.6210000000001</v>
      </c>
      <c r="G2512" s="10">
        <v>11893402200</v>
      </c>
      <c r="H2512" s="10">
        <v>121167278115</v>
      </c>
      <c r="I2512" s="10">
        <v>-131.66900000000001</v>
      </c>
      <c r="J2512" s="10">
        <v>-2.7877000000000001</v>
      </c>
    </row>
    <row r="2513" spans="1:10" x14ac:dyDescent="0.25">
      <c r="A2513" s="9">
        <v>42132</v>
      </c>
      <c r="B2513" s="10">
        <v>4591.6210000000001</v>
      </c>
      <c r="C2513" s="10">
        <v>4634.549</v>
      </c>
      <c r="D2513" s="10">
        <v>4713.34</v>
      </c>
      <c r="E2513" s="10">
        <v>4597.45</v>
      </c>
      <c r="F2513" s="10">
        <v>4712.6419999999998</v>
      </c>
      <c r="G2513" s="10">
        <v>11547599400</v>
      </c>
      <c r="H2513" s="10">
        <v>124540648592</v>
      </c>
      <c r="I2513" s="10">
        <v>121.021</v>
      </c>
      <c r="J2513" s="10">
        <v>2.6356999999999999</v>
      </c>
    </row>
    <row r="2514" spans="1:10" x14ac:dyDescent="0.25">
      <c r="A2514" s="9">
        <v>42135</v>
      </c>
      <c r="B2514" s="10">
        <v>4712.6419999999998</v>
      </c>
      <c r="C2514" s="10">
        <v>4754.1949999999997</v>
      </c>
      <c r="D2514" s="10">
        <v>4885.9920000000002</v>
      </c>
      <c r="E2514" s="10">
        <v>4715.5460000000003</v>
      </c>
      <c r="F2514" s="10">
        <v>4885.7479999999996</v>
      </c>
      <c r="G2514" s="10">
        <v>14569309100</v>
      </c>
      <c r="H2514" s="10">
        <v>160072134938</v>
      </c>
      <c r="I2514" s="10">
        <v>173.10599999999999</v>
      </c>
      <c r="J2514" s="10">
        <v>3.6732</v>
      </c>
    </row>
    <row r="2515" spans="1:10" x14ac:dyDescent="0.25">
      <c r="A2515" s="9">
        <v>42136</v>
      </c>
      <c r="B2515" s="10">
        <v>4885.7479999999996</v>
      </c>
      <c r="C2515" s="10">
        <v>4892.4049999999997</v>
      </c>
      <c r="D2515" s="10">
        <v>4963.9989999999998</v>
      </c>
      <c r="E2515" s="10">
        <v>4871.2910000000002</v>
      </c>
      <c r="F2515" s="10">
        <v>4963.8069999999998</v>
      </c>
      <c r="G2515" s="10">
        <v>14553226100</v>
      </c>
      <c r="H2515" s="10">
        <v>160788764162</v>
      </c>
      <c r="I2515" s="10">
        <v>78.058999999999997</v>
      </c>
      <c r="J2515" s="10">
        <v>1.5976999999999999</v>
      </c>
    </row>
    <row r="2516" spans="1:10" x14ac:dyDescent="0.25">
      <c r="A2516" s="9">
        <v>42137</v>
      </c>
      <c r="B2516" s="10">
        <v>4963.8069999999998</v>
      </c>
      <c r="C2516" s="10">
        <v>4966.7139999999999</v>
      </c>
      <c r="D2516" s="10">
        <v>4981.0649999999996</v>
      </c>
      <c r="E2516" s="10">
        <v>4903.0190000000002</v>
      </c>
      <c r="F2516" s="10">
        <v>4945.74</v>
      </c>
      <c r="G2516" s="10">
        <v>13768806600</v>
      </c>
      <c r="H2516" s="10">
        <v>151734283518</v>
      </c>
      <c r="I2516" s="10">
        <v>-18.067</v>
      </c>
      <c r="J2516" s="10">
        <v>-0.36399999999999999</v>
      </c>
    </row>
    <row r="2517" spans="1:10" x14ac:dyDescent="0.25">
      <c r="A2517" s="9">
        <v>42138</v>
      </c>
      <c r="B2517" s="10">
        <v>4945.74</v>
      </c>
      <c r="C2517" s="10">
        <v>4949.6809999999996</v>
      </c>
      <c r="D2517" s="10">
        <v>4978.4709999999995</v>
      </c>
      <c r="E2517" s="10">
        <v>4906.9189999999999</v>
      </c>
      <c r="F2517" s="10">
        <v>4958.9430000000002</v>
      </c>
      <c r="G2517" s="10">
        <v>12041172000</v>
      </c>
      <c r="H2517" s="10">
        <v>134659073239</v>
      </c>
      <c r="I2517" s="10">
        <v>13.202999999999999</v>
      </c>
      <c r="J2517" s="10">
        <v>0.26700000000000002</v>
      </c>
    </row>
    <row r="2518" spans="1:10" x14ac:dyDescent="0.25">
      <c r="A2518" s="9">
        <v>42139</v>
      </c>
      <c r="B2518" s="10">
        <v>4958.9430000000002</v>
      </c>
      <c r="C2518" s="10">
        <v>4955.4129999999996</v>
      </c>
      <c r="D2518" s="10">
        <v>4955.4129999999996</v>
      </c>
      <c r="E2518" s="10">
        <v>4842.74</v>
      </c>
      <c r="F2518" s="10">
        <v>4880.2749999999996</v>
      </c>
      <c r="G2518" s="10">
        <v>11290993100</v>
      </c>
      <c r="H2518" s="10">
        <v>126142505508</v>
      </c>
      <c r="I2518" s="10">
        <v>-78.668000000000006</v>
      </c>
      <c r="J2518" s="10">
        <v>-1.5864</v>
      </c>
    </row>
    <row r="2519" spans="1:10" x14ac:dyDescent="0.25">
      <c r="A2519" s="9">
        <v>42142</v>
      </c>
      <c r="B2519" s="10">
        <v>4880.2749999999996</v>
      </c>
      <c r="C2519" s="10">
        <v>4849.9350000000004</v>
      </c>
      <c r="D2519" s="10">
        <v>4917.0749999999998</v>
      </c>
      <c r="E2519" s="10">
        <v>4828.4340000000002</v>
      </c>
      <c r="F2519" s="10">
        <v>4881.5290000000005</v>
      </c>
      <c r="G2519" s="10">
        <v>9684907200</v>
      </c>
      <c r="H2519" s="10">
        <v>110192635631</v>
      </c>
      <c r="I2519" s="10">
        <v>1.254</v>
      </c>
      <c r="J2519" s="10">
        <v>2.5700000000000001E-2</v>
      </c>
    </row>
    <row r="2520" spans="1:10" x14ac:dyDescent="0.25">
      <c r="A2520" s="9">
        <v>42143</v>
      </c>
      <c r="B2520" s="10">
        <v>4881.5290000000005</v>
      </c>
      <c r="C2520" s="10">
        <v>4897.7120000000004</v>
      </c>
      <c r="D2520" s="10">
        <v>5031.4870000000001</v>
      </c>
      <c r="E2520" s="10">
        <v>4897.0309999999999</v>
      </c>
      <c r="F2520" s="10">
        <v>5030.6899999999996</v>
      </c>
      <c r="G2520" s="10">
        <v>12045545200</v>
      </c>
      <c r="H2520" s="10">
        <v>145429313006</v>
      </c>
      <c r="I2520" s="10">
        <v>149.161</v>
      </c>
      <c r="J2520" s="10">
        <v>3.0556000000000001</v>
      </c>
    </row>
    <row r="2521" spans="1:10" x14ac:dyDescent="0.25">
      <c r="A2521" s="9">
        <v>42144</v>
      </c>
      <c r="B2521" s="10">
        <v>5030.6899999999996</v>
      </c>
      <c r="C2521" s="10">
        <v>5054.6809999999996</v>
      </c>
      <c r="D2521" s="10">
        <v>5176.5450000000001</v>
      </c>
      <c r="E2521" s="10">
        <v>5054.3720000000003</v>
      </c>
      <c r="F2521" s="10">
        <v>5099.4210000000003</v>
      </c>
      <c r="G2521" s="10">
        <v>13435210200</v>
      </c>
      <c r="H2521" s="10">
        <v>158961457615</v>
      </c>
      <c r="I2521" s="10">
        <v>68.730999999999995</v>
      </c>
      <c r="J2521" s="10">
        <v>1.3662000000000001</v>
      </c>
    </row>
    <row r="2522" spans="1:10" x14ac:dyDescent="0.25">
      <c r="A2522" s="9">
        <v>42145</v>
      </c>
      <c r="B2522" s="10">
        <v>5099.4210000000003</v>
      </c>
      <c r="C2522" s="10">
        <v>5111.2020000000002</v>
      </c>
      <c r="D2522" s="10">
        <v>5260.8829999999998</v>
      </c>
      <c r="E2522" s="10">
        <v>5098.1210000000001</v>
      </c>
      <c r="F2522" s="10">
        <v>5260.2830000000004</v>
      </c>
      <c r="G2522" s="10">
        <v>11194341000</v>
      </c>
      <c r="H2522" s="10">
        <v>132981989571</v>
      </c>
      <c r="I2522" s="10">
        <v>160.86199999999999</v>
      </c>
      <c r="J2522" s="10">
        <v>3.1545000000000001</v>
      </c>
    </row>
    <row r="2523" spans="1:10" x14ac:dyDescent="0.25">
      <c r="A2523" s="9">
        <v>42146</v>
      </c>
      <c r="B2523" s="10">
        <v>5260.2830000000004</v>
      </c>
      <c r="C2523" s="10">
        <v>5329.6310000000003</v>
      </c>
      <c r="D2523" s="10">
        <v>5390.5469999999996</v>
      </c>
      <c r="E2523" s="10">
        <v>5289.4740000000002</v>
      </c>
      <c r="F2523" s="10">
        <v>5385.92</v>
      </c>
      <c r="G2523" s="10">
        <v>16724852600</v>
      </c>
      <c r="H2523" s="10">
        <v>192402407504</v>
      </c>
      <c r="I2523" s="10">
        <v>125.637</v>
      </c>
      <c r="J2523" s="10">
        <v>2.3883999999999999</v>
      </c>
    </row>
    <row r="2524" spans="1:10" x14ac:dyDescent="0.25">
      <c r="A2524" s="9">
        <v>42149</v>
      </c>
      <c r="B2524" s="10">
        <v>5385.92</v>
      </c>
      <c r="C2524" s="10">
        <v>5380.8549999999996</v>
      </c>
      <c r="D2524" s="10">
        <v>5557.3040000000001</v>
      </c>
      <c r="E2524" s="10">
        <v>5373.8760000000002</v>
      </c>
      <c r="F2524" s="10">
        <v>5556.777</v>
      </c>
      <c r="G2524" s="10">
        <v>18018240500</v>
      </c>
      <c r="H2524" s="10">
        <v>214314404800</v>
      </c>
      <c r="I2524" s="10">
        <v>170.857</v>
      </c>
      <c r="J2524" s="10">
        <v>3.1722999999999999</v>
      </c>
    </row>
    <row r="2525" spans="1:10" x14ac:dyDescent="0.25">
      <c r="A2525" s="9">
        <v>42150</v>
      </c>
      <c r="B2525" s="10">
        <v>5556.777</v>
      </c>
      <c r="C2525" s="10">
        <v>5603.5929999999998</v>
      </c>
      <c r="D2525" s="10">
        <v>5682.21</v>
      </c>
      <c r="E2525" s="10">
        <v>5514.4650000000001</v>
      </c>
      <c r="F2525" s="10">
        <v>5680.5330000000004</v>
      </c>
      <c r="G2525" s="10">
        <v>17497447700</v>
      </c>
      <c r="H2525" s="10">
        <v>213523828521</v>
      </c>
      <c r="I2525" s="10">
        <v>123.756</v>
      </c>
      <c r="J2525" s="10">
        <v>2.2271000000000001</v>
      </c>
    </row>
    <row r="2526" spans="1:10" x14ac:dyDescent="0.25">
      <c r="A2526" s="9">
        <v>42151</v>
      </c>
      <c r="B2526" s="10">
        <v>5680.5330000000004</v>
      </c>
      <c r="C2526" s="10">
        <v>5677.6930000000002</v>
      </c>
      <c r="D2526" s="10">
        <v>5711.5739999999996</v>
      </c>
      <c r="E2526" s="10">
        <v>5582.44</v>
      </c>
      <c r="F2526" s="10">
        <v>5696.3580000000002</v>
      </c>
      <c r="G2526" s="10">
        <v>16569120000</v>
      </c>
      <c r="H2526" s="10">
        <v>200904270195</v>
      </c>
      <c r="I2526" s="10">
        <v>15.824999999999999</v>
      </c>
      <c r="J2526" s="10">
        <v>0.27860000000000001</v>
      </c>
    </row>
    <row r="2527" spans="1:10" x14ac:dyDescent="0.25">
      <c r="A2527" s="9">
        <v>42152</v>
      </c>
      <c r="B2527" s="10">
        <v>5696.3580000000002</v>
      </c>
      <c r="C2527" s="10">
        <v>5684.37</v>
      </c>
      <c r="D2527" s="10">
        <v>5749.7089999999998</v>
      </c>
      <c r="E2527" s="10">
        <v>5349.7309999999998</v>
      </c>
      <c r="F2527" s="10">
        <v>5355.6620000000003</v>
      </c>
      <c r="G2527" s="10">
        <v>21220243400</v>
      </c>
      <c r="H2527" s="10">
        <v>240610764094</v>
      </c>
      <c r="I2527" s="10">
        <v>-340.69600000000003</v>
      </c>
      <c r="J2527" s="10">
        <v>-5.9809000000000001</v>
      </c>
    </row>
    <row r="2528" spans="1:10" x14ac:dyDescent="0.25">
      <c r="A2528" s="9">
        <v>42153</v>
      </c>
      <c r="B2528" s="10">
        <v>5355.6620000000003</v>
      </c>
      <c r="C2528" s="10">
        <v>5335.9750000000004</v>
      </c>
      <c r="D2528" s="10">
        <v>5455.8869999999997</v>
      </c>
      <c r="E2528" s="10">
        <v>5141.1329999999998</v>
      </c>
      <c r="F2528" s="10">
        <v>5369.2830000000004</v>
      </c>
      <c r="G2528" s="10">
        <v>15578656700</v>
      </c>
      <c r="H2528" s="10">
        <v>174029152030</v>
      </c>
      <c r="I2528" s="10">
        <v>13.621</v>
      </c>
      <c r="J2528" s="10">
        <v>0.25430000000000003</v>
      </c>
    </row>
    <row r="2529" spans="1:10" x14ac:dyDescent="0.25">
      <c r="A2529" s="9">
        <v>42156</v>
      </c>
      <c r="B2529" s="10">
        <v>5369.2830000000004</v>
      </c>
      <c r="C2529" s="10">
        <v>5413.5559999999996</v>
      </c>
      <c r="D2529" s="10">
        <v>5674.915</v>
      </c>
      <c r="E2529" s="10">
        <v>5408.53</v>
      </c>
      <c r="F2529" s="10">
        <v>5674.1989999999996</v>
      </c>
      <c r="G2529" s="10">
        <v>16213439000</v>
      </c>
      <c r="H2529" s="10">
        <v>183073735276</v>
      </c>
      <c r="I2529" s="10">
        <v>304.916</v>
      </c>
      <c r="J2529" s="10">
        <v>5.6788999999999996</v>
      </c>
    </row>
    <row r="2530" spans="1:10" x14ac:dyDescent="0.25">
      <c r="A2530" s="9">
        <v>42157</v>
      </c>
      <c r="B2530" s="10">
        <v>5674.1989999999996</v>
      </c>
      <c r="C2530" s="10">
        <v>5727.4129999999996</v>
      </c>
      <c r="D2530" s="10">
        <v>5847.7129999999997</v>
      </c>
      <c r="E2530" s="10">
        <v>5686.5050000000001</v>
      </c>
      <c r="F2530" s="10">
        <v>5846.393</v>
      </c>
      <c r="G2530" s="10">
        <v>16175027500</v>
      </c>
      <c r="H2530" s="10">
        <v>184892479801</v>
      </c>
      <c r="I2530" s="10">
        <v>172.19399999999999</v>
      </c>
      <c r="J2530" s="10">
        <v>3.0347</v>
      </c>
    </row>
    <row r="2531" spans="1:10" x14ac:dyDescent="0.25">
      <c r="A2531" s="9">
        <v>42158</v>
      </c>
      <c r="B2531" s="10">
        <v>5846.393</v>
      </c>
      <c r="C2531" s="10">
        <v>5882.08</v>
      </c>
      <c r="D2531" s="10">
        <v>5891.7860000000001</v>
      </c>
      <c r="E2531" s="10">
        <v>5734.8280000000004</v>
      </c>
      <c r="F2531" s="10">
        <v>5863.527</v>
      </c>
      <c r="G2531" s="10">
        <v>16054512800</v>
      </c>
      <c r="H2531" s="10">
        <v>192263079497</v>
      </c>
      <c r="I2531" s="10">
        <v>17.134</v>
      </c>
      <c r="J2531" s="10">
        <v>0.29310000000000003</v>
      </c>
    </row>
    <row r="2532" spans="1:10" x14ac:dyDescent="0.25">
      <c r="A2532" s="9">
        <v>42159</v>
      </c>
      <c r="B2532" s="10">
        <v>5863.527</v>
      </c>
      <c r="C2532" s="10">
        <v>5878.13</v>
      </c>
      <c r="D2532" s="10">
        <v>5914.8720000000003</v>
      </c>
      <c r="E2532" s="10">
        <v>5557.2719999999999</v>
      </c>
      <c r="F2532" s="10">
        <v>5906.8909999999996</v>
      </c>
      <c r="G2532" s="10">
        <v>22392167500</v>
      </c>
      <c r="H2532" s="10">
        <v>243178576637</v>
      </c>
      <c r="I2532" s="10">
        <v>43.363999999999997</v>
      </c>
      <c r="J2532" s="10">
        <v>0.73960000000000004</v>
      </c>
    </row>
    <row r="2533" spans="1:10" x14ac:dyDescent="0.25">
      <c r="A2533" s="9">
        <v>42160</v>
      </c>
      <c r="B2533" s="10">
        <v>5906.8909999999996</v>
      </c>
      <c r="C2533" s="10">
        <v>6001.5190000000002</v>
      </c>
      <c r="D2533" s="10">
        <v>6056.7740000000003</v>
      </c>
      <c r="E2533" s="10">
        <v>5874.6149999999998</v>
      </c>
      <c r="F2533" s="10">
        <v>6018.4189999999999</v>
      </c>
      <c r="G2533" s="10">
        <v>22380283700</v>
      </c>
      <c r="H2533" s="10">
        <v>258886992690</v>
      </c>
      <c r="I2533" s="10">
        <v>111.52800000000001</v>
      </c>
      <c r="J2533" s="10">
        <v>1.8880999999999999</v>
      </c>
    </row>
    <row r="2534" spans="1:10" x14ac:dyDescent="0.25">
      <c r="A2534" s="9">
        <v>42163</v>
      </c>
      <c r="B2534" s="10">
        <v>6018.4189999999999</v>
      </c>
      <c r="C2534" s="10">
        <v>6068.7550000000001</v>
      </c>
      <c r="D2534" s="10">
        <v>6138.0159999999996</v>
      </c>
      <c r="E2534" s="10">
        <v>5972.1840000000002</v>
      </c>
      <c r="F2534" s="10">
        <v>6124.1549999999997</v>
      </c>
      <c r="G2534" s="10">
        <v>30397636400</v>
      </c>
      <c r="H2534" s="10">
        <v>326051794061</v>
      </c>
      <c r="I2534" s="10">
        <v>105.736</v>
      </c>
      <c r="J2534" s="10">
        <v>1.7568999999999999</v>
      </c>
    </row>
    <row r="2535" spans="1:10" x14ac:dyDescent="0.25">
      <c r="A2535" s="9">
        <v>42164</v>
      </c>
      <c r="B2535" s="10">
        <v>6124.1549999999997</v>
      </c>
      <c r="C2535" s="10">
        <v>6132.8339999999998</v>
      </c>
      <c r="D2535" s="10">
        <v>6132.8339999999998</v>
      </c>
      <c r="E2535" s="10">
        <v>5990.7640000000001</v>
      </c>
      <c r="F2535" s="10">
        <v>6085.0370000000003</v>
      </c>
      <c r="G2535" s="10">
        <v>27651748300</v>
      </c>
      <c r="H2535" s="10">
        <v>327659671823</v>
      </c>
      <c r="I2535" s="10">
        <v>-39.118000000000002</v>
      </c>
      <c r="J2535" s="10">
        <v>-0.63870000000000005</v>
      </c>
    </row>
    <row r="2536" spans="1:10" x14ac:dyDescent="0.25">
      <c r="A2536" s="9">
        <v>42165</v>
      </c>
      <c r="B2536" s="10">
        <v>6085.0370000000003</v>
      </c>
      <c r="C2536" s="10">
        <v>6011.9479000000001</v>
      </c>
      <c r="D2536" s="10">
        <v>6157.1764000000003</v>
      </c>
      <c r="E2536" s="10">
        <v>5948.7902999999997</v>
      </c>
      <c r="F2536" s="10">
        <v>6089.1295</v>
      </c>
      <c r="G2536" s="10">
        <v>18164392700</v>
      </c>
      <c r="H2536" s="10">
        <v>229969775019</v>
      </c>
      <c r="I2536" s="10">
        <v>4.0925000000000002</v>
      </c>
      <c r="J2536" s="10">
        <v>6.7299999999999999E-2</v>
      </c>
    </row>
    <row r="2537" spans="1:10" x14ac:dyDescent="0.25">
      <c r="A2537" s="9">
        <v>42166</v>
      </c>
      <c r="B2537" s="10">
        <v>6089.1295</v>
      </c>
      <c r="C2537" s="10">
        <v>6081.0228999999999</v>
      </c>
      <c r="D2537" s="10">
        <v>6113.7057999999997</v>
      </c>
      <c r="E2537" s="10">
        <v>6032.2721000000001</v>
      </c>
      <c r="F2537" s="10">
        <v>6113.0913</v>
      </c>
      <c r="G2537" s="10">
        <v>15932596700</v>
      </c>
      <c r="H2537" s="10">
        <v>205091242319</v>
      </c>
      <c r="I2537" s="10">
        <v>23.9618</v>
      </c>
      <c r="J2537" s="10">
        <v>0.39350000000000002</v>
      </c>
    </row>
    <row r="2538" spans="1:10" x14ac:dyDescent="0.25">
      <c r="A2538" s="9">
        <v>42167</v>
      </c>
      <c r="B2538" s="10">
        <v>6113.0913</v>
      </c>
      <c r="C2538" s="10">
        <v>6142.3635000000004</v>
      </c>
      <c r="D2538" s="10">
        <v>6232.1000999999997</v>
      </c>
      <c r="E2538" s="10">
        <v>6142.3635000000004</v>
      </c>
      <c r="F2538" s="10">
        <v>6226.6158999999998</v>
      </c>
      <c r="G2538" s="10">
        <v>18696999400</v>
      </c>
      <c r="H2538" s="10">
        <v>241791678251</v>
      </c>
      <c r="I2538" s="10">
        <v>113.52460000000001</v>
      </c>
      <c r="J2538" s="10">
        <v>1.8571</v>
      </c>
    </row>
    <row r="2539" spans="1:10" x14ac:dyDescent="0.25">
      <c r="A2539" s="9">
        <v>42170</v>
      </c>
      <c r="B2539" s="10">
        <v>6226.6158999999998</v>
      </c>
      <c r="C2539" s="10">
        <v>6240.6485000000002</v>
      </c>
      <c r="D2539" s="10">
        <v>6267.3477999999996</v>
      </c>
      <c r="E2539" s="10">
        <v>6130.7581</v>
      </c>
      <c r="F2539" s="10">
        <v>6149.7335000000003</v>
      </c>
      <c r="G2539" s="10">
        <v>18772845300</v>
      </c>
      <c r="H2539" s="10">
        <v>239475475984</v>
      </c>
      <c r="I2539" s="10">
        <v>-76.882400000000004</v>
      </c>
      <c r="J2539" s="10">
        <v>-1.2346999999999999</v>
      </c>
    </row>
    <row r="2540" spans="1:10" x14ac:dyDescent="0.25">
      <c r="A2540" s="9">
        <v>42171</v>
      </c>
      <c r="B2540" s="10">
        <v>6149.7335000000003</v>
      </c>
      <c r="C2540" s="10">
        <v>6090.7641999999996</v>
      </c>
      <c r="D2540" s="10">
        <v>6093.0892999999996</v>
      </c>
      <c r="E2540" s="10">
        <v>5841.3481000000002</v>
      </c>
      <c r="F2540" s="10">
        <v>5880.9475000000002</v>
      </c>
      <c r="G2540" s="10">
        <v>16571594900</v>
      </c>
      <c r="H2540" s="10">
        <v>203447203269</v>
      </c>
      <c r="I2540" s="10">
        <v>-268.786</v>
      </c>
      <c r="J2540" s="10">
        <v>-4.3707000000000003</v>
      </c>
    </row>
    <row r="2541" spans="1:10" x14ac:dyDescent="0.25">
      <c r="A2541" s="9">
        <v>42172</v>
      </c>
      <c r="B2541" s="10">
        <v>5880.9475000000002</v>
      </c>
      <c r="C2541" s="10">
        <v>5892.4305999999997</v>
      </c>
      <c r="D2541" s="10">
        <v>6039.7861000000003</v>
      </c>
      <c r="E2541" s="10">
        <v>5724.8976000000002</v>
      </c>
      <c r="F2541" s="10">
        <v>6030.0649000000003</v>
      </c>
      <c r="G2541" s="10">
        <v>18301342000</v>
      </c>
      <c r="H2541" s="10">
        <v>211602257775</v>
      </c>
      <c r="I2541" s="10">
        <v>149.1174</v>
      </c>
      <c r="J2541" s="10">
        <v>2.5356000000000001</v>
      </c>
    </row>
    <row r="2542" spans="1:10" x14ac:dyDescent="0.25">
      <c r="A2542" s="9">
        <v>42173</v>
      </c>
      <c r="B2542" s="10">
        <v>6030.0649000000003</v>
      </c>
      <c r="C2542" s="10">
        <v>6011.3819000000003</v>
      </c>
      <c r="D2542" s="10">
        <v>6077.8856999999998</v>
      </c>
      <c r="E2542" s="10">
        <v>5877.8837000000003</v>
      </c>
      <c r="F2542" s="10">
        <v>5884.3229000000001</v>
      </c>
      <c r="G2542" s="10">
        <v>16552058000</v>
      </c>
      <c r="H2542" s="10">
        <v>192707075240</v>
      </c>
      <c r="I2542" s="10">
        <v>-145.74199999999999</v>
      </c>
      <c r="J2542" s="10">
        <v>-2.4169</v>
      </c>
    </row>
    <row r="2543" spans="1:10" x14ac:dyDescent="0.25">
      <c r="A2543" s="9">
        <v>42174</v>
      </c>
      <c r="B2543" s="10">
        <v>5884.3229000000001</v>
      </c>
      <c r="C2543" s="10">
        <v>5724.1967000000004</v>
      </c>
      <c r="D2543" s="10">
        <v>5791.2114000000001</v>
      </c>
      <c r="E2543" s="10">
        <v>5477.8590000000004</v>
      </c>
      <c r="F2543" s="10">
        <v>5478.3050000000003</v>
      </c>
      <c r="G2543" s="10">
        <v>14236875300</v>
      </c>
      <c r="H2543" s="10">
        <v>164251012519</v>
      </c>
      <c r="I2543" s="10">
        <v>-406.0179</v>
      </c>
      <c r="J2543" s="10">
        <v>-6.9</v>
      </c>
    </row>
    <row r="2544" spans="1:10" x14ac:dyDescent="0.25">
      <c r="A2544" s="9">
        <v>42178</v>
      </c>
      <c r="B2544" s="10">
        <v>5478.3050000000003</v>
      </c>
      <c r="C2544" s="10">
        <v>5444.1621999999998</v>
      </c>
      <c r="D2544" s="10">
        <v>5525.2228999999998</v>
      </c>
      <c r="E2544" s="10">
        <v>5147.1783999999998</v>
      </c>
      <c r="F2544" s="10">
        <v>5524.2887000000001</v>
      </c>
      <c r="G2544" s="10">
        <v>14458839200</v>
      </c>
      <c r="H2544" s="10">
        <v>166462502252</v>
      </c>
      <c r="I2544" s="10">
        <v>45.983699999999999</v>
      </c>
      <c r="J2544" s="10">
        <v>0.83940000000000003</v>
      </c>
    </row>
    <row r="2545" spans="1:10" x14ac:dyDescent="0.25">
      <c r="A2545" s="9">
        <v>42179</v>
      </c>
      <c r="B2545" s="10">
        <v>5524.2887000000001</v>
      </c>
      <c r="C2545" s="10">
        <v>5573.8658999999998</v>
      </c>
      <c r="D2545" s="10">
        <v>5677.7815000000001</v>
      </c>
      <c r="E2545" s="10">
        <v>5510.0819000000001</v>
      </c>
      <c r="F2545" s="10">
        <v>5674.4656000000004</v>
      </c>
      <c r="G2545" s="10">
        <v>17013027600</v>
      </c>
      <c r="H2545" s="10">
        <v>196538118638</v>
      </c>
      <c r="I2545" s="10">
        <v>150.17689999999999</v>
      </c>
      <c r="J2545" s="10">
        <v>2.7185000000000001</v>
      </c>
    </row>
    <row r="2546" spans="1:10" x14ac:dyDescent="0.25">
      <c r="A2546" s="9">
        <v>42180</v>
      </c>
      <c r="B2546" s="10">
        <v>5674.4656000000004</v>
      </c>
      <c r="C2546" s="10">
        <v>5698.9080999999996</v>
      </c>
      <c r="D2546" s="10">
        <v>5705.7790999999997</v>
      </c>
      <c r="E2546" s="10">
        <v>5430.4120000000003</v>
      </c>
      <c r="F2546" s="10">
        <v>5482.0150999999996</v>
      </c>
      <c r="G2546" s="10">
        <v>18350088600</v>
      </c>
      <c r="H2546" s="10">
        <v>213670402823</v>
      </c>
      <c r="I2546" s="10">
        <v>-192.45050000000001</v>
      </c>
      <c r="J2546" s="10">
        <v>-3.3915000000000002</v>
      </c>
    </row>
    <row r="2547" spans="1:10" x14ac:dyDescent="0.25">
      <c r="A2547" s="9">
        <v>42181</v>
      </c>
      <c r="B2547" s="10">
        <v>5482.0150999999996</v>
      </c>
      <c r="C2547" s="10">
        <v>5323.2358000000004</v>
      </c>
      <c r="D2547" s="10">
        <v>5360.7245999999996</v>
      </c>
      <c r="E2547" s="10">
        <v>5010.848</v>
      </c>
      <c r="F2547" s="10">
        <v>5056.8311999999996</v>
      </c>
      <c r="G2547" s="10">
        <v>18987404800</v>
      </c>
      <c r="H2547" s="10">
        <v>207901869941</v>
      </c>
      <c r="I2547" s="10">
        <v>-425.18389999999999</v>
      </c>
      <c r="J2547" s="10">
        <v>-7.7560000000000002</v>
      </c>
    </row>
    <row r="2548" spans="1:10" x14ac:dyDescent="0.25">
      <c r="A2548" s="9">
        <v>42184</v>
      </c>
      <c r="B2548" s="10">
        <v>5056.8311999999996</v>
      </c>
      <c r="C2548" s="10">
        <v>5188.3708999999999</v>
      </c>
      <c r="D2548" s="10">
        <v>5198.1953999999996</v>
      </c>
      <c r="E2548" s="10">
        <v>4681.3666000000003</v>
      </c>
      <c r="F2548" s="10">
        <v>4864.3371999999999</v>
      </c>
      <c r="G2548" s="10">
        <v>21670151300</v>
      </c>
      <c r="H2548" s="10">
        <v>236887524330</v>
      </c>
      <c r="I2548" s="10">
        <v>-192.494</v>
      </c>
      <c r="J2548" s="10">
        <v>-3.8066</v>
      </c>
    </row>
    <row r="2549" spans="1:10" x14ac:dyDescent="0.25">
      <c r="A2549" s="9">
        <v>42185</v>
      </c>
      <c r="B2549" s="10">
        <v>4864.3371999999999</v>
      </c>
      <c r="C2549" s="10">
        <v>4803.4354999999996</v>
      </c>
      <c r="D2549" s="10">
        <v>5127.2179999999998</v>
      </c>
      <c r="E2549" s="10">
        <v>4586.2583000000004</v>
      </c>
      <c r="F2549" s="10">
        <v>5118.2030999999997</v>
      </c>
      <c r="G2549" s="10">
        <v>22254240900</v>
      </c>
      <c r="H2549" s="10">
        <v>242576734724</v>
      </c>
      <c r="I2549" s="10">
        <v>253.86590000000001</v>
      </c>
      <c r="J2549" s="10">
        <v>5.2188999999999997</v>
      </c>
    </row>
    <row r="2550" spans="1:10" x14ac:dyDescent="0.25">
      <c r="A2550" s="9">
        <v>42186</v>
      </c>
      <c r="B2550" s="10">
        <v>5118.2030999999997</v>
      </c>
      <c r="C2550" s="10">
        <v>5054.8418000000001</v>
      </c>
      <c r="D2550" s="10">
        <v>5180.4475000000002</v>
      </c>
      <c r="E2550" s="10">
        <v>4828.4561999999996</v>
      </c>
      <c r="F2550" s="10">
        <v>4829.2596999999996</v>
      </c>
      <c r="G2550" s="10">
        <v>17365865500</v>
      </c>
      <c r="H2550" s="10">
        <v>198481610828</v>
      </c>
      <c r="I2550" s="10">
        <v>-288.9434</v>
      </c>
      <c r="J2550" s="10">
        <v>-5.6454000000000004</v>
      </c>
    </row>
    <row r="2551" spans="1:10" x14ac:dyDescent="0.25">
      <c r="A2551" s="9">
        <v>42187</v>
      </c>
      <c r="B2551" s="10">
        <v>4829.2596999999996</v>
      </c>
      <c r="C2551" s="10">
        <v>4826.5540000000001</v>
      </c>
      <c r="D2551" s="10">
        <v>4844.4323999999997</v>
      </c>
      <c r="E2551" s="10">
        <v>4503.5469000000003</v>
      </c>
      <c r="F2551" s="10">
        <v>4579.4857000000002</v>
      </c>
      <c r="G2551" s="10">
        <v>21195190000</v>
      </c>
      <c r="H2551" s="10">
        <v>212893240531</v>
      </c>
      <c r="I2551" s="10">
        <v>-249.774</v>
      </c>
      <c r="J2551" s="10">
        <v>-5.1721000000000004</v>
      </c>
    </row>
    <row r="2552" spans="1:10" x14ac:dyDescent="0.25">
      <c r="A2552" s="9">
        <v>42188</v>
      </c>
      <c r="B2552" s="10">
        <v>4579.4857000000002</v>
      </c>
      <c r="C2552" s="10">
        <v>4416.6328000000003</v>
      </c>
      <c r="D2552" s="10">
        <v>4584.5129999999999</v>
      </c>
      <c r="E2552" s="10">
        <v>4231.1859000000004</v>
      </c>
      <c r="F2552" s="10">
        <v>4274.7384000000002</v>
      </c>
      <c r="G2552" s="10">
        <v>18272465600</v>
      </c>
      <c r="H2552" s="10">
        <v>178215084833</v>
      </c>
      <c r="I2552" s="10">
        <v>-304.7473</v>
      </c>
      <c r="J2552" s="10">
        <v>-6.6546000000000003</v>
      </c>
    </row>
    <row r="2553" spans="1:10" x14ac:dyDescent="0.25">
      <c r="A2553" s="9">
        <v>42191</v>
      </c>
      <c r="B2553" s="10">
        <v>4274.7384000000002</v>
      </c>
      <c r="C2553" s="10">
        <v>4599.9916000000003</v>
      </c>
      <c r="D2553" s="10">
        <v>4599.9916000000003</v>
      </c>
      <c r="E2553" s="10">
        <v>4137.8144000000002</v>
      </c>
      <c r="F2553" s="10">
        <v>4330.5886</v>
      </c>
      <c r="G2553" s="10">
        <v>33276565000</v>
      </c>
      <c r="H2553" s="10">
        <v>303799282838</v>
      </c>
      <c r="I2553" s="10">
        <v>55.850200000000001</v>
      </c>
      <c r="J2553" s="10">
        <v>1.3065</v>
      </c>
    </row>
    <row r="2554" spans="1:10" x14ac:dyDescent="0.25">
      <c r="A2554" s="9">
        <v>42192</v>
      </c>
      <c r="B2554" s="10">
        <v>4330.5886</v>
      </c>
      <c r="C2554" s="10">
        <v>4188.5716000000002</v>
      </c>
      <c r="D2554" s="10">
        <v>4264.4793</v>
      </c>
      <c r="E2554" s="10">
        <v>4069.8533000000002</v>
      </c>
      <c r="F2554" s="10">
        <v>4179.8546999999999</v>
      </c>
      <c r="G2554" s="10">
        <v>33268535800</v>
      </c>
      <c r="H2554" s="10">
        <v>307377299778</v>
      </c>
      <c r="I2554" s="10">
        <v>-150.73390000000001</v>
      </c>
      <c r="J2554" s="10">
        <v>-3.4807000000000001</v>
      </c>
    </row>
    <row r="2555" spans="1:10" x14ac:dyDescent="0.25">
      <c r="A2555" s="9">
        <v>42193</v>
      </c>
      <c r="B2555" s="10">
        <v>4179.8546999999999</v>
      </c>
      <c r="C2555" s="10">
        <v>3882.9241000000002</v>
      </c>
      <c r="D2555" s="10">
        <v>4050.1504</v>
      </c>
      <c r="E2555" s="10">
        <v>3848.8804</v>
      </c>
      <c r="F2555" s="10">
        <v>3971.3056999999999</v>
      </c>
      <c r="G2555" s="10">
        <v>36592544000</v>
      </c>
      <c r="H2555" s="10">
        <v>328765305702</v>
      </c>
      <c r="I2555" s="10">
        <v>-208.54900000000001</v>
      </c>
      <c r="J2555" s="10">
        <v>-4.9893999999999998</v>
      </c>
    </row>
    <row r="2556" spans="1:10" x14ac:dyDescent="0.25">
      <c r="A2556" s="9">
        <v>42194</v>
      </c>
      <c r="B2556" s="10">
        <v>3971.3056999999999</v>
      </c>
      <c r="C2556" s="10">
        <v>3891.8771999999999</v>
      </c>
      <c r="D2556" s="10">
        <v>4257.1989999999996</v>
      </c>
      <c r="E2556" s="10">
        <v>3869.1567</v>
      </c>
      <c r="F2556" s="10">
        <v>4232.9750000000004</v>
      </c>
      <c r="G2556" s="10">
        <v>27573081000</v>
      </c>
      <c r="H2556" s="10">
        <v>250628315168</v>
      </c>
      <c r="I2556" s="10">
        <v>261.66930000000002</v>
      </c>
      <c r="J2556" s="10">
        <v>6.5890000000000004</v>
      </c>
    </row>
    <row r="2557" spans="1:10" x14ac:dyDescent="0.25">
      <c r="A2557" s="9">
        <v>42195</v>
      </c>
      <c r="B2557" s="10">
        <v>4232.9750000000004</v>
      </c>
      <c r="C2557" s="10">
        <v>4307.2172</v>
      </c>
      <c r="D2557" s="10">
        <v>4534.3119999999999</v>
      </c>
      <c r="E2557" s="10">
        <v>4268.7020000000002</v>
      </c>
      <c r="F2557" s="10">
        <v>4482.9142000000002</v>
      </c>
      <c r="G2557" s="10">
        <v>28208570600</v>
      </c>
      <c r="H2557" s="10">
        <v>281543552946</v>
      </c>
      <c r="I2557" s="10">
        <v>249.9392</v>
      </c>
      <c r="J2557" s="10">
        <v>5.9046000000000003</v>
      </c>
    </row>
    <row r="2558" spans="1:10" x14ac:dyDescent="0.25">
      <c r="A2558" s="9">
        <v>42198</v>
      </c>
      <c r="B2558" s="10">
        <v>4482.9142000000002</v>
      </c>
      <c r="C2558" s="10">
        <v>4583.5727999999999</v>
      </c>
      <c r="D2558" s="10">
        <v>4722.2080999999998</v>
      </c>
      <c r="E2558" s="10">
        <v>4512.1769999999997</v>
      </c>
      <c r="F2558" s="10">
        <v>4679.8137999999999</v>
      </c>
      <c r="G2558" s="10">
        <v>23710117800</v>
      </c>
      <c r="H2558" s="10">
        <v>247711018516</v>
      </c>
      <c r="I2558" s="10">
        <v>196.89959999999999</v>
      </c>
      <c r="J2558" s="10">
        <v>4.3921999999999999</v>
      </c>
    </row>
    <row r="2559" spans="1:10" x14ac:dyDescent="0.25">
      <c r="A2559" s="9">
        <v>42199</v>
      </c>
      <c r="B2559" s="10">
        <v>4679.8137999999999</v>
      </c>
      <c r="C2559" s="10">
        <v>4677.5445</v>
      </c>
      <c r="D2559" s="10">
        <v>4809.4278999999997</v>
      </c>
      <c r="E2559" s="10">
        <v>4564.9366</v>
      </c>
      <c r="F2559" s="10">
        <v>4631.6333999999997</v>
      </c>
      <c r="G2559" s="10">
        <v>20351532200</v>
      </c>
      <c r="H2559" s="10">
        <v>207789373815</v>
      </c>
      <c r="I2559" s="10">
        <v>-48.180399999999999</v>
      </c>
      <c r="J2559" s="10">
        <v>-1.0295000000000001</v>
      </c>
    </row>
    <row r="2560" spans="1:10" x14ac:dyDescent="0.25">
      <c r="A2560" s="9">
        <v>42200</v>
      </c>
      <c r="B2560" s="10">
        <v>4631.6333999999997</v>
      </c>
      <c r="C2560" s="10">
        <v>4567.4706999999999</v>
      </c>
      <c r="D2560" s="10">
        <v>4585.3678</v>
      </c>
      <c r="E2560" s="10">
        <v>4355.3802999999998</v>
      </c>
      <c r="F2560" s="10">
        <v>4408.9470000000001</v>
      </c>
      <c r="G2560" s="10">
        <v>18227647500</v>
      </c>
      <c r="H2560" s="10">
        <v>175160847648</v>
      </c>
      <c r="I2560" s="10">
        <v>-222.68639999999999</v>
      </c>
      <c r="J2560" s="10">
        <v>-4.8079000000000001</v>
      </c>
    </row>
    <row r="2561" spans="1:10" x14ac:dyDescent="0.25">
      <c r="A2561" s="9">
        <v>42201</v>
      </c>
      <c r="B2561" s="10">
        <v>4408.9470000000001</v>
      </c>
      <c r="C2561" s="10">
        <v>4364.7655999999997</v>
      </c>
      <c r="D2561" s="10">
        <v>4532.8689999999997</v>
      </c>
      <c r="E2561" s="10">
        <v>4246.4647999999997</v>
      </c>
      <c r="F2561" s="10">
        <v>4441.6831000000002</v>
      </c>
      <c r="G2561" s="10">
        <v>13689877300</v>
      </c>
      <c r="H2561" s="10">
        <v>133071810957</v>
      </c>
      <c r="I2561" s="10">
        <v>32.7361</v>
      </c>
      <c r="J2561" s="10">
        <v>0.74250000000000005</v>
      </c>
    </row>
    <row r="2562" spans="1:10" x14ac:dyDescent="0.25">
      <c r="A2562" s="9">
        <v>42202</v>
      </c>
      <c r="B2562" s="10">
        <v>4441.6831000000002</v>
      </c>
      <c r="C2562" s="10">
        <v>4457.1289999999999</v>
      </c>
      <c r="D2562" s="10">
        <v>4666.7141000000001</v>
      </c>
      <c r="E2562" s="10">
        <v>4442.3153000000002</v>
      </c>
      <c r="F2562" s="10">
        <v>4623.9059999999999</v>
      </c>
      <c r="G2562" s="10">
        <v>12552354900</v>
      </c>
      <c r="H2562" s="10">
        <v>131440758256</v>
      </c>
      <c r="I2562" s="10">
        <v>182.22290000000001</v>
      </c>
      <c r="J2562" s="10">
        <v>4.1025999999999998</v>
      </c>
    </row>
    <row r="2563" spans="1:10" x14ac:dyDescent="0.25">
      <c r="A2563" s="9">
        <v>42205</v>
      </c>
      <c r="B2563" s="10">
        <v>4623.9059999999999</v>
      </c>
      <c r="C2563" s="10">
        <v>4621.4867999999997</v>
      </c>
      <c r="D2563" s="10">
        <v>4714.6674999999996</v>
      </c>
      <c r="E2563" s="10">
        <v>4568.9175999999998</v>
      </c>
      <c r="F2563" s="10">
        <v>4646.2236999999996</v>
      </c>
      <c r="G2563" s="10">
        <v>12655855500</v>
      </c>
      <c r="H2563" s="10">
        <v>134127581803</v>
      </c>
      <c r="I2563" s="10">
        <v>22.317699999999999</v>
      </c>
      <c r="J2563" s="10">
        <v>0.48270000000000002</v>
      </c>
    </row>
    <row r="2564" spans="1:10" x14ac:dyDescent="0.25">
      <c r="A2564" s="9">
        <v>42206</v>
      </c>
      <c r="B2564" s="10">
        <v>4646.2236999999996</v>
      </c>
      <c r="C2564" s="10">
        <v>4587.0261</v>
      </c>
      <c r="D2564" s="10">
        <v>4727.5982999999997</v>
      </c>
      <c r="E2564" s="10">
        <v>4553.2367000000004</v>
      </c>
      <c r="F2564" s="10">
        <v>4692.0051000000003</v>
      </c>
      <c r="G2564" s="10">
        <v>11415992000</v>
      </c>
      <c r="H2564" s="10">
        <v>123968742114</v>
      </c>
      <c r="I2564" s="10">
        <v>45.781399999999998</v>
      </c>
      <c r="J2564" s="10">
        <v>0.98529999999999995</v>
      </c>
    </row>
    <row r="2565" spans="1:10" x14ac:dyDescent="0.25">
      <c r="A2565" s="9">
        <v>42207</v>
      </c>
      <c r="B2565" s="10">
        <v>4692.0051000000003</v>
      </c>
      <c r="C2565" s="10">
        <v>4670.3031000000001</v>
      </c>
      <c r="D2565" s="10">
        <v>4721.2942999999996</v>
      </c>
      <c r="E2565" s="10">
        <v>4594.9674000000005</v>
      </c>
      <c r="F2565" s="10">
        <v>4710.5735999999997</v>
      </c>
      <c r="G2565" s="10">
        <v>11016259000</v>
      </c>
      <c r="H2565" s="10">
        <v>119170073578</v>
      </c>
      <c r="I2565" s="10">
        <v>18.5685</v>
      </c>
      <c r="J2565" s="10">
        <v>0.3957</v>
      </c>
    </row>
    <row r="2566" spans="1:10" x14ac:dyDescent="0.25">
      <c r="A2566" s="9">
        <v>42208</v>
      </c>
      <c r="B2566" s="10">
        <v>4710.5735999999997</v>
      </c>
      <c r="C2566" s="10">
        <v>4703.3629000000001</v>
      </c>
      <c r="D2566" s="10">
        <v>4836.1796999999997</v>
      </c>
      <c r="E2566" s="10">
        <v>4686.1795000000002</v>
      </c>
      <c r="F2566" s="10">
        <v>4817.9105</v>
      </c>
      <c r="G2566" s="10">
        <v>11494841400</v>
      </c>
      <c r="H2566" s="10">
        <v>124171189585</v>
      </c>
      <c r="I2566" s="10">
        <v>107.3369</v>
      </c>
      <c r="J2566" s="10">
        <v>2.2786</v>
      </c>
    </row>
    <row r="2567" spans="1:10" x14ac:dyDescent="0.25">
      <c r="A2567" s="9">
        <v>42209</v>
      </c>
      <c r="B2567" s="10">
        <v>4817.9105</v>
      </c>
      <c r="C2567" s="10">
        <v>4817.8401000000003</v>
      </c>
      <c r="D2567" s="10">
        <v>4878.2615999999998</v>
      </c>
      <c r="E2567" s="10">
        <v>4695.1363000000001</v>
      </c>
      <c r="F2567" s="10">
        <v>4725.4507999999996</v>
      </c>
      <c r="G2567" s="10">
        <v>12927753700</v>
      </c>
      <c r="H2567" s="10">
        <v>138460753836</v>
      </c>
      <c r="I2567" s="10">
        <v>-92.459699999999998</v>
      </c>
      <c r="J2567" s="10">
        <v>-1.9191</v>
      </c>
    </row>
    <row r="2568" spans="1:10" x14ac:dyDescent="0.25">
      <c r="A2568" s="9">
        <v>42212</v>
      </c>
      <c r="B2568" s="10">
        <v>4725.4507999999996</v>
      </c>
      <c r="C2568" s="10">
        <v>4617.2493000000004</v>
      </c>
      <c r="D2568" s="10">
        <v>4706.8738000000003</v>
      </c>
      <c r="E2568" s="10">
        <v>4330.5325999999995</v>
      </c>
      <c r="F2568" s="10">
        <v>4331.5092000000004</v>
      </c>
      <c r="G2568" s="10">
        <v>13611386200</v>
      </c>
      <c r="H2568" s="10">
        <v>135035089267</v>
      </c>
      <c r="I2568" s="10">
        <v>-393.94159999999999</v>
      </c>
      <c r="J2568" s="10">
        <v>-8.3366000000000007</v>
      </c>
    </row>
    <row r="2569" spans="1:10" x14ac:dyDescent="0.25">
      <c r="A2569" s="9">
        <v>42213</v>
      </c>
      <c r="B2569" s="10">
        <v>4331.5092000000004</v>
      </c>
      <c r="C2569" s="10">
        <v>4173.3361999999997</v>
      </c>
      <c r="D2569" s="10">
        <v>4372.7883000000002</v>
      </c>
      <c r="E2569" s="10">
        <v>4086.9005000000002</v>
      </c>
      <c r="F2569" s="10">
        <v>4281.7503999999999</v>
      </c>
      <c r="G2569" s="10">
        <v>13653777600</v>
      </c>
      <c r="H2569" s="10">
        <v>132641570486</v>
      </c>
      <c r="I2569" s="10">
        <v>-49.758800000000001</v>
      </c>
      <c r="J2569" s="10">
        <v>-1.1488</v>
      </c>
    </row>
    <row r="2570" spans="1:10" x14ac:dyDescent="0.25">
      <c r="A2570" s="9">
        <v>42214</v>
      </c>
      <c r="B2570" s="10">
        <v>4281.7503999999999</v>
      </c>
      <c r="C2570" s="10">
        <v>4314.2862999999998</v>
      </c>
      <c r="D2570" s="10">
        <v>4469.5209999999997</v>
      </c>
      <c r="E2570" s="10">
        <v>4243.1809000000003</v>
      </c>
      <c r="F2570" s="10">
        <v>4466.3851000000004</v>
      </c>
      <c r="G2570" s="10">
        <v>9049932100</v>
      </c>
      <c r="H2570" s="10">
        <v>90585552994</v>
      </c>
      <c r="I2570" s="10">
        <v>184.63470000000001</v>
      </c>
      <c r="J2570" s="10">
        <v>4.3121</v>
      </c>
    </row>
    <row r="2571" spans="1:10" x14ac:dyDescent="0.25">
      <c r="A2571" s="9">
        <v>42215</v>
      </c>
      <c r="B2571" s="10">
        <v>4466.3851000000004</v>
      </c>
      <c r="C2571" s="10">
        <v>4452.0226000000002</v>
      </c>
      <c r="D2571" s="10">
        <v>4524.0352000000003</v>
      </c>
      <c r="E2571" s="10">
        <v>4332.0385999999999</v>
      </c>
      <c r="F2571" s="10">
        <v>4346.5164999999997</v>
      </c>
      <c r="G2571" s="10">
        <v>8560099300</v>
      </c>
      <c r="H2571" s="10">
        <v>85999004245</v>
      </c>
      <c r="I2571" s="10">
        <v>-119.8686</v>
      </c>
      <c r="J2571" s="10">
        <v>-2.6838000000000002</v>
      </c>
    </row>
    <row r="2572" spans="1:10" x14ac:dyDescent="0.25">
      <c r="A2572" s="9">
        <v>42216</v>
      </c>
      <c r="B2572" s="10">
        <v>4346.5164999999997</v>
      </c>
      <c r="C2572" s="10">
        <v>4287.2527</v>
      </c>
      <c r="D2572" s="10">
        <v>4397.7920999999997</v>
      </c>
      <c r="E2572" s="10">
        <v>4282.1229999999996</v>
      </c>
      <c r="F2572" s="10">
        <v>4346.6302999999998</v>
      </c>
      <c r="G2572" s="10">
        <v>7439761900</v>
      </c>
      <c r="H2572" s="10">
        <v>73250371486</v>
      </c>
      <c r="I2572" s="10">
        <v>0.1138</v>
      </c>
      <c r="J2572" s="10">
        <v>2.5999999999999999E-3</v>
      </c>
    </row>
    <row r="2573" spans="1:10" x14ac:dyDescent="0.25">
      <c r="A2573" s="9">
        <v>42219</v>
      </c>
      <c r="B2573" s="10">
        <v>4346.6302999999998</v>
      </c>
      <c r="C2573" s="10">
        <v>4292.8572000000004</v>
      </c>
      <c r="D2573" s="10">
        <v>4375.2992000000004</v>
      </c>
      <c r="E2573" s="10">
        <v>4250.2253000000001</v>
      </c>
      <c r="F2573" s="10">
        <v>4374.0420999999997</v>
      </c>
      <c r="G2573" s="10">
        <v>9134282300</v>
      </c>
      <c r="H2573" s="10">
        <v>86545811832</v>
      </c>
      <c r="I2573" s="10">
        <v>27.411799999999999</v>
      </c>
      <c r="J2573" s="10">
        <v>0.63060000000000005</v>
      </c>
    </row>
    <row r="2574" spans="1:10" x14ac:dyDescent="0.25">
      <c r="A2574" s="9">
        <v>42220</v>
      </c>
      <c r="B2574" s="10">
        <v>4374.0420999999997</v>
      </c>
      <c r="C2574" s="10">
        <v>4368.2516999999998</v>
      </c>
      <c r="D2574" s="10">
        <v>4535.2925999999998</v>
      </c>
      <c r="E2574" s="10">
        <v>4329.1709000000001</v>
      </c>
      <c r="F2574" s="10">
        <v>4534.8199000000004</v>
      </c>
      <c r="G2574" s="10">
        <v>7272015800</v>
      </c>
      <c r="H2574" s="10">
        <v>74329273535</v>
      </c>
      <c r="I2574" s="10">
        <v>160.77780000000001</v>
      </c>
      <c r="J2574" s="10">
        <v>3.6757</v>
      </c>
    </row>
    <row r="2575" spans="1:10" x14ac:dyDescent="0.25">
      <c r="A2575" s="9">
        <v>42221</v>
      </c>
      <c r="B2575" s="10">
        <v>4534.8199000000004</v>
      </c>
      <c r="C2575" s="10">
        <v>4518.6202999999996</v>
      </c>
      <c r="D2575" s="10">
        <v>4580.6661999999997</v>
      </c>
      <c r="E2575" s="10">
        <v>4456.2290000000003</v>
      </c>
      <c r="F2575" s="10">
        <v>4485.8266000000003</v>
      </c>
      <c r="G2575" s="10">
        <v>6478523100</v>
      </c>
      <c r="H2575" s="10">
        <v>68119828322</v>
      </c>
      <c r="I2575" s="10">
        <v>-48.993299999999998</v>
      </c>
      <c r="J2575" s="10">
        <v>-1.0804</v>
      </c>
    </row>
    <row r="2576" spans="1:10" x14ac:dyDescent="0.25">
      <c r="A2576" s="9">
        <v>42222</v>
      </c>
      <c r="B2576" s="10">
        <v>4485.8266000000003</v>
      </c>
      <c r="C2576" s="10">
        <v>4410.9085999999998</v>
      </c>
      <c r="D2576" s="10">
        <v>4520.8366999999998</v>
      </c>
      <c r="E2576" s="10">
        <v>4391.2332999999999</v>
      </c>
      <c r="F2576" s="10">
        <v>4456.4639999999999</v>
      </c>
      <c r="G2576" s="10">
        <v>4620000500</v>
      </c>
      <c r="H2576" s="10">
        <v>51034826924</v>
      </c>
      <c r="I2576" s="10">
        <v>-29.3626</v>
      </c>
      <c r="J2576" s="10">
        <v>-0.65459999999999996</v>
      </c>
    </row>
    <row r="2577" spans="1:10" x14ac:dyDescent="0.25">
      <c r="A2577" s="9">
        <v>42223</v>
      </c>
      <c r="B2577" s="10">
        <v>4456.4639999999999</v>
      </c>
      <c r="C2577" s="10">
        <v>4485.8316999999997</v>
      </c>
      <c r="D2577" s="10">
        <v>4556.8312999999998</v>
      </c>
      <c r="E2577" s="10">
        <v>4474.4211999999998</v>
      </c>
      <c r="F2577" s="10">
        <v>4556.8312999999998</v>
      </c>
      <c r="G2577" s="10">
        <v>5528645000</v>
      </c>
      <c r="H2577" s="10">
        <v>60321674041</v>
      </c>
      <c r="I2577" s="10">
        <v>100.3673</v>
      </c>
      <c r="J2577" s="10">
        <v>2.2522000000000002</v>
      </c>
    </row>
    <row r="2578" spans="1:10" x14ac:dyDescent="0.25">
      <c r="A2578" s="9">
        <v>42226</v>
      </c>
      <c r="B2578" s="10">
        <v>4556.8312999999998</v>
      </c>
      <c r="C2578" s="10">
        <v>4588.67</v>
      </c>
      <c r="D2578" s="10">
        <v>4790.2439000000004</v>
      </c>
      <c r="E2578" s="10">
        <v>4575.2632000000003</v>
      </c>
      <c r="F2578" s="10">
        <v>4767.9768000000004</v>
      </c>
      <c r="G2578" s="10">
        <v>10937849700</v>
      </c>
      <c r="H2578" s="10">
        <v>116110133040</v>
      </c>
      <c r="I2578" s="10">
        <v>211.1455</v>
      </c>
      <c r="J2578" s="10">
        <v>4.6336000000000004</v>
      </c>
    </row>
    <row r="2579" spans="1:10" x14ac:dyDescent="0.25">
      <c r="A2579" s="9">
        <v>42227</v>
      </c>
      <c r="B2579" s="10">
        <v>4767.9768000000004</v>
      </c>
      <c r="C2579" s="10">
        <v>4760.0325000000003</v>
      </c>
      <c r="D2579" s="10">
        <v>4846.7843000000003</v>
      </c>
      <c r="E2579" s="10">
        <v>4738.1733999999997</v>
      </c>
      <c r="F2579" s="10">
        <v>4781.9741999999997</v>
      </c>
      <c r="G2579" s="10">
        <v>10129746500</v>
      </c>
      <c r="H2579" s="10">
        <v>111486823852</v>
      </c>
      <c r="I2579" s="10">
        <v>13.997400000000001</v>
      </c>
      <c r="J2579" s="10">
        <v>0.29360000000000003</v>
      </c>
    </row>
    <row r="2580" spans="1:10" x14ac:dyDescent="0.25">
      <c r="A2580" s="9">
        <v>42228</v>
      </c>
      <c r="B2580" s="10">
        <v>4781.9741999999997</v>
      </c>
      <c r="C2580" s="10">
        <v>4717.4930999999997</v>
      </c>
      <c r="D2580" s="10">
        <v>4785.9777999999997</v>
      </c>
      <c r="E2580" s="10">
        <v>4707.0501000000004</v>
      </c>
      <c r="F2580" s="10">
        <v>4710.5947999999999</v>
      </c>
      <c r="G2580" s="10">
        <v>7632560900</v>
      </c>
      <c r="H2580" s="10">
        <v>85588915254</v>
      </c>
      <c r="I2580" s="10">
        <v>-71.379400000000004</v>
      </c>
      <c r="J2580" s="10">
        <v>-1.4926999999999999</v>
      </c>
    </row>
    <row r="2581" spans="1:10" x14ac:dyDescent="0.25">
      <c r="A2581" s="9">
        <v>42229</v>
      </c>
      <c r="B2581" s="10">
        <v>4710.5947999999999</v>
      </c>
      <c r="C2581" s="10">
        <v>4688.1275999999998</v>
      </c>
      <c r="D2581" s="10">
        <v>4826.3777</v>
      </c>
      <c r="E2581" s="10">
        <v>4672.1935000000003</v>
      </c>
      <c r="F2581" s="10">
        <v>4826.2806</v>
      </c>
      <c r="G2581" s="10">
        <v>7689109600</v>
      </c>
      <c r="H2581" s="10">
        <v>84942950117</v>
      </c>
      <c r="I2581" s="10">
        <v>115.6858</v>
      </c>
      <c r="J2581" s="10">
        <v>2.4559000000000002</v>
      </c>
    </row>
    <row r="2582" spans="1:10" x14ac:dyDescent="0.25">
      <c r="A2582" s="9">
        <v>42230</v>
      </c>
      <c r="B2582" s="10">
        <v>4826.2806</v>
      </c>
      <c r="C2582" s="10">
        <v>4842.1850999999997</v>
      </c>
      <c r="D2582" s="10">
        <v>4892.8054000000002</v>
      </c>
      <c r="E2582" s="10">
        <v>4797.7366000000002</v>
      </c>
      <c r="F2582" s="10">
        <v>4811.5245999999997</v>
      </c>
      <c r="G2582" s="10">
        <v>7966981600</v>
      </c>
      <c r="H2582" s="10">
        <v>90652997784</v>
      </c>
      <c r="I2582" s="10">
        <v>-14.756</v>
      </c>
      <c r="J2582" s="10">
        <v>-0.30570000000000003</v>
      </c>
    </row>
    <row r="2583" spans="1:10" x14ac:dyDescent="0.25">
      <c r="A2583" s="9">
        <v>42233</v>
      </c>
      <c r="B2583" s="10">
        <v>4811.5245999999997</v>
      </c>
      <c r="C2583" s="10">
        <v>4799.7561999999998</v>
      </c>
      <c r="D2583" s="10">
        <v>4882.9155000000001</v>
      </c>
      <c r="E2583" s="10">
        <v>4761.7330000000002</v>
      </c>
      <c r="F2583" s="10">
        <v>4882.9022999999997</v>
      </c>
      <c r="G2583" s="10">
        <v>7811098400</v>
      </c>
      <c r="H2583" s="10">
        <v>84851575605</v>
      </c>
      <c r="I2583" s="10">
        <v>71.377700000000004</v>
      </c>
      <c r="J2583" s="10">
        <v>1.4835</v>
      </c>
    </row>
    <row r="2584" spans="1:10" x14ac:dyDescent="0.25">
      <c r="A2584" s="9">
        <v>42234</v>
      </c>
      <c r="B2584" s="10">
        <v>4882.9022999999997</v>
      </c>
      <c r="C2584" s="10">
        <v>4887.7853999999998</v>
      </c>
      <c r="D2584" s="10">
        <v>4894.2927</v>
      </c>
      <c r="E2584" s="10">
        <v>4514.4210000000003</v>
      </c>
      <c r="F2584" s="10">
        <v>4527.8544000000002</v>
      </c>
      <c r="G2584" s="10">
        <v>10588470800</v>
      </c>
      <c r="H2584" s="10">
        <v>111492071882</v>
      </c>
      <c r="I2584" s="10">
        <v>-355.04790000000003</v>
      </c>
      <c r="J2584" s="10">
        <v>-7.2712000000000003</v>
      </c>
    </row>
    <row r="2585" spans="1:10" x14ac:dyDescent="0.25">
      <c r="A2585" s="9">
        <v>42235</v>
      </c>
      <c r="B2585" s="10">
        <v>4527.8544000000002</v>
      </c>
      <c r="C2585" s="10">
        <v>4400.3126000000002</v>
      </c>
      <c r="D2585" s="10">
        <v>4627.5616</v>
      </c>
      <c r="E2585" s="10">
        <v>4288.0667000000003</v>
      </c>
      <c r="F2585" s="10">
        <v>4601.6352999999999</v>
      </c>
      <c r="G2585" s="10">
        <v>9028127400</v>
      </c>
      <c r="H2585" s="10">
        <v>88302281686</v>
      </c>
      <c r="I2585" s="10">
        <v>73.780900000000003</v>
      </c>
      <c r="J2585" s="10">
        <v>1.6294999999999999</v>
      </c>
    </row>
    <row r="2586" spans="1:10" x14ac:dyDescent="0.25">
      <c r="A2586" s="9">
        <v>42236</v>
      </c>
      <c r="B2586" s="10">
        <v>4601.6352999999999</v>
      </c>
      <c r="C2586" s="10">
        <v>4547.3608000000004</v>
      </c>
      <c r="D2586" s="10">
        <v>4595.4771000000001</v>
      </c>
      <c r="E2586" s="10">
        <v>4438.6548000000003</v>
      </c>
      <c r="F2586" s="10">
        <v>4438.6548000000003</v>
      </c>
      <c r="G2586" s="10">
        <v>6552417800</v>
      </c>
      <c r="H2586" s="10">
        <v>66305788210</v>
      </c>
      <c r="I2586" s="10">
        <v>-162.98050000000001</v>
      </c>
      <c r="J2586" s="10">
        <v>-3.5417999999999998</v>
      </c>
    </row>
    <row r="2587" spans="1:10" x14ac:dyDescent="0.25">
      <c r="A2587" s="9">
        <v>42237</v>
      </c>
      <c r="B2587" s="10">
        <v>4438.6548000000003</v>
      </c>
      <c r="C2587" s="10">
        <v>4369.1781000000001</v>
      </c>
      <c r="D2587" s="10">
        <v>4416.9205000000002</v>
      </c>
      <c r="E2587" s="10">
        <v>4185.2462999999998</v>
      </c>
      <c r="F2587" s="10">
        <v>4199.1540999999997</v>
      </c>
      <c r="G2587" s="10">
        <v>7422268200</v>
      </c>
      <c r="H2587" s="10">
        <v>70430104312</v>
      </c>
      <c r="I2587" s="10">
        <v>-239.50069999999999</v>
      </c>
      <c r="J2587" s="10">
        <v>-5.3958000000000004</v>
      </c>
    </row>
    <row r="2588" spans="1:10" x14ac:dyDescent="0.25">
      <c r="A2588" s="9">
        <v>42240</v>
      </c>
      <c r="B2588" s="10">
        <v>4199.1540999999997</v>
      </c>
      <c r="C2588" s="10">
        <v>4029.0219999999999</v>
      </c>
      <c r="D2588" s="10">
        <v>4039.6378</v>
      </c>
      <c r="E2588" s="10">
        <v>3827.4947999999999</v>
      </c>
      <c r="F2588" s="10">
        <v>3836.1111999999998</v>
      </c>
      <c r="G2588" s="10">
        <v>10687398600</v>
      </c>
      <c r="H2588" s="10">
        <v>88131604805</v>
      </c>
      <c r="I2588" s="10">
        <v>-363.04289999999997</v>
      </c>
      <c r="J2588" s="10">
        <v>-8.6456</v>
      </c>
    </row>
    <row r="2589" spans="1:10" x14ac:dyDescent="0.25">
      <c r="A2589" s="9">
        <v>42241</v>
      </c>
      <c r="B2589" s="10">
        <v>3836.1111999999998</v>
      </c>
      <c r="C2589" s="10">
        <v>3558.5907999999999</v>
      </c>
      <c r="D2589" s="10">
        <v>3699.6700999999998</v>
      </c>
      <c r="E2589" s="10">
        <v>3504.3171000000002</v>
      </c>
      <c r="F2589" s="10">
        <v>3520.7509</v>
      </c>
      <c r="G2589" s="10">
        <v>11139015900</v>
      </c>
      <c r="H2589" s="10">
        <v>90303967596</v>
      </c>
      <c r="I2589" s="10">
        <v>-315.3603</v>
      </c>
      <c r="J2589" s="10">
        <v>-8.2208000000000006</v>
      </c>
    </row>
    <row r="2590" spans="1:10" x14ac:dyDescent="0.25">
      <c r="A2590" s="9">
        <v>42242</v>
      </c>
      <c r="B2590" s="10">
        <v>3520.7509</v>
      </c>
      <c r="C2590" s="10">
        <v>3538.654</v>
      </c>
      <c r="D2590" s="10">
        <v>3667.7026999999998</v>
      </c>
      <c r="E2590" s="10">
        <v>3385.1078000000002</v>
      </c>
      <c r="F2590" s="10">
        <v>3476.7087999999999</v>
      </c>
      <c r="G2590" s="10">
        <v>11488496100</v>
      </c>
      <c r="H2590" s="10">
        <v>91703936608</v>
      </c>
      <c r="I2590" s="10">
        <v>-44.042099999999998</v>
      </c>
      <c r="J2590" s="10">
        <v>-1.2508999999999999</v>
      </c>
    </row>
    <row r="2591" spans="1:10" x14ac:dyDescent="0.25">
      <c r="A2591" s="9">
        <v>42243</v>
      </c>
      <c r="B2591" s="10">
        <v>3476.7087999999999</v>
      </c>
      <c r="C2591" s="10">
        <v>3529.1255999999998</v>
      </c>
      <c r="D2591" s="10">
        <v>3650.7537000000002</v>
      </c>
      <c r="E2591" s="10">
        <v>3453.5853000000002</v>
      </c>
      <c r="F2591" s="10">
        <v>3649.9740000000002</v>
      </c>
      <c r="G2591" s="10">
        <v>10334418800</v>
      </c>
      <c r="H2591" s="10">
        <v>86252602792</v>
      </c>
      <c r="I2591" s="10">
        <v>173.26519999999999</v>
      </c>
      <c r="J2591" s="10">
        <v>4.9836</v>
      </c>
    </row>
    <row r="2592" spans="1:10" x14ac:dyDescent="0.25">
      <c r="A2592" s="9">
        <v>42244</v>
      </c>
      <c r="B2592" s="10">
        <v>3649.9740000000002</v>
      </c>
      <c r="C2592" s="10">
        <v>3711.6304</v>
      </c>
      <c r="D2592" s="10">
        <v>3862.3690000000001</v>
      </c>
      <c r="E2592" s="10">
        <v>3674.9360999999999</v>
      </c>
      <c r="F2592" s="10">
        <v>3851.7739000000001</v>
      </c>
      <c r="G2592" s="10">
        <v>10439835900</v>
      </c>
      <c r="H2592" s="10">
        <v>93653611165</v>
      </c>
      <c r="I2592" s="10">
        <v>201.79990000000001</v>
      </c>
      <c r="J2592" s="10">
        <v>5.5288000000000004</v>
      </c>
    </row>
    <row r="2593" spans="1:10" x14ac:dyDescent="0.25">
      <c r="A2593" s="9">
        <v>42247</v>
      </c>
      <c r="B2593" s="10">
        <v>3851.7739000000001</v>
      </c>
      <c r="C2593" s="10">
        <v>3809.7892999999999</v>
      </c>
      <c r="D2593" s="10">
        <v>3809.7892999999999</v>
      </c>
      <c r="E2593" s="10">
        <v>3695.1882000000001</v>
      </c>
      <c r="F2593" s="10">
        <v>3784.07</v>
      </c>
      <c r="G2593" s="10">
        <v>10525874100</v>
      </c>
      <c r="H2593" s="10">
        <v>95977863453</v>
      </c>
      <c r="I2593" s="10">
        <v>-67.703900000000004</v>
      </c>
      <c r="J2593" s="10">
        <v>-1.7577</v>
      </c>
    </row>
    <row r="2594" spans="1:10" x14ac:dyDescent="0.25">
      <c r="A2594" s="9">
        <v>42248</v>
      </c>
      <c r="B2594" s="10">
        <v>3784.07</v>
      </c>
      <c r="C2594" s="10">
        <v>3713.0101</v>
      </c>
      <c r="D2594" s="10">
        <v>3713.0101</v>
      </c>
      <c r="E2594" s="10">
        <v>3571.68</v>
      </c>
      <c r="F2594" s="10">
        <v>3680.8177000000001</v>
      </c>
      <c r="G2594" s="10">
        <v>15006024600</v>
      </c>
      <c r="H2594" s="10">
        <v>120235038271</v>
      </c>
      <c r="I2594" s="10">
        <v>-103.25230000000001</v>
      </c>
      <c r="J2594" s="10">
        <v>-2.7286000000000001</v>
      </c>
    </row>
    <row r="2595" spans="1:10" x14ac:dyDescent="0.25">
      <c r="A2595" s="9">
        <v>42249</v>
      </c>
      <c r="B2595" s="10">
        <v>3680.8177000000001</v>
      </c>
      <c r="C2595" s="10">
        <v>3506.4045000000001</v>
      </c>
      <c r="D2595" s="10">
        <v>3721.2710000000002</v>
      </c>
      <c r="E2595" s="10">
        <v>3492.9218000000001</v>
      </c>
      <c r="F2595" s="10">
        <v>3685.1469000000002</v>
      </c>
      <c r="G2595" s="10">
        <v>15982703500</v>
      </c>
      <c r="H2595" s="10">
        <v>123599924046</v>
      </c>
      <c r="I2595" s="10">
        <v>4.3292000000000002</v>
      </c>
      <c r="J2595" s="10">
        <v>0.1176</v>
      </c>
    </row>
    <row r="2596" spans="1:10" x14ac:dyDescent="0.25">
      <c r="A2596" s="9">
        <v>42254</v>
      </c>
      <c r="B2596" s="10">
        <v>3685.1469000000002</v>
      </c>
      <c r="C2596" s="10">
        <v>3684.6451999999999</v>
      </c>
      <c r="D2596" s="10">
        <v>3787.2811999999999</v>
      </c>
      <c r="E2596" s="10">
        <v>3585.8710000000001</v>
      </c>
      <c r="F2596" s="10">
        <v>3608.9193</v>
      </c>
      <c r="G2596" s="10">
        <v>8352658200</v>
      </c>
      <c r="H2596" s="10">
        <v>72029692607</v>
      </c>
      <c r="I2596" s="10">
        <v>-76.227599999999995</v>
      </c>
      <c r="J2596" s="10">
        <v>-2.0684999999999998</v>
      </c>
    </row>
    <row r="2597" spans="1:10" x14ac:dyDescent="0.25">
      <c r="A2597" s="9">
        <v>42255</v>
      </c>
      <c r="B2597" s="10">
        <v>3608.9193</v>
      </c>
      <c r="C2597" s="10">
        <v>3581.9014000000002</v>
      </c>
      <c r="D2597" s="10">
        <v>3737.4989</v>
      </c>
      <c r="E2597" s="10">
        <v>3524.6262000000002</v>
      </c>
      <c r="F2597" s="10">
        <v>3731.1493</v>
      </c>
      <c r="G2597" s="10">
        <v>6013883900</v>
      </c>
      <c r="H2597" s="10">
        <v>53292210587</v>
      </c>
      <c r="I2597" s="10">
        <v>122.23</v>
      </c>
      <c r="J2597" s="10">
        <v>3.3868999999999998</v>
      </c>
    </row>
    <row r="2598" spans="1:10" x14ac:dyDescent="0.25">
      <c r="A2598" s="9">
        <v>42256</v>
      </c>
      <c r="B2598" s="10">
        <v>3731.1493</v>
      </c>
      <c r="C2598" s="10">
        <v>3743.9540000000002</v>
      </c>
      <c r="D2598" s="10">
        <v>3849.6120000000001</v>
      </c>
      <c r="E2598" s="10">
        <v>3722.5064000000002</v>
      </c>
      <c r="F2598" s="10">
        <v>3818.8343</v>
      </c>
      <c r="G2598" s="10">
        <v>7663253200</v>
      </c>
      <c r="H2598" s="10">
        <v>73467600973</v>
      </c>
      <c r="I2598" s="10">
        <v>87.685000000000002</v>
      </c>
      <c r="J2598" s="10">
        <v>2.3500999999999999</v>
      </c>
    </row>
    <row r="2599" spans="1:10" x14ac:dyDescent="0.25">
      <c r="A2599" s="9">
        <v>42257</v>
      </c>
      <c r="B2599" s="10">
        <v>3818.8343</v>
      </c>
      <c r="C2599" s="10">
        <v>3760.7004000000002</v>
      </c>
      <c r="D2599" s="10">
        <v>3821.3152</v>
      </c>
      <c r="E2599" s="10">
        <v>3743.7064999999998</v>
      </c>
      <c r="F2599" s="10">
        <v>3758.2168999999999</v>
      </c>
      <c r="G2599" s="10">
        <v>5188693300</v>
      </c>
      <c r="H2599" s="10">
        <v>50347555458</v>
      </c>
      <c r="I2599" s="10">
        <v>-60.617400000000004</v>
      </c>
      <c r="J2599" s="10">
        <v>-1.5872999999999999</v>
      </c>
    </row>
    <row r="2600" spans="1:10" x14ac:dyDescent="0.25">
      <c r="A2600" s="9">
        <v>42258</v>
      </c>
      <c r="B2600" s="10">
        <v>3758.2168999999999</v>
      </c>
      <c r="C2600" s="10">
        <v>3753.5882000000001</v>
      </c>
      <c r="D2600" s="10">
        <v>3796.2818000000002</v>
      </c>
      <c r="E2600" s="10">
        <v>3714.6849000000002</v>
      </c>
      <c r="F2600" s="10">
        <v>3767.5079999999998</v>
      </c>
      <c r="G2600" s="10">
        <v>3803882600</v>
      </c>
      <c r="H2600" s="10">
        <v>39048752340</v>
      </c>
      <c r="I2600" s="10">
        <v>9.2911000000000001</v>
      </c>
      <c r="J2600" s="10">
        <v>0.2472</v>
      </c>
    </row>
    <row r="2601" spans="1:10" x14ac:dyDescent="0.25">
      <c r="A2601" s="9">
        <v>42261</v>
      </c>
      <c r="B2601" s="10">
        <v>3767.5079999999998</v>
      </c>
      <c r="C2601" s="10">
        <v>3795.9168</v>
      </c>
      <c r="D2601" s="10">
        <v>3807.0654</v>
      </c>
      <c r="E2601" s="10">
        <v>3539.8071</v>
      </c>
      <c r="F2601" s="10">
        <v>3603.1884</v>
      </c>
      <c r="G2601" s="10">
        <v>7546396700</v>
      </c>
      <c r="H2601" s="10">
        <v>70386021405</v>
      </c>
      <c r="I2601" s="10">
        <v>-164.31960000000001</v>
      </c>
      <c r="J2601" s="10">
        <v>-4.3615000000000004</v>
      </c>
    </row>
    <row r="2602" spans="1:10" x14ac:dyDescent="0.25">
      <c r="A2602" s="9">
        <v>42262</v>
      </c>
      <c r="B2602" s="10">
        <v>3603.1884</v>
      </c>
      <c r="C2602" s="10">
        <v>3511.6255000000001</v>
      </c>
      <c r="D2602" s="10">
        <v>3564.9920999999999</v>
      </c>
      <c r="E2602" s="10">
        <v>3417.4441000000002</v>
      </c>
      <c r="F2602" s="10">
        <v>3432.0722000000001</v>
      </c>
      <c r="G2602" s="10">
        <v>5605397700</v>
      </c>
      <c r="H2602" s="10">
        <v>47825706469</v>
      </c>
      <c r="I2602" s="10">
        <v>-171.11619999999999</v>
      </c>
      <c r="J2602" s="10">
        <v>-4.7489999999999997</v>
      </c>
    </row>
    <row r="2603" spans="1:10" x14ac:dyDescent="0.25">
      <c r="A2603" s="9">
        <v>42263</v>
      </c>
      <c r="B2603" s="10">
        <v>3432.0722000000001</v>
      </c>
      <c r="C2603" s="10">
        <v>3436.1853000000001</v>
      </c>
      <c r="D2603" s="10">
        <v>3673.6586000000002</v>
      </c>
      <c r="E2603" s="10">
        <v>3421.3467999999998</v>
      </c>
      <c r="F2603" s="10">
        <v>3641.6792999999998</v>
      </c>
      <c r="G2603" s="10">
        <v>5632064700</v>
      </c>
      <c r="H2603" s="10">
        <v>50703351280</v>
      </c>
      <c r="I2603" s="10">
        <v>209.6071</v>
      </c>
      <c r="J2603" s="10">
        <v>6.1073000000000004</v>
      </c>
    </row>
    <row r="2604" spans="1:10" x14ac:dyDescent="0.25">
      <c r="A2604" s="9">
        <v>42264</v>
      </c>
      <c r="B2604" s="10">
        <v>3641.6792999999998</v>
      </c>
      <c r="C2604" s="10">
        <v>3623.2310000000002</v>
      </c>
      <c r="D2604" s="10">
        <v>3709.6844000000001</v>
      </c>
      <c r="E2604" s="10">
        <v>3556.5147999999999</v>
      </c>
      <c r="F2604" s="10">
        <v>3556.7365</v>
      </c>
      <c r="G2604" s="10">
        <v>5812652200</v>
      </c>
      <c r="H2604" s="10">
        <v>57106809173</v>
      </c>
      <c r="I2604" s="10">
        <v>-84.942800000000005</v>
      </c>
      <c r="J2604" s="10">
        <v>-2.3325</v>
      </c>
    </row>
    <row r="2605" spans="1:10" x14ac:dyDescent="0.25">
      <c r="A2605" s="9">
        <v>42265</v>
      </c>
      <c r="B2605" s="10">
        <v>3556.7365</v>
      </c>
      <c r="C2605" s="10">
        <v>3583.9558000000002</v>
      </c>
      <c r="D2605" s="10">
        <v>3612.5432999999998</v>
      </c>
      <c r="E2605" s="10">
        <v>3546.8906999999999</v>
      </c>
      <c r="F2605" s="10">
        <v>3588.5574999999999</v>
      </c>
      <c r="G2605" s="10">
        <v>3815449600</v>
      </c>
      <c r="H2605" s="10">
        <v>37735906939</v>
      </c>
      <c r="I2605" s="10">
        <v>31.821000000000002</v>
      </c>
      <c r="J2605" s="10">
        <v>0.89470000000000005</v>
      </c>
    </row>
    <row r="2606" spans="1:10" x14ac:dyDescent="0.25">
      <c r="A2606" s="9">
        <v>42268</v>
      </c>
      <c r="B2606" s="10">
        <v>3588.5574999999999</v>
      </c>
      <c r="C2606" s="10">
        <v>3554.0198</v>
      </c>
      <c r="D2606" s="10">
        <v>3668.9297000000001</v>
      </c>
      <c r="E2606" s="10">
        <v>3537.4821000000002</v>
      </c>
      <c r="F2606" s="10">
        <v>3668.0853999999999</v>
      </c>
      <c r="G2606" s="10">
        <v>3890007500</v>
      </c>
      <c r="H2606" s="10">
        <v>38665069352</v>
      </c>
      <c r="I2606" s="10">
        <v>79.527900000000002</v>
      </c>
      <c r="J2606" s="10">
        <v>2.2162000000000002</v>
      </c>
    </row>
    <row r="2607" spans="1:10" x14ac:dyDescent="0.25">
      <c r="A2607" s="9">
        <v>42269</v>
      </c>
      <c r="B2607" s="10">
        <v>3668.0853999999999</v>
      </c>
      <c r="C2607" s="10">
        <v>3678.0475999999999</v>
      </c>
      <c r="D2607" s="10">
        <v>3727.7683999999999</v>
      </c>
      <c r="E2607" s="10">
        <v>3659.9818</v>
      </c>
      <c r="F2607" s="10">
        <v>3695.3890999999999</v>
      </c>
      <c r="G2607" s="10">
        <v>4244302700</v>
      </c>
      <c r="H2607" s="10">
        <v>43657130606</v>
      </c>
      <c r="I2607" s="10">
        <v>27.303699999999999</v>
      </c>
      <c r="J2607" s="10">
        <v>0.74439999999999995</v>
      </c>
    </row>
    <row r="2608" spans="1:10" x14ac:dyDescent="0.25">
      <c r="A2608" s="9">
        <v>42270</v>
      </c>
      <c r="B2608" s="10">
        <v>3695.3890999999999</v>
      </c>
      <c r="C2608" s="10">
        <v>3637.2015999999999</v>
      </c>
      <c r="D2608" s="10">
        <v>3681.2496999999998</v>
      </c>
      <c r="E2608" s="10">
        <v>3599.1988000000001</v>
      </c>
      <c r="F2608" s="10">
        <v>3625.7166999999999</v>
      </c>
      <c r="G2608" s="10">
        <v>3839578400</v>
      </c>
      <c r="H2608" s="10">
        <v>39078276328</v>
      </c>
      <c r="I2608" s="10">
        <v>-69.672399999999996</v>
      </c>
      <c r="J2608" s="10">
        <v>-1.8854</v>
      </c>
    </row>
    <row r="2609" spans="1:10" x14ac:dyDescent="0.25">
      <c r="A2609" s="9">
        <v>42271</v>
      </c>
      <c r="B2609" s="10">
        <v>3625.7166999999999</v>
      </c>
      <c r="C2609" s="10">
        <v>3639.8733999999999</v>
      </c>
      <c r="D2609" s="10">
        <v>3671.0875999999998</v>
      </c>
      <c r="E2609" s="10">
        <v>3619.9839000000002</v>
      </c>
      <c r="F2609" s="10">
        <v>3663.5736000000002</v>
      </c>
      <c r="G2609" s="10">
        <v>3100555300</v>
      </c>
      <c r="H2609" s="10">
        <v>30139666294</v>
      </c>
      <c r="I2609" s="10">
        <v>37.856900000000003</v>
      </c>
      <c r="J2609" s="10">
        <v>1.0441</v>
      </c>
    </row>
    <row r="2610" spans="1:10" x14ac:dyDescent="0.25">
      <c r="A2610" s="9">
        <v>42272</v>
      </c>
      <c r="B2610" s="10">
        <v>3663.5736000000002</v>
      </c>
      <c r="C2610" s="10">
        <v>3651.9684000000002</v>
      </c>
      <c r="D2610" s="10">
        <v>3676.3444</v>
      </c>
      <c r="E2610" s="10">
        <v>3564.7343999999998</v>
      </c>
      <c r="F2610" s="10">
        <v>3595.0436</v>
      </c>
      <c r="G2610" s="10">
        <v>3795383600</v>
      </c>
      <c r="H2610" s="10">
        <v>35215475540</v>
      </c>
      <c r="I2610" s="10">
        <v>-68.53</v>
      </c>
      <c r="J2610" s="10">
        <v>-1.8706</v>
      </c>
    </row>
    <row r="2611" spans="1:10" x14ac:dyDescent="0.25">
      <c r="A2611" s="9">
        <v>42275</v>
      </c>
      <c r="B2611" s="10">
        <v>3595.0436</v>
      </c>
      <c r="C2611" s="10">
        <v>3597.5873000000001</v>
      </c>
      <c r="D2611" s="10">
        <v>3638.3806</v>
      </c>
      <c r="E2611" s="10">
        <v>3548.6347000000001</v>
      </c>
      <c r="F2611" s="10">
        <v>3638.0518999999999</v>
      </c>
      <c r="G2611" s="10">
        <v>2367440500</v>
      </c>
      <c r="H2611" s="10">
        <v>22910105602</v>
      </c>
      <c r="I2611" s="10">
        <v>43.008299999999998</v>
      </c>
      <c r="J2611" s="10">
        <v>1.1962999999999999</v>
      </c>
    </row>
    <row r="2612" spans="1:10" x14ac:dyDescent="0.25">
      <c r="A2612" s="9">
        <v>42276</v>
      </c>
      <c r="B2612" s="10">
        <v>3638.0518999999999</v>
      </c>
      <c r="C2612" s="10">
        <v>3587.3029000000001</v>
      </c>
      <c r="D2612" s="10">
        <v>3615.098</v>
      </c>
      <c r="E2612" s="10">
        <v>3558.3162000000002</v>
      </c>
      <c r="F2612" s="10">
        <v>3575.9971999999998</v>
      </c>
      <c r="G2612" s="10">
        <v>2859733800</v>
      </c>
      <c r="H2612" s="10">
        <v>27559460620</v>
      </c>
      <c r="I2612" s="10">
        <v>-62.054699999999997</v>
      </c>
      <c r="J2612" s="10">
        <v>-1.7057</v>
      </c>
    </row>
    <row r="2613" spans="1:10" x14ac:dyDescent="0.25">
      <c r="A2613" s="9">
        <v>42277</v>
      </c>
      <c r="B2613" s="10">
        <v>3575.9971999999998</v>
      </c>
      <c r="C2613" s="10">
        <v>3605.4456</v>
      </c>
      <c r="D2613" s="10">
        <v>3621.5970000000002</v>
      </c>
      <c r="E2613" s="10">
        <v>3577.9115000000002</v>
      </c>
      <c r="F2613" s="10">
        <v>3591.5272</v>
      </c>
      <c r="G2613" s="10">
        <v>2604887000</v>
      </c>
      <c r="H2613" s="10">
        <v>28102870421</v>
      </c>
      <c r="I2613" s="10">
        <v>15.53</v>
      </c>
      <c r="J2613" s="10">
        <v>0.43430000000000002</v>
      </c>
    </row>
    <row r="2614" spans="1:10" x14ac:dyDescent="0.25">
      <c r="A2614" s="9">
        <v>42285</v>
      </c>
      <c r="B2614" s="10">
        <v>3591.5272</v>
      </c>
      <c r="C2614" s="10">
        <v>3705.7932000000001</v>
      </c>
      <c r="D2614" s="10">
        <v>3735.7627000000002</v>
      </c>
      <c r="E2614" s="10">
        <v>3677.1925999999999</v>
      </c>
      <c r="F2614" s="10">
        <v>3708.4928</v>
      </c>
      <c r="G2614" s="10">
        <v>4125343200</v>
      </c>
      <c r="H2614" s="10">
        <v>43503039015</v>
      </c>
      <c r="I2614" s="10">
        <v>116.96559999999999</v>
      </c>
      <c r="J2614" s="10">
        <v>3.2566999999999999</v>
      </c>
    </row>
    <row r="2615" spans="1:10" x14ac:dyDescent="0.25">
      <c r="A2615" s="9">
        <v>42286</v>
      </c>
      <c r="B2615" s="10">
        <v>3708.4928</v>
      </c>
      <c r="C2615" s="10">
        <v>3707.0227</v>
      </c>
      <c r="D2615" s="10">
        <v>3754.0466000000001</v>
      </c>
      <c r="E2615" s="10">
        <v>3694.4675000000002</v>
      </c>
      <c r="F2615" s="10">
        <v>3742.8921999999998</v>
      </c>
      <c r="G2615" s="10">
        <v>3694622300</v>
      </c>
      <c r="H2615" s="10">
        <v>35768494746</v>
      </c>
      <c r="I2615" s="10">
        <v>34.3994</v>
      </c>
      <c r="J2615" s="10">
        <v>0.92759999999999998</v>
      </c>
    </row>
    <row r="2616" spans="1:10" x14ac:dyDescent="0.25">
      <c r="A2616" s="9">
        <v>42289</v>
      </c>
      <c r="B2616" s="10">
        <v>3742.8921999999998</v>
      </c>
      <c r="C2616" s="10">
        <v>3758.5587999999998</v>
      </c>
      <c r="D2616" s="10">
        <v>3908.7334999999998</v>
      </c>
      <c r="E2616" s="10">
        <v>3756.0832999999998</v>
      </c>
      <c r="F2616" s="10">
        <v>3882.2091999999998</v>
      </c>
      <c r="G2616" s="10">
        <v>6785185400</v>
      </c>
      <c r="H2616" s="10">
        <v>66909587596</v>
      </c>
      <c r="I2616" s="10">
        <v>139.31700000000001</v>
      </c>
      <c r="J2616" s="10">
        <v>3.7222</v>
      </c>
    </row>
    <row r="2617" spans="1:10" x14ac:dyDescent="0.25">
      <c r="A2617" s="9">
        <v>42290</v>
      </c>
      <c r="B2617" s="10">
        <v>3882.2091999999998</v>
      </c>
      <c r="C2617" s="10">
        <v>3848.9065000000001</v>
      </c>
      <c r="D2617" s="10">
        <v>3903.665</v>
      </c>
      <c r="E2617" s="10">
        <v>3834.2512999999999</v>
      </c>
      <c r="F2617" s="10">
        <v>3896.9126000000001</v>
      </c>
      <c r="G2617" s="10">
        <v>4333588600</v>
      </c>
      <c r="H2617" s="10">
        <v>44102045120</v>
      </c>
      <c r="I2617" s="10">
        <v>14.7034</v>
      </c>
      <c r="J2617" s="10">
        <v>0.37869999999999998</v>
      </c>
    </row>
    <row r="2618" spans="1:10" x14ac:dyDescent="0.25">
      <c r="A2618" s="9">
        <v>42291</v>
      </c>
      <c r="B2618" s="10">
        <v>3896.9126000000001</v>
      </c>
      <c r="C2618" s="10">
        <v>3870.7244999999998</v>
      </c>
      <c r="D2618" s="10">
        <v>3898.0346</v>
      </c>
      <c r="E2618" s="10">
        <v>3828.2750999999998</v>
      </c>
      <c r="F2618" s="10">
        <v>3830.1424999999999</v>
      </c>
      <c r="G2618" s="10">
        <v>4280869100</v>
      </c>
      <c r="H2618" s="10">
        <v>44450666517</v>
      </c>
      <c r="I2618" s="10">
        <v>-66.770099999999999</v>
      </c>
      <c r="J2618" s="10">
        <v>-1.7134</v>
      </c>
    </row>
    <row r="2619" spans="1:10" x14ac:dyDescent="0.25">
      <c r="A2619" s="9">
        <v>42292</v>
      </c>
      <c r="B2619" s="10">
        <v>3830.1424999999999</v>
      </c>
      <c r="C2619" s="10">
        <v>3816.3213000000001</v>
      </c>
      <c r="D2619" s="10">
        <v>3939.2583</v>
      </c>
      <c r="E2619" s="10">
        <v>3815.9441000000002</v>
      </c>
      <c r="F2619" s="10">
        <v>3939.1840999999999</v>
      </c>
      <c r="G2619" s="10">
        <v>4645115400</v>
      </c>
      <c r="H2619" s="10">
        <v>46860176891</v>
      </c>
      <c r="I2619" s="10">
        <v>109.0416</v>
      </c>
      <c r="J2619" s="10">
        <v>2.8469000000000002</v>
      </c>
    </row>
    <row r="2620" spans="1:10" x14ac:dyDescent="0.25">
      <c r="A2620" s="9">
        <v>42293</v>
      </c>
      <c r="B2620" s="10">
        <v>3939.1840999999999</v>
      </c>
      <c r="C2620" s="10">
        <v>3972.7503000000002</v>
      </c>
      <c r="D2620" s="10">
        <v>4009.1804999999999</v>
      </c>
      <c r="E2620" s="10">
        <v>3932.5776999999998</v>
      </c>
      <c r="F2620" s="10">
        <v>4008.5261999999998</v>
      </c>
      <c r="G2620" s="10">
        <v>6201566600</v>
      </c>
      <c r="H2620" s="10">
        <v>62598454480</v>
      </c>
      <c r="I2620" s="10">
        <v>69.342100000000002</v>
      </c>
      <c r="J2620" s="10">
        <v>1.7603</v>
      </c>
    </row>
    <row r="2621" spans="1:10" x14ac:dyDescent="0.25">
      <c r="A2621" s="9">
        <v>42296</v>
      </c>
      <c r="B2621" s="10">
        <v>4008.5261999999998</v>
      </c>
      <c r="C2621" s="10">
        <v>4031.2622999999999</v>
      </c>
      <c r="D2621" s="10">
        <v>4079.9319999999998</v>
      </c>
      <c r="E2621" s="10">
        <v>3997.6293999999998</v>
      </c>
      <c r="F2621" s="10">
        <v>4042.3811000000001</v>
      </c>
      <c r="G2621" s="10">
        <v>6214187200</v>
      </c>
      <c r="H2621" s="10">
        <v>64874507371</v>
      </c>
      <c r="I2621" s="10">
        <v>33.854900000000001</v>
      </c>
      <c r="J2621" s="10">
        <v>0.84460000000000002</v>
      </c>
    </row>
    <row r="2622" spans="1:10" x14ac:dyDescent="0.25">
      <c r="A2622" s="9">
        <v>42297</v>
      </c>
      <c r="B2622" s="10">
        <v>4042.3811000000001</v>
      </c>
      <c r="C2622" s="10">
        <v>4035.9773</v>
      </c>
      <c r="D2622" s="10">
        <v>4086.9801000000002</v>
      </c>
      <c r="E2622" s="10">
        <v>4001.4722999999999</v>
      </c>
      <c r="F2622" s="10">
        <v>4086.9801000000002</v>
      </c>
      <c r="G2622" s="10">
        <v>5437848600</v>
      </c>
      <c r="H2622" s="10">
        <v>57931688409</v>
      </c>
      <c r="I2622" s="10">
        <v>44.598999999999997</v>
      </c>
      <c r="J2622" s="10">
        <v>1.1032999999999999</v>
      </c>
    </row>
    <row r="2623" spans="1:10" x14ac:dyDescent="0.25">
      <c r="A2623" s="9">
        <v>42298</v>
      </c>
      <c r="B2623" s="10">
        <v>4086.9801000000002</v>
      </c>
      <c r="C2623" s="10">
        <v>4084.9940999999999</v>
      </c>
      <c r="D2623" s="10">
        <v>4105.8576000000003</v>
      </c>
      <c r="E2623" s="10">
        <v>3851.4638</v>
      </c>
      <c r="F2623" s="10">
        <v>3891.0417000000002</v>
      </c>
      <c r="G2623" s="10">
        <v>9935137900</v>
      </c>
      <c r="H2623" s="10">
        <v>91270594321</v>
      </c>
      <c r="I2623" s="10">
        <v>-195.9384</v>
      </c>
      <c r="J2623" s="10">
        <v>-4.7942</v>
      </c>
    </row>
    <row r="2624" spans="1:10" x14ac:dyDescent="0.25">
      <c r="A2624" s="9">
        <v>42299</v>
      </c>
      <c r="B2624" s="10">
        <v>3891.0417000000002</v>
      </c>
      <c r="C2624" s="10">
        <v>3868.2003</v>
      </c>
      <c r="D2624" s="10">
        <v>3978.4285</v>
      </c>
      <c r="E2624" s="10">
        <v>3851.5951</v>
      </c>
      <c r="F2624" s="10">
        <v>3969.1291999999999</v>
      </c>
      <c r="G2624" s="10">
        <v>5605490100</v>
      </c>
      <c r="H2624" s="10">
        <v>52921943778</v>
      </c>
      <c r="I2624" s="10">
        <v>78.087500000000006</v>
      </c>
      <c r="J2624" s="10">
        <v>2.0068999999999999</v>
      </c>
    </row>
    <row r="2625" spans="1:10" x14ac:dyDescent="0.25">
      <c r="A2625" s="9">
        <v>42300</v>
      </c>
      <c r="B2625" s="10">
        <v>3969.1291999999999</v>
      </c>
      <c r="C2625" s="10">
        <v>3985.9573999999998</v>
      </c>
      <c r="D2625" s="10">
        <v>4064.4852999999998</v>
      </c>
      <c r="E2625" s="10">
        <v>3969.2993000000001</v>
      </c>
      <c r="F2625" s="10">
        <v>4047.3096</v>
      </c>
      <c r="G2625" s="10">
        <v>5366995400</v>
      </c>
      <c r="H2625" s="10">
        <v>53684765348</v>
      </c>
      <c r="I2625" s="10">
        <v>78.180400000000006</v>
      </c>
      <c r="J2625" s="10">
        <v>1.9697</v>
      </c>
    </row>
    <row r="2626" spans="1:10" x14ac:dyDescent="0.25">
      <c r="A2626" s="9">
        <v>42303</v>
      </c>
      <c r="B2626" s="10">
        <v>4047.3096</v>
      </c>
      <c r="C2626" s="10">
        <v>4099.6975000000002</v>
      </c>
      <c r="D2626" s="10">
        <v>4110.4786000000004</v>
      </c>
      <c r="E2626" s="10">
        <v>4040.1747</v>
      </c>
      <c r="F2626" s="10">
        <v>4074.1617999999999</v>
      </c>
      <c r="G2626" s="10">
        <v>5741025500</v>
      </c>
      <c r="H2626" s="10">
        <v>60078186873</v>
      </c>
      <c r="I2626" s="10">
        <v>26.8522</v>
      </c>
      <c r="J2626" s="10">
        <v>0.66349999999999998</v>
      </c>
    </row>
    <row r="2627" spans="1:10" x14ac:dyDescent="0.25">
      <c r="A2627" s="9">
        <v>42304</v>
      </c>
      <c r="B2627" s="10">
        <v>4074.1617999999999</v>
      </c>
      <c r="C2627" s="10">
        <v>4066.2305000000001</v>
      </c>
      <c r="D2627" s="10">
        <v>4103.6912000000002</v>
      </c>
      <c r="E2627" s="10">
        <v>3949.7827000000002</v>
      </c>
      <c r="F2627" s="10">
        <v>4088.0562</v>
      </c>
      <c r="G2627" s="10">
        <v>4653957400</v>
      </c>
      <c r="H2627" s="10">
        <v>48594982623</v>
      </c>
      <c r="I2627" s="10">
        <v>13.894399999999999</v>
      </c>
      <c r="J2627" s="10">
        <v>0.34100000000000003</v>
      </c>
    </row>
    <row r="2628" spans="1:10" x14ac:dyDescent="0.25">
      <c r="A2628" s="9">
        <v>42305</v>
      </c>
      <c r="B2628" s="10">
        <v>4088.0562</v>
      </c>
      <c r="C2628" s="10">
        <v>4070.8155999999999</v>
      </c>
      <c r="D2628" s="10">
        <v>4116.7361000000001</v>
      </c>
      <c r="E2628" s="10">
        <v>4006.1172000000001</v>
      </c>
      <c r="F2628" s="10">
        <v>4020.2221</v>
      </c>
      <c r="G2628" s="10">
        <v>4626631000</v>
      </c>
      <c r="H2628" s="10">
        <v>48591960047</v>
      </c>
      <c r="I2628" s="10">
        <v>-67.834100000000007</v>
      </c>
      <c r="J2628" s="10">
        <v>-1.6593</v>
      </c>
    </row>
    <row r="2629" spans="1:10" x14ac:dyDescent="0.25">
      <c r="A2629" s="9">
        <v>42306</v>
      </c>
      <c r="B2629" s="10">
        <v>4020.2221</v>
      </c>
      <c r="C2629" s="10">
        <v>4035.1262999999999</v>
      </c>
      <c r="D2629" s="10">
        <v>4068.0266999999999</v>
      </c>
      <c r="E2629" s="10">
        <v>3997.5075000000002</v>
      </c>
      <c r="F2629" s="10">
        <v>4035.4675000000002</v>
      </c>
      <c r="G2629" s="10">
        <v>3560953400</v>
      </c>
      <c r="H2629" s="10">
        <v>36650604227</v>
      </c>
      <c r="I2629" s="10">
        <v>15.2454</v>
      </c>
      <c r="J2629" s="10">
        <v>0.37919999999999998</v>
      </c>
    </row>
    <row r="2630" spans="1:10" x14ac:dyDescent="0.25">
      <c r="A2630" s="9">
        <v>42307</v>
      </c>
      <c r="B2630" s="10">
        <v>4035.4675000000002</v>
      </c>
      <c r="C2630" s="10">
        <v>4026.0972000000002</v>
      </c>
      <c r="D2630" s="10">
        <v>4061.4841000000001</v>
      </c>
      <c r="E2630" s="10">
        <v>3977.9627999999998</v>
      </c>
      <c r="F2630" s="10">
        <v>4016.3341</v>
      </c>
      <c r="G2630" s="10">
        <v>3885620300</v>
      </c>
      <c r="H2630" s="10">
        <v>41533455321</v>
      </c>
      <c r="I2630" s="10">
        <v>-19.133400000000002</v>
      </c>
      <c r="J2630" s="10">
        <v>-0.47410000000000002</v>
      </c>
    </row>
    <row r="2631" spans="1:10" x14ac:dyDescent="0.25">
      <c r="A2631" s="9">
        <v>42310</v>
      </c>
      <c r="B2631" s="10">
        <v>4016.3341</v>
      </c>
      <c r="C2631" s="10">
        <v>3945.8517999999999</v>
      </c>
      <c r="D2631" s="10">
        <v>4026.6374000000001</v>
      </c>
      <c r="E2631" s="10">
        <v>3934.2114000000001</v>
      </c>
      <c r="F2631" s="10">
        <v>3942.0183000000002</v>
      </c>
      <c r="G2631" s="10">
        <v>3677779200</v>
      </c>
      <c r="H2631" s="10">
        <v>37738549937</v>
      </c>
      <c r="I2631" s="10">
        <v>-74.315799999999996</v>
      </c>
      <c r="J2631" s="10">
        <v>-1.8503000000000001</v>
      </c>
    </row>
    <row r="2632" spans="1:10" x14ac:dyDescent="0.25">
      <c r="A2632" s="9">
        <v>42311</v>
      </c>
      <c r="B2632" s="10">
        <v>3942.0183000000002</v>
      </c>
      <c r="C2632" s="10">
        <v>3942.625</v>
      </c>
      <c r="D2632" s="10">
        <v>3964.4639999999999</v>
      </c>
      <c r="E2632" s="10">
        <v>3902.3368</v>
      </c>
      <c r="F2632" s="10">
        <v>3923.9387000000002</v>
      </c>
      <c r="G2632" s="10">
        <v>3093934900</v>
      </c>
      <c r="H2632" s="10">
        <v>30721950845</v>
      </c>
      <c r="I2632" s="10">
        <v>-18.079599999999999</v>
      </c>
      <c r="J2632" s="10">
        <v>-0.45860000000000001</v>
      </c>
    </row>
    <row r="2633" spans="1:10" x14ac:dyDescent="0.25">
      <c r="A2633" s="9">
        <v>42312</v>
      </c>
      <c r="B2633" s="10">
        <v>3923.9387000000002</v>
      </c>
      <c r="C2633" s="10">
        <v>3938.248</v>
      </c>
      <c r="D2633" s="10">
        <v>4102.1172999999999</v>
      </c>
      <c r="E2633" s="10">
        <v>3938.248</v>
      </c>
      <c r="F2633" s="10">
        <v>4101.7807000000003</v>
      </c>
      <c r="G2633" s="10">
        <v>6430369100</v>
      </c>
      <c r="H2633" s="10">
        <v>64412337065</v>
      </c>
      <c r="I2633" s="10">
        <v>177.84200000000001</v>
      </c>
      <c r="J2633" s="10">
        <v>4.5321999999999996</v>
      </c>
    </row>
    <row r="2634" spans="1:10" x14ac:dyDescent="0.25">
      <c r="A2634" s="9">
        <v>42313</v>
      </c>
      <c r="B2634" s="10">
        <v>4101.7807000000003</v>
      </c>
      <c r="C2634" s="10">
        <v>4105.2543999999998</v>
      </c>
      <c r="D2634" s="10">
        <v>4222.8492999999999</v>
      </c>
      <c r="E2634" s="10">
        <v>4094.7692999999999</v>
      </c>
      <c r="F2634" s="10">
        <v>4165.0388000000003</v>
      </c>
      <c r="G2634" s="10">
        <v>13645219700</v>
      </c>
      <c r="H2634" s="10">
        <v>136250028143</v>
      </c>
      <c r="I2634" s="10">
        <v>63.258099999999999</v>
      </c>
      <c r="J2634" s="10">
        <v>1.5422</v>
      </c>
    </row>
    <row r="2635" spans="1:10" x14ac:dyDescent="0.25">
      <c r="A2635" s="9">
        <v>42314</v>
      </c>
      <c r="B2635" s="10">
        <v>4165.0388000000003</v>
      </c>
      <c r="C2635" s="10">
        <v>4154.0230000000001</v>
      </c>
      <c r="D2635" s="10">
        <v>4250.1632</v>
      </c>
      <c r="E2635" s="10">
        <v>4153.1346000000003</v>
      </c>
      <c r="F2635" s="10">
        <v>4244.1449000000002</v>
      </c>
      <c r="G2635" s="10">
        <v>9523684800</v>
      </c>
      <c r="H2635" s="10">
        <v>99900398029</v>
      </c>
      <c r="I2635" s="10">
        <v>79.106099999999998</v>
      </c>
      <c r="J2635" s="10">
        <v>1.8993</v>
      </c>
    </row>
    <row r="2636" spans="1:10" x14ac:dyDescent="0.25">
      <c r="A2636" s="9">
        <v>42317</v>
      </c>
      <c r="B2636" s="10">
        <v>4244.1449000000002</v>
      </c>
      <c r="C2636" s="10">
        <v>4241.2637999999997</v>
      </c>
      <c r="D2636" s="10">
        <v>4333.8834999999999</v>
      </c>
      <c r="E2636" s="10">
        <v>4240.1953000000003</v>
      </c>
      <c r="F2636" s="10">
        <v>4303.9654</v>
      </c>
      <c r="G2636" s="10">
        <v>12818665300</v>
      </c>
      <c r="H2636" s="10">
        <v>128968206019</v>
      </c>
      <c r="I2636" s="10">
        <v>59.820500000000003</v>
      </c>
      <c r="J2636" s="10">
        <v>1.4095</v>
      </c>
    </row>
    <row r="2637" spans="1:10" x14ac:dyDescent="0.25">
      <c r="A2637" s="9">
        <v>42318</v>
      </c>
      <c r="B2637" s="10">
        <v>4303.9654</v>
      </c>
      <c r="C2637" s="10">
        <v>4275.3543</v>
      </c>
      <c r="D2637" s="10">
        <v>4336.8593000000001</v>
      </c>
      <c r="E2637" s="10">
        <v>4263.5962</v>
      </c>
      <c r="F2637" s="10">
        <v>4309.2790000000005</v>
      </c>
      <c r="G2637" s="10">
        <v>8843079800</v>
      </c>
      <c r="H2637" s="10">
        <v>92264025923</v>
      </c>
      <c r="I2637" s="10">
        <v>5.3136000000000001</v>
      </c>
      <c r="J2637" s="10">
        <v>0.1235</v>
      </c>
    </row>
    <row r="2638" spans="1:10" x14ac:dyDescent="0.25">
      <c r="A2638" s="9">
        <v>42319</v>
      </c>
      <c r="B2638" s="10">
        <v>4309.2790000000005</v>
      </c>
      <c r="C2638" s="10">
        <v>4313.7671</v>
      </c>
      <c r="D2638" s="10">
        <v>4334.7178999999996</v>
      </c>
      <c r="E2638" s="10">
        <v>4281.3652000000002</v>
      </c>
      <c r="F2638" s="10">
        <v>4331.5645999999997</v>
      </c>
      <c r="G2638" s="10">
        <v>6659250800</v>
      </c>
      <c r="H2638" s="10">
        <v>69731411467</v>
      </c>
      <c r="I2638" s="10">
        <v>22.285599999999999</v>
      </c>
      <c r="J2638" s="10">
        <v>0.51719999999999999</v>
      </c>
    </row>
    <row r="2639" spans="1:10" x14ac:dyDescent="0.25">
      <c r="A2639" s="9">
        <v>42320</v>
      </c>
      <c r="B2639" s="10">
        <v>4331.5645999999997</v>
      </c>
      <c r="C2639" s="10">
        <v>4331.9929000000002</v>
      </c>
      <c r="D2639" s="10">
        <v>4336.1813000000002</v>
      </c>
      <c r="E2639" s="10">
        <v>4258.1252999999997</v>
      </c>
      <c r="F2639" s="10">
        <v>4297.3955999999998</v>
      </c>
      <c r="G2639" s="10">
        <v>5825965500</v>
      </c>
      <c r="H2639" s="10">
        <v>63853095160</v>
      </c>
      <c r="I2639" s="10">
        <v>-34.168999999999997</v>
      </c>
      <c r="J2639" s="10">
        <v>-0.78879999999999995</v>
      </c>
    </row>
    <row r="2640" spans="1:10" x14ac:dyDescent="0.25">
      <c r="A2640" s="9">
        <v>42321</v>
      </c>
      <c r="B2640" s="10">
        <v>4297.3955999999998</v>
      </c>
      <c r="C2640" s="10">
        <v>4261.5743000000002</v>
      </c>
      <c r="D2640" s="10">
        <v>4305.7803000000004</v>
      </c>
      <c r="E2640" s="10">
        <v>4218.5657000000001</v>
      </c>
      <c r="F2640" s="10">
        <v>4256.1756999999998</v>
      </c>
      <c r="G2640" s="10">
        <v>6137303800</v>
      </c>
      <c r="H2640" s="10">
        <v>69831318949</v>
      </c>
      <c r="I2640" s="10">
        <v>-41.219900000000003</v>
      </c>
      <c r="J2640" s="10">
        <v>-0.95920000000000005</v>
      </c>
    </row>
    <row r="2641" spans="1:10" x14ac:dyDescent="0.25">
      <c r="A2641" s="9">
        <v>42324</v>
      </c>
      <c r="B2641" s="10">
        <v>4256.1756999999998</v>
      </c>
      <c r="C2641" s="10">
        <v>4186.8028000000004</v>
      </c>
      <c r="D2641" s="10">
        <v>4311.3146999999999</v>
      </c>
      <c r="E2641" s="10">
        <v>4180.5147999999999</v>
      </c>
      <c r="F2641" s="10">
        <v>4311.1163999999999</v>
      </c>
      <c r="G2641" s="10">
        <v>5179445300</v>
      </c>
      <c r="H2641" s="10">
        <v>58183181857</v>
      </c>
      <c r="I2641" s="10">
        <v>54.9407</v>
      </c>
      <c r="J2641" s="10">
        <v>1.2907999999999999</v>
      </c>
    </row>
    <row r="2642" spans="1:10" x14ac:dyDescent="0.25">
      <c r="A2642" s="9">
        <v>42325</v>
      </c>
      <c r="B2642" s="10">
        <v>4311.1163999999999</v>
      </c>
      <c r="C2642" s="10">
        <v>4348.5427</v>
      </c>
      <c r="D2642" s="10">
        <v>4399.8194999999996</v>
      </c>
      <c r="E2642" s="10">
        <v>4299.1787000000004</v>
      </c>
      <c r="F2642" s="10">
        <v>4308.7457000000004</v>
      </c>
      <c r="G2642" s="10">
        <v>7336133800</v>
      </c>
      <c r="H2642" s="10">
        <v>83355135569</v>
      </c>
      <c r="I2642" s="10">
        <v>-2.3706999999999998</v>
      </c>
      <c r="J2642" s="10">
        <v>-5.5E-2</v>
      </c>
    </row>
    <row r="2643" spans="1:10" x14ac:dyDescent="0.25">
      <c r="A2643" s="9">
        <v>42326</v>
      </c>
      <c r="B2643" s="10">
        <v>4308.7457000000004</v>
      </c>
      <c r="C2643" s="10">
        <v>4305.5888000000004</v>
      </c>
      <c r="D2643" s="10">
        <v>4321.8892999999998</v>
      </c>
      <c r="E2643" s="10">
        <v>4251.2573000000002</v>
      </c>
      <c r="F2643" s="10">
        <v>4259.6046999999999</v>
      </c>
      <c r="G2643" s="10">
        <v>6305436400</v>
      </c>
      <c r="H2643" s="10">
        <v>69327577081</v>
      </c>
      <c r="I2643" s="10">
        <v>-49.140999999999998</v>
      </c>
      <c r="J2643" s="10">
        <v>-1.1405000000000001</v>
      </c>
    </row>
    <row r="2644" spans="1:10" x14ac:dyDescent="0.25">
      <c r="A2644" s="9">
        <v>42327</v>
      </c>
      <c r="B2644" s="10">
        <v>4259.6046999999999</v>
      </c>
      <c r="C2644" s="10">
        <v>4267.9210000000003</v>
      </c>
      <c r="D2644" s="10">
        <v>4332.9660000000003</v>
      </c>
      <c r="E2644" s="10">
        <v>4249.7730000000001</v>
      </c>
      <c r="F2644" s="10">
        <v>4332.1899999999996</v>
      </c>
      <c r="G2644" s="10">
        <v>4628701300</v>
      </c>
      <c r="H2644" s="10">
        <v>50330884868</v>
      </c>
      <c r="I2644" s="10">
        <v>72.585300000000004</v>
      </c>
      <c r="J2644" s="10">
        <v>1.704</v>
      </c>
    </row>
    <row r="2645" spans="1:10" x14ac:dyDescent="0.25">
      <c r="A2645" s="9">
        <v>42328</v>
      </c>
      <c r="B2645" s="10">
        <v>4332.1899999999996</v>
      </c>
      <c r="C2645" s="10">
        <v>4338.9151000000002</v>
      </c>
      <c r="D2645" s="10">
        <v>4374.8094000000001</v>
      </c>
      <c r="E2645" s="10">
        <v>4328.4336999999996</v>
      </c>
      <c r="F2645" s="10">
        <v>4360.7775000000001</v>
      </c>
      <c r="G2645" s="10">
        <v>5130624300</v>
      </c>
      <c r="H2645" s="10">
        <v>55957855822</v>
      </c>
      <c r="I2645" s="10">
        <v>28.587499999999999</v>
      </c>
      <c r="J2645" s="10">
        <v>0.65990000000000004</v>
      </c>
    </row>
    <row r="2646" spans="1:10" x14ac:dyDescent="0.25">
      <c r="A2646" s="9">
        <v>42331</v>
      </c>
      <c r="B2646" s="10">
        <v>4360.7775000000001</v>
      </c>
      <c r="C2646" s="10">
        <v>4371.6773000000003</v>
      </c>
      <c r="D2646" s="10">
        <v>4414.0641999999998</v>
      </c>
      <c r="E2646" s="10">
        <v>4341.1247999999996</v>
      </c>
      <c r="F2646" s="10">
        <v>4356.6781000000001</v>
      </c>
      <c r="G2646" s="10">
        <v>5308593800</v>
      </c>
      <c r="H2646" s="10">
        <v>60972517193</v>
      </c>
      <c r="I2646" s="10">
        <v>-4.0994000000000002</v>
      </c>
      <c r="J2646" s="10">
        <v>-9.4E-2</v>
      </c>
    </row>
    <row r="2647" spans="1:10" x14ac:dyDescent="0.25">
      <c r="A2647" s="9">
        <v>42332</v>
      </c>
      <c r="B2647" s="10">
        <v>4356.6781000000001</v>
      </c>
      <c r="C2647" s="10">
        <v>4353.4087</v>
      </c>
      <c r="D2647" s="10">
        <v>4371.5600000000004</v>
      </c>
      <c r="E2647" s="10">
        <v>4293.9569000000001</v>
      </c>
      <c r="F2647" s="10">
        <v>4371.3503000000001</v>
      </c>
      <c r="G2647" s="10">
        <v>4277306400</v>
      </c>
      <c r="H2647" s="10">
        <v>47073467859</v>
      </c>
      <c r="I2647" s="10">
        <v>14.6722</v>
      </c>
      <c r="J2647" s="10">
        <v>0.33679999999999999</v>
      </c>
    </row>
    <row r="2648" spans="1:10" x14ac:dyDescent="0.25">
      <c r="A2648" s="9">
        <v>42333</v>
      </c>
      <c r="B2648" s="10">
        <v>4371.3503000000001</v>
      </c>
      <c r="C2648" s="10">
        <v>4364.6466</v>
      </c>
      <c r="D2648" s="10">
        <v>4433.5001000000002</v>
      </c>
      <c r="E2648" s="10">
        <v>4359.4558999999999</v>
      </c>
      <c r="F2648" s="10">
        <v>4432.5672999999997</v>
      </c>
      <c r="G2648" s="10">
        <v>4621431700</v>
      </c>
      <c r="H2648" s="10">
        <v>54123610975</v>
      </c>
      <c r="I2648" s="10">
        <v>61.216999999999999</v>
      </c>
      <c r="J2648" s="10">
        <v>1.4004000000000001</v>
      </c>
    </row>
    <row r="2649" spans="1:10" x14ac:dyDescent="0.25">
      <c r="A2649" s="9">
        <v>42334</v>
      </c>
      <c r="B2649" s="10">
        <v>4432.5672999999997</v>
      </c>
      <c r="C2649" s="10">
        <v>4454.7011000000002</v>
      </c>
      <c r="D2649" s="10">
        <v>4463.4418999999998</v>
      </c>
      <c r="E2649" s="10">
        <v>4402.2353999999996</v>
      </c>
      <c r="F2649" s="10">
        <v>4409.6980000000003</v>
      </c>
      <c r="G2649" s="10">
        <v>4808723400</v>
      </c>
      <c r="H2649" s="10">
        <v>55729299246</v>
      </c>
      <c r="I2649" s="10">
        <v>-22.869299999999999</v>
      </c>
      <c r="J2649" s="10">
        <v>-0.51590000000000003</v>
      </c>
    </row>
    <row r="2650" spans="1:10" x14ac:dyDescent="0.25">
      <c r="A2650" s="9">
        <v>42335</v>
      </c>
      <c r="B2650" s="10">
        <v>4409.6980000000003</v>
      </c>
      <c r="C2650" s="10">
        <v>4383.6548000000003</v>
      </c>
      <c r="D2650" s="10">
        <v>4404.9436999999998</v>
      </c>
      <c r="E2650" s="10">
        <v>4144.4943999999996</v>
      </c>
      <c r="F2650" s="10">
        <v>4183.0353999999998</v>
      </c>
      <c r="G2650" s="10">
        <v>6228263700</v>
      </c>
      <c r="H2650" s="10">
        <v>68158767836</v>
      </c>
      <c r="I2650" s="10">
        <v>-226.6626</v>
      </c>
      <c r="J2650" s="10">
        <v>-5.1401000000000003</v>
      </c>
    </row>
    <row r="2651" spans="1:10" x14ac:dyDescent="0.25">
      <c r="A2651" s="9">
        <v>42338</v>
      </c>
      <c r="B2651" s="10">
        <v>4183.0353999999998</v>
      </c>
      <c r="C2651" s="10">
        <v>4182.1369000000004</v>
      </c>
      <c r="D2651" s="10">
        <v>4236.0105000000003</v>
      </c>
      <c r="E2651" s="10">
        <v>4040.7341999999999</v>
      </c>
      <c r="F2651" s="10">
        <v>4232.3512000000001</v>
      </c>
      <c r="G2651" s="10">
        <v>5654407200</v>
      </c>
      <c r="H2651" s="10">
        <v>56058688636</v>
      </c>
      <c r="I2651" s="10">
        <v>49.315800000000003</v>
      </c>
      <c r="J2651" s="10">
        <v>1.1789000000000001</v>
      </c>
    </row>
    <row r="2652" spans="1:10" x14ac:dyDescent="0.25">
      <c r="A2652" s="9">
        <v>42339</v>
      </c>
      <c r="B2652" s="10">
        <v>4232.3512000000001</v>
      </c>
      <c r="C2652" s="10">
        <v>4229.6319000000003</v>
      </c>
      <c r="D2652" s="10">
        <v>4280.3316000000004</v>
      </c>
      <c r="E2652" s="10">
        <v>4194.8690999999999</v>
      </c>
      <c r="F2652" s="10">
        <v>4237.5096999999996</v>
      </c>
      <c r="G2652" s="10">
        <v>4665050900</v>
      </c>
      <c r="H2652" s="10">
        <v>48156639805</v>
      </c>
      <c r="I2652" s="10">
        <v>5.1585000000000001</v>
      </c>
      <c r="J2652" s="10">
        <v>0.12189999999999999</v>
      </c>
    </row>
    <row r="2653" spans="1:10" x14ac:dyDescent="0.25">
      <c r="A2653" s="9">
        <v>42340</v>
      </c>
      <c r="B2653" s="10">
        <v>4237.5096999999996</v>
      </c>
      <c r="C2653" s="10">
        <v>4214.7403999999997</v>
      </c>
      <c r="D2653" s="10">
        <v>4312.7799000000005</v>
      </c>
      <c r="E2653" s="10">
        <v>4169.4485999999997</v>
      </c>
      <c r="F2653" s="10">
        <v>4312.5275000000001</v>
      </c>
      <c r="G2653" s="10">
        <v>8444461200</v>
      </c>
      <c r="H2653" s="10">
        <v>82090658410</v>
      </c>
      <c r="I2653" s="10">
        <v>75.017799999999994</v>
      </c>
      <c r="J2653" s="10">
        <v>1.7703</v>
      </c>
    </row>
    <row r="2654" spans="1:10" x14ac:dyDescent="0.25">
      <c r="A2654" s="9">
        <v>42341</v>
      </c>
      <c r="B2654" s="10">
        <v>4312.5275000000001</v>
      </c>
      <c r="C2654" s="10">
        <v>4308.3751000000002</v>
      </c>
      <c r="D2654" s="10">
        <v>4377.5289000000002</v>
      </c>
      <c r="E2654" s="10">
        <v>4299.7125999999998</v>
      </c>
      <c r="F2654" s="10">
        <v>4369.7350999999999</v>
      </c>
      <c r="G2654" s="10">
        <v>8592124800</v>
      </c>
      <c r="H2654" s="10">
        <v>73871576188</v>
      </c>
      <c r="I2654" s="10">
        <v>57.207599999999999</v>
      </c>
      <c r="J2654" s="10">
        <v>1.3265</v>
      </c>
    </row>
    <row r="2655" spans="1:10" x14ac:dyDescent="0.25">
      <c r="A2655" s="9">
        <v>42342</v>
      </c>
      <c r="B2655" s="10">
        <v>4369.7350999999999</v>
      </c>
      <c r="C2655" s="10">
        <v>4345.3155999999999</v>
      </c>
      <c r="D2655" s="10">
        <v>4353.7012000000004</v>
      </c>
      <c r="E2655" s="10">
        <v>4279.0110999999997</v>
      </c>
      <c r="F2655" s="10">
        <v>4305.0628999999999</v>
      </c>
      <c r="G2655" s="10">
        <v>5503007900</v>
      </c>
      <c r="H2655" s="10">
        <v>54321666994</v>
      </c>
      <c r="I2655" s="10">
        <v>-64.672200000000004</v>
      </c>
      <c r="J2655" s="10">
        <v>-1.48</v>
      </c>
    </row>
    <row r="2656" spans="1:10" x14ac:dyDescent="0.25">
      <c r="A2656" s="9">
        <v>42345</v>
      </c>
      <c r="B2656" s="10">
        <v>4305.0628999999999</v>
      </c>
      <c r="C2656" s="10">
        <v>4308.2754999999997</v>
      </c>
      <c r="D2656" s="10">
        <v>4333.5083999999997</v>
      </c>
      <c r="E2656" s="10">
        <v>4285.9079000000002</v>
      </c>
      <c r="F2656" s="10">
        <v>4323.6665999999996</v>
      </c>
      <c r="G2656" s="10">
        <v>3787650800</v>
      </c>
      <c r="H2656" s="10">
        <v>41027047058</v>
      </c>
      <c r="I2656" s="10">
        <v>18.6037</v>
      </c>
      <c r="J2656" s="10">
        <v>0.43209999999999998</v>
      </c>
    </row>
    <row r="2657" spans="1:10" x14ac:dyDescent="0.25">
      <c r="A2657" s="9">
        <v>42346</v>
      </c>
      <c r="B2657" s="10">
        <v>4323.6665999999996</v>
      </c>
      <c r="C2657" s="10">
        <v>4300.5568999999996</v>
      </c>
      <c r="D2657" s="10">
        <v>4300.5568999999996</v>
      </c>
      <c r="E2657" s="10">
        <v>4226.5415000000003</v>
      </c>
      <c r="F2657" s="10">
        <v>4232.0564000000004</v>
      </c>
      <c r="G2657" s="10">
        <v>4218150600</v>
      </c>
      <c r="H2657" s="10">
        <v>44704829406</v>
      </c>
      <c r="I2657" s="10">
        <v>-91.610200000000006</v>
      </c>
      <c r="J2657" s="10">
        <v>-2.1187999999999998</v>
      </c>
    </row>
    <row r="2658" spans="1:10" x14ac:dyDescent="0.25">
      <c r="A2658" s="9">
        <v>42347</v>
      </c>
      <c r="B2658" s="10">
        <v>4232.0564000000004</v>
      </c>
      <c r="C2658" s="10">
        <v>4213.5798000000004</v>
      </c>
      <c r="D2658" s="10">
        <v>4264.4883</v>
      </c>
      <c r="E2658" s="10">
        <v>4210.0848999999998</v>
      </c>
      <c r="F2658" s="10">
        <v>4253.7467999999999</v>
      </c>
      <c r="G2658" s="10">
        <v>3329506600</v>
      </c>
      <c r="H2658" s="10">
        <v>36835704911</v>
      </c>
      <c r="I2658" s="10">
        <v>21.6904</v>
      </c>
      <c r="J2658" s="10">
        <v>0.51249999999999996</v>
      </c>
    </row>
    <row r="2659" spans="1:10" x14ac:dyDescent="0.25">
      <c r="A2659" s="9">
        <v>42348</v>
      </c>
      <c r="B2659" s="10">
        <v>4253.7467999999999</v>
      </c>
      <c r="C2659" s="10">
        <v>4261.0203000000001</v>
      </c>
      <c r="D2659" s="10">
        <v>4294.6138000000001</v>
      </c>
      <c r="E2659" s="10">
        <v>4235.5291999999999</v>
      </c>
      <c r="F2659" s="10">
        <v>4245.6958000000004</v>
      </c>
      <c r="G2659" s="10">
        <v>3649997300</v>
      </c>
      <c r="H2659" s="10">
        <v>40877887899</v>
      </c>
      <c r="I2659" s="10">
        <v>-8.0510000000000002</v>
      </c>
      <c r="J2659" s="10">
        <v>-0.1893</v>
      </c>
    </row>
    <row r="2660" spans="1:10" x14ac:dyDescent="0.25">
      <c r="A2660" s="9">
        <v>42349</v>
      </c>
      <c r="B2660" s="10">
        <v>4245.6958000000004</v>
      </c>
      <c r="C2660" s="10">
        <v>4232.8212999999996</v>
      </c>
      <c r="D2660" s="10">
        <v>4238.5439999999999</v>
      </c>
      <c r="E2660" s="10">
        <v>4179.7169999999996</v>
      </c>
      <c r="F2660" s="10">
        <v>4205.2266</v>
      </c>
      <c r="G2660" s="10">
        <v>3434988600</v>
      </c>
      <c r="H2660" s="10">
        <v>36898906722</v>
      </c>
      <c r="I2660" s="10">
        <v>-40.469200000000001</v>
      </c>
      <c r="J2660" s="10">
        <v>-0.95320000000000005</v>
      </c>
    </row>
    <row r="2661" spans="1:10" x14ac:dyDescent="0.25">
      <c r="A2661" s="9">
        <v>42352</v>
      </c>
      <c r="B2661" s="10">
        <v>4205.2266</v>
      </c>
      <c r="C2661" s="10">
        <v>4172.5014000000001</v>
      </c>
      <c r="D2661" s="10">
        <v>4302.0875999999998</v>
      </c>
      <c r="E2661" s="10">
        <v>4166.7267000000002</v>
      </c>
      <c r="F2661" s="10">
        <v>4299.7119000000002</v>
      </c>
      <c r="G2661" s="10">
        <v>4092290100</v>
      </c>
      <c r="H2661" s="10">
        <v>41498395983</v>
      </c>
      <c r="I2661" s="10">
        <v>94.485299999999995</v>
      </c>
      <c r="J2661" s="10">
        <v>2.2469000000000001</v>
      </c>
    </row>
    <row r="2662" spans="1:10" x14ac:dyDescent="0.25">
      <c r="A2662" s="9">
        <v>42353</v>
      </c>
      <c r="B2662" s="10">
        <v>4299.7119000000002</v>
      </c>
      <c r="C2662" s="10">
        <v>4296.4155000000001</v>
      </c>
      <c r="D2662" s="10">
        <v>4322.4966000000004</v>
      </c>
      <c r="E2662" s="10">
        <v>4273.0789000000004</v>
      </c>
      <c r="F2662" s="10">
        <v>4295.2201999999997</v>
      </c>
      <c r="G2662" s="10">
        <v>3559722900</v>
      </c>
      <c r="H2662" s="10">
        <v>38265295345</v>
      </c>
      <c r="I2662" s="10">
        <v>-4.4916999999999998</v>
      </c>
      <c r="J2662" s="10">
        <v>-0.1045</v>
      </c>
    </row>
    <row r="2663" spans="1:10" x14ac:dyDescent="0.25">
      <c r="A2663" s="9">
        <v>42354</v>
      </c>
      <c r="B2663" s="10">
        <v>4295.2201999999997</v>
      </c>
      <c r="C2663" s="10">
        <v>4304.7568000000001</v>
      </c>
      <c r="D2663" s="10">
        <v>4317.2179999999998</v>
      </c>
      <c r="E2663" s="10">
        <v>4278.6571000000004</v>
      </c>
      <c r="F2663" s="10">
        <v>4287.3033999999998</v>
      </c>
      <c r="G2663" s="10">
        <v>3103469600</v>
      </c>
      <c r="H2663" s="10">
        <v>32424732898</v>
      </c>
      <c r="I2663" s="10">
        <v>-7.9168000000000003</v>
      </c>
      <c r="J2663" s="10">
        <v>-0.18429999999999999</v>
      </c>
    </row>
    <row r="2664" spans="1:10" x14ac:dyDescent="0.25">
      <c r="A2664" s="9">
        <v>42355</v>
      </c>
      <c r="B2664" s="10">
        <v>4287.3033999999998</v>
      </c>
      <c r="C2664" s="10">
        <v>4306.9540999999999</v>
      </c>
      <c r="D2664" s="10">
        <v>4381.1234999999997</v>
      </c>
      <c r="E2664" s="10">
        <v>4306.4800999999998</v>
      </c>
      <c r="F2664" s="10">
        <v>4380.8098</v>
      </c>
      <c r="G2664" s="10">
        <v>4910466900</v>
      </c>
      <c r="H2664" s="10">
        <v>52574302829</v>
      </c>
      <c r="I2664" s="10">
        <v>93.506399999999999</v>
      </c>
      <c r="J2664" s="10">
        <v>2.181</v>
      </c>
    </row>
    <row r="2665" spans="1:10" x14ac:dyDescent="0.25">
      <c r="A2665" s="9">
        <v>42356</v>
      </c>
      <c r="B2665" s="10">
        <v>4380.8098</v>
      </c>
      <c r="C2665" s="10">
        <v>4374.7444999999998</v>
      </c>
      <c r="D2665" s="10">
        <v>4426.5798999999997</v>
      </c>
      <c r="E2665" s="10">
        <v>4364.5662000000002</v>
      </c>
      <c r="F2665" s="10">
        <v>4377.7421000000004</v>
      </c>
      <c r="G2665" s="10">
        <v>5638634700</v>
      </c>
      <c r="H2665" s="10">
        <v>60819701519</v>
      </c>
      <c r="I2665" s="10">
        <v>-3.0676999999999999</v>
      </c>
      <c r="J2665" s="10">
        <v>-7.0000000000000007E-2</v>
      </c>
    </row>
    <row r="2666" spans="1:10" x14ac:dyDescent="0.25">
      <c r="A2666" s="9">
        <v>42359</v>
      </c>
      <c r="B2666" s="10">
        <v>4377.7421000000004</v>
      </c>
      <c r="C2666" s="10">
        <v>4366.5060000000003</v>
      </c>
      <c r="D2666" s="10">
        <v>4507.8980000000001</v>
      </c>
      <c r="E2666" s="10">
        <v>4362.683</v>
      </c>
      <c r="F2666" s="10">
        <v>4497</v>
      </c>
      <c r="G2666" s="10">
        <v>7448047000</v>
      </c>
      <c r="H2666" s="10">
        <v>78639407369</v>
      </c>
      <c r="I2666" s="10">
        <v>119.25790000000001</v>
      </c>
      <c r="J2666" s="10">
        <v>2.7242000000000002</v>
      </c>
    </row>
    <row r="2667" spans="1:10" x14ac:dyDescent="0.25">
      <c r="A2667" s="9">
        <v>42360</v>
      </c>
      <c r="B2667" s="10">
        <v>4497</v>
      </c>
      <c r="C2667" s="10">
        <v>4509.8724000000002</v>
      </c>
      <c r="D2667" s="10">
        <v>4529.1223</v>
      </c>
      <c r="E2667" s="10">
        <v>4479.1486000000004</v>
      </c>
      <c r="F2667" s="10">
        <v>4520.0123999999996</v>
      </c>
      <c r="G2667" s="10">
        <v>5100514300</v>
      </c>
      <c r="H2667" s="10">
        <v>57850072025</v>
      </c>
      <c r="I2667" s="10">
        <v>23.0124</v>
      </c>
      <c r="J2667" s="10">
        <v>0.51170000000000004</v>
      </c>
    </row>
    <row r="2668" spans="1:10" x14ac:dyDescent="0.25">
      <c r="A2668" s="9">
        <v>42361</v>
      </c>
      <c r="B2668" s="10">
        <v>4520.0123999999996</v>
      </c>
      <c r="C2668" s="10">
        <v>4520.9214000000002</v>
      </c>
      <c r="D2668" s="10">
        <v>4564.9084000000003</v>
      </c>
      <c r="E2668" s="10">
        <v>4503.6265000000003</v>
      </c>
      <c r="F2668" s="10">
        <v>4513.8392999999996</v>
      </c>
      <c r="G2668" s="10">
        <v>6191903600</v>
      </c>
      <c r="H2668" s="10">
        <v>66422607382</v>
      </c>
      <c r="I2668" s="10">
        <v>-6.1730999999999998</v>
      </c>
      <c r="J2668" s="10">
        <v>-0.1366</v>
      </c>
    </row>
    <row r="2669" spans="1:10" x14ac:dyDescent="0.25">
      <c r="A2669" s="9">
        <v>42362</v>
      </c>
      <c r="B2669" s="10">
        <v>4513.8392999999996</v>
      </c>
      <c r="C2669" s="10">
        <v>4502.9184999999998</v>
      </c>
      <c r="D2669" s="10">
        <v>4504.7457999999997</v>
      </c>
      <c r="E2669" s="10">
        <v>4409.7191000000003</v>
      </c>
      <c r="F2669" s="10">
        <v>4457.3082999999997</v>
      </c>
      <c r="G2669" s="10">
        <v>4373455000</v>
      </c>
      <c r="H2669" s="10">
        <v>44985339230</v>
      </c>
      <c r="I2669" s="10">
        <v>-56.530999999999999</v>
      </c>
      <c r="J2669" s="10">
        <v>-1.2524</v>
      </c>
    </row>
    <row r="2670" spans="1:10" x14ac:dyDescent="0.25">
      <c r="A2670" s="9">
        <v>42363</v>
      </c>
      <c r="B2670" s="10">
        <v>4457.3082999999997</v>
      </c>
      <c r="C2670" s="10">
        <v>4462.5338000000002</v>
      </c>
      <c r="D2670" s="10">
        <v>4483.2304000000004</v>
      </c>
      <c r="E2670" s="10">
        <v>4445.3386</v>
      </c>
      <c r="F2670" s="10">
        <v>4478.3447999999999</v>
      </c>
      <c r="G2670" s="10">
        <v>2948529000</v>
      </c>
      <c r="H2670" s="10">
        <v>32076159291</v>
      </c>
      <c r="I2670" s="10">
        <v>21.0365</v>
      </c>
      <c r="J2670" s="10">
        <v>0.47199999999999998</v>
      </c>
    </row>
    <row r="2671" spans="1:10" x14ac:dyDescent="0.25">
      <c r="A2671" s="9">
        <v>42366</v>
      </c>
      <c r="B2671" s="10">
        <v>4478.3447999999999</v>
      </c>
      <c r="C2671" s="10">
        <v>4489.2816000000003</v>
      </c>
      <c r="D2671" s="10">
        <v>4495.1099000000004</v>
      </c>
      <c r="E2671" s="10">
        <v>4367.5344999999998</v>
      </c>
      <c r="F2671" s="10">
        <v>4367.5344999999998</v>
      </c>
      <c r="G2671" s="10">
        <v>4632851800</v>
      </c>
      <c r="H2671" s="10">
        <v>47753903045</v>
      </c>
      <c r="I2671" s="10">
        <v>-110.8103</v>
      </c>
      <c r="J2671" s="10">
        <v>-2.4744000000000002</v>
      </c>
    </row>
    <row r="2672" spans="1:10" x14ac:dyDescent="0.25">
      <c r="A2672" s="9">
        <v>42367</v>
      </c>
      <c r="B2672" s="10">
        <v>4367.5344999999998</v>
      </c>
      <c r="C2672" s="10">
        <v>4364.5532000000003</v>
      </c>
      <c r="D2672" s="10">
        <v>4410.8154000000004</v>
      </c>
      <c r="E2672" s="10">
        <v>4349.1264000000001</v>
      </c>
      <c r="F2672" s="10">
        <v>4410.3290999999999</v>
      </c>
      <c r="G2672" s="10">
        <v>3044426500</v>
      </c>
      <c r="H2672" s="10">
        <v>32830612386</v>
      </c>
      <c r="I2672" s="10">
        <v>42.794600000000003</v>
      </c>
      <c r="J2672" s="10">
        <v>0.9798</v>
      </c>
    </row>
    <row r="2673" spans="1:10" x14ac:dyDescent="0.25">
      <c r="A2673" s="9">
        <v>42368</v>
      </c>
      <c r="B2673" s="10">
        <v>4410.3290999999999</v>
      </c>
      <c r="C2673" s="10">
        <v>4413.7777999999998</v>
      </c>
      <c r="D2673" s="10">
        <v>4418.5504000000001</v>
      </c>
      <c r="E2673" s="10">
        <v>4374.7168000000001</v>
      </c>
      <c r="F2673" s="10">
        <v>4417.8662000000004</v>
      </c>
      <c r="G2673" s="10">
        <v>2948095100</v>
      </c>
      <c r="H2673" s="10">
        <v>32572810453</v>
      </c>
      <c r="I2673" s="10">
        <v>7.5370999999999997</v>
      </c>
      <c r="J2673" s="10">
        <v>0.1709</v>
      </c>
    </row>
    <row r="2674" spans="1:10" x14ac:dyDescent="0.25">
      <c r="A2674" s="9">
        <v>42369</v>
      </c>
      <c r="B2674" s="10">
        <v>4417.8662000000004</v>
      </c>
      <c r="C2674" s="10">
        <v>4416.6418000000003</v>
      </c>
      <c r="D2674" s="10">
        <v>4429.2988999999998</v>
      </c>
      <c r="E2674" s="10">
        <v>4374.5824000000002</v>
      </c>
      <c r="F2674" s="10">
        <v>4375.1691000000001</v>
      </c>
      <c r="G2674" s="10">
        <v>3161781800</v>
      </c>
      <c r="H2674" s="10">
        <v>33464878385</v>
      </c>
      <c r="I2674" s="10">
        <v>-42.697099999999999</v>
      </c>
      <c r="J2674" s="10">
        <v>-0.96650000000000003</v>
      </c>
    </row>
    <row r="2675" spans="1:10" x14ac:dyDescent="0.25">
      <c r="A2675" s="9">
        <v>42373</v>
      </c>
      <c r="B2675" s="10">
        <v>4375.1691000000001</v>
      </c>
      <c r="C2675" s="10">
        <v>4368.2975999999999</v>
      </c>
      <c r="D2675" s="10">
        <v>4370.9642000000003</v>
      </c>
      <c r="E2675" s="10">
        <v>4065.0715</v>
      </c>
      <c r="F2675" s="10">
        <v>4065.4845999999998</v>
      </c>
      <c r="G2675" s="10">
        <v>3383110700</v>
      </c>
      <c r="H2675" s="10">
        <v>31699062469</v>
      </c>
      <c r="I2675" s="10">
        <v>-309.68450000000001</v>
      </c>
      <c r="J2675" s="10">
        <v>-7.0781999999999998</v>
      </c>
    </row>
    <row r="2676" spans="1:10" x14ac:dyDescent="0.25">
      <c r="A2676" s="9">
        <v>42374</v>
      </c>
      <c r="B2676" s="10">
        <v>4065.4845999999998</v>
      </c>
      <c r="C2676" s="10">
        <v>3966.6041</v>
      </c>
      <c r="D2676" s="10">
        <v>4125.9967999999999</v>
      </c>
      <c r="E2676" s="10">
        <v>3952.4879999999998</v>
      </c>
      <c r="F2676" s="10">
        <v>4079.8507</v>
      </c>
      <c r="G2676" s="10">
        <v>4575916000</v>
      </c>
      <c r="H2676" s="10">
        <v>42040024930</v>
      </c>
      <c r="I2676" s="10">
        <v>14.366099999999999</v>
      </c>
      <c r="J2676" s="10">
        <v>0.35339999999999999</v>
      </c>
    </row>
    <row r="2677" spans="1:10" x14ac:dyDescent="0.25">
      <c r="A2677" s="9">
        <v>42375</v>
      </c>
      <c r="B2677" s="10">
        <v>4079.8507</v>
      </c>
      <c r="C2677" s="10">
        <v>4084.1644999999999</v>
      </c>
      <c r="D2677" s="10">
        <v>4181.1437999999998</v>
      </c>
      <c r="E2677" s="10">
        <v>4083.0419999999999</v>
      </c>
      <c r="F2677" s="10">
        <v>4181.0933000000005</v>
      </c>
      <c r="G2677" s="10">
        <v>3888776900</v>
      </c>
      <c r="H2677" s="10">
        <v>35304694235</v>
      </c>
      <c r="I2677" s="10">
        <v>101.2426</v>
      </c>
      <c r="J2677" s="10">
        <v>2.4815</v>
      </c>
    </row>
    <row r="2678" spans="1:10" x14ac:dyDescent="0.25">
      <c r="A2678" s="9">
        <v>42376</v>
      </c>
      <c r="B2678" s="10">
        <v>4181.0933000000005</v>
      </c>
      <c r="C2678" s="10">
        <v>4119.5033000000003</v>
      </c>
      <c r="D2678" s="10">
        <v>4119.6253999999999</v>
      </c>
      <c r="E2678" s="10">
        <v>3881.9847</v>
      </c>
      <c r="F2678" s="10">
        <v>3889.6145999999999</v>
      </c>
      <c r="G2678" s="10">
        <v>1097358400</v>
      </c>
      <c r="H2678" s="10">
        <v>9807151897</v>
      </c>
      <c r="I2678" s="10">
        <v>-291.4787</v>
      </c>
      <c r="J2678" s="10">
        <v>-6.9714</v>
      </c>
    </row>
    <row r="2679" spans="1:10" x14ac:dyDescent="0.25">
      <c r="A2679" s="9">
        <v>42377</v>
      </c>
      <c r="B2679" s="10">
        <v>3889.6145999999999</v>
      </c>
      <c r="C2679" s="10">
        <v>3992.2860000000001</v>
      </c>
      <c r="D2679" s="10">
        <v>4039.9355999999998</v>
      </c>
      <c r="E2679" s="10">
        <v>3833.2642000000001</v>
      </c>
      <c r="F2679" s="10">
        <v>3984.1563999999998</v>
      </c>
      <c r="G2679" s="10">
        <v>4940405600</v>
      </c>
      <c r="H2679" s="10">
        <v>44443770910</v>
      </c>
      <c r="I2679" s="10">
        <v>94.541799999999995</v>
      </c>
      <c r="J2679" s="10">
        <v>2.4306000000000001</v>
      </c>
    </row>
    <row r="2680" spans="1:10" x14ac:dyDescent="0.25">
      <c r="A2680" s="9">
        <v>42380</v>
      </c>
      <c r="B2680" s="10">
        <v>3984.1563999999998</v>
      </c>
      <c r="C2680" s="10">
        <v>3918.7278000000001</v>
      </c>
      <c r="D2680" s="10">
        <v>3944.0030000000002</v>
      </c>
      <c r="E2680" s="10">
        <v>3758.7957999999999</v>
      </c>
      <c r="F2680" s="10">
        <v>3758.7957999999999</v>
      </c>
      <c r="G2680" s="10">
        <v>4627923800</v>
      </c>
      <c r="H2680" s="10">
        <v>40412855282</v>
      </c>
      <c r="I2680" s="10">
        <v>-225.36060000000001</v>
      </c>
      <c r="J2680" s="10">
        <v>-5.6563999999999997</v>
      </c>
    </row>
    <row r="2681" spans="1:10" x14ac:dyDescent="0.25">
      <c r="A2681" s="9">
        <v>42381</v>
      </c>
      <c r="B2681" s="10">
        <v>3758.7957999999999</v>
      </c>
      <c r="C2681" s="10">
        <v>3769.8000999999999</v>
      </c>
      <c r="D2681" s="10">
        <v>3797.0279</v>
      </c>
      <c r="E2681" s="10">
        <v>3717.7042999999999</v>
      </c>
      <c r="F2681" s="10">
        <v>3757.7889</v>
      </c>
      <c r="G2681" s="10">
        <v>3207621900</v>
      </c>
      <c r="H2681" s="10">
        <v>28104880699</v>
      </c>
      <c r="I2681" s="10">
        <v>-1.0068999999999999</v>
      </c>
      <c r="J2681" s="10">
        <v>-2.6800000000000001E-2</v>
      </c>
    </row>
    <row r="2682" spans="1:10" x14ac:dyDescent="0.25">
      <c r="A2682" s="9">
        <v>42382</v>
      </c>
      <c r="B2682" s="10">
        <v>3757.7889</v>
      </c>
      <c r="C2682" s="10">
        <v>3779.8595</v>
      </c>
      <c r="D2682" s="10">
        <v>3816.9027000000001</v>
      </c>
      <c r="E2682" s="10">
        <v>3686.2393999999999</v>
      </c>
      <c r="F2682" s="10">
        <v>3686.2393999999999</v>
      </c>
      <c r="G2682" s="10">
        <v>2918163900</v>
      </c>
      <c r="H2682" s="10">
        <v>25708038932</v>
      </c>
      <c r="I2682" s="10">
        <v>-71.549499999999995</v>
      </c>
      <c r="J2682" s="10">
        <v>-1.9039999999999999</v>
      </c>
    </row>
    <row r="2683" spans="1:10" x14ac:dyDescent="0.25">
      <c r="A2683" s="9">
        <v>42383</v>
      </c>
      <c r="B2683" s="10">
        <v>3686.2393999999999</v>
      </c>
      <c r="C2683" s="10">
        <v>3607.3132000000001</v>
      </c>
      <c r="D2683" s="10">
        <v>3770.7705999999998</v>
      </c>
      <c r="E2683" s="10">
        <v>3598.0329999999999</v>
      </c>
      <c r="F2683" s="10">
        <v>3763.7076000000002</v>
      </c>
      <c r="G2683" s="10">
        <v>3630684200</v>
      </c>
      <c r="H2683" s="10">
        <v>29950231575</v>
      </c>
      <c r="I2683" s="10">
        <v>77.468199999999996</v>
      </c>
      <c r="J2683" s="10">
        <v>2.1015999999999999</v>
      </c>
    </row>
    <row r="2684" spans="1:10" x14ac:dyDescent="0.25">
      <c r="A2684" s="9">
        <v>42384</v>
      </c>
      <c r="B2684" s="10">
        <v>3763.7076000000002</v>
      </c>
      <c r="C2684" s="10">
        <v>3739.7323999999999</v>
      </c>
      <c r="D2684" s="10">
        <v>3757.8766000000001</v>
      </c>
      <c r="E2684" s="10">
        <v>3607.8008</v>
      </c>
      <c r="F2684" s="10">
        <v>3627.1095999999998</v>
      </c>
      <c r="G2684" s="10">
        <v>3297012100</v>
      </c>
      <c r="H2684" s="10">
        <v>26924162804</v>
      </c>
      <c r="I2684" s="10">
        <v>-136.59800000000001</v>
      </c>
      <c r="J2684" s="10">
        <v>-3.6293000000000002</v>
      </c>
    </row>
    <row r="2685" spans="1:10" x14ac:dyDescent="0.25">
      <c r="A2685" s="9">
        <v>42387</v>
      </c>
      <c r="B2685" s="10">
        <v>3627.1095999999998</v>
      </c>
      <c r="C2685" s="10">
        <v>3569.0817999999999</v>
      </c>
      <c r="D2685" s="10">
        <v>3677.4303</v>
      </c>
      <c r="E2685" s="10">
        <v>3565.1633999999999</v>
      </c>
      <c r="F2685" s="10">
        <v>3637.35</v>
      </c>
      <c r="G2685" s="10">
        <v>2682199300</v>
      </c>
      <c r="H2685" s="10">
        <v>21416688528</v>
      </c>
      <c r="I2685" s="10">
        <v>10.240399999999999</v>
      </c>
      <c r="J2685" s="10">
        <v>0.2823</v>
      </c>
    </row>
    <row r="2686" spans="1:10" x14ac:dyDescent="0.25">
      <c r="A2686" s="9">
        <v>42388</v>
      </c>
      <c r="B2686" s="10">
        <v>3637.35</v>
      </c>
      <c r="C2686" s="10">
        <v>3637.3627999999999</v>
      </c>
      <c r="D2686" s="10">
        <v>3757.1341000000002</v>
      </c>
      <c r="E2686" s="10">
        <v>3628.6988999999999</v>
      </c>
      <c r="F2686" s="10">
        <v>3752.6442999999999</v>
      </c>
      <c r="G2686" s="10">
        <v>3324071400</v>
      </c>
      <c r="H2686" s="10">
        <v>27692351175</v>
      </c>
      <c r="I2686" s="10">
        <v>115.29430000000001</v>
      </c>
      <c r="J2686" s="10">
        <v>3.1697000000000002</v>
      </c>
    </row>
    <row r="2687" spans="1:10" x14ac:dyDescent="0.25">
      <c r="A2687" s="9">
        <v>42389</v>
      </c>
      <c r="B2687" s="10">
        <v>3752.6442999999999</v>
      </c>
      <c r="C2687" s="10">
        <v>3735.895</v>
      </c>
      <c r="D2687" s="10">
        <v>3755.0005000000001</v>
      </c>
      <c r="E2687" s="10">
        <v>3669.7301000000002</v>
      </c>
      <c r="F2687" s="10">
        <v>3707.2123000000001</v>
      </c>
      <c r="G2687" s="10">
        <v>3677125400</v>
      </c>
      <c r="H2687" s="10">
        <v>30998023651</v>
      </c>
      <c r="I2687" s="10">
        <v>-45.432000000000002</v>
      </c>
      <c r="J2687" s="10">
        <v>-1.2107000000000001</v>
      </c>
    </row>
    <row r="2688" spans="1:10" x14ac:dyDescent="0.25">
      <c r="A2688" s="9">
        <v>42390</v>
      </c>
      <c r="B2688" s="10">
        <v>3707.2123000000001</v>
      </c>
      <c r="C2688" s="10">
        <v>3656.1511</v>
      </c>
      <c r="D2688" s="10">
        <v>3731.34</v>
      </c>
      <c r="E2688" s="10">
        <v>3600.0650999999998</v>
      </c>
      <c r="F2688" s="10">
        <v>3600.0650999999998</v>
      </c>
      <c r="G2688" s="10">
        <v>3093779500</v>
      </c>
      <c r="H2688" s="10">
        <v>25682305137</v>
      </c>
      <c r="I2688" s="10">
        <v>-107.1472</v>
      </c>
      <c r="J2688" s="10">
        <v>-2.8902000000000001</v>
      </c>
    </row>
    <row r="2689" spans="1:10" x14ac:dyDescent="0.25">
      <c r="A2689" s="9">
        <v>42391</v>
      </c>
      <c r="B2689" s="10">
        <v>3600.0650999999998</v>
      </c>
      <c r="C2689" s="10">
        <v>3636.7882</v>
      </c>
      <c r="D2689" s="10">
        <v>3659.5945000000002</v>
      </c>
      <c r="E2689" s="10">
        <v>3570.1125000000002</v>
      </c>
      <c r="F2689" s="10">
        <v>3640.3850000000002</v>
      </c>
      <c r="G2689" s="10">
        <v>2429440500</v>
      </c>
      <c r="H2689" s="10">
        <v>20547942608</v>
      </c>
      <c r="I2689" s="10">
        <v>40.319899999999997</v>
      </c>
      <c r="J2689" s="10">
        <v>1.1200000000000001</v>
      </c>
    </row>
    <row r="2690" spans="1:10" x14ac:dyDescent="0.25">
      <c r="A2690" s="9">
        <v>42394</v>
      </c>
      <c r="B2690" s="10">
        <v>3640.3850000000002</v>
      </c>
      <c r="C2690" s="10">
        <v>3659.9535000000001</v>
      </c>
      <c r="D2690" s="10">
        <v>3687.7946000000002</v>
      </c>
      <c r="E2690" s="10">
        <v>3638.0318000000002</v>
      </c>
      <c r="F2690" s="10">
        <v>3665.4449</v>
      </c>
      <c r="G2690" s="10">
        <v>2119741100</v>
      </c>
      <c r="H2690" s="10">
        <v>17429152628</v>
      </c>
      <c r="I2690" s="10">
        <v>25.059899999999999</v>
      </c>
      <c r="J2690" s="10">
        <v>0.68840000000000001</v>
      </c>
    </row>
    <row r="2691" spans="1:10" x14ac:dyDescent="0.25">
      <c r="A2691" s="9">
        <v>42395</v>
      </c>
      <c r="B2691" s="10">
        <v>3665.4449</v>
      </c>
      <c r="C2691" s="10">
        <v>3636.0862000000002</v>
      </c>
      <c r="D2691" s="10">
        <v>3639.3078999999998</v>
      </c>
      <c r="E2691" s="10">
        <v>3434.6320999999998</v>
      </c>
      <c r="F2691" s="10">
        <v>3437.7714999999998</v>
      </c>
      <c r="G2691" s="10">
        <v>3474611400</v>
      </c>
      <c r="H2691" s="10">
        <v>26986116833</v>
      </c>
      <c r="I2691" s="10">
        <v>-227.67339999999999</v>
      </c>
      <c r="J2691" s="10">
        <v>-6.2112999999999996</v>
      </c>
    </row>
    <row r="2692" spans="1:10" x14ac:dyDescent="0.25">
      <c r="A2692" s="9">
        <v>42396</v>
      </c>
      <c r="B2692" s="10">
        <v>3437.7714999999998</v>
      </c>
      <c r="C2692" s="10">
        <v>3455.5178000000001</v>
      </c>
      <c r="D2692" s="10">
        <v>3467.3912999999998</v>
      </c>
      <c r="E2692" s="10">
        <v>3309.8793000000001</v>
      </c>
      <c r="F2692" s="10">
        <v>3419.9263999999998</v>
      </c>
      <c r="G2692" s="10">
        <v>3684071400</v>
      </c>
      <c r="H2692" s="10">
        <v>27823748224</v>
      </c>
      <c r="I2692" s="10">
        <v>-17.845099999999999</v>
      </c>
      <c r="J2692" s="10">
        <v>-0.51910000000000001</v>
      </c>
    </row>
    <row r="2693" spans="1:10" x14ac:dyDescent="0.25">
      <c r="A2693" s="9">
        <v>42397</v>
      </c>
      <c r="B2693" s="10">
        <v>3419.9263999999998</v>
      </c>
      <c r="C2693" s="10">
        <v>3390.4281999999998</v>
      </c>
      <c r="D2693" s="10">
        <v>3427.1404000000002</v>
      </c>
      <c r="E2693" s="10">
        <v>3321.2098999999998</v>
      </c>
      <c r="F2693" s="10">
        <v>3330.7105999999999</v>
      </c>
      <c r="G2693" s="10">
        <v>2726107000</v>
      </c>
      <c r="H2693" s="10">
        <v>20515795738</v>
      </c>
      <c r="I2693" s="10">
        <v>-89.215800000000002</v>
      </c>
      <c r="J2693" s="10">
        <v>-2.6086999999999998</v>
      </c>
    </row>
    <row r="2694" spans="1:10" x14ac:dyDescent="0.25">
      <c r="A2694" s="9">
        <v>42398</v>
      </c>
      <c r="B2694" s="10">
        <v>3330.7105999999999</v>
      </c>
      <c r="C2694" s="10">
        <v>3328.2638999999999</v>
      </c>
      <c r="D2694" s="10">
        <v>3453.2903000000001</v>
      </c>
      <c r="E2694" s="10">
        <v>3328.2638999999999</v>
      </c>
      <c r="F2694" s="10">
        <v>3430.8688999999999</v>
      </c>
      <c r="G2694" s="10">
        <v>3232755700</v>
      </c>
      <c r="H2694" s="10">
        <v>24151705388</v>
      </c>
      <c r="I2694" s="10">
        <v>100.1583</v>
      </c>
      <c r="J2694" s="10">
        <v>3.0070999999999999</v>
      </c>
    </row>
    <row r="2695" spans="1:10" x14ac:dyDescent="0.25">
      <c r="A2695" s="9">
        <v>42401</v>
      </c>
      <c r="B2695" s="10">
        <v>3430.8688999999999</v>
      </c>
      <c r="C2695" s="10">
        <v>3423.9427999999998</v>
      </c>
      <c r="D2695" s="10">
        <v>3438.9605000000001</v>
      </c>
      <c r="E2695" s="10">
        <v>3349.8851</v>
      </c>
      <c r="F2695" s="10">
        <v>3388.8768</v>
      </c>
      <c r="G2695" s="10">
        <v>2453840000</v>
      </c>
      <c r="H2695" s="10">
        <v>18837542878</v>
      </c>
      <c r="I2695" s="10">
        <v>-41.992100000000001</v>
      </c>
      <c r="J2695" s="10">
        <v>-1.2239</v>
      </c>
    </row>
    <row r="2696" spans="1:10" x14ac:dyDescent="0.25">
      <c r="A2696" s="9">
        <v>42402</v>
      </c>
      <c r="B2696" s="10">
        <v>3388.8768</v>
      </c>
      <c r="C2696" s="10">
        <v>3390.3287999999998</v>
      </c>
      <c r="D2696" s="10">
        <v>3467.9319999999998</v>
      </c>
      <c r="E2696" s="10">
        <v>3390.3287999999998</v>
      </c>
      <c r="F2696" s="10">
        <v>3461.0203000000001</v>
      </c>
      <c r="G2696" s="10">
        <v>2378516000</v>
      </c>
      <c r="H2696" s="10">
        <v>18965832144</v>
      </c>
      <c r="I2696" s="10">
        <v>72.143500000000003</v>
      </c>
      <c r="J2696" s="10">
        <v>2.1288</v>
      </c>
    </row>
    <row r="2697" spans="1:10" x14ac:dyDescent="0.25">
      <c r="A2697" s="9">
        <v>42403</v>
      </c>
      <c r="B2697" s="10">
        <v>3461.0203000000001</v>
      </c>
      <c r="C2697" s="10">
        <v>3426.3712999999998</v>
      </c>
      <c r="D2697" s="10">
        <v>3457.5034999999998</v>
      </c>
      <c r="E2697" s="10">
        <v>3400.4913000000001</v>
      </c>
      <c r="F2697" s="10">
        <v>3447.9394000000002</v>
      </c>
      <c r="G2697" s="10">
        <v>2091301600</v>
      </c>
      <c r="H2697" s="10">
        <v>16731393007</v>
      </c>
      <c r="I2697" s="10">
        <v>-13.0809</v>
      </c>
      <c r="J2697" s="10">
        <v>-0.37790000000000001</v>
      </c>
    </row>
    <row r="2698" spans="1:10" x14ac:dyDescent="0.25">
      <c r="A2698" s="9">
        <v>42404</v>
      </c>
      <c r="B2698" s="10">
        <v>3447.9394000000002</v>
      </c>
      <c r="C2698" s="10">
        <v>3456.0936999999999</v>
      </c>
      <c r="D2698" s="10">
        <v>3504.1851999999999</v>
      </c>
      <c r="E2698" s="10">
        <v>3456.0936999999999</v>
      </c>
      <c r="F2698" s="10">
        <v>3487.7714999999998</v>
      </c>
      <c r="G2698" s="10">
        <v>2319352900</v>
      </c>
      <c r="H2698" s="10">
        <v>19136493952</v>
      </c>
      <c r="I2698" s="10">
        <v>39.832099999999997</v>
      </c>
      <c r="J2698" s="10">
        <v>1.1552</v>
      </c>
    </row>
    <row r="2699" spans="1:10" x14ac:dyDescent="0.25">
      <c r="A2699" s="9">
        <v>42405</v>
      </c>
      <c r="B2699" s="10">
        <v>3487.7714999999998</v>
      </c>
      <c r="C2699" s="10">
        <v>3490.9223000000002</v>
      </c>
      <c r="D2699" s="10">
        <v>3501.2067999999999</v>
      </c>
      <c r="E2699" s="10">
        <v>3471.8424</v>
      </c>
      <c r="F2699" s="10">
        <v>3476.3164999999999</v>
      </c>
      <c r="G2699" s="10">
        <v>1899729600</v>
      </c>
      <c r="H2699" s="10">
        <v>15888436731</v>
      </c>
      <c r="I2699" s="10">
        <v>-11.455</v>
      </c>
      <c r="J2699" s="10">
        <v>-0.32840000000000003</v>
      </c>
    </row>
    <row r="2700" spans="1:10" x14ac:dyDescent="0.25">
      <c r="A2700" s="9">
        <v>42415</v>
      </c>
      <c r="B2700" s="10">
        <v>3476.3164999999999</v>
      </c>
      <c r="C2700" s="10">
        <v>3381.9875999999999</v>
      </c>
      <c r="D2700" s="10">
        <v>3468.9780999999998</v>
      </c>
      <c r="E2700" s="10">
        <v>3377.7465999999999</v>
      </c>
      <c r="F2700" s="10">
        <v>3453.8921</v>
      </c>
      <c r="G2700" s="10">
        <v>1878417800</v>
      </c>
      <c r="H2700" s="10">
        <v>15278081895</v>
      </c>
      <c r="I2700" s="10">
        <v>-22.424399999999999</v>
      </c>
      <c r="J2700" s="10">
        <v>-0.64510000000000001</v>
      </c>
    </row>
    <row r="2701" spans="1:10" x14ac:dyDescent="0.25">
      <c r="A2701" s="9">
        <v>42416</v>
      </c>
      <c r="B2701" s="10">
        <v>3453.8921</v>
      </c>
      <c r="C2701" s="10">
        <v>3467.4740000000002</v>
      </c>
      <c r="D2701" s="10">
        <v>3561.7846</v>
      </c>
      <c r="E2701" s="10">
        <v>3467.2285000000002</v>
      </c>
      <c r="F2701" s="10">
        <v>3556.8726999999999</v>
      </c>
      <c r="G2701" s="10">
        <v>2759995600</v>
      </c>
      <c r="H2701" s="10">
        <v>20838591670</v>
      </c>
      <c r="I2701" s="10">
        <v>102.9806</v>
      </c>
      <c r="J2701" s="10">
        <v>2.9815999999999998</v>
      </c>
    </row>
    <row r="2702" spans="1:10" x14ac:dyDescent="0.25">
      <c r="A2702" s="9">
        <v>42417</v>
      </c>
      <c r="B2702" s="10">
        <v>3556.8726999999999</v>
      </c>
      <c r="C2702" s="10">
        <v>3550.2341999999999</v>
      </c>
      <c r="D2702" s="10">
        <v>3594.5322000000001</v>
      </c>
      <c r="E2702" s="10">
        <v>3544.0581000000002</v>
      </c>
      <c r="F2702" s="10">
        <v>3592.9241999999999</v>
      </c>
      <c r="G2702" s="10">
        <v>3050013800</v>
      </c>
      <c r="H2702" s="10">
        <v>23614596831</v>
      </c>
      <c r="I2702" s="10">
        <v>36.051499999999997</v>
      </c>
      <c r="J2702" s="10">
        <v>1.0136000000000001</v>
      </c>
    </row>
    <row r="2703" spans="1:10" x14ac:dyDescent="0.25">
      <c r="A2703" s="9">
        <v>42418</v>
      </c>
      <c r="B2703" s="10">
        <v>3592.9241999999999</v>
      </c>
      <c r="C2703" s="10">
        <v>3610.0464000000002</v>
      </c>
      <c r="D2703" s="10">
        <v>3626.5545000000002</v>
      </c>
      <c r="E2703" s="10">
        <v>3585.1421</v>
      </c>
      <c r="F2703" s="10">
        <v>3593.3512999999998</v>
      </c>
      <c r="G2703" s="10">
        <v>3047255200</v>
      </c>
      <c r="H2703" s="10">
        <v>24158677778</v>
      </c>
      <c r="I2703" s="10">
        <v>0.42709999999999998</v>
      </c>
      <c r="J2703" s="10">
        <v>1.1900000000000001E-2</v>
      </c>
    </row>
    <row r="2704" spans="1:10" x14ac:dyDescent="0.25">
      <c r="A2704" s="9">
        <v>42419</v>
      </c>
      <c r="B2704" s="10">
        <v>3593.3512999999998</v>
      </c>
      <c r="C2704" s="10">
        <v>3585.6133</v>
      </c>
      <c r="D2704" s="10">
        <v>3610.4650999999999</v>
      </c>
      <c r="E2704" s="10">
        <v>3574.1251999999999</v>
      </c>
      <c r="F2704" s="10">
        <v>3594.1985</v>
      </c>
      <c r="G2704" s="10">
        <v>2141495700</v>
      </c>
      <c r="H2704" s="10">
        <v>17207017559</v>
      </c>
      <c r="I2704" s="10">
        <v>0.84719999999999995</v>
      </c>
      <c r="J2704" s="10">
        <v>2.3599999999999999E-2</v>
      </c>
    </row>
    <row r="2705" spans="1:10" x14ac:dyDescent="0.25">
      <c r="A2705" s="9">
        <v>42422</v>
      </c>
      <c r="B2705" s="10">
        <v>3594.1985</v>
      </c>
      <c r="C2705" s="10">
        <v>3631.8099000000002</v>
      </c>
      <c r="D2705" s="10">
        <v>3680.9079000000002</v>
      </c>
      <c r="E2705" s="10">
        <v>3625.3186000000001</v>
      </c>
      <c r="F2705" s="10">
        <v>3675.1659</v>
      </c>
      <c r="G2705" s="10">
        <v>3535966700</v>
      </c>
      <c r="H2705" s="10">
        <v>27108710545</v>
      </c>
      <c r="I2705" s="10">
        <v>80.967399999999998</v>
      </c>
      <c r="J2705" s="10">
        <v>2.2526999999999999</v>
      </c>
    </row>
    <row r="2706" spans="1:10" x14ac:dyDescent="0.25">
      <c r="A2706" s="9">
        <v>42423</v>
      </c>
      <c r="B2706" s="10">
        <v>3675.1659</v>
      </c>
      <c r="C2706" s="10">
        <v>3678.9200999999998</v>
      </c>
      <c r="D2706" s="10">
        <v>3681.7098000000001</v>
      </c>
      <c r="E2706" s="10">
        <v>3614.0952000000002</v>
      </c>
      <c r="F2706" s="10">
        <v>3649.6997999999999</v>
      </c>
      <c r="G2706" s="10">
        <v>2648118700</v>
      </c>
      <c r="H2706" s="10">
        <v>20929193786</v>
      </c>
      <c r="I2706" s="10">
        <v>-25.466100000000001</v>
      </c>
      <c r="J2706" s="10">
        <v>-0.69289999999999996</v>
      </c>
    </row>
    <row r="2707" spans="1:10" x14ac:dyDescent="0.25">
      <c r="A2707" s="9">
        <v>42424</v>
      </c>
      <c r="B2707" s="10">
        <v>3649.6997999999999</v>
      </c>
      <c r="C2707" s="10">
        <v>3629.8415</v>
      </c>
      <c r="D2707" s="10">
        <v>3675.6678000000002</v>
      </c>
      <c r="E2707" s="10">
        <v>3608.8307</v>
      </c>
      <c r="F2707" s="10">
        <v>3675.6678000000002</v>
      </c>
      <c r="G2707" s="10">
        <v>2928838500</v>
      </c>
      <c r="H2707" s="10">
        <v>22939015873</v>
      </c>
      <c r="I2707" s="10">
        <v>25.968</v>
      </c>
      <c r="J2707" s="10">
        <v>0.71150000000000002</v>
      </c>
    </row>
    <row r="2708" spans="1:10" x14ac:dyDescent="0.25">
      <c r="A2708" s="9">
        <v>42425</v>
      </c>
      <c r="B2708" s="10">
        <v>3675.6678000000002</v>
      </c>
      <c r="C2708" s="10">
        <v>3668.3</v>
      </c>
      <c r="D2708" s="10">
        <v>3668.3</v>
      </c>
      <c r="E2708" s="10">
        <v>3427.5610000000001</v>
      </c>
      <c r="F2708" s="10">
        <v>3447.1833000000001</v>
      </c>
      <c r="G2708" s="10">
        <v>4383231400</v>
      </c>
      <c r="H2708" s="10">
        <v>33010538942</v>
      </c>
      <c r="I2708" s="10">
        <v>-228.4845</v>
      </c>
      <c r="J2708" s="10">
        <v>-6.2161</v>
      </c>
    </row>
    <row r="2709" spans="1:10" x14ac:dyDescent="0.25">
      <c r="A2709" s="9">
        <v>42426</v>
      </c>
      <c r="B2709" s="10">
        <v>3447.1833000000001</v>
      </c>
      <c r="C2709" s="10">
        <v>3478.1716999999999</v>
      </c>
      <c r="D2709" s="10">
        <v>3501.424</v>
      </c>
      <c r="E2709" s="10">
        <v>3423.4508000000001</v>
      </c>
      <c r="F2709" s="10">
        <v>3483.4627999999998</v>
      </c>
      <c r="G2709" s="10">
        <v>2861382900</v>
      </c>
      <c r="H2709" s="10">
        <v>21873465824</v>
      </c>
      <c r="I2709" s="10">
        <v>36.279499999999999</v>
      </c>
      <c r="J2709" s="10">
        <v>1.0524</v>
      </c>
    </row>
    <row r="2710" spans="1:10" x14ac:dyDescent="0.25">
      <c r="A2710" s="9">
        <v>42429</v>
      </c>
      <c r="B2710" s="10">
        <v>3483.4627999999998</v>
      </c>
      <c r="C2710" s="10">
        <v>3475.5077999999999</v>
      </c>
      <c r="D2710" s="10">
        <v>3478.5194000000001</v>
      </c>
      <c r="E2710" s="10">
        <v>3338.0345000000002</v>
      </c>
      <c r="F2710" s="10">
        <v>3395.0201000000002</v>
      </c>
      <c r="G2710" s="10">
        <v>3789215100</v>
      </c>
      <c r="H2710" s="10">
        <v>27027306857</v>
      </c>
      <c r="I2710" s="10">
        <v>-88.442700000000002</v>
      </c>
      <c r="J2710" s="10">
        <v>-2.5388999999999999</v>
      </c>
    </row>
    <row r="2711" spans="1:10" x14ac:dyDescent="0.25">
      <c r="A2711" s="9">
        <v>42430</v>
      </c>
      <c r="B2711" s="10">
        <v>3395.0201000000002</v>
      </c>
      <c r="C2711" s="10">
        <v>3400.8344000000002</v>
      </c>
      <c r="D2711" s="10">
        <v>3473.8290000000002</v>
      </c>
      <c r="E2711" s="10">
        <v>3379.7002000000002</v>
      </c>
      <c r="F2711" s="10">
        <v>3462.3027000000002</v>
      </c>
      <c r="G2711" s="10">
        <v>2876245500</v>
      </c>
      <c r="H2711" s="10">
        <v>22319991746</v>
      </c>
      <c r="I2711" s="10">
        <v>67.282600000000002</v>
      </c>
      <c r="J2711" s="10">
        <v>1.9818</v>
      </c>
    </row>
    <row r="2712" spans="1:10" x14ac:dyDescent="0.25">
      <c r="A2712" s="9">
        <v>42431</v>
      </c>
      <c r="B2712" s="10">
        <v>3462.3027000000002</v>
      </c>
      <c r="C2712" s="10">
        <v>3466.0830000000001</v>
      </c>
      <c r="D2712" s="10">
        <v>3621.2112000000002</v>
      </c>
      <c r="E2712" s="10">
        <v>3465.404</v>
      </c>
      <c r="F2712" s="10">
        <v>3618.9295999999999</v>
      </c>
      <c r="G2712" s="10">
        <v>4802377300</v>
      </c>
      <c r="H2712" s="10">
        <v>36850944756</v>
      </c>
      <c r="I2712" s="10">
        <v>156.62690000000001</v>
      </c>
      <c r="J2712" s="10">
        <v>4.5237999999999996</v>
      </c>
    </row>
    <row r="2713" spans="1:10" x14ac:dyDescent="0.25">
      <c r="A2713" s="9">
        <v>42432</v>
      </c>
      <c r="B2713" s="10">
        <v>3618.9295999999999</v>
      </c>
      <c r="C2713" s="10">
        <v>3615.0146</v>
      </c>
      <c r="D2713" s="10">
        <v>3652.6700999999998</v>
      </c>
      <c r="E2713" s="10">
        <v>3608.4911999999999</v>
      </c>
      <c r="F2713" s="10">
        <v>3622.6747</v>
      </c>
      <c r="G2713" s="10">
        <v>4548061100</v>
      </c>
      <c r="H2713" s="10">
        <v>36554661745</v>
      </c>
      <c r="I2713" s="10">
        <v>3.7450999999999999</v>
      </c>
      <c r="J2713" s="10">
        <v>0.10349999999999999</v>
      </c>
    </row>
    <row r="2714" spans="1:10" x14ac:dyDescent="0.25">
      <c r="A2714" s="9">
        <v>42433</v>
      </c>
      <c r="B2714" s="10">
        <v>3622.6747</v>
      </c>
      <c r="C2714" s="10">
        <v>3609.1619999999998</v>
      </c>
      <c r="D2714" s="10">
        <v>3646.9953999999998</v>
      </c>
      <c r="E2714" s="10">
        <v>3566.7820999999999</v>
      </c>
      <c r="F2714" s="10">
        <v>3629.4775</v>
      </c>
      <c r="G2714" s="10">
        <v>7596703100</v>
      </c>
      <c r="H2714" s="10">
        <v>55979377805</v>
      </c>
      <c r="I2714" s="10">
        <v>6.8028000000000004</v>
      </c>
      <c r="J2714" s="10">
        <v>0.18779999999999999</v>
      </c>
    </row>
    <row r="2715" spans="1:10" x14ac:dyDescent="0.25">
      <c r="A2715" s="9">
        <v>42436</v>
      </c>
      <c r="B2715" s="10">
        <v>3629.4775</v>
      </c>
      <c r="C2715" s="10">
        <v>3649.6428000000001</v>
      </c>
      <c r="D2715" s="10">
        <v>3684.61</v>
      </c>
      <c r="E2715" s="10">
        <v>3634.0542999999998</v>
      </c>
      <c r="F2715" s="10">
        <v>3667.6008999999999</v>
      </c>
      <c r="G2715" s="10">
        <v>3553691000</v>
      </c>
      <c r="H2715" s="10">
        <v>28264986061</v>
      </c>
      <c r="I2715" s="10">
        <v>38.123399999999997</v>
      </c>
      <c r="J2715" s="10">
        <v>1.0504</v>
      </c>
    </row>
    <row r="2716" spans="1:10" x14ac:dyDescent="0.25">
      <c r="A2716" s="9">
        <v>42437</v>
      </c>
      <c r="B2716" s="10">
        <v>3667.6008999999999</v>
      </c>
      <c r="C2716" s="10">
        <v>3669.6107000000002</v>
      </c>
      <c r="D2716" s="10">
        <v>3670.8404999999998</v>
      </c>
      <c r="E2716" s="10">
        <v>3558.9884000000002</v>
      </c>
      <c r="F2716" s="10">
        <v>3664.4866999999999</v>
      </c>
      <c r="G2716" s="10">
        <v>3667595700</v>
      </c>
      <c r="H2716" s="10">
        <v>28361604523</v>
      </c>
      <c r="I2716" s="10">
        <v>-3.1141999999999999</v>
      </c>
      <c r="J2716" s="10">
        <v>-8.4900000000000003E-2</v>
      </c>
    </row>
    <row r="2717" spans="1:10" x14ac:dyDescent="0.25">
      <c r="A2717" s="9">
        <v>42438</v>
      </c>
      <c r="B2717" s="10">
        <v>3664.4866999999999</v>
      </c>
      <c r="C2717" s="10">
        <v>3596.6696999999999</v>
      </c>
      <c r="D2717" s="10">
        <v>3614.8670999999999</v>
      </c>
      <c r="E2717" s="10">
        <v>3561.2973999999999</v>
      </c>
      <c r="F2717" s="10">
        <v>3610.1428000000001</v>
      </c>
      <c r="G2717" s="10">
        <v>3515969800</v>
      </c>
      <c r="H2717" s="10">
        <v>26792431593</v>
      </c>
      <c r="I2717" s="10">
        <v>-54.343899999999998</v>
      </c>
      <c r="J2717" s="10">
        <v>-1.4830000000000001</v>
      </c>
    </row>
    <row r="2718" spans="1:10" x14ac:dyDescent="0.25">
      <c r="A2718" s="9">
        <v>42439</v>
      </c>
      <c r="B2718" s="10">
        <v>3610.1428000000001</v>
      </c>
      <c r="C2718" s="10">
        <v>3598.3564999999999</v>
      </c>
      <c r="D2718" s="10">
        <v>3623.1106</v>
      </c>
      <c r="E2718" s="10">
        <v>3558.0598</v>
      </c>
      <c r="F2718" s="10">
        <v>3559.5882999999999</v>
      </c>
      <c r="G2718" s="10">
        <v>2146551500</v>
      </c>
      <c r="H2718" s="10">
        <v>17343515565</v>
      </c>
      <c r="I2718" s="10">
        <v>-50.554499999999997</v>
      </c>
      <c r="J2718" s="10">
        <v>-1.4003000000000001</v>
      </c>
    </row>
    <row r="2719" spans="1:10" x14ac:dyDescent="0.25">
      <c r="A2719" s="9">
        <v>42440</v>
      </c>
      <c r="B2719" s="10">
        <v>3559.5882999999999</v>
      </c>
      <c r="C2719" s="10">
        <v>3532.4164000000001</v>
      </c>
      <c r="D2719" s="10">
        <v>3565.7550000000001</v>
      </c>
      <c r="E2719" s="10">
        <v>3515.8276000000001</v>
      </c>
      <c r="F2719" s="10">
        <v>3558.5358999999999</v>
      </c>
      <c r="G2719" s="10">
        <v>2255115700</v>
      </c>
      <c r="H2719" s="10">
        <v>18714715083</v>
      </c>
      <c r="I2719" s="10">
        <v>-1.0524</v>
      </c>
      <c r="J2719" s="10">
        <v>-2.9600000000000001E-2</v>
      </c>
    </row>
    <row r="2720" spans="1:10" x14ac:dyDescent="0.25">
      <c r="A2720" s="9">
        <v>42443</v>
      </c>
      <c r="B2720" s="10">
        <v>3558.5358999999999</v>
      </c>
      <c r="C2720" s="10">
        <v>3583.6698999999999</v>
      </c>
      <c r="D2720" s="10">
        <v>3664.105</v>
      </c>
      <c r="E2720" s="10">
        <v>3583.5257000000001</v>
      </c>
      <c r="F2720" s="10">
        <v>3621.3683999999998</v>
      </c>
      <c r="G2720" s="10">
        <v>3124251100</v>
      </c>
      <c r="H2720" s="10">
        <v>25741306285</v>
      </c>
      <c r="I2720" s="10">
        <v>62.832500000000003</v>
      </c>
      <c r="J2720" s="10">
        <v>1.7657</v>
      </c>
    </row>
    <row r="2721" spans="1:10" x14ac:dyDescent="0.25">
      <c r="A2721" s="9">
        <v>42444</v>
      </c>
      <c r="B2721" s="10">
        <v>3621.3683999999998</v>
      </c>
      <c r="C2721" s="10">
        <v>3614.9760999999999</v>
      </c>
      <c r="D2721" s="10">
        <v>3628.6370000000002</v>
      </c>
      <c r="E2721" s="10">
        <v>3574.7049000000002</v>
      </c>
      <c r="F2721" s="10">
        <v>3626.7275</v>
      </c>
      <c r="G2721" s="10">
        <v>3070827200</v>
      </c>
      <c r="H2721" s="10">
        <v>24087615748</v>
      </c>
      <c r="I2721" s="10">
        <v>5.3590999999999998</v>
      </c>
      <c r="J2721" s="10">
        <v>0.14799999999999999</v>
      </c>
    </row>
    <row r="2722" spans="1:10" x14ac:dyDescent="0.25">
      <c r="A2722" s="9">
        <v>42445</v>
      </c>
      <c r="B2722" s="10">
        <v>3626.7275</v>
      </c>
      <c r="C2722" s="10">
        <v>3620.6518000000001</v>
      </c>
      <c r="D2722" s="10">
        <v>3649.1673999999998</v>
      </c>
      <c r="E2722" s="10">
        <v>3620.6226000000001</v>
      </c>
      <c r="F2722" s="10">
        <v>3636.6122</v>
      </c>
      <c r="G2722" s="10">
        <v>5113573400</v>
      </c>
      <c r="H2722" s="10">
        <v>39627952173</v>
      </c>
      <c r="I2722" s="10">
        <v>9.8847000000000005</v>
      </c>
      <c r="J2722" s="10">
        <v>0.27260000000000001</v>
      </c>
    </row>
    <row r="2723" spans="1:10" x14ac:dyDescent="0.25">
      <c r="A2723" s="9">
        <v>42446</v>
      </c>
      <c r="B2723" s="10">
        <v>3636.6122</v>
      </c>
      <c r="C2723" s="10">
        <v>3641.5446999999999</v>
      </c>
      <c r="D2723" s="10">
        <v>3699.0884000000001</v>
      </c>
      <c r="E2723" s="10">
        <v>3621.8029999999999</v>
      </c>
      <c r="F2723" s="10">
        <v>3681.2301000000002</v>
      </c>
      <c r="G2723" s="10">
        <v>3491877500</v>
      </c>
      <c r="H2723" s="10">
        <v>29759612539</v>
      </c>
      <c r="I2723" s="10">
        <v>44.617899999999999</v>
      </c>
      <c r="J2723" s="10">
        <v>1.2269000000000001</v>
      </c>
    </row>
    <row r="2724" spans="1:10" x14ac:dyDescent="0.25">
      <c r="A2724" s="9">
        <v>42447</v>
      </c>
      <c r="B2724" s="10">
        <v>3681.2301000000002</v>
      </c>
      <c r="C2724" s="10">
        <v>3689.2420000000002</v>
      </c>
      <c r="D2724" s="10">
        <v>3754.4140000000002</v>
      </c>
      <c r="E2724" s="10">
        <v>3684.0410000000002</v>
      </c>
      <c r="F2724" s="10">
        <v>3738.7109999999998</v>
      </c>
      <c r="G2724" s="10">
        <v>5399777000</v>
      </c>
      <c r="H2724" s="10">
        <v>43086950227</v>
      </c>
      <c r="I2724" s="10">
        <v>57.480899999999998</v>
      </c>
      <c r="J2724" s="10">
        <v>1.5615000000000001</v>
      </c>
    </row>
    <row r="2725" spans="1:10" x14ac:dyDescent="0.25">
      <c r="A2725" s="9">
        <v>42450</v>
      </c>
      <c r="B2725" s="10">
        <v>3738.7109999999998</v>
      </c>
      <c r="C2725" s="10">
        <v>3760.8157999999999</v>
      </c>
      <c r="D2725" s="10">
        <v>3808.7046</v>
      </c>
      <c r="E2725" s="10">
        <v>3753.6635999999999</v>
      </c>
      <c r="F2725" s="10">
        <v>3797.9787000000001</v>
      </c>
      <c r="G2725" s="10">
        <v>5919895400</v>
      </c>
      <c r="H2725" s="10">
        <v>47409453873</v>
      </c>
      <c r="I2725" s="10">
        <v>59.267699999999998</v>
      </c>
      <c r="J2725" s="10">
        <v>1.5851999999999999</v>
      </c>
    </row>
    <row r="2726" spans="1:10" x14ac:dyDescent="0.25">
      <c r="A2726" s="9">
        <v>42451</v>
      </c>
      <c r="B2726" s="10">
        <v>3797.9787000000001</v>
      </c>
      <c r="C2726" s="10">
        <v>3778.0807</v>
      </c>
      <c r="D2726" s="10">
        <v>3802.9285</v>
      </c>
      <c r="E2726" s="10">
        <v>3761.4798000000001</v>
      </c>
      <c r="F2726" s="10">
        <v>3782.1387</v>
      </c>
      <c r="G2726" s="10">
        <v>3593877600</v>
      </c>
      <c r="H2726" s="10">
        <v>31272195139</v>
      </c>
      <c r="I2726" s="10">
        <v>-15.84</v>
      </c>
      <c r="J2726" s="10">
        <v>-0.41710000000000003</v>
      </c>
    </row>
    <row r="2727" spans="1:10" x14ac:dyDescent="0.25">
      <c r="A2727" s="9">
        <v>42452</v>
      </c>
      <c r="B2727" s="10">
        <v>3782.1387</v>
      </c>
      <c r="C2727" s="10">
        <v>3773.4998999999998</v>
      </c>
      <c r="D2727" s="10">
        <v>3794.8878</v>
      </c>
      <c r="E2727" s="10">
        <v>3754.8415</v>
      </c>
      <c r="F2727" s="10">
        <v>3780.2305000000001</v>
      </c>
      <c r="G2727" s="10">
        <v>2608466500</v>
      </c>
      <c r="H2727" s="10">
        <v>22795229144</v>
      </c>
      <c r="I2727" s="10">
        <v>-1.9081999999999999</v>
      </c>
      <c r="J2727" s="10">
        <v>-5.0500000000000003E-2</v>
      </c>
    </row>
    <row r="2728" spans="1:10" x14ac:dyDescent="0.25">
      <c r="A2728" s="9">
        <v>42453</v>
      </c>
      <c r="B2728" s="10">
        <v>3780.2305000000001</v>
      </c>
      <c r="C2728" s="10">
        <v>3759.6887999999999</v>
      </c>
      <c r="D2728" s="10">
        <v>3772.1143000000002</v>
      </c>
      <c r="E2728" s="10">
        <v>3727.6390000000001</v>
      </c>
      <c r="F2728" s="10">
        <v>3727.6390000000001</v>
      </c>
      <c r="G2728" s="10">
        <v>2870013500</v>
      </c>
      <c r="H2728" s="10">
        <v>25149746561</v>
      </c>
      <c r="I2728" s="10">
        <v>-52.591500000000003</v>
      </c>
      <c r="J2728" s="10">
        <v>-1.3912</v>
      </c>
    </row>
    <row r="2729" spans="1:10" x14ac:dyDescent="0.25">
      <c r="A2729" s="9">
        <v>42454</v>
      </c>
      <c r="B2729" s="10">
        <v>3727.6390000000001</v>
      </c>
      <c r="C2729" s="10">
        <v>3724.9949000000001</v>
      </c>
      <c r="D2729" s="10">
        <v>3762.5338999999999</v>
      </c>
      <c r="E2729" s="10">
        <v>3724.6840000000002</v>
      </c>
      <c r="F2729" s="10">
        <v>3755.7085000000002</v>
      </c>
      <c r="G2729" s="10">
        <v>1960644500</v>
      </c>
      <c r="H2729" s="10">
        <v>17840677219</v>
      </c>
      <c r="I2729" s="10">
        <v>28.069500000000001</v>
      </c>
      <c r="J2729" s="10">
        <v>0.753</v>
      </c>
    </row>
    <row r="2730" spans="1:10" x14ac:dyDescent="0.25">
      <c r="A2730" s="9">
        <v>42457</v>
      </c>
      <c r="B2730" s="10">
        <v>3755.7085000000002</v>
      </c>
      <c r="C2730" s="10">
        <v>3766.4049</v>
      </c>
      <c r="D2730" s="10">
        <v>3797.9753000000001</v>
      </c>
      <c r="E2730" s="10">
        <v>3731.8775000000001</v>
      </c>
      <c r="F2730" s="10">
        <v>3742.0392000000002</v>
      </c>
      <c r="G2730" s="10">
        <v>2676806700</v>
      </c>
      <c r="H2730" s="10">
        <v>24512069008</v>
      </c>
      <c r="I2730" s="10">
        <v>-13.6693</v>
      </c>
      <c r="J2730" s="10">
        <v>-0.36399999999999999</v>
      </c>
    </row>
    <row r="2731" spans="1:10" x14ac:dyDescent="0.25">
      <c r="A2731" s="9">
        <v>42458</v>
      </c>
      <c r="B2731" s="10">
        <v>3742.0392000000002</v>
      </c>
      <c r="C2731" s="10">
        <v>3740.5108</v>
      </c>
      <c r="D2731" s="10">
        <v>3746.2494999999999</v>
      </c>
      <c r="E2731" s="10">
        <v>3683.8240999999998</v>
      </c>
      <c r="F2731" s="10">
        <v>3702.018</v>
      </c>
      <c r="G2731" s="10">
        <v>2462770800</v>
      </c>
      <c r="H2731" s="10">
        <v>20908024225</v>
      </c>
      <c r="I2731" s="10">
        <v>-40.0212</v>
      </c>
      <c r="J2731" s="10">
        <v>-1.0694999999999999</v>
      </c>
    </row>
    <row r="2732" spans="1:10" x14ac:dyDescent="0.25">
      <c r="A2732" s="9">
        <v>42459</v>
      </c>
      <c r="B2732" s="10">
        <v>3702.018</v>
      </c>
      <c r="C2732" s="10">
        <v>3729.0093000000002</v>
      </c>
      <c r="D2732" s="10">
        <v>3789.7105999999999</v>
      </c>
      <c r="E2732" s="10">
        <v>3729.0093000000002</v>
      </c>
      <c r="F2732" s="10">
        <v>3789.7105999999999</v>
      </c>
      <c r="G2732" s="10">
        <v>3568637800</v>
      </c>
      <c r="H2732" s="10">
        <v>28381715400</v>
      </c>
      <c r="I2732" s="10">
        <v>87.692599999999999</v>
      </c>
      <c r="J2732" s="10">
        <v>2.3687999999999998</v>
      </c>
    </row>
    <row r="2733" spans="1:10" x14ac:dyDescent="0.25">
      <c r="A2733" s="9">
        <v>42460</v>
      </c>
      <c r="B2733" s="10">
        <v>3789.7105999999999</v>
      </c>
      <c r="C2733" s="10">
        <v>3801.8807999999999</v>
      </c>
      <c r="D2733" s="10">
        <v>3809.1651999999999</v>
      </c>
      <c r="E2733" s="10">
        <v>3777.5468999999998</v>
      </c>
      <c r="F2733" s="10">
        <v>3793.3081999999999</v>
      </c>
      <c r="G2733" s="10">
        <v>3210416300</v>
      </c>
      <c r="H2733" s="10">
        <v>26619258233</v>
      </c>
      <c r="I2733" s="10">
        <v>3.5975999999999999</v>
      </c>
      <c r="J2733" s="10">
        <v>9.4899999999999998E-2</v>
      </c>
    </row>
    <row r="2734" spans="1:10" x14ac:dyDescent="0.25">
      <c r="A2734" s="9">
        <v>42461</v>
      </c>
      <c r="B2734" s="10">
        <v>3793.3081999999999</v>
      </c>
      <c r="C2734" s="10">
        <v>3784.5239999999999</v>
      </c>
      <c r="D2734" s="10">
        <v>3796.7986000000001</v>
      </c>
      <c r="E2734" s="10">
        <v>3732.8436999999999</v>
      </c>
      <c r="F2734" s="10">
        <v>3796.7986000000001</v>
      </c>
      <c r="G2734" s="10">
        <v>3412858700</v>
      </c>
      <c r="H2734" s="10">
        <v>26560911113</v>
      </c>
      <c r="I2734" s="10">
        <v>3.4904000000000002</v>
      </c>
      <c r="J2734" s="10">
        <v>9.1999999999999998E-2</v>
      </c>
    </row>
    <row r="2735" spans="1:10" x14ac:dyDescent="0.25">
      <c r="A2735" s="9">
        <v>42465</v>
      </c>
      <c r="B2735" s="10">
        <v>3796.7986000000001</v>
      </c>
      <c r="C2735" s="10">
        <v>3788.4742999999999</v>
      </c>
      <c r="D2735" s="10">
        <v>3861.6280000000002</v>
      </c>
      <c r="E2735" s="10">
        <v>3786.3773999999999</v>
      </c>
      <c r="F2735" s="10">
        <v>3857.5427</v>
      </c>
      <c r="G2735" s="10">
        <v>3918067100</v>
      </c>
      <c r="H2735" s="10">
        <v>32275740591</v>
      </c>
      <c r="I2735" s="10">
        <v>60.744100000000003</v>
      </c>
      <c r="J2735" s="10">
        <v>1.5999000000000001</v>
      </c>
    </row>
    <row r="2736" spans="1:10" x14ac:dyDescent="0.25">
      <c r="A2736" s="9">
        <v>42466</v>
      </c>
      <c r="B2736" s="10">
        <v>3857.5427</v>
      </c>
      <c r="C2736" s="10">
        <v>3848.6408000000001</v>
      </c>
      <c r="D2736" s="10">
        <v>3866.8744000000002</v>
      </c>
      <c r="E2736" s="10">
        <v>3828.6374999999998</v>
      </c>
      <c r="F2736" s="10">
        <v>3856.4928</v>
      </c>
      <c r="G2736" s="10">
        <v>3183101500</v>
      </c>
      <c r="H2736" s="10">
        <v>26950509353</v>
      </c>
      <c r="I2736" s="10">
        <v>-1.0499000000000001</v>
      </c>
      <c r="J2736" s="10">
        <v>-2.7199999999999998E-2</v>
      </c>
    </row>
    <row r="2737" spans="1:10" x14ac:dyDescent="0.25">
      <c r="A2737" s="9">
        <v>42467</v>
      </c>
      <c r="B2737" s="10">
        <v>3856.4928</v>
      </c>
      <c r="C2737" s="10">
        <v>3865.0124000000001</v>
      </c>
      <c r="D2737" s="10">
        <v>3870.1594</v>
      </c>
      <c r="E2737" s="10">
        <v>3798.2237</v>
      </c>
      <c r="F2737" s="10">
        <v>3800.1147999999998</v>
      </c>
      <c r="G2737" s="10">
        <v>2999745000</v>
      </c>
      <c r="H2737" s="10">
        <v>26585231898</v>
      </c>
      <c r="I2737" s="10">
        <v>-56.378</v>
      </c>
      <c r="J2737" s="10">
        <v>-1.4619</v>
      </c>
    </row>
    <row r="2738" spans="1:10" x14ac:dyDescent="0.25">
      <c r="A2738" s="9">
        <v>42468</v>
      </c>
      <c r="B2738" s="10">
        <v>3800.1147999999998</v>
      </c>
      <c r="C2738" s="10">
        <v>3778.4429</v>
      </c>
      <c r="D2738" s="10">
        <v>3787.8998000000001</v>
      </c>
      <c r="E2738" s="10">
        <v>3747.3476999999998</v>
      </c>
      <c r="F2738" s="10">
        <v>3774.2975000000001</v>
      </c>
      <c r="G2738" s="10">
        <v>2474055300</v>
      </c>
      <c r="H2738" s="10">
        <v>21226781371</v>
      </c>
      <c r="I2738" s="10">
        <v>-25.817299999999999</v>
      </c>
      <c r="J2738" s="10">
        <v>-0.6794</v>
      </c>
    </row>
    <row r="2739" spans="1:10" x14ac:dyDescent="0.25">
      <c r="A2739" s="9">
        <v>42471</v>
      </c>
      <c r="B2739" s="10">
        <v>3774.2975000000001</v>
      </c>
      <c r="C2739" s="10">
        <v>3797.1995999999999</v>
      </c>
      <c r="D2739" s="10">
        <v>3845.6477</v>
      </c>
      <c r="E2739" s="10">
        <v>3797.1995999999999</v>
      </c>
      <c r="F2739" s="10">
        <v>3831.9801000000002</v>
      </c>
      <c r="G2739" s="10">
        <v>3090964500</v>
      </c>
      <c r="H2739" s="10">
        <v>27333130843</v>
      </c>
      <c r="I2739" s="10">
        <v>57.682600000000001</v>
      </c>
      <c r="J2739" s="10">
        <v>1.5283</v>
      </c>
    </row>
    <row r="2740" spans="1:10" x14ac:dyDescent="0.25">
      <c r="A2740" s="9">
        <v>42472</v>
      </c>
      <c r="B2740" s="10">
        <v>3831.9801000000002</v>
      </c>
      <c r="C2740" s="10">
        <v>3829.0164</v>
      </c>
      <c r="D2740" s="10">
        <v>3831.9056999999998</v>
      </c>
      <c r="E2740" s="10">
        <v>3793.4470999999999</v>
      </c>
      <c r="F2740" s="10">
        <v>3816.3921</v>
      </c>
      <c r="G2740" s="10">
        <v>2209625400</v>
      </c>
      <c r="H2740" s="10">
        <v>19281980121</v>
      </c>
      <c r="I2740" s="10">
        <v>-15.587999999999999</v>
      </c>
      <c r="J2740" s="10">
        <v>-0.40679999999999999</v>
      </c>
    </row>
    <row r="2741" spans="1:10" x14ac:dyDescent="0.25">
      <c r="A2741" s="9">
        <v>42473</v>
      </c>
      <c r="B2741" s="10">
        <v>3816.3921</v>
      </c>
      <c r="C2741" s="10">
        <v>3836.2478999999998</v>
      </c>
      <c r="D2741" s="10">
        <v>3904.1444999999999</v>
      </c>
      <c r="E2741" s="10">
        <v>3836.2478999999998</v>
      </c>
      <c r="F2741" s="10">
        <v>3868.9852000000001</v>
      </c>
      <c r="G2741" s="10">
        <v>4562978000</v>
      </c>
      <c r="H2741" s="10">
        <v>38132255933</v>
      </c>
      <c r="I2741" s="10">
        <v>52.5931</v>
      </c>
      <c r="J2741" s="10">
        <v>1.3781000000000001</v>
      </c>
    </row>
    <row r="2742" spans="1:10" x14ac:dyDescent="0.25">
      <c r="A2742" s="9">
        <v>42474</v>
      </c>
      <c r="B2742" s="10">
        <v>3868.9852000000001</v>
      </c>
      <c r="C2742" s="10">
        <v>3884.6968000000002</v>
      </c>
      <c r="D2742" s="10">
        <v>3894.0563000000002</v>
      </c>
      <c r="E2742" s="10">
        <v>3854.2786999999998</v>
      </c>
      <c r="F2742" s="10">
        <v>3882.5511000000001</v>
      </c>
      <c r="G2742" s="10">
        <v>2337503600</v>
      </c>
      <c r="H2742" s="10">
        <v>20489863530</v>
      </c>
      <c r="I2742" s="10">
        <v>13.565899999999999</v>
      </c>
      <c r="J2742" s="10">
        <v>0.35060000000000002</v>
      </c>
    </row>
    <row r="2743" spans="1:10" x14ac:dyDescent="0.25">
      <c r="A2743" s="9">
        <v>42475</v>
      </c>
      <c r="B2743" s="10">
        <v>3882.5511000000001</v>
      </c>
      <c r="C2743" s="10">
        <v>3885.3103000000001</v>
      </c>
      <c r="D2743" s="10">
        <v>3887.4566</v>
      </c>
      <c r="E2743" s="10">
        <v>3860.2168999999999</v>
      </c>
      <c r="F2743" s="10">
        <v>3872.1460000000002</v>
      </c>
      <c r="G2743" s="10">
        <v>2441685600</v>
      </c>
      <c r="H2743" s="10">
        <v>21533430854</v>
      </c>
      <c r="I2743" s="10">
        <v>-10.405099999999999</v>
      </c>
      <c r="J2743" s="10">
        <v>-0.26800000000000002</v>
      </c>
    </row>
    <row r="2744" spans="1:10" x14ac:dyDescent="0.25">
      <c r="A2744" s="9">
        <v>42478</v>
      </c>
      <c r="B2744" s="10">
        <v>3872.1460000000002</v>
      </c>
      <c r="C2744" s="10">
        <v>3856.2939000000001</v>
      </c>
      <c r="D2744" s="10">
        <v>3856.2939000000001</v>
      </c>
      <c r="E2744" s="10">
        <v>3813.6410999999998</v>
      </c>
      <c r="F2744" s="10">
        <v>3831.4807999999998</v>
      </c>
      <c r="G2744" s="10">
        <v>2523148400</v>
      </c>
      <c r="H2744" s="10">
        <v>22228887504</v>
      </c>
      <c r="I2744" s="10">
        <v>-40.665199999999999</v>
      </c>
      <c r="J2744" s="10">
        <v>-1.0502</v>
      </c>
    </row>
    <row r="2745" spans="1:10" x14ac:dyDescent="0.25">
      <c r="A2745" s="9">
        <v>42479</v>
      </c>
      <c r="B2745" s="10">
        <v>3831.4807999999998</v>
      </c>
      <c r="C2745" s="10">
        <v>3846.6957000000002</v>
      </c>
      <c r="D2745" s="10">
        <v>3855.7206000000001</v>
      </c>
      <c r="E2745" s="10">
        <v>3818.4731999999999</v>
      </c>
      <c r="F2745" s="10">
        <v>3840.9504999999999</v>
      </c>
      <c r="G2745" s="10">
        <v>1868264700</v>
      </c>
      <c r="H2745" s="10">
        <v>16893581395</v>
      </c>
      <c r="I2745" s="10">
        <v>9.4696999999999996</v>
      </c>
      <c r="J2745" s="10">
        <v>0.2472</v>
      </c>
    </row>
    <row r="2746" spans="1:10" x14ac:dyDescent="0.25">
      <c r="A2746" s="9">
        <v>42480</v>
      </c>
      <c r="B2746" s="10">
        <v>3840.9504999999999</v>
      </c>
      <c r="C2746" s="10">
        <v>3850.4638</v>
      </c>
      <c r="D2746" s="10">
        <v>3855.7772</v>
      </c>
      <c r="E2746" s="10">
        <v>3677.8456000000001</v>
      </c>
      <c r="F2746" s="10">
        <v>3754.1269000000002</v>
      </c>
      <c r="G2746" s="10">
        <v>4289457800</v>
      </c>
      <c r="H2746" s="10">
        <v>34852187302</v>
      </c>
      <c r="I2746" s="10">
        <v>-86.823599999999999</v>
      </c>
      <c r="J2746" s="10">
        <v>-2.2605</v>
      </c>
    </row>
    <row r="2747" spans="1:10" x14ac:dyDescent="0.25">
      <c r="A2747" s="9">
        <v>42481</v>
      </c>
      <c r="B2747" s="10">
        <v>3754.1269000000002</v>
      </c>
      <c r="C2747" s="10">
        <v>3735.8811999999998</v>
      </c>
      <c r="D2747" s="10">
        <v>3778.5054</v>
      </c>
      <c r="E2747" s="10">
        <v>3727.0702999999999</v>
      </c>
      <c r="F2747" s="10">
        <v>3736.3604999999998</v>
      </c>
      <c r="G2747" s="10">
        <v>2511976100</v>
      </c>
      <c r="H2747" s="10">
        <v>22683569288</v>
      </c>
      <c r="I2747" s="10">
        <v>-17.766400000000001</v>
      </c>
      <c r="J2747" s="10">
        <v>-0.47320000000000001</v>
      </c>
    </row>
    <row r="2748" spans="1:10" x14ac:dyDescent="0.25">
      <c r="A2748" s="9">
        <v>42482</v>
      </c>
      <c r="B2748" s="10">
        <v>3736.3604999999998</v>
      </c>
      <c r="C2748" s="10">
        <v>3716.2118</v>
      </c>
      <c r="D2748" s="10">
        <v>3756.0468999999998</v>
      </c>
      <c r="E2748" s="10">
        <v>3711.6869999999999</v>
      </c>
      <c r="F2748" s="10">
        <v>3755.8697000000002</v>
      </c>
      <c r="G2748" s="10">
        <v>1825748600</v>
      </c>
      <c r="H2748" s="10">
        <v>17080497688</v>
      </c>
      <c r="I2748" s="10">
        <v>19.5092</v>
      </c>
      <c r="J2748" s="10">
        <v>0.52210000000000001</v>
      </c>
    </row>
    <row r="2749" spans="1:10" x14ac:dyDescent="0.25">
      <c r="A2749" s="9">
        <v>42485</v>
      </c>
      <c r="B2749" s="10">
        <v>3755.8697000000002</v>
      </c>
      <c r="C2749" s="10">
        <v>3742.8296999999998</v>
      </c>
      <c r="D2749" s="10">
        <v>3761.0846000000001</v>
      </c>
      <c r="E2749" s="10">
        <v>3717.5725000000002</v>
      </c>
      <c r="F2749" s="10">
        <v>3758.9738000000002</v>
      </c>
      <c r="G2749" s="10">
        <v>1724626500</v>
      </c>
      <c r="H2749" s="10">
        <v>16495525747</v>
      </c>
      <c r="I2749" s="10">
        <v>3.1040999999999999</v>
      </c>
      <c r="J2749" s="10">
        <v>8.2600000000000007E-2</v>
      </c>
    </row>
    <row r="2750" spans="1:10" x14ac:dyDescent="0.25">
      <c r="A2750" s="9">
        <v>42486</v>
      </c>
      <c r="B2750" s="10">
        <v>3758.9738000000002</v>
      </c>
      <c r="C2750" s="10">
        <v>3756.0891000000001</v>
      </c>
      <c r="D2750" s="10">
        <v>3780.0826999999999</v>
      </c>
      <c r="E2750" s="10">
        <v>3743.5455000000002</v>
      </c>
      <c r="F2750" s="10">
        <v>3778.8326999999999</v>
      </c>
      <c r="G2750" s="10">
        <v>1500268900</v>
      </c>
      <c r="H2750" s="10">
        <v>14168899371</v>
      </c>
      <c r="I2750" s="10">
        <v>19.858899999999998</v>
      </c>
      <c r="J2750" s="10">
        <v>0.52829999999999999</v>
      </c>
    </row>
    <row r="2751" spans="1:10" x14ac:dyDescent="0.25">
      <c r="A2751" s="9">
        <v>42487</v>
      </c>
      <c r="B2751" s="10">
        <v>3778.8326999999999</v>
      </c>
      <c r="C2751" s="10">
        <v>3780.6871999999998</v>
      </c>
      <c r="D2751" s="10">
        <v>3791.3710999999998</v>
      </c>
      <c r="E2751" s="10">
        <v>3759.4405000000002</v>
      </c>
      <c r="F2751" s="10">
        <v>3764.9830999999999</v>
      </c>
      <c r="G2751" s="10">
        <v>1565675200</v>
      </c>
      <c r="H2751" s="10">
        <v>15333335980</v>
      </c>
      <c r="I2751" s="10">
        <v>-13.849600000000001</v>
      </c>
      <c r="J2751" s="10">
        <v>-0.36649999999999999</v>
      </c>
    </row>
    <row r="2752" spans="1:10" x14ac:dyDescent="0.25">
      <c r="A2752" s="9">
        <v>42488</v>
      </c>
      <c r="B2752" s="10">
        <v>3764.9830999999999</v>
      </c>
      <c r="C2752" s="10">
        <v>3765.1583000000001</v>
      </c>
      <c r="D2752" s="10">
        <v>3772.433</v>
      </c>
      <c r="E2752" s="10">
        <v>3720.1174999999998</v>
      </c>
      <c r="F2752" s="10">
        <v>3757.6161999999999</v>
      </c>
      <c r="G2752" s="10">
        <v>1915438300</v>
      </c>
      <c r="H2752" s="10">
        <v>17252972216</v>
      </c>
      <c r="I2752" s="10">
        <v>-7.3669000000000002</v>
      </c>
      <c r="J2752" s="10">
        <v>-0.19570000000000001</v>
      </c>
    </row>
    <row r="2753" spans="1:10" x14ac:dyDescent="0.25">
      <c r="A2753" s="9">
        <v>42489</v>
      </c>
      <c r="B2753" s="10">
        <v>3757.6161999999999</v>
      </c>
      <c r="C2753" s="10">
        <v>3744.9295999999999</v>
      </c>
      <c r="D2753" s="10">
        <v>3770.4515000000001</v>
      </c>
      <c r="E2753" s="10">
        <v>3739.9274999999998</v>
      </c>
      <c r="F2753" s="10">
        <v>3751.2584999999999</v>
      </c>
      <c r="G2753" s="10">
        <v>1714423800</v>
      </c>
      <c r="H2753" s="10">
        <v>16081738166</v>
      </c>
      <c r="I2753" s="10">
        <v>-6.3577000000000004</v>
      </c>
      <c r="J2753" s="10">
        <v>-0.16919999999999999</v>
      </c>
    </row>
    <row r="2754" spans="1:10" x14ac:dyDescent="0.25">
      <c r="A2754" s="9">
        <v>42493</v>
      </c>
      <c r="B2754" s="10">
        <v>3751.2584999999999</v>
      </c>
      <c r="C2754" s="10">
        <v>3753.6392999999998</v>
      </c>
      <c r="D2754" s="10">
        <v>3818.4445999999998</v>
      </c>
      <c r="E2754" s="10">
        <v>3740.8620000000001</v>
      </c>
      <c r="F2754" s="10">
        <v>3817.7557000000002</v>
      </c>
      <c r="G2754" s="10">
        <v>2697485500</v>
      </c>
      <c r="H2754" s="10">
        <v>24430299403</v>
      </c>
      <c r="I2754" s="10">
        <v>66.497200000000007</v>
      </c>
      <c r="J2754" s="10">
        <v>1.7726999999999999</v>
      </c>
    </row>
    <row r="2755" spans="1:10" x14ac:dyDescent="0.25">
      <c r="A2755" s="9">
        <v>42494</v>
      </c>
      <c r="B2755" s="10">
        <v>3817.7557000000002</v>
      </c>
      <c r="C2755" s="10">
        <v>3806.4241999999999</v>
      </c>
      <c r="D2755" s="10">
        <v>3821.9355</v>
      </c>
      <c r="E2755" s="10">
        <v>3794.3665000000001</v>
      </c>
      <c r="F2755" s="10">
        <v>3805.6864</v>
      </c>
      <c r="G2755" s="10">
        <v>1979951000</v>
      </c>
      <c r="H2755" s="10">
        <v>18446542224</v>
      </c>
      <c r="I2755" s="10">
        <v>-12.0693</v>
      </c>
      <c r="J2755" s="10">
        <v>-0.31609999999999999</v>
      </c>
    </row>
    <row r="2756" spans="1:10" x14ac:dyDescent="0.25">
      <c r="A2756" s="9">
        <v>42495</v>
      </c>
      <c r="B2756" s="10">
        <v>3805.6864</v>
      </c>
      <c r="C2756" s="10">
        <v>3800.7878000000001</v>
      </c>
      <c r="D2756" s="10">
        <v>3811.4502000000002</v>
      </c>
      <c r="E2756" s="10">
        <v>3781.9076</v>
      </c>
      <c r="F2756" s="10">
        <v>3807.2523000000001</v>
      </c>
      <c r="G2756" s="10">
        <v>1678365700</v>
      </c>
      <c r="H2756" s="10">
        <v>15285494327</v>
      </c>
      <c r="I2756" s="10">
        <v>1.5659000000000001</v>
      </c>
      <c r="J2756" s="10">
        <v>4.1099999999999998E-2</v>
      </c>
    </row>
    <row r="2757" spans="1:10" x14ac:dyDescent="0.25">
      <c r="A2757" s="9">
        <v>42496</v>
      </c>
      <c r="B2757" s="10">
        <v>3807.2523000000001</v>
      </c>
      <c r="C2757" s="10">
        <v>3805.0153</v>
      </c>
      <c r="D2757" s="10">
        <v>3810.0610000000001</v>
      </c>
      <c r="E2757" s="10">
        <v>3702.1120000000001</v>
      </c>
      <c r="F2757" s="10">
        <v>3702.3033</v>
      </c>
      <c r="G2757" s="10">
        <v>2538684400</v>
      </c>
      <c r="H2757" s="10">
        <v>22529445037</v>
      </c>
      <c r="I2757" s="10">
        <v>-104.949</v>
      </c>
      <c r="J2757" s="10">
        <v>-2.7566000000000002</v>
      </c>
    </row>
    <row r="2758" spans="1:10" x14ac:dyDescent="0.25">
      <c r="A2758" s="9">
        <v>42499</v>
      </c>
      <c r="B2758" s="10">
        <v>3702.3033</v>
      </c>
      <c r="C2758" s="10">
        <v>3690.3175000000001</v>
      </c>
      <c r="D2758" s="10">
        <v>3690.3175000000001</v>
      </c>
      <c r="E2758" s="10">
        <v>3601.4976000000001</v>
      </c>
      <c r="F2758" s="10">
        <v>3613.3114</v>
      </c>
      <c r="G2758" s="10">
        <v>2462484100</v>
      </c>
      <c r="H2758" s="10">
        <v>20096425995</v>
      </c>
      <c r="I2758" s="10">
        <v>-88.991900000000001</v>
      </c>
      <c r="J2758" s="10">
        <v>-2.4037000000000002</v>
      </c>
    </row>
    <row r="2759" spans="1:10" x14ac:dyDescent="0.25">
      <c r="A2759" s="9">
        <v>42500</v>
      </c>
      <c r="B2759" s="10">
        <v>3613.3114</v>
      </c>
      <c r="C2759" s="10">
        <v>3605.1583999999998</v>
      </c>
      <c r="D2759" s="10">
        <v>3637.6138999999998</v>
      </c>
      <c r="E2759" s="10">
        <v>3604.0041999999999</v>
      </c>
      <c r="F2759" s="10">
        <v>3624.8384999999998</v>
      </c>
      <c r="G2759" s="10">
        <v>1808632600</v>
      </c>
      <c r="H2759" s="10">
        <v>16051599102</v>
      </c>
      <c r="I2759" s="10">
        <v>11.527100000000001</v>
      </c>
      <c r="J2759" s="10">
        <v>0.31900000000000001</v>
      </c>
    </row>
    <row r="2760" spans="1:10" x14ac:dyDescent="0.25">
      <c r="A2760" s="9">
        <v>42501</v>
      </c>
      <c r="B2760" s="10">
        <v>3624.8384999999998</v>
      </c>
      <c r="C2760" s="10">
        <v>3638.2957999999999</v>
      </c>
      <c r="D2760" s="10">
        <v>3664.2042999999999</v>
      </c>
      <c r="E2760" s="10">
        <v>3614.4522999999999</v>
      </c>
      <c r="F2760" s="10">
        <v>3645.7555000000002</v>
      </c>
      <c r="G2760" s="10">
        <v>1956004300</v>
      </c>
      <c r="H2760" s="10">
        <v>18391807315</v>
      </c>
      <c r="I2760" s="10">
        <v>20.917000000000002</v>
      </c>
      <c r="J2760" s="10">
        <v>0.57699999999999996</v>
      </c>
    </row>
    <row r="2761" spans="1:10" x14ac:dyDescent="0.25">
      <c r="A2761" s="9">
        <v>42502</v>
      </c>
      <c r="B2761" s="10">
        <v>3645.7555000000002</v>
      </c>
      <c r="C2761" s="10">
        <v>3616.4213</v>
      </c>
      <c r="D2761" s="10">
        <v>3653.8330999999998</v>
      </c>
      <c r="E2761" s="10">
        <v>3576.8966999999998</v>
      </c>
      <c r="F2761" s="10">
        <v>3650.1178</v>
      </c>
      <c r="G2761" s="10">
        <v>2041188200</v>
      </c>
      <c r="H2761" s="10">
        <v>17307452562</v>
      </c>
      <c r="I2761" s="10">
        <v>4.3623000000000003</v>
      </c>
      <c r="J2761" s="10">
        <v>0.1197</v>
      </c>
    </row>
    <row r="2762" spans="1:10" x14ac:dyDescent="0.25">
      <c r="A2762" s="9">
        <v>42503</v>
      </c>
      <c r="B2762" s="10">
        <v>3650.1178</v>
      </c>
      <c r="C2762" s="10">
        <v>3641.7069000000001</v>
      </c>
      <c r="D2762" s="10">
        <v>3668.3507</v>
      </c>
      <c r="E2762" s="10">
        <v>3626.0286999999998</v>
      </c>
      <c r="F2762" s="10">
        <v>3642.2253999999998</v>
      </c>
      <c r="G2762" s="10">
        <v>1747241500</v>
      </c>
      <c r="H2762" s="10">
        <v>14956023820</v>
      </c>
      <c r="I2762" s="10">
        <v>-7.8924000000000003</v>
      </c>
      <c r="J2762" s="10">
        <v>-0.2162</v>
      </c>
    </row>
    <row r="2763" spans="1:10" x14ac:dyDescent="0.25">
      <c r="A2763" s="9">
        <v>42506</v>
      </c>
      <c r="B2763" s="10">
        <v>3642.2253999999998</v>
      </c>
      <c r="C2763" s="10">
        <v>3629.2550999999999</v>
      </c>
      <c r="D2763" s="10">
        <v>3665.2953000000002</v>
      </c>
      <c r="E2763" s="10">
        <v>3615.7220000000002</v>
      </c>
      <c r="F2763" s="10">
        <v>3665.2953000000002</v>
      </c>
      <c r="G2763" s="10">
        <v>1476862100</v>
      </c>
      <c r="H2763" s="10">
        <v>13002744403</v>
      </c>
      <c r="I2763" s="10">
        <v>23.069900000000001</v>
      </c>
      <c r="J2763" s="10">
        <v>0.63339999999999996</v>
      </c>
    </row>
    <row r="2764" spans="1:10" x14ac:dyDescent="0.25">
      <c r="A2764" s="9">
        <v>42507</v>
      </c>
      <c r="B2764" s="10">
        <v>3665.2953000000002</v>
      </c>
      <c r="C2764" s="10">
        <v>3669.5061000000001</v>
      </c>
      <c r="D2764" s="10">
        <v>3670.4322000000002</v>
      </c>
      <c r="E2764" s="10">
        <v>3636.1001000000001</v>
      </c>
      <c r="F2764" s="10">
        <v>3648.9041999999999</v>
      </c>
      <c r="G2764" s="10">
        <v>1530008900</v>
      </c>
      <c r="H2764" s="10">
        <v>14268836796</v>
      </c>
      <c r="I2764" s="10">
        <v>-16.391100000000002</v>
      </c>
      <c r="J2764" s="10">
        <v>-0.44719999999999999</v>
      </c>
    </row>
    <row r="2765" spans="1:10" x14ac:dyDescent="0.25">
      <c r="A2765" s="9">
        <v>42508</v>
      </c>
      <c r="B2765" s="10">
        <v>3648.9041999999999</v>
      </c>
      <c r="C2765" s="10">
        <v>3631.24</v>
      </c>
      <c r="D2765" s="10">
        <v>3631.4962</v>
      </c>
      <c r="E2765" s="10">
        <v>3564.3199</v>
      </c>
      <c r="F2765" s="10">
        <v>3599.6152000000002</v>
      </c>
      <c r="G2765" s="10">
        <v>2239101700</v>
      </c>
      <c r="H2765" s="10">
        <v>18515407753</v>
      </c>
      <c r="I2765" s="10">
        <v>-49.289000000000001</v>
      </c>
      <c r="J2765" s="10">
        <v>-1.3508</v>
      </c>
    </row>
    <row r="2766" spans="1:10" x14ac:dyDescent="0.25">
      <c r="A2766" s="9">
        <v>42509</v>
      </c>
      <c r="B2766" s="10">
        <v>3599.6152000000002</v>
      </c>
      <c r="C2766" s="10">
        <v>3590.3316</v>
      </c>
      <c r="D2766" s="10">
        <v>3624.4971999999998</v>
      </c>
      <c r="E2766" s="10">
        <v>3590.3316</v>
      </c>
      <c r="F2766" s="10">
        <v>3596.5367000000001</v>
      </c>
      <c r="G2766" s="10">
        <v>1344181300</v>
      </c>
      <c r="H2766" s="10">
        <v>11456819313</v>
      </c>
      <c r="I2766" s="10">
        <v>-3.0785</v>
      </c>
      <c r="J2766" s="10">
        <v>-8.5500000000000007E-2</v>
      </c>
    </row>
    <row r="2767" spans="1:10" x14ac:dyDescent="0.25">
      <c r="A2767" s="9">
        <v>42510</v>
      </c>
      <c r="B2767" s="10">
        <v>3596.5367000000001</v>
      </c>
      <c r="C2767" s="10">
        <v>3579.3173000000002</v>
      </c>
      <c r="D2767" s="10">
        <v>3610.7388000000001</v>
      </c>
      <c r="E2767" s="10">
        <v>3570.6192999999998</v>
      </c>
      <c r="F2767" s="10">
        <v>3610.3126999999999</v>
      </c>
      <c r="G2767" s="10">
        <v>1323798700</v>
      </c>
      <c r="H2767" s="10">
        <v>11552004141</v>
      </c>
      <c r="I2767" s="10">
        <v>13.776</v>
      </c>
      <c r="J2767" s="10">
        <v>0.38300000000000001</v>
      </c>
    </row>
    <row r="2768" spans="1:10" x14ac:dyDescent="0.25">
      <c r="A2768" s="9">
        <v>42513</v>
      </c>
      <c r="B2768" s="10">
        <v>3610.3126999999999</v>
      </c>
      <c r="C2768" s="10">
        <v>3609.0727000000002</v>
      </c>
      <c r="D2768" s="10">
        <v>3632.3555999999999</v>
      </c>
      <c r="E2768" s="10">
        <v>3608.6873999999998</v>
      </c>
      <c r="F2768" s="10">
        <v>3628.1149</v>
      </c>
      <c r="G2768" s="10">
        <v>1435972200</v>
      </c>
      <c r="H2768" s="10">
        <v>12814693626</v>
      </c>
      <c r="I2768" s="10">
        <v>17.802199999999999</v>
      </c>
      <c r="J2768" s="10">
        <v>0.49309999999999998</v>
      </c>
    </row>
    <row r="2769" spans="1:10" x14ac:dyDescent="0.25">
      <c r="A2769" s="9">
        <v>42514</v>
      </c>
      <c r="B2769" s="10">
        <v>3628.1149</v>
      </c>
      <c r="C2769" s="10">
        <v>3624.7318</v>
      </c>
      <c r="D2769" s="10">
        <v>3624.7318</v>
      </c>
      <c r="E2769" s="10">
        <v>3584.6246999999998</v>
      </c>
      <c r="F2769" s="10">
        <v>3598.5488</v>
      </c>
      <c r="G2769" s="10">
        <v>1383527200</v>
      </c>
      <c r="H2769" s="10">
        <v>11768903080</v>
      </c>
      <c r="I2769" s="10">
        <v>-29.566099999999999</v>
      </c>
      <c r="J2769" s="10">
        <v>-0.81489999999999996</v>
      </c>
    </row>
    <row r="2770" spans="1:10" x14ac:dyDescent="0.25">
      <c r="A2770" s="9">
        <v>42515</v>
      </c>
      <c r="B2770" s="10">
        <v>3598.5488</v>
      </c>
      <c r="C2770" s="10">
        <v>3612.2046</v>
      </c>
      <c r="D2770" s="10">
        <v>3623.6336999999999</v>
      </c>
      <c r="E2770" s="10">
        <v>3589.4389000000001</v>
      </c>
      <c r="F2770" s="10">
        <v>3600.1127000000001</v>
      </c>
      <c r="G2770" s="10">
        <v>1206757800</v>
      </c>
      <c r="H2770" s="10">
        <v>10361922796</v>
      </c>
      <c r="I2770" s="10">
        <v>1.5639000000000001</v>
      </c>
      <c r="J2770" s="10">
        <v>4.3499999999999997E-2</v>
      </c>
    </row>
    <row r="2771" spans="1:10" x14ac:dyDescent="0.25">
      <c r="A2771" s="9">
        <v>42516</v>
      </c>
      <c r="B2771" s="10">
        <v>3600.1127000000001</v>
      </c>
      <c r="C2771" s="10">
        <v>3599.4652999999998</v>
      </c>
      <c r="D2771" s="10">
        <v>3611.2919999999999</v>
      </c>
      <c r="E2771" s="10">
        <v>3561.4582999999998</v>
      </c>
      <c r="F2771" s="10">
        <v>3607.8123999999998</v>
      </c>
      <c r="G2771" s="10">
        <v>1352991900</v>
      </c>
      <c r="H2771" s="10">
        <v>11060472091</v>
      </c>
      <c r="I2771" s="10">
        <v>7.6997</v>
      </c>
      <c r="J2771" s="10">
        <v>0.21390000000000001</v>
      </c>
    </row>
    <row r="2772" spans="1:10" x14ac:dyDescent="0.25">
      <c r="A2772" s="9">
        <v>42517</v>
      </c>
      <c r="B2772" s="10">
        <v>3607.8123999999998</v>
      </c>
      <c r="C2772" s="10">
        <v>3603.3571999999999</v>
      </c>
      <c r="D2772" s="10">
        <v>3629.3319000000001</v>
      </c>
      <c r="E2772" s="10">
        <v>3595.0075000000002</v>
      </c>
      <c r="F2772" s="10">
        <v>3617.1513</v>
      </c>
      <c r="G2772" s="10">
        <v>1189815400</v>
      </c>
      <c r="H2772" s="10">
        <v>10265205029</v>
      </c>
      <c r="I2772" s="10">
        <v>9.3389000000000006</v>
      </c>
      <c r="J2772" s="10">
        <v>0.25890000000000002</v>
      </c>
    </row>
    <row r="2773" spans="1:10" x14ac:dyDescent="0.25">
      <c r="A2773" s="9">
        <v>42520</v>
      </c>
      <c r="B2773" s="10">
        <v>3617.1513</v>
      </c>
      <c r="C2773" s="10">
        <v>3611.3497000000002</v>
      </c>
      <c r="D2773" s="10">
        <v>3632.0243999999998</v>
      </c>
      <c r="E2773" s="10">
        <v>3590.8640999999998</v>
      </c>
      <c r="F2773" s="10">
        <v>3617.9715999999999</v>
      </c>
      <c r="G2773" s="10">
        <v>1562638600</v>
      </c>
      <c r="H2773" s="10">
        <v>12660741148</v>
      </c>
      <c r="I2773" s="10">
        <v>0.82030000000000003</v>
      </c>
      <c r="J2773" s="10">
        <v>2.2700000000000001E-2</v>
      </c>
    </row>
    <row r="2774" spans="1:10" x14ac:dyDescent="0.25">
      <c r="A2774" s="9">
        <v>42521</v>
      </c>
      <c r="B2774" s="10">
        <v>3617.9715999999999</v>
      </c>
      <c r="C2774" s="10">
        <v>3621.1876000000002</v>
      </c>
      <c r="D2774" s="10">
        <v>3720.9032000000002</v>
      </c>
      <c r="E2774" s="10">
        <v>3621.1876000000002</v>
      </c>
      <c r="F2774" s="10">
        <v>3720.2649000000001</v>
      </c>
      <c r="G2774" s="10">
        <v>3367780500</v>
      </c>
      <c r="H2774" s="10">
        <v>26934992985</v>
      </c>
      <c r="I2774" s="10">
        <v>102.2933</v>
      </c>
      <c r="J2774" s="10">
        <v>2.8273999999999999</v>
      </c>
    </row>
    <row r="2775" spans="1:10" x14ac:dyDescent="0.25">
      <c r="A2775" s="9">
        <v>42522</v>
      </c>
      <c r="B2775" s="10">
        <v>3720.2649000000001</v>
      </c>
      <c r="C2775" s="10">
        <v>3721.4041000000002</v>
      </c>
      <c r="D2775" s="10">
        <v>3732.1163999999999</v>
      </c>
      <c r="E2775" s="10">
        <v>3711.3888999999999</v>
      </c>
      <c r="F2775" s="10">
        <v>3718.3687</v>
      </c>
      <c r="G2775" s="10">
        <v>2319401400</v>
      </c>
      <c r="H2775" s="10">
        <v>21080110094</v>
      </c>
      <c r="I2775" s="10">
        <v>-1.8962000000000001</v>
      </c>
      <c r="J2775" s="10">
        <v>-5.0999999999999997E-2</v>
      </c>
    </row>
    <row r="2776" spans="1:10" x14ac:dyDescent="0.25">
      <c r="A2776" s="9">
        <v>42523</v>
      </c>
      <c r="B2776" s="10">
        <v>3718.3687</v>
      </c>
      <c r="C2776" s="10">
        <v>3716.4459000000002</v>
      </c>
      <c r="D2776" s="10">
        <v>3729.9913000000001</v>
      </c>
      <c r="E2776" s="10">
        <v>3706.8908999999999</v>
      </c>
      <c r="F2776" s="10">
        <v>3726.4859000000001</v>
      </c>
      <c r="G2776" s="10">
        <v>1672097800</v>
      </c>
      <c r="H2776" s="10">
        <v>15280405425</v>
      </c>
      <c r="I2776" s="10">
        <v>8.1172000000000004</v>
      </c>
      <c r="J2776" s="10">
        <v>0.21829999999999999</v>
      </c>
    </row>
    <row r="2777" spans="1:10" x14ac:dyDescent="0.25">
      <c r="A2777" s="9">
        <v>42524</v>
      </c>
      <c r="B2777" s="10">
        <v>3726.4859000000001</v>
      </c>
      <c r="C2777" s="10">
        <v>3727.4088999999999</v>
      </c>
      <c r="D2777" s="10">
        <v>3749.9549000000002</v>
      </c>
      <c r="E2777" s="10">
        <v>3713.931</v>
      </c>
      <c r="F2777" s="10">
        <v>3744.3917999999999</v>
      </c>
      <c r="G2777" s="10">
        <v>2021985300</v>
      </c>
      <c r="H2777" s="10">
        <v>19025850452</v>
      </c>
      <c r="I2777" s="10">
        <v>17.905899999999999</v>
      </c>
      <c r="J2777" s="10">
        <v>0.48049999999999998</v>
      </c>
    </row>
    <row r="2778" spans="1:10" x14ac:dyDescent="0.25">
      <c r="A2778" s="9">
        <v>42527</v>
      </c>
      <c r="B2778" s="10">
        <v>3744.3917999999999</v>
      </c>
      <c r="C2778" s="10">
        <v>3746.0047</v>
      </c>
      <c r="D2778" s="10">
        <v>3752.9616000000001</v>
      </c>
      <c r="E2778" s="10">
        <v>3729.2674999999999</v>
      </c>
      <c r="F2778" s="10">
        <v>3744.2337000000002</v>
      </c>
      <c r="G2778" s="10">
        <v>1702079400</v>
      </c>
      <c r="H2778" s="10">
        <v>16498011295</v>
      </c>
      <c r="I2778" s="10">
        <v>-0.15809999999999999</v>
      </c>
      <c r="J2778" s="10">
        <v>-4.1999999999999997E-3</v>
      </c>
    </row>
    <row r="2779" spans="1:10" x14ac:dyDescent="0.25">
      <c r="A2779" s="9">
        <v>42528</v>
      </c>
      <c r="B2779" s="10">
        <v>3744.2337000000002</v>
      </c>
      <c r="C2779" s="10">
        <v>3742.0852</v>
      </c>
      <c r="D2779" s="10">
        <v>3744.5713999999998</v>
      </c>
      <c r="E2779" s="10">
        <v>3725.8380000000002</v>
      </c>
      <c r="F2779" s="10">
        <v>3736.4769999999999</v>
      </c>
      <c r="G2779" s="10">
        <v>1509054400</v>
      </c>
      <c r="H2779" s="10">
        <v>13793623303</v>
      </c>
      <c r="I2779" s="10">
        <v>-7.7567000000000004</v>
      </c>
      <c r="J2779" s="10">
        <v>-0.2072</v>
      </c>
    </row>
    <row r="2780" spans="1:10" x14ac:dyDescent="0.25">
      <c r="A2780" s="9">
        <v>42529</v>
      </c>
      <c r="B2780" s="10">
        <v>3736.4769999999999</v>
      </c>
      <c r="C2780" s="10">
        <v>3726.9429</v>
      </c>
      <c r="D2780" s="10">
        <v>3726.9429</v>
      </c>
      <c r="E2780" s="10">
        <v>3689.7885000000001</v>
      </c>
      <c r="F2780" s="10">
        <v>3711.1116000000002</v>
      </c>
      <c r="G2780" s="10">
        <v>1722524900</v>
      </c>
      <c r="H2780" s="10">
        <v>15091005161</v>
      </c>
      <c r="I2780" s="10">
        <v>-25.365400000000001</v>
      </c>
      <c r="J2780" s="10">
        <v>-0.67889999999999995</v>
      </c>
    </row>
    <row r="2781" spans="1:10" x14ac:dyDescent="0.25">
      <c r="A2781" s="9">
        <v>42534</v>
      </c>
      <c r="B2781" s="10">
        <v>3711.1116000000002</v>
      </c>
      <c r="C2781" s="10">
        <v>3680.4677999999999</v>
      </c>
      <c r="D2781" s="10">
        <v>3688.4593</v>
      </c>
      <c r="E2781" s="10">
        <v>3606.4182000000001</v>
      </c>
      <c r="F2781" s="10">
        <v>3606.9087</v>
      </c>
      <c r="G2781" s="10">
        <v>2076679900</v>
      </c>
      <c r="H2781" s="10">
        <v>17612877824</v>
      </c>
      <c r="I2781" s="10">
        <v>-104.2029</v>
      </c>
      <c r="J2781" s="10">
        <v>-2.8079000000000001</v>
      </c>
    </row>
    <row r="2782" spans="1:10" x14ac:dyDescent="0.25">
      <c r="A2782" s="9">
        <v>42535</v>
      </c>
      <c r="B2782" s="10">
        <v>3606.9087</v>
      </c>
      <c r="C2782" s="10">
        <v>3598.1525000000001</v>
      </c>
      <c r="D2782" s="10">
        <v>3620.6743000000001</v>
      </c>
      <c r="E2782" s="10">
        <v>3597.7471</v>
      </c>
      <c r="F2782" s="10">
        <v>3616.0857999999998</v>
      </c>
      <c r="G2782" s="10">
        <v>1517603100</v>
      </c>
      <c r="H2782" s="10">
        <v>12571861156</v>
      </c>
      <c r="I2782" s="10">
        <v>9.1770999999999994</v>
      </c>
      <c r="J2782" s="10">
        <v>0.25440000000000002</v>
      </c>
    </row>
    <row r="2783" spans="1:10" x14ac:dyDescent="0.25">
      <c r="A2783" s="9">
        <v>42536</v>
      </c>
      <c r="B2783" s="10">
        <v>3616.0857999999998</v>
      </c>
      <c r="C2783" s="10">
        <v>3586.9409999999998</v>
      </c>
      <c r="D2783" s="10">
        <v>3674.6165999999998</v>
      </c>
      <c r="E2783" s="10">
        <v>3583.7527</v>
      </c>
      <c r="F2783" s="10">
        <v>3667.3811000000001</v>
      </c>
      <c r="G2783" s="10">
        <v>1978817000</v>
      </c>
      <c r="H2783" s="10">
        <v>17342885726</v>
      </c>
      <c r="I2783" s="10">
        <v>51.295299999999997</v>
      </c>
      <c r="J2783" s="10">
        <v>1.4185000000000001</v>
      </c>
    </row>
    <row r="2784" spans="1:10" x14ac:dyDescent="0.25">
      <c r="A2784" s="9">
        <v>42537</v>
      </c>
      <c r="B2784" s="10">
        <v>3667.3811000000001</v>
      </c>
      <c r="C2784" s="10">
        <v>3655.7343000000001</v>
      </c>
      <c r="D2784" s="10">
        <v>3667.6194999999998</v>
      </c>
      <c r="E2784" s="10">
        <v>3638.5587999999998</v>
      </c>
      <c r="F2784" s="10">
        <v>3647.1408000000001</v>
      </c>
      <c r="G2784" s="10">
        <v>1896394400</v>
      </c>
      <c r="H2784" s="10">
        <v>16966563536</v>
      </c>
      <c r="I2784" s="10">
        <v>-20.240300000000001</v>
      </c>
      <c r="J2784" s="10">
        <v>-0.55189999999999995</v>
      </c>
    </row>
    <row r="2785" spans="1:10" x14ac:dyDescent="0.25">
      <c r="A2785" s="9">
        <v>42538</v>
      </c>
      <c r="B2785" s="10">
        <v>3647.1408000000001</v>
      </c>
      <c r="C2785" s="10">
        <v>3653.1862999999998</v>
      </c>
      <c r="D2785" s="10">
        <v>3687.9962</v>
      </c>
      <c r="E2785" s="10">
        <v>3653.0717</v>
      </c>
      <c r="F2785" s="10">
        <v>3675.9418999999998</v>
      </c>
      <c r="G2785" s="10">
        <v>2460101500</v>
      </c>
      <c r="H2785" s="10">
        <v>22700576071</v>
      </c>
      <c r="I2785" s="10">
        <v>28.801100000000002</v>
      </c>
      <c r="J2785" s="10">
        <v>0.78969999999999996</v>
      </c>
    </row>
    <row r="2786" spans="1:10" x14ac:dyDescent="0.25">
      <c r="A2786" s="9">
        <v>42541</v>
      </c>
      <c r="B2786" s="10">
        <v>3675.9418999999998</v>
      </c>
      <c r="C2786" s="10">
        <v>3676.4672999999998</v>
      </c>
      <c r="D2786" s="10">
        <v>3682.0102000000002</v>
      </c>
      <c r="E2786" s="10">
        <v>3648.9472999999998</v>
      </c>
      <c r="F2786" s="10">
        <v>3676.9252999999999</v>
      </c>
      <c r="G2786" s="10">
        <v>1678068100</v>
      </c>
      <c r="H2786" s="10">
        <v>15760392140</v>
      </c>
      <c r="I2786" s="10">
        <v>0.98340000000000005</v>
      </c>
      <c r="J2786" s="10">
        <v>2.6800000000000001E-2</v>
      </c>
    </row>
    <row r="2787" spans="1:10" x14ac:dyDescent="0.25">
      <c r="A2787" s="9">
        <v>42542</v>
      </c>
      <c r="B2787" s="10">
        <v>3676.9252999999999</v>
      </c>
      <c r="C2787" s="10">
        <v>3686.7377000000001</v>
      </c>
      <c r="D2787" s="10">
        <v>3708.1685000000002</v>
      </c>
      <c r="E2787" s="10">
        <v>3657.6388000000002</v>
      </c>
      <c r="F2787" s="10">
        <v>3666.4461999999999</v>
      </c>
      <c r="G2787" s="10">
        <v>2177346200</v>
      </c>
      <c r="H2787" s="10">
        <v>20149614284</v>
      </c>
      <c r="I2787" s="10">
        <v>-10.479100000000001</v>
      </c>
      <c r="J2787" s="10">
        <v>-0.28499999999999998</v>
      </c>
    </row>
    <row r="2788" spans="1:10" x14ac:dyDescent="0.25">
      <c r="A2788" s="9">
        <v>42543</v>
      </c>
      <c r="B2788" s="10">
        <v>3666.4461999999999</v>
      </c>
      <c r="C2788" s="10">
        <v>3660.7894999999999</v>
      </c>
      <c r="D2788" s="10">
        <v>3697.8157000000001</v>
      </c>
      <c r="E2788" s="10">
        <v>3658.0976000000001</v>
      </c>
      <c r="F2788" s="10">
        <v>3697.8157000000001</v>
      </c>
      <c r="G2788" s="10">
        <v>1878108200</v>
      </c>
      <c r="H2788" s="10">
        <v>15878523760</v>
      </c>
      <c r="I2788" s="10">
        <v>31.369499999999999</v>
      </c>
      <c r="J2788" s="10">
        <v>0.85560000000000003</v>
      </c>
    </row>
    <row r="2789" spans="1:10" x14ac:dyDescent="0.25">
      <c r="A2789" s="9">
        <v>42544</v>
      </c>
      <c r="B2789" s="10">
        <v>3697.8157000000001</v>
      </c>
      <c r="C2789" s="10">
        <v>3687.3071</v>
      </c>
      <c r="D2789" s="10">
        <v>3691.3595</v>
      </c>
      <c r="E2789" s="10">
        <v>3661.1806000000001</v>
      </c>
      <c r="F2789" s="10">
        <v>3673.0118000000002</v>
      </c>
      <c r="G2789" s="10">
        <v>1778068100</v>
      </c>
      <c r="H2789" s="10">
        <v>14928799444</v>
      </c>
      <c r="I2789" s="10">
        <v>-24.803899999999999</v>
      </c>
      <c r="J2789" s="10">
        <v>-0.67079999999999995</v>
      </c>
    </row>
    <row r="2790" spans="1:10" x14ac:dyDescent="0.25">
      <c r="A2790" s="9">
        <v>42545</v>
      </c>
      <c r="B2790" s="10">
        <v>3673.0118000000002</v>
      </c>
      <c r="C2790" s="10">
        <v>3662.7853</v>
      </c>
      <c r="D2790" s="10">
        <v>3679.3191000000002</v>
      </c>
      <c r="E2790" s="10">
        <v>3573.8969999999999</v>
      </c>
      <c r="F2790" s="10">
        <v>3622.3013000000001</v>
      </c>
      <c r="G2790" s="10">
        <v>2555372000</v>
      </c>
      <c r="H2790" s="10">
        <v>21968025434</v>
      </c>
      <c r="I2790" s="10">
        <v>-50.710500000000003</v>
      </c>
      <c r="J2790" s="10">
        <v>-1.3806</v>
      </c>
    </row>
    <row r="2791" spans="1:10" x14ac:dyDescent="0.25">
      <c r="A2791" s="9">
        <v>42548</v>
      </c>
      <c r="B2791" s="10">
        <v>3622.3013000000001</v>
      </c>
      <c r="C2791" s="10">
        <v>3606.8130999999998</v>
      </c>
      <c r="D2791" s="10">
        <v>3671.1185</v>
      </c>
      <c r="E2791" s="10">
        <v>3606.2627000000002</v>
      </c>
      <c r="F2791" s="10">
        <v>3671.1185</v>
      </c>
      <c r="G2791" s="10">
        <v>1851733200</v>
      </c>
      <c r="H2791" s="10">
        <v>16916087566</v>
      </c>
      <c r="I2791" s="10">
        <v>48.8172</v>
      </c>
      <c r="J2791" s="10">
        <v>1.3476999999999999</v>
      </c>
    </row>
    <row r="2792" spans="1:10" x14ac:dyDescent="0.25">
      <c r="A2792" s="9">
        <v>42549</v>
      </c>
      <c r="B2792" s="10">
        <v>3671.1185</v>
      </c>
      <c r="C2792" s="10">
        <v>3656.4245999999998</v>
      </c>
      <c r="D2792" s="10">
        <v>3692.2644</v>
      </c>
      <c r="E2792" s="10">
        <v>3649.0115999999998</v>
      </c>
      <c r="F2792" s="10">
        <v>3691.7404000000001</v>
      </c>
      <c r="G2792" s="10">
        <v>2095348400</v>
      </c>
      <c r="H2792" s="10">
        <v>19816905970</v>
      </c>
      <c r="I2792" s="10">
        <v>20.6219</v>
      </c>
      <c r="J2792" s="10">
        <v>0.56169999999999998</v>
      </c>
    </row>
    <row r="2793" spans="1:10" x14ac:dyDescent="0.25">
      <c r="A2793" s="9">
        <v>42550</v>
      </c>
      <c r="B2793" s="10">
        <v>3691.7404000000001</v>
      </c>
      <c r="C2793" s="10">
        <v>3697.8022999999998</v>
      </c>
      <c r="D2793" s="10">
        <v>3705.3503999999998</v>
      </c>
      <c r="E2793" s="10">
        <v>3688.7772</v>
      </c>
      <c r="F2793" s="10">
        <v>3703.2042000000001</v>
      </c>
      <c r="G2793" s="10">
        <v>2690134200</v>
      </c>
      <c r="H2793" s="10">
        <v>23699417341</v>
      </c>
      <c r="I2793" s="10">
        <v>11.463800000000001</v>
      </c>
      <c r="J2793" s="10">
        <v>0.3105</v>
      </c>
    </row>
    <row r="2794" spans="1:10" x14ac:dyDescent="0.25">
      <c r="A2794" s="9">
        <v>42551</v>
      </c>
      <c r="B2794" s="10">
        <v>3703.2042000000001</v>
      </c>
      <c r="C2794" s="10">
        <v>3702.4866999999999</v>
      </c>
      <c r="D2794" s="10">
        <v>3710.6862999999998</v>
      </c>
      <c r="E2794" s="10">
        <v>3693.8741</v>
      </c>
      <c r="F2794" s="10">
        <v>3703.5019000000002</v>
      </c>
      <c r="G2794" s="10">
        <v>2090030900</v>
      </c>
      <c r="H2794" s="10">
        <v>18806461683</v>
      </c>
      <c r="I2794" s="10">
        <v>0.29770000000000002</v>
      </c>
      <c r="J2794" s="10">
        <v>8.0000000000000002E-3</v>
      </c>
    </row>
    <row r="2795" spans="1:10" x14ac:dyDescent="0.25">
      <c r="A2795" s="9">
        <v>42552</v>
      </c>
      <c r="B2795" s="10">
        <v>3703.5019000000002</v>
      </c>
      <c r="C2795" s="10">
        <v>3706.8762000000002</v>
      </c>
      <c r="D2795" s="10">
        <v>3724.6212999999998</v>
      </c>
      <c r="E2795" s="10">
        <v>3700.6466999999998</v>
      </c>
      <c r="F2795" s="10">
        <v>3706.9083000000001</v>
      </c>
      <c r="G2795" s="10">
        <v>1704996100</v>
      </c>
      <c r="H2795" s="10">
        <v>15612213119</v>
      </c>
      <c r="I2795" s="10">
        <v>3.4064000000000001</v>
      </c>
      <c r="J2795" s="10">
        <v>9.1999999999999998E-2</v>
      </c>
    </row>
    <row r="2796" spans="1:10" x14ac:dyDescent="0.25">
      <c r="A2796" s="9">
        <v>42555</v>
      </c>
      <c r="B2796" s="10">
        <v>3706.9083000000001</v>
      </c>
      <c r="C2796" s="10">
        <v>3689.0173</v>
      </c>
      <c r="D2796" s="10">
        <v>3765.3580000000002</v>
      </c>
      <c r="E2796" s="10">
        <v>3686.8802999999998</v>
      </c>
      <c r="F2796" s="10">
        <v>3761.7822000000001</v>
      </c>
      <c r="G2796" s="10">
        <v>2778102400</v>
      </c>
      <c r="H2796" s="10">
        <v>24946319910</v>
      </c>
      <c r="I2796" s="10">
        <v>54.873899999999999</v>
      </c>
      <c r="J2796" s="10">
        <v>1.4802999999999999</v>
      </c>
    </row>
    <row r="2797" spans="1:10" x14ac:dyDescent="0.25">
      <c r="A2797" s="9">
        <v>42556</v>
      </c>
      <c r="B2797" s="10">
        <v>3761.7822000000001</v>
      </c>
      <c r="C2797" s="10">
        <v>3758.5830999999998</v>
      </c>
      <c r="D2797" s="10">
        <v>3771.6680000000001</v>
      </c>
      <c r="E2797" s="10">
        <v>3751.6999000000001</v>
      </c>
      <c r="F2797" s="10">
        <v>3767.1491000000001</v>
      </c>
      <c r="G2797" s="10">
        <v>2868841700</v>
      </c>
      <c r="H2797" s="10">
        <v>27149070109</v>
      </c>
      <c r="I2797" s="10">
        <v>5.3669000000000002</v>
      </c>
      <c r="J2797" s="10">
        <v>0.14269999999999999</v>
      </c>
    </row>
    <row r="2798" spans="1:10" x14ac:dyDescent="0.25">
      <c r="A2798" s="9">
        <v>42557</v>
      </c>
      <c r="B2798" s="10">
        <v>3767.1491000000001</v>
      </c>
      <c r="C2798" s="10">
        <v>3756.0605999999998</v>
      </c>
      <c r="D2798" s="10">
        <v>3780.7743</v>
      </c>
      <c r="E2798" s="10">
        <v>3742.1653999999999</v>
      </c>
      <c r="F2798" s="10">
        <v>3779.8939999999998</v>
      </c>
      <c r="G2798" s="10">
        <v>3452314100</v>
      </c>
      <c r="H2798" s="10">
        <v>42266601744</v>
      </c>
      <c r="I2798" s="10">
        <v>12.744899999999999</v>
      </c>
      <c r="J2798" s="10">
        <v>0.33829999999999999</v>
      </c>
    </row>
    <row r="2799" spans="1:10" x14ac:dyDescent="0.25">
      <c r="A2799" s="9">
        <v>42558</v>
      </c>
      <c r="B2799" s="10">
        <v>3779.8939999999998</v>
      </c>
      <c r="C2799" s="10">
        <v>3763.8728000000001</v>
      </c>
      <c r="D2799" s="10">
        <v>3769.9344000000001</v>
      </c>
      <c r="E2799" s="10">
        <v>3739.2638999999999</v>
      </c>
      <c r="F2799" s="10">
        <v>3761.1734000000001</v>
      </c>
      <c r="G2799" s="10">
        <v>2765911300</v>
      </c>
      <c r="H2799" s="10">
        <v>29622466981</v>
      </c>
      <c r="I2799" s="10">
        <v>-18.720600000000001</v>
      </c>
      <c r="J2799" s="10">
        <v>-0.49530000000000002</v>
      </c>
    </row>
    <row r="2800" spans="1:10" x14ac:dyDescent="0.25">
      <c r="A2800" s="9">
        <v>42559</v>
      </c>
      <c r="B2800" s="10">
        <v>3761.1734000000001</v>
      </c>
      <c r="C2800" s="10">
        <v>3742.4785000000002</v>
      </c>
      <c r="D2800" s="10">
        <v>3742.7177999999999</v>
      </c>
      <c r="E2800" s="10">
        <v>3722.1990999999998</v>
      </c>
      <c r="F2800" s="10">
        <v>3732.6212999999998</v>
      </c>
      <c r="G2800" s="10">
        <v>2120678300</v>
      </c>
      <c r="H2800" s="10">
        <v>22442922579</v>
      </c>
      <c r="I2800" s="10">
        <v>-28.552099999999999</v>
      </c>
      <c r="J2800" s="10">
        <v>-0.7591</v>
      </c>
    </row>
    <row r="2801" spans="1:10" x14ac:dyDescent="0.25">
      <c r="A2801" s="9">
        <v>42562</v>
      </c>
      <c r="B2801" s="10">
        <v>3732.6212999999998</v>
      </c>
      <c r="C2801" s="10">
        <v>3740.2334000000001</v>
      </c>
      <c r="D2801" s="10">
        <v>3778.0794000000001</v>
      </c>
      <c r="E2801" s="10">
        <v>3735.3932</v>
      </c>
      <c r="F2801" s="10">
        <v>3743.6705999999999</v>
      </c>
      <c r="G2801" s="10">
        <v>2617026200</v>
      </c>
      <c r="H2801" s="10">
        <v>27242752384</v>
      </c>
      <c r="I2801" s="10">
        <v>11.049300000000001</v>
      </c>
      <c r="J2801" s="10">
        <v>0.29599999999999999</v>
      </c>
    </row>
    <row r="2802" spans="1:10" x14ac:dyDescent="0.25">
      <c r="A2802" s="9">
        <v>42563</v>
      </c>
      <c r="B2802" s="10">
        <v>3743.6705999999999</v>
      </c>
      <c r="C2802" s="10">
        <v>3742.3892000000001</v>
      </c>
      <c r="D2802" s="10">
        <v>3829.6473999999998</v>
      </c>
      <c r="E2802" s="10">
        <v>3742.2465999999999</v>
      </c>
      <c r="F2802" s="10">
        <v>3829.6473999999998</v>
      </c>
      <c r="G2802" s="10">
        <v>3866472000</v>
      </c>
      <c r="H2802" s="10">
        <v>38346407091</v>
      </c>
      <c r="I2802" s="10">
        <v>85.976799999999997</v>
      </c>
      <c r="J2802" s="10">
        <v>2.2966000000000002</v>
      </c>
    </row>
    <row r="2803" spans="1:10" x14ac:dyDescent="0.25">
      <c r="A2803" s="9">
        <v>42564</v>
      </c>
      <c r="B2803" s="10">
        <v>3829.6473999999998</v>
      </c>
      <c r="C2803" s="10">
        <v>3825.9421000000002</v>
      </c>
      <c r="D2803" s="10">
        <v>3851.1966000000002</v>
      </c>
      <c r="E2803" s="10">
        <v>3825.4009000000001</v>
      </c>
      <c r="F2803" s="10">
        <v>3841.2449000000001</v>
      </c>
      <c r="G2803" s="10">
        <v>4012912500</v>
      </c>
      <c r="H2803" s="10">
        <v>37953474127</v>
      </c>
      <c r="I2803" s="10">
        <v>11.5975</v>
      </c>
      <c r="J2803" s="10">
        <v>0.30280000000000001</v>
      </c>
    </row>
    <row r="2804" spans="1:10" x14ac:dyDescent="0.25">
      <c r="A2804" s="9">
        <v>42565</v>
      </c>
      <c r="B2804" s="10">
        <v>3841.2449000000001</v>
      </c>
      <c r="C2804" s="10">
        <v>3835.7237</v>
      </c>
      <c r="D2804" s="10">
        <v>3837.502</v>
      </c>
      <c r="E2804" s="10">
        <v>3808.2955999999999</v>
      </c>
      <c r="F2804" s="10">
        <v>3824.8452000000002</v>
      </c>
      <c r="G2804" s="10">
        <v>2278860000</v>
      </c>
      <c r="H2804" s="10">
        <v>22777241283</v>
      </c>
      <c r="I2804" s="10">
        <v>-16.399699999999999</v>
      </c>
      <c r="J2804" s="10">
        <v>-0.4269</v>
      </c>
    </row>
    <row r="2805" spans="1:10" x14ac:dyDescent="0.25">
      <c r="A2805" s="9">
        <v>42566</v>
      </c>
      <c r="B2805" s="10">
        <v>3824.8452000000002</v>
      </c>
      <c r="C2805" s="10">
        <v>3827.8166000000001</v>
      </c>
      <c r="D2805" s="10">
        <v>3840.8733000000002</v>
      </c>
      <c r="E2805" s="10">
        <v>3818.3463000000002</v>
      </c>
      <c r="F2805" s="10">
        <v>3831.7276000000002</v>
      </c>
      <c r="G2805" s="10">
        <v>2273625800</v>
      </c>
      <c r="H2805" s="10">
        <v>23451991654</v>
      </c>
      <c r="I2805" s="10">
        <v>6.8823999999999996</v>
      </c>
      <c r="J2805" s="10">
        <v>0.1799</v>
      </c>
    </row>
    <row r="2806" spans="1:10" x14ac:dyDescent="0.25">
      <c r="A2806" s="9">
        <v>42569</v>
      </c>
      <c r="B2806" s="10">
        <v>3831.7276000000002</v>
      </c>
      <c r="C2806" s="10">
        <v>3826.2853</v>
      </c>
      <c r="D2806" s="10">
        <v>3853.0459999999998</v>
      </c>
      <c r="E2806" s="10">
        <v>3810.9668999999999</v>
      </c>
      <c r="F2806" s="10">
        <v>3837.3838000000001</v>
      </c>
      <c r="G2806" s="10">
        <v>3171281400</v>
      </c>
      <c r="H2806" s="10">
        <v>31194441604</v>
      </c>
      <c r="I2806" s="10">
        <v>5.6562000000000001</v>
      </c>
      <c r="J2806" s="10">
        <v>0.14760000000000001</v>
      </c>
    </row>
    <row r="2807" spans="1:10" x14ac:dyDescent="0.25">
      <c r="A2807" s="9">
        <v>42570</v>
      </c>
      <c r="B2807" s="10">
        <v>3837.3838000000001</v>
      </c>
      <c r="C2807" s="10">
        <v>3831.9946</v>
      </c>
      <c r="D2807" s="10">
        <v>3833.4126999999999</v>
      </c>
      <c r="E2807" s="10">
        <v>3790.9013</v>
      </c>
      <c r="F2807" s="10">
        <v>3816.8791000000001</v>
      </c>
      <c r="G2807" s="10">
        <v>2488336100</v>
      </c>
      <c r="H2807" s="10">
        <v>24648361886</v>
      </c>
      <c r="I2807" s="10">
        <v>-20.5047</v>
      </c>
      <c r="J2807" s="10">
        <v>-0.5343</v>
      </c>
    </row>
    <row r="2808" spans="1:10" x14ac:dyDescent="0.25">
      <c r="A2808" s="9">
        <v>42571</v>
      </c>
      <c r="B2808" s="10">
        <v>3816.8791000000001</v>
      </c>
      <c r="C2808" s="10">
        <v>3814.6006000000002</v>
      </c>
      <c r="D2808" s="10">
        <v>3822.3582000000001</v>
      </c>
      <c r="E2808" s="10">
        <v>3799.3941</v>
      </c>
      <c r="F2808" s="10">
        <v>3805.1876999999999</v>
      </c>
      <c r="G2808" s="10">
        <v>1815208600</v>
      </c>
      <c r="H2808" s="10">
        <v>19038938191</v>
      </c>
      <c r="I2808" s="10">
        <v>-11.6914</v>
      </c>
      <c r="J2808" s="10">
        <v>-0.30630000000000002</v>
      </c>
    </row>
    <row r="2809" spans="1:10" x14ac:dyDescent="0.25">
      <c r="A2809" s="9">
        <v>42572</v>
      </c>
      <c r="B2809" s="10">
        <v>3805.1876999999999</v>
      </c>
      <c r="C2809" s="10">
        <v>3805.1253000000002</v>
      </c>
      <c r="D2809" s="10">
        <v>3847.3528000000001</v>
      </c>
      <c r="E2809" s="10">
        <v>3805.0372000000002</v>
      </c>
      <c r="F2809" s="10">
        <v>3826.6351</v>
      </c>
      <c r="G2809" s="10">
        <v>2120419700</v>
      </c>
      <c r="H2809" s="10">
        <v>21982657212</v>
      </c>
      <c r="I2809" s="10">
        <v>21.447399999999998</v>
      </c>
      <c r="J2809" s="10">
        <v>0.56359999999999999</v>
      </c>
    </row>
    <row r="2810" spans="1:10" x14ac:dyDescent="0.25">
      <c r="A2810" s="9">
        <v>42573</v>
      </c>
      <c r="B2810" s="10">
        <v>3826.6351</v>
      </c>
      <c r="C2810" s="10">
        <v>3822.5839000000001</v>
      </c>
      <c r="D2810" s="10">
        <v>3825.7824999999998</v>
      </c>
      <c r="E2810" s="10">
        <v>3780.3489</v>
      </c>
      <c r="F2810" s="10">
        <v>3784.7276999999999</v>
      </c>
      <c r="G2810" s="10">
        <v>2123624800</v>
      </c>
      <c r="H2810" s="10">
        <v>21777621715</v>
      </c>
      <c r="I2810" s="10">
        <v>-41.907400000000003</v>
      </c>
      <c r="J2810" s="10">
        <v>-1.0952</v>
      </c>
    </row>
    <row r="2811" spans="1:10" x14ac:dyDescent="0.25">
      <c r="A2811" s="9">
        <v>42576</v>
      </c>
      <c r="B2811" s="10">
        <v>3784.7276999999999</v>
      </c>
      <c r="C2811" s="10">
        <v>3780.6444000000001</v>
      </c>
      <c r="D2811" s="10">
        <v>3813.8861000000002</v>
      </c>
      <c r="E2811" s="10">
        <v>3780.6444000000001</v>
      </c>
      <c r="F2811" s="10">
        <v>3799.6307999999999</v>
      </c>
      <c r="G2811" s="10">
        <v>1858910100</v>
      </c>
      <c r="H2811" s="10">
        <v>19545891805</v>
      </c>
      <c r="I2811" s="10">
        <v>14.9031</v>
      </c>
      <c r="J2811" s="10">
        <v>0.39379999999999998</v>
      </c>
    </row>
    <row r="2812" spans="1:10" x14ac:dyDescent="0.25">
      <c r="A2812" s="9">
        <v>42577</v>
      </c>
      <c r="B2812" s="10">
        <v>3799.6307999999999</v>
      </c>
      <c r="C2812" s="10">
        <v>3794.8595999999998</v>
      </c>
      <c r="D2812" s="10">
        <v>3850.9290000000001</v>
      </c>
      <c r="E2812" s="10">
        <v>3793.7514000000001</v>
      </c>
      <c r="F2812" s="10">
        <v>3850.9290000000001</v>
      </c>
      <c r="G2812" s="10">
        <v>2160895600</v>
      </c>
      <c r="H2812" s="10">
        <v>22611568054</v>
      </c>
      <c r="I2812" s="10">
        <v>51.298200000000001</v>
      </c>
      <c r="J2812" s="10">
        <v>1.3501000000000001</v>
      </c>
    </row>
    <row r="2813" spans="1:10" x14ac:dyDescent="0.25">
      <c r="A2813" s="9">
        <v>42578</v>
      </c>
      <c r="B2813" s="10">
        <v>3850.9290000000001</v>
      </c>
      <c r="C2813" s="10">
        <v>3850.3921999999998</v>
      </c>
      <c r="D2813" s="10">
        <v>3868.8098</v>
      </c>
      <c r="E2813" s="10">
        <v>3733.3975</v>
      </c>
      <c r="F2813" s="10">
        <v>3795.1754999999998</v>
      </c>
      <c r="G2813" s="10">
        <v>4011489100</v>
      </c>
      <c r="H2813" s="10">
        <v>37246308261</v>
      </c>
      <c r="I2813" s="10">
        <v>-55.753500000000003</v>
      </c>
      <c r="J2813" s="10">
        <v>-1.4478</v>
      </c>
    </row>
    <row r="2814" spans="1:10" x14ac:dyDescent="0.25">
      <c r="A2814" s="9">
        <v>42579</v>
      </c>
      <c r="B2814" s="10">
        <v>3795.1754999999998</v>
      </c>
      <c r="C2814" s="10">
        <v>3781.5585000000001</v>
      </c>
      <c r="D2814" s="10">
        <v>3848.4283999999998</v>
      </c>
      <c r="E2814" s="10">
        <v>3774.0522999999998</v>
      </c>
      <c r="F2814" s="10">
        <v>3844.0562</v>
      </c>
      <c r="G2814" s="10">
        <v>3228068400</v>
      </c>
      <c r="H2814" s="10">
        <v>32648030634</v>
      </c>
      <c r="I2814" s="10">
        <v>48.880699999999997</v>
      </c>
      <c r="J2814" s="10">
        <v>1.288</v>
      </c>
    </row>
    <row r="2815" spans="1:10" x14ac:dyDescent="0.25">
      <c r="A2815" s="9">
        <v>42580</v>
      </c>
      <c r="B2815" s="10">
        <v>3844.0562</v>
      </c>
      <c r="C2815" s="10">
        <v>3835.7159999999999</v>
      </c>
      <c r="D2815" s="10">
        <v>3866.4052000000001</v>
      </c>
      <c r="E2815" s="10">
        <v>3831.6552000000001</v>
      </c>
      <c r="F2815" s="10">
        <v>3840.5349999999999</v>
      </c>
      <c r="G2815" s="10">
        <v>2666198100</v>
      </c>
      <c r="H2815" s="10">
        <v>28483423643</v>
      </c>
      <c r="I2815" s="10">
        <v>-3.5211999999999999</v>
      </c>
      <c r="J2815" s="10">
        <v>-9.1600000000000001E-2</v>
      </c>
    </row>
    <row r="2816" spans="1:10" x14ac:dyDescent="0.25">
      <c r="A2816" s="9">
        <v>42583</v>
      </c>
      <c r="B2816" s="10">
        <v>3840.5349999999999</v>
      </c>
      <c r="C2816" s="10">
        <v>3832.0574000000001</v>
      </c>
      <c r="D2816" s="10">
        <v>3833.0657999999999</v>
      </c>
      <c r="E2816" s="10">
        <v>3777.9413</v>
      </c>
      <c r="F2816" s="10">
        <v>3806.0713000000001</v>
      </c>
      <c r="G2816" s="10">
        <v>2566814400</v>
      </c>
      <c r="H2816" s="10">
        <v>25414112221</v>
      </c>
      <c r="I2816" s="10">
        <v>-34.463700000000003</v>
      </c>
      <c r="J2816" s="10">
        <v>-0.89739999999999998</v>
      </c>
    </row>
    <row r="2817" spans="1:10" x14ac:dyDescent="0.25">
      <c r="A2817" s="9">
        <v>42584</v>
      </c>
      <c r="B2817" s="10">
        <v>3806.0713000000001</v>
      </c>
      <c r="C2817" s="10">
        <v>3797.4488999999999</v>
      </c>
      <c r="D2817" s="10">
        <v>3820.7736</v>
      </c>
      <c r="E2817" s="10">
        <v>3786.3463999999999</v>
      </c>
      <c r="F2817" s="10">
        <v>3820.7736</v>
      </c>
      <c r="G2817" s="10">
        <v>1806672100</v>
      </c>
      <c r="H2817" s="10">
        <v>19045320226</v>
      </c>
      <c r="I2817" s="10">
        <v>14.702299999999999</v>
      </c>
      <c r="J2817" s="10">
        <v>0.38629999999999998</v>
      </c>
    </row>
    <row r="2818" spans="1:10" x14ac:dyDescent="0.25">
      <c r="A2818" s="9">
        <v>42585</v>
      </c>
      <c r="B2818" s="10">
        <v>3820.7736</v>
      </c>
      <c r="C2818" s="10">
        <v>3808.5372000000002</v>
      </c>
      <c r="D2818" s="10">
        <v>3834.7532999999999</v>
      </c>
      <c r="E2818" s="10">
        <v>3798.3173000000002</v>
      </c>
      <c r="F2818" s="10">
        <v>3830.0183000000002</v>
      </c>
      <c r="G2818" s="10">
        <v>2080716300</v>
      </c>
      <c r="H2818" s="10">
        <v>20655961168</v>
      </c>
      <c r="I2818" s="10">
        <v>9.2446999999999999</v>
      </c>
      <c r="J2818" s="10">
        <v>0.24199999999999999</v>
      </c>
    </row>
    <row r="2819" spans="1:10" x14ac:dyDescent="0.25">
      <c r="A2819" s="9">
        <v>42586</v>
      </c>
      <c r="B2819" s="10">
        <v>3830.0183000000002</v>
      </c>
      <c r="C2819" s="10">
        <v>3827.5668000000001</v>
      </c>
      <c r="D2819" s="10">
        <v>3838.0700999999999</v>
      </c>
      <c r="E2819" s="10">
        <v>3800.7617</v>
      </c>
      <c r="F2819" s="10">
        <v>3837.9638</v>
      </c>
      <c r="G2819" s="10">
        <v>2275086400</v>
      </c>
      <c r="H2819" s="10">
        <v>24551873553</v>
      </c>
      <c r="I2819" s="10">
        <v>7.9455</v>
      </c>
      <c r="J2819" s="10">
        <v>0.20749999999999999</v>
      </c>
    </row>
    <row r="2820" spans="1:10" x14ac:dyDescent="0.25">
      <c r="A2820" s="9">
        <v>42587</v>
      </c>
      <c r="B2820" s="10">
        <v>3837.9638</v>
      </c>
      <c r="C2820" s="10">
        <v>3838.9409999999998</v>
      </c>
      <c r="D2820" s="10">
        <v>3863.8458000000001</v>
      </c>
      <c r="E2820" s="10">
        <v>3829.1387</v>
      </c>
      <c r="F2820" s="10">
        <v>3840.7350000000001</v>
      </c>
      <c r="G2820" s="10">
        <v>2480485500</v>
      </c>
      <c r="H2820" s="10">
        <v>29147466539</v>
      </c>
      <c r="I2820" s="10">
        <v>2.7711999999999999</v>
      </c>
      <c r="J2820" s="10">
        <v>7.22E-2</v>
      </c>
    </row>
    <row r="2821" spans="1:10" x14ac:dyDescent="0.25">
      <c r="A2821" s="9">
        <v>42590</v>
      </c>
      <c r="B2821" s="10">
        <v>3840.7350000000001</v>
      </c>
      <c r="C2821" s="10">
        <v>3835.5435000000002</v>
      </c>
      <c r="D2821" s="10">
        <v>3880.9881999999998</v>
      </c>
      <c r="E2821" s="10">
        <v>3823.7719999999999</v>
      </c>
      <c r="F2821" s="10">
        <v>3880.9612000000002</v>
      </c>
      <c r="G2821" s="10">
        <v>2383071500</v>
      </c>
      <c r="H2821" s="10">
        <v>27893369993</v>
      </c>
      <c r="I2821" s="10">
        <v>40.226199999999999</v>
      </c>
      <c r="J2821" s="10">
        <v>1.0474000000000001</v>
      </c>
    </row>
    <row r="2822" spans="1:10" x14ac:dyDescent="0.25">
      <c r="A2822" s="9">
        <v>42591</v>
      </c>
      <c r="B2822" s="10">
        <v>3880.9612000000002</v>
      </c>
      <c r="C2822" s="10">
        <v>3879.3148000000001</v>
      </c>
      <c r="D2822" s="10">
        <v>3909.1664000000001</v>
      </c>
      <c r="E2822" s="10">
        <v>3876.3125</v>
      </c>
      <c r="F2822" s="10">
        <v>3905.8546999999999</v>
      </c>
      <c r="G2822" s="10">
        <v>2827497700</v>
      </c>
      <c r="H2822" s="10">
        <v>27996160775</v>
      </c>
      <c r="I2822" s="10">
        <v>24.8935</v>
      </c>
      <c r="J2822" s="10">
        <v>0.64139999999999997</v>
      </c>
    </row>
    <row r="2823" spans="1:10" x14ac:dyDescent="0.25">
      <c r="A2823" s="9">
        <v>42592</v>
      </c>
      <c r="B2823" s="10">
        <v>3905.8546999999999</v>
      </c>
      <c r="C2823" s="10">
        <v>3905.3557000000001</v>
      </c>
      <c r="D2823" s="10">
        <v>3920.3944999999999</v>
      </c>
      <c r="E2823" s="10">
        <v>3887.1569</v>
      </c>
      <c r="F2823" s="10">
        <v>3888.1352000000002</v>
      </c>
      <c r="G2823" s="10">
        <v>2344073500</v>
      </c>
      <c r="H2823" s="10">
        <v>25092484055</v>
      </c>
      <c r="I2823" s="10">
        <v>-17.7195</v>
      </c>
      <c r="J2823" s="10">
        <v>-0.45369999999999999</v>
      </c>
    </row>
    <row r="2824" spans="1:10" x14ac:dyDescent="0.25">
      <c r="A2824" s="9">
        <v>42593</v>
      </c>
      <c r="B2824" s="10">
        <v>3888.1352000000002</v>
      </c>
      <c r="C2824" s="10">
        <v>3883.1866</v>
      </c>
      <c r="D2824" s="10">
        <v>3916.0057999999999</v>
      </c>
      <c r="E2824" s="10">
        <v>3871.9958000000001</v>
      </c>
      <c r="F2824" s="10">
        <v>3872.5297999999998</v>
      </c>
      <c r="G2824" s="10">
        <v>3021852500</v>
      </c>
      <c r="H2824" s="10">
        <v>29350824336</v>
      </c>
      <c r="I2824" s="10">
        <v>-15.605399999999999</v>
      </c>
      <c r="J2824" s="10">
        <v>-0.40139999999999998</v>
      </c>
    </row>
    <row r="2825" spans="1:10" x14ac:dyDescent="0.25">
      <c r="A2825" s="9">
        <v>42594</v>
      </c>
      <c r="B2825" s="10">
        <v>3872.5297999999998</v>
      </c>
      <c r="C2825" s="10">
        <v>3871.4128999999998</v>
      </c>
      <c r="D2825" s="10">
        <v>3946.3609000000001</v>
      </c>
      <c r="E2825" s="10">
        <v>3869.9956999999999</v>
      </c>
      <c r="F2825" s="10">
        <v>3946.1977999999999</v>
      </c>
      <c r="G2825" s="10">
        <v>4228109400</v>
      </c>
      <c r="H2825" s="10">
        <v>40863776672</v>
      </c>
      <c r="I2825" s="10">
        <v>73.668000000000006</v>
      </c>
      <c r="J2825" s="10">
        <v>1.9023000000000001</v>
      </c>
    </row>
    <row r="2826" spans="1:10" x14ac:dyDescent="0.25">
      <c r="A2826" s="9">
        <v>42597</v>
      </c>
      <c r="B2826" s="10">
        <v>3946.1977999999999</v>
      </c>
      <c r="C2826" s="10">
        <v>3958.0558000000001</v>
      </c>
      <c r="D2826" s="10">
        <v>4059.2788999999998</v>
      </c>
      <c r="E2826" s="10">
        <v>3957.7447000000002</v>
      </c>
      <c r="F2826" s="10">
        <v>4043.6289000000002</v>
      </c>
      <c r="G2826" s="10">
        <v>6520834500</v>
      </c>
      <c r="H2826" s="10">
        <v>64547221994</v>
      </c>
      <c r="I2826" s="10">
        <v>97.431100000000001</v>
      </c>
      <c r="J2826" s="10">
        <v>2.4689999999999999</v>
      </c>
    </row>
    <row r="2827" spans="1:10" x14ac:dyDescent="0.25">
      <c r="A2827" s="9">
        <v>42598</v>
      </c>
      <c r="B2827" s="10">
        <v>4043.6289000000002</v>
      </c>
      <c r="C2827" s="10">
        <v>4057.8766000000001</v>
      </c>
      <c r="D2827" s="10">
        <v>4071.1066999999998</v>
      </c>
      <c r="E2827" s="10">
        <v>4017.944</v>
      </c>
      <c r="F2827" s="10">
        <v>4026.5850999999998</v>
      </c>
      <c r="G2827" s="10">
        <v>7096360700</v>
      </c>
      <c r="H2827" s="10">
        <v>69884435043</v>
      </c>
      <c r="I2827" s="10">
        <v>-17.043800000000001</v>
      </c>
      <c r="J2827" s="10">
        <v>-0.42149999999999999</v>
      </c>
    </row>
    <row r="2828" spans="1:10" x14ac:dyDescent="0.25">
      <c r="A2828" s="9">
        <v>42599</v>
      </c>
      <c r="B2828" s="10">
        <v>4026.5850999999998</v>
      </c>
      <c r="C2828" s="10">
        <v>4022.5882999999999</v>
      </c>
      <c r="D2828" s="10">
        <v>4040.1931</v>
      </c>
      <c r="E2828" s="10">
        <v>4005.0273000000002</v>
      </c>
      <c r="F2828" s="10">
        <v>4026.4468999999999</v>
      </c>
      <c r="G2828" s="10">
        <v>3688164000</v>
      </c>
      <c r="H2828" s="10">
        <v>40952077559</v>
      </c>
      <c r="I2828" s="10">
        <v>-0.13819999999999999</v>
      </c>
      <c r="J2828" s="10">
        <v>-3.3999999999999998E-3</v>
      </c>
    </row>
    <row r="2829" spans="1:10" x14ac:dyDescent="0.25">
      <c r="A2829" s="9">
        <v>42600</v>
      </c>
      <c r="B2829" s="10">
        <v>4026.4468999999999</v>
      </c>
      <c r="C2829" s="10">
        <v>4020.1752999999999</v>
      </c>
      <c r="D2829" s="10">
        <v>4049.4274999999998</v>
      </c>
      <c r="E2829" s="10">
        <v>4002.0852</v>
      </c>
      <c r="F2829" s="10">
        <v>4017.6473999999998</v>
      </c>
      <c r="G2829" s="10">
        <v>3965264500</v>
      </c>
      <c r="H2829" s="10">
        <v>45201395215</v>
      </c>
      <c r="I2829" s="10">
        <v>-8.7995000000000001</v>
      </c>
      <c r="J2829" s="10">
        <v>-0.2185</v>
      </c>
    </row>
    <row r="2830" spans="1:10" x14ac:dyDescent="0.25">
      <c r="A2830" s="9">
        <v>42601</v>
      </c>
      <c r="B2830" s="10">
        <v>4017.6473999999998</v>
      </c>
      <c r="C2830" s="10">
        <v>4012.8602999999998</v>
      </c>
      <c r="D2830" s="10">
        <v>4029.8721999999998</v>
      </c>
      <c r="E2830" s="10">
        <v>3994.7271000000001</v>
      </c>
      <c r="F2830" s="10">
        <v>4022.5167000000001</v>
      </c>
      <c r="G2830" s="10">
        <v>3078221000</v>
      </c>
      <c r="H2830" s="10">
        <v>33198831152</v>
      </c>
      <c r="I2830" s="10">
        <v>4.8693</v>
      </c>
      <c r="J2830" s="10">
        <v>0.1212</v>
      </c>
    </row>
    <row r="2831" spans="1:10" x14ac:dyDescent="0.25">
      <c r="A2831" s="9">
        <v>42604</v>
      </c>
      <c r="B2831" s="10">
        <v>4022.5167000000001</v>
      </c>
      <c r="C2831" s="10">
        <v>4018.6961999999999</v>
      </c>
      <c r="D2831" s="10">
        <v>4025.7437</v>
      </c>
      <c r="E2831" s="10">
        <v>3995.0681</v>
      </c>
      <c r="F2831" s="10">
        <v>3997.9281999999998</v>
      </c>
      <c r="G2831" s="10">
        <v>2934415800</v>
      </c>
      <c r="H2831" s="10">
        <v>29416857571</v>
      </c>
      <c r="I2831" s="10">
        <v>-24.5885</v>
      </c>
      <c r="J2831" s="10">
        <v>-0.61129999999999995</v>
      </c>
    </row>
    <row r="2832" spans="1:10" x14ac:dyDescent="0.25">
      <c r="A2832" s="9">
        <v>42605</v>
      </c>
      <c r="B2832" s="10">
        <v>3997.9281999999998</v>
      </c>
      <c r="C2832" s="10">
        <v>3990.1228000000001</v>
      </c>
      <c r="D2832" s="10">
        <v>4018.9798000000001</v>
      </c>
      <c r="E2832" s="10">
        <v>3979.9232999999999</v>
      </c>
      <c r="F2832" s="10">
        <v>4000.9041999999999</v>
      </c>
      <c r="G2832" s="10">
        <v>2765427700</v>
      </c>
      <c r="H2832" s="10">
        <v>27476110079</v>
      </c>
      <c r="I2832" s="10">
        <v>2.976</v>
      </c>
      <c r="J2832" s="10">
        <v>7.4399999999999994E-2</v>
      </c>
    </row>
    <row r="2833" spans="1:10" x14ac:dyDescent="0.25">
      <c r="A2833" s="9">
        <v>42606</v>
      </c>
      <c r="B2833" s="10">
        <v>4000.9041999999999</v>
      </c>
      <c r="C2833" s="10">
        <v>4001.3768</v>
      </c>
      <c r="D2833" s="10">
        <v>4006.3067999999998</v>
      </c>
      <c r="E2833" s="10">
        <v>3981.3262</v>
      </c>
      <c r="F2833" s="10">
        <v>3989.0437999999999</v>
      </c>
      <c r="G2833" s="10">
        <v>2054393700</v>
      </c>
      <c r="H2833" s="10">
        <v>20819116974</v>
      </c>
      <c r="I2833" s="10">
        <v>-11.8604</v>
      </c>
      <c r="J2833" s="10">
        <v>-0.2964</v>
      </c>
    </row>
    <row r="2834" spans="1:10" x14ac:dyDescent="0.25">
      <c r="A2834" s="9">
        <v>42607</v>
      </c>
      <c r="B2834" s="10">
        <v>3989.0437999999999</v>
      </c>
      <c r="C2834" s="10">
        <v>3974.4582</v>
      </c>
      <c r="D2834" s="10">
        <v>3974.7431000000001</v>
      </c>
      <c r="E2834" s="10">
        <v>3930.154</v>
      </c>
      <c r="F2834" s="10">
        <v>3969.4686999999999</v>
      </c>
      <c r="G2834" s="10">
        <v>2789279300</v>
      </c>
      <c r="H2834" s="10">
        <v>27508659774</v>
      </c>
      <c r="I2834" s="10">
        <v>-19.575099999999999</v>
      </c>
      <c r="J2834" s="10">
        <v>-0.49070000000000003</v>
      </c>
    </row>
    <row r="2835" spans="1:10" x14ac:dyDescent="0.25">
      <c r="A2835" s="9">
        <v>42608</v>
      </c>
      <c r="B2835" s="10">
        <v>3969.4686999999999</v>
      </c>
      <c r="C2835" s="10">
        <v>3970.0354000000002</v>
      </c>
      <c r="D2835" s="10">
        <v>3985.8919000000001</v>
      </c>
      <c r="E2835" s="10">
        <v>3954.3355000000001</v>
      </c>
      <c r="F2835" s="10">
        <v>3962.1442999999999</v>
      </c>
      <c r="G2835" s="10">
        <v>1961321900</v>
      </c>
      <c r="H2835" s="10">
        <v>19748003849</v>
      </c>
      <c r="I2835" s="10">
        <v>-7.3243999999999998</v>
      </c>
      <c r="J2835" s="10">
        <v>-0.1845</v>
      </c>
    </row>
    <row r="2836" spans="1:10" x14ac:dyDescent="0.25">
      <c r="A2836" s="9">
        <v>42611</v>
      </c>
      <c r="B2836" s="10">
        <v>3962.1442999999999</v>
      </c>
      <c r="C2836" s="10">
        <v>3957.4843000000001</v>
      </c>
      <c r="D2836" s="10">
        <v>3968.7709</v>
      </c>
      <c r="E2836" s="10">
        <v>3944.4110000000001</v>
      </c>
      <c r="F2836" s="10">
        <v>3961.3753999999999</v>
      </c>
      <c r="G2836" s="10">
        <v>2191717800</v>
      </c>
      <c r="H2836" s="10">
        <v>20386504313</v>
      </c>
      <c r="I2836" s="10">
        <v>-0.76890000000000003</v>
      </c>
      <c r="J2836" s="10">
        <v>-1.9400000000000001E-2</v>
      </c>
    </row>
    <row r="2837" spans="1:10" x14ac:dyDescent="0.25">
      <c r="A2837" s="9">
        <v>42612</v>
      </c>
      <c r="B2837" s="10">
        <v>3961.3753999999999</v>
      </c>
      <c r="C2837" s="10">
        <v>3962.0086999999999</v>
      </c>
      <c r="D2837" s="10">
        <v>3979.8013000000001</v>
      </c>
      <c r="E2837" s="10">
        <v>3957.7763</v>
      </c>
      <c r="F2837" s="10">
        <v>3969.1194</v>
      </c>
      <c r="G2837" s="10">
        <v>2124913100</v>
      </c>
      <c r="H2837" s="10">
        <v>20225185354</v>
      </c>
      <c r="I2837" s="10">
        <v>7.7439999999999998</v>
      </c>
      <c r="J2837" s="10">
        <v>0.19550000000000001</v>
      </c>
    </row>
    <row r="2838" spans="1:10" x14ac:dyDescent="0.25">
      <c r="A2838" s="9">
        <v>42613</v>
      </c>
      <c r="B2838" s="10">
        <v>3969.1194</v>
      </c>
      <c r="C2838" s="10">
        <v>3965.5416</v>
      </c>
      <c r="D2838" s="10">
        <v>3992.2606999999998</v>
      </c>
      <c r="E2838" s="10">
        <v>3961.4227999999998</v>
      </c>
      <c r="F2838" s="10">
        <v>3986.4947999999999</v>
      </c>
      <c r="G2838" s="10">
        <v>2354438900</v>
      </c>
      <c r="H2838" s="10">
        <v>26340832397</v>
      </c>
      <c r="I2838" s="10">
        <v>17.375399999999999</v>
      </c>
      <c r="J2838" s="10">
        <v>0.43780000000000002</v>
      </c>
    </row>
    <row r="2839" spans="1:10" x14ac:dyDescent="0.25">
      <c r="A2839" s="9">
        <v>42614</v>
      </c>
      <c r="B2839" s="10">
        <v>3986.4947999999999</v>
      </c>
      <c r="C2839" s="10">
        <v>3985.7579999999998</v>
      </c>
      <c r="D2839" s="10">
        <v>3986.8279000000002</v>
      </c>
      <c r="E2839" s="10">
        <v>3950.8098</v>
      </c>
      <c r="F2839" s="10">
        <v>3951.59</v>
      </c>
      <c r="G2839" s="10">
        <v>2272034500</v>
      </c>
      <c r="H2839" s="10">
        <v>24401382159</v>
      </c>
      <c r="I2839" s="10">
        <v>-34.904800000000002</v>
      </c>
      <c r="J2839" s="10">
        <v>-0.87560000000000004</v>
      </c>
    </row>
    <row r="2840" spans="1:10" x14ac:dyDescent="0.25">
      <c r="A2840" s="9">
        <v>42615</v>
      </c>
      <c r="B2840" s="10">
        <v>3951.59</v>
      </c>
      <c r="C2840" s="10">
        <v>3954.3179</v>
      </c>
      <c r="D2840" s="10">
        <v>3969.8703</v>
      </c>
      <c r="E2840" s="10">
        <v>3938.7674999999999</v>
      </c>
      <c r="F2840" s="10">
        <v>3960.5704000000001</v>
      </c>
      <c r="G2840" s="10">
        <v>2290547200</v>
      </c>
      <c r="H2840" s="10">
        <v>23445271587</v>
      </c>
      <c r="I2840" s="10">
        <v>8.9803999999999995</v>
      </c>
      <c r="J2840" s="10">
        <v>0.2273</v>
      </c>
    </row>
    <row r="2841" spans="1:10" x14ac:dyDescent="0.25">
      <c r="A2841" s="9">
        <v>42618</v>
      </c>
      <c r="B2841" s="10">
        <v>3960.5704000000001</v>
      </c>
      <c r="C2841" s="10">
        <v>3969.4996000000001</v>
      </c>
      <c r="D2841" s="10">
        <v>3988.7249999999999</v>
      </c>
      <c r="E2841" s="10">
        <v>3965.5630999999998</v>
      </c>
      <c r="F2841" s="10">
        <v>3976.5221000000001</v>
      </c>
      <c r="G2841" s="10">
        <v>2006330200</v>
      </c>
      <c r="H2841" s="10">
        <v>19164420181</v>
      </c>
      <c r="I2841" s="10">
        <v>15.951700000000001</v>
      </c>
      <c r="J2841" s="10">
        <v>0.40279999999999999</v>
      </c>
    </row>
    <row r="2842" spans="1:10" x14ac:dyDescent="0.25">
      <c r="A2842" s="9">
        <v>42619</v>
      </c>
      <c r="B2842" s="10">
        <v>3976.5221000000001</v>
      </c>
      <c r="C2842" s="10">
        <v>3983.1061</v>
      </c>
      <c r="D2842" s="10">
        <v>4015.0565000000001</v>
      </c>
      <c r="E2842" s="10">
        <v>3962.7608</v>
      </c>
      <c r="F2842" s="10">
        <v>4009.4812999999999</v>
      </c>
      <c r="G2842" s="10">
        <v>3117098700</v>
      </c>
      <c r="H2842" s="10">
        <v>35019455019</v>
      </c>
      <c r="I2842" s="10">
        <v>32.959200000000003</v>
      </c>
      <c r="J2842" s="10">
        <v>0.82879999999999998</v>
      </c>
    </row>
    <row r="2843" spans="1:10" x14ac:dyDescent="0.25">
      <c r="A2843" s="9">
        <v>42620</v>
      </c>
      <c r="B2843" s="10">
        <v>4009.4812999999999</v>
      </c>
      <c r="C2843" s="10">
        <v>4008.9265999999998</v>
      </c>
      <c r="D2843" s="10">
        <v>4033.4054000000001</v>
      </c>
      <c r="E2843" s="10">
        <v>4005.7411999999999</v>
      </c>
      <c r="F2843" s="10">
        <v>4012.7494999999999</v>
      </c>
      <c r="G2843" s="10">
        <v>3049579700</v>
      </c>
      <c r="H2843" s="10">
        <v>29565881921</v>
      </c>
      <c r="I2843" s="10">
        <v>3.2682000000000002</v>
      </c>
      <c r="J2843" s="10">
        <v>8.1500000000000003E-2</v>
      </c>
    </row>
    <row r="2844" spans="1:10" x14ac:dyDescent="0.25">
      <c r="A2844" s="9">
        <v>42621</v>
      </c>
      <c r="B2844" s="10">
        <v>4012.7494999999999</v>
      </c>
      <c r="C2844" s="10">
        <v>4009.6322</v>
      </c>
      <c r="D2844" s="10">
        <v>4019.3404999999998</v>
      </c>
      <c r="E2844" s="10">
        <v>4002.0578999999998</v>
      </c>
      <c r="F2844" s="10">
        <v>4018.2937000000002</v>
      </c>
      <c r="G2844" s="10">
        <v>2090579000</v>
      </c>
      <c r="H2844" s="10">
        <v>22330502533</v>
      </c>
      <c r="I2844" s="10">
        <v>5.5442</v>
      </c>
      <c r="J2844" s="10">
        <v>0.13819999999999999</v>
      </c>
    </row>
    <row r="2845" spans="1:10" x14ac:dyDescent="0.25">
      <c r="A2845" s="9">
        <v>42622</v>
      </c>
      <c r="B2845" s="10">
        <v>4018.2937000000002</v>
      </c>
      <c r="C2845" s="10">
        <v>4016.3458999999998</v>
      </c>
      <c r="D2845" s="10">
        <v>4022.9016000000001</v>
      </c>
      <c r="E2845" s="10">
        <v>3984.7820999999999</v>
      </c>
      <c r="F2845" s="10">
        <v>3984.9625000000001</v>
      </c>
      <c r="G2845" s="10">
        <v>2008465100</v>
      </c>
      <c r="H2845" s="10">
        <v>21247081779</v>
      </c>
      <c r="I2845" s="10">
        <v>-33.331200000000003</v>
      </c>
      <c r="J2845" s="10">
        <v>-0.82950000000000002</v>
      </c>
    </row>
    <row r="2846" spans="1:10" x14ac:dyDescent="0.25">
      <c r="A2846" s="9">
        <v>42625</v>
      </c>
      <c r="B2846" s="10">
        <v>3984.9625000000001</v>
      </c>
      <c r="C2846" s="10">
        <v>3936.0985000000001</v>
      </c>
      <c r="D2846" s="10">
        <v>3940.9616999999998</v>
      </c>
      <c r="E2846" s="10">
        <v>3883.5832</v>
      </c>
      <c r="F2846" s="10">
        <v>3912.0344</v>
      </c>
      <c r="G2846" s="10">
        <v>3663110300</v>
      </c>
      <c r="H2846" s="10">
        <v>34250895273</v>
      </c>
      <c r="I2846" s="10">
        <v>-72.928100000000001</v>
      </c>
      <c r="J2846" s="10">
        <v>-1.8301000000000001</v>
      </c>
    </row>
    <row r="2847" spans="1:10" x14ac:dyDescent="0.25">
      <c r="A2847" s="9">
        <v>42626</v>
      </c>
      <c r="B2847" s="10">
        <v>3912.0344</v>
      </c>
      <c r="C2847" s="10">
        <v>3916.8501000000001</v>
      </c>
      <c r="D2847" s="10">
        <v>3924.1534999999999</v>
      </c>
      <c r="E2847" s="10">
        <v>3897.1012999999998</v>
      </c>
      <c r="F2847" s="10">
        <v>3918.3932</v>
      </c>
      <c r="G2847" s="10">
        <v>1909039000</v>
      </c>
      <c r="H2847" s="10">
        <v>19824191452</v>
      </c>
      <c r="I2847" s="10">
        <v>6.3587999999999996</v>
      </c>
      <c r="J2847" s="10">
        <v>0.16250000000000001</v>
      </c>
    </row>
    <row r="2848" spans="1:10" x14ac:dyDescent="0.25">
      <c r="A2848" s="9">
        <v>42627</v>
      </c>
      <c r="B2848" s="10">
        <v>3918.3932</v>
      </c>
      <c r="C2848" s="10">
        <v>3900.4227000000001</v>
      </c>
      <c r="D2848" s="10">
        <v>3909.1406000000002</v>
      </c>
      <c r="E2848" s="10">
        <v>3873.2925</v>
      </c>
      <c r="F2848" s="10">
        <v>3880.1541000000002</v>
      </c>
      <c r="G2848" s="10">
        <v>2026464900</v>
      </c>
      <c r="H2848" s="10">
        <v>20502605739</v>
      </c>
      <c r="I2848" s="10">
        <v>-38.239100000000001</v>
      </c>
      <c r="J2848" s="10">
        <v>-0.97589999999999999</v>
      </c>
    </row>
    <row r="2849" spans="1:10" x14ac:dyDescent="0.25">
      <c r="A2849" s="9">
        <v>42632</v>
      </c>
      <c r="B2849" s="10">
        <v>3880.1541000000002</v>
      </c>
      <c r="C2849" s="10">
        <v>3884.6911</v>
      </c>
      <c r="D2849" s="10">
        <v>3919.7916</v>
      </c>
      <c r="E2849" s="10">
        <v>3884.6911</v>
      </c>
      <c r="F2849" s="10">
        <v>3919.3038999999999</v>
      </c>
      <c r="G2849" s="10">
        <v>1732439900</v>
      </c>
      <c r="H2849" s="10">
        <v>18029129589</v>
      </c>
      <c r="I2849" s="10">
        <v>39.149799999999999</v>
      </c>
      <c r="J2849" s="10">
        <v>1.0089999999999999</v>
      </c>
    </row>
    <row r="2850" spans="1:10" x14ac:dyDescent="0.25">
      <c r="A2850" s="9">
        <v>42633</v>
      </c>
      <c r="B2850" s="10">
        <v>3919.3038999999999</v>
      </c>
      <c r="C2850" s="10">
        <v>3919.3467999999998</v>
      </c>
      <c r="D2850" s="10">
        <v>3924.6224999999999</v>
      </c>
      <c r="E2850" s="10">
        <v>3912.2871</v>
      </c>
      <c r="F2850" s="10">
        <v>3923.1561999999999</v>
      </c>
      <c r="G2850" s="10">
        <v>1470634700</v>
      </c>
      <c r="H2850" s="10">
        <v>15542431198</v>
      </c>
      <c r="I2850" s="10">
        <v>3.8523000000000001</v>
      </c>
      <c r="J2850" s="10">
        <v>9.8299999999999998E-2</v>
      </c>
    </row>
    <row r="2851" spans="1:10" x14ac:dyDescent="0.25">
      <c r="A2851" s="9">
        <v>42634</v>
      </c>
      <c r="B2851" s="10">
        <v>3923.1561999999999</v>
      </c>
      <c r="C2851" s="10">
        <v>3919.7543999999998</v>
      </c>
      <c r="D2851" s="10">
        <v>3932.9783000000002</v>
      </c>
      <c r="E2851" s="10">
        <v>3916.7802999999999</v>
      </c>
      <c r="F2851" s="10">
        <v>3926.5279</v>
      </c>
      <c r="G2851" s="10">
        <v>1680224500</v>
      </c>
      <c r="H2851" s="10">
        <v>18781563600</v>
      </c>
      <c r="I2851" s="10">
        <v>3.3717000000000001</v>
      </c>
      <c r="J2851" s="10">
        <v>8.5900000000000004E-2</v>
      </c>
    </row>
    <row r="2852" spans="1:10" x14ac:dyDescent="0.25">
      <c r="A2852" s="9">
        <v>42635</v>
      </c>
      <c r="B2852" s="10">
        <v>3926.5279</v>
      </c>
      <c r="C2852" s="10">
        <v>3941.6612</v>
      </c>
      <c r="D2852" s="10">
        <v>3972.8328999999999</v>
      </c>
      <c r="E2852" s="10">
        <v>3940.2516000000001</v>
      </c>
      <c r="F2852" s="10">
        <v>3962.7855</v>
      </c>
      <c r="G2852" s="10">
        <v>2366564000</v>
      </c>
      <c r="H2852" s="10">
        <v>29590970367</v>
      </c>
      <c r="I2852" s="10">
        <v>36.257599999999996</v>
      </c>
      <c r="J2852" s="10">
        <v>0.9234</v>
      </c>
    </row>
    <row r="2853" spans="1:10" x14ac:dyDescent="0.25">
      <c r="A2853" s="9">
        <v>42636</v>
      </c>
      <c r="B2853" s="10">
        <v>3962.7855</v>
      </c>
      <c r="C2853" s="10">
        <v>3966.5418</v>
      </c>
      <c r="D2853" s="10">
        <v>3968.5093000000002</v>
      </c>
      <c r="E2853" s="10">
        <v>3942.4472000000001</v>
      </c>
      <c r="F2853" s="10">
        <v>3944.3393999999998</v>
      </c>
      <c r="G2853" s="10">
        <v>1719956200</v>
      </c>
      <c r="H2853" s="10">
        <v>19911508980</v>
      </c>
      <c r="I2853" s="10">
        <v>-18.446100000000001</v>
      </c>
      <c r="J2853" s="10">
        <v>-0.46550000000000002</v>
      </c>
    </row>
    <row r="2854" spans="1:10" x14ac:dyDescent="0.25">
      <c r="A2854" s="9">
        <v>42639</v>
      </c>
      <c r="B2854" s="10">
        <v>3944.3393999999998</v>
      </c>
      <c r="C2854" s="10">
        <v>3934.2782999999999</v>
      </c>
      <c r="D2854" s="10">
        <v>3934.3557999999998</v>
      </c>
      <c r="E2854" s="10">
        <v>3882.3701000000001</v>
      </c>
      <c r="F2854" s="10">
        <v>3883.8108000000002</v>
      </c>
      <c r="G2854" s="10">
        <v>2108446100</v>
      </c>
      <c r="H2854" s="10">
        <v>20562283503</v>
      </c>
      <c r="I2854" s="10">
        <v>-60.528599999999997</v>
      </c>
      <c r="J2854" s="10">
        <v>-1.5346</v>
      </c>
    </row>
    <row r="2855" spans="1:10" x14ac:dyDescent="0.25">
      <c r="A2855" s="9">
        <v>42640</v>
      </c>
      <c r="B2855" s="10">
        <v>3883.8108000000002</v>
      </c>
      <c r="C2855" s="10">
        <v>3878.9036999999998</v>
      </c>
      <c r="D2855" s="10">
        <v>3907.886</v>
      </c>
      <c r="E2855" s="10">
        <v>3874.0763999999999</v>
      </c>
      <c r="F2855" s="10">
        <v>3907.886</v>
      </c>
      <c r="G2855" s="10">
        <v>1811693600</v>
      </c>
      <c r="H2855" s="10">
        <v>19188930538</v>
      </c>
      <c r="I2855" s="10">
        <v>24.075199999999999</v>
      </c>
      <c r="J2855" s="10">
        <v>0.61990000000000001</v>
      </c>
    </row>
    <row r="2856" spans="1:10" x14ac:dyDescent="0.25">
      <c r="A2856" s="9">
        <v>42641</v>
      </c>
      <c r="B2856" s="10">
        <v>3907.886</v>
      </c>
      <c r="C2856" s="10">
        <v>3914.1064000000001</v>
      </c>
      <c r="D2856" s="10">
        <v>3914.1064000000001</v>
      </c>
      <c r="E2856" s="10">
        <v>3892.5868999999998</v>
      </c>
      <c r="F2856" s="10">
        <v>3901.6136999999999</v>
      </c>
      <c r="G2856" s="10">
        <v>1490826100</v>
      </c>
      <c r="H2856" s="10">
        <v>16560485554</v>
      </c>
      <c r="I2856" s="10">
        <v>-6.2723000000000004</v>
      </c>
      <c r="J2856" s="10">
        <v>-0.1605</v>
      </c>
    </row>
    <row r="2857" spans="1:10" x14ac:dyDescent="0.25">
      <c r="A2857" s="9">
        <v>42642</v>
      </c>
      <c r="B2857" s="10">
        <v>3901.6136999999999</v>
      </c>
      <c r="C2857" s="10">
        <v>3903.9454999999998</v>
      </c>
      <c r="D2857" s="10">
        <v>3926.7770999999998</v>
      </c>
      <c r="E2857" s="10">
        <v>3903.8128000000002</v>
      </c>
      <c r="F2857" s="10">
        <v>3914.9861999999998</v>
      </c>
      <c r="G2857" s="10">
        <v>1568760200</v>
      </c>
      <c r="H2857" s="10">
        <v>16547254473</v>
      </c>
      <c r="I2857" s="10">
        <v>13.3725</v>
      </c>
      <c r="J2857" s="10">
        <v>0.3427</v>
      </c>
    </row>
    <row r="2858" spans="1:10" x14ac:dyDescent="0.25">
      <c r="A2858" s="9">
        <v>42643</v>
      </c>
      <c r="B2858" s="10">
        <v>3914.9861999999998</v>
      </c>
      <c r="C2858" s="10">
        <v>3909.8148999999999</v>
      </c>
      <c r="D2858" s="10">
        <v>3932.1390000000001</v>
      </c>
      <c r="E2858" s="10">
        <v>3907.7691</v>
      </c>
      <c r="F2858" s="10">
        <v>3925.1954000000001</v>
      </c>
      <c r="G2858" s="10">
        <v>1332031900</v>
      </c>
      <c r="H2858" s="10">
        <v>15682774559</v>
      </c>
      <c r="I2858" s="10">
        <v>10.209199999999999</v>
      </c>
      <c r="J2858" s="10">
        <v>0.26079999999999998</v>
      </c>
    </row>
    <row r="2859" spans="1:10" x14ac:dyDescent="0.25">
      <c r="A2859" s="9">
        <v>42653</v>
      </c>
      <c r="B2859" s="10">
        <v>3925.1954000000001</v>
      </c>
      <c r="C2859" s="10">
        <v>3940.9857999999999</v>
      </c>
      <c r="D2859" s="10">
        <v>3977.0275999999999</v>
      </c>
      <c r="E2859" s="10">
        <v>3928.2592</v>
      </c>
      <c r="F2859" s="10">
        <v>3977.0275999999999</v>
      </c>
      <c r="G2859" s="10">
        <v>2391159400</v>
      </c>
      <c r="H2859" s="10">
        <v>24508182992</v>
      </c>
      <c r="I2859" s="10">
        <v>51.8322</v>
      </c>
      <c r="J2859" s="10">
        <v>1.3205</v>
      </c>
    </row>
    <row r="2860" spans="1:10" x14ac:dyDescent="0.25">
      <c r="A2860" s="9">
        <v>42654</v>
      </c>
      <c r="B2860" s="10">
        <v>3977.0275999999999</v>
      </c>
      <c r="C2860" s="10">
        <v>3977.0198</v>
      </c>
      <c r="D2860" s="10">
        <v>3988.0735</v>
      </c>
      <c r="E2860" s="10">
        <v>3971.9652000000001</v>
      </c>
      <c r="F2860" s="10">
        <v>3987.3013000000001</v>
      </c>
      <c r="G2860" s="10">
        <v>2212381100</v>
      </c>
      <c r="H2860" s="10">
        <v>22424923388</v>
      </c>
      <c r="I2860" s="10">
        <v>10.2737</v>
      </c>
      <c r="J2860" s="10">
        <v>0.25829999999999997</v>
      </c>
    </row>
    <row r="2861" spans="1:10" x14ac:dyDescent="0.25">
      <c r="A2861" s="9">
        <v>42655</v>
      </c>
      <c r="B2861" s="10">
        <v>3987.3013000000001</v>
      </c>
      <c r="C2861" s="10">
        <v>3977.7085999999999</v>
      </c>
      <c r="D2861" s="10">
        <v>3981.181</v>
      </c>
      <c r="E2861" s="10">
        <v>3963.5879</v>
      </c>
      <c r="F2861" s="10">
        <v>3978.8467000000001</v>
      </c>
      <c r="G2861" s="10">
        <v>1671313500</v>
      </c>
      <c r="H2861" s="10">
        <v>17084304447</v>
      </c>
      <c r="I2861" s="10">
        <v>-8.4545999999999992</v>
      </c>
      <c r="J2861" s="10">
        <v>-0.21199999999999999</v>
      </c>
    </row>
    <row r="2862" spans="1:10" x14ac:dyDescent="0.25">
      <c r="A2862" s="9">
        <v>42656</v>
      </c>
      <c r="B2862" s="10">
        <v>3978.8467000000001</v>
      </c>
      <c r="C2862" s="10">
        <v>3978.2557000000002</v>
      </c>
      <c r="D2862" s="10">
        <v>3993.6929</v>
      </c>
      <c r="E2862" s="10">
        <v>3972.4920000000002</v>
      </c>
      <c r="F2862" s="10">
        <v>3989.81</v>
      </c>
      <c r="G2862" s="10">
        <v>2046896600</v>
      </c>
      <c r="H2862" s="10">
        <v>20331272692</v>
      </c>
      <c r="I2862" s="10">
        <v>10.9633</v>
      </c>
      <c r="J2862" s="10">
        <v>0.27550000000000002</v>
      </c>
    </row>
    <row r="2863" spans="1:10" x14ac:dyDescent="0.25">
      <c r="A2863" s="9">
        <v>42657</v>
      </c>
      <c r="B2863" s="10">
        <v>3989.81</v>
      </c>
      <c r="C2863" s="10">
        <v>3984.5302999999999</v>
      </c>
      <c r="D2863" s="10">
        <v>3990.7098000000001</v>
      </c>
      <c r="E2863" s="10">
        <v>3968.6350000000002</v>
      </c>
      <c r="F2863" s="10">
        <v>3990.1826000000001</v>
      </c>
      <c r="G2863" s="10">
        <v>2157268100</v>
      </c>
      <c r="H2863" s="10">
        <v>20755455639</v>
      </c>
      <c r="I2863" s="10">
        <v>0.37259999999999999</v>
      </c>
      <c r="J2863" s="10">
        <v>9.2999999999999992E-3</v>
      </c>
    </row>
    <row r="2864" spans="1:10" x14ac:dyDescent="0.25">
      <c r="A2864" s="9">
        <v>42660</v>
      </c>
      <c r="B2864" s="10">
        <v>3990.1826000000001</v>
      </c>
      <c r="C2864" s="10">
        <v>3992.2166999999999</v>
      </c>
      <c r="D2864" s="10">
        <v>3997.0421999999999</v>
      </c>
      <c r="E2864" s="10">
        <v>3952.5158999999999</v>
      </c>
      <c r="F2864" s="10">
        <v>3961.7534000000001</v>
      </c>
      <c r="G2864" s="10">
        <v>2262324300</v>
      </c>
      <c r="H2864" s="10">
        <v>21728469635</v>
      </c>
      <c r="I2864" s="10">
        <v>-28.429200000000002</v>
      </c>
      <c r="J2864" s="10">
        <v>-0.71250000000000002</v>
      </c>
    </row>
    <row r="2865" spans="1:10" x14ac:dyDescent="0.25">
      <c r="A2865" s="9">
        <v>42661</v>
      </c>
      <c r="B2865" s="10">
        <v>3961.7534000000001</v>
      </c>
      <c r="C2865" s="10">
        <v>3960.4326000000001</v>
      </c>
      <c r="D2865" s="10">
        <v>4015.4564999999998</v>
      </c>
      <c r="E2865" s="10">
        <v>3960.0796</v>
      </c>
      <c r="F2865" s="10">
        <v>4014.9711000000002</v>
      </c>
      <c r="G2865" s="10">
        <v>2639322800</v>
      </c>
      <c r="H2865" s="10">
        <v>24634283785</v>
      </c>
      <c r="I2865" s="10">
        <v>53.217700000000001</v>
      </c>
      <c r="J2865" s="10">
        <v>1.3432999999999999</v>
      </c>
    </row>
    <row r="2866" spans="1:10" x14ac:dyDescent="0.25">
      <c r="A2866" s="9">
        <v>42662</v>
      </c>
      <c r="B2866" s="10">
        <v>4014.9711000000002</v>
      </c>
      <c r="C2866" s="10">
        <v>4017.0383999999999</v>
      </c>
      <c r="D2866" s="10">
        <v>4029.4115999999999</v>
      </c>
      <c r="E2866" s="10">
        <v>3998.3045000000002</v>
      </c>
      <c r="F2866" s="10">
        <v>4007.9360999999999</v>
      </c>
      <c r="G2866" s="10">
        <v>2355737100</v>
      </c>
      <c r="H2866" s="10">
        <v>22142258163</v>
      </c>
      <c r="I2866" s="10">
        <v>-7.0350000000000001</v>
      </c>
      <c r="J2866" s="10">
        <v>-0.17519999999999999</v>
      </c>
    </row>
    <row r="2867" spans="1:10" x14ac:dyDescent="0.25">
      <c r="A2867" s="9">
        <v>42663</v>
      </c>
      <c r="B2867" s="10">
        <v>4007.9360999999999</v>
      </c>
      <c r="C2867" s="10">
        <v>4007.9848999999999</v>
      </c>
      <c r="D2867" s="10">
        <v>4015.7591000000002</v>
      </c>
      <c r="E2867" s="10">
        <v>3999.3267000000001</v>
      </c>
      <c r="F2867" s="10">
        <v>4012.6770999999999</v>
      </c>
      <c r="G2867" s="10">
        <v>2031412100</v>
      </c>
      <c r="H2867" s="10">
        <v>19979873858</v>
      </c>
      <c r="I2867" s="10">
        <v>4.7409999999999997</v>
      </c>
      <c r="J2867" s="10">
        <v>0.1183</v>
      </c>
    </row>
    <row r="2868" spans="1:10" x14ac:dyDescent="0.25">
      <c r="A2868" s="9">
        <v>42664</v>
      </c>
      <c r="B2868" s="10">
        <v>4012.6770999999999</v>
      </c>
      <c r="C2868" s="10">
        <v>4012.1974</v>
      </c>
      <c r="D2868" s="10">
        <v>4038.0823</v>
      </c>
      <c r="E2868" s="10">
        <v>3999.5873999999999</v>
      </c>
      <c r="F2868" s="10">
        <v>4031.2541000000001</v>
      </c>
      <c r="G2868" s="10">
        <v>2938358700</v>
      </c>
      <c r="H2868" s="10">
        <v>28310661970</v>
      </c>
      <c r="I2868" s="10">
        <v>18.577000000000002</v>
      </c>
      <c r="J2868" s="10">
        <v>0.46300000000000002</v>
      </c>
    </row>
    <row r="2869" spans="1:10" x14ac:dyDescent="0.25">
      <c r="A2869" s="9">
        <v>42667</v>
      </c>
      <c r="B2869" s="10">
        <v>4031.2541000000001</v>
      </c>
      <c r="C2869" s="10">
        <v>4034.3058000000001</v>
      </c>
      <c r="D2869" s="10">
        <v>4083.5070999999998</v>
      </c>
      <c r="E2869" s="10">
        <v>4031.8216000000002</v>
      </c>
      <c r="F2869" s="10">
        <v>4070.3148999999999</v>
      </c>
      <c r="G2869" s="10">
        <v>4017413200</v>
      </c>
      <c r="H2869" s="10">
        <v>35463679716</v>
      </c>
      <c r="I2869" s="10">
        <v>39.0608</v>
      </c>
      <c r="J2869" s="10">
        <v>0.96889999999999998</v>
      </c>
    </row>
    <row r="2870" spans="1:10" x14ac:dyDescent="0.25">
      <c r="A2870" s="9">
        <v>42668</v>
      </c>
      <c r="B2870" s="10">
        <v>4070.3148999999999</v>
      </c>
      <c r="C2870" s="10">
        <v>4071.8402000000001</v>
      </c>
      <c r="D2870" s="10">
        <v>4086.2836000000002</v>
      </c>
      <c r="E2870" s="10">
        <v>4068.4863</v>
      </c>
      <c r="F2870" s="10">
        <v>4086.0086999999999</v>
      </c>
      <c r="G2870" s="10">
        <v>2950857700</v>
      </c>
      <c r="H2870" s="10">
        <v>28106148935</v>
      </c>
      <c r="I2870" s="10">
        <v>15.6938</v>
      </c>
      <c r="J2870" s="10">
        <v>0.3856</v>
      </c>
    </row>
    <row r="2871" spans="1:10" x14ac:dyDescent="0.25">
      <c r="A2871" s="9">
        <v>42669</v>
      </c>
      <c r="B2871" s="10">
        <v>4086.0086999999999</v>
      </c>
      <c r="C2871" s="10">
        <v>4080.9007999999999</v>
      </c>
      <c r="D2871" s="10">
        <v>4080.9007999999999</v>
      </c>
      <c r="E2871" s="10">
        <v>4051.7224999999999</v>
      </c>
      <c r="F2871" s="10">
        <v>4058.0871000000002</v>
      </c>
      <c r="G2871" s="10">
        <v>2480735900</v>
      </c>
      <c r="H2871" s="10">
        <v>24913500050</v>
      </c>
      <c r="I2871" s="10">
        <v>-27.921600000000002</v>
      </c>
      <c r="J2871" s="10">
        <v>-0.68330000000000002</v>
      </c>
    </row>
    <row r="2872" spans="1:10" x14ac:dyDescent="0.25">
      <c r="A2872" s="9">
        <v>42670</v>
      </c>
      <c r="B2872" s="10">
        <v>4058.0871000000002</v>
      </c>
      <c r="C2872" s="10">
        <v>4053.1666</v>
      </c>
      <c r="D2872" s="10">
        <v>4056.96</v>
      </c>
      <c r="E2872" s="10">
        <v>4036.3071</v>
      </c>
      <c r="F2872" s="10">
        <v>4052.5527999999999</v>
      </c>
      <c r="G2872" s="10">
        <v>2142981200</v>
      </c>
      <c r="H2872" s="10">
        <v>20401667444</v>
      </c>
      <c r="I2872" s="10">
        <v>-5.5343</v>
      </c>
      <c r="J2872" s="10">
        <v>-0.13639999999999999</v>
      </c>
    </row>
    <row r="2873" spans="1:10" x14ac:dyDescent="0.25">
      <c r="A2873" s="9">
        <v>42671</v>
      </c>
      <c r="B2873" s="10">
        <v>4052.5527999999999</v>
      </c>
      <c r="C2873" s="10">
        <v>4048.4996000000001</v>
      </c>
      <c r="D2873" s="10">
        <v>4067.0936999999999</v>
      </c>
      <c r="E2873" s="10">
        <v>4027.2118999999998</v>
      </c>
      <c r="F2873" s="10">
        <v>4028.7945</v>
      </c>
      <c r="G2873" s="10">
        <v>2408350700</v>
      </c>
      <c r="H2873" s="10">
        <v>23097629262</v>
      </c>
      <c r="I2873" s="10">
        <v>-23.758299999999998</v>
      </c>
      <c r="J2873" s="10">
        <v>-0.58630000000000004</v>
      </c>
    </row>
    <row r="2874" spans="1:10" x14ac:dyDescent="0.25">
      <c r="A2874" s="9">
        <v>42674</v>
      </c>
      <c r="B2874" s="10">
        <v>4028.7945</v>
      </c>
      <c r="C2874" s="10">
        <v>4023.4524999999999</v>
      </c>
      <c r="D2874" s="10">
        <v>4035.4333999999999</v>
      </c>
      <c r="E2874" s="10">
        <v>4007.7665000000002</v>
      </c>
      <c r="F2874" s="10">
        <v>4031.4857999999999</v>
      </c>
      <c r="G2874" s="10">
        <v>1958158600</v>
      </c>
      <c r="H2874" s="10">
        <v>19121516480</v>
      </c>
      <c r="I2874" s="10">
        <v>2.6913</v>
      </c>
      <c r="J2874" s="10">
        <v>6.6799999999999998E-2</v>
      </c>
    </row>
    <row r="2875" spans="1:10" x14ac:dyDescent="0.25">
      <c r="A2875" s="9">
        <v>42675</v>
      </c>
      <c r="B2875" s="10">
        <v>4031.4857999999999</v>
      </c>
      <c r="C2875" s="10">
        <v>4033.7212</v>
      </c>
      <c r="D2875" s="10">
        <v>4058.2152000000001</v>
      </c>
      <c r="E2875" s="10">
        <v>4027.1685000000002</v>
      </c>
      <c r="F2875" s="10">
        <v>4058.2152000000001</v>
      </c>
      <c r="G2875" s="10">
        <v>2201226400</v>
      </c>
      <c r="H2875" s="10">
        <v>22296523652</v>
      </c>
      <c r="I2875" s="10">
        <v>26.729399999999998</v>
      </c>
      <c r="J2875" s="10">
        <v>0.66300000000000003</v>
      </c>
    </row>
    <row r="2876" spans="1:10" x14ac:dyDescent="0.25">
      <c r="A2876" s="9">
        <v>42676</v>
      </c>
      <c r="B2876" s="10">
        <v>4058.2152000000001</v>
      </c>
      <c r="C2876" s="10">
        <v>4048.8514</v>
      </c>
      <c r="D2876" s="10">
        <v>4049.1988999999999</v>
      </c>
      <c r="E2876" s="10">
        <v>4018.2973999999999</v>
      </c>
      <c r="F2876" s="10">
        <v>4020.3957</v>
      </c>
      <c r="G2876" s="10">
        <v>2084674800</v>
      </c>
      <c r="H2876" s="10">
        <v>20356201168</v>
      </c>
      <c r="I2876" s="10">
        <v>-37.819499999999998</v>
      </c>
      <c r="J2876" s="10">
        <v>-0.93189999999999995</v>
      </c>
    </row>
    <row r="2877" spans="1:10" x14ac:dyDescent="0.25">
      <c r="A2877" s="9">
        <v>42677</v>
      </c>
      <c r="B2877" s="10">
        <v>4020.3957</v>
      </c>
      <c r="C2877" s="10">
        <v>4012.1963999999998</v>
      </c>
      <c r="D2877" s="10">
        <v>4059.9236999999998</v>
      </c>
      <c r="E2877" s="10">
        <v>4010.8236000000002</v>
      </c>
      <c r="F2877" s="10">
        <v>4048.2456000000002</v>
      </c>
      <c r="G2877" s="10">
        <v>2848123500</v>
      </c>
      <c r="H2877" s="10">
        <v>25573606513</v>
      </c>
      <c r="I2877" s="10">
        <v>27.849900000000002</v>
      </c>
      <c r="J2877" s="10">
        <v>0.69269999999999998</v>
      </c>
    </row>
    <row r="2878" spans="1:10" x14ac:dyDescent="0.25">
      <c r="A2878" s="9">
        <v>42678</v>
      </c>
      <c r="B2878" s="10">
        <v>4048.2456000000002</v>
      </c>
      <c r="C2878" s="10">
        <v>4048.0551999999998</v>
      </c>
      <c r="D2878" s="10">
        <v>4063.1514999999999</v>
      </c>
      <c r="E2878" s="10">
        <v>4028.3708999999999</v>
      </c>
      <c r="F2878" s="10">
        <v>4034.3098</v>
      </c>
      <c r="G2878" s="10">
        <v>3035440400</v>
      </c>
      <c r="H2878" s="10">
        <v>27789090544</v>
      </c>
      <c r="I2878" s="10">
        <v>-13.9358</v>
      </c>
      <c r="J2878" s="10">
        <v>-0.34420000000000001</v>
      </c>
    </row>
    <row r="2879" spans="1:10" x14ac:dyDescent="0.25">
      <c r="A2879" s="9">
        <v>42681</v>
      </c>
      <c r="B2879" s="10">
        <v>4034.3098</v>
      </c>
      <c r="C2879" s="10">
        <v>4033.93</v>
      </c>
      <c r="D2879" s="10">
        <v>4054.2559999999999</v>
      </c>
      <c r="E2879" s="10">
        <v>4024.7844</v>
      </c>
      <c r="F2879" s="10">
        <v>4041.9967000000001</v>
      </c>
      <c r="G2879" s="10">
        <v>2531163300</v>
      </c>
      <c r="H2879" s="10">
        <v>23208968847</v>
      </c>
      <c r="I2879" s="10">
        <v>7.6868999999999996</v>
      </c>
      <c r="J2879" s="10">
        <v>0.1905</v>
      </c>
    </row>
    <row r="2880" spans="1:10" x14ac:dyDescent="0.25">
      <c r="A2880" s="9">
        <v>42682</v>
      </c>
      <c r="B2880" s="10">
        <v>4041.9967000000001</v>
      </c>
      <c r="C2880" s="10">
        <v>4051.5965999999999</v>
      </c>
      <c r="D2880" s="10">
        <v>4074.9839000000002</v>
      </c>
      <c r="E2880" s="10">
        <v>4047.7988</v>
      </c>
      <c r="F2880" s="10">
        <v>4062.1923999999999</v>
      </c>
      <c r="G2880" s="10">
        <v>3123996100</v>
      </c>
      <c r="H2880" s="10">
        <v>26993994829</v>
      </c>
      <c r="I2880" s="10">
        <v>20.195699999999999</v>
      </c>
      <c r="J2880" s="10">
        <v>0.49959999999999999</v>
      </c>
    </row>
    <row r="2881" spans="1:10" x14ac:dyDescent="0.25">
      <c r="A2881" s="9">
        <v>42683</v>
      </c>
      <c r="B2881" s="10">
        <v>4062.1923999999999</v>
      </c>
      <c r="C2881" s="10">
        <v>4061.9092000000001</v>
      </c>
      <c r="D2881" s="10">
        <v>4067.0401999999999</v>
      </c>
      <c r="E2881" s="10">
        <v>3999.1095</v>
      </c>
      <c r="F2881" s="10">
        <v>4040.1822000000002</v>
      </c>
      <c r="G2881" s="10">
        <v>3934706400</v>
      </c>
      <c r="H2881" s="10">
        <v>40938444591</v>
      </c>
      <c r="I2881" s="10">
        <v>-22.010200000000001</v>
      </c>
      <c r="J2881" s="10">
        <v>-0.54179999999999995</v>
      </c>
    </row>
    <row r="2882" spans="1:10" x14ac:dyDescent="0.25">
      <c r="A2882" s="9">
        <v>42684</v>
      </c>
      <c r="B2882" s="10">
        <v>4040.1822000000002</v>
      </c>
      <c r="C2882" s="10">
        <v>4060.7530999999999</v>
      </c>
      <c r="D2882" s="10">
        <v>4095.5160999999998</v>
      </c>
      <c r="E2882" s="10">
        <v>4060.7530999999999</v>
      </c>
      <c r="F2882" s="10">
        <v>4092.1043</v>
      </c>
      <c r="G2882" s="10">
        <v>3355150800</v>
      </c>
      <c r="H2882" s="10">
        <v>34434875355</v>
      </c>
      <c r="I2882" s="10">
        <v>51.9221</v>
      </c>
      <c r="J2882" s="10">
        <v>1.2850999999999999</v>
      </c>
    </row>
    <row r="2883" spans="1:10" x14ac:dyDescent="0.25">
      <c r="A2883" s="9">
        <v>42685</v>
      </c>
      <c r="B2883" s="10">
        <v>4092.1043</v>
      </c>
      <c r="C2883" s="10">
        <v>4088.7094000000002</v>
      </c>
      <c r="D2883" s="10">
        <v>4114.7219999999998</v>
      </c>
      <c r="E2883" s="10">
        <v>4083.2908000000002</v>
      </c>
      <c r="F2883" s="10">
        <v>4111.7016000000003</v>
      </c>
      <c r="G2883" s="10">
        <v>4090021900</v>
      </c>
      <c r="H2883" s="10">
        <v>36827096942</v>
      </c>
      <c r="I2883" s="10">
        <v>19.597300000000001</v>
      </c>
      <c r="J2883" s="10">
        <v>0.47889999999999999</v>
      </c>
    </row>
    <row r="2884" spans="1:10" x14ac:dyDescent="0.25">
      <c r="A2884" s="9">
        <v>42688</v>
      </c>
      <c r="B2884" s="10">
        <v>4111.7016000000003</v>
      </c>
      <c r="C2884" s="10">
        <v>4104.0096000000003</v>
      </c>
      <c r="D2884" s="10">
        <v>4132.3447999999999</v>
      </c>
      <c r="E2884" s="10">
        <v>4098.3254999999999</v>
      </c>
      <c r="F2884" s="10">
        <v>4113.848</v>
      </c>
      <c r="G2884" s="10">
        <v>4529321200</v>
      </c>
      <c r="H2884" s="10">
        <v>41836539567</v>
      </c>
      <c r="I2884" s="10">
        <v>2.1463999999999999</v>
      </c>
      <c r="J2884" s="10">
        <v>5.2200000000000003E-2</v>
      </c>
    </row>
    <row r="2885" spans="1:10" x14ac:dyDescent="0.25">
      <c r="A2885" s="9">
        <v>42689</v>
      </c>
      <c r="B2885" s="10">
        <v>4113.848</v>
      </c>
      <c r="C2885" s="10">
        <v>4114.1413000000002</v>
      </c>
      <c r="D2885" s="10">
        <v>4117.4850999999999</v>
      </c>
      <c r="E2885" s="10">
        <v>4100.3441000000003</v>
      </c>
      <c r="F2885" s="10">
        <v>4116.4736999999996</v>
      </c>
      <c r="G2885" s="10">
        <v>2994353200</v>
      </c>
      <c r="H2885" s="10">
        <v>30266730671</v>
      </c>
      <c r="I2885" s="10">
        <v>2.6257000000000001</v>
      </c>
      <c r="J2885" s="10">
        <v>6.3799999999999996E-2</v>
      </c>
    </row>
    <row r="2886" spans="1:10" x14ac:dyDescent="0.25">
      <c r="A2886" s="9">
        <v>42690</v>
      </c>
      <c r="B2886" s="10">
        <v>4116.4736999999996</v>
      </c>
      <c r="C2886" s="10">
        <v>4115.6926999999996</v>
      </c>
      <c r="D2886" s="10">
        <v>4117.6877000000004</v>
      </c>
      <c r="E2886" s="10">
        <v>4104.1698999999999</v>
      </c>
      <c r="F2886" s="10">
        <v>4113.777</v>
      </c>
      <c r="G2886" s="10">
        <v>2488024300</v>
      </c>
      <c r="H2886" s="10">
        <v>23934648051</v>
      </c>
      <c r="I2886" s="10">
        <v>-2.6966999999999999</v>
      </c>
      <c r="J2886" s="10">
        <v>-6.5500000000000003E-2</v>
      </c>
    </row>
    <row r="2887" spans="1:10" x14ac:dyDescent="0.25">
      <c r="A2887" s="9">
        <v>42691</v>
      </c>
      <c r="B2887" s="10">
        <v>4113.777</v>
      </c>
      <c r="C2887" s="10">
        <v>4107.8824000000004</v>
      </c>
      <c r="D2887" s="10">
        <v>4133.0613999999996</v>
      </c>
      <c r="E2887" s="10">
        <v>4099.1523999999999</v>
      </c>
      <c r="F2887" s="10">
        <v>4132.8370000000004</v>
      </c>
      <c r="G2887" s="10">
        <v>2852022400</v>
      </c>
      <c r="H2887" s="10">
        <v>29775546243</v>
      </c>
      <c r="I2887" s="10">
        <v>19.059999999999999</v>
      </c>
      <c r="J2887" s="10">
        <v>0.46329999999999999</v>
      </c>
    </row>
    <row r="2888" spans="1:10" x14ac:dyDescent="0.25">
      <c r="A2888" s="9">
        <v>42692</v>
      </c>
      <c r="B2888" s="10">
        <v>4132.8370000000004</v>
      </c>
      <c r="C2888" s="10">
        <v>4138.8882999999996</v>
      </c>
      <c r="D2888" s="10">
        <v>4147.8014999999996</v>
      </c>
      <c r="E2888" s="10">
        <v>4116.6054999999997</v>
      </c>
      <c r="F2888" s="10">
        <v>4121.2816999999995</v>
      </c>
      <c r="G2888" s="10">
        <v>3040689300</v>
      </c>
      <c r="H2888" s="10">
        <v>32795224736</v>
      </c>
      <c r="I2888" s="10">
        <v>-11.555300000000001</v>
      </c>
      <c r="J2888" s="10">
        <v>-0.27960000000000002</v>
      </c>
    </row>
    <row r="2889" spans="1:10" x14ac:dyDescent="0.25">
      <c r="A2889" s="9">
        <v>42695</v>
      </c>
      <c r="B2889" s="10">
        <v>4121.2816999999995</v>
      </c>
      <c r="C2889" s="10">
        <v>4117.0923000000003</v>
      </c>
      <c r="D2889" s="10">
        <v>4178.6985999999997</v>
      </c>
      <c r="E2889" s="10">
        <v>4116.0668999999998</v>
      </c>
      <c r="F2889" s="10">
        <v>4153.4367000000002</v>
      </c>
      <c r="G2889" s="10">
        <v>5708235900</v>
      </c>
      <c r="H2889" s="10">
        <v>53661368012</v>
      </c>
      <c r="I2889" s="10">
        <v>32.155000000000001</v>
      </c>
      <c r="J2889" s="10">
        <v>0.7802</v>
      </c>
    </row>
    <row r="2890" spans="1:10" x14ac:dyDescent="0.25">
      <c r="A2890" s="9">
        <v>42696</v>
      </c>
      <c r="B2890" s="10">
        <v>4153.4367000000002</v>
      </c>
      <c r="C2890" s="10">
        <v>4151.3347999999996</v>
      </c>
      <c r="D2890" s="10">
        <v>4179.3229000000001</v>
      </c>
      <c r="E2890" s="10">
        <v>4151.3347999999996</v>
      </c>
      <c r="F2890" s="10">
        <v>4178.8572999999997</v>
      </c>
      <c r="G2890" s="10">
        <v>6233968900</v>
      </c>
      <c r="H2890" s="10">
        <v>56815186531</v>
      </c>
      <c r="I2890" s="10">
        <v>25.4206</v>
      </c>
      <c r="J2890" s="10">
        <v>0.61199999999999999</v>
      </c>
    </row>
    <row r="2891" spans="1:10" x14ac:dyDescent="0.25">
      <c r="A2891" s="9">
        <v>42697</v>
      </c>
      <c r="B2891" s="10">
        <v>4178.8572999999997</v>
      </c>
      <c r="C2891" s="10">
        <v>4184.259</v>
      </c>
      <c r="D2891" s="10">
        <v>4210.6260000000002</v>
      </c>
      <c r="E2891" s="10">
        <v>4182.1093000000001</v>
      </c>
      <c r="F2891" s="10">
        <v>4193.8370000000004</v>
      </c>
      <c r="G2891" s="10">
        <v>5876003000</v>
      </c>
      <c r="H2891" s="10">
        <v>58455372210</v>
      </c>
      <c r="I2891" s="10">
        <v>14.979699999999999</v>
      </c>
      <c r="J2891" s="10">
        <v>0.35849999999999999</v>
      </c>
    </row>
    <row r="2892" spans="1:10" x14ac:dyDescent="0.25">
      <c r="A2892" s="9">
        <v>42698</v>
      </c>
      <c r="B2892" s="10">
        <v>4193.8370000000004</v>
      </c>
      <c r="C2892" s="10">
        <v>4188.6692000000003</v>
      </c>
      <c r="D2892" s="10">
        <v>4239.2136</v>
      </c>
      <c r="E2892" s="10">
        <v>4186.1073999999999</v>
      </c>
      <c r="F2892" s="10">
        <v>4217.7811000000002</v>
      </c>
      <c r="G2892" s="10">
        <v>4208924400</v>
      </c>
      <c r="H2892" s="10">
        <v>48551679962</v>
      </c>
      <c r="I2892" s="10">
        <v>23.944099999999999</v>
      </c>
      <c r="J2892" s="10">
        <v>0.57089999999999996</v>
      </c>
    </row>
    <row r="2893" spans="1:10" x14ac:dyDescent="0.25">
      <c r="A2893" s="9">
        <v>42699</v>
      </c>
      <c r="B2893" s="10">
        <v>4217.7811000000002</v>
      </c>
      <c r="C2893" s="10">
        <v>4216.97</v>
      </c>
      <c r="D2893" s="10">
        <v>4255.3645999999999</v>
      </c>
      <c r="E2893" s="10">
        <v>4190.0891000000001</v>
      </c>
      <c r="F2893" s="10">
        <v>4254.8226000000004</v>
      </c>
      <c r="G2893" s="10">
        <v>5054994800</v>
      </c>
      <c r="H2893" s="10">
        <v>52975279450</v>
      </c>
      <c r="I2893" s="10">
        <v>37.041499999999999</v>
      </c>
      <c r="J2893" s="10">
        <v>0.87819999999999998</v>
      </c>
    </row>
    <row r="2894" spans="1:10" x14ac:dyDescent="0.25">
      <c r="A2894" s="9">
        <v>42702</v>
      </c>
      <c r="B2894" s="10">
        <v>4254.8226000000004</v>
      </c>
      <c r="C2894" s="10">
        <v>4266.2137000000002</v>
      </c>
      <c r="D2894" s="10">
        <v>4298.5658000000003</v>
      </c>
      <c r="E2894" s="10">
        <v>4266.2137000000002</v>
      </c>
      <c r="F2894" s="10">
        <v>4279.067</v>
      </c>
      <c r="G2894" s="10">
        <v>7742613100</v>
      </c>
      <c r="H2894" s="10">
        <v>81958203044</v>
      </c>
      <c r="I2894" s="10">
        <v>24.244399999999999</v>
      </c>
      <c r="J2894" s="10">
        <v>0.56979999999999997</v>
      </c>
    </row>
    <row r="2895" spans="1:10" x14ac:dyDescent="0.25">
      <c r="A2895" s="9">
        <v>42703</v>
      </c>
      <c r="B2895" s="10">
        <v>4279.067</v>
      </c>
      <c r="C2895" s="10">
        <v>4271.2736999999997</v>
      </c>
      <c r="D2895" s="10">
        <v>4333.6893</v>
      </c>
      <c r="E2895" s="10">
        <v>4262.6413000000002</v>
      </c>
      <c r="F2895" s="10">
        <v>4297.0859</v>
      </c>
      <c r="G2895" s="10">
        <v>7259784600</v>
      </c>
      <c r="H2895" s="10">
        <v>74919647775</v>
      </c>
      <c r="I2895" s="10">
        <v>18.018899999999999</v>
      </c>
      <c r="J2895" s="10">
        <v>0.42109999999999997</v>
      </c>
    </row>
    <row r="2896" spans="1:10" x14ac:dyDescent="0.25">
      <c r="A2896" s="9">
        <v>42704</v>
      </c>
      <c r="B2896" s="10">
        <v>4297.0859</v>
      </c>
      <c r="C2896" s="10">
        <v>4288.6328999999996</v>
      </c>
      <c r="D2896" s="10">
        <v>4292.2366000000002</v>
      </c>
      <c r="E2896" s="10">
        <v>4235.7568000000001</v>
      </c>
      <c r="F2896" s="10">
        <v>4250.2476999999999</v>
      </c>
      <c r="G2896" s="10">
        <v>4912729700</v>
      </c>
      <c r="H2896" s="10">
        <v>49427582690</v>
      </c>
      <c r="I2896" s="10">
        <v>-46.838200000000001</v>
      </c>
      <c r="J2896" s="10">
        <v>-1.0900000000000001</v>
      </c>
    </row>
    <row r="2897" spans="1:10" x14ac:dyDescent="0.25">
      <c r="A2897" s="9">
        <v>42705</v>
      </c>
      <c r="B2897" s="10">
        <v>4250.2476999999999</v>
      </c>
      <c r="C2897" s="10">
        <v>4261.1219000000001</v>
      </c>
      <c r="D2897" s="10">
        <v>4301.1013999999996</v>
      </c>
      <c r="E2897" s="10">
        <v>4261.1219000000001</v>
      </c>
      <c r="F2897" s="10">
        <v>4292.4867999999997</v>
      </c>
      <c r="G2897" s="10">
        <v>5777038300</v>
      </c>
      <c r="H2897" s="10">
        <v>69754605893</v>
      </c>
      <c r="I2897" s="10">
        <v>42.239100000000001</v>
      </c>
      <c r="J2897" s="10">
        <v>0.99380000000000002</v>
      </c>
    </row>
    <row r="2898" spans="1:10" x14ac:dyDescent="0.25">
      <c r="A2898" s="9">
        <v>42706</v>
      </c>
      <c r="B2898" s="10">
        <v>4292.4867999999997</v>
      </c>
      <c r="C2898" s="10">
        <v>4290.0012999999999</v>
      </c>
      <c r="D2898" s="10">
        <v>4299.0293000000001</v>
      </c>
      <c r="E2898" s="10">
        <v>4233.4210999999996</v>
      </c>
      <c r="F2898" s="10">
        <v>4247.6108000000004</v>
      </c>
      <c r="G2898" s="10">
        <v>6761559900</v>
      </c>
      <c r="H2898" s="10">
        <v>67246047640</v>
      </c>
      <c r="I2898" s="10">
        <v>-44.875999999999998</v>
      </c>
      <c r="J2898" s="10">
        <v>-1.0455000000000001</v>
      </c>
    </row>
    <row r="2899" spans="1:10" x14ac:dyDescent="0.25">
      <c r="A2899" s="9">
        <v>42709</v>
      </c>
      <c r="B2899" s="10">
        <v>4247.6108000000004</v>
      </c>
      <c r="C2899" s="10">
        <v>4189.7132000000001</v>
      </c>
      <c r="D2899" s="10">
        <v>4212.3131000000003</v>
      </c>
      <c r="E2899" s="10">
        <v>4169.8953000000001</v>
      </c>
      <c r="F2899" s="10">
        <v>4181.4263000000001</v>
      </c>
      <c r="G2899" s="10">
        <v>6058673600</v>
      </c>
      <c r="H2899" s="10">
        <v>62524527470</v>
      </c>
      <c r="I2899" s="10">
        <v>-66.1845</v>
      </c>
      <c r="J2899" s="10">
        <v>-1.5582</v>
      </c>
    </row>
    <row r="2900" spans="1:10" x14ac:dyDescent="0.25">
      <c r="A2900" s="9">
        <v>42710</v>
      </c>
      <c r="B2900" s="10">
        <v>4181.4263000000001</v>
      </c>
      <c r="C2900" s="10">
        <v>4178.9803000000002</v>
      </c>
      <c r="D2900" s="10">
        <v>4192.9041999999999</v>
      </c>
      <c r="E2900" s="10">
        <v>4171.8235999999997</v>
      </c>
      <c r="F2900" s="10">
        <v>4175.4282999999996</v>
      </c>
      <c r="G2900" s="10">
        <v>3820227600</v>
      </c>
      <c r="H2900" s="10">
        <v>40260765510</v>
      </c>
      <c r="I2900" s="10">
        <v>-5.9980000000000002</v>
      </c>
      <c r="J2900" s="10">
        <v>-0.1434</v>
      </c>
    </row>
    <row r="2901" spans="1:10" x14ac:dyDescent="0.25">
      <c r="A2901" s="9">
        <v>42711</v>
      </c>
      <c r="B2901" s="10">
        <v>4175.4282999999996</v>
      </c>
      <c r="C2901" s="10">
        <v>4173.8963000000003</v>
      </c>
      <c r="D2901" s="10">
        <v>4196.0348999999997</v>
      </c>
      <c r="E2901" s="10">
        <v>4157.2905000000001</v>
      </c>
      <c r="F2901" s="10">
        <v>4196.0348999999997</v>
      </c>
      <c r="G2901" s="10">
        <v>3081752500</v>
      </c>
      <c r="H2901" s="10">
        <v>31396510749</v>
      </c>
      <c r="I2901" s="10">
        <v>20.6066</v>
      </c>
      <c r="J2901" s="10">
        <v>0.49349999999999999</v>
      </c>
    </row>
    <row r="2902" spans="1:10" x14ac:dyDescent="0.25">
      <c r="A2902" s="9">
        <v>42712</v>
      </c>
      <c r="B2902" s="10">
        <v>4196.0348999999997</v>
      </c>
      <c r="C2902" s="10">
        <v>4201.5527000000002</v>
      </c>
      <c r="D2902" s="10">
        <v>4207.9245000000001</v>
      </c>
      <c r="E2902" s="10">
        <v>4188.4225999999999</v>
      </c>
      <c r="F2902" s="10">
        <v>4193.6769000000004</v>
      </c>
      <c r="G2902" s="10">
        <v>3478904600</v>
      </c>
      <c r="H2902" s="10">
        <v>35446865730</v>
      </c>
      <c r="I2902" s="10">
        <v>-2.3580000000000001</v>
      </c>
      <c r="J2902" s="10">
        <v>-5.62E-2</v>
      </c>
    </row>
    <row r="2903" spans="1:10" x14ac:dyDescent="0.25">
      <c r="A2903" s="9">
        <v>42713</v>
      </c>
      <c r="B2903" s="10">
        <v>4193.6769000000004</v>
      </c>
      <c r="C2903" s="10">
        <v>4189.0415999999996</v>
      </c>
      <c r="D2903" s="10">
        <v>4243.3059000000003</v>
      </c>
      <c r="E2903" s="10">
        <v>4186.7056000000002</v>
      </c>
      <c r="F2903" s="10">
        <v>4230.0973999999997</v>
      </c>
      <c r="G2903" s="10">
        <v>6402925800</v>
      </c>
      <c r="H2903" s="10">
        <v>59822600196</v>
      </c>
      <c r="I2903" s="10">
        <v>36.420499999999997</v>
      </c>
      <c r="J2903" s="10">
        <v>0.86850000000000005</v>
      </c>
    </row>
    <row r="2904" spans="1:10" x14ac:dyDescent="0.25">
      <c r="A2904" s="9">
        <v>42716</v>
      </c>
      <c r="B2904" s="10">
        <v>4230.0973999999997</v>
      </c>
      <c r="C2904" s="10">
        <v>4229.6665999999996</v>
      </c>
      <c r="D2904" s="10">
        <v>4236.6233000000002</v>
      </c>
      <c r="E2904" s="10">
        <v>4113.9956000000002</v>
      </c>
      <c r="F2904" s="10">
        <v>4126.7797</v>
      </c>
      <c r="G2904" s="10">
        <v>7118206600</v>
      </c>
      <c r="H2904" s="10">
        <v>70812562564</v>
      </c>
      <c r="I2904" s="10">
        <v>-103.3177</v>
      </c>
      <c r="J2904" s="10">
        <v>-2.4424000000000001</v>
      </c>
    </row>
    <row r="2905" spans="1:10" x14ac:dyDescent="0.25">
      <c r="A2905" s="9">
        <v>42717</v>
      </c>
      <c r="B2905" s="10">
        <v>4126.7797</v>
      </c>
      <c r="C2905" s="10">
        <v>4113.2464</v>
      </c>
      <c r="D2905" s="10">
        <v>4133.7330000000002</v>
      </c>
      <c r="E2905" s="10">
        <v>4077.0891000000001</v>
      </c>
      <c r="F2905" s="10">
        <v>4120.1409000000003</v>
      </c>
      <c r="G2905" s="10">
        <v>4084981200</v>
      </c>
      <c r="H2905" s="10">
        <v>41018633739</v>
      </c>
      <c r="I2905" s="10">
        <v>-6.6387999999999998</v>
      </c>
      <c r="J2905" s="10">
        <v>-0.16089999999999999</v>
      </c>
    </row>
    <row r="2906" spans="1:10" x14ac:dyDescent="0.25">
      <c r="A2906" s="9">
        <v>42718</v>
      </c>
      <c r="B2906" s="10">
        <v>4120.1409000000003</v>
      </c>
      <c r="C2906" s="10">
        <v>4115.4768000000004</v>
      </c>
      <c r="D2906" s="10">
        <v>4128.5050000000001</v>
      </c>
      <c r="E2906" s="10">
        <v>4087.3665000000001</v>
      </c>
      <c r="F2906" s="10">
        <v>4089.3897999999999</v>
      </c>
      <c r="G2906" s="10">
        <v>4603839200</v>
      </c>
      <c r="H2906" s="10">
        <v>45161884528</v>
      </c>
      <c r="I2906" s="10">
        <v>-30.751100000000001</v>
      </c>
      <c r="J2906" s="10">
        <v>-0.74639999999999995</v>
      </c>
    </row>
    <row r="2907" spans="1:10" x14ac:dyDescent="0.25">
      <c r="A2907" s="9">
        <v>42719</v>
      </c>
      <c r="B2907" s="10">
        <v>4089.3897999999999</v>
      </c>
      <c r="C2907" s="10">
        <v>4074.2939999999999</v>
      </c>
      <c r="D2907" s="10">
        <v>4085.8081999999999</v>
      </c>
      <c r="E2907" s="10">
        <v>4026.2669999999998</v>
      </c>
      <c r="F2907" s="10">
        <v>4044.9106999999999</v>
      </c>
      <c r="G2907" s="10">
        <v>4441753200</v>
      </c>
      <c r="H2907" s="10">
        <v>44762011302</v>
      </c>
      <c r="I2907" s="10">
        <v>-44.479100000000003</v>
      </c>
      <c r="J2907" s="10">
        <v>-1.0876999999999999</v>
      </c>
    </row>
    <row r="2908" spans="1:10" x14ac:dyDescent="0.25">
      <c r="A2908" s="9">
        <v>42720</v>
      </c>
      <c r="B2908" s="10">
        <v>4044.9106999999999</v>
      </c>
      <c r="C2908" s="10">
        <v>4041.4639999999999</v>
      </c>
      <c r="D2908" s="10">
        <v>4065.1747</v>
      </c>
      <c r="E2908" s="10">
        <v>4033.701</v>
      </c>
      <c r="F2908" s="10">
        <v>4055.2759000000001</v>
      </c>
      <c r="G2908" s="10">
        <v>3362603900</v>
      </c>
      <c r="H2908" s="10">
        <v>33726194616</v>
      </c>
      <c r="I2908" s="10">
        <v>10.3652</v>
      </c>
      <c r="J2908" s="10">
        <v>0.25629999999999997</v>
      </c>
    </row>
    <row r="2909" spans="1:10" x14ac:dyDescent="0.25">
      <c r="A2909" s="9">
        <v>42723</v>
      </c>
      <c r="B2909" s="10">
        <v>4055.2759000000001</v>
      </c>
      <c r="C2909" s="10">
        <v>4052.4119999999998</v>
      </c>
      <c r="D2909" s="10">
        <v>4066.1578</v>
      </c>
      <c r="E2909" s="10">
        <v>4037.8762999999999</v>
      </c>
      <c r="F2909" s="10">
        <v>4051.5787</v>
      </c>
      <c r="G2909" s="10">
        <v>2815559000</v>
      </c>
      <c r="H2909" s="10">
        <v>29537451331</v>
      </c>
      <c r="I2909" s="10">
        <v>-3.6972</v>
      </c>
      <c r="J2909" s="10">
        <v>-9.1200000000000003E-2</v>
      </c>
    </row>
    <row r="2910" spans="1:10" x14ac:dyDescent="0.25">
      <c r="A2910" s="9">
        <v>42724</v>
      </c>
      <c r="B2910" s="10">
        <v>4051.5787</v>
      </c>
      <c r="C2910" s="10">
        <v>4046.4767999999999</v>
      </c>
      <c r="D2910" s="10">
        <v>4047.2957999999999</v>
      </c>
      <c r="E2910" s="10">
        <v>4002.0781000000002</v>
      </c>
      <c r="F2910" s="10">
        <v>4025.6662999999999</v>
      </c>
      <c r="G2910" s="10">
        <v>3198687400</v>
      </c>
      <c r="H2910" s="10">
        <v>31043420775</v>
      </c>
      <c r="I2910" s="10">
        <v>-25.912400000000002</v>
      </c>
      <c r="J2910" s="10">
        <v>-0.63959999999999995</v>
      </c>
    </row>
    <row r="2911" spans="1:10" x14ac:dyDescent="0.25">
      <c r="A2911" s="9">
        <v>42725</v>
      </c>
      <c r="B2911" s="10">
        <v>4025.6662999999999</v>
      </c>
      <c r="C2911" s="10">
        <v>4029.1898999999999</v>
      </c>
      <c r="D2911" s="10">
        <v>4066.6478999999999</v>
      </c>
      <c r="E2911" s="10">
        <v>4029.1898999999999</v>
      </c>
      <c r="F2911" s="10">
        <v>4065.0855000000001</v>
      </c>
      <c r="G2911" s="10">
        <v>3685671300</v>
      </c>
      <c r="H2911" s="10">
        <v>34611750609</v>
      </c>
      <c r="I2911" s="10">
        <v>39.419199999999996</v>
      </c>
      <c r="J2911" s="10">
        <v>0.97919999999999996</v>
      </c>
    </row>
    <row r="2912" spans="1:10" x14ac:dyDescent="0.25">
      <c r="A2912" s="9">
        <v>42726</v>
      </c>
      <c r="B2912" s="10">
        <v>4065.0855000000001</v>
      </c>
      <c r="C2912" s="10">
        <v>4062.8935000000001</v>
      </c>
      <c r="D2912" s="10">
        <v>4076.0311999999999</v>
      </c>
      <c r="E2912" s="10">
        <v>4055.3274000000001</v>
      </c>
      <c r="F2912" s="10">
        <v>4072.1624000000002</v>
      </c>
      <c r="G2912" s="10">
        <v>3086781900</v>
      </c>
      <c r="H2912" s="10">
        <v>30217817268</v>
      </c>
      <c r="I2912" s="10">
        <v>7.0769000000000002</v>
      </c>
      <c r="J2912" s="10">
        <v>0.1741</v>
      </c>
    </row>
    <row r="2913" spans="1:10" x14ac:dyDescent="0.25">
      <c r="A2913" s="9">
        <v>42727</v>
      </c>
      <c r="B2913" s="10">
        <v>4072.1624000000002</v>
      </c>
      <c r="C2913" s="10">
        <v>4068.4081000000001</v>
      </c>
      <c r="D2913" s="10">
        <v>4068.5095000000001</v>
      </c>
      <c r="E2913" s="10">
        <v>4017.5315000000001</v>
      </c>
      <c r="F2913" s="10">
        <v>4028.8501999999999</v>
      </c>
      <c r="G2913" s="10">
        <v>3053019000</v>
      </c>
      <c r="H2913" s="10">
        <v>30069490223</v>
      </c>
      <c r="I2913" s="10">
        <v>-43.312199999999997</v>
      </c>
      <c r="J2913" s="10">
        <v>-1.0636000000000001</v>
      </c>
    </row>
    <row r="2914" spans="1:10" x14ac:dyDescent="0.25">
      <c r="A2914" s="9">
        <v>42730</v>
      </c>
      <c r="B2914" s="10">
        <v>4028.8501999999999</v>
      </c>
      <c r="C2914" s="10">
        <v>4015.8831</v>
      </c>
      <c r="D2914" s="10">
        <v>4041.1606999999999</v>
      </c>
      <c r="E2914" s="10">
        <v>3977.3815</v>
      </c>
      <c r="F2914" s="10">
        <v>4040.7730000000001</v>
      </c>
      <c r="G2914" s="10">
        <v>2991719100</v>
      </c>
      <c r="H2914" s="10">
        <v>29460100805</v>
      </c>
      <c r="I2914" s="10">
        <v>11.922800000000001</v>
      </c>
      <c r="J2914" s="10">
        <v>0.2959</v>
      </c>
    </row>
    <row r="2915" spans="1:10" x14ac:dyDescent="0.25">
      <c r="A2915" s="9">
        <v>42731</v>
      </c>
      <c r="B2915" s="10">
        <v>4040.7730000000001</v>
      </c>
      <c r="C2915" s="10">
        <v>4037.2103999999999</v>
      </c>
      <c r="D2915" s="10">
        <v>4057.8521999999998</v>
      </c>
      <c r="E2915" s="10">
        <v>4035.1970000000001</v>
      </c>
      <c r="F2915" s="10">
        <v>4043.0846999999999</v>
      </c>
      <c r="G2915" s="10">
        <v>2505831700</v>
      </c>
      <c r="H2915" s="10">
        <v>27363701297</v>
      </c>
      <c r="I2915" s="10">
        <v>2.3117000000000001</v>
      </c>
      <c r="J2915" s="10">
        <v>5.7200000000000001E-2</v>
      </c>
    </row>
    <row r="2916" spans="1:10" x14ac:dyDescent="0.25">
      <c r="A2916" s="9">
        <v>42732</v>
      </c>
      <c r="B2916" s="10">
        <v>4043.0846999999999</v>
      </c>
      <c r="C2916" s="10">
        <v>4042.3546999999999</v>
      </c>
      <c r="D2916" s="10">
        <v>4047.2076999999999</v>
      </c>
      <c r="E2916" s="10">
        <v>4017.8629000000001</v>
      </c>
      <c r="F2916" s="10">
        <v>4026.9083000000001</v>
      </c>
      <c r="G2916" s="10">
        <v>2300477900</v>
      </c>
      <c r="H2916" s="10">
        <v>23511048898</v>
      </c>
      <c r="I2916" s="10">
        <v>-16.176400000000001</v>
      </c>
      <c r="J2916" s="10">
        <v>-0.40010000000000001</v>
      </c>
    </row>
    <row r="2917" spans="1:10" x14ac:dyDescent="0.25">
      <c r="A2917" s="9">
        <v>42733</v>
      </c>
      <c r="B2917" s="10">
        <v>4026.9083000000001</v>
      </c>
      <c r="C2917" s="10">
        <v>4022.3681000000001</v>
      </c>
      <c r="D2917" s="10">
        <v>4037.489</v>
      </c>
      <c r="E2917" s="10">
        <v>4011.9888000000001</v>
      </c>
      <c r="F2917" s="10">
        <v>4021.2325000000001</v>
      </c>
      <c r="G2917" s="10">
        <v>2453075700</v>
      </c>
      <c r="H2917" s="10">
        <v>24408152085</v>
      </c>
      <c r="I2917" s="10">
        <v>-5.6757999999999997</v>
      </c>
      <c r="J2917" s="10">
        <v>-0.1409</v>
      </c>
    </row>
    <row r="2918" spans="1:10" x14ac:dyDescent="0.25">
      <c r="A2918" s="9">
        <v>42734</v>
      </c>
      <c r="B2918" s="10">
        <v>4021.2325000000001</v>
      </c>
      <c r="C2918" s="10">
        <v>4025.6505000000002</v>
      </c>
      <c r="D2918" s="10">
        <v>4045.3629000000001</v>
      </c>
      <c r="E2918" s="10">
        <v>4021.8868000000002</v>
      </c>
      <c r="F2918" s="10">
        <v>4040.7305999999999</v>
      </c>
      <c r="G2918" s="10">
        <v>2605565700</v>
      </c>
      <c r="H2918" s="10">
        <v>26295677684</v>
      </c>
      <c r="I2918" s="10">
        <v>19.498100000000001</v>
      </c>
      <c r="J2918" s="10">
        <v>0.4849</v>
      </c>
    </row>
    <row r="2919" spans="1:10" x14ac:dyDescent="0.25">
      <c r="A2919" s="9">
        <v>42738</v>
      </c>
      <c r="B2919" s="10">
        <v>4040.7305999999999</v>
      </c>
      <c r="C2919" s="10">
        <v>4045.25</v>
      </c>
      <c r="D2919" s="10">
        <v>4081.8742000000002</v>
      </c>
      <c r="E2919" s="10">
        <v>4044.8777</v>
      </c>
      <c r="F2919" s="10">
        <v>4081.7991999999999</v>
      </c>
      <c r="G2919" s="10">
        <v>2806553600</v>
      </c>
      <c r="H2919" s="10">
        <v>28057616647</v>
      </c>
      <c r="I2919" s="10">
        <v>41.068600000000004</v>
      </c>
      <c r="J2919" s="10">
        <v>1.0164</v>
      </c>
    </row>
    <row r="2920" spans="1:10" x14ac:dyDescent="0.25">
      <c r="A2920" s="9">
        <v>42739</v>
      </c>
      <c r="B2920" s="10">
        <v>4081.7991999999999</v>
      </c>
      <c r="C2920" s="10">
        <v>4080.0147000000002</v>
      </c>
      <c r="D2920" s="10">
        <v>4117.0443999999998</v>
      </c>
      <c r="E2920" s="10">
        <v>4077.5219000000002</v>
      </c>
      <c r="F2920" s="10">
        <v>4115.5258999999996</v>
      </c>
      <c r="G2920" s="10">
        <v>3027230500</v>
      </c>
      <c r="H2920" s="10">
        <v>32312599431</v>
      </c>
      <c r="I2920" s="10">
        <v>33.726700000000001</v>
      </c>
      <c r="J2920" s="10">
        <v>0.82630000000000003</v>
      </c>
    </row>
    <row r="2921" spans="1:10" x14ac:dyDescent="0.25">
      <c r="A2921" s="9">
        <v>42740</v>
      </c>
      <c r="B2921" s="10">
        <v>4115.5258999999996</v>
      </c>
      <c r="C2921" s="10">
        <v>4116.2074000000002</v>
      </c>
      <c r="D2921" s="10">
        <v>4121.9310999999998</v>
      </c>
      <c r="E2921" s="10">
        <v>4107.9322000000002</v>
      </c>
      <c r="F2921" s="10">
        <v>4120.0508</v>
      </c>
      <c r="G2921" s="10">
        <v>2902565700</v>
      </c>
      <c r="H2921" s="10">
        <v>28507656785</v>
      </c>
      <c r="I2921" s="10">
        <v>4.5248999999999997</v>
      </c>
      <c r="J2921" s="10">
        <v>0.1099</v>
      </c>
    </row>
    <row r="2922" spans="1:10" x14ac:dyDescent="0.25">
      <c r="A2922" s="9">
        <v>42741</v>
      </c>
      <c r="B2922" s="10">
        <v>4120.0508</v>
      </c>
      <c r="C2922" s="10">
        <v>4117.5779000000002</v>
      </c>
      <c r="D2922" s="10">
        <v>4122.75</v>
      </c>
      <c r="E2922" s="10">
        <v>4097.4628000000002</v>
      </c>
      <c r="F2922" s="10">
        <v>4102.3281999999999</v>
      </c>
      <c r="G2922" s="10">
        <v>3105162300</v>
      </c>
      <c r="H2922" s="10">
        <v>29536142988</v>
      </c>
      <c r="I2922" s="10">
        <v>-17.7226</v>
      </c>
      <c r="J2922" s="10">
        <v>-0.43020000000000003</v>
      </c>
    </row>
    <row r="2923" spans="1:10" x14ac:dyDescent="0.25">
      <c r="A2923" s="9">
        <v>42744</v>
      </c>
      <c r="B2923" s="10">
        <v>4102.3281999999999</v>
      </c>
      <c r="C2923" s="10">
        <v>4101.79</v>
      </c>
      <c r="D2923" s="10">
        <v>4126.2300999999998</v>
      </c>
      <c r="E2923" s="10">
        <v>4100.4517999999998</v>
      </c>
      <c r="F2923" s="10">
        <v>4125.8226000000004</v>
      </c>
      <c r="G2923" s="10">
        <v>2723017400</v>
      </c>
      <c r="H2923" s="10">
        <v>26770955296</v>
      </c>
      <c r="I2923" s="10">
        <v>23.494399999999999</v>
      </c>
      <c r="J2923" s="10">
        <v>0.57269999999999999</v>
      </c>
    </row>
    <row r="2924" spans="1:10" x14ac:dyDescent="0.25">
      <c r="A2924" s="9">
        <v>42745</v>
      </c>
      <c r="B2924" s="10">
        <v>4125.8226000000004</v>
      </c>
      <c r="C2924" s="10">
        <v>4123.4044999999996</v>
      </c>
      <c r="D2924" s="10">
        <v>4129.3225000000002</v>
      </c>
      <c r="E2924" s="10">
        <v>4110.2187000000004</v>
      </c>
      <c r="F2924" s="10">
        <v>4114.3784999999998</v>
      </c>
      <c r="G2924" s="10">
        <v>2381795300</v>
      </c>
      <c r="H2924" s="10">
        <v>24170310258</v>
      </c>
      <c r="I2924" s="10">
        <v>-11.444100000000001</v>
      </c>
      <c r="J2924" s="10">
        <v>-0.27739999999999998</v>
      </c>
    </row>
    <row r="2925" spans="1:10" x14ac:dyDescent="0.25">
      <c r="A2925" s="9">
        <v>42746</v>
      </c>
      <c r="B2925" s="10">
        <v>4114.3784999999998</v>
      </c>
      <c r="C2925" s="10">
        <v>4110.2393000000002</v>
      </c>
      <c r="D2925" s="10">
        <v>4118.5061999999998</v>
      </c>
      <c r="E2925" s="10">
        <v>4080.7568999999999</v>
      </c>
      <c r="F2925" s="10">
        <v>4082.0614999999998</v>
      </c>
      <c r="G2925" s="10">
        <v>2683929400</v>
      </c>
      <c r="H2925" s="10">
        <v>25747325172</v>
      </c>
      <c r="I2925" s="10">
        <v>-32.317</v>
      </c>
      <c r="J2925" s="10">
        <v>-0.78549999999999998</v>
      </c>
    </row>
    <row r="2926" spans="1:10" x14ac:dyDescent="0.25">
      <c r="A2926" s="9">
        <v>42747</v>
      </c>
      <c r="B2926" s="10">
        <v>4082.0614999999998</v>
      </c>
      <c r="C2926" s="10">
        <v>4079.7624000000001</v>
      </c>
      <c r="D2926" s="10">
        <v>4090.3377</v>
      </c>
      <c r="E2926" s="10">
        <v>4054.5315999999998</v>
      </c>
      <c r="F2926" s="10">
        <v>4057.2121999999999</v>
      </c>
      <c r="G2926" s="10">
        <v>2184421700</v>
      </c>
      <c r="H2926" s="10">
        <v>21424502661</v>
      </c>
      <c r="I2926" s="10">
        <v>-24.849299999999999</v>
      </c>
      <c r="J2926" s="10">
        <v>-0.60870000000000002</v>
      </c>
    </row>
    <row r="2927" spans="1:10" x14ac:dyDescent="0.25">
      <c r="A2927" s="9">
        <v>42748</v>
      </c>
      <c r="B2927" s="10">
        <v>4057.2121999999999</v>
      </c>
      <c r="C2927" s="10">
        <v>4055.2519000000002</v>
      </c>
      <c r="D2927" s="10">
        <v>4073.9706000000001</v>
      </c>
      <c r="E2927" s="10">
        <v>4043.3436999999999</v>
      </c>
      <c r="F2927" s="10">
        <v>4059.9863</v>
      </c>
      <c r="G2927" s="10">
        <v>2972436600</v>
      </c>
      <c r="H2927" s="10">
        <v>28751065147</v>
      </c>
      <c r="I2927" s="10">
        <v>2.7740999999999998</v>
      </c>
      <c r="J2927" s="10">
        <v>6.8400000000000002E-2</v>
      </c>
    </row>
    <row r="2928" spans="1:10" x14ac:dyDescent="0.25">
      <c r="A2928" s="9">
        <v>42751</v>
      </c>
      <c r="B2928" s="10">
        <v>4059.9863</v>
      </c>
      <c r="C2928" s="10">
        <v>4053.8552</v>
      </c>
      <c r="D2928" s="10">
        <v>4066.163</v>
      </c>
      <c r="E2928" s="10">
        <v>3999.4544000000001</v>
      </c>
      <c r="F2928" s="10">
        <v>4063.0068000000001</v>
      </c>
      <c r="G2928" s="10">
        <v>6191483400</v>
      </c>
      <c r="H2928" s="10">
        <v>54607306347</v>
      </c>
      <c r="I2928" s="10">
        <v>3.0205000000000002</v>
      </c>
      <c r="J2928" s="10">
        <v>7.4399999999999994E-2</v>
      </c>
    </row>
    <row r="2929" spans="1:10" x14ac:dyDescent="0.25">
      <c r="A2929" s="9">
        <v>42752</v>
      </c>
      <c r="B2929" s="10">
        <v>4063.0068000000001</v>
      </c>
      <c r="C2929" s="10">
        <v>4045.5167999999999</v>
      </c>
      <c r="D2929" s="10">
        <v>4071.7858000000001</v>
      </c>
      <c r="E2929" s="10">
        <v>4035.6068</v>
      </c>
      <c r="F2929" s="10">
        <v>4071.5776999999998</v>
      </c>
      <c r="G2929" s="10">
        <v>2241324700</v>
      </c>
      <c r="H2929" s="10">
        <v>21980007443</v>
      </c>
      <c r="I2929" s="10">
        <v>8.5709</v>
      </c>
      <c r="J2929" s="10">
        <v>0.2109</v>
      </c>
    </row>
    <row r="2930" spans="1:10" x14ac:dyDescent="0.25">
      <c r="A2930" s="9">
        <v>42753</v>
      </c>
      <c r="B2930" s="10">
        <v>4071.5776999999998</v>
      </c>
      <c r="C2930" s="10">
        <v>4068.8474000000001</v>
      </c>
      <c r="D2930" s="10">
        <v>4105.4182000000001</v>
      </c>
      <c r="E2930" s="10">
        <v>4066.5672</v>
      </c>
      <c r="F2930" s="10">
        <v>4096.8782000000001</v>
      </c>
      <c r="G2930" s="10">
        <v>2604685400</v>
      </c>
      <c r="H2930" s="10">
        <v>27962491967</v>
      </c>
      <c r="I2930" s="10">
        <v>25.3005</v>
      </c>
      <c r="J2930" s="10">
        <v>0.62139999999999995</v>
      </c>
    </row>
    <row r="2931" spans="1:10" x14ac:dyDescent="0.25">
      <c r="A2931" s="9">
        <v>42754</v>
      </c>
      <c r="B2931" s="10">
        <v>4096.8782000000001</v>
      </c>
      <c r="C2931" s="10">
        <v>4088.9774000000002</v>
      </c>
      <c r="D2931" s="10">
        <v>4106.8441999999995</v>
      </c>
      <c r="E2931" s="10">
        <v>4080.8087</v>
      </c>
      <c r="F2931" s="10">
        <v>4087.6736000000001</v>
      </c>
      <c r="G2931" s="10">
        <v>2360325100</v>
      </c>
      <c r="H2931" s="10">
        <v>22837366840</v>
      </c>
      <c r="I2931" s="10">
        <v>-9.2045999999999992</v>
      </c>
      <c r="J2931" s="10">
        <v>-0.22470000000000001</v>
      </c>
    </row>
    <row r="2932" spans="1:10" x14ac:dyDescent="0.25">
      <c r="A2932" s="9">
        <v>42755</v>
      </c>
      <c r="B2932" s="10">
        <v>4087.6736000000001</v>
      </c>
      <c r="C2932" s="10">
        <v>4084.2538</v>
      </c>
      <c r="D2932" s="10">
        <v>4126.1460999999999</v>
      </c>
      <c r="E2932" s="10">
        <v>4083.9351999999999</v>
      </c>
      <c r="F2932" s="10">
        <v>4123.6916000000001</v>
      </c>
      <c r="G2932" s="10">
        <v>2053710500</v>
      </c>
      <c r="H2932" s="10">
        <v>22165253309</v>
      </c>
      <c r="I2932" s="10">
        <v>36.018000000000001</v>
      </c>
      <c r="J2932" s="10">
        <v>0.88109999999999999</v>
      </c>
    </row>
    <row r="2933" spans="1:10" x14ac:dyDescent="0.25">
      <c r="A2933" s="9">
        <v>42758</v>
      </c>
      <c r="B2933" s="10">
        <v>4123.6916000000001</v>
      </c>
      <c r="C2933" s="10">
        <v>4127.1683999999996</v>
      </c>
      <c r="D2933" s="10">
        <v>4146.7030999999997</v>
      </c>
      <c r="E2933" s="10">
        <v>4119.4970000000003</v>
      </c>
      <c r="F2933" s="10">
        <v>4128.5239000000001</v>
      </c>
      <c r="G2933" s="10">
        <v>2377985400</v>
      </c>
      <c r="H2933" s="10">
        <v>24796551557</v>
      </c>
      <c r="I2933" s="10">
        <v>4.8323</v>
      </c>
      <c r="J2933" s="10">
        <v>0.1172</v>
      </c>
    </row>
    <row r="2934" spans="1:10" x14ac:dyDescent="0.25">
      <c r="A2934" s="9">
        <v>42759</v>
      </c>
      <c r="B2934" s="10">
        <v>4128.5239000000001</v>
      </c>
      <c r="C2934" s="10">
        <v>4125.1139000000003</v>
      </c>
      <c r="D2934" s="10">
        <v>4150.8046999999997</v>
      </c>
      <c r="E2934" s="10">
        <v>4123.5380999999998</v>
      </c>
      <c r="F2934" s="10">
        <v>4144.1997000000001</v>
      </c>
      <c r="G2934" s="10">
        <v>2418149300</v>
      </c>
      <c r="H2934" s="10">
        <v>23379184813</v>
      </c>
      <c r="I2934" s="10">
        <v>15.675800000000001</v>
      </c>
      <c r="J2934" s="10">
        <v>0.37969999999999998</v>
      </c>
    </row>
    <row r="2935" spans="1:10" x14ac:dyDescent="0.25">
      <c r="A2935" s="9">
        <v>42760</v>
      </c>
      <c r="B2935" s="10">
        <v>4144.1997000000001</v>
      </c>
      <c r="C2935" s="10">
        <v>4139.8509999999997</v>
      </c>
      <c r="D2935" s="10">
        <v>4153.4047</v>
      </c>
      <c r="E2935" s="10">
        <v>4131.9243999999999</v>
      </c>
      <c r="F2935" s="10">
        <v>4150.0653000000002</v>
      </c>
      <c r="G2935" s="10">
        <v>1927987800</v>
      </c>
      <c r="H2935" s="10">
        <v>19964769482</v>
      </c>
      <c r="I2935" s="10">
        <v>5.8655999999999997</v>
      </c>
      <c r="J2935" s="10">
        <v>0.14149999999999999</v>
      </c>
    </row>
    <row r="2936" spans="1:10" x14ac:dyDescent="0.25">
      <c r="A2936" s="9">
        <v>42761</v>
      </c>
      <c r="B2936" s="10">
        <v>4150.0653000000002</v>
      </c>
      <c r="C2936" s="10">
        <v>4152.0573000000004</v>
      </c>
      <c r="D2936" s="10">
        <v>4170.0099</v>
      </c>
      <c r="E2936" s="10">
        <v>4151.8804</v>
      </c>
      <c r="F2936" s="10">
        <v>4157.8747000000003</v>
      </c>
      <c r="G2936" s="10">
        <v>2123306100</v>
      </c>
      <c r="H2936" s="10">
        <v>20882478828</v>
      </c>
      <c r="I2936" s="10">
        <v>7.8094000000000001</v>
      </c>
      <c r="J2936" s="10">
        <v>0.18820000000000001</v>
      </c>
    </row>
    <row r="2937" spans="1:10" x14ac:dyDescent="0.25">
      <c r="A2937" s="9">
        <v>42769</v>
      </c>
      <c r="B2937" s="10">
        <v>4157.8747000000003</v>
      </c>
      <c r="C2937" s="10">
        <v>4158.8552</v>
      </c>
      <c r="D2937" s="10">
        <v>4160.2627000000002</v>
      </c>
      <c r="E2937" s="10">
        <v>4127.0101999999997</v>
      </c>
      <c r="F2937" s="10">
        <v>4131.7710999999999</v>
      </c>
      <c r="G2937" s="10">
        <v>1513185800</v>
      </c>
      <c r="H2937" s="10">
        <v>16171794876</v>
      </c>
      <c r="I2937" s="10">
        <v>-26.1036</v>
      </c>
      <c r="J2937" s="10">
        <v>-0.62780000000000002</v>
      </c>
    </row>
    <row r="2938" spans="1:10" x14ac:dyDescent="0.25">
      <c r="A2938" s="9">
        <v>42772</v>
      </c>
      <c r="B2938" s="10">
        <v>4131.7710999999999</v>
      </c>
      <c r="C2938" s="10">
        <v>4135.8697000000002</v>
      </c>
      <c r="D2938" s="10">
        <v>4153.7532000000001</v>
      </c>
      <c r="E2938" s="10">
        <v>4126.7348000000002</v>
      </c>
      <c r="F2938" s="10">
        <v>4144.0546000000004</v>
      </c>
      <c r="G2938" s="10">
        <v>2308567700</v>
      </c>
      <c r="H2938" s="10">
        <v>23174276169</v>
      </c>
      <c r="I2938" s="10">
        <v>12.2835</v>
      </c>
      <c r="J2938" s="10">
        <v>0.29730000000000001</v>
      </c>
    </row>
    <row r="2939" spans="1:10" x14ac:dyDescent="0.25">
      <c r="A2939" s="9">
        <v>42773</v>
      </c>
      <c r="B2939" s="10">
        <v>4144.0546000000004</v>
      </c>
      <c r="C2939" s="10">
        <v>4140.9669000000004</v>
      </c>
      <c r="D2939" s="10">
        <v>4149.5906999999997</v>
      </c>
      <c r="E2939" s="10">
        <v>4128.0374000000002</v>
      </c>
      <c r="F2939" s="10">
        <v>4146.8599999999997</v>
      </c>
      <c r="G2939" s="10">
        <v>2093193300</v>
      </c>
      <c r="H2939" s="10">
        <v>21924069154</v>
      </c>
      <c r="I2939" s="10">
        <v>2.8054000000000001</v>
      </c>
      <c r="J2939" s="10">
        <v>6.7699999999999996E-2</v>
      </c>
    </row>
    <row r="2940" spans="1:10" x14ac:dyDescent="0.25">
      <c r="A2940" s="9">
        <v>42774</v>
      </c>
      <c r="B2940" s="10">
        <v>4146.8599999999997</v>
      </c>
      <c r="C2940" s="10">
        <v>4141.1526999999996</v>
      </c>
      <c r="D2940" s="10">
        <v>4161.9494999999997</v>
      </c>
      <c r="E2940" s="10">
        <v>4123.2713999999996</v>
      </c>
      <c r="F2940" s="10">
        <v>4161.7524000000003</v>
      </c>
      <c r="G2940" s="10">
        <v>2208889700</v>
      </c>
      <c r="H2940" s="10">
        <v>22982942385</v>
      </c>
      <c r="I2940" s="10">
        <v>14.8924</v>
      </c>
      <c r="J2940" s="10">
        <v>0.35909999999999997</v>
      </c>
    </row>
    <row r="2941" spans="1:10" x14ac:dyDescent="0.25">
      <c r="A2941" s="9">
        <v>42775</v>
      </c>
      <c r="B2941" s="10">
        <v>4161.7524000000003</v>
      </c>
      <c r="C2941" s="10">
        <v>4161.0360000000001</v>
      </c>
      <c r="D2941" s="10">
        <v>4191.3621999999996</v>
      </c>
      <c r="E2941" s="10">
        <v>4158.6442999999999</v>
      </c>
      <c r="F2941" s="10">
        <v>4179.7731000000003</v>
      </c>
      <c r="G2941" s="10">
        <v>3254386000</v>
      </c>
      <c r="H2941" s="10">
        <v>34615292880</v>
      </c>
      <c r="I2941" s="10">
        <v>18.020700000000001</v>
      </c>
      <c r="J2941" s="10">
        <v>0.433</v>
      </c>
    </row>
    <row r="2942" spans="1:10" x14ac:dyDescent="0.25">
      <c r="A2942" s="9">
        <v>42776</v>
      </c>
      <c r="B2942" s="10">
        <v>4179.7731000000003</v>
      </c>
      <c r="C2942" s="10">
        <v>4181.6373999999996</v>
      </c>
      <c r="D2942" s="10">
        <v>4213.9943999999996</v>
      </c>
      <c r="E2942" s="10">
        <v>4180.2074000000002</v>
      </c>
      <c r="F2942" s="10">
        <v>4206.2857999999997</v>
      </c>
      <c r="G2942" s="10">
        <v>4102511100</v>
      </c>
      <c r="H2942" s="10">
        <v>43103980217</v>
      </c>
      <c r="I2942" s="10">
        <v>26.512699999999999</v>
      </c>
      <c r="J2942" s="10">
        <v>0.63429999999999997</v>
      </c>
    </row>
    <row r="2943" spans="1:10" x14ac:dyDescent="0.25">
      <c r="A2943" s="9">
        <v>42779</v>
      </c>
      <c r="B2943" s="10">
        <v>4206.2857999999997</v>
      </c>
      <c r="C2943" s="10">
        <v>4209.9694</v>
      </c>
      <c r="D2943" s="10">
        <v>4240.7015000000001</v>
      </c>
      <c r="E2943" s="10">
        <v>4209.1358</v>
      </c>
      <c r="F2943" s="10">
        <v>4237.6553999999996</v>
      </c>
      <c r="G2943" s="10">
        <v>3846148600</v>
      </c>
      <c r="H2943" s="10">
        <v>43676317700</v>
      </c>
      <c r="I2943" s="10">
        <v>31.369599999999998</v>
      </c>
      <c r="J2943" s="10">
        <v>0.74580000000000002</v>
      </c>
    </row>
    <row r="2944" spans="1:10" x14ac:dyDescent="0.25">
      <c r="A2944" s="9">
        <v>42780</v>
      </c>
      <c r="B2944" s="10">
        <v>4237.6553999999996</v>
      </c>
      <c r="C2944" s="10">
        <v>4238.7419</v>
      </c>
      <c r="D2944" s="10">
        <v>4241.9566000000004</v>
      </c>
      <c r="E2944" s="10">
        <v>4217.0105000000003</v>
      </c>
      <c r="F2944" s="10">
        <v>4228.7527</v>
      </c>
      <c r="G2944" s="10">
        <v>2710146500</v>
      </c>
      <c r="H2944" s="10">
        <v>30381976582</v>
      </c>
      <c r="I2944" s="10">
        <v>-8.9026999999999994</v>
      </c>
      <c r="J2944" s="10">
        <v>-0.21010000000000001</v>
      </c>
    </row>
    <row r="2945" spans="1:10" x14ac:dyDescent="0.25">
      <c r="A2945" s="9">
        <v>42781</v>
      </c>
      <c r="B2945" s="10">
        <v>4228.7527</v>
      </c>
      <c r="C2945" s="10">
        <v>4229.1385</v>
      </c>
      <c r="D2945" s="10">
        <v>4256.8584000000001</v>
      </c>
      <c r="E2945" s="10">
        <v>4217.5658000000003</v>
      </c>
      <c r="F2945" s="10">
        <v>4225.6727000000001</v>
      </c>
      <c r="G2945" s="10">
        <v>4990787000</v>
      </c>
      <c r="H2945" s="10">
        <v>43888171048</v>
      </c>
      <c r="I2945" s="10">
        <v>-3.08</v>
      </c>
      <c r="J2945" s="10">
        <v>-7.2800000000000004E-2</v>
      </c>
    </row>
    <row r="2946" spans="1:10" x14ac:dyDescent="0.25">
      <c r="A2946" s="9">
        <v>42782</v>
      </c>
      <c r="B2946" s="10">
        <v>4225.6727000000001</v>
      </c>
      <c r="C2946" s="10">
        <v>4224.7437</v>
      </c>
      <c r="D2946" s="10">
        <v>4248.3361999999997</v>
      </c>
      <c r="E2946" s="10">
        <v>4219.6291000000001</v>
      </c>
      <c r="F2946" s="10">
        <v>4248.3361999999997</v>
      </c>
      <c r="G2946" s="10">
        <v>3389982900</v>
      </c>
      <c r="H2946" s="10">
        <v>32824886698</v>
      </c>
      <c r="I2946" s="10">
        <v>22.663499999999999</v>
      </c>
      <c r="J2946" s="10">
        <v>0.5363</v>
      </c>
    </row>
    <row r="2947" spans="1:10" x14ac:dyDescent="0.25">
      <c r="A2947" s="9">
        <v>42783</v>
      </c>
      <c r="B2947" s="10">
        <v>4248.3361999999997</v>
      </c>
      <c r="C2947" s="10">
        <v>4250.9488000000001</v>
      </c>
      <c r="D2947" s="10">
        <v>4258.6788999999999</v>
      </c>
      <c r="E2947" s="10">
        <v>4215.4967999999999</v>
      </c>
      <c r="F2947" s="10">
        <v>4218.5583999999999</v>
      </c>
      <c r="G2947" s="10">
        <v>3112524600</v>
      </c>
      <c r="H2947" s="10">
        <v>33068441120</v>
      </c>
      <c r="I2947" s="10">
        <v>-29.777799999999999</v>
      </c>
      <c r="J2947" s="10">
        <v>-0.70089999999999997</v>
      </c>
    </row>
    <row r="2948" spans="1:10" x14ac:dyDescent="0.25">
      <c r="A2948" s="9">
        <v>42786</v>
      </c>
      <c r="B2948" s="10">
        <v>4218.5583999999999</v>
      </c>
      <c r="C2948" s="10">
        <v>4219.1583000000001</v>
      </c>
      <c r="D2948" s="10">
        <v>4295.3719000000001</v>
      </c>
      <c r="E2948" s="10">
        <v>4219.1583000000001</v>
      </c>
      <c r="F2948" s="10">
        <v>4293.0927000000001</v>
      </c>
      <c r="G2948" s="10">
        <v>5081116900</v>
      </c>
      <c r="H2948" s="10">
        <v>51162981873</v>
      </c>
      <c r="I2948" s="10">
        <v>74.534300000000002</v>
      </c>
      <c r="J2948" s="10">
        <v>1.7667999999999999</v>
      </c>
    </row>
    <row r="2949" spans="1:10" x14ac:dyDescent="0.25">
      <c r="A2949" s="9">
        <v>42787</v>
      </c>
      <c r="B2949" s="10">
        <v>4293.0927000000001</v>
      </c>
      <c r="C2949" s="10">
        <v>4295.9645</v>
      </c>
      <c r="D2949" s="10">
        <v>4312.4062000000004</v>
      </c>
      <c r="E2949" s="10">
        <v>4289.5113000000001</v>
      </c>
      <c r="F2949" s="10">
        <v>4300.0060000000003</v>
      </c>
      <c r="G2949" s="10">
        <v>3643315300</v>
      </c>
      <c r="H2949" s="10">
        <v>38206331036</v>
      </c>
      <c r="I2949" s="10">
        <v>6.9132999999999996</v>
      </c>
      <c r="J2949" s="10">
        <v>0.161</v>
      </c>
    </row>
    <row r="2950" spans="1:10" x14ac:dyDescent="0.25">
      <c r="A2950" s="9">
        <v>42788</v>
      </c>
      <c r="B2950" s="10">
        <v>4300.0060000000003</v>
      </c>
      <c r="C2950" s="10">
        <v>4298.5739999999996</v>
      </c>
      <c r="D2950" s="10">
        <v>4324.9471999999996</v>
      </c>
      <c r="E2950" s="10">
        <v>4296.1617999999999</v>
      </c>
      <c r="F2950" s="10">
        <v>4324.5401000000002</v>
      </c>
      <c r="G2950" s="10">
        <v>3166604500</v>
      </c>
      <c r="H2950" s="10">
        <v>35145867454</v>
      </c>
      <c r="I2950" s="10">
        <v>24.534099999999999</v>
      </c>
      <c r="J2950" s="10">
        <v>0.5706</v>
      </c>
    </row>
    <row r="2951" spans="1:10" x14ac:dyDescent="0.25">
      <c r="A2951" s="9">
        <v>42789</v>
      </c>
      <c r="B2951" s="10">
        <v>4324.5401000000002</v>
      </c>
      <c r="C2951" s="10">
        <v>4322.0142999999998</v>
      </c>
      <c r="D2951" s="10">
        <v>4329.7268000000004</v>
      </c>
      <c r="E2951" s="10">
        <v>4284.9408999999996</v>
      </c>
      <c r="F2951" s="10">
        <v>4302.6719999999996</v>
      </c>
      <c r="G2951" s="10">
        <v>2901749000</v>
      </c>
      <c r="H2951" s="10">
        <v>31522979216</v>
      </c>
      <c r="I2951" s="10">
        <v>-21.868099999999998</v>
      </c>
      <c r="J2951" s="10">
        <v>-0.50570000000000004</v>
      </c>
    </row>
    <row r="2952" spans="1:10" x14ac:dyDescent="0.25">
      <c r="A2952" s="9">
        <v>42790</v>
      </c>
      <c r="B2952" s="10">
        <v>4302.6719999999996</v>
      </c>
      <c r="C2952" s="10">
        <v>4296.9929000000002</v>
      </c>
      <c r="D2952" s="10">
        <v>4297.7780000000002</v>
      </c>
      <c r="E2952" s="10">
        <v>4272.6772000000001</v>
      </c>
      <c r="F2952" s="10">
        <v>4296.5137999999997</v>
      </c>
      <c r="G2952" s="10">
        <v>2525852400</v>
      </c>
      <c r="H2952" s="10">
        <v>27172609664</v>
      </c>
      <c r="I2952" s="10">
        <v>-6.1581999999999999</v>
      </c>
      <c r="J2952" s="10">
        <v>-0.1431</v>
      </c>
    </row>
    <row r="2953" spans="1:10" x14ac:dyDescent="0.25">
      <c r="A2953" s="9">
        <v>42793</v>
      </c>
      <c r="B2953" s="10">
        <v>4296.5137999999997</v>
      </c>
      <c r="C2953" s="10">
        <v>4295.5712000000003</v>
      </c>
      <c r="D2953" s="10">
        <v>4295.5712000000003</v>
      </c>
      <c r="E2953" s="10">
        <v>4252.1112000000003</v>
      </c>
      <c r="F2953" s="10">
        <v>4256.8621999999996</v>
      </c>
      <c r="G2953" s="10">
        <v>3174838600</v>
      </c>
      <c r="H2953" s="10">
        <v>34590038058</v>
      </c>
      <c r="I2953" s="10">
        <v>-39.651600000000002</v>
      </c>
      <c r="J2953" s="10">
        <v>-0.92290000000000005</v>
      </c>
    </row>
    <row r="2954" spans="1:10" x14ac:dyDescent="0.25">
      <c r="A2954" s="9">
        <v>42794</v>
      </c>
      <c r="B2954" s="10">
        <v>4256.8621999999996</v>
      </c>
      <c r="C2954" s="10">
        <v>4256.9018999999998</v>
      </c>
      <c r="D2954" s="10">
        <v>4278.6129000000001</v>
      </c>
      <c r="E2954" s="10">
        <v>4256.8541999999998</v>
      </c>
      <c r="F2954" s="10">
        <v>4275.4306999999999</v>
      </c>
      <c r="G2954" s="10">
        <v>2134041200</v>
      </c>
      <c r="H2954" s="10">
        <v>23728945233</v>
      </c>
      <c r="I2954" s="10">
        <v>18.5685</v>
      </c>
      <c r="J2954" s="10">
        <v>0.43619999999999998</v>
      </c>
    </row>
    <row r="2955" spans="1:10" x14ac:dyDescent="0.25">
      <c r="A2955" s="9">
        <v>42795</v>
      </c>
      <c r="B2955" s="10">
        <v>4275.4306999999999</v>
      </c>
      <c r="C2955" s="10">
        <v>4275.6484</v>
      </c>
      <c r="D2955" s="10">
        <v>4295.1157999999996</v>
      </c>
      <c r="E2955" s="10">
        <v>4271.0192999999999</v>
      </c>
      <c r="F2955" s="10">
        <v>4278.9462000000003</v>
      </c>
      <c r="G2955" s="10">
        <v>2916292500</v>
      </c>
      <c r="H2955" s="10">
        <v>29857583294</v>
      </c>
      <c r="I2955" s="10">
        <v>3.5154999999999998</v>
      </c>
      <c r="J2955" s="10">
        <v>8.2199999999999995E-2</v>
      </c>
    </row>
    <row r="2956" spans="1:10" x14ac:dyDescent="0.25">
      <c r="A2956" s="9">
        <v>42796</v>
      </c>
      <c r="B2956" s="10">
        <v>4278.9462000000003</v>
      </c>
      <c r="C2956" s="10">
        <v>4281.7593999999999</v>
      </c>
      <c r="D2956" s="10">
        <v>4288.7492000000002</v>
      </c>
      <c r="E2956" s="10">
        <v>4255.9355999999998</v>
      </c>
      <c r="F2956" s="10">
        <v>4257.5456999999997</v>
      </c>
      <c r="G2956" s="10">
        <v>2573305300</v>
      </c>
      <c r="H2956" s="10">
        <v>28129603365</v>
      </c>
      <c r="I2956" s="10">
        <v>-21.400500000000001</v>
      </c>
      <c r="J2956" s="10">
        <v>-0.50009999999999999</v>
      </c>
    </row>
    <row r="2957" spans="1:10" x14ac:dyDescent="0.25">
      <c r="A2957" s="9">
        <v>42797</v>
      </c>
      <c r="B2957" s="10">
        <v>4257.5456999999997</v>
      </c>
      <c r="C2957" s="10">
        <v>4247.9435000000003</v>
      </c>
      <c r="D2957" s="10">
        <v>4259.6207000000004</v>
      </c>
      <c r="E2957" s="10">
        <v>4235.0264999999999</v>
      </c>
      <c r="F2957" s="10">
        <v>4259.2019</v>
      </c>
      <c r="G2957" s="10">
        <v>2315337400</v>
      </c>
      <c r="H2957" s="10">
        <v>24741446808</v>
      </c>
      <c r="I2957" s="10">
        <v>1.6561999999999999</v>
      </c>
      <c r="J2957" s="10">
        <v>3.8899999999999997E-2</v>
      </c>
    </row>
    <row r="2958" spans="1:10" x14ac:dyDescent="0.25">
      <c r="A2958" s="9">
        <v>42800</v>
      </c>
      <c r="B2958" s="10">
        <v>4259.2019</v>
      </c>
      <c r="C2958" s="10">
        <v>4257.4557999999997</v>
      </c>
      <c r="D2958" s="10">
        <v>4283.9503999999997</v>
      </c>
      <c r="E2958" s="10">
        <v>4257.3413</v>
      </c>
      <c r="F2958" s="10">
        <v>4280.9723999999997</v>
      </c>
      <c r="G2958" s="10">
        <v>2936560100</v>
      </c>
      <c r="H2958" s="10">
        <v>30341949015</v>
      </c>
      <c r="I2958" s="10">
        <v>21.770499999999998</v>
      </c>
      <c r="J2958" s="10">
        <v>0.5111</v>
      </c>
    </row>
    <row r="2959" spans="1:10" x14ac:dyDescent="0.25">
      <c r="A2959" s="9">
        <v>42801</v>
      </c>
      <c r="B2959" s="10">
        <v>4280.9723999999997</v>
      </c>
      <c r="C2959" s="10">
        <v>4277.2737999999999</v>
      </c>
      <c r="D2959" s="10">
        <v>4286.1918999999998</v>
      </c>
      <c r="E2959" s="10">
        <v>4268.7484000000004</v>
      </c>
      <c r="F2959" s="10">
        <v>4285.91</v>
      </c>
      <c r="G2959" s="10">
        <v>2447278000</v>
      </c>
      <c r="H2959" s="10">
        <v>27284574260</v>
      </c>
      <c r="I2959" s="10">
        <v>4.9375999999999998</v>
      </c>
      <c r="J2959" s="10">
        <v>0.1153</v>
      </c>
    </row>
    <row r="2960" spans="1:10" x14ac:dyDescent="0.25">
      <c r="A2960" s="9">
        <v>42802</v>
      </c>
      <c r="B2960" s="10">
        <v>4285.91</v>
      </c>
      <c r="C2960" s="10">
        <v>4282.9314000000004</v>
      </c>
      <c r="D2960" s="10">
        <v>4282.9314000000004</v>
      </c>
      <c r="E2960" s="10">
        <v>4264.2647999999999</v>
      </c>
      <c r="F2960" s="10">
        <v>4274.5475999999999</v>
      </c>
      <c r="G2960" s="10">
        <v>2775669900</v>
      </c>
      <c r="H2960" s="10">
        <v>29832030211</v>
      </c>
      <c r="I2960" s="10">
        <v>-11.362399999999999</v>
      </c>
      <c r="J2960" s="10">
        <v>-0.2651</v>
      </c>
    </row>
    <row r="2961" spans="1:10" x14ac:dyDescent="0.25">
      <c r="A2961" s="9">
        <v>42803</v>
      </c>
      <c r="B2961" s="10">
        <v>4274.5475999999999</v>
      </c>
      <c r="C2961" s="10">
        <v>4267.5348000000004</v>
      </c>
      <c r="D2961" s="10">
        <v>4267.6477999999997</v>
      </c>
      <c r="E2961" s="10">
        <v>4228.8616000000002</v>
      </c>
      <c r="F2961" s="10">
        <v>4240.9549999999999</v>
      </c>
      <c r="G2961" s="10">
        <v>2980446300</v>
      </c>
      <c r="H2961" s="10">
        <v>30325051285</v>
      </c>
      <c r="I2961" s="10">
        <v>-33.592599999999997</v>
      </c>
      <c r="J2961" s="10">
        <v>-0.78590000000000004</v>
      </c>
    </row>
    <row r="2962" spans="1:10" x14ac:dyDescent="0.25">
      <c r="A2962" s="9">
        <v>42804</v>
      </c>
      <c r="B2962" s="10">
        <v>4240.9549999999999</v>
      </c>
      <c r="C2962" s="10">
        <v>4236.5594000000001</v>
      </c>
      <c r="D2962" s="10">
        <v>4253.6908999999996</v>
      </c>
      <c r="E2962" s="10">
        <v>4235.9876000000004</v>
      </c>
      <c r="F2962" s="10">
        <v>4244.6923999999999</v>
      </c>
      <c r="G2962" s="10">
        <v>2195903700</v>
      </c>
      <c r="H2962" s="10">
        <v>25871116413</v>
      </c>
      <c r="I2962" s="10">
        <v>3.7374000000000001</v>
      </c>
      <c r="J2962" s="10">
        <v>8.8099999999999998E-2</v>
      </c>
    </row>
    <row r="2963" spans="1:10" x14ac:dyDescent="0.25">
      <c r="A2963" s="9">
        <v>42807</v>
      </c>
      <c r="B2963" s="10">
        <v>4244.6923999999999</v>
      </c>
      <c r="C2963" s="10">
        <v>4240.3446000000004</v>
      </c>
      <c r="D2963" s="10">
        <v>4285.4746999999998</v>
      </c>
      <c r="E2963" s="10">
        <v>4223.6945999999998</v>
      </c>
      <c r="F2963" s="10">
        <v>4285.4746999999998</v>
      </c>
      <c r="G2963" s="10">
        <v>2848467000</v>
      </c>
      <c r="H2963" s="10">
        <v>34031569135</v>
      </c>
      <c r="I2963" s="10">
        <v>40.782299999999999</v>
      </c>
      <c r="J2963" s="10">
        <v>0.96079999999999999</v>
      </c>
    </row>
    <row r="2964" spans="1:10" x14ac:dyDescent="0.25">
      <c r="A2964" s="9">
        <v>42808</v>
      </c>
      <c r="B2964" s="10">
        <v>4285.4746999999998</v>
      </c>
      <c r="C2964" s="10">
        <v>4283.3311999999996</v>
      </c>
      <c r="D2964" s="10">
        <v>4295.1103999999996</v>
      </c>
      <c r="E2964" s="10">
        <v>4276.0236000000004</v>
      </c>
      <c r="F2964" s="10">
        <v>4283.6686</v>
      </c>
      <c r="G2964" s="10">
        <v>2431412400</v>
      </c>
      <c r="H2964" s="10">
        <v>28422498924</v>
      </c>
      <c r="I2964" s="10">
        <v>-1.8061</v>
      </c>
      <c r="J2964" s="10">
        <v>-4.2099999999999999E-2</v>
      </c>
    </row>
    <row r="2965" spans="1:10" x14ac:dyDescent="0.25">
      <c r="A2965" s="9">
        <v>42809</v>
      </c>
      <c r="B2965" s="10">
        <v>4283.6686</v>
      </c>
      <c r="C2965" s="10">
        <v>4278.9853999999996</v>
      </c>
      <c r="D2965" s="10">
        <v>4301.3972999999996</v>
      </c>
      <c r="E2965" s="10">
        <v>4276.6469999999999</v>
      </c>
      <c r="F2965" s="10">
        <v>4298.0825000000004</v>
      </c>
      <c r="G2965" s="10">
        <v>2598221100</v>
      </c>
      <c r="H2965" s="10">
        <v>28656811719</v>
      </c>
      <c r="I2965" s="10">
        <v>14.4139</v>
      </c>
      <c r="J2965" s="10">
        <v>0.33650000000000002</v>
      </c>
    </row>
    <row r="2966" spans="1:10" x14ac:dyDescent="0.25">
      <c r="A2966" s="9">
        <v>42810</v>
      </c>
      <c r="B2966" s="10">
        <v>4298.0825000000004</v>
      </c>
      <c r="C2966" s="10">
        <v>4304.0793999999996</v>
      </c>
      <c r="D2966" s="10">
        <v>4325.5916999999999</v>
      </c>
      <c r="E2966" s="10">
        <v>4304.0793999999996</v>
      </c>
      <c r="F2966" s="10">
        <v>4314.3230000000003</v>
      </c>
      <c r="G2966" s="10">
        <v>3259923000</v>
      </c>
      <c r="H2966" s="10">
        <v>35301758945</v>
      </c>
      <c r="I2966" s="10">
        <v>16.240500000000001</v>
      </c>
      <c r="J2966" s="10">
        <v>0.37790000000000001</v>
      </c>
    </row>
    <row r="2967" spans="1:10" x14ac:dyDescent="0.25">
      <c r="A2967" s="9">
        <v>42811</v>
      </c>
      <c r="B2967" s="10">
        <v>4314.3230000000003</v>
      </c>
      <c r="C2967" s="10">
        <v>4316.6283000000003</v>
      </c>
      <c r="D2967" s="10">
        <v>4319.6235999999999</v>
      </c>
      <c r="E2967" s="10">
        <v>4262.2438000000002</v>
      </c>
      <c r="F2967" s="10">
        <v>4268.7757000000001</v>
      </c>
      <c r="G2967" s="10">
        <v>3258242500</v>
      </c>
      <c r="H2967" s="10">
        <v>35842137722</v>
      </c>
      <c r="I2967" s="10">
        <v>-45.5473</v>
      </c>
      <c r="J2967" s="10">
        <v>-1.0557000000000001</v>
      </c>
    </row>
    <row r="2968" spans="1:10" x14ac:dyDescent="0.25">
      <c r="A2968" s="9">
        <v>42814</v>
      </c>
      <c r="B2968" s="10">
        <v>4268.7757000000001</v>
      </c>
      <c r="C2968" s="10">
        <v>4279.3446000000004</v>
      </c>
      <c r="D2968" s="10">
        <v>4290.8618999999999</v>
      </c>
      <c r="E2968" s="10">
        <v>4262.0348000000004</v>
      </c>
      <c r="F2968" s="10">
        <v>4289.3019999999997</v>
      </c>
      <c r="G2968" s="10">
        <v>2881137900</v>
      </c>
      <c r="H2968" s="10">
        <v>32330002734</v>
      </c>
      <c r="I2968" s="10">
        <v>20.526299999999999</v>
      </c>
      <c r="J2968" s="10">
        <v>0.48080000000000001</v>
      </c>
    </row>
    <row r="2969" spans="1:10" x14ac:dyDescent="0.25">
      <c r="A2969" s="9">
        <v>42815</v>
      </c>
      <c r="B2969" s="10">
        <v>4289.3019999999997</v>
      </c>
      <c r="C2969" s="10">
        <v>4290.7740000000003</v>
      </c>
      <c r="D2969" s="10">
        <v>4331.3872000000001</v>
      </c>
      <c r="E2969" s="10">
        <v>4286.8998000000001</v>
      </c>
      <c r="F2969" s="10">
        <v>4331.3252000000002</v>
      </c>
      <c r="G2969" s="10">
        <v>3290547700</v>
      </c>
      <c r="H2969" s="10">
        <v>43012369453</v>
      </c>
      <c r="I2969" s="10">
        <v>42.023200000000003</v>
      </c>
      <c r="J2969" s="10">
        <v>0.97970000000000002</v>
      </c>
    </row>
    <row r="2970" spans="1:10" x14ac:dyDescent="0.25">
      <c r="A2970" s="9">
        <v>42816</v>
      </c>
      <c r="B2970" s="10">
        <v>4331.3252000000002</v>
      </c>
      <c r="C2970" s="10">
        <v>4308.7870000000003</v>
      </c>
      <c r="D2970" s="10">
        <v>4325.7523000000001</v>
      </c>
      <c r="E2970" s="10">
        <v>4290.3256000000001</v>
      </c>
      <c r="F2970" s="10">
        <v>4307.3765000000003</v>
      </c>
      <c r="G2970" s="10">
        <v>3577480500</v>
      </c>
      <c r="H2970" s="10">
        <v>42268982238</v>
      </c>
      <c r="I2970" s="10">
        <v>-23.948699999999999</v>
      </c>
      <c r="J2970" s="10">
        <v>-0.55289999999999995</v>
      </c>
    </row>
    <row r="2971" spans="1:10" x14ac:dyDescent="0.25">
      <c r="A2971" s="9">
        <v>42817</v>
      </c>
      <c r="B2971" s="10">
        <v>4307.3765000000003</v>
      </c>
      <c r="C2971" s="10">
        <v>4309.8752000000004</v>
      </c>
      <c r="D2971" s="10">
        <v>4328.7939999999999</v>
      </c>
      <c r="E2971" s="10">
        <v>4280.6587</v>
      </c>
      <c r="F2971" s="10">
        <v>4316.1215000000002</v>
      </c>
      <c r="G2971" s="10">
        <v>3057735500</v>
      </c>
      <c r="H2971" s="10">
        <v>38008561204</v>
      </c>
      <c r="I2971" s="10">
        <v>8.7449999999999992</v>
      </c>
      <c r="J2971" s="10">
        <v>0.20300000000000001</v>
      </c>
    </row>
    <row r="2972" spans="1:10" x14ac:dyDescent="0.25">
      <c r="A2972" s="9">
        <v>42818</v>
      </c>
      <c r="B2972" s="10">
        <v>4316.1215000000002</v>
      </c>
      <c r="C2972" s="10">
        <v>4315.5733</v>
      </c>
      <c r="D2972" s="10">
        <v>4364.0600999999997</v>
      </c>
      <c r="E2972" s="10">
        <v>4313.7646999999997</v>
      </c>
      <c r="F2972" s="10">
        <v>4354.3101999999999</v>
      </c>
      <c r="G2972" s="10">
        <v>4243092800</v>
      </c>
      <c r="H2972" s="10">
        <v>51559188780</v>
      </c>
      <c r="I2972" s="10">
        <v>38.188699999999997</v>
      </c>
      <c r="J2972" s="10">
        <v>0.88480000000000003</v>
      </c>
    </row>
    <row r="2973" spans="1:10" x14ac:dyDescent="0.25">
      <c r="A2973" s="9">
        <v>42821</v>
      </c>
      <c r="B2973" s="10">
        <v>4354.3101999999999</v>
      </c>
      <c r="C2973" s="10">
        <v>4357.9867000000004</v>
      </c>
      <c r="D2973" s="10">
        <v>4382.4890999999998</v>
      </c>
      <c r="E2973" s="10">
        <v>4336.9929000000002</v>
      </c>
      <c r="F2973" s="10">
        <v>4341.2856000000002</v>
      </c>
      <c r="G2973" s="10">
        <v>4108105000</v>
      </c>
      <c r="H2973" s="10">
        <v>46542194183</v>
      </c>
      <c r="I2973" s="10">
        <v>-13.0246</v>
      </c>
      <c r="J2973" s="10">
        <v>-0.29909999999999998</v>
      </c>
    </row>
    <row r="2974" spans="1:10" x14ac:dyDescent="0.25">
      <c r="A2974" s="9">
        <v>42822</v>
      </c>
      <c r="B2974" s="10">
        <v>4341.2856000000002</v>
      </c>
      <c r="C2974" s="10">
        <v>4340.9849000000004</v>
      </c>
      <c r="D2974" s="10">
        <v>4341.9498999999996</v>
      </c>
      <c r="E2974" s="10">
        <v>4313.6466</v>
      </c>
      <c r="F2974" s="10">
        <v>4326.3616000000002</v>
      </c>
      <c r="G2974" s="10">
        <v>2618083800</v>
      </c>
      <c r="H2974" s="10">
        <v>31472048232</v>
      </c>
      <c r="I2974" s="10">
        <v>-14.923999999999999</v>
      </c>
      <c r="J2974" s="10">
        <v>-0.34379999999999999</v>
      </c>
    </row>
    <row r="2975" spans="1:10" x14ac:dyDescent="0.25">
      <c r="A2975" s="9">
        <v>42823</v>
      </c>
      <c r="B2975" s="10">
        <v>4326.3616000000002</v>
      </c>
      <c r="C2975" s="10">
        <v>4328.5583999999999</v>
      </c>
      <c r="D2975" s="10">
        <v>4342.7358999999997</v>
      </c>
      <c r="E2975" s="10">
        <v>4302.0535</v>
      </c>
      <c r="F2975" s="10">
        <v>4319.6202000000003</v>
      </c>
      <c r="G2975" s="10">
        <v>3240186400</v>
      </c>
      <c r="H2975" s="10">
        <v>34376028943</v>
      </c>
      <c r="I2975" s="10">
        <v>-6.7413999999999996</v>
      </c>
      <c r="J2975" s="10">
        <v>-0.15579999999999999</v>
      </c>
    </row>
    <row r="2976" spans="1:10" x14ac:dyDescent="0.25">
      <c r="A2976" s="9">
        <v>42824</v>
      </c>
      <c r="B2976" s="10">
        <v>4319.6202000000003</v>
      </c>
      <c r="C2976" s="10">
        <v>4315.8459999999995</v>
      </c>
      <c r="D2976" s="10">
        <v>4321.9039000000002</v>
      </c>
      <c r="E2976" s="10">
        <v>4264.0612000000001</v>
      </c>
      <c r="F2976" s="10">
        <v>4290.8163999999997</v>
      </c>
      <c r="G2976" s="10">
        <v>4000460400</v>
      </c>
      <c r="H2976" s="10">
        <v>39682827056</v>
      </c>
      <c r="I2976" s="10">
        <v>-28.803799999999999</v>
      </c>
      <c r="J2976" s="10">
        <v>-0.66679999999999995</v>
      </c>
    </row>
    <row r="2977" spans="1:10" x14ac:dyDescent="0.25">
      <c r="A2977" s="9">
        <v>42825</v>
      </c>
      <c r="B2977" s="10">
        <v>4290.8163999999997</v>
      </c>
      <c r="C2977" s="10">
        <v>4287.7629999999999</v>
      </c>
      <c r="D2977" s="10">
        <v>4325.2187999999996</v>
      </c>
      <c r="E2977" s="10">
        <v>4284.4151000000002</v>
      </c>
      <c r="F2977" s="10">
        <v>4323.9609</v>
      </c>
      <c r="G2977" s="10">
        <v>3582972600</v>
      </c>
      <c r="H2977" s="10">
        <v>34717549720</v>
      </c>
      <c r="I2977" s="10">
        <v>33.144500000000001</v>
      </c>
      <c r="J2977" s="10">
        <v>0.77249999999999996</v>
      </c>
    </row>
    <row r="2978" spans="1:10" x14ac:dyDescent="0.25">
      <c r="A2978" s="9">
        <v>42830</v>
      </c>
      <c r="B2978" s="10">
        <v>4323.9609</v>
      </c>
      <c r="C2978" s="10">
        <v>4352.9916999999996</v>
      </c>
      <c r="D2978" s="10">
        <v>4382.4218000000001</v>
      </c>
      <c r="E2978" s="10">
        <v>4343.2424000000001</v>
      </c>
      <c r="F2978" s="10">
        <v>4382.4218000000001</v>
      </c>
      <c r="G2978" s="10">
        <v>5059102100</v>
      </c>
      <c r="H2978" s="10">
        <v>56848879693</v>
      </c>
      <c r="I2978" s="10">
        <v>58.460900000000002</v>
      </c>
      <c r="J2978" s="10">
        <v>1.3520000000000001</v>
      </c>
    </row>
    <row r="2979" spans="1:10" x14ac:dyDescent="0.25">
      <c r="A2979" s="9">
        <v>42831</v>
      </c>
      <c r="B2979" s="10">
        <v>4382.4218000000001</v>
      </c>
      <c r="C2979" s="10">
        <v>4387.2259000000004</v>
      </c>
      <c r="D2979" s="10">
        <v>4400.6414000000004</v>
      </c>
      <c r="E2979" s="10">
        <v>4374.0496000000003</v>
      </c>
      <c r="F2979" s="10">
        <v>4400.0482000000002</v>
      </c>
      <c r="G2979" s="10">
        <v>5178045200</v>
      </c>
      <c r="H2979" s="10">
        <v>53986966262</v>
      </c>
      <c r="I2979" s="10">
        <v>17.6264</v>
      </c>
      <c r="J2979" s="10">
        <v>0.4022</v>
      </c>
    </row>
    <row r="2980" spans="1:10" x14ac:dyDescent="0.25">
      <c r="A2980" s="9">
        <v>42832</v>
      </c>
      <c r="B2980" s="10">
        <v>4400.0482000000002</v>
      </c>
      <c r="C2980" s="10">
        <v>4394.8869000000004</v>
      </c>
      <c r="D2980" s="10">
        <v>4416.2816999999995</v>
      </c>
      <c r="E2980" s="10">
        <v>4381.6750000000002</v>
      </c>
      <c r="F2980" s="10">
        <v>4407.7461000000003</v>
      </c>
      <c r="G2980" s="10">
        <v>4413193300</v>
      </c>
      <c r="H2980" s="10">
        <v>45171042359</v>
      </c>
      <c r="I2980" s="10">
        <v>7.6978999999999997</v>
      </c>
      <c r="J2980" s="10">
        <v>0.17499999999999999</v>
      </c>
    </row>
    <row r="2981" spans="1:10" x14ac:dyDescent="0.25">
      <c r="A2981" s="9">
        <v>42835</v>
      </c>
      <c r="B2981" s="10">
        <v>4407.7461000000003</v>
      </c>
      <c r="C2981" s="10">
        <v>4412.7340000000004</v>
      </c>
      <c r="D2981" s="10">
        <v>4417.0401000000002</v>
      </c>
      <c r="E2981" s="10">
        <v>4399.3058000000001</v>
      </c>
      <c r="F2981" s="10">
        <v>4405.8489</v>
      </c>
      <c r="G2981" s="10">
        <v>3886030700</v>
      </c>
      <c r="H2981" s="10">
        <v>44695759993</v>
      </c>
      <c r="I2981" s="10">
        <v>-1.8972</v>
      </c>
      <c r="J2981" s="10">
        <v>-4.2999999999999997E-2</v>
      </c>
    </row>
    <row r="2982" spans="1:10" x14ac:dyDescent="0.25">
      <c r="A2982" s="9">
        <v>42836</v>
      </c>
      <c r="B2982" s="10">
        <v>4405.8489</v>
      </c>
      <c r="C2982" s="10">
        <v>4410.5086000000001</v>
      </c>
      <c r="D2982" s="10">
        <v>4430.2749000000003</v>
      </c>
      <c r="E2982" s="10">
        <v>4352.5329000000002</v>
      </c>
      <c r="F2982" s="10">
        <v>4421.5673999999999</v>
      </c>
      <c r="G2982" s="10">
        <v>4722228000</v>
      </c>
      <c r="H2982" s="10">
        <v>54200003047</v>
      </c>
      <c r="I2982" s="10">
        <v>15.718500000000001</v>
      </c>
      <c r="J2982" s="10">
        <v>0.35680000000000001</v>
      </c>
    </row>
    <row r="2983" spans="1:10" x14ac:dyDescent="0.25">
      <c r="A2983" s="9">
        <v>42837</v>
      </c>
      <c r="B2983" s="10">
        <v>4421.5673999999999</v>
      </c>
      <c r="C2983" s="10">
        <v>4419.5374000000002</v>
      </c>
      <c r="D2983" s="10">
        <v>4446.3964999999998</v>
      </c>
      <c r="E2983" s="10">
        <v>4399.7011000000002</v>
      </c>
      <c r="F2983" s="10">
        <v>4423.2730000000001</v>
      </c>
      <c r="G2983" s="10">
        <v>5280447400</v>
      </c>
      <c r="H2983" s="10">
        <v>55161315789</v>
      </c>
      <c r="I2983" s="10">
        <v>1.7056</v>
      </c>
      <c r="J2983" s="10">
        <v>3.8600000000000002E-2</v>
      </c>
    </row>
    <row r="2984" spans="1:10" x14ac:dyDescent="0.25">
      <c r="A2984" s="9">
        <v>42838</v>
      </c>
      <c r="B2984" s="10">
        <v>4423.2730000000001</v>
      </c>
      <c r="C2984" s="10">
        <v>4410.4251000000004</v>
      </c>
      <c r="D2984" s="10">
        <v>4454.0469000000003</v>
      </c>
      <c r="E2984" s="10">
        <v>4407.3378000000002</v>
      </c>
      <c r="F2984" s="10">
        <v>4450.6224000000002</v>
      </c>
      <c r="G2984" s="10">
        <v>4733521900</v>
      </c>
      <c r="H2984" s="10">
        <v>47756288667</v>
      </c>
      <c r="I2984" s="10">
        <v>27.349399999999999</v>
      </c>
      <c r="J2984" s="10">
        <v>0.61829999999999996</v>
      </c>
    </row>
    <row r="2985" spans="1:10" x14ac:dyDescent="0.25">
      <c r="A2985" s="9">
        <v>42839</v>
      </c>
      <c r="B2985" s="10">
        <v>4450.6224000000002</v>
      </c>
      <c r="C2985" s="10">
        <v>4450.5213999999996</v>
      </c>
      <c r="D2985" s="10">
        <v>4454.5856000000003</v>
      </c>
      <c r="E2985" s="10">
        <v>4389.8640999999998</v>
      </c>
      <c r="F2985" s="10">
        <v>4397.7294000000002</v>
      </c>
      <c r="G2985" s="10">
        <v>3723150500</v>
      </c>
      <c r="H2985" s="10">
        <v>36407507933</v>
      </c>
      <c r="I2985" s="10">
        <v>-52.893000000000001</v>
      </c>
      <c r="J2985" s="10">
        <v>-1.1883999999999999</v>
      </c>
    </row>
    <row r="2986" spans="1:10" x14ac:dyDescent="0.25">
      <c r="A2986" s="9">
        <v>42842</v>
      </c>
      <c r="B2986" s="10">
        <v>4397.7294000000002</v>
      </c>
      <c r="C2986" s="10">
        <v>4379.3284999999996</v>
      </c>
      <c r="D2986" s="10">
        <v>4382.3774999999996</v>
      </c>
      <c r="E2986" s="10">
        <v>4345.1322</v>
      </c>
      <c r="F2986" s="10">
        <v>4375.8762999999999</v>
      </c>
      <c r="G2986" s="10">
        <v>3525438200</v>
      </c>
      <c r="H2986" s="10">
        <v>37385851015</v>
      </c>
      <c r="I2986" s="10">
        <v>-21.853100000000001</v>
      </c>
      <c r="J2986" s="10">
        <v>-0.49690000000000001</v>
      </c>
    </row>
    <row r="2987" spans="1:10" x14ac:dyDescent="0.25">
      <c r="A2987" s="9">
        <v>42843</v>
      </c>
      <c r="B2987" s="10">
        <v>4375.8762999999999</v>
      </c>
      <c r="C2987" s="10">
        <v>4367.91</v>
      </c>
      <c r="D2987" s="10">
        <v>4401.3861999999999</v>
      </c>
      <c r="E2987" s="10">
        <v>4365.3630000000003</v>
      </c>
      <c r="F2987" s="10">
        <v>4365.3630000000003</v>
      </c>
      <c r="G2987" s="10">
        <v>3968045000</v>
      </c>
      <c r="H2987" s="10">
        <v>46020615391</v>
      </c>
      <c r="I2987" s="10">
        <v>-10.513299999999999</v>
      </c>
      <c r="J2987" s="10">
        <v>-0.24030000000000001</v>
      </c>
    </row>
    <row r="2988" spans="1:10" x14ac:dyDescent="0.25">
      <c r="A2988" s="9">
        <v>42844</v>
      </c>
      <c r="B2988" s="10">
        <v>4365.3630000000003</v>
      </c>
      <c r="C2988" s="10">
        <v>4349.9436999999998</v>
      </c>
      <c r="D2988" s="10">
        <v>4355.76</v>
      </c>
      <c r="E2988" s="10">
        <v>4306.7925999999998</v>
      </c>
      <c r="F2988" s="10">
        <v>4347.3064999999997</v>
      </c>
      <c r="G2988" s="10">
        <v>4217666000</v>
      </c>
      <c r="H2988" s="10">
        <v>46469250069</v>
      </c>
      <c r="I2988" s="10">
        <v>-18.0565</v>
      </c>
      <c r="J2988" s="10">
        <v>-0.41360000000000002</v>
      </c>
    </row>
    <row r="2989" spans="1:10" x14ac:dyDescent="0.25">
      <c r="A2989" s="9">
        <v>42845</v>
      </c>
      <c r="B2989" s="10">
        <v>4347.3064999999997</v>
      </c>
      <c r="C2989" s="10">
        <v>4344.8134</v>
      </c>
      <c r="D2989" s="10">
        <v>4376.491</v>
      </c>
      <c r="E2989" s="10">
        <v>4340.4350000000004</v>
      </c>
      <c r="F2989" s="10">
        <v>4366.1881999999996</v>
      </c>
      <c r="G2989" s="10">
        <v>4005184600</v>
      </c>
      <c r="H2989" s="10">
        <v>49580310813</v>
      </c>
      <c r="I2989" s="10">
        <v>18.881699999999999</v>
      </c>
      <c r="J2989" s="10">
        <v>0.43430000000000002</v>
      </c>
    </row>
    <row r="2990" spans="1:10" x14ac:dyDescent="0.25">
      <c r="A2990" s="9">
        <v>42846</v>
      </c>
      <c r="B2990" s="10">
        <v>4366.1881999999996</v>
      </c>
      <c r="C2990" s="10">
        <v>4361.4893000000002</v>
      </c>
      <c r="D2990" s="10">
        <v>4379.9134999999997</v>
      </c>
      <c r="E2990" s="10">
        <v>4351.3137999999999</v>
      </c>
      <c r="F2990" s="10">
        <v>4369.3495000000003</v>
      </c>
      <c r="G2990" s="10">
        <v>3930674400</v>
      </c>
      <c r="H2990" s="10">
        <v>41862926003</v>
      </c>
      <c r="I2990" s="10">
        <v>3.1613000000000002</v>
      </c>
      <c r="J2990" s="10">
        <v>7.2400000000000006E-2</v>
      </c>
    </row>
    <row r="2991" spans="1:10" x14ac:dyDescent="0.25">
      <c r="A2991" s="9">
        <v>42849</v>
      </c>
      <c r="B2991" s="10">
        <v>4369.3495000000003</v>
      </c>
      <c r="C2991" s="10">
        <v>4356.8334000000004</v>
      </c>
      <c r="D2991" s="10">
        <v>4356.8334000000004</v>
      </c>
      <c r="E2991" s="10">
        <v>4285.9903000000004</v>
      </c>
      <c r="F2991" s="10">
        <v>4315.1949999999997</v>
      </c>
      <c r="G2991" s="10">
        <v>4093418200</v>
      </c>
      <c r="H2991" s="10">
        <v>42793711704</v>
      </c>
      <c r="I2991" s="10">
        <v>-54.154499999999999</v>
      </c>
      <c r="J2991" s="10">
        <v>-1.2394000000000001</v>
      </c>
    </row>
    <row r="2992" spans="1:10" x14ac:dyDescent="0.25">
      <c r="A2992" s="9">
        <v>42850</v>
      </c>
      <c r="B2992" s="10">
        <v>4315.1949999999997</v>
      </c>
      <c r="C2992" s="10">
        <v>4313.3581000000004</v>
      </c>
      <c r="D2992" s="10">
        <v>4348.5871999999999</v>
      </c>
      <c r="E2992" s="10">
        <v>4305.4088000000002</v>
      </c>
      <c r="F2992" s="10">
        <v>4335.3747999999996</v>
      </c>
      <c r="G2992" s="10">
        <v>3285289300</v>
      </c>
      <c r="H2992" s="10">
        <v>35967482093</v>
      </c>
      <c r="I2992" s="10">
        <v>20.1798</v>
      </c>
      <c r="J2992" s="10">
        <v>0.46760000000000002</v>
      </c>
    </row>
    <row r="2993" spans="1:10" x14ac:dyDescent="0.25">
      <c r="A2993" s="9">
        <v>42851</v>
      </c>
      <c r="B2993" s="10">
        <v>4335.3747999999996</v>
      </c>
      <c r="C2993" s="10">
        <v>4331.9103999999998</v>
      </c>
      <c r="D2993" s="10">
        <v>4361.2816999999995</v>
      </c>
      <c r="E2993" s="10">
        <v>4327.5541000000003</v>
      </c>
      <c r="F2993" s="10">
        <v>4339.4800999999998</v>
      </c>
      <c r="G2993" s="10">
        <v>3893891300</v>
      </c>
      <c r="H2993" s="10">
        <v>45514668824</v>
      </c>
      <c r="I2993" s="10">
        <v>4.1052999999999997</v>
      </c>
      <c r="J2993" s="10">
        <v>9.4700000000000006E-2</v>
      </c>
    </row>
    <row r="2994" spans="1:10" x14ac:dyDescent="0.25">
      <c r="A2994" s="9">
        <v>42852</v>
      </c>
      <c r="B2994" s="10">
        <v>4339.4800999999998</v>
      </c>
      <c r="C2994" s="10">
        <v>4325.192</v>
      </c>
      <c r="D2994" s="10">
        <v>4336.6234999999997</v>
      </c>
      <c r="E2994" s="10">
        <v>4272.9309000000003</v>
      </c>
      <c r="F2994" s="10">
        <v>4329.6306999999997</v>
      </c>
      <c r="G2994" s="10">
        <v>4711401200</v>
      </c>
      <c r="H2994" s="10">
        <v>48849771251</v>
      </c>
      <c r="I2994" s="10">
        <v>-9.8493999999999993</v>
      </c>
      <c r="J2994" s="10">
        <v>-0.22700000000000001</v>
      </c>
    </row>
    <row r="2995" spans="1:10" x14ac:dyDescent="0.25">
      <c r="A2995" s="9">
        <v>42853</v>
      </c>
      <c r="B2995" s="10">
        <v>4329.6306999999997</v>
      </c>
      <c r="C2995" s="10">
        <v>4311.8963999999996</v>
      </c>
      <c r="D2995" s="10">
        <v>4313.1706999999997</v>
      </c>
      <c r="E2995" s="10">
        <v>4279.9363000000003</v>
      </c>
      <c r="F2995" s="10">
        <v>4302.8442999999997</v>
      </c>
      <c r="G2995" s="10">
        <v>3523031900</v>
      </c>
      <c r="H2995" s="10">
        <v>41825307489</v>
      </c>
      <c r="I2995" s="10">
        <v>-26.7864</v>
      </c>
      <c r="J2995" s="10">
        <v>-0.61870000000000003</v>
      </c>
    </row>
    <row r="2996" spans="1:10" x14ac:dyDescent="0.25">
      <c r="A2996" s="9">
        <v>42857</v>
      </c>
      <c r="B2996" s="10">
        <v>4302.8442999999997</v>
      </c>
      <c r="C2996" s="10">
        <v>4284.9557000000004</v>
      </c>
      <c r="D2996" s="10">
        <v>4292.8855999999996</v>
      </c>
      <c r="E2996" s="10">
        <v>4270.5918000000001</v>
      </c>
      <c r="F2996" s="10">
        <v>4281.1333999999997</v>
      </c>
      <c r="G2996" s="10">
        <v>3115122600</v>
      </c>
      <c r="H2996" s="10">
        <v>35776868242</v>
      </c>
      <c r="I2996" s="10">
        <v>-21.710899999999999</v>
      </c>
      <c r="J2996" s="10">
        <v>-0.50460000000000005</v>
      </c>
    </row>
    <row r="2997" spans="1:10" x14ac:dyDescent="0.25">
      <c r="A2997" s="9">
        <v>42858</v>
      </c>
      <c r="B2997" s="10">
        <v>4281.1333999999997</v>
      </c>
      <c r="C2997" s="10">
        <v>4270.1733000000004</v>
      </c>
      <c r="D2997" s="10">
        <v>4282.9468999999999</v>
      </c>
      <c r="E2997" s="10">
        <v>4241.1733999999997</v>
      </c>
      <c r="F2997" s="10">
        <v>4254.3240999999998</v>
      </c>
      <c r="G2997" s="10">
        <v>3017850200</v>
      </c>
      <c r="H2997" s="10">
        <v>32865411698</v>
      </c>
      <c r="I2997" s="10">
        <v>-26.8093</v>
      </c>
      <c r="J2997" s="10">
        <v>-0.62619999999999998</v>
      </c>
    </row>
    <row r="2998" spans="1:10" x14ac:dyDescent="0.25">
      <c r="A2998" s="9">
        <v>42859</v>
      </c>
      <c r="B2998" s="10">
        <v>4254.3240999999998</v>
      </c>
      <c r="C2998" s="10">
        <v>4245.6277</v>
      </c>
      <c r="D2998" s="10">
        <v>4276.3185999999996</v>
      </c>
      <c r="E2998" s="10">
        <v>4229.3998000000001</v>
      </c>
      <c r="F2998" s="10">
        <v>4251.87</v>
      </c>
      <c r="G2998" s="10">
        <v>3423269600</v>
      </c>
      <c r="H2998" s="10">
        <v>36362737818</v>
      </c>
      <c r="I2998" s="10">
        <v>-2.4540999999999999</v>
      </c>
      <c r="J2998" s="10">
        <v>-5.7700000000000001E-2</v>
      </c>
    </row>
    <row r="2999" spans="1:10" x14ac:dyDescent="0.25">
      <c r="A2999" s="9">
        <v>42860</v>
      </c>
      <c r="B2999" s="10">
        <v>4251.87</v>
      </c>
      <c r="C2999" s="10">
        <v>4233.9134999999997</v>
      </c>
      <c r="D2999" s="10">
        <v>4238.1343999999999</v>
      </c>
      <c r="E2999" s="10">
        <v>4210.3298999999997</v>
      </c>
      <c r="F2999" s="10">
        <v>4229.0990000000002</v>
      </c>
      <c r="G2999" s="10">
        <v>3870394100</v>
      </c>
      <c r="H2999" s="10">
        <v>41342629846</v>
      </c>
      <c r="I2999" s="10">
        <v>-22.771000000000001</v>
      </c>
      <c r="J2999" s="10">
        <v>-0.53559999999999997</v>
      </c>
    </row>
    <row r="3000" spans="1:10" x14ac:dyDescent="0.25">
      <c r="A3000" s="9">
        <v>42863</v>
      </c>
      <c r="B3000" s="10">
        <v>4229.0990000000002</v>
      </c>
      <c r="C3000" s="10">
        <v>4213.7051000000001</v>
      </c>
      <c r="D3000" s="10">
        <v>4219.1297999999997</v>
      </c>
      <c r="E3000" s="10">
        <v>4176.2709999999997</v>
      </c>
      <c r="F3000" s="10">
        <v>4194.2354999999998</v>
      </c>
      <c r="G3000" s="10">
        <v>4168733000</v>
      </c>
      <c r="H3000" s="10">
        <v>43661736542</v>
      </c>
      <c r="I3000" s="10">
        <v>-34.863500000000002</v>
      </c>
      <c r="J3000" s="10">
        <v>-0.82440000000000002</v>
      </c>
    </row>
    <row r="3001" spans="1:10" x14ac:dyDescent="0.25">
      <c r="A3001" s="9">
        <v>42864</v>
      </c>
      <c r="B3001" s="10">
        <v>4194.2354999999998</v>
      </c>
      <c r="C3001" s="10">
        <v>4178.2619999999997</v>
      </c>
      <c r="D3001" s="10">
        <v>4201.1629000000003</v>
      </c>
      <c r="E3001" s="10">
        <v>4162.4560000000001</v>
      </c>
      <c r="F3001" s="10">
        <v>4192.6161000000002</v>
      </c>
      <c r="G3001" s="10">
        <v>2766067200</v>
      </c>
      <c r="H3001" s="10">
        <v>29968261916</v>
      </c>
      <c r="I3001" s="10">
        <v>-1.6194</v>
      </c>
      <c r="J3001" s="10">
        <v>-3.8600000000000002E-2</v>
      </c>
    </row>
    <row r="3002" spans="1:10" x14ac:dyDescent="0.25">
      <c r="A3002" s="9">
        <v>42865</v>
      </c>
      <c r="B3002" s="10">
        <v>4192.6161000000002</v>
      </c>
      <c r="C3002" s="10">
        <v>4189.6746000000003</v>
      </c>
      <c r="D3002" s="10">
        <v>4203.4867000000004</v>
      </c>
      <c r="E3002" s="10">
        <v>4145.4087</v>
      </c>
      <c r="F3002" s="10">
        <v>4147.8216000000002</v>
      </c>
      <c r="G3002" s="10">
        <v>3014348200</v>
      </c>
      <c r="H3002" s="10">
        <v>32462300671</v>
      </c>
      <c r="I3002" s="10">
        <v>-44.794499999999999</v>
      </c>
      <c r="J3002" s="10">
        <v>-1.0684</v>
      </c>
    </row>
    <row r="3003" spans="1:10" x14ac:dyDescent="0.25">
      <c r="A3003" s="9">
        <v>42866</v>
      </c>
      <c r="B3003" s="10">
        <v>4147.8216000000002</v>
      </c>
      <c r="C3003" s="10">
        <v>4126.4768000000004</v>
      </c>
      <c r="D3003" s="10">
        <v>4170.8104000000003</v>
      </c>
      <c r="E3003" s="10">
        <v>4103.0888999999997</v>
      </c>
      <c r="F3003" s="10">
        <v>4170.4772999999996</v>
      </c>
      <c r="G3003" s="10">
        <v>3855544200</v>
      </c>
      <c r="H3003" s="10">
        <v>38914483960</v>
      </c>
      <c r="I3003" s="10">
        <v>22.6557</v>
      </c>
      <c r="J3003" s="10">
        <v>0.54620000000000002</v>
      </c>
    </row>
    <row r="3004" spans="1:10" x14ac:dyDescent="0.25">
      <c r="A3004" s="9">
        <v>42867</v>
      </c>
      <c r="B3004" s="10">
        <v>4170.4772999999996</v>
      </c>
      <c r="C3004" s="10">
        <v>4162.3968999999997</v>
      </c>
      <c r="D3004" s="10">
        <v>4206.5679</v>
      </c>
      <c r="E3004" s="10">
        <v>4158.8389999999999</v>
      </c>
      <c r="F3004" s="10">
        <v>4202.116</v>
      </c>
      <c r="G3004" s="10">
        <v>3902339900</v>
      </c>
      <c r="H3004" s="10">
        <v>38584658837</v>
      </c>
      <c r="I3004" s="10">
        <v>31.6387</v>
      </c>
      <c r="J3004" s="10">
        <v>0.75860000000000005</v>
      </c>
    </row>
    <row r="3005" spans="1:10" x14ac:dyDescent="0.25">
      <c r="A3005" s="9">
        <v>42870</v>
      </c>
      <c r="B3005" s="10">
        <v>4202.116</v>
      </c>
      <c r="C3005" s="10">
        <v>4203.7604000000001</v>
      </c>
      <c r="D3005" s="10">
        <v>4232.9462999999996</v>
      </c>
      <c r="E3005" s="10">
        <v>4203.7604000000001</v>
      </c>
      <c r="F3005" s="10">
        <v>4228.9447</v>
      </c>
      <c r="G3005" s="10">
        <v>3300533500</v>
      </c>
      <c r="H3005" s="10">
        <v>35672935035</v>
      </c>
      <c r="I3005" s="10">
        <v>26.828700000000001</v>
      </c>
      <c r="J3005" s="10">
        <v>0.63849999999999996</v>
      </c>
    </row>
    <row r="3006" spans="1:10" x14ac:dyDescent="0.25">
      <c r="A3006" s="9">
        <v>42871</v>
      </c>
      <c r="B3006" s="10">
        <v>4228.9447</v>
      </c>
      <c r="C3006" s="10">
        <v>4218.2750999999998</v>
      </c>
      <c r="D3006" s="10">
        <v>4278.2487000000001</v>
      </c>
      <c r="E3006" s="10">
        <v>4198.8261000000002</v>
      </c>
      <c r="F3006" s="10">
        <v>4278.0779000000002</v>
      </c>
      <c r="G3006" s="10">
        <v>3672293200</v>
      </c>
      <c r="H3006" s="10">
        <v>40568659605</v>
      </c>
      <c r="I3006" s="10">
        <v>49.133200000000002</v>
      </c>
      <c r="J3006" s="10">
        <v>1.1617999999999999</v>
      </c>
    </row>
    <row r="3007" spans="1:10" x14ac:dyDescent="0.25">
      <c r="A3007" s="9">
        <v>42872</v>
      </c>
      <c r="B3007" s="10">
        <v>4278.0779000000002</v>
      </c>
      <c r="C3007" s="10">
        <v>4273.7614000000003</v>
      </c>
      <c r="D3007" s="10">
        <v>4290.7754999999997</v>
      </c>
      <c r="E3007" s="10">
        <v>4261.7098999999998</v>
      </c>
      <c r="F3007" s="10">
        <v>4265.5255999999999</v>
      </c>
      <c r="G3007" s="10">
        <v>3524451600</v>
      </c>
      <c r="H3007" s="10">
        <v>38932512428</v>
      </c>
      <c r="I3007" s="10">
        <v>-12.552300000000001</v>
      </c>
      <c r="J3007" s="10">
        <v>-0.29339999999999999</v>
      </c>
    </row>
    <row r="3008" spans="1:10" x14ac:dyDescent="0.25">
      <c r="A3008" s="9">
        <v>42873</v>
      </c>
      <c r="B3008" s="10">
        <v>4265.5255999999999</v>
      </c>
      <c r="C3008" s="10">
        <v>4235.2614000000003</v>
      </c>
      <c r="D3008" s="10">
        <v>4257.5591000000004</v>
      </c>
      <c r="E3008" s="10">
        <v>4227.4849999999997</v>
      </c>
      <c r="F3008" s="10">
        <v>4245.3689999999997</v>
      </c>
      <c r="G3008" s="10">
        <v>2890077100</v>
      </c>
      <c r="H3008" s="10">
        <v>30219446402</v>
      </c>
      <c r="I3008" s="10">
        <v>-20.156600000000001</v>
      </c>
      <c r="J3008" s="10">
        <v>-0.47249999999999998</v>
      </c>
    </row>
    <row r="3009" spans="1:10" x14ac:dyDescent="0.25">
      <c r="A3009" s="9">
        <v>42874</v>
      </c>
      <c r="B3009" s="10">
        <v>4245.3689999999997</v>
      </c>
      <c r="C3009" s="10">
        <v>4238.8383000000003</v>
      </c>
      <c r="D3009" s="10">
        <v>4265.0120999999999</v>
      </c>
      <c r="E3009" s="10">
        <v>4238.7493000000004</v>
      </c>
      <c r="F3009" s="10">
        <v>4261.3649999999998</v>
      </c>
      <c r="G3009" s="10">
        <v>2603206900</v>
      </c>
      <c r="H3009" s="10">
        <v>30103234326</v>
      </c>
      <c r="I3009" s="10">
        <v>15.996</v>
      </c>
      <c r="J3009" s="10">
        <v>0.37680000000000002</v>
      </c>
    </row>
    <row r="3010" spans="1:10" x14ac:dyDescent="0.25">
      <c r="A3010" s="9">
        <v>42877</v>
      </c>
      <c r="B3010" s="10">
        <v>4261.3649999999998</v>
      </c>
      <c r="C3010" s="10">
        <v>4255.0378000000001</v>
      </c>
      <c r="D3010" s="10">
        <v>4269.5154000000002</v>
      </c>
      <c r="E3010" s="10">
        <v>4224.7709999999997</v>
      </c>
      <c r="F3010" s="10">
        <v>4248.4413999999997</v>
      </c>
      <c r="G3010" s="10">
        <v>3458308600</v>
      </c>
      <c r="H3010" s="10">
        <v>36660310703</v>
      </c>
      <c r="I3010" s="10">
        <v>-12.9236</v>
      </c>
      <c r="J3010" s="10">
        <v>-0.30330000000000001</v>
      </c>
    </row>
    <row r="3011" spans="1:10" x14ac:dyDescent="0.25">
      <c r="A3011" s="9">
        <v>42878</v>
      </c>
      <c r="B3011" s="10">
        <v>4248.4413999999997</v>
      </c>
      <c r="C3011" s="10">
        <v>4240.4344000000001</v>
      </c>
      <c r="D3011" s="10">
        <v>4275.9126999999999</v>
      </c>
      <c r="E3011" s="10">
        <v>4237.0766000000003</v>
      </c>
      <c r="F3011" s="10">
        <v>4259.5387000000001</v>
      </c>
      <c r="G3011" s="10">
        <v>4537862000</v>
      </c>
      <c r="H3011" s="10">
        <v>49234357342</v>
      </c>
      <c r="I3011" s="10">
        <v>11.097300000000001</v>
      </c>
      <c r="J3011" s="10">
        <v>0.26119999999999999</v>
      </c>
    </row>
    <row r="3012" spans="1:10" x14ac:dyDescent="0.25">
      <c r="A3012" s="9">
        <v>42879</v>
      </c>
      <c r="B3012" s="10">
        <v>4259.5387000000001</v>
      </c>
      <c r="C3012" s="10">
        <v>4242.6661999999997</v>
      </c>
      <c r="D3012" s="10">
        <v>4266.9755999999998</v>
      </c>
      <c r="E3012" s="10">
        <v>4210.6377000000002</v>
      </c>
      <c r="F3012" s="10">
        <v>4266.9755999999998</v>
      </c>
      <c r="G3012" s="10">
        <v>3187216500</v>
      </c>
      <c r="H3012" s="10">
        <v>35516497025</v>
      </c>
      <c r="I3012" s="10">
        <v>7.4368999999999996</v>
      </c>
      <c r="J3012" s="10">
        <v>0.17460000000000001</v>
      </c>
    </row>
    <row r="3013" spans="1:10" x14ac:dyDescent="0.25">
      <c r="A3013" s="9">
        <v>42880</v>
      </c>
      <c r="B3013" s="10">
        <v>4266.9755999999998</v>
      </c>
      <c r="C3013" s="10">
        <v>4254.4870000000001</v>
      </c>
      <c r="D3013" s="10">
        <v>4336.5123999999996</v>
      </c>
      <c r="E3013" s="10">
        <v>4251.0864000000001</v>
      </c>
      <c r="F3013" s="10">
        <v>4325.1642000000002</v>
      </c>
      <c r="G3013" s="10">
        <v>6057228100</v>
      </c>
      <c r="H3013" s="10">
        <v>58154412493</v>
      </c>
      <c r="I3013" s="10">
        <v>58.188600000000001</v>
      </c>
      <c r="J3013" s="10">
        <v>1.3636999999999999</v>
      </c>
    </row>
    <row r="3014" spans="1:10" x14ac:dyDescent="0.25">
      <c r="A3014" s="9">
        <v>42881</v>
      </c>
      <c r="B3014" s="10">
        <v>4325.1642000000002</v>
      </c>
      <c r="C3014" s="10">
        <v>4315.6822000000002</v>
      </c>
      <c r="D3014" s="10">
        <v>4342.8643000000002</v>
      </c>
      <c r="E3014" s="10">
        <v>4315.6755000000003</v>
      </c>
      <c r="F3014" s="10">
        <v>4331.2771000000002</v>
      </c>
      <c r="G3014" s="10">
        <v>4116694700</v>
      </c>
      <c r="H3014" s="10">
        <v>43135781291</v>
      </c>
      <c r="I3014" s="10">
        <v>6.1128999999999998</v>
      </c>
      <c r="J3014" s="10">
        <v>0.14130000000000001</v>
      </c>
    </row>
    <row r="3015" spans="1:10" x14ac:dyDescent="0.25">
      <c r="A3015" s="9">
        <v>42886</v>
      </c>
      <c r="B3015" s="10">
        <v>4331.2771000000002</v>
      </c>
      <c r="C3015" s="10">
        <v>4350.1950999999999</v>
      </c>
      <c r="D3015" s="10">
        <v>4359.6945999999998</v>
      </c>
      <c r="E3015" s="10">
        <v>4311.6938</v>
      </c>
      <c r="F3015" s="10">
        <v>4338.3073999999997</v>
      </c>
      <c r="G3015" s="10">
        <v>3976703200</v>
      </c>
      <c r="H3015" s="10">
        <v>43777276248</v>
      </c>
      <c r="I3015" s="10">
        <v>7.0303000000000004</v>
      </c>
      <c r="J3015" s="10">
        <v>0.1623</v>
      </c>
    </row>
    <row r="3016" spans="1:10" x14ac:dyDescent="0.25">
      <c r="A3016" s="9">
        <v>42887</v>
      </c>
      <c r="B3016" s="10">
        <v>4338.3073999999997</v>
      </c>
      <c r="C3016" s="10">
        <v>4325.1819999999998</v>
      </c>
      <c r="D3016" s="10">
        <v>4338.5375999999997</v>
      </c>
      <c r="E3016" s="10">
        <v>4317.6459999999997</v>
      </c>
      <c r="F3016" s="10">
        <v>4330.8926000000001</v>
      </c>
      <c r="G3016" s="10">
        <v>3727116400</v>
      </c>
      <c r="H3016" s="10">
        <v>41461345328</v>
      </c>
      <c r="I3016" s="10">
        <v>-7.4147999999999996</v>
      </c>
      <c r="J3016" s="10">
        <v>-0.1709</v>
      </c>
    </row>
    <row r="3017" spans="1:10" x14ac:dyDescent="0.25">
      <c r="A3017" s="9">
        <v>42888</v>
      </c>
      <c r="B3017" s="10">
        <v>4330.8926000000001</v>
      </c>
      <c r="C3017" s="10">
        <v>4324.0384999999997</v>
      </c>
      <c r="D3017" s="10">
        <v>4343.5928000000004</v>
      </c>
      <c r="E3017" s="10">
        <v>4311.0097999999998</v>
      </c>
      <c r="F3017" s="10">
        <v>4338.4682000000003</v>
      </c>
      <c r="G3017" s="10">
        <v>3262781900</v>
      </c>
      <c r="H3017" s="10">
        <v>34040982613</v>
      </c>
      <c r="I3017" s="10">
        <v>7.5755999999999997</v>
      </c>
      <c r="J3017" s="10">
        <v>0.1749</v>
      </c>
    </row>
    <row r="3018" spans="1:10" x14ac:dyDescent="0.25">
      <c r="A3018" s="9">
        <v>42891</v>
      </c>
      <c r="B3018" s="10">
        <v>4338.4682000000003</v>
      </c>
      <c r="C3018" s="10">
        <v>4333.0429000000004</v>
      </c>
      <c r="D3018" s="10">
        <v>4337.3395</v>
      </c>
      <c r="E3018" s="10">
        <v>4310.4247999999998</v>
      </c>
      <c r="F3018" s="10">
        <v>4316.4988000000003</v>
      </c>
      <c r="G3018" s="10">
        <v>3708754600</v>
      </c>
      <c r="H3018" s="10">
        <v>34528062940</v>
      </c>
      <c r="I3018" s="10">
        <v>-21.9694</v>
      </c>
      <c r="J3018" s="10">
        <v>-0.50639999999999996</v>
      </c>
    </row>
    <row r="3019" spans="1:10" x14ac:dyDescent="0.25">
      <c r="A3019" s="9">
        <v>42892</v>
      </c>
      <c r="B3019" s="10">
        <v>4316.4988000000003</v>
      </c>
      <c r="C3019" s="10">
        <v>4308.9494999999997</v>
      </c>
      <c r="D3019" s="10">
        <v>4339.0047999999997</v>
      </c>
      <c r="E3019" s="10">
        <v>4301.9237000000003</v>
      </c>
      <c r="F3019" s="10">
        <v>4338.8752999999997</v>
      </c>
      <c r="G3019" s="10">
        <v>2445950900</v>
      </c>
      <c r="H3019" s="10">
        <v>28653482634</v>
      </c>
      <c r="I3019" s="10">
        <v>22.3765</v>
      </c>
      <c r="J3019" s="10">
        <v>0.51839999999999997</v>
      </c>
    </row>
    <row r="3020" spans="1:10" x14ac:dyDescent="0.25">
      <c r="A3020" s="9">
        <v>42893</v>
      </c>
      <c r="B3020" s="10">
        <v>4338.8752999999997</v>
      </c>
      <c r="C3020" s="10">
        <v>4336.4931999999999</v>
      </c>
      <c r="D3020" s="10">
        <v>4397.5454</v>
      </c>
      <c r="E3020" s="10">
        <v>4333.0041000000001</v>
      </c>
      <c r="F3020" s="10">
        <v>4397.4417999999996</v>
      </c>
      <c r="G3020" s="10">
        <v>3925861400</v>
      </c>
      <c r="H3020" s="10">
        <v>46109867986</v>
      </c>
      <c r="I3020" s="10">
        <v>58.566499999999998</v>
      </c>
      <c r="J3020" s="10">
        <v>1.3498000000000001</v>
      </c>
    </row>
    <row r="3021" spans="1:10" x14ac:dyDescent="0.25">
      <c r="A3021" s="9">
        <v>42894</v>
      </c>
      <c r="B3021" s="10">
        <v>4397.4417999999996</v>
      </c>
      <c r="C3021" s="10">
        <v>4395.2682999999997</v>
      </c>
      <c r="D3021" s="10">
        <v>4438.4876000000004</v>
      </c>
      <c r="E3021" s="10">
        <v>4392.4129999999996</v>
      </c>
      <c r="F3021" s="10">
        <v>4437.7686000000003</v>
      </c>
      <c r="G3021" s="10">
        <v>3271836100</v>
      </c>
      <c r="H3021" s="10">
        <v>41646035701</v>
      </c>
      <c r="I3021" s="10">
        <v>40.326799999999999</v>
      </c>
      <c r="J3021" s="10">
        <v>0.91710000000000003</v>
      </c>
    </row>
    <row r="3022" spans="1:10" x14ac:dyDescent="0.25">
      <c r="A3022" s="9">
        <v>42895</v>
      </c>
      <c r="B3022" s="10">
        <v>4437.7686000000003</v>
      </c>
      <c r="C3022" s="10">
        <v>4433.5814</v>
      </c>
      <c r="D3022" s="10">
        <v>4462.0433000000003</v>
      </c>
      <c r="E3022" s="10">
        <v>4432.0573000000004</v>
      </c>
      <c r="F3022" s="10">
        <v>4450.9515000000001</v>
      </c>
      <c r="G3022" s="10">
        <v>4224148100</v>
      </c>
      <c r="H3022" s="10">
        <v>48731079124</v>
      </c>
      <c r="I3022" s="10">
        <v>13.1829</v>
      </c>
      <c r="J3022" s="10">
        <v>0.29709999999999998</v>
      </c>
    </row>
    <row r="3023" spans="1:10" x14ac:dyDescent="0.25">
      <c r="A3023" s="9">
        <v>42898</v>
      </c>
      <c r="B3023" s="10">
        <v>4450.9515000000001</v>
      </c>
      <c r="C3023" s="10">
        <v>4442.5774000000001</v>
      </c>
      <c r="D3023" s="10">
        <v>4494.5253000000002</v>
      </c>
      <c r="E3023" s="10">
        <v>4435.8209999999999</v>
      </c>
      <c r="F3023" s="10">
        <v>4462.2744000000002</v>
      </c>
      <c r="G3023" s="10">
        <v>3681571900</v>
      </c>
      <c r="H3023" s="10">
        <v>46792420435</v>
      </c>
      <c r="I3023" s="10">
        <v>11.322900000000001</v>
      </c>
      <c r="J3023" s="10">
        <v>0.25440000000000002</v>
      </c>
    </row>
    <row r="3024" spans="1:10" x14ac:dyDescent="0.25">
      <c r="A3024" s="9">
        <v>42899</v>
      </c>
      <c r="B3024" s="10">
        <v>4462.2744000000002</v>
      </c>
      <c r="C3024" s="10">
        <v>4458.9360999999999</v>
      </c>
      <c r="D3024" s="10">
        <v>4477.8923999999997</v>
      </c>
      <c r="E3024" s="10">
        <v>4446.5605999999998</v>
      </c>
      <c r="F3024" s="10">
        <v>4477.0164999999997</v>
      </c>
      <c r="G3024" s="10">
        <v>2590009100</v>
      </c>
      <c r="H3024" s="10">
        <v>33585869222</v>
      </c>
      <c r="I3024" s="10">
        <v>14.742100000000001</v>
      </c>
      <c r="J3024" s="10">
        <v>0.33040000000000003</v>
      </c>
    </row>
    <row r="3025" spans="1:10" x14ac:dyDescent="0.25">
      <c r="A3025" s="9">
        <v>42900</v>
      </c>
      <c r="B3025" s="10">
        <v>4477.0164999999997</v>
      </c>
      <c r="C3025" s="10">
        <v>4458.4791999999998</v>
      </c>
      <c r="D3025" s="10">
        <v>4459.4061000000002</v>
      </c>
      <c r="E3025" s="10">
        <v>4403.6121000000003</v>
      </c>
      <c r="F3025" s="10">
        <v>4413.1827999999996</v>
      </c>
      <c r="G3025" s="10">
        <v>2976901200</v>
      </c>
      <c r="H3025" s="10">
        <v>38583069301</v>
      </c>
      <c r="I3025" s="10">
        <v>-63.8337</v>
      </c>
      <c r="J3025" s="10">
        <v>-1.4258</v>
      </c>
    </row>
    <row r="3026" spans="1:10" x14ac:dyDescent="0.25">
      <c r="A3026" s="9">
        <v>42901</v>
      </c>
      <c r="B3026" s="10">
        <v>4413.1827999999996</v>
      </c>
      <c r="C3026" s="10">
        <v>4402.8211000000001</v>
      </c>
      <c r="D3026" s="10">
        <v>4415.6188000000002</v>
      </c>
      <c r="E3026" s="10">
        <v>4373.8256000000001</v>
      </c>
      <c r="F3026" s="10">
        <v>4391.9863999999998</v>
      </c>
      <c r="G3026" s="10">
        <v>2711905800</v>
      </c>
      <c r="H3026" s="10">
        <v>34082570434</v>
      </c>
      <c r="I3026" s="10">
        <v>-21.196400000000001</v>
      </c>
      <c r="J3026" s="10">
        <v>-0.4803</v>
      </c>
    </row>
    <row r="3027" spans="1:10" x14ac:dyDescent="0.25">
      <c r="A3027" s="9">
        <v>42902</v>
      </c>
      <c r="B3027" s="10">
        <v>4391.9863999999998</v>
      </c>
      <c r="C3027" s="10">
        <v>4377.1913999999997</v>
      </c>
      <c r="D3027" s="10">
        <v>4390.8606</v>
      </c>
      <c r="E3027" s="10">
        <v>4356.5717000000004</v>
      </c>
      <c r="F3027" s="10">
        <v>4362.8577999999998</v>
      </c>
      <c r="G3027" s="10">
        <v>2398393800</v>
      </c>
      <c r="H3027" s="10">
        <v>29596571080</v>
      </c>
      <c r="I3027" s="10">
        <v>-29.128599999999999</v>
      </c>
      <c r="J3027" s="10">
        <v>-0.66320000000000001</v>
      </c>
    </row>
    <row r="3028" spans="1:10" x14ac:dyDescent="0.25">
      <c r="A3028" s="9">
        <v>42905</v>
      </c>
      <c r="B3028" s="10">
        <v>4362.8577999999998</v>
      </c>
      <c r="C3028" s="10">
        <v>4361.8462</v>
      </c>
      <c r="D3028" s="10">
        <v>4398.0826999999999</v>
      </c>
      <c r="E3028" s="10">
        <v>4358.9579999999996</v>
      </c>
      <c r="F3028" s="10">
        <v>4393.3780999999999</v>
      </c>
      <c r="G3028" s="10">
        <v>2683548700</v>
      </c>
      <c r="H3028" s="10">
        <v>32638269883</v>
      </c>
      <c r="I3028" s="10">
        <v>30.520299999999999</v>
      </c>
      <c r="J3028" s="10">
        <v>0.69950000000000001</v>
      </c>
    </row>
    <row r="3029" spans="1:10" x14ac:dyDescent="0.25">
      <c r="A3029" s="9">
        <v>42906</v>
      </c>
      <c r="B3029" s="10">
        <v>4393.3780999999999</v>
      </c>
      <c r="C3029" s="10">
        <v>4399.4470000000001</v>
      </c>
      <c r="D3029" s="10">
        <v>4406.5847000000003</v>
      </c>
      <c r="E3029" s="10">
        <v>4378.9603999999999</v>
      </c>
      <c r="F3029" s="10">
        <v>4387.9022999999997</v>
      </c>
      <c r="G3029" s="10">
        <v>2644852000</v>
      </c>
      <c r="H3029" s="10">
        <v>33621237162</v>
      </c>
      <c r="I3029" s="10">
        <v>-5.4757999999999996</v>
      </c>
      <c r="J3029" s="10">
        <v>-0.1246</v>
      </c>
    </row>
    <row r="3030" spans="1:10" x14ac:dyDescent="0.25">
      <c r="A3030" s="9">
        <v>42907</v>
      </c>
      <c r="B3030" s="10">
        <v>4387.9022999999997</v>
      </c>
      <c r="C3030" s="10">
        <v>4404.6513999999997</v>
      </c>
      <c r="D3030" s="10">
        <v>4439.0621000000001</v>
      </c>
      <c r="E3030" s="10">
        <v>4379.9669999999996</v>
      </c>
      <c r="F3030" s="10">
        <v>4439.0621000000001</v>
      </c>
      <c r="G3030" s="10">
        <v>2848957500</v>
      </c>
      <c r="H3030" s="10">
        <v>38593790802</v>
      </c>
      <c r="I3030" s="10">
        <v>51.159799999999997</v>
      </c>
      <c r="J3030" s="10">
        <v>1.1658999999999999</v>
      </c>
    </row>
    <row r="3031" spans="1:10" x14ac:dyDescent="0.25">
      <c r="A3031" s="9">
        <v>42908</v>
      </c>
      <c r="B3031" s="10">
        <v>4439.0621000000001</v>
      </c>
      <c r="C3031" s="10">
        <v>4439.1917000000003</v>
      </c>
      <c r="D3031" s="10">
        <v>4489.1368000000002</v>
      </c>
      <c r="E3031" s="10">
        <v>4435.66</v>
      </c>
      <c r="F3031" s="10">
        <v>4438.0412999999999</v>
      </c>
      <c r="G3031" s="10">
        <v>5447751400</v>
      </c>
      <c r="H3031" s="10">
        <v>63888633915</v>
      </c>
      <c r="I3031" s="10">
        <v>-1.0207999999999999</v>
      </c>
      <c r="J3031" s="10">
        <v>-2.3E-2</v>
      </c>
    </row>
    <row r="3032" spans="1:10" x14ac:dyDescent="0.25">
      <c r="A3032" s="9">
        <v>42909</v>
      </c>
      <c r="B3032" s="10">
        <v>4438.0412999999999</v>
      </c>
      <c r="C3032" s="10">
        <v>4427.1904000000004</v>
      </c>
      <c r="D3032" s="10">
        <v>4475.0281999999997</v>
      </c>
      <c r="E3032" s="10">
        <v>4405.7451000000001</v>
      </c>
      <c r="F3032" s="10">
        <v>4475.0281999999997</v>
      </c>
      <c r="G3032" s="10">
        <v>3790849600</v>
      </c>
      <c r="H3032" s="10">
        <v>47584411162</v>
      </c>
      <c r="I3032" s="10">
        <v>36.986899999999999</v>
      </c>
      <c r="J3032" s="10">
        <v>0.83340000000000003</v>
      </c>
    </row>
    <row r="3033" spans="1:10" x14ac:dyDescent="0.25">
      <c r="A3033" s="9">
        <v>42912</v>
      </c>
      <c r="B3033" s="10">
        <v>4475.0281999999997</v>
      </c>
      <c r="C3033" s="10">
        <v>4476.9214000000002</v>
      </c>
      <c r="D3033" s="10">
        <v>4534.4138000000003</v>
      </c>
      <c r="E3033" s="10">
        <v>4475.9177</v>
      </c>
      <c r="F3033" s="10">
        <v>4525.7313999999997</v>
      </c>
      <c r="G3033" s="10">
        <v>5210941200</v>
      </c>
      <c r="H3033" s="10">
        <v>65256493669</v>
      </c>
      <c r="I3033" s="10">
        <v>50.703200000000002</v>
      </c>
      <c r="J3033" s="10">
        <v>1.133</v>
      </c>
    </row>
    <row r="3034" spans="1:10" x14ac:dyDescent="0.25">
      <c r="A3034" s="9">
        <v>42913</v>
      </c>
      <c r="B3034" s="10">
        <v>4525.7313999999997</v>
      </c>
      <c r="C3034" s="10">
        <v>4522.3761999999997</v>
      </c>
      <c r="D3034" s="10">
        <v>4536.1175999999996</v>
      </c>
      <c r="E3034" s="10">
        <v>4500.5716000000002</v>
      </c>
      <c r="F3034" s="10">
        <v>4534.924</v>
      </c>
      <c r="G3034" s="10">
        <v>3637635700</v>
      </c>
      <c r="H3034" s="10">
        <v>45258388707</v>
      </c>
      <c r="I3034" s="10">
        <v>9.1926000000000005</v>
      </c>
      <c r="J3034" s="10">
        <v>0.2031</v>
      </c>
    </row>
    <row r="3035" spans="1:10" x14ac:dyDescent="0.25">
      <c r="A3035" s="9">
        <v>42914</v>
      </c>
      <c r="B3035" s="10">
        <v>4534.924</v>
      </c>
      <c r="C3035" s="10">
        <v>4523.7981</v>
      </c>
      <c r="D3035" s="10">
        <v>4542.3921</v>
      </c>
      <c r="E3035" s="10">
        <v>4506.5392000000002</v>
      </c>
      <c r="F3035" s="10">
        <v>4509.9970000000003</v>
      </c>
      <c r="G3035" s="10">
        <v>3865221800</v>
      </c>
      <c r="H3035" s="10">
        <v>48576917007</v>
      </c>
      <c r="I3035" s="10">
        <v>-24.927</v>
      </c>
      <c r="J3035" s="10">
        <v>-0.54969999999999997</v>
      </c>
    </row>
    <row r="3036" spans="1:10" x14ac:dyDescent="0.25">
      <c r="A3036" s="9">
        <v>42915</v>
      </c>
      <c r="B3036" s="10">
        <v>4509.9970000000003</v>
      </c>
      <c r="C3036" s="10">
        <v>4509.6265999999996</v>
      </c>
      <c r="D3036" s="10">
        <v>4526.1360999999997</v>
      </c>
      <c r="E3036" s="10">
        <v>4501.9723000000004</v>
      </c>
      <c r="F3036" s="10">
        <v>4525.3729000000003</v>
      </c>
      <c r="G3036" s="10">
        <v>2798566200</v>
      </c>
      <c r="H3036" s="10">
        <v>36809984443</v>
      </c>
      <c r="I3036" s="10">
        <v>15.3759</v>
      </c>
      <c r="J3036" s="10">
        <v>0.34089999999999998</v>
      </c>
    </row>
    <row r="3037" spans="1:10" x14ac:dyDescent="0.25">
      <c r="A3037" s="9">
        <v>42916</v>
      </c>
      <c r="B3037" s="10">
        <v>4525.3729000000003</v>
      </c>
      <c r="C3037" s="10">
        <v>4505.1558000000005</v>
      </c>
      <c r="D3037" s="10">
        <v>4528.1428999999998</v>
      </c>
      <c r="E3037" s="10">
        <v>4495.8056999999999</v>
      </c>
      <c r="F3037" s="10">
        <v>4527.2442000000001</v>
      </c>
      <c r="G3037" s="10">
        <v>2698520400</v>
      </c>
      <c r="H3037" s="10">
        <v>34128545702</v>
      </c>
      <c r="I3037" s="10">
        <v>1.8713</v>
      </c>
      <c r="J3037" s="10">
        <v>4.1399999999999999E-2</v>
      </c>
    </row>
    <row r="3038" spans="1:10" x14ac:dyDescent="0.25">
      <c r="A3038" s="9">
        <v>42919</v>
      </c>
      <c r="B3038" s="10">
        <v>4527.2442000000001</v>
      </c>
      <c r="C3038" s="10">
        <v>4529.3787000000002</v>
      </c>
      <c r="D3038" s="10">
        <v>4532.9583000000002</v>
      </c>
      <c r="E3038" s="10">
        <v>4494.6248999999998</v>
      </c>
      <c r="F3038" s="10">
        <v>4518.9224999999997</v>
      </c>
      <c r="G3038" s="10">
        <v>2785273100</v>
      </c>
      <c r="H3038" s="10">
        <v>36387785807</v>
      </c>
      <c r="I3038" s="10">
        <v>-8.3216999999999999</v>
      </c>
      <c r="J3038" s="10">
        <v>-0.18379999999999999</v>
      </c>
    </row>
    <row r="3039" spans="1:10" x14ac:dyDescent="0.25">
      <c r="A3039" s="9">
        <v>42920</v>
      </c>
      <c r="B3039" s="10">
        <v>4518.9224999999997</v>
      </c>
      <c r="C3039" s="10">
        <v>4514.1469999999999</v>
      </c>
      <c r="D3039" s="10">
        <v>4514.2483000000002</v>
      </c>
      <c r="E3039" s="10">
        <v>4469.0261</v>
      </c>
      <c r="F3039" s="10">
        <v>4483.8044</v>
      </c>
      <c r="G3039" s="10">
        <v>3255907400</v>
      </c>
      <c r="H3039" s="10">
        <v>42092486327</v>
      </c>
      <c r="I3039" s="10">
        <v>-35.118099999999998</v>
      </c>
      <c r="J3039" s="10">
        <v>-0.77710000000000001</v>
      </c>
    </row>
    <row r="3040" spans="1:10" x14ac:dyDescent="0.25">
      <c r="A3040" s="9">
        <v>42921</v>
      </c>
      <c r="B3040" s="10">
        <v>4483.8044</v>
      </c>
      <c r="C3040" s="10">
        <v>4469.2667000000001</v>
      </c>
      <c r="D3040" s="10">
        <v>4515.1298999999999</v>
      </c>
      <c r="E3040" s="10">
        <v>4461.5246999999999</v>
      </c>
      <c r="F3040" s="10">
        <v>4514.0951999999997</v>
      </c>
      <c r="G3040" s="10">
        <v>2841461800</v>
      </c>
      <c r="H3040" s="10">
        <v>37870866448</v>
      </c>
      <c r="I3040" s="10">
        <v>30.290800000000001</v>
      </c>
      <c r="J3040" s="10">
        <v>0.67559999999999998</v>
      </c>
    </row>
    <row r="3041" spans="1:10" x14ac:dyDescent="0.25">
      <c r="A3041" s="9">
        <v>42922</v>
      </c>
      <c r="B3041" s="10">
        <v>4514.0951999999997</v>
      </c>
      <c r="C3041" s="10">
        <v>4511.6786000000002</v>
      </c>
      <c r="D3041" s="10">
        <v>4524.3211000000001</v>
      </c>
      <c r="E3041" s="10">
        <v>4482.8649999999998</v>
      </c>
      <c r="F3041" s="10">
        <v>4515.5788000000002</v>
      </c>
      <c r="G3041" s="10">
        <v>3046812000</v>
      </c>
      <c r="H3041" s="10">
        <v>38622553634</v>
      </c>
      <c r="I3041" s="10">
        <v>1.4836</v>
      </c>
      <c r="J3041" s="10">
        <v>3.2899999999999999E-2</v>
      </c>
    </row>
    <row r="3042" spans="1:10" x14ac:dyDescent="0.25">
      <c r="A3042" s="9">
        <v>42923</v>
      </c>
      <c r="B3042" s="10">
        <v>4515.5788000000002</v>
      </c>
      <c r="C3042" s="10">
        <v>4504.7662</v>
      </c>
      <c r="D3042" s="10">
        <v>4517.4684999999999</v>
      </c>
      <c r="E3042" s="10">
        <v>4490.7365</v>
      </c>
      <c r="F3042" s="10">
        <v>4517.3680000000004</v>
      </c>
      <c r="G3042" s="10">
        <v>2942912700</v>
      </c>
      <c r="H3042" s="10">
        <v>36862059062</v>
      </c>
      <c r="I3042" s="10">
        <v>1.7891999999999999</v>
      </c>
      <c r="J3042" s="10">
        <v>3.9600000000000003E-2</v>
      </c>
    </row>
    <row r="3043" spans="1:10" x14ac:dyDescent="0.25">
      <c r="A3043" s="9">
        <v>42926</v>
      </c>
      <c r="B3043" s="10">
        <v>4517.3680000000004</v>
      </c>
      <c r="C3043" s="10">
        <v>4500.9786000000004</v>
      </c>
      <c r="D3043" s="10">
        <v>4518.7240000000002</v>
      </c>
      <c r="E3043" s="10">
        <v>4491.9956000000002</v>
      </c>
      <c r="F3043" s="10">
        <v>4506.2166999999999</v>
      </c>
      <c r="G3043" s="10">
        <v>3302054600</v>
      </c>
      <c r="H3043" s="10">
        <v>41403485417</v>
      </c>
      <c r="I3043" s="10">
        <v>-11.151300000000001</v>
      </c>
      <c r="J3043" s="10">
        <v>-0.24690000000000001</v>
      </c>
    </row>
    <row r="3044" spans="1:10" x14ac:dyDescent="0.25">
      <c r="A3044" s="9">
        <v>42927</v>
      </c>
      <c r="B3044" s="10">
        <v>4506.2166999999999</v>
      </c>
      <c r="C3044" s="10">
        <v>4497.6140999999998</v>
      </c>
      <c r="D3044" s="10">
        <v>4554.3224</v>
      </c>
      <c r="E3044" s="10">
        <v>4497.1716999999999</v>
      </c>
      <c r="F3044" s="10">
        <v>4526.76</v>
      </c>
      <c r="G3044" s="10">
        <v>4252120200</v>
      </c>
      <c r="H3044" s="10">
        <v>52105581382</v>
      </c>
      <c r="I3044" s="10">
        <v>20.543299999999999</v>
      </c>
      <c r="J3044" s="10">
        <v>0.45590000000000003</v>
      </c>
    </row>
    <row r="3045" spans="1:10" x14ac:dyDescent="0.25">
      <c r="A3045" s="9">
        <v>42928</v>
      </c>
      <c r="B3045" s="10">
        <v>4526.76</v>
      </c>
      <c r="C3045" s="10">
        <v>4526.9321</v>
      </c>
      <c r="D3045" s="10">
        <v>4540.8825999999999</v>
      </c>
      <c r="E3045" s="10">
        <v>4483.0968999999996</v>
      </c>
      <c r="F3045" s="10">
        <v>4505.9102999999996</v>
      </c>
      <c r="G3045" s="10">
        <v>4647399700</v>
      </c>
      <c r="H3045" s="10">
        <v>52387260378</v>
      </c>
      <c r="I3045" s="10">
        <v>-20.849699999999999</v>
      </c>
      <c r="J3045" s="10">
        <v>-0.46060000000000001</v>
      </c>
    </row>
    <row r="3046" spans="1:10" x14ac:dyDescent="0.25">
      <c r="A3046" s="9">
        <v>42929</v>
      </c>
      <c r="B3046" s="10">
        <v>4505.9102999999996</v>
      </c>
      <c r="C3046" s="10">
        <v>4502.0056000000004</v>
      </c>
      <c r="D3046" s="10">
        <v>4523.7168000000001</v>
      </c>
      <c r="E3046" s="10">
        <v>4497.2668999999996</v>
      </c>
      <c r="F3046" s="10">
        <v>4517.2001</v>
      </c>
      <c r="G3046" s="10">
        <v>4696394300</v>
      </c>
      <c r="H3046" s="10">
        <v>52546012057</v>
      </c>
      <c r="I3046" s="10">
        <v>11.2898</v>
      </c>
      <c r="J3046" s="10">
        <v>0.25059999999999999</v>
      </c>
    </row>
    <row r="3047" spans="1:10" x14ac:dyDescent="0.25">
      <c r="A3047" s="9">
        <v>42930</v>
      </c>
      <c r="B3047" s="10">
        <v>4517.2001</v>
      </c>
      <c r="C3047" s="10">
        <v>4511.6877000000004</v>
      </c>
      <c r="D3047" s="10">
        <v>4544.4579000000003</v>
      </c>
      <c r="E3047" s="10">
        <v>4503.4695000000002</v>
      </c>
      <c r="F3047" s="10">
        <v>4544.4579000000003</v>
      </c>
      <c r="G3047" s="10">
        <v>3837122100</v>
      </c>
      <c r="H3047" s="10">
        <v>42155868776</v>
      </c>
      <c r="I3047" s="10">
        <v>27.2578</v>
      </c>
      <c r="J3047" s="10">
        <v>0.60340000000000005</v>
      </c>
    </row>
    <row r="3048" spans="1:10" x14ac:dyDescent="0.25">
      <c r="A3048" s="9">
        <v>42933</v>
      </c>
      <c r="B3048" s="10">
        <v>4544.4579000000003</v>
      </c>
      <c r="C3048" s="10">
        <v>4542.7330000000002</v>
      </c>
      <c r="D3048" s="10">
        <v>4558.7628999999997</v>
      </c>
      <c r="E3048" s="10">
        <v>4445.5771000000004</v>
      </c>
      <c r="F3048" s="10">
        <v>4489.0145000000002</v>
      </c>
      <c r="G3048" s="10">
        <v>7004231700</v>
      </c>
      <c r="H3048" s="10">
        <v>69357133069</v>
      </c>
      <c r="I3048" s="10">
        <v>-55.443399999999997</v>
      </c>
      <c r="J3048" s="10">
        <v>-1.22</v>
      </c>
    </row>
    <row r="3049" spans="1:10" x14ac:dyDescent="0.25">
      <c r="A3049" s="9">
        <v>42934</v>
      </c>
      <c r="B3049" s="10">
        <v>4489.0145000000002</v>
      </c>
      <c r="C3049" s="10">
        <v>4472.8161</v>
      </c>
      <c r="D3049" s="10">
        <v>4489.5263000000004</v>
      </c>
      <c r="E3049" s="10">
        <v>4442.4237999999996</v>
      </c>
      <c r="F3049" s="10">
        <v>4489.5263000000004</v>
      </c>
      <c r="G3049" s="10">
        <v>4597893800</v>
      </c>
      <c r="H3049" s="10">
        <v>50254144810</v>
      </c>
      <c r="I3049" s="10">
        <v>0.51180000000000003</v>
      </c>
      <c r="J3049" s="10">
        <v>1.14E-2</v>
      </c>
    </row>
    <row r="3050" spans="1:10" x14ac:dyDescent="0.25">
      <c r="A3050" s="9">
        <v>42935</v>
      </c>
      <c r="B3050" s="10">
        <v>4489.5263000000004</v>
      </c>
      <c r="C3050" s="10">
        <v>4480.7134999999998</v>
      </c>
      <c r="D3050" s="10">
        <v>4551.6531999999997</v>
      </c>
      <c r="E3050" s="10">
        <v>4478.0185000000001</v>
      </c>
      <c r="F3050" s="10">
        <v>4549.8094000000001</v>
      </c>
      <c r="G3050" s="10">
        <v>5624336700</v>
      </c>
      <c r="H3050" s="10">
        <v>63097965171</v>
      </c>
      <c r="I3050" s="10">
        <v>60.283099999999997</v>
      </c>
      <c r="J3050" s="10">
        <v>1.3427</v>
      </c>
    </row>
    <row r="3051" spans="1:10" x14ac:dyDescent="0.25">
      <c r="A3051" s="9">
        <v>42936</v>
      </c>
      <c r="B3051" s="10">
        <v>4549.8094000000001</v>
      </c>
      <c r="C3051" s="10">
        <v>4547.7452999999996</v>
      </c>
      <c r="D3051" s="10">
        <v>4589.2076999999999</v>
      </c>
      <c r="E3051" s="10">
        <v>4544.1903000000002</v>
      </c>
      <c r="F3051" s="10">
        <v>4588.1138000000001</v>
      </c>
      <c r="G3051" s="10">
        <v>4321404600</v>
      </c>
      <c r="H3051" s="10">
        <v>52443702190</v>
      </c>
      <c r="I3051" s="10">
        <v>38.304400000000001</v>
      </c>
      <c r="J3051" s="10">
        <v>0.84189999999999998</v>
      </c>
    </row>
    <row r="3052" spans="1:10" x14ac:dyDescent="0.25">
      <c r="A3052" s="9">
        <v>42937</v>
      </c>
      <c r="B3052" s="10">
        <v>4588.1138000000001</v>
      </c>
      <c r="C3052" s="10">
        <v>4577.5120999999999</v>
      </c>
      <c r="D3052" s="10">
        <v>4600.7303000000002</v>
      </c>
      <c r="E3052" s="10">
        <v>4569.3828999999996</v>
      </c>
      <c r="F3052" s="10">
        <v>4585.4931999999999</v>
      </c>
      <c r="G3052" s="10">
        <v>3914669100</v>
      </c>
      <c r="H3052" s="10">
        <v>45289026084</v>
      </c>
      <c r="I3052" s="10">
        <v>-2.6206</v>
      </c>
      <c r="J3052" s="10">
        <v>-5.7099999999999998E-2</v>
      </c>
    </row>
    <row r="3053" spans="1:10" x14ac:dyDescent="0.25">
      <c r="A3053" s="9">
        <v>42940</v>
      </c>
      <c r="B3053" s="10">
        <v>4585.4931999999999</v>
      </c>
      <c r="C3053" s="10">
        <v>4579.6535999999996</v>
      </c>
      <c r="D3053" s="10">
        <v>4628.9628000000002</v>
      </c>
      <c r="E3053" s="10">
        <v>4578.3994000000002</v>
      </c>
      <c r="F3053" s="10">
        <v>4615.1738999999998</v>
      </c>
      <c r="G3053" s="10">
        <v>4695849500</v>
      </c>
      <c r="H3053" s="10">
        <v>55146235301</v>
      </c>
      <c r="I3053" s="10">
        <v>29.680700000000002</v>
      </c>
      <c r="J3053" s="10">
        <v>0.64729999999999999</v>
      </c>
    </row>
    <row r="3054" spans="1:10" x14ac:dyDescent="0.25">
      <c r="A3054" s="9">
        <v>42941</v>
      </c>
      <c r="B3054" s="10">
        <v>4615.1738999999998</v>
      </c>
      <c r="C3054" s="10">
        <v>4611.884</v>
      </c>
      <c r="D3054" s="10">
        <v>4619.0061999999998</v>
      </c>
      <c r="E3054" s="10">
        <v>4578.5757000000003</v>
      </c>
      <c r="F3054" s="10">
        <v>4592.2879000000003</v>
      </c>
      <c r="G3054" s="10">
        <v>4422610700</v>
      </c>
      <c r="H3054" s="10">
        <v>45758774469</v>
      </c>
      <c r="I3054" s="10">
        <v>-22.885999999999999</v>
      </c>
      <c r="J3054" s="10">
        <v>-0.49590000000000001</v>
      </c>
    </row>
    <row r="3055" spans="1:10" x14ac:dyDescent="0.25">
      <c r="A3055" s="9">
        <v>42942</v>
      </c>
      <c r="B3055" s="10">
        <v>4592.2879000000003</v>
      </c>
      <c r="C3055" s="10">
        <v>4589.2709999999997</v>
      </c>
      <c r="D3055" s="10">
        <v>4610.8684000000003</v>
      </c>
      <c r="E3055" s="10">
        <v>4538.6601000000001</v>
      </c>
      <c r="F3055" s="10">
        <v>4568.7753000000002</v>
      </c>
      <c r="G3055" s="10">
        <v>4414956700</v>
      </c>
      <c r="H3055" s="10">
        <v>49595898200</v>
      </c>
      <c r="I3055" s="10">
        <v>-23.512599999999999</v>
      </c>
      <c r="J3055" s="10">
        <v>-0.51200000000000001</v>
      </c>
    </row>
    <row r="3056" spans="1:10" x14ac:dyDescent="0.25">
      <c r="A3056" s="9">
        <v>42943</v>
      </c>
      <c r="B3056" s="10">
        <v>4568.7753000000002</v>
      </c>
      <c r="C3056" s="10">
        <v>4561.0156999999999</v>
      </c>
      <c r="D3056" s="10">
        <v>4570.7808000000005</v>
      </c>
      <c r="E3056" s="10">
        <v>4530.6413000000002</v>
      </c>
      <c r="F3056" s="10">
        <v>4564.1851999999999</v>
      </c>
      <c r="G3056" s="10">
        <v>3821231300</v>
      </c>
      <c r="H3056" s="10">
        <v>44211128525</v>
      </c>
      <c r="I3056" s="10">
        <v>-4.5900999999999996</v>
      </c>
      <c r="J3056" s="10">
        <v>-0.10050000000000001</v>
      </c>
    </row>
    <row r="3057" spans="1:10" x14ac:dyDescent="0.25">
      <c r="A3057" s="9">
        <v>42944</v>
      </c>
      <c r="B3057" s="10">
        <v>4564.1851999999999</v>
      </c>
      <c r="C3057" s="10">
        <v>4554.0816999999997</v>
      </c>
      <c r="D3057" s="10">
        <v>4584.4809999999998</v>
      </c>
      <c r="E3057" s="10">
        <v>4545.4534000000003</v>
      </c>
      <c r="F3057" s="10">
        <v>4581.2797</v>
      </c>
      <c r="G3057" s="10">
        <v>2787509800</v>
      </c>
      <c r="H3057" s="10">
        <v>33188279918</v>
      </c>
      <c r="I3057" s="10">
        <v>17.0945</v>
      </c>
      <c r="J3057" s="10">
        <v>0.3745</v>
      </c>
    </row>
    <row r="3058" spans="1:10" x14ac:dyDescent="0.25">
      <c r="A3058" s="9">
        <v>42947</v>
      </c>
      <c r="B3058" s="10">
        <v>4581.2797</v>
      </c>
      <c r="C3058" s="10">
        <v>4577.4683999999997</v>
      </c>
      <c r="D3058" s="10">
        <v>4607.7762000000002</v>
      </c>
      <c r="E3058" s="10">
        <v>4570.2493999999997</v>
      </c>
      <c r="F3058" s="10">
        <v>4599.8861999999999</v>
      </c>
      <c r="G3058" s="10">
        <v>3638144500</v>
      </c>
      <c r="H3058" s="10">
        <v>44441159229</v>
      </c>
      <c r="I3058" s="10">
        <v>18.6065</v>
      </c>
      <c r="J3058" s="10">
        <v>0.40610000000000002</v>
      </c>
    </row>
    <row r="3059" spans="1:10" x14ac:dyDescent="0.25">
      <c r="A3059" s="9">
        <v>42948</v>
      </c>
      <c r="B3059" s="10">
        <v>4599.8861999999999</v>
      </c>
      <c r="C3059" s="10">
        <v>4604.2587000000003</v>
      </c>
      <c r="D3059" s="10">
        <v>4633.7497000000003</v>
      </c>
      <c r="E3059" s="10">
        <v>4602.5181000000002</v>
      </c>
      <c r="F3059" s="10">
        <v>4627.9796999999999</v>
      </c>
      <c r="G3059" s="10">
        <v>4040581900</v>
      </c>
      <c r="H3059" s="10">
        <v>48285032142</v>
      </c>
      <c r="I3059" s="10">
        <v>28.093499999999999</v>
      </c>
      <c r="J3059" s="10">
        <v>0.61070000000000002</v>
      </c>
    </row>
    <row r="3060" spans="1:10" x14ac:dyDescent="0.25">
      <c r="A3060" s="9">
        <v>42949</v>
      </c>
      <c r="B3060" s="10">
        <v>4627.9796999999999</v>
      </c>
      <c r="C3060" s="10">
        <v>4625.3118000000004</v>
      </c>
      <c r="D3060" s="10">
        <v>4642.0063</v>
      </c>
      <c r="E3060" s="10">
        <v>4604.6387000000004</v>
      </c>
      <c r="F3060" s="10">
        <v>4606.6738999999998</v>
      </c>
      <c r="G3060" s="10">
        <v>4685473700</v>
      </c>
      <c r="H3060" s="10">
        <v>51415410494</v>
      </c>
      <c r="I3060" s="10">
        <v>-21.305800000000001</v>
      </c>
      <c r="J3060" s="10">
        <v>-0.46039999999999998</v>
      </c>
    </row>
    <row r="3061" spans="1:10" x14ac:dyDescent="0.25">
      <c r="A3061" s="9">
        <v>42950</v>
      </c>
      <c r="B3061" s="10">
        <v>4606.6738999999998</v>
      </c>
      <c r="C3061" s="10">
        <v>4601.4023999999999</v>
      </c>
      <c r="D3061" s="10">
        <v>4613.7381999999998</v>
      </c>
      <c r="E3061" s="10">
        <v>4557.3188</v>
      </c>
      <c r="F3061" s="10">
        <v>4569.5416999999998</v>
      </c>
      <c r="G3061" s="10">
        <v>4056143000</v>
      </c>
      <c r="H3061" s="10">
        <v>47367053446</v>
      </c>
      <c r="I3061" s="10">
        <v>-37.132199999999997</v>
      </c>
      <c r="J3061" s="10">
        <v>-0.80610000000000004</v>
      </c>
    </row>
    <row r="3062" spans="1:10" x14ac:dyDescent="0.25">
      <c r="A3062" s="9">
        <v>42951</v>
      </c>
      <c r="B3062" s="10">
        <v>4569.5416999999998</v>
      </c>
      <c r="C3062" s="10">
        <v>4566.9566000000004</v>
      </c>
      <c r="D3062" s="10">
        <v>4579.3392000000003</v>
      </c>
      <c r="E3062" s="10">
        <v>4547.4258</v>
      </c>
      <c r="F3062" s="10">
        <v>4548.567</v>
      </c>
      <c r="G3062" s="10">
        <v>3754848700</v>
      </c>
      <c r="H3062" s="10">
        <v>43182238308</v>
      </c>
      <c r="I3062" s="10">
        <v>-20.974699999999999</v>
      </c>
      <c r="J3062" s="10">
        <v>-0.45900000000000002</v>
      </c>
    </row>
    <row r="3063" spans="1:10" x14ac:dyDescent="0.25">
      <c r="A3063" s="9">
        <v>42954</v>
      </c>
      <c r="B3063" s="10">
        <v>4548.567</v>
      </c>
      <c r="C3063" s="10">
        <v>4540.5735000000004</v>
      </c>
      <c r="D3063" s="10">
        <v>4578.6886999999997</v>
      </c>
      <c r="E3063" s="10">
        <v>4519.7349000000004</v>
      </c>
      <c r="F3063" s="10">
        <v>4577.6378999999997</v>
      </c>
      <c r="G3063" s="10">
        <v>3460779700</v>
      </c>
      <c r="H3063" s="10">
        <v>40128540391</v>
      </c>
      <c r="I3063" s="10">
        <v>29.070900000000002</v>
      </c>
      <c r="J3063" s="10">
        <v>0.6391</v>
      </c>
    </row>
    <row r="3064" spans="1:10" x14ac:dyDescent="0.25">
      <c r="A3064" s="9">
        <v>42955</v>
      </c>
      <c r="B3064" s="10">
        <v>4577.6378999999997</v>
      </c>
      <c r="C3064" s="10">
        <v>4579.7079999999996</v>
      </c>
      <c r="D3064" s="10">
        <v>4584.6436000000003</v>
      </c>
      <c r="E3064" s="10">
        <v>4560.8788999999997</v>
      </c>
      <c r="F3064" s="10">
        <v>4572.1976000000004</v>
      </c>
      <c r="G3064" s="10">
        <v>3170474800</v>
      </c>
      <c r="H3064" s="10">
        <v>34441047027</v>
      </c>
      <c r="I3064" s="10">
        <v>-5.4402999999999997</v>
      </c>
      <c r="J3064" s="10">
        <v>-0.1188</v>
      </c>
    </row>
    <row r="3065" spans="1:10" x14ac:dyDescent="0.25">
      <c r="A3065" s="9">
        <v>42956</v>
      </c>
      <c r="B3065" s="10">
        <v>4572.1976000000004</v>
      </c>
      <c r="C3065" s="10">
        <v>4570.1702999999998</v>
      </c>
      <c r="D3065" s="10">
        <v>4593.4106000000002</v>
      </c>
      <c r="E3065" s="10">
        <v>4554.848</v>
      </c>
      <c r="F3065" s="10">
        <v>4584.5541999999996</v>
      </c>
      <c r="G3065" s="10">
        <v>3352043400</v>
      </c>
      <c r="H3065" s="10">
        <v>40634300777</v>
      </c>
      <c r="I3065" s="10">
        <v>12.3566</v>
      </c>
      <c r="J3065" s="10">
        <v>0.27029999999999998</v>
      </c>
    </row>
    <row r="3066" spans="1:10" x14ac:dyDescent="0.25">
      <c r="A3066" s="9">
        <v>42957</v>
      </c>
      <c r="B3066" s="10">
        <v>4584.5541999999996</v>
      </c>
      <c r="C3066" s="10">
        <v>4579.616</v>
      </c>
      <c r="D3066" s="10">
        <v>4600.4282999999996</v>
      </c>
      <c r="E3066" s="10">
        <v>4533.3014000000003</v>
      </c>
      <c r="F3066" s="10">
        <v>4572.0537000000004</v>
      </c>
      <c r="G3066" s="10">
        <v>3481035800</v>
      </c>
      <c r="H3066" s="10">
        <v>41439970029</v>
      </c>
      <c r="I3066" s="10">
        <v>-12.500500000000001</v>
      </c>
      <c r="J3066" s="10">
        <v>-0.2727</v>
      </c>
    </row>
    <row r="3067" spans="1:10" x14ac:dyDescent="0.25">
      <c r="A3067" s="9">
        <v>42958</v>
      </c>
      <c r="B3067" s="10">
        <v>4572.0537000000004</v>
      </c>
      <c r="C3067" s="10">
        <v>4539.3413</v>
      </c>
      <c r="D3067" s="10">
        <v>4549.7317999999996</v>
      </c>
      <c r="E3067" s="10">
        <v>4486.2124999999996</v>
      </c>
      <c r="F3067" s="10">
        <v>4492.2127</v>
      </c>
      <c r="G3067" s="10">
        <v>4617714000</v>
      </c>
      <c r="H3067" s="10">
        <v>49384867198</v>
      </c>
      <c r="I3067" s="10">
        <v>-79.840999999999994</v>
      </c>
      <c r="J3067" s="10">
        <v>-1.7463</v>
      </c>
    </row>
    <row r="3068" spans="1:10" x14ac:dyDescent="0.25">
      <c r="A3068" s="9">
        <v>42961</v>
      </c>
      <c r="B3068" s="10">
        <v>4492.2127</v>
      </c>
      <c r="C3068" s="10">
        <v>4489.6499999999996</v>
      </c>
      <c r="D3068" s="10">
        <v>4534.0096000000003</v>
      </c>
      <c r="E3068" s="10">
        <v>4489.6499999999996</v>
      </c>
      <c r="F3068" s="10">
        <v>4528.7969000000003</v>
      </c>
      <c r="G3068" s="10">
        <v>3518881200</v>
      </c>
      <c r="H3068" s="10">
        <v>40542087052</v>
      </c>
      <c r="I3068" s="10">
        <v>36.584200000000003</v>
      </c>
      <c r="J3068" s="10">
        <v>0.81440000000000001</v>
      </c>
    </row>
    <row r="3069" spans="1:10" x14ac:dyDescent="0.25">
      <c r="A3069" s="9">
        <v>42962</v>
      </c>
      <c r="B3069" s="10">
        <v>4528.7969000000003</v>
      </c>
      <c r="C3069" s="10">
        <v>4531.4528</v>
      </c>
      <c r="D3069" s="10">
        <v>4570.5182000000004</v>
      </c>
      <c r="E3069" s="10">
        <v>4531.4528</v>
      </c>
      <c r="F3069" s="10">
        <v>4556.8968999999997</v>
      </c>
      <c r="G3069" s="10">
        <v>3813414600</v>
      </c>
      <c r="H3069" s="10">
        <v>39726622319</v>
      </c>
      <c r="I3069" s="10">
        <v>28.1</v>
      </c>
      <c r="J3069" s="10">
        <v>0.62050000000000005</v>
      </c>
    </row>
    <row r="3070" spans="1:10" x14ac:dyDescent="0.25">
      <c r="A3070" s="9">
        <v>42963</v>
      </c>
      <c r="B3070" s="10">
        <v>4556.8968999999997</v>
      </c>
      <c r="C3070" s="10">
        <v>4550.6617999999999</v>
      </c>
      <c r="D3070" s="10">
        <v>4551.3467000000001</v>
      </c>
      <c r="E3070" s="10">
        <v>4529.2700999999997</v>
      </c>
      <c r="F3070" s="10">
        <v>4541.2493999999997</v>
      </c>
      <c r="G3070" s="10">
        <v>2731818500</v>
      </c>
      <c r="H3070" s="10">
        <v>31153950697</v>
      </c>
      <c r="I3070" s="10">
        <v>-15.647500000000001</v>
      </c>
      <c r="J3070" s="10">
        <v>-0.34339999999999998</v>
      </c>
    </row>
    <row r="3071" spans="1:10" x14ac:dyDescent="0.25">
      <c r="A3071" s="9">
        <v>42964</v>
      </c>
      <c r="B3071" s="10">
        <v>4541.2493999999997</v>
      </c>
      <c r="C3071" s="10">
        <v>4541.5340999999999</v>
      </c>
      <c r="D3071" s="10">
        <v>4563.6823000000004</v>
      </c>
      <c r="E3071" s="10">
        <v>4539.1298999999999</v>
      </c>
      <c r="F3071" s="10">
        <v>4563.4607999999998</v>
      </c>
      <c r="G3071" s="10">
        <v>2826992900</v>
      </c>
      <c r="H3071" s="10">
        <v>33335828727</v>
      </c>
      <c r="I3071" s="10">
        <v>22.211400000000001</v>
      </c>
      <c r="J3071" s="10">
        <v>0.48909999999999998</v>
      </c>
    </row>
    <row r="3072" spans="1:10" x14ac:dyDescent="0.25">
      <c r="A3072" s="9">
        <v>42965</v>
      </c>
      <c r="B3072" s="10">
        <v>4563.4607999999998</v>
      </c>
      <c r="C3072" s="10">
        <v>4542.3262000000004</v>
      </c>
      <c r="D3072" s="10">
        <v>4580.5228999999999</v>
      </c>
      <c r="E3072" s="10">
        <v>4535.6608999999999</v>
      </c>
      <c r="F3072" s="10">
        <v>4574.2653</v>
      </c>
      <c r="G3072" s="10">
        <v>2789533000</v>
      </c>
      <c r="H3072" s="10">
        <v>31999385580</v>
      </c>
      <c r="I3072" s="10">
        <v>10.804500000000001</v>
      </c>
      <c r="J3072" s="10">
        <v>0.23680000000000001</v>
      </c>
    </row>
    <row r="3073" spans="1:10" x14ac:dyDescent="0.25">
      <c r="A3073" s="9">
        <v>42968</v>
      </c>
      <c r="B3073" s="10">
        <v>4574.2653</v>
      </c>
      <c r="C3073" s="10">
        <v>4579.3125</v>
      </c>
      <c r="D3073" s="10">
        <v>4593.3234000000002</v>
      </c>
      <c r="E3073" s="10">
        <v>4570.7048999999997</v>
      </c>
      <c r="F3073" s="10">
        <v>4592.5754999999999</v>
      </c>
      <c r="G3073" s="10">
        <v>2726844200</v>
      </c>
      <c r="H3073" s="10">
        <v>31201844144</v>
      </c>
      <c r="I3073" s="10">
        <v>18.310199999999998</v>
      </c>
      <c r="J3073" s="10">
        <v>0.40029999999999999</v>
      </c>
    </row>
    <row r="3074" spans="1:10" x14ac:dyDescent="0.25">
      <c r="A3074" s="9">
        <v>42969</v>
      </c>
      <c r="B3074" s="10">
        <v>4592.5754999999999</v>
      </c>
      <c r="C3074" s="10">
        <v>4593.9748</v>
      </c>
      <c r="D3074" s="10">
        <v>4596.0127000000002</v>
      </c>
      <c r="E3074" s="10">
        <v>4577.5348000000004</v>
      </c>
      <c r="F3074" s="10">
        <v>4593.6098000000002</v>
      </c>
      <c r="G3074" s="10">
        <v>2742367100</v>
      </c>
      <c r="H3074" s="10">
        <v>36576604648</v>
      </c>
      <c r="I3074" s="10">
        <v>1.0343</v>
      </c>
      <c r="J3074" s="10">
        <v>2.2499999999999999E-2</v>
      </c>
    </row>
    <row r="3075" spans="1:10" x14ac:dyDescent="0.25">
      <c r="A3075" s="9">
        <v>42970</v>
      </c>
      <c r="B3075" s="10">
        <v>4593.6098000000002</v>
      </c>
      <c r="C3075" s="10">
        <v>4587.9247999999998</v>
      </c>
      <c r="D3075" s="10">
        <v>4603.4841999999999</v>
      </c>
      <c r="E3075" s="10">
        <v>4576.4706999999999</v>
      </c>
      <c r="F3075" s="10">
        <v>4591.5745999999999</v>
      </c>
      <c r="G3075" s="10">
        <v>3067532500</v>
      </c>
      <c r="H3075" s="10">
        <v>34708244917</v>
      </c>
      <c r="I3075" s="10">
        <v>-2.0352000000000001</v>
      </c>
      <c r="J3075" s="10">
        <v>-4.4299999999999999E-2</v>
      </c>
    </row>
    <row r="3076" spans="1:10" x14ac:dyDescent="0.25">
      <c r="A3076" s="9">
        <v>42971</v>
      </c>
      <c r="B3076" s="10">
        <v>4591.5745999999999</v>
      </c>
      <c r="C3076" s="10">
        <v>4589.4452000000001</v>
      </c>
      <c r="D3076" s="10">
        <v>4605.7644</v>
      </c>
      <c r="E3076" s="10">
        <v>4576.1484</v>
      </c>
      <c r="F3076" s="10">
        <v>4588.2694000000001</v>
      </c>
      <c r="G3076" s="10">
        <v>2827176900</v>
      </c>
      <c r="H3076" s="10">
        <v>31976756663</v>
      </c>
      <c r="I3076" s="10">
        <v>-3.3052000000000001</v>
      </c>
      <c r="J3076" s="10">
        <v>-7.1999999999999995E-2</v>
      </c>
    </row>
    <row r="3077" spans="1:10" x14ac:dyDescent="0.25">
      <c r="A3077" s="9">
        <v>42972</v>
      </c>
      <c r="B3077" s="10">
        <v>4588.2694000000001</v>
      </c>
      <c r="C3077" s="10">
        <v>4584.9825000000001</v>
      </c>
      <c r="D3077" s="10">
        <v>4646.9557000000004</v>
      </c>
      <c r="E3077" s="10">
        <v>4584.5564999999997</v>
      </c>
      <c r="F3077" s="10">
        <v>4646.5415000000003</v>
      </c>
      <c r="G3077" s="10">
        <v>4918008400</v>
      </c>
      <c r="H3077" s="10">
        <v>51571951533</v>
      </c>
      <c r="I3077" s="10">
        <v>58.272100000000002</v>
      </c>
      <c r="J3077" s="10">
        <v>1.27</v>
      </c>
    </row>
    <row r="3078" spans="1:10" x14ac:dyDescent="0.25">
      <c r="A3078" s="9">
        <v>42975</v>
      </c>
      <c r="B3078" s="10">
        <v>4646.5415000000003</v>
      </c>
      <c r="C3078" s="10">
        <v>4655.9526999999998</v>
      </c>
      <c r="D3078" s="10">
        <v>4702.2115999999996</v>
      </c>
      <c r="E3078" s="10">
        <v>4655.9526999999998</v>
      </c>
      <c r="F3078" s="10">
        <v>4679.7911999999997</v>
      </c>
      <c r="G3078" s="10">
        <v>5629464900</v>
      </c>
      <c r="H3078" s="10">
        <v>66510905838</v>
      </c>
      <c r="I3078" s="10">
        <v>33.249699999999997</v>
      </c>
      <c r="J3078" s="10">
        <v>0.71560000000000001</v>
      </c>
    </row>
    <row r="3079" spans="1:10" x14ac:dyDescent="0.25">
      <c r="A3079" s="9">
        <v>42976</v>
      </c>
      <c r="B3079" s="10">
        <v>4679.7911999999997</v>
      </c>
      <c r="C3079" s="10">
        <v>4675.2709999999997</v>
      </c>
      <c r="D3079" s="10">
        <v>4687.3599000000004</v>
      </c>
      <c r="E3079" s="10">
        <v>4665.5901000000003</v>
      </c>
      <c r="F3079" s="10">
        <v>4676.5403999999999</v>
      </c>
      <c r="G3079" s="10">
        <v>3490034000</v>
      </c>
      <c r="H3079" s="10">
        <v>41894676908</v>
      </c>
      <c r="I3079" s="10">
        <v>-3.2507999999999999</v>
      </c>
      <c r="J3079" s="10">
        <v>-6.9500000000000006E-2</v>
      </c>
    </row>
    <row r="3080" spans="1:10" x14ac:dyDescent="0.25">
      <c r="A3080" s="9">
        <v>42977</v>
      </c>
      <c r="B3080" s="10">
        <v>4676.5403999999999</v>
      </c>
      <c r="C3080" s="10">
        <v>4679.8127000000004</v>
      </c>
      <c r="D3080" s="10">
        <v>4694.2226000000001</v>
      </c>
      <c r="E3080" s="10">
        <v>4673.5319</v>
      </c>
      <c r="F3080" s="10">
        <v>4681.0834999999997</v>
      </c>
      <c r="G3080" s="10">
        <v>4030784500</v>
      </c>
      <c r="H3080" s="10">
        <v>47454051759</v>
      </c>
      <c r="I3080" s="10">
        <v>4.5430999999999999</v>
      </c>
      <c r="J3080" s="10">
        <v>9.7100000000000006E-2</v>
      </c>
    </row>
    <row r="3081" spans="1:10" x14ac:dyDescent="0.25">
      <c r="A3081" s="9">
        <v>42978</v>
      </c>
      <c r="B3081" s="10">
        <v>4681.0834999999997</v>
      </c>
      <c r="C3081" s="10">
        <v>4681.8770000000004</v>
      </c>
      <c r="D3081" s="10">
        <v>4683.5852000000004</v>
      </c>
      <c r="E3081" s="10">
        <v>4628.7803999999996</v>
      </c>
      <c r="F3081" s="10">
        <v>4653.3530000000001</v>
      </c>
      <c r="G3081" s="10">
        <v>4285693700</v>
      </c>
      <c r="H3081" s="10">
        <v>49449864367</v>
      </c>
      <c r="I3081" s="10">
        <v>-27.730499999999999</v>
      </c>
      <c r="J3081" s="10">
        <v>-0.59240000000000004</v>
      </c>
    </row>
    <row r="3082" spans="1:10" x14ac:dyDescent="0.25">
      <c r="A3082" s="9">
        <v>42979</v>
      </c>
      <c r="B3082" s="10">
        <v>4653.3530000000001</v>
      </c>
      <c r="C3082" s="10">
        <v>4662.3242</v>
      </c>
      <c r="D3082" s="10">
        <v>4680.527</v>
      </c>
      <c r="E3082" s="10">
        <v>4650.3919999999998</v>
      </c>
      <c r="F3082" s="10">
        <v>4663.4789000000001</v>
      </c>
      <c r="G3082" s="10">
        <v>4765676600</v>
      </c>
      <c r="H3082" s="10">
        <v>54419158385</v>
      </c>
      <c r="I3082" s="10">
        <v>10.1259</v>
      </c>
      <c r="J3082" s="10">
        <v>0.21759999999999999</v>
      </c>
    </row>
    <row r="3083" spans="1:10" x14ac:dyDescent="0.25">
      <c r="A3083" s="9">
        <v>42982</v>
      </c>
      <c r="B3083" s="10">
        <v>4663.4789000000001</v>
      </c>
      <c r="C3083" s="10">
        <v>4665.5861999999997</v>
      </c>
      <c r="D3083" s="10">
        <v>4671.2156999999997</v>
      </c>
      <c r="E3083" s="10">
        <v>4647.9435999999996</v>
      </c>
      <c r="F3083" s="10">
        <v>4669.5839999999998</v>
      </c>
      <c r="G3083" s="10">
        <v>4802924200</v>
      </c>
      <c r="H3083" s="10">
        <v>50859716014</v>
      </c>
      <c r="I3083" s="10">
        <v>6.1051000000000002</v>
      </c>
      <c r="J3083" s="10">
        <v>0.13089999999999999</v>
      </c>
    </row>
    <row r="3084" spans="1:10" x14ac:dyDescent="0.25">
      <c r="A3084" s="9">
        <v>42983</v>
      </c>
      <c r="B3084" s="10">
        <v>4669.5839999999998</v>
      </c>
      <c r="C3084" s="10">
        <v>4667.7905000000001</v>
      </c>
      <c r="D3084" s="10">
        <v>4683.2398000000003</v>
      </c>
      <c r="E3084" s="10">
        <v>4663.2101000000002</v>
      </c>
      <c r="F3084" s="10">
        <v>4672.3900000000003</v>
      </c>
      <c r="G3084" s="10">
        <v>3785495000</v>
      </c>
      <c r="H3084" s="10">
        <v>41696871945</v>
      </c>
      <c r="I3084" s="10">
        <v>2.806</v>
      </c>
      <c r="J3084" s="10">
        <v>6.0100000000000001E-2</v>
      </c>
    </row>
    <row r="3085" spans="1:10" x14ac:dyDescent="0.25">
      <c r="A3085" s="9">
        <v>42984</v>
      </c>
      <c r="B3085" s="10">
        <v>4672.3900000000003</v>
      </c>
      <c r="C3085" s="10">
        <v>4662.6008000000002</v>
      </c>
      <c r="D3085" s="10">
        <v>4669.9998999999998</v>
      </c>
      <c r="E3085" s="10">
        <v>4643.8711999999996</v>
      </c>
      <c r="F3085" s="10">
        <v>4664.5029000000004</v>
      </c>
      <c r="G3085" s="10">
        <v>3264604100</v>
      </c>
      <c r="H3085" s="10">
        <v>38702955635</v>
      </c>
      <c r="I3085" s="10">
        <v>-7.8871000000000002</v>
      </c>
      <c r="J3085" s="10">
        <v>-0.16880000000000001</v>
      </c>
    </row>
    <row r="3086" spans="1:10" x14ac:dyDescent="0.25">
      <c r="A3086" s="9">
        <v>42985</v>
      </c>
      <c r="B3086" s="10">
        <v>4664.5029000000004</v>
      </c>
      <c r="C3086" s="10">
        <v>4665.7061000000003</v>
      </c>
      <c r="D3086" s="10">
        <v>4676.1908999999996</v>
      </c>
      <c r="E3086" s="10">
        <v>4652.3936999999996</v>
      </c>
      <c r="F3086" s="10">
        <v>4654.1554999999998</v>
      </c>
      <c r="G3086" s="10">
        <v>3307719900</v>
      </c>
      <c r="H3086" s="10">
        <v>42677272144</v>
      </c>
      <c r="I3086" s="10">
        <v>-10.3474</v>
      </c>
      <c r="J3086" s="10">
        <v>-0.2218</v>
      </c>
    </row>
    <row r="3087" spans="1:10" x14ac:dyDescent="0.25">
      <c r="A3087" s="9">
        <v>42986</v>
      </c>
      <c r="B3087" s="10">
        <v>4654.1554999999998</v>
      </c>
      <c r="C3087" s="10">
        <v>4653.0838999999996</v>
      </c>
      <c r="D3087" s="10">
        <v>4666.5475999999999</v>
      </c>
      <c r="E3087" s="10">
        <v>4636.8715000000002</v>
      </c>
      <c r="F3087" s="10">
        <v>4649.4264000000003</v>
      </c>
      <c r="G3087" s="10">
        <v>2901509600</v>
      </c>
      <c r="H3087" s="10">
        <v>38583150064</v>
      </c>
      <c r="I3087" s="10">
        <v>-4.7290999999999999</v>
      </c>
      <c r="J3087" s="10">
        <v>-0.1016</v>
      </c>
    </row>
    <row r="3088" spans="1:10" x14ac:dyDescent="0.25">
      <c r="A3088" s="9">
        <v>42989</v>
      </c>
      <c r="B3088" s="10">
        <v>4649.4264000000003</v>
      </c>
      <c r="C3088" s="10">
        <v>4653.6602999999996</v>
      </c>
      <c r="D3088" s="10">
        <v>4678.1688000000004</v>
      </c>
      <c r="E3088" s="10">
        <v>4644.5030999999999</v>
      </c>
      <c r="F3088" s="10">
        <v>4657.8476000000001</v>
      </c>
      <c r="G3088" s="10">
        <v>3473322200</v>
      </c>
      <c r="H3088" s="10">
        <v>42687497815</v>
      </c>
      <c r="I3088" s="10">
        <v>8.4212000000000007</v>
      </c>
      <c r="J3088" s="10">
        <v>0.18110000000000001</v>
      </c>
    </row>
    <row r="3089" spans="1:10" x14ac:dyDescent="0.25">
      <c r="A3089" s="9">
        <v>42990</v>
      </c>
      <c r="B3089" s="10">
        <v>4657.8476000000001</v>
      </c>
      <c r="C3089" s="10">
        <v>4661.6580000000004</v>
      </c>
      <c r="D3089" s="10">
        <v>4688.2942000000003</v>
      </c>
      <c r="E3089" s="10">
        <v>4658.0295999999998</v>
      </c>
      <c r="F3089" s="10">
        <v>4677.3235999999997</v>
      </c>
      <c r="G3089" s="10">
        <v>3720666200</v>
      </c>
      <c r="H3089" s="10">
        <v>48496708509</v>
      </c>
      <c r="I3089" s="10">
        <v>19.475999999999999</v>
      </c>
      <c r="J3089" s="10">
        <v>0.41810000000000003</v>
      </c>
    </row>
    <row r="3090" spans="1:10" x14ac:dyDescent="0.25">
      <c r="A3090" s="9">
        <v>42991</v>
      </c>
      <c r="B3090" s="10">
        <v>4677.3235999999997</v>
      </c>
      <c r="C3090" s="10">
        <v>4676.2295999999997</v>
      </c>
      <c r="D3090" s="10">
        <v>4692.0848999999998</v>
      </c>
      <c r="E3090" s="10">
        <v>4669.6342999999997</v>
      </c>
      <c r="F3090" s="10">
        <v>4686.9195</v>
      </c>
      <c r="G3090" s="10">
        <v>2763084500</v>
      </c>
      <c r="H3090" s="10">
        <v>38312426206</v>
      </c>
      <c r="I3090" s="10">
        <v>9.5959000000000003</v>
      </c>
      <c r="J3090" s="10">
        <v>0.20519999999999999</v>
      </c>
    </row>
    <row r="3091" spans="1:10" x14ac:dyDescent="0.25">
      <c r="A3091" s="9">
        <v>42992</v>
      </c>
      <c r="B3091" s="10">
        <v>4686.9195</v>
      </c>
      <c r="C3091" s="10">
        <v>4689.7610000000004</v>
      </c>
      <c r="D3091" s="10">
        <v>4699.7273999999998</v>
      </c>
      <c r="E3091" s="10">
        <v>4660.0559999999996</v>
      </c>
      <c r="F3091" s="10">
        <v>4675.2538000000004</v>
      </c>
      <c r="G3091" s="10">
        <v>3504995700</v>
      </c>
      <c r="H3091" s="10">
        <v>43506441025</v>
      </c>
      <c r="I3091" s="10">
        <v>-11.665699999999999</v>
      </c>
      <c r="J3091" s="10">
        <v>-0.24890000000000001</v>
      </c>
    </row>
    <row r="3092" spans="1:10" x14ac:dyDescent="0.25">
      <c r="A3092" s="9">
        <v>42993</v>
      </c>
      <c r="B3092" s="10">
        <v>4675.2538000000004</v>
      </c>
      <c r="C3092" s="10">
        <v>4668.6437999999998</v>
      </c>
      <c r="D3092" s="10">
        <v>4674.0153</v>
      </c>
      <c r="E3092" s="10">
        <v>4649.0504000000001</v>
      </c>
      <c r="F3092" s="10">
        <v>4666.9107999999997</v>
      </c>
      <c r="G3092" s="10">
        <v>3870814200</v>
      </c>
      <c r="H3092" s="10">
        <v>48210514299</v>
      </c>
      <c r="I3092" s="10">
        <v>-8.343</v>
      </c>
      <c r="J3092" s="10">
        <v>-0.17849999999999999</v>
      </c>
    </row>
    <row r="3093" spans="1:10" x14ac:dyDescent="0.25">
      <c r="A3093" s="9">
        <v>42996</v>
      </c>
      <c r="B3093" s="10">
        <v>4666.9107999999997</v>
      </c>
      <c r="C3093" s="10">
        <v>4665.0084999999999</v>
      </c>
      <c r="D3093" s="10">
        <v>4693.2561999999998</v>
      </c>
      <c r="E3093" s="10">
        <v>4665.0084999999999</v>
      </c>
      <c r="F3093" s="10">
        <v>4676.9236000000001</v>
      </c>
      <c r="G3093" s="10">
        <v>3247780600</v>
      </c>
      <c r="H3093" s="10">
        <v>42645727967</v>
      </c>
      <c r="I3093" s="10">
        <v>10.0128</v>
      </c>
      <c r="J3093" s="10">
        <v>0.2145</v>
      </c>
    </row>
    <row r="3094" spans="1:10" x14ac:dyDescent="0.25">
      <c r="A3094" s="9">
        <v>42997</v>
      </c>
      <c r="B3094" s="10">
        <v>4676.9236000000001</v>
      </c>
      <c r="C3094" s="10">
        <v>4679.7933000000003</v>
      </c>
      <c r="D3094" s="10">
        <v>4690.7732999999998</v>
      </c>
      <c r="E3094" s="10">
        <v>4650.4777000000004</v>
      </c>
      <c r="F3094" s="10">
        <v>4663.1889000000001</v>
      </c>
      <c r="G3094" s="10">
        <v>3361965000</v>
      </c>
      <c r="H3094" s="10">
        <v>42491549530</v>
      </c>
      <c r="I3094" s="10">
        <v>-13.7347</v>
      </c>
      <c r="J3094" s="10">
        <v>-0.29370000000000002</v>
      </c>
    </row>
    <row r="3095" spans="1:10" x14ac:dyDescent="0.25">
      <c r="A3095" s="9">
        <v>42998</v>
      </c>
      <c r="B3095" s="10">
        <v>4663.1889000000001</v>
      </c>
      <c r="C3095" s="10">
        <v>4661.1782999999996</v>
      </c>
      <c r="D3095" s="10">
        <v>4695.3199000000004</v>
      </c>
      <c r="E3095" s="10">
        <v>4659.5628999999999</v>
      </c>
      <c r="F3095" s="10">
        <v>4685.9116999999997</v>
      </c>
      <c r="G3095" s="10">
        <v>2934373300</v>
      </c>
      <c r="H3095" s="10">
        <v>40279025999</v>
      </c>
      <c r="I3095" s="10">
        <v>22.722799999999999</v>
      </c>
      <c r="J3095" s="10">
        <v>0.48730000000000001</v>
      </c>
    </row>
    <row r="3096" spans="1:10" x14ac:dyDescent="0.25">
      <c r="A3096" s="9">
        <v>42999</v>
      </c>
      <c r="B3096" s="10">
        <v>4685.9116999999997</v>
      </c>
      <c r="C3096" s="10">
        <v>4684.9742999999999</v>
      </c>
      <c r="D3096" s="10">
        <v>4706.5150999999996</v>
      </c>
      <c r="E3096" s="10">
        <v>4679.6085000000003</v>
      </c>
      <c r="F3096" s="10">
        <v>4683.8211000000001</v>
      </c>
      <c r="G3096" s="10">
        <v>2940187100</v>
      </c>
      <c r="H3096" s="10">
        <v>37098157282</v>
      </c>
      <c r="I3096" s="10">
        <v>-2.0905999999999998</v>
      </c>
      <c r="J3096" s="10">
        <v>-4.4600000000000001E-2</v>
      </c>
    </row>
    <row r="3097" spans="1:10" x14ac:dyDescent="0.25">
      <c r="A3097" s="9">
        <v>43000</v>
      </c>
      <c r="B3097" s="10">
        <v>4683.8211000000001</v>
      </c>
      <c r="C3097" s="10">
        <v>4675.4722000000002</v>
      </c>
      <c r="D3097" s="10">
        <v>4694.6836999999996</v>
      </c>
      <c r="E3097" s="10">
        <v>4666.8029999999999</v>
      </c>
      <c r="F3097" s="10">
        <v>4690.0496999999996</v>
      </c>
      <c r="G3097" s="10">
        <v>2990303800</v>
      </c>
      <c r="H3097" s="10">
        <v>38602597095</v>
      </c>
      <c r="I3097" s="10">
        <v>6.2286000000000001</v>
      </c>
      <c r="J3097" s="10">
        <v>0.13300000000000001</v>
      </c>
    </row>
    <row r="3098" spans="1:10" x14ac:dyDescent="0.25">
      <c r="A3098" s="9">
        <v>43003</v>
      </c>
      <c r="B3098" s="10">
        <v>4690.0496999999996</v>
      </c>
      <c r="C3098" s="10">
        <v>4680.2694000000001</v>
      </c>
      <c r="D3098" s="10">
        <v>4684.5401000000002</v>
      </c>
      <c r="E3098" s="10">
        <v>4658.0589</v>
      </c>
      <c r="F3098" s="10">
        <v>4668.8033999999998</v>
      </c>
      <c r="G3098" s="10">
        <v>3491057200</v>
      </c>
      <c r="H3098" s="10">
        <v>43459523776</v>
      </c>
      <c r="I3098" s="10">
        <v>-21.246300000000002</v>
      </c>
      <c r="J3098" s="10">
        <v>-0.45300000000000001</v>
      </c>
    </row>
    <row r="3099" spans="1:10" x14ac:dyDescent="0.25">
      <c r="A3099" s="9">
        <v>43004</v>
      </c>
      <c r="B3099" s="10">
        <v>4668.8033999999998</v>
      </c>
      <c r="C3099" s="10">
        <v>4660.3434999999999</v>
      </c>
      <c r="D3099" s="10">
        <v>4671.0951999999997</v>
      </c>
      <c r="E3099" s="10">
        <v>4651.1226999999999</v>
      </c>
      <c r="F3099" s="10">
        <v>4666.4093999999996</v>
      </c>
      <c r="G3099" s="10">
        <v>2183351900</v>
      </c>
      <c r="H3099" s="10">
        <v>27728317097</v>
      </c>
      <c r="I3099" s="10">
        <v>-2.3940000000000001</v>
      </c>
      <c r="J3099" s="10">
        <v>-5.1299999999999998E-2</v>
      </c>
    </row>
    <row r="3100" spans="1:10" x14ac:dyDescent="0.25">
      <c r="A3100" s="9">
        <v>43005</v>
      </c>
      <c r="B3100" s="10">
        <v>4666.4093999999996</v>
      </c>
      <c r="C3100" s="10">
        <v>4664.1679999999997</v>
      </c>
      <c r="D3100" s="10">
        <v>4682.1352999999999</v>
      </c>
      <c r="E3100" s="10">
        <v>4663.4179999999997</v>
      </c>
      <c r="F3100" s="10">
        <v>4673.3026</v>
      </c>
      <c r="G3100" s="10">
        <v>2252471800</v>
      </c>
      <c r="H3100" s="10">
        <v>28699842790</v>
      </c>
      <c r="I3100" s="10">
        <v>6.8932000000000002</v>
      </c>
      <c r="J3100" s="10">
        <v>0.1477</v>
      </c>
    </row>
    <row r="3101" spans="1:10" x14ac:dyDescent="0.25">
      <c r="A3101" s="9">
        <v>43006</v>
      </c>
      <c r="B3101" s="10">
        <v>4673.3026</v>
      </c>
      <c r="C3101" s="10">
        <v>4672.2767000000003</v>
      </c>
      <c r="D3101" s="10">
        <v>4672.2767000000003</v>
      </c>
      <c r="E3101" s="10">
        <v>4657.3963000000003</v>
      </c>
      <c r="F3101" s="10">
        <v>4663.2627000000002</v>
      </c>
      <c r="G3101" s="10">
        <v>2541600100</v>
      </c>
      <c r="H3101" s="10">
        <v>32903726264</v>
      </c>
      <c r="I3101" s="10">
        <v>-10.039899999999999</v>
      </c>
      <c r="J3101" s="10">
        <v>-0.21479999999999999</v>
      </c>
    </row>
    <row r="3102" spans="1:10" x14ac:dyDescent="0.25">
      <c r="A3102" s="9">
        <v>43007</v>
      </c>
      <c r="B3102" s="10">
        <v>4663.2627000000002</v>
      </c>
      <c r="C3102" s="10">
        <v>4665.1801999999998</v>
      </c>
      <c r="D3102" s="10">
        <v>4694.1773999999996</v>
      </c>
      <c r="E3102" s="10">
        <v>4664.7875000000004</v>
      </c>
      <c r="F3102" s="10">
        <v>4672.2502999999997</v>
      </c>
      <c r="G3102" s="10">
        <v>2299203400</v>
      </c>
      <c r="H3102" s="10">
        <v>31309100740</v>
      </c>
      <c r="I3102" s="10">
        <v>8.9876000000000005</v>
      </c>
      <c r="J3102" s="10">
        <v>0.19270000000000001</v>
      </c>
    </row>
    <row r="3103" spans="1:10" x14ac:dyDescent="0.25">
      <c r="A3103" s="9">
        <v>43017</v>
      </c>
      <c r="B3103" s="10">
        <v>4672.2502999999997</v>
      </c>
      <c r="C3103" s="10">
        <v>4743.7358000000004</v>
      </c>
      <c r="D3103" s="10">
        <v>4754.2923000000001</v>
      </c>
      <c r="E3103" s="10">
        <v>4710.3885</v>
      </c>
      <c r="F3103" s="10">
        <v>4719.9659000000001</v>
      </c>
      <c r="G3103" s="10">
        <v>4591217300</v>
      </c>
      <c r="H3103" s="10">
        <v>55573432135</v>
      </c>
      <c r="I3103" s="10">
        <v>47.715600000000002</v>
      </c>
      <c r="J3103" s="10">
        <v>1.0213000000000001</v>
      </c>
    </row>
    <row r="3104" spans="1:10" x14ac:dyDescent="0.25">
      <c r="A3104" s="9">
        <v>43018</v>
      </c>
      <c r="B3104" s="10">
        <v>4719.9659000000001</v>
      </c>
      <c r="C3104" s="10">
        <v>4723.0622000000003</v>
      </c>
      <c r="D3104" s="10">
        <v>4740.8464000000004</v>
      </c>
      <c r="E3104" s="10">
        <v>4682.1956</v>
      </c>
      <c r="F3104" s="10">
        <v>4726.0937999999996</v>
      </c>
      <c r="G3104" s="10">
        <v>3369509000</v>
      </c>
      <c r="H3104" s="10">
        <v>48561163931</v>
      </c>
      <c r="I3104" s="10">
        <v>6.1279000000000003</v>
      </c>
      <c r="J3104" s="10">
        <v>0.1298</v>
      </c>
    </row>
    <row r="3105" spans="1:10" x14ac:dyDescent="0.25">
      <c r="A3105" s="9">
        <v>43019</v>
      </c>
      <c r="B3105" s="10">
        <v>4726.0937999999996</v>
      </c>
      <c r="C3105" s="10">
        <v>4719.7084000000004</v>
      </c>
      <c r="D3105" s="10">
        <v>4752.5549000000001</v>
      </c>
      <c r="E3105" s="10">
        <v>4717.5974999999999</v>
      </c>
      <c r="F3105" s="10">
        <v>4739.6126999999997</v>
      </c>
      <c r="G3105" s="10">
        <v>3087202100</v>
      </c>
      <c r="H3105" s="10">
        <v>45403489400</v>
      </c>
      <c r="I3105" s="10">
        <v>13.5189</v>
      </c>
      <c r="J3105" s="10">
        <v>0.28599999999999998</v>
      </c>
    </row>
    <row r="3106" spans="1:10" x14ac:dyDescent="0.25">
      <c r="A3106" s="9">
        <v>43020</v>
      </c>
      <c r="B3106" s="10">
        <v>4739.6126999999997</v>
      </c>
      <c r="C3106" s="10">
        <v>4739.2259000000004</v>
      </c>
      <c r="D3106" s="10">
        <v>4747.0227000000004</v>
      </c>
      <c r="E3106" s="10">
        <v>4724.8171000000002</v>
      </c>
      <c r="F3106" s="10">
        <v>4740.2991000000002</v>
      </c>
      <c r="G3106" s="10">
        <v>2556778500</v>
      </c>
      <c r="H3106" s="10">
        <v>35087069710</v>
      </c>
      <c r="I3106" s="10">
        <v>0.68640000000000001</v>
      </c>
      <c r="J3106" s="10">
        <v>1.4500000000000001E-2</v>
      </c>
    </row>
    <row r="3107" spans="1:10" x14ac:dyDescent="0.25">
      <c r="A3107" s="9">
        <v>43021</v>
      </c>
      <c r="B3107" s="10">
        <v>4740.2991000000002</v>
      </c>
      <c r="C3107" s="10">
        <v>4742.5183999999999</v>
      </c>
      <c r="D3107" s="10">
        <v>4751.9152000000004</v>
      </c>
      <c r="E3107" s="10">
        <v>4736.3936000000003</v>
      </c>
      <c r="F3107" s="10">
        <v>4741.5164999999997</v>
      </c>
      <c r="G3107" s="10">
        <v>2514682100</v>
      </c>
      <c r="H3107" s="10">
        <v>32815219925</v>
      </c>
      <c r="I3107" s="10">
        <v>1.2174</v>
      </c>
      <c r="J3107" s="10">
        <v>2.5700000000000001E-2</v>
      </c>
    </row>
    <row r="3108" spans="1:10" x14ac:dyDescent="0.25">
      <c r="A3108" s="9">
        <v>43024</v>
      </c>
      <c r="B3108" s="10">
        <v>4741.5164999999997</v>
      </c>
      <c r="C3108" s="10">
        <v>4741.2705999999998</v>
      </c>
      <c r="D3108" s="10">
        <v>4749.8252000000002</v>
      </c>
      <c r="E3108" s="10">
        <v>4706.3546999999999</v>
      </c>
      <c r="F3108" s="10">
        <v>4708.8836000000001</v>
      </c>
      <c r="G3108" s="10">
        <v>3051101400</v>
      </c>
      <c r="H3108" s="10">
        <v>42019516015</v>
      </c>
      <c r="I3108" s="10">
        <v>-32.632899999999999</v>
      </c>
      <c r="J3108" s="10">
        <v>-0.68820000000000003</v>
      </c>
    </row>
    <row r="3109" spans="1:10" x14ac:dyDescent="0.25">
      <c r="A3109" s="9">
        <v>43025</v>
      </c>
      <c r="B3109" s="10">
        <v>4708.8836000000001</v>
      </c>
      <c r="C3109" s="10">
        <v>4706.1765999999998</v>
      </c>
      <c r="D3109" s="10">
        <v>4717.2916999999998</v>
      </c>
      <c r="E3109" s="10">
        <v>4692.3236999999999</v>
      </c>
      <c r="F3109" s="10">
        <v>4708.7946000000002</v>
      </c>
      <c r="G3109" s="10">
        <v>2129976400</v>
      </c>
      <c r="H3109" s="10">
        <v>29923763919</v>
      </c>
      <c r="I3109" s="10">
        <v>-8.8999999999999996E-2</v>
      </c>
      <c r="J3109" s="10">
        <v>-1.9E-3</v>
      </c>
    </row>
    <row r="3110" spans="1:10" x14ac:dyDescent="0.25">
      <c r="A3110" s="9">
        <v>43026</v>
      </c>
      <c r="B3110" s="10">
        <v>4708.7946000000002</v>
      </c>
      <c r="C3110" s="10">
        <v>4710.6774999999998</v>
      </c>
      <c r="D3110" s="10">
        <v>4742.1581999999999</v>
      </c>
      <c r="E3110" s="10">
        <v>4708.4299000000001</v>
      </c>
      <c r="F3110" s="10">
        <v>4740.8298000000004</v>
      </c>
      <c r="G3110" s="10">
        <v>3293512300</v>
      </c>
      <c r="H3110" s="10">
        <v>41166832158</v>
      </c>
      <c r="I3110" s="10">
        <v>32.035200000000003</v>
      </c>
      <c r="J3110" s="10">
        <v>0.68030000000000002</v>
      </c>
    </row>
    <row r="3111" spans="1:10" x14ac:dyDescent="0.25">
      <c r="A3111" s="9">
        <v>43027</v>
      </c>
      <c r="B3111" s="10">
        <v>4740.8298000000004</v>
      </c>
      <c r="C3111" s="10">
        <v>4736.9376000000002</v>
      </c>
      <c r="D3111" s="10">
        <v>4745.1957000000002</v>
      </c>
      <c r="E3111" s="10">
        <v>4726.4186</v>
      </c>
      <c r="F3111" s="10">
        <v>4740.4319999999998</v>
      </c>
      <c r="G3111" s="10">
        <v>3201569500</v>
      </c>
      <c r="H3111" s="10">
        <v>40788291028</v>
      </c>
      <c r="I3111" s="10">
        <v>-0.39779999999999999</v>
      </c>
      <c r="J3111" s="10">
        <v>-8.3999999999999995E-3</v>
      </c>
    </row>
    <row r="3112" spans="1:10" x14ac:dyDescent="0.25">
      <c r="A3112" s="9">
        <v>43028</v>
      </c>
      <c r="B3112" s="10">
        <v>4740.4319999999998</v>
      </c>
      <c r="C3112" s="10">
        <v>4731.6175999999996</v>
      </c>
      <c r="D3112" s="10">
        <v>4744.9188000000004</v>
      </c>
      <c r="E3112" s="10">
        <v>4718.4501</v>
      </c>
      <c r="F3112" s="10">
        <v>4742.3059000000003</v>
      </c>
      <c r="G3112" s="10">
        <v>2036039300</v>
      </c>
      <c r="H3112" s="10">
        <v>28488040478</v>
      </c>
      <c r="I3112" s="10">
        <v>1.8738999999999999</v>
      </c>
      <c r="J3112" s="10">
        <v>3.95E-2</v>
      </c>
    </row>
    <row r="3113" spans="1:10" x14ac:dyDescent="0.25">
      <c r="A3113" s="9">
        <v>43031</v>
      </c>
      <c r="B3113" s="10">
        <v>4742.3059000000003</v>
      </c>
      <c r="C3113" s="10">
        <v>4745.4841999999999</v>
      </c>
      <c r="D3113" s="10">
        <v>4753.2115000000003</v>
      </c>
      <c r="E3113" s="10">
        <v>4731.5555999999997</v>
      </c>
      <c r="F3113" s="10">
        <v>4746.4996000000001</v>
      </c>
      <c r="G3113" s="10">
        <v>2482294700</v>
      </c>
      <c r="H3113" s="10">
        <v>31502226725</v>
      </c>
      <c r="I3113" s="10">
        <v>4.1936999999999998</v>
      </c>
      <c r="J3113" s="10">
        <v>8.8400000000000006E-2</v>
      </c>
    </row>
    <row r="3114" spans="1:10" x14ac:dyDescent="0.25">
      <c r="A3114" s="9">
        <v>43032</v>
      </c>
      <c r="B3114" s="10">
        <v>4746.4996000000001</v>
      </c>
      <c r="C3114" s="10">
        <v>4738.3019000000004</v>
      </c>
      <c r="D3114" s="10">
        <v>4775.7304000000004</v>
      </c>
      <c r="E3114" s="10">
        <v>4732.8342000000002</v>
      </c>
      <c r="F3114" s="10">
        <v>4775.1342000000004</v>
      </c>
      <c r="G3114" s="10">
        <v>2915957000</v>
      </c>
      <c r="H3114" s="10">
        <v>38200323314</v>
      </c>
      <c r="I3114" s="10">
        <v>28.634599999999999</v>
      </c>
      <c r="J3114" s="10">
        <v>0.60329999999999995</v>
      </c>
    </row>
    <row r="3115" spans="1:10" x14ac:dyDescent="0.25">
      <c r="A3115" s="9">
        <v>43033</v>
      </c>
      <c r="B3115" s="10">
        <v>4775.1342000000004</v>
      </c>
      <c r="C3115" s="10">
        <v>4771.8172999999997</v>
      </c>
      <c r="D3115" s="10">
        <v>4789.3954000000003</v>
      </c>
      <c r="E3115" s="10">
        <v>4767.2394000000004</v>
      </c>
      <c r="F3115" s="10">
        <v>4787.0083000000004</v>
      </c>
      <c r="G3115" s="10">
        <v>2415173200</v>
      </c>
      <c r="H3115" s="10">
        <v>31783783566</v>
      </c>
      <c r="I3115" s="10">
        <v>11.8741</v>
      </c>
      <c r="J3115" s="10">
        <v>0.2487</v>
      </c>
    </row>
    <row r="3116" spans="1:10" x14ac:dyDescent="0.25">
      <c r="A3116" s="9">
        <v>43034</v>
      </c>
      <c r="B3116" s="10">
        <v>4787.0083000000004</v>
      </c>
      <c r="C3116" s="10">
        <v>4787.1679999999997</v>
      </c>
      <c r="D3116" s="10">
        <v>4818.2281999999996</v>
      </c>
      <c r="E3116" s="10">
        <v>4782.3095000000003</v>
      </c>
      <c r="F3116" s="10">
        <v>4791.8467000000001</v>
      </c>
      <c r="G3116" s="10">
        <v>4383680500</v>
      </c>
      <c r="H3116" s="10">
        <v>56912474069</v>
      </c>
      <c r="I3116" s="10">
        <v>4.8384</v>
      </c>
      <c r="J3116" s="10">
        <v>0.1011</v>
      </c>
    </row>
    <row r="3117" spans="1:10" x14ac:dyDescent="0.25">
      <c r="A3117" s="9">
        <v>43035</v>
      </c>
      <c r="B3117" s="10">
        <v>4791.8467000000001</v>
      </c>
      <c r="C3117" s="10">
        <v>4788.9754999999996</v>
      </c>
      <c r="D3117" s="10">
        <v>4808.2461000000003</v>
      </c>
      <c r="E3117" s="10">
        <v>4783.5114999999996</v>
      </c>
      <c r="F3117" s="10">
        <v>4806.6271999999999</v>
      </c>
      <c r="G3117" s="10">
        <v>4081913600</v>
      </c>
      <c r="H3117" s="10">
        <v>51612043154</v>
      </c>
      <c r="I3117" s="10">
        <v>14.7805</v>
      </c>
      <c r="J3117" s="10">
        <v>0.3085</v>
      </c>
    </row>
    <row r="3118" spans="1:10" x14ac:dyDescent="0.25">
      <c r="A3118" s="9">
        <v>43038</v>
      </c>
      <c r="B3118" s="10">
        <v>4806.6271999999999</v>
      </c>
      <c r="C3118" s="10">
        <v>4806.0294999999996</v>
      </c>
      <c r="D3118" s="10">
        <v>4815.6962000000003</v>
      </c>
      <c r="E3118" s="10">
        <v>4732.9009999999998</v>
      </c>
      <c r="F3118" s="10">
        <v>4786.0425999999998</v>
      </c>
      <c r="G3118" s="10">
        <v>4443266500</v>
      </c>
      <c r="H3118" s="10">
        <v>56738372792</v>
      </c>
      <c r="I3118" s="10">
        <v>-20.584599999999998</v>
      </c>
      <c r="J3118" s="10">
        <v>-0.42830000000000001</v>
      </c>
    </row>
    <row r="3119" spans="1:10" x14ac:dyDescent="0.25">
      <c r="A3119" s="9">
        <v>43039</v>
      </c>
      <c r="B3119" s="10">
        <v>4786.0425999999998</v>
      </c>
      <c r="C3119" s="10">
        <v>4771.5084999999999</v>
      </c>
      <c r="D3119" s="10">
        <v>4773.1406999999999</v>
      </c>
      <c r="E3119" s="10">
        <v>4742.0784000000003</v>
      </c>
      <c r="F3119" s="10">
        <v>4767.5522000000001</v>
      </c>
      <c r="G3119" s="10">
        <v>3344057100</v>
      </c>
      <c r="H3119" s="10">
        <v>44430245175</v>
      </c>
      <c r="I3119" s="10">
        <v>-18.490400000000001</v>
      </c>
      <c r="J3119" s="10">
        <v>-0.38629999999999998</v>
      </c>
    </row>
    <row r="3120" spans="1:10" x14ac:dyDescent="0.25">
      <c r="A3120" s="9">
        <v>43040</v>
      </c>
      <c r="B3120" s="10">
        <v>4767.5522000000001</v>
      </c>
      <c r="C3120" s="10">
        <v>4766.1256000000003</v>
      </c>
      <c r="D3120" s="10">
        <v>4785.2015000000001</v>
      </c>
      <c r="E3120" s="10">
        <v>4738.0645000000004</v>
      </c>
      <c r="F3120" s="10">
        <v>4744.3643000000002</v>
      </c>
      <c r="G3120" s="10">
        <v>4535017000</v>
      </c>
      <c r="H3120" s="10">
        <v>58001457743</v>
      </c>
      <c r="I3120" s="10">
        <v>-23.187899999999999</v>
      </c>
      <c r="J3120" s="10">
        <v>-0.4864</v>
      </c>
    </row>
    <row r="3121" spans="1:10" x14ac:dyDescent="0.25">
      <c r="A3121" s="9">
        <v>43041</v>
      </c>
      <c r="B3121" s="10">
        <v>4744.3643000000002</v>
      </c>
      <c r="C3121" s="10">
        <v>4741.5214999999998</v>
      </c>
      <c r="D3121" s="10">
        <v>4745.7785999999996</v>
      </c>
      <c r="E3121" s="10">
        <v>4714.4385000000002</v>
      </c>
      <c r="F3121" s="10">
        <v>4744.3823000000002</v>
      </c>
      <c r="G3121" s="10">
        <v>3554607700</v>
      </c>
      <c r="H3121" s="10">
        <v>43672939587</v>
      </c>
      <c r="I3121" s="10">
        <v>1.7999999999999999E-2</v>
      </c>
      <c r="J3121" s="10">
        <v>4.0000000000000002E-4</v>
      </c>
    </row>
    <row r="3122" spans="1:10" x14ac:dyDescent="0.25">
      <c r="A3122" s="9">
        <v>43042</v>
      </c>
      <c r="B3122" s="10">
        <v>4744.3823000000002</v>
      </c>
      <c r="C3122" s="10">
        <v>4737.9296999999997</v>
      </c>
      <c r="D3122" s="10">
        <v>4740.1598999999997</v>
      </c>
      <c r="E3122" s="10">
        <v>4691.1298999999999</v>
      </c>
      <c r="F3122" s="10">
        <v>4724.2806</v>
      </c>
      <c r="G3122" s="10">
        <v>3930555400</v>
      </c>
      <c r="H3122" s="10">
        <v>47034172242</v>
      </c>
      <c r="I3122" s="10">
        <v>-20.101700000000001</v>
      </c>
      <c r="J3122" s="10">
        <v>-0.42370000000000002</v>
      </c>
    </row>
    <row r="3123" spans="1:10" x14ac:dyDescent="0.25">
      <c r="A3123" s="9">
        <v>43045</v>
      </c>
      <c r="B3123" s="10">
        <v>4724.2806</v>
      </c>
      <c r="C3123" s="10">
        <v>4720.5699000000004</v>
      </c>
      <c r="D3123" s="10">
        <v>4758.6100999999999</v>
      </c>
      <c r="E3123" s="10">
        <v>4705.1238000000003</v>
      </c>
      <c r="F3123" s="10">
        <v>4757.0767999999998</v>
      </c>
      <c r="G3123" s="10">
        <v>3323093300</v>
      </c>
      <c r="H3123" s="10">
        <v>47544085502</v>
      </c>
      <c r="I3123" s="10">
        <v>32.796199999999999</v>
      </c>
      <c r="J3123" s="10">
        <v>0.69420000000000004</v>
      </c>
    </row>
    <row r="3124" spans="1:10" x14ac:dyDescent="0.25">
      <c r="A3124" s="9">
        <v>43046</v>
      </c>
      <c r="B3124" s="10">
        <v>4757.0767999999998</v>
      </c>
      <c r="C3124" s="10">
        <v>4757.2106000000003</v>
      </c>
      <c r="D3124" s="10">
        <v>4804.9050999999999</v>
      </c>
      <c r="E3124" s="10">
        <v>4753.4921999999997</v>
      </c>
      <c r="F3124" s="10">
        <v>4786.6007</v>
      </c>
      <c r="G3124" s="10">
        <v>4462313700</v>
      </c>
      <c r="H3124" s="10">
        <v>58559226705</v>
      </c>
      <c r="I3124" s="10">
        <v>29.523900000000001</v>
      </c>
      <c r="J3124" s="10">
        <v>0.62060000000000004</v>
      </c>
    </row>
    <row r="3125" spans="1:10" x14ac:dyDescent="0.25">
      <c r="A3125" s="9">
        <v>43047</v>
      </c>
      <c r="B3125" s="10">
        <v>4786.6007</v>
      </c>
      <c r="C3125" s="10">
        <v>4786.1598999999997</v>
      </c>
      <c r="D3125" s="10">
        <v>4829.4493000000002</v>
      </c>
      <c r="E3125" s="10">
        <v>4777.5834999999997</v>
      </c>
      <c r="F3125" s="10">
        <v>4788.8482999999997</v>
      </c>
      <c r="G3125" s="10">
        <v>4166395400</v>
      </c>
      <c r="H3125" s="10">
        <v>56693099264</v>
      </c>
      <c r="I3125" s="10">
        <v>2.2475999999999998</v>
      </c>
      <c r="J3125" s="10">
        <v>4.7E-2</v>
      </c>
    </row>
    <row r="3126" spans="1:10" x14ac:dyDescent="0.25">
      <c r="A3126" s="9">
        <v>43048</v>
      </c>
      <c r="B3126" s="10">
        <v>4788.8482999999997</v>
      </c>
      <c r="C3126" s="10">
        <v>4785.7640000000001</v>
      </c>
      <c r="D3126" s="10">
        <v>4815.0370999999996</v>
      </c>
      <c r="E3126" s="10">
        <v>4780.6490999999996</v>
      </c>
      <c r="F3126" s="10">
        <v>4814.4146000000001</v>
      </c>
      <c r="G3126" s="10">
        <v>3162782100</v>
      </c>
      <c r="H3126" s="10">
        <v>43519064359</v>
      </c>
      <c r="I3126" s="10">
        <v>25.566299999999998</v>
      </c>
      <c r="J3126" s="10">
        <v>0.53390000000000004</v>
      </c>
    </row>
    <row r="3127" spans="1:10" x14ac:dyDescent="0.25">
      <c r="A3127" s="9">
        <v>43049</v>
      </c>
      <c r="B3127" s="10">
        <v>4814.4146000000001</v>
      </c>
      <c r="C3127" s="10">
        <v>4810.2776999999996</v>
      </c>
      <c r="D3127" s="10">
        <v>4849.2509</v>
      </c>
      <c r="E3127" s="10">
        <v>4806.2021999999997</v>
      </c>
      <c r="F3127" s="10">
        <v>4841.3765000000003</v>
      </c>
      <c r="G3127" s="10">
        <v>4319769800</v>
      </c>
      <c r="H3127" s="10">
        <v>58634464774</v>
      </c>
      <c r="I3127" s="10">
        <v>26.9619</v>
      </c>
      <c r="J3127" s="10">
        <v>0.56000000000000005</v>
      </c>
    </row>
    <row r="3128" spans="1:10" x14ac:dyDescent="0.25">
      <c r="A3128" s="9">
        <v>43052</v>
      </c>
      <c r="B3128" s="10">
        <v>4841.3765000000003</v>
      </c>
      <c r="C3128" s="10">
        <v>4849.6391000000003</v>
      </c>
      <c r="D3128" s="10">
        <v>4882.5281000000004</v>
      </c>
      <c r="E3128" s="10">
        <v>4849.6391000000003</v>
      </c>
      <c r="F3128" s="10">
        <v>4867.8140000000003</v>
      </c>
      <c r="G3128" s="10">
        <v>5408324000</v>
      </c>
      <c r="H3128" s="10">
        <v>67049774839</v>
      </c>
      <c r="I3128" s="10">
        <v>26.4375</v>
      </c>
      <c r="J3128" s="10">
        <v>0.54610000000000003</v>
      </c>
    </row>
    <row r="3129" spans="1:10" x14ac:dyDescent="0.25">
      <c r="A3129" s="9">
        <v>43053</v>
      </c>
      <c r="B3129" s="10">
        <v>4867.8140000000003</v>
      </c>
      <c r="C3129" s="10">
        <v>4866.558</v>
      </c>
      <c r="D3129" s="10">
        <v>4867.9831999999997</v>
      </c>
      <c r="E3129" s="10">
        <v>4816.0658000000003</v>
      </c>
      <c r="F3129" s="10">
        <v>4836.0492000000004</v>
      </c>
      <c r="G3129" s="10">
        <v>4035336600</v>
      </c>
      <c r="H3129" s="10">
        <v>57677212240</v>
      </c>
      <c r="I3129" s="10">
        <v>-31.764800000000001</v>
      </c>
      <c r="J3129" s="10">
        <v>-0.65249999999999997</v>
      </c>
    </row>
    <row r="3130" spans="1:10" x14ac:dyDescent="0.25">
      <c r="A3130" s="9">
        <v>43054</v>
      </c>
      <c r="B3130" s="10">
        <v>4836.0492000000004</v>
      </c>
      <c r="C3130" s="10">
        <v>4824.2129000000004</v>
      </c>
      <c r="D3130" s="10">
        <v>4836.5811000000003</v>
      </c>
      <c r="E3130" s="10">
        <v>4793.9574000000002</v>
      </c>
      <c r="F3130" s="10">
        <v>4814.7821999999996</v>
      </c>
      <c r="G3130" s="10">
        <v>3467157700</v>
      </c>
      <c r="H3130" s="10">
        <v>49032906773</v>
      </c>
      <c r="I3130" s="10">
        <v>-21.266999999999999</v>
      </c>
      <c r="J3130" s="10">
        <v>-0.43980000000000002</v>
      </c>
    </row>
    <row r="3131" spans="1:10" x14ac:dyDescent="0.25">
      <c r="A3131" s="9">
        <v>43055</v>
      </c>
      <c r="B3131" s="10">
        <v>4814.7821999999996</v>
      </c>
      <c r="C3131" s="10">
        <v>4809.4373999999998</v>
      </c>
      <c r="D3131" s="10">
        <v>4832.2619000000004</v>
      </c>
      <c r="E3131" s="10">
        <v>4802.8059999999996</v>
      </c>
      <c r="F3131" s="10">
        <v>4827.4683000000005</v>
      </c>
      <c r="G3131" s="10">
        <v>3380907400</v>
      </c>
      <c r="H3131" s="10">
        <v>51389566353</v>
      </c>
      <c r="I3131" s="10">
        <v>12.6861</v>
      </c>
      <c r="J3131" s="10">
        <v>0.26350000000000001</v>
      </c>
    </row>
    <row r="3132" spans="1:10" x14ac:dyDescent="0.25">
      <c r="A3132" s="9">
        <v>43056</v>
      </c>
      <c r="B3132" s="10">
        <v>4827.4683000000005</v>
      </c>
      <c r="C3132" s="10">
        <v>4820.9682000000003</v>
      </c>
      <c r="D3132" s="10">
        <v>4836.4704000000002</v>
      </c>
      <c r="E3132" s="10">
        <v>4797.8662999999997</v>
      </c>
      <c r="F3132" s="10">
        <v>4835.3683000000001</v>
      </c>
      <c r="G3132" s="10">
        <v>6667617800</v>
      </c>
      <c r="H3132" s="10">
        <v>83973378902</v>
      </c>
      <c r="I3132" s="10">
        <v>7.9</v>
      </c>
      <c r="J3132" s="10">
        <v>0.1636</v>
      </c>
    </row>
    <row r="3133" spans="1:10" x14ac:dyDescent="0.25">
      <c r="A3133" s="9">
        <v>43059</v>
      </c>
      <c r="B3133" s="10">
        <v>4835.3683000000001</v>
      </c>
      <c r="C3133" s="10">
        <v>4809.6639999999998</v>
      </c>
      <c r="D3133" s="10">
        <v>4858.2622000000001</v>
      </c>
      <c r="E3133" s="10">
        <v>4766.6752999999999</v>
      </c>
      <c r="F3133" s="10">
        <v>4857.3329000000003</v>
      </c>
      <c r="G3133" s="10">
        <v>4551105500</v>
      </c>
      <c r="H3133" s="10">
        <v>59851670076</v>
      </c>
      <c r="I3133" s="10">
        <v>21.964600000000001</v>
      </c>
      <c r="J3133" s="10">
        <v>0.45419999999999999</v>
      </c>
    </row>
    <row r="3134" spans="1:10" x14ac:dyDescent="0.25">
      <c r="A3134" s="9">
        <v>43060</v>
      </c>
      <c r="B3134" s="10">
        <v>4857.3329000000003</v>
      </c>
      <c r="C3134" s="10">
        <v>4847.7255999999998</v>
      </c>
      <c r="D3134" s="10">
        <v>4922.2764999999999</v>
      </c>
      <c r="E3134" s="10">
        <v>4842.5183999999999</v>
      </c>
      <c r="F3134" s="10">
        <v>4921.2673000000004</v>
      </c>
      <c r="G3134" s="10">
        <v>6127131800</v>
      </c>
      <c r="H3134" s="10">
        <v>84917677898</v>
      </c>
      <c r="I3134" s="10">
        <v>63.934399999999997</v>
      </c>
      <c r="J3134" s="10">
        <v>1.3162</v>
      </c>
    </row>
    <row r="3135" spans="1:10" x14ac:dyDescent="0.25">
      <c r="A3135" s="9">
        <v>43061</v>
      </c>
      <c r="B3135" s="10">
        <v>4921.2673000000004</v>
      </c>
      <c r="C3135" s="10">
        <v>4933.2664999999997</v>
      </c>
      <c r="D3135" s="10">
        <v>4957.7157999999999</v>
      </c>
      <c r="E3135" s="10">
        <v>4890.8599000000004</v>
      </c>
      <c r="F3135" s="10">
        <v>4928.3230000000003</v>
      </c>
      <c r="G3135" s="10">
        <v>6950124200</v>
      </c>
      <c r="H3135" s="10">
        <v>87471649559</v>
      </c>
      <c r="I3135" s="10">
        <v>7.0556999999999999</v>
      </c>
      <c r="J3135" s="10">
        <v>0.1434</v>
      </c>
    </row>
    <row r="3136" spans="1:10" x14ac:dyDescent="0.25">
      <c r="A3136" s="9">
        <v>43062</v>
      </c>
      <c r="B3136" s="10">
        <v>4928.3230000000003</v>
      </c>
      <c r="C3136" s="10">
        <v>4919.4813000000004</v>
      </c>
      <c r="D3136" s="10">
        <v>4919.4813000000004</v>
      </c>
      <c r="E3136" s="10">
        <v>4782.1491999999998</v>
      </c>
      <c r="F3136" s="10">
        <v>4798.5506999999998</v>
      </c>
      <c r="G3136" s="10">
        <v>6321547300</v>
      </c>
      <c r="H3136" s="10">
        <v>79732736445</v>
      </c>
      <c r="I3136" s="10">
        <v>-129.7723</v>
      </c>
      <c r="J3136" s="10">
        <v>-2.6332</v>
      </c>
    </row>
    <row r="3137" spans="1:10" x14ac:dyDescent="0.25">
      <c r="A3137" s="9">
        <v>43063</v>
      </c>
      <c r="B3137" s="10">
        <v>4798.5506999999998</v>
      </c>
      <c r="C3137" s="10">
        <v>4781.4362000000001</v>
      </c>
      <c r="D3137" s="10">
        <v>4805.6279000000004</v>
      </c>
      <c r="E3137" s="10">
        <v>4736.8280000000004</v>
      </c>
      <c r="F3137" s="10">
        <v>4798.5167000000001</v>
      </c>
      <c r="G3137" s="10">
        <v>4311691300</v>
      </c>
      <c r="H3137" s="10">
        <v>61600633114</v>
      </c>
      <c r="I3137" s="10">
        <v>-3.4000000000000002E-2</v>
      </c>
      <c r="J3137" s="10">
        <v>-6.9999999999999999E-4</v>
      </c>
    </row>
    <row r="3138" spans="1:10" x14ac:dyDescent="0.25">
      <c r="A3138" s="9">
        <v>43066</v>
      </c>
      <c r="B3138" s="10">
        <v>4798.5167000000001</v>
      </c>
      <c r="C3138" s="10">
        <v>4780.8023999999996</v>
      </c>
      <c r="D3138" s="10">
        <v>4780.9543000000003</v>
      </c>
      <c r="E3138" s="10">
        <v>4736.1781000000001</v>
      </c>
      <c r="F3138" s="10">
        <v>4756.4894000000004</v>
      </c>
      <c r="G3138" s="10">
        <v>4718038800</v>
      </c>
      <c r="H3138" s="10">
        <v>59469069413</v>
      </c>
      <c r="I3138" s="10">
        <v>-42.027299999999997</v>
      </c>
      <c r="J3138" s="10">
        <v>-0.87580000000000002</v>
      </c>
    </row>
    <row r="3139" spans="1:10" x14ac:dyDescent="0.25">
      <c r="A3139" s="9">
        <v>43067</v>
      </c>
      <c r="B3139" s="10">
        <v>4756.4894000000004</v>
      </c>
      <c r="C3139" s="10">
        <v>4737.9005999999999</v>
      </c>
      <c r="D3139" s="10">
        <v>4763.1944000000003</v>
      </c>
      <c r="E3139" s="10">
        <v>4714.5600999999997</v>
      </c>
      <c r="F3139" s="10">
        <v>4760.7887000000001</v>
      </c>
      <c r="G3139" s="10">
        <v>3064331100</v>
      </c>
      <c r="H3139" s="10">
        <v>40058792663</v>
      </c>
      <c r="I3139" s="10">
        <v>4.2992999999999997</v>
      </c>
      <c r="J3139" s="10">
        <v>9.0399999999999994E-2</v>
      </c>
    </row>
    <row r="3140" spans="1:10" x14ac:dyDescent="0.25">
      <c r="A3140" s="9">
        <v>43068</v>
      </c>
      <c r="B3140" s="10">
        <v>4760.7887000000001</v>
      </c>
      <c r="C3140" s="10">
        <v>4764.4942000000001</v>
      </c>
      <c r="D3140" s="10">
        <v>4776.9174999999996</v>
      </c>
      <c r="E3140" s="10">
        <v>4710.7003999999997</v>
      </c>
      <c r="F3140" s="10">
        <v>4755.9597000000003</v>
      </c>
      <c r="G3140" s="10">
        <v>3914710100</v>
      </c>
      <c r="H3140" s="10">
        <v>57065781334</v>
      </c>
      <c r="I3140" s="10">
        <v>-4.8289999999999997</v>
      </c>
      <c r="J3140" s="10">
        <v>-0.1014</v>
      </c>
    </row>
    <row r="3141" spans="1:10" x14ac:dyDescent="0.25">
      <c r="A3141" s="9">
        <v>43069</v>
      </c>
      <c r="B3141" s="10">
        <v>4755.9597000000003</v>
      </c>
      <c r="C3141" s="10">
        <v>4744.2025000000003</v>
      </c>
      <c r="D3141" s="10">
        <v>4760.0703000000003</v>
      </c>
      <c r="E3141" s="10">
        <v>4703.9534000000003</v>
      </c>
      <c r="F3141" s="10">
        <v>4725.7812000000004</v>
      </c>
      <c r="G3141" s="10">
        <v>3416664100</v>
      </c>
      <c r="H3141" s="10">
        <v>47240960050</v>
      </c>
      <c r="I3141" s="10">
        <v>-30.1785</v>
      </c>
      <c r="J3141" s="10">
        <v>-0.63449999999999995</v>
      </c>
    </row>
    <row r="3142" spans="1:10" x14ac:dyDescent="0.25">
      <c r="A3142" s="9">
        <v>43070</v>
      </c>
      <c r="B3142" s="10">
        <v>4725.7812000000004</v>
      </c>
      <c r="C3142" s="10">
        <v>4721.07</v>
      </c>
      <c r="D3142" s="10">
        <v>4738.3850000000002</v>
      </c>
      <c r="E3142" s="10">
        <v>4698.4501</v>
      </c>
      <c r="F3142" s="10">
        <v>4718.1346000000003</v>
      </c>
      <c r="G3142" s="10">
        <v>3169044600</v>
      </c>
      <c r="H3142" s="10">
        <v>42647810517</v>
      </c>
      <c r="I3142" s="10">
        <v>-7.6466000000000003</v>
      </c>
      <c r="J3142" s="10">
        <v>-0.1618</v>
      </c>
    </row>
    <row r="3143" spans="1:10" x14ac:dyDescent="0.25">
      <c r="A3143" s="9">
        <v>43073</v>
      </c>
      <c r="B3143" s="10">
        <v>4718.1346000000003</v>
      </c>
      <c r="C3143" s="10">
        <v>4710.9616999999998</v>
      </c>
      <c r="D3143" s="10">
        <v>4742.9273999999996</v>
      </c>
      <c r="E3143" s="10">
        <v>4700.0282999999999</v>
      </c>
      <c r="F3143" s="10">
        <v>4724.0248000000001</v>
      </c>
      <c r="G3143" s="10">
        <v>2814274900</v>
      </c>
      <c r="H3143" s="10">
        <v>41318368506</v>
      </c>
      <c r="I3143" s="10">
        <v>5.8902000000000001</v>
      </c>
      <c r="J3143" s="10">
        <v>0.12479999999999999</v>
      </c>
    </row>
    <row r="3144" spans="1:10" x14ac:dyDescent="0.25">
      <c r="A3144" s="9">
        <v>43074</v>
      </c>
      <c r="B3144" s="10">
        <v>4724.0248000000001</v>
      </c>
      <c r="C3144" s="10">
        <v>4713.4290000000001</v>
      </c>
      <c r="D3144" s="10">
        <v>4744.2875999999997</v>
      </c>
      <c r="E3144" s="10">
        <v>4711.2057999999997</v>
      </c>
      <c r="F3144" s="10">
        <v>4735.6026000000002</v>
      </c>
      <c r="G3144" s="10">
        <v>5842546100</v>
      </c>
      <c r="H3144" s="10">
        <v>70091712296</v>
      </c>
      <c r="I3144" s="10">
        <v>11.5778</v>
      </c>
      <c r="J3144" s="10">
        <v>0.24510000000000001</v>
      </c>
    </row>
    <row r="3145" spans="1:10" x14ac:dyDescent="0.25">
      <c r="A3145" s="9">
        <v>43075</v>
      </c>
      <c r="B3145" s="10">
        <v>4735.6026000000002</v>
      </c>
      <c r="C3145" s="10">
        <v>4721.5347000000002</v>
      </c>
      <c r="D3145" s="10">
        <v>4724.9110000000001</v>
      </c>
      <c r="E3145" s="10">
        <v>4655.8842000000004</v>
      </c>
      <c r="F3145" s="10">
        <v>4708.7012000000004</v>
      </c>
      <c r="G3145" s="10">
        <v>3327469000</v>
      </c>
      <c r="H3145" s="10">
        <v>42751351294</v>
      </c>
      <c r="I3145" s="10">
        <v>-26.901399999999999</v>
      </c>
      <c r="J3145" s="10">
        <v>-0.56810000000000005</v>
      </c>
    </row>
    <row r="3146" spans="1:10" x14ac:dyDescent="0.25">
      <c r="A3146" s="9">
        <v>43076</v>
      </c>
      <c r="B3146" s="10">
        <v>4708.7012000000004</v>
      </c>
      <c r="C3146" s="10">
        <v>4697.1378000000004</v>
      </c>
      <c r="D3146" s="10">
        <v>4709.5410000000002</v>
      </c>
      <c r="E3146" s="10">
        <v>4645.6984000000002</v>
      </c>
      <c r="F3146" s="10">
        <v>4660.8383999999996</v>
      </c>
      <c r="G3146" s="10">
        <v>2806621600</v>
      </c>
      <c r="H3146" s="10">
        <v>37642790158</v>
      </c>
      <c r="I3146" s="10">
        <v>-47.8628</v>
      </c>
      <c r="J3146" s="10">
        <v>-1.0165</v>
      </c>
    </row>
    <row r="3147" spans="1:10" x14ac:dyDescent="0.25">
      <c r="A3147" s="9">
        <v>43077</v>
      </c>
      <c r="B3147" s="10">
        <v>4660.8383999999996</v>
      </c>
      <c r="C3147" s="10">
        <v>4650.2860000000001</v>
      </c>
      <c r="D3147" s="10">
        <v>4689.9141</v>
      </c>
      <c r="E3147" s="10">
        <v>4637.6095999999998</v>
      </c>
      <c r="F3147" s="10">
        <v>4675.8398999999999</v>
      </c>
      <c r="G3147" s="10">
        <v>2638547500</v>
      </c>
      <c r="H3147" s="10">
        <v>36584393292</v>
      </c>
      <c r="I3147" s="10">
        <v>15.0015</v>
      </c>
      <c r="J3147" s="10">
        <v>0.32190000000000002</v>
      </c>
    </row>
    <row r="3148" spans="1:10" x14ac:dyDescent="0.25">
      <c r="A3148" s="9">
        <v>43080</v>
      </c>
      <c r="B3148" s="10">
        <v>4675.8398999999999</v>
      </c>
      <c r="C3148" s="10">
        <v>4678.9101000000001</v>
      </c>
      <c r="D3148" s="10">
        <v>4725.1770999999999</v>
      </c>
      <c r="E3148" s="10">
        <v>4673.8036000000002</v>
      </c>
      <c r="F3148" s="10">
        <v>4725.1770999999999</v>
      </c>
      <c r="G3148" s="10">
        <v>2929697700</v>
      </c>
      <c r="H3148" s="10">
        <v>43180944370</v>
      </c>
      <c r="I3148" s="10">
        <v>49.337200000000003</v>
      </c>
      <c r="J3148" s="10">
        <v>1.0551999999999999</v>
      </c>
    </row>
    <row r="3149" spans="1:10" x14ac:dyDescent="0.25">
      <c r="A3149" s="9">
        <v>43081</v>
      </c>
      <c r="B3149" s="10">
        <v>4725.1770999999999</v>
      </c>
      <c r="C3149" s="10">
        <v>4723.9637000000002</v>
      </c>
      <c r="D3149" s="10">
        <v>4723.9637000000002</v>
      </c>
      <c r="E3149" s="10">
        <v>4677.2843000000003</v>
      </c>
      <c r="F3149" s="10">
        <v>4677.6117000000004</v>
      </c>
      <c r="G3149" s="10">
        <v>2498450100</v>
      </c>
      <c r="H3149" s="10">
        <v>35175903184</v>
      </c>
      <c r="I3149" s="10">
        <v>-47.565399999999997</v>
      </c>
      <c r="J3149" s="10">
        <v>-1.0065999999999999</v>
      </c>
    </row>
    <row r="3150" spans="1:10" x14ac:dyDescent="0.25">
      <c r="A3150" s="9">
        <v>43082</v>
      </c>
      <c r="B3150" s="10">
        <v>4677.6117000000004</v>
      </c>
      <c r="C3150" s="10">
        <v>4674.3827000000001</v>
      </c>
      <c r="D3150" s="10">
        <v>4713.8113999999996</v>
      </c>
      <c r="E3150" s="10">
        <v>4667.9377999999997</v>
      </c>
      <c r="F3150" s="10">
        <v>4713.3193000000001</v>
      </c>
      <c r="G3150" s="10">
        <v>2381219500</v>
      </c>
      <c r="H3150" s="10">
        <v>34814328731</v>
      </c>
      <c r="I3150" s="10">
        <v>35.707599999999999</v>
      </c>
      <c r="J3150" s="10">
        <v>0.76339999999999997</v>
      </c>
    </row>
    <row r="3151" spans="1:10" x14ac:dyDescent="0.25">
      <c r="A3151" s="9">
        <v>43083</v>
      </c>
      <c r="B3151" s="10">
        <v>4713.3193000000001</v>
      </c>
      <c r="C3151" s="10">
        <v>4714.3816999999999</v>
      </c>
      <c r="D3151" s="10">
        <v>4720.3584000000001</v>
      </c>
      <c r="E3151" s="10">
        <v>4688.8181000000004</v>
      </c>
      <c r="F3151" s="10">
        <v>4702.3981000000003</v>
      </c>
      <c r="G3151" s="10">
        <v>2411015000</v>
      </c>
      <c r="H3151" s="10">
        <v>32164301608</v>
      </c>
      <c r="I3151" s="10">
        <v>-10.921200000000001</v>
      </c>
      <c r="J3151" s="10">
        <v>-0.23169999999999999</v>
      </c>
    </row>
    <row r="3152" spans="1:10" x14ac:dyDescent="0.25">
      <c r="A3152" s="9">
        <v>43084</v>
      </c>
      <c r="B3152" s="10">
        <v>4702.3981000000003</v>
      </c>
      <c r="C3152" s="10">
        <v>4697.1401999999998</v>
      </c>
      <c r="D3152" s="10">
        <v>4697.1401999999998</v>
      </c>
      <c r="E3152" s="10">
        <v>4657.5438999999997</v>
      </c>
      <c r="F3152" s="10">
        <v>4664.8581999999997</v>
      </c>
      <c r="G3152" s="10">
        <v>2674224000</v>
      </c>
      <c r="H3152" s="10">
        <v>35371685896</v>
      </c>
      <c r="I3152" s="10">
        <v>-37.539900000000003</v>
      </c>
      <c r="J3152" s="10">
        <v>-0.79830000000000001</v>
      </c>
    </row>
    <row r="3153" spans="1:10" x14ac:dyDescent="0.25">
      <c r="A3153" s="9">
        <v>43087</v>
      </c>
      <c r="B3153" s="10">
        <v>4664.8581999999997</v>
      </c>
      <c r="C3153" s="10">
        <v>4664.9105</v>
      </c>
      <c r="D3153" s="10">
        <v>4682.8828000000003</v>
      </c>
      <c r="E3153" s="10">
        <v>4645.8985000000002</v>
      </c>
      <c r="F3153" s="10">
        <v>4664.1441000000004</v>
      </c>
      <c r="G3153" s="10">
        <v>2265909000</v>
      </c>
      <c r="H3153" s="10">
        <v>34027991319</v>
      </c>
      <c r="I3153" s="10">
        <v>-0.71409999999999996</v>
      </c>
      <c r="J3153" s="10">
        <v>-1.5299999999999999E-2</v>
      </c>
    </row>
    <row r="3154" spans="1:10" x14ac:dyDescent="0.25">
      <c r="A3154" s="9">
        <v>43088</v>
      </c>
      <c r="B3154" s="10">
        <v>4664.1441000000004</v>
      </c>
      <c r="C3154" s="10">
        <v>4662.8868000000002</v>
      </c>
      <c r="D3154" s="10">
        <v>4705.0634</v>
      </c>
      <c r="E3154" s="10">
        <v>4662.3194000000003</v>
      </c>
      <c r="F3154" s="10">
        <v>4703.6238000000003</v>
      </c>
      <c r="G3154" s="10">
        <v>2452968400</v>
      </c>
      <c r="H3154" s="10">
        <v>34892381828</v>
      </c>
      <c r="I3154" s="10">
        <v>39.479700000000001</v>
      </c>
      <c r="J3154" s="10">
        <v>0.84650000000000003</v>
      </c>
    </row>
    <row r="3155" spans="1:10" x14ac:dyDescent="0.25">
      <c r="A3155" s="9">
        <v>43089</v>
      </c>
      <c r="B3155" s="10">
        <v>4703.6238000000003</v>
      </c>
      <c r="C3155" s="10">
        <v>4701.8802999999998</v>
      </c>
      <c r="D3155" s="10">
        <v>4711.3290999999999</v>
      </c>
      <c r="E3155" s="10">
        <v>4679.5959999999995</v>
      </c>
      <c r="F3155" s="10">
        <v>4690.5537000000004</v>
      </c>
      <c r="G3155" s="10">
        <v>2785223800</v>
      </c>
      <c r="H3155" s="10">
        <v>38611775440</v>
      </c>
      <c r="I3155" s="10">
        <v>-13.0701</v>
      </c>
      <c r="J3155" s="10">
        <v>-0.27789999999999998</v>
      </c>
    </row>
    <row r="3156" spans="1:10" x14ac:dyDescent="0.25">
      <c r="A3156" s="9">
        <v>43090</v>
      </c>
      <c r="B3156" s="10">
        <v>4690.5537000000004</v>
      </c>
      <c r="C3156" s="10">
        <v>4683.7996000000003</v>
      </c>
      <c r="D3156" s="10">
        <v>4729.8710000000001</v>
      </c>
      <c r="E3156" s="10">
        <v>4663.6309000000001</v>
      </c>
      <c r="F3156" s="10">
        <v>4716.3107</v>
      </c>
      <c r="G3156" s="10">
        <v>2753740000</v>
      </c>
      <c r="H3156" s="10">
        <v>39623053008</v>
      </c>
      <c r="I3156" s="10">
        <v>25.757000000000001</v>
      </c>
      <c r="J3156" s="10">
        <v>0.54910000000000003</v>
      </c>
    </row>
    <row r="3157" spans="1:10" x14ac:dyDescent="0.25">
      <c r="A3157" s="9">
        <v>43091</v>
      </c>
      <c r="B3157" s="10">
        <v>4716.3107</v>
      </c>
      <c r="C3157" s="10">
        <v>4713.9035000000003</v>
      </c>
      <c r="D3157" s="10">
        <v>4730.1581999999999</v>
      </c>
      <c r="E3157" s="10">
        <v>4711.6242000000002</v>
      </c>
      <c r="F3157" s="10">
        <v>4716.9026999999996</v>
      </c>
      <c r="G3157" s="10">
        <v>2117839100</v>
      </c>
      <c r="H3157" s="10">
        <v>30995880022</v>
      </c>
      <c r="I3157" s="10">
        <v>0.59199999999999997</v>
      </c>
      <c r="J3157" s="10">
        <v>1.26E-2</v>
      </c>
    </row>
    <row r="3158" spans="1:10" x14ac:dyDescent="0.25">
      <c r="A3158" s="9">
        <v>43094</v>
      </c>
      <c r="B3158" s="10">
        <v>4716.9026999999996</v>
      </c>
      <c r="C3158" s="10">
        <v>4718.2649000000001</v>
      </c>
      <c r="D3158" s="10">
        <v>4754.3010999999997</v>
      </c>
      <c r="E3158" s="10">
        <v>4693.6986999999999</v>
      </c>
      <c r="F3158" s="10">
        <v>4710.8020999999999</v>
      </c>
      <c r="G3158" s="10">
        <v>3049042200</v>
      </c>
      <c r="H3158" s="10">
        <v>42314424250</v>
      </c>
      <c r="I3158" s="10">
        <v>-6.1006</v>
      </c>
      <c r="J3158" s="10">
        <v>-0.1293</v>
      </c>
    </row>
    <row r="3159" spans="1:10" x14ac:dyDescent="0.25">
      <c r="A3159" s="9">
        <v>43095</v>
      </c>
      <c r="B3159" s="10">
        <v>4710.8020999999999</v>
      </c>
      <c r="C3159" s="10">
        <v>4709.0087999999996</v>
      </c>
      <c r="D3159" s="10">
        <v>4731.3688000000002</v>
      </c>
      <c r="E3159" s="10">
        <v>4689.6992</v>
      </c>
      <c r="F3159" s="10">
        <v>4730.7610999999997</v>
      </c>
      <c r="G3159" s="10">
        <v>2840147900</v>
      </c>
      <c r="H3159" s="10">
        <v>36883306729</v>
      </c>
      <c r="I3159" s="10">
        <v>19.959</v>
      </c>
      <c r="J3159" s="10">
        <v>0.42370000000000002</v>
      </c>
    </row>
    <row r="3160" spans="1:10" x14ac:dyDescent="0.25">
      <c r="A3160" s="9">
        <v>43096</v>
      </c>
      <c r="B3160" s="10">
        <v>4730.7610999999997</v>
      </c>
      <c r="C3160" s="10">
        <v>4723.6112000000003</v>
      </c>
      <c r="D3160" s="10">
        <v>4736.6401999999998</v>
      </c>
      <c r="E3160" s="10">
        <v>4690.8798999999999</v>
      </c>
      <c r="F3160" s="10">
        <v>4696.6755999999996</v>
      </c>
      <c r="G3160" s="10">
        <v>3176973100</v>
      </c>
      <c r="H3160" s="10">
        <v>40157748607</v>
      </c>
      <c r="I3160" s="10">
        <v>-34.085500000000003</v>
      </c>
      <c r="J3160" s="10">
        <v>-0.72050000000000003</v>
      </c>
    </row>
    <row r="3161" spans="1:10" x14ac:dyDescent="0.25">
      <c r="A3161" s="9">
        <v>43097</v>
      </c>
      <c r="B3161" s="10">
        <v>4696.6755999999996</v>
      </c>
      <c r="C3161" s="10">
        <v>4695.5060999999996</v>
      </c>
      <c r="D3161" s="10">
        <v>4731.5244000000002</v>
      </c>
      <c r="E3161" s="10">
        <v>4684.6328000000003</v>
      </c>
      <c r="F3161" s="10">
        <v>4718.5550999999996</v>
      </c>
      <c r="G3161" s="10">
        <v>3273686900</v>
      </c>
      <c r="H3161" s="10">
        <v>43385662746</v>
      </c>
      <c r="I3161" s="10">
        <v>21.8795</v>
      </c>
      <c r="J3161" s="10">
        <v>0.46589999999999998</v>
      </c>
    </row>
    <row r="3162" spans="1:10" x14ac:dyDescent="0.25">
      <c r="A3162" s="9">
        <v>43098</v>
      </c>
      <c r="B3162" s="10">
        <v>4718.5550999999996</v>
      </c>
      <c r="C3162" s="10">
        <v>4726.1381000000001</v>
      </c>
      <c r="D3162" s="10">
        <v>4752.6548000000003</v>
      </c>
      <c r="E3162" s="10">
        <v>4725.5547999999999</v>
      </c>
      <c r="F3162" s="10">
        <v>4750.7874000000002</v>
      </c>
      <c r="G3162" s="10">
        <v>2840604500</v>
      </c>
      <c r="H3162" s="10">
        <v>36814517850</v>
      </c>
      <c r="I3162" s="10">
        <v>32.232300000000002</v>
      </c>
      <c r="J3162" s="10">
        <v>0.68310000000000004</v>
      </c>
    </row>
    <row r="3163" spans="1:10" x14ac:dyDescent="0.25">
      <c r="A3163" s="9">
        <v>43102</v>
      </c>
      <c r="B3163" s="10">
        <v>4750.7874000000002</v>
      </c>
      <c r="C3163" s="10">
        <v>4764.3139000000001</v>
      </c>
      <c r="D3163" s="10">
        <v>4836.0789000000004</v>
      </c>
      <c r="E3163" s="10">
        <v>4764.3139000000001</v>
      </c>
      <c r="F3163" s="10">
        <v>4836.0789000000004</v>
      </c>
      <c r="G3163" s="10">
        <v>5806842500</v>
      </c>
      <c r="H3163" s="10">
        <v>65691489645</v>
      </c>
      <c r="I3163" s="10">
        <v>85.291499999999999</v>
      </c>
      <c r="J3163" s="10">
        <v>1.7952999999999999</v>
      </c>
    </row>
    <row r="3164" spans="1:10" x14ac:dyDescent="0.25">
      <c r="A3164" s="9">
        <v>43103</v>
      </c>
      <c r="B3164" s="10">
        <v>4836.0789000000004</v>
      </c>
      <c r="C3164" s="10">
        <v>4831.8155999999999</v>
      </c>
      <c r="D3164" s="10">
        <v>4885.7210999999998</v>
      </c>
      <c r="E3164" s="10">
        <v>4827.5478999999996</v>
      </c>
      <c r="F3164" s="10">
        <v>4859.7024000000001</v>
      </c>
      <c r="G3164" s="10">
        <v>4535621500</v>
      </c>
      <c r="H3164" s="10">
        <v>60938057747</v>
      </c>
      <c r="I3164" s="10">
        <v>23.6235</v>
      </c>
      <c r="J3164" s="10">
        <v>0.48849999999999999</v>
      </c>
    </row>
    <row r="3165" spans="1:10" x14ac:dyDescent="0.25">
      <c r="A3165" s="9">
        <v>43104</v>
      </c>
      <c r="B3165" s="10">
        <v>4859.7024000000001</v>
      </c>
      <c r="C3165" s="10">
        <v>4866.0081</v>
      </c>
      <c r="D3165" s="10">
        <v>4888.5167000000001</v>
      </c>
      <c r="E3165" s="10">
        <v>4855.6319999999996</v>
      </c>
      <c r="F3165" s="10">
        <v>4877.6333000000004</v>
      </c>
      <c r="G3165" s="10">
        <v>4404165900</v>
      </c>
      <c r="H3165" s="10">
        <v>56011530214</v>
      </c>
      <c r="I3165" s="10">
        <v>17.930900000000001</v>
      </c>
      <c r="J3165" s="10">
        <v>0.36899999999999999</v>
      </c>
    </row>
    <row r="3166" spans="1:10" x14ac:dyDescent="0.25">
      <c r="A3166" s="9">
        <v>43105</v>
      </c>
      <c r="B3166" s="10">
        <v>4877.6333000000004</v>
      </c>
      <c r="C3166" s="10">
        <v>4878.5384999999997</v>
      </c>
      <c r="D3166" s="10">
        <v>4934.6725999999999</v>
      </c>
      <c r="E3166" s="10">
        <v>4867.1858000000002</v>
      </c>
      <c r="F3166" s="10">
        <v>4912.4327999999996</v>
      </c>
      <c r="G3166" s="10">
        <v>4969535800</v>
      </c>
      <c r="H3166" s="10">
        <v>62394455378</v>
      </c>
      <c r="I3166" s="10">
        <v>34.799500000000002</v>
      </c>
      <c r="J3166" s="10">
        <v>0.71350000000000002</v>
      </c>
    </row>
    <row r="3167" spans="1:10" x14ac:dyDescent="0.25">
      <c r="A3167" s="9">
        <v>43108</v>
      </c>
      <c r="B3167" s="10">
        <v>4912.4327999999996</v>
      </c>
      <c r="C3167" s="10">
        <v>4918.9871000000003</v>
      </c>
      <c r="D3167" s="10">
        <v>4973.1553000000004</v>
      </c>
      <c r="E3167" s="10">
        <v>4911.3622999999998</v>
      </c>
      <c r="F3167" s="10">
        <v>4952.7184999999999</v>
      </c>
      <c r="G3167" s="10">
        <v>5521817400</v>
      </c>
      <c r="H3167" s="10">
        <v>73608019890</v>
      </c>
      <c r="I3167" s="10">
        <v>40.285699999999999</v>
      </c>
      <c r="J3167" s="10">
        <v>0.82010000000000005</v>
      </c>
    </row>
    <row r="3168" spans="1:10" x14ac:dyDescent="0.25">
      <c r="A3168" s="9">
        <v>43109</v>
      </c>
      <c r="B3168" s="10">
        <v>4952.7184999999999</v>
      </c>
      <c r="C3168" s="10">
        <v>4945.268</v>
      </c>
      <c r="D3168" s="10">
        <v>4959.3032000000003</v>
      </c>
      <c r="E3168" s="10">
        <v>4938.7809999999999</v>
      </c>
      <c r="F3168" s="10">
        <v>4949.1642000000002</v>
      </c>
      <c r="G3168" s="10">
        <v>4093943600</v>
      </c>
      <c r="H3168" s="10">
        <v>56527887452</v>
      </c>
      <c r="I3168" s="10">
        <v>-3.5543</v>
      </c>
      <c r="J3168" s="10">
        <v>-7.1800000000000003E-2</v>
      </c>
    </row>
    <row r="3169" spans="1:10" x14ac:dyDescent="0.25">
      <c r="A3169" s="9">
        <v>43110</v>
      </c>
      <c r="B3169" s="10">
        <v>4949.1642000000002</v>
      </c>
      <c r="C3169" s="10">
        <v>4950.5676000000003</v>
      </c>
      <c r="D3169" s="10">
        <v>4967.3762999999999</v>
      </c>
      <c r="E3169" s="10">
        <v>4929.4043000000001</v>
      </c>
      <c r="F3169" s="10">
        <v>4963.9948999999997</v>
      </c>
      <c r="G3169" s="10">
        <v>5779714400</v>
      </c>
      <c r="H3169" s="10">
        <v>72219001388</v>
      </c>
      <c r="I3169" s="10">
        <v>14.8307</v>
      </c>
      <c r="J3169" s="10">
        <v>0.29970000000000002</v>
      </c>
    </row>
    <row r="3170" spans="1:10" x14ac:dyDescent="0.25">
      <c r="A3170" s="9">
        <v>43111</v>
      </c>
      <c r="B3170" s="10">
        <v>4963.9948999999997</v>
      </c>
      <c r="C3170" s="10">
        <v>4957.9836999999998</v>
      </c>
      <c r="D3170" s="10">
        <v>4966.2678999999998</v>
      </c>
      <c r="E3170" s="10">
        <v>4922.6198999999997</v>
      </c>
      <c r="F3170" s="10">
        <v>4950.7493999999997</v>
      </c>
      <c r="G3170" s="10">
        <v>4045000200</v>
      </c>
      <c r="H3170" s="10">
        <v>52462707018</v>
      </c>
      <c r="I3170" s="10">
        <v>-13.2455</v>
      </c>
      <c r="J3170" s="10">
        <v>-0.26679999999999998</v>
      </c>
    </row>
    <row r="3171" spans="1:10" x14ac:dyDescent="0.25">
      <c r="A3171" s="9">
        <v>43112</v>
      </c>
      <c r="B3171" s="10">
        <v>4950.7493999999997</v>
      </c>
      <c r="C3171" s="10">
        <v>4948.9058000000005</v>
      </c>
      <c r="D3171" s="10">
        <v>4984.4930000000004</v>
      </c>
      <c r="E3171" s="10">
        <v>4948.9058000000005</v>
      </c>
      <c r="F3171" s="10">
        <v>4974.8289999999997</v>
      </c>
      <c r="G3171" s="10">
        <v>3969800600</v>
      </c>
      <c r="H3171" s="10">
        <v>53156379026</v>
      </c>
      <c r="I3171" s="10">
        <v>24.079599999999999</v>
      </c>
      <c r="J3171" s="10">
        <v>0.4864</v>
      </c>
    </row>
    <row r="3172" spans="1:10" x14ac:dyDescent="0.25">
      <c r="A3172" s="9">
        <v>43115</v>
      </c>
      <c r="B3172" s="10">
        <v>4974.8289999999997</v>
      </c>
      <c r="C3172" s="10">
        <v>4976.5901999999996</v>
      </c>
      <c r="D3172" s="10">
        <v>5005.7865000000002</v>
      </c>
      <c r="E3172" s="10">
        <v>4947.7857999999997</v>
      </c>
      <c r="F3172" s="10">
        <v>4956.6747999999998</v>
      </c>
      <c r="G3172" s="10">
        <v>6475612600</v>
      </c>
      <c r="H3172" s="10">
        <v>81557875464</v>
      </c>
      <c r="I3172" s="10">
        <v>-18.154199999999999</v>
      </c>
      <c r="J3172" s="10">
        <v>-0.3649</v>
      </c>
    </row>
    <row r="3173" spans="1:10" x14ac:dyDescent="0.25">
      <c r="A3173" s="9">
        <v>43116</v>
      </c>
      <c r="B3173" s="10">
        <v>4956.6747999999998</v>
      </c>
      <c r="C3173" s="10">
        <v>4948.2791999999999</v>
      </c>
      <c r="D3173" s="10">
        <v>5028.3775999999998</v>
      </c>
      <c r="E3173" s="10">
        <v>4947.3163999999997</v>
      </c>
      <c r="F3173" s="10">
        <v>5027.2277000000004</v>
      </c>
      <c r="G3173" s="10">
        <v>6574839900</v>
      </c>
      <c r="H3173" s="10">
        <v>82584294724</v>
      </c>
      <c r="I3173" s="10">
        <v>70.552899999999994</v>
      </c>
      <c r="J3173" s="10">
        <v>1.4234</v>
      </c>
    </row>
    <row r="3174" spans="1:10" x14ac:dyDescent="0.25">
      <c r="A3174" s="9">
        <v>43117</v>
      </c>
      <c r="B3174" s="10">
        <v>5027.2277000000004</v>
      </c>
      <c r="C3174" s="10">
        <v>5033.7343000000001</v>
      </c>
      <c r="D3174" s="10">
        <v>5062.4403000000002</v>
      </c>
      <c r="E3174" s="10">
        <v>4998.4609</v>
      </c>
      <c r="F3174" s="10">
        <v>5020.7802000000001</v>
      </c>
      <c r="G3174" s="10">
        <v>8682803800</v>
      </c>
      <c r="H3174" s="10">
        <v>106681603864</v>
      </c>
      <c r="I3174" s="10">
        <v>-6.4474999999999998</v>
      </c>
      <c r="J3174" s="10">
        <v>-0.1283</v>
      </c>
    </row>
    <row r="3175" spans="1:10" x14ac:dyDescent="0.25">
      <c r="A3175" s="9">
        <v>43118</v>
      </c>
      <c r="B3175" s="10">
        <v>5020.7802000000001</v>
      </c>
      <c r="C3175" s="10">
        <v>5024.3113000000003</v>
      </c>
      <c r="D3175" s="10">
        <v>5061.9188999999997</v>
      </c>
      <c r="E3175" s="10">
        <v>5020.3311999999996</v>
      </c>
      <c r="F3175" s="10">
        <v>5061.0465999999997</v>
      </c>
      <c r="G3175" s="10">
        <v>8376151600</v>
      </c>
      <c r="H3175" s="10">
        <v>96275522397</v>
      </c>
      <c r="I3175" s="10">
        <v>40.266399999999997</v>
      </c>
      <c r="J3175" s="10">
        <v>0.80200000000000005</v>
      </c>
    </row>
    <row r="3176" spans="1:10" x14ac:dyDescent="0.25">
      <c r="A3176" s="9">
        <v>43119</v>
      </c>
      <c r="B3176" s="10">
        <v>5061.0465999999997</v>
      </c>
      <c r="C3176" s="10">
        <v>5066.4867000000004</v>
      </c>
      <c r="D3176" s="10">
        <v>5101.2993999999999</v>
      </c>
      <c r="E3176" s="10">
        <v>5043.1127999999999</v>
      </c>
      <c r="F3176" s="10">
        <v>5058.9759999999997</v>
      </c>
      <c r="G3176" s="10">
        <v>8938221600</v>
      </c>
      <c r="H3176" s="10">
        <v>103207487526</v>
      </c>
      <c r="I3176" s="10">
        <v>-2.0706000000000002</v>
      </c>
      <c r="J3176" s="10">
        <v>-4.0899999999999999E-2</v>
      </c>
    </row>
    <row r="3177" spans="1:10" x14ac:dyDescent="0.25">
      <c r="A3177" s="9">
        <v>43122</v>
      </c>
      <c r="B3177" s="10">
        <v>5058.9759999999997</v>
      </c>
      <c r="C3177" s="10">
        <v>5052.4034000000001</v>
      </c>
      <c r="D3177" s="10">
        <v>5110.6778999999997</v>
      </c>
      <c r="E3177" s="10">
        <v>5051.2509</v>
      </c>
      <c r="F3177" s="10">
        <v>5108.8981000000003</v>
      </c>
      <c r="G3177" s="10">
        <v>7783829100</v>
      </c>
      <c r="H3177" s="10">
        <v>93304774388</v>
      </c>
      <c r="I3177" s="10">
        <v>49.9221</v>
      </c>
      <c r="J3177" s="10">
        <v>0.98680000000000001</v>
      </c>
    </row>
    <row r="3178" spans="1:10" x14ac:dyDescent="0.25">
      <c r="A3178" s="9">
        <v>43123</v>
      </c>
      <c r="B3178" s="10">
        <v>5108.8981000000003</v>
      </c>
      <c r="C3178" s="10">
        <v>5110.2842000000001</v>
      </c>
      <c r="D3178" s="10">
        <v>5170.0520999999999</v>
      </c>
      <c r="E3178" s="10">
        <v>5110.2842000000001</v>
      </c>
      <c r="F3178" s="10">
        <v>5169.5700999999999</v>
      </c>
      <c r="G3178" s="10">
        <v>9721745100</v>
      </c>
      <c r="H3178" s="10">
        <v>104455784251</v>
      </c>
      <c r="I3178" s="10">
        <v>60.671999999999997</v>
      </c>
      <c r="J3178" s="10">
        <v>1.1876</v>
      </c>
    </row>
    <row r="3179" spans="1:10" x14ac:dyDescent="0.25">
      <c r="A3179" s="9">
        <v>43124</v>
      </c>
      <c r="B3179" s="10">
        <v>5169.5700999999999</v>
      </c>
      <c r="C3179" s="10">
        <v>5174.9345999999996</v>
      </c>
      <c r="D3179" s="10">
        <v>5188.8104999999996</v>
      </c>
      <c r="E3179" s="10">
        <v>5136.3877000000002</v>
      </c>
      <c r="F3179" s="10">
        <v>5177.3544000000002</v>
      </c>
      <c r="G3179" s="10">
        <v>9398434400</v>
      </c>
      <c r="H3179" s="10">
        <v>107715560684</v>
      </c>
      <c r="I3179" s="10">
        <v>7.7843</v>
      </c>
      <c r="J3179" s="10">
        <v>0.15060000000000001</v>
      </c>
    </row>
    <row r="3180" spans="1:10" x14ac:dyDescent="0.25">
      <c r="A3180" s="9">
        <v>43125</v>
      </c>
      <c r="B3180" s="10">
        <v>5177.3544000000002</v>
      </c>
      <c r="C3180" s="10">
        <v>5169.0703999999996</v>
      </c>
      <c r="D3180" s="10">
        <v>5176.8666999999996</v>
      </c>
      <c r="E3180" s="10">
        <v>5117.8289999999997</v>
      </c>
      <c r="F3180" s="10">
        <v>5156.2794000000004</v>
      </c>
      <c r="G3180" s="10">
        <v>7160901600</v>
      </c>
      <c r="H3180" s="10">
        <v>85671463179</v>
      </c>
      <c r="I3180" s="10">
        <v>-21.074999999999999</v>
      </c>
      <c r="J3180" s="10">
        <v>-0.40710000000000002</v>
      </c>
    </row>
    <row r="3181" spans="1:10" x14ac:dyDescent="0.25">
      <c r="A3181" s="9">
        <v>43126</v>
      </c>
      <c r="B3181" s="10">
        <v>5156.2794000000004</v>
      </c>
      <c r="C3181" s="10">
        <v>5143.0414000000001</v>
      </c>
      <c r="D3181" s="10">
        <v>5211.1230999999998</v>
      </c>
      <c r="E3181" s="10">
        <v>5139.4528</v>
      </c>
      <c r="F3181" s="10">
        <v>5190.2866000000004</v>
      </c>
      <c r="G3181" s="10">
        <v>8326956900</v>
      </c>
      <c r="H3181" s="10">
        <v>90879411874</v>
      </c>
      <c r="I3181" s="10">
        <v>34.007199999999997</v>
      </c>
      <c r="J3181" s="10">
        <v>0.65949999999999998</v>
      </c>
    </row>
    <row r="3182" spans="1:10" x14ac:dyDescent="0.25">
      <c r="A3182" s="9">
        <v>43129</v>
      </c>
      <c r="B3182" s="10">
        <v>5190.2866000000004</v>
      </c>
      <c r="C3182" s="10">
        <v>5198.3024999999998</v>
      </c>
      <c r="D3182" s="10">
        <v>5223.3842000000004</v>
      </c>
      <c r="E3182" s="10">
        <v>5115.9152000000004</v>
      </c>
      <c r="F3182" s="10">
        <v>5139.4612999999999</v>
      </c>
      <c r="G3182" s="10">
        <v>7425444900</v>
      </c>
      <c r="H3182" s="10">
        <v>93718070471</v>
      </c>
      <c r="I3182" s="10">
        <v>-50.825299999999999</v>
      </c>
      <c r="J3182" s="10">
        <v>-0.97919999999999996</v>
      </c>
    </row>
    <row r="3183" spans="1:10" x14ac:dyDescent="0.25">
      <c r="A3183" s="9">
        <v>43130</v>
      </c>
      <c r="B3183" s="10">
        <v>5139.4612999999999</v>
      </c>
      <c r="C3183" s="10">
        <v>5121.1741000000002</v>
      </c>
      <c r="D3183" s="10">
        <v>5142.7757000000001</v>
      </c>
      <c r="E3183" s="10">
        <v>5072.7154</v>
      </c>
      <c r="F3183" s="10">
        <v>5077.6356999999998</v>
      </c>
      <c r="G3183" s="10">
        <v>5502849400</v>
      </c>
      <c r="H3183" s="10">
        <v>68854730582</v>
      </c>
      <c r="I3183" s="10">
        <v>-61.825600000000001</v>
      </c>
      <c r="J3183" s="10">
        <v>-1.2030000000000001</v>
      </c>
    </row>
    <row r="3184" spans="1:10" x14ac:dyDescent="0.25">
      <c r="A3184" s="9">
        <v>43131</v>
      </c>
      <c r="B3184" s="10">
        <v>5077.6356999999998</v>
      </c>
      <c r="C3184" s="10">
        <v>5055.3616000000002</v>
      </c>
      <c r="D3184" s="10">
        <v>5092.1922000000004</v>
      </c>
      <c r="E3184" s="10">
        <v>5034.0717999999997</v>
      </c>
      <c r="F3184" s="10">
        <v>5071.8098</v>
      </c>
      <c r="G3184" s="10">
        <v>5788488400</v>
      </c>
      <c r="H3184" s="10">
        <v>72155698921</v>
      </c>
      <c r="I3184" s="10">
        <v>-5.8258999999999999</v>
      </c>
      <c r="J3184" s="10">
        <v>-0.1147</v>
      </c>
    </row>
    <row r="3185" spans="1:10" x14ac:dyDescent="0.25">
      <c r="A3185" s="9">
        <v>43132</v>
      </c>
      <c r="B3185" s="10">
        <v>5071.8098</v>
      </c>
      <c r="C3185" s="10">
        <v>5071.6021000000001</v>
      </c>
      <c r="D3185" s="10">
        <v>5086.2954</v>
      </c>
      <c r="E3185" s="10">
        <v>4987.7717000000002</v>
      </c>
      <c r="F3185" s="10">
        <v>5020.1773999999996</v>
      </c>
      <c r="G3185" s="10">
        <v>7256886500</v>
      </c>
      <c r="H3185" s="10">
        <v>87918259629</v>
      </c>
      <c r="I3185" s="10">
        <v>-51.632399999999997</v>
      </c>
      <c r="J3185" s="10">
        <v>-1.018</v>
      </c>
    </row>
    <row r="3186" spans="1:10" x14ac:dyDescent="0.25">
      <c r="A3186" s="9">
        <v>43133</v>
      </c>
      <c r="B3186" s="10">
        <v>5020.1773999999996</v>
      </c>
      <c r="C3186" s="10">
        <v>4987.1152000000002</v>
      </c>
      <c r="D3186" s="10">
        <v>5062.7062999999998</v>
      </c>
      <c r="E3186" s="10">
        <v>4936.7033000000001</v>
      </c>
      <c r="F3186" s="10">
        <v>5061.5214999999998</v>
      </c>
      <c r="G3186" s="10">
        <v>5302889300</v>
      </c>
      <c r="H3186" s="10">
        <v>66537552393</v>
      </c>
      <c r="I3186" s="10">
        <v>41.344099999999997</v>
      </c>
      <c r="J3186" s="10">
        <v>0.8236</v>
      </c>
    </row>
    <row r="3187" spans="1:10" x14ac:dyDescent="0.25">
      <c r="A3187" s="9">
        <v>43136</v>
      </c>
      <c r="B3187" s="10">
        <v>5061.5214999999998</v>
      </c>
      <c r="C3187" s="10">
        <v>5004.0753999999997</v>
      </c>
      <c r="D3187" s="10">
        <v>5098.9372000000003</v>
      </c>
      <c r="E3187" s="10">
        <v>4997.1405000000004</v>
      </c>
      <c r="F3187" s="10">
        <v>5098.9372000000003</v>
      </c>
      <c r="G3187" s="10">
        <v>7331477000</v>
      </c>
      <c r="H3187" s="10">
        <v>93531286612</v>
      </c>
      <c r="I3187" s="10">
        <v>37.415700000000001</v>
      </c>
      <c r="J3187" s="10">
        <v>0.73919999999999997</v>
      </c>
    </row>
    <row r="3188" spans="1:10" x14ac:dyDescent="0.25">
      <c r="A3188" s="9">
        <v>43137</v>
      </c>
      <c r="B3188" s="10">
        <v>5098.9372000000003</v>
      </c>
      <c r="C3188" s="10">
        <v>5001.2070000000003</v>
      </c>
      <c r="D3188" s="10">
        <v>5033.2551000000003</v>
      </c>
      <c r="E3188" s="10">
        <v>4939.2959000000001</v>
      </c>
      <c r="F3188" s="10">
        <v>4952.9174000000003</v>
      </c>
      <c r="G3188" s="10">
        <v>9848788400</v>
      </c>
      <c r="H3188" s="10">
        <v>119539313252</v>
      </c>
      <c r="I3188" s="10">
        <v>-146.0198</v>
      </c>
      <c r="J3188" s="10">
        <v>-2.8637000000000001</v>
      </c>
    </row>
    <row r="3189" spans="1:10" x14ac:dyDescent="0.25">
      <c r="A3189" s="9">
        <v>43138</v>
      </c>
      <c r="B3189" s="10">
        <v>4952.9174000000003</v>
      </c>
      <c r="C3189" s="10">
        <v>5013.7165000000005</v>
      </c>
      <c r="D3189" s="10">
        <v>5038.1550999999999</v>
      </c>
      <c r="E3189" s="10">
        <v>4847.2533999999996</v>
      </c>
      <c r="F3189" s="10">
        <v>4852.4933000000001</v>
      </c>
      <c r="G3189" s="10">
        <v>9752951600</v>
      </c>
      <c r="H3189" s="10">
        <v>117362220778</v>
      </c>
      <c r="I3189" s="10">
        <v>-100.4241</v>
      </c>
      <c r="J3189" s="10">
        <v>-2.0276000000000001</v>
      </c>
    </row>
    <row r="3190" spans="1:10" x14ac:dyDescent="0.25">
      <c r="A3190" s="9">
        <v>43139</v>
      </c>
      <c r="B3190" s="10">
        <v>4852.4933000000001</v>
      </c>
      <c r="C3190" s="10">
        <v>4821.3002999999999</v>
      </c>
      <c r="D3190" s="10">
        <v>4872.2624999999998</v>
      </c>
      <c r="E3190" s="10">
        <v>4757.1279999999997</v>
      </c>
      <c r="F3190" s="10">
        <v>4807.1596</v>
      </c>
      <c r="G3190" s="10">
        <v>7428263200</v>
      </c>
      <c r="H3190" s="10">
        <v>84849267308</v>
      </c>
      <c r="I3190" s="10">
        <v>-45.3337</v>
      </c>
      <c r="J3190" s="10">
        <v>-0.93420000000000003</v>
      </c>
    </row>
    <row r="3191" spans="1:10" x14ac:dyDescent="0.25">
      <c r="A3191" s="9">
        <v>43140</v>
      </c>
      <c r="B3191" s="10">
        <v>4807.1596</v>
      </c>
      <c r="C3191" s="10">
        <v>4685.3792999999996</v>
      </c>
      <c r="D3191" s="10">
        <v>4705.5998</v>
      </c>
      <c r="E3191" s="10">
        <v>4524.7424000000001</v>
      </c>
      <c r="F3191" s="10">
        <v>4620.2250000000004</v>
      </c>
      <c r="G3191" s="10">
        <v>9154030600</v>
      </c>
      <c r="H3191" s="10">
        <v>100816663898</v>
      </c>
      <c r="I3191" s="10">
        <v>-186.93459999999999</v>
      </c>
      <c r="J3191" s="10">
        <v>-3.8887</v>
      </c>
    </row>
    <row r="3192" spans="1:10" x14ac:dyDescent="0.25">
      <c r="A3192" s="9">
        <v>43143</v>
      </c>
      <c r="B3192" s="10">
        <v>4620.2250000000004</v>
      </c>
      <c r="C3192" s="10">
        <v>4623.6286</v>
      </c>
      <c r="D3192" s="10">
        <v>4692.1918999999998</v>
      </c>
      <c r="E3192" s="10">
        <v>4607.9062000000004</v>
      </c>
      <c r="F3192" s="10">
        <v>4672.7102999999997</v>
      </c>
      <c r="G3192" s="10">
        <v>4797913200</v>
      </c>
      <c r="H3192" s="10">
        <v>57259698185</v>
      </c>
      <c r="I3192" s="10">
        <v>52.485300000000002</v>
      </c>
      <c r="J3192" s="10">
        <v>1.1359999999999999</v>
      </c>
    </row>
    <row r="3193" spans="1:10" x14ac:dyDescent="0.25">
      <c r="A3193" s="9">
        <v>43144</v>
      </c>
      <c r="B3193" s="10">
        <v>4672.7102999999997</v>
      </c>
      <c r="C3193" s="10">
        <v>4701.5875999999998</v>
      </c>
      <c r="D3193" s="10">
        <v>4771.51</v>
      </c>
      <c r="E3193" s="10">
        <v>4701.5875999999998</v>
      </c>
      <c r="F3193" s="10">
        <v>4724.1045000000004</v>
      </c>
      <c r="G3193" s="10">
        <v>4811712800</v>
      </c>
      <c r="H3193" s="10">
        <v>54766136659</v>
      </c>
      <c r="I3193" s="10">
        <v>51.394199999999998</v>
      </c>
      <c r="J3193" s="10">
        <v>1.0999000000000001</v>
      </c>
    </row>
    <row r="3194" spans="1:10" x14ac:dyDescent="0.25">
      <c r="A3194" s="9">
        <v>43145</v>
      </c>
      <c r="B3194" s="10">
        <v>4724.1045000000004</v>
      </c>
      <c r="C3194" s="10">
        <v>4729.2496000000001</v>
      </c>
      <c r="D3194" s="10">
        <v>4746.326</v>
      </c>
      <c r="E3194" s="10">
        <v>4696.1997000000001</v>
      </c>
      <c r="F3194" s="10">
        <v>4736.5591000000004</v>
      </c>
      <c r="G3194" s="10">
        <v>2647612600</v>
      </c>
      <c r="H3194" s="10">
        <v>32376935126</v>
      </c>
      <c r="I3194" s="10">
        <v>12.454599999999999</v>
      </c>
      <c r="J3194" s="10">
        <v>0.2636</v>
      </c>
    </row>
    <row r="3195" spans="1:10" x14ac:dyDescent="0.25">
      <c r="A3195" s="9">
        <v>43153</v>
      </c>
      <c r="B3195" s="10">
        <v>4736.5591000000004</v>
      </c>
      <c r="C3195" s="10">
        <v>4792.3146999999999</v>
      </c>
      <c r="D3195" s="10">
        <v>4839.7262000000001</v>
      </c>
      <c r="E3195" s="10">
        <v>4784.5769</v>
      </c>
      <c r="F3195" s="10">
        <v>4839.2448999999997</v>
      </c>
      <c r="G3195" s="10">
        <v>4036644100</v>
      </c>
      <c r="H3195" s="10">
        <v>48230182413</v>
      </c>
      <c r="I3195" s="10">
        <v>102.6858</v>
      </c>
      <c r="J3195" s="10">
        <v>2.1678999999999999</v>
      </c>
    </row>
    <row r="3196" spans="1:10" x14ac:dyDescent="0.25">
      <c r="A3196" s="9">
        <v>43154</v>
      </c>
      <c r="B3196" s="10">
        <v>4839.2448999999997</v>
      </c>
      <c r="C3196" s="10">
        <v>4844.3739999999998</v>
      </c>
      <c r="D3196" s="10">
        <v>4872.3397000000004</v>
      </c>
      <c r="E3196" s="10">
        <v>4816.7914000000001</v>
      </c>
      <c r="F3196" s="10">
        <v>4853.3541999999998</v>
      </c>
      <c r="G3196" s="10">
        <v>3715684100</v>
      </c>
      <c r="H3196" s="10">
        <v>44380162238</v>
      </c>
      <c r="I3196" s="10">
        <v>14.109299999999999</v>
      </c>
      <c r="J3196" s="10">
        <v>0.29160000000000003</v>
      </c>
    </row>
    <row r="3197" spans="1:10" x14ac:dyDescent="0.25">
      <c r="A3197" s="9">
        <v>43157</v>
      </c>
      <c r="B3197" s="10">
        <v>4853.3541999999998</v>
      </c>
      <c r="C3197" s="10">
        <v>4875.4679999999998</v>
      </c>
      <c r="D3197" s="10">
        <v>4907.2815000000001</v>
      </c>
      <c r="E3197" s="10">
        <v>4825.1747999999998</v>
      </c>
      <c r="F3197" s="10">
        <v>4899.0698000000002</v>
      </c>
      <c r="G3197" s="10">
        <v>4702276300</v>
      </c>
      <c r="H3197" s="10">
        <v>56214475598</v>
      </c>
      <c r="I3197" s="10">
        <v>45.715600000000002</v>
      </c>
      <c r="J3197" s="10">
        <v>0.94189999999999996</v>
      </c>
    </row>
    <row r="3198" spans="1:10" x14ac:dyDescent="0.25">
      <c r="A3198" s="9">
        <v>43158</v>
      </c>
      <c r="B3198" s="10">
        <v>4899.0698000000002</v>
      </c>
      <c r="C3198" s="10">
        <v>4898.9209000000001</v>
      </c>
      <c r="D3198" s="10">
        <v>4898.9826999999996</v>
      </c>
      <c r="E3198" s="10">
        <v>4813.8119999999999</v>
      </c>
      <c r="F3198" s="10">
        <v>4822.3549999999996</v>
      </c>
      <c r="G3198" s="10">
        <v>4662046000</v>
      </c>
      <c r="H3198" s="10">
        <v>58986969725</v>
      </c>
      <c r="I3198" s="10">
        <v>-76.714799999999997</v>
      </c>
      <c r="J3198" s="10">
        <v>-1.5659000000000001</v>
      </c>
    </row>
    <row r="3199" spans="1:10" x14ac:dyDescent="0.25">
      <c r="A3199" s="9">
        <v>43159</v>
      </c>
      <c r="B3199" s="10">
        <v>4822.3549999999996</v>
      </c>
      <c r="C3199" s="10">
        <v>4780.2851000000001</v>
      </c>
      <c r="D3199" s="10">
        <v>4815.8940000000002</v>
      </c>
      <c r="E3199" s="10">
        <v>4744.4233999999997</v>
      </c>
      <c r="F3199" s="10">
        <v>4789.7758000000003</v>
      </c>
      <c r="G3199" s="10">
        <v>3530466500</v>
      </c>
      <c r="H3199" s="10">
        <v>46133244210</v>
      </c>
      <c r="I3199" s="10">
        <v>-32.5792</v>
      </c>
      <c r="J3199" s="10">
        <v>-0.67559999999999998</v>
      </c>
    </row>
    <row r="3200" spans="1:10" x14ac:dyDescent="0.25">
      <c r="A3200" s="9">
        <v>43160</v>
      </c>
      <c r="B3200" s="10">
        <v>4789.7758000000003</v>
      </c>
      <c r="C3200" s="10">
        <v>4759.1382999999996</v>
      </c>
      <c r="D3200" s="10">
        <v>4817.8779000000004</v>
      </c>
      <c r="E3200" s="10">
        <v>4749.8221999999996</v>
      </c>
      <c r="F3200" s="10">
        <v>4796.3818000000001</v>
      </c>
      <c r="G3200" s="10">
        <v>3203705600</v>
      </c>
      <c r="H3200" s="10">
        <v>40244650132</v>
      </c>
      <c r="I3200" s="10">
        <v>6.6059999999999999</v>
      </c>
      <c r="J3200" s="10">
        <v>0.13789999999999999</v>
      </c>
    </row>
    <row r="3201" spans="1:10" x14ac:dyDescent="0.25">
      <c r="A3201" s="9">
        <v>43161</v>
      </c>
      <c r="B3201" s="10">
        <v>4796.3818000000001</v>
      </c>
      <c r="C3201" s="10">
        <v>4763.2740000000003</v>
      </c>
      <c r="D3201" s="10">
        <v>4799.7268999999997</v>
      </c>
      <c r="E3201" s="10">
        <v>4749.1049000000003</v>
      </c>
      <c r="F3201" s="10">
        <v>4783.9146000000001</v>
      </c>
      <c r="G3201" s="10">
        <v>3060300800</v>
      </c>
      <c r="H3201" s="10">
        <v>38417560577</v>
      </c>
      <c r="I3201" s="10">
        <v>-12.4672</v>
      </c>
      <c r="J3201" s="10">
        <v>-0.25990000000000002</v>
      </c>
    </row>
    <row r="3202" spans="1:10" x14ac:dyDescent="0.25">
      <c r="A3202" s="9">
        <v>43164</v>
      </c>
      <c r="B3202" s="10">
        <v>4783.9146000000001</v>
      </c>
      <c r="C3202" s="10">
        <v>4786.8319000000001</v>
      </c>
      <c r="D3202" s="10">
        <v>4808.7855</v>
      </c>
      <c r="E3202" s="10">
        <v>4756.3356999999996</v>
      </c>
      <c r="F3202" s="10">
        <v>4777.4004000000004</v>
      </c>
      <c r="G3202" s="10">
        <v>2940485400</v>
      </c>
      <c r="H3202" s="10">
        <v>35785687629</v>
      </c>
      <c r="I3202" s="10">
        <v>-6.5141999999999998</v>
      </c>
      <c r="J3202" s="10">
        <v>-0.13619999999999999</v>
      </c>
    </row>
    <row r="3203" spans="1:10" x14ac:dyDescent="0.25">
      <c r="A3203" s="9">
        <v>43165</v>
      </c>
      <c r="B3203" s="10">
        <v>4777.4004000000004</v>
      </c>
      <c r="C3203" s="10">
        <v>4791.8362999999999</v>
      </c>
      <c r="D3203" s="10">
        <v>4841.9049000000005</v>
      </c>
      <c r="E3203" s="10">
        <v>4760.0459000000001</v>
      </c>
      <c r="F3203" s="10">
        <v>4841.2609000000002</v>
      </c>
      <c r="G3203" s="10">
        <v>4753099600</v>
      </c>
      <c r="H3203" s="10">
        <v>52497978204</v>
      </c>
      <c r="I3203" s="10">
        <v>63.860500000000002</v>
      </c>
      <c r="J3203" s="10">
        <v>1.3367</v>
      </c>
    </row>
    <row r="3204" spans="1:10" x14ac:dyDescent="0.25">
      <c r="A3204" s="9">
        <v>43166</v>
      </c>
      <c r="B3204" s="10">
        <v>4841.2609000000002</v>
      </c>
      <c r="C3204" s="10">
        <v>4840.1067999999996</v>
      </c>
      <c r="D3204" s="10">
        <v>4869.5803999999998</v>
      </c>
      <c r="E3204" s="10">
        <v>4815.8723</v>
      </c>
      <c r="F3204" s="10">
        <v>4822.2030999999997</v>
      </c>
      <c r="G3204" s="10">
        <v>4165017100</v>
      </c>
      <c r="H3204" s="10">
        <v>47709469163</v>
      </c>
      <c r="I3204" s="10">
        <v>-19.0578</v>
      </c>
      <c r="J3204" s="10">
        <v>-0.39369999999999999</v>
      </c>
    </row>
    <row r="3205" spans="1:10" x14ac:dyDescent="0.25">
      <c r="A3205" s="9">
        <v>43167</v>
      </c>
      <c r="B3205" s="10">
        <v>4822.2030999999997</v>
      </c>
      <c r="C3205" s="10">
        <v>4820.2645000000002</v>
      </c>
      <c r="D3205" s="10">
        <v>4868.1463000000003</v>
      </c>
      <c r="E3205" s="10">
        <v>4820.2645000000002</v>
      </c>
      <c r="F3205" s="10">
        <v>4867.4048000000003</v>
      </c>
      <c r="G3205" s="10">
        <v>3314276900</v>
      </c>
      <c r="H3205" s="10">
        <v>41898320243</v>
      </c>
      <c r="I3205" s="10">
        <v>45.201700000000002</v>
      </c>
      <c r="J3205" s="10">
        <v>0.93740000000000001</v>
      </c>
    </row>
    <row r="3206" spans="1:10" x14ac:dyDescent="0.25">
      <c r="A3206" s="9">
        <v>43168</v>
      </c>
      <c r="B3206" s="10">
        <v>4867.4048000000003</v>
      </c>
      <c r="C3206" s="10">
        <v>4877.1315999999997</v>
      </c>
      <c r="D3206" s="10">
        <v>4884.7830999999996</v>
      </c>
      <c r="E3206" s="10">
        <v>4858.8639999999996</v>
      </c>
      <c r="F3206" s="10">
        <v>4884.4115000000002</v>
      </c>
      <c r="G3206" s="10">
        <v>3220766700</v>
      </c>
      <c r="H3206" s="10">
        <v>41328855917</v>
      </c>
      <c r="I3206" s="10">
        <v>17.006699999999999</v>
      </c>
      <c r="J3206" s="10">
        <v>0.34939999999999999</v>
      </c>
    </row>
    <row r="3207" spans="1:10" x14ac:dyDescent="0.25">
      <c r="A3207" s="9">
        <v>43171</v>
      </c>
      <c r="B3207" s="10">
        <v>4884.4115000000002</v>
      </c>
      <c r="C3207" s="10">
        <v>4898.1039000000001</v>
      </c>
      <c r="D3207" s="10">
        <v>4904.6662999999999</v>
      </c>
      <c r="E3207" s="10">
        <v>4874.6949000000004</v>
      </c>
      <c r="F3207" s="10">
        <v>4894.3630000000003</v>
      </c>
      <c r="G3207" s="10">
        <v>4609532100</v>
      </c>
      <c r="H3207" s="10">
        <v>57572043300</v>
      </c>
      <c r="I3207" s="10">
        <v>9.9514999999999993</v>
      </c>
      <c r="J3207" s="10">
        <v>0.20369999999999999</v>
      </c>
    </row>
    <row r="3208" spans="1:10" x14ac:dyDescent="0.25">
      <c r="A3208" s="9">
        <v>43172</v>
      </c>
      <c r="B3208" s="10">
        <v>4894.3630000000003</v>
      </c>
      <c r="C3208" s="10">
        <v>4889.7685000000001</v>
      </c>
      <c r="D3208" s="10">
        <v>4900.5711000000001</v>
      </c>
      <c r="E3208" s="10">
        <v>4860.5124999999998</v>
      </c>
      <c r="F3208" s="10">
        <v>4864.3836000000001</v>
      </c>
      <c r="G3208" s="10">
        <v>4054666800</v>
      </c>
      <c r="H3208" s="10">
        <v>44995035238</v>
      </c>
      <c r="I3208" s="10">
        <v>-29.979399999999998</v>
      </c>
      <c r="J3208" s="10">
        <v>-0.61250000000000004</v>
      </c>
    </row>
    <row r="3209" spans="1:10" x14ac:dyDescent="0.25">
      <c r="A3209" s="9">
        <v>43173</v>
      </c>
      <c r="B3209" s="10">
        <v>4864.3836000000001</v>
      </c>
      <c r="C3209" s="10">
        <v>4847.6310999999996</v>
      </c>
      <c r="D3209" s="10">
        <v>4859.1104999999998</v>
      </c>
      <c r="E3209" s="10">
        <v>4829.9944999999998</v>
      </c>
      <c r="F3209" s="10">
        <v>4845.2020000000002</v>
      </c>
      <c r="G3209" s="10">
        <v>2864384200</v>
      </c>
      <c r="H3209" s="10">
        <v>36282731918</v>
      </c>
      <c r="I3209" s="10">
        <v>-19.1816</v>
      </c>
      <c r="J3209" s="10">
        <v>-0.39429999999999998</v>
      </c>
    </row>
    <row r="3210" spans="1:10" x14ac:dyDescent="0.25">
      <c r="A3210" s="9">
        <v>43174</v>
      </c>
      <c r="B3210" s="10">
        <v>4845.2020000000002</v>
      </c>
      <c r="C3210" s="10">
        <v>4830.0433000000003</v>
      </c>
      <c r="D3210" s="10">
        <v>4862.5653000000002</v>
      </c>
      <c r="E3210" s="10">
        <v>4828.1040000000003</v>
      </c>
      <c r="F3210" s="10">
        <v>4851.2767999999996</v>
      </c>
      <c r="G3210" s="10">
        <v>2532434100</v>
      </c>
      <c r="H3210" s="10">
        <v>35602186710</v>
      </c>
      <c r="I3210" s="10">
        <v>6.0747999999999998</v>
      </c>
      <c r="J3210" s="10">
        <v>0.12540000000000001</v>
      </c>
    </row>
    <row r="3211" spans="1:10" x14ac:dyDescent="0.25">
      <c r="A3211" s="9">
        <v>43175</v>
      </c>
      <c r="B3211" s="10">
        <v>4851.2767999999996</v>
      </c>
      <c r="C3211" s="10">
        <v>4851.6562999999996</v>
      </c>
      <c r="D3211" s="10">
        <v>4863.8198000000002</v>
      </c>
      <c r="E3211" s="10">
        <v>4812.1823000000004</v>
      </c>
      <c r="F3211" s="10">
        <v>4813.0802000000003</v>
      </c>
      <c r="G3211" s="10">
        <v>2751680400</v>
      </c>
      <c r="H3211" s="10">
        <v>37017802234</v>
      </c>
      <c r="I3211" s="10">
        <v>-38.196599999999997</v>
      </c>
      <c r="J3211" s="10">
        <v>-0.78739999999999999</v>
      </c>
    </row>
    <row r="3212" spans="1:10" x14ac:dyDescent="0.25">
      <c r="A3212" s="9">
        <v>43178</v>
      </c>
      <c r="B3212" s="10">
        <v>4813.0802000000003</v>
      </c>
      <c r="C3212" s="10">
        <v>4807.8155999999999</v>
      </c>
      <c r="D3212" s="10">
        <v>4807.8155999999999</v>
      </c>
      <c r="E3212" s="10">
        <v>4776.2075000000004</v>
      </c>
      <c r="F3212" s="10">
        <v>4791.6057000000001</v>
      </c>
      <c r="G3212" s="10">
        <v>2471886300</v>
      </c>
      <c r="H3212" s="10">
        <v>32752043500</v>
      </c>
      <c r="I3212" s="10">
        <v>-21.474499999999999</v>
      </c>
      <c r="J3212" s="10">
        <v>-0.44619999999999999</v>
      </c>
    </row>
    <row r="3213" spans="1:10" x14ac:dyDescent="0.25">
      <c r="A3213" s="9">
        <v>43179</v>
      </c>
      <c r="B3213" s="10">
        <v>4791.6057000000001</v>
      </c>
      <c r="C3213" s="10">
        <v>4765.4129000000003</v>
      </c>
      <c r="D3213" s="10">
        <v>4795.3620000000001</v>
      </c>
      <c r="E3213" s="10">
        <v>4753.0662000000002</v>
      </c>
      <c r="F3213" s="10">
        <v>4790.3361000000004</v>
      </c>
      <c r="G3213" s="10">
        <v>2592195100</v>
      </c>
      <c r="H3213" s="10">
        <v>30967839265</v>
      </c>
      <c r="I3213" s="10">
        <v>-1.2696000000000001</v>
      </c>
      <c r="J3213" s="10">
        <v>-2.6499999999999999E-2</v>
      </c>
    </row>
    <row r="3214" spans="1:10" x14ac:dyDescent="0.25">
      <c r="A3214" s="9">
        <v>43180</v>
      </c>
      <c r="B3214" s="10">
        <v>4790.3361000000004</v>
      </c>
      <c r="C3214" s="10">
        <v>4797.7509</v>
      </c>
      <c r="D3214" s="10">
        <v>4824.5859</v>
      </c>
      <c r="E3214" s="10">
        <v>4766.5814</v>
      </c>
      <c r="F3214" s="10">
        <v>4781.5439999999999</v>
      </c>
      <c r="G3214" s="10">
        <v>3146366600</v>
      </c>
      <c r="H3214" s="10">
        <v>37727102532</v>
      </c>
      <c r="I3214" s="10">
        <v>-8.7920999999999996</v>
      </c>
      <c r="J3214" s="10">
        <v>-0.1835</v>
      </c>
    </row>
    <row r="3215" spans="1:10" x14ac:dyDescent="0.25">
      <c r="A3215" s="9">
        <v>43181</v>
      </c>
      <c r="B3215" s="10">
        <v>4781.5439999999999</v>
      </c>
      <c r="C3215" s="10">
        <v>4780.7920000000004</v>
      </c>
      <c r="D3215" s="10">
        <v>4790.6216000000004</v>
      </c>
      <c r="E3215" s="10">
        <v>4722.6322</v>
      </c>
      <c r="F3215" s="10">
        <v>4743.8208000000004</v>
      </c>
      <c r="G3215" s="10">
        <v>3040385100</v>
      </c>
      <c r="H3215" s="10">
        <v>40184533159</v>
      </c>
      <c r="I3215" s="10">
        <v>-37.723199999999999</v>
      </c>
      <c r="J3215" s="10">
        <v>-0.78890000000000005</v>
      </c>
    </row>
    <row r="3216" spans="1:10" x14ac:dyDescent="0.25">
      <c r="A3216" s="9">
        <v>43182</v>
      </c>
      <c r="B3216" s="10">
        <v>4743.8208000000004</v>
      </c>
      <c r="C3216" s="10">
        <v>4623.4858000000004</v>
      </c>
      <c r="D3216" s="10">
        <v>4648.1985000000004</v>
      </c>
      <c r="E3216" s="10">
        <v>4531.6431000000002</v>
      </c>
      <c r="F3216" s="10">
        <v>4607.2897999999996</v>
      </c>
      <c r="G3216" s="10">
        <v>6111459800</v>
      </c>
      <c r="H3216" s="10">
        <v>68751591590</v>
      </c>
      <c r="I3216" s="10">
        <v>-136.53100000000001</v>
      </c>
      <c r="J3216" s="10">
        <v>-2.8780999999999999</v>
      </c>
    </row>
    <row r="3217" spans="1:10" x14ac:dyDescent="0.25">
      <c r="A3217" s="9">
        <v>43185</v>
      </c>
      <c r="B3217" s="10">
        <v>4607.2897999999996</v>
      </c>
      <c r="C3217" s="10">
        <v>4556.0057999999999</v>
      </c>
      <c r="D3217" s="10">
        <v>4568.8118000000004</v>
      </c>
      <c r="E3217" s="10">
        <v>4516.1275999999998</v>
      </c>
      <c r="F3217" s="10">
        <v>4568.4440000000004</v>
      </c>
      <c r="G3217" s="10">
        <v>4315128500</v>
      </c>
      <c r="H3217" s="10">
        <v>50630166819</v>
      </c>
      <c r="I3217" s="10">
        <v>-38.845799999999997</v>
      </c>
      <c r="J3217" s="10">
        <v>-0.84309999999999996</v>
      </c>
    </row>
    <row r="3218" spans="1:10" x14ac:dyDescent="0.25">
      <c r="A3218" s="9">
        <v>43186</v>
      </c>
      <c r="B3218" s="10">
        <v>4568.4440000000004</v>
      </c>
      <c r="C3218" s="10">
        <v>4603.5645000000004</v>
      </c>
      <c r="D3218" s="10">
        <v>4617.4615000000003</v>
      </c>
      <c r="E3218" s="10">
        <v>4558.6774999999998</v>
      </c>
      <c r="F3218" s="10">
        <v>4586.7743</v>
      </c>
      <c r="G3218" s="10">
        <v>4031127500</v>
      </c>
      <c r="H3218" s="10">
        <v>50177255877</v>
      </c>
      <c r="I3218" s="10">
        <v>18.330300000000001</v>
      </c>
      <c r="J3218" s="10">
        <v>0.4012</v>
      </c>
    </row>
    <row r="3219" spans="1:10" x14ac:dyDescent="0.25">
      <c r="A3219" s="9">
        <v>43187</v>
      </c>
      <c r="B3219" s="10">
        <v>4586.7743</v>
      </c>
      <c r="C3219" s="10">
        <v>4541.2291999999998</v>
      </c>
      <c r="D3219" s="10">
        <v>4579.8777</v>
      </c>
      <c r="E3219" s="10">
        <v>4514.9434000000001</v>
      </c>
      <c r="F3219" s="10">
        <v>4521.3010999999997</v>
      </c>
      <c r="G3219" s="10">
        <v>3723481200</v>
      </c>
      <c r="H3219" s="10">
        <v>48436272691</v>
      </c>
      <c r="I3219" s="10">
        <v>-65.473200000000006</v>
      </c>
      <c r="J3219" s="10">
        <v>-1.4274</v>
      </c>
    </row>
    <row r="3220" spans="1:10" x14ac:dyDescent="0.25">
      <c r="A3220" s="9">
        <v>43188</v>
      </c>
      <c r="B3220" s="10">
        <v>4521.3010999999997</v>
      </c>
      <c r="C3220" s="10">
        <v>4532.5070999999998</v>
      </c>
      <c r="D3220" s="10">
        <v>4617.5240000000003</v>
      </c>
      <c r="E3220" s="10">
        <v>4492.2963</v>
      </c>
      <c r="F3220" s="10">
        <v>4599.4341999999997</v>
      </c>
      <c r="G3220" s="10">
        <v>4520042900</v>
      </c>
      <c r="H3220" s="10">
        <v>56364585994</v>
      </c>
      <c r="I3220" s="10">
        <v>78.133099999999999</v>
      </c>
      <c r="J3220" s="10">
        <v>1.7281</v>
      </c>
    </row>
    <row r="3221" spans="1:10" x14ac:dyDescent="0.25">
      <c r="A3221" s="9">
        <v>43189</v>
      </c>
      <c r="B3221" s="10">
        <v>4599.4341999999997</v>
      </c>
      <c r="C3221" s="10">
        <v>4602.2646000000004</v>
      </c>
      <c r="D3221" s="10">
        <v>4618.9250000000002</v>
      </c>
      <c r="E3221" s="10">
        <v>4584.5636999999997</v>
      </c>
      <c r="F3221" s="10">
        <v>4601.8685999999998</v>
      </c>
      <c r="G3221" s="10">
        <v>3115114300</v>
      </c>
      <c r="H3221" s="10">
        <v>38304868837</v>
      </c>
      <c r="I3221" s="10">
        <v>2.4344000000000001</v>
      </c>
      <c r="J3221" s="10">
        <v>5.2900000000000003E-2</v>
      </c>
    </row>
    <row r="3222" spans="1:10" x14ac:dyDescent="0.25">
      <c r="A3222" s="9">
        <v>43192</v>
      </c>
      <c r="B3222" s="10">
        <v>4601.8685999999998</v>
      </c>
      <c r="C3222" s="10">
        <v>4601.0537000000004</v>
      </c>
      <c r="D3222" s="10">
        <v>4634.0599000000002</v>
      </c>
      <c r="E3222" s="10">
        <v>4575.2816999999995</v>
      </c>
      <c r="F3222" s="10">
        <v>4578.5138999999999</v>
      </c>
      <c r="G3222" s="10">
        <v>3506981100</v>
      </c>
      <c r="H3222" s="10">
        <v>43174817624</v>
      </c>
      <c r="I3222" s="10">
        <v>-23.354700000000001</v>
      </c>
      <c r="J3222" s="10">
        <v>-0.50749999999999995</v>
      </c>
    </row>
    <row r="3223" spans="1:10" x14ac:dyDescent="0.25">
      <c r="A3223" s="9">
        <v>43193</v>
      </c>
      <c r="B3223" s="10">
        <v>4578.5138999999999</v>
      </c>
      <c r="C3223" s="10">
        <v>4529.2941000000001</v>
      </c>
      <c r="D3223" s="10">
        <v>4551.0024000000003</v>
      </c>
      <c r="E3223" s="10">
        <v>4514.9907000000003</v>
      </c>
      <c r="F3223" s="10">
        <v>4533.2156000000004</v>
      </c>
      <c r="G3223" s="10">
        <v>2916746600</v>
      </c>
      <c r="H3223" s="10">
        <v>36272446001</v>
      </c>
      <c r="I3223" s="10">
        <v>-45.298299999999998</v>
      </c>
      <c r="J3223" s="10">
        <v>-0.98939999999999995</v>
      </c>
    </row>
    <row r="3224" spans="1:10" x14ac:dyDescent="0.25">
      <c r="A3224" s="9">
        <v>43194</v>
      </c>
      <c r="B3224" s="10">
        <v>4533.2156000000004</v>
      </c>
      <c r="C3224" s="10">
        <v>4543.3747999999996</v>
      </c>
      <c r="D3224" s="10">
        <v>4572.5077000000001</v>
      </c>
      <c r="E3224" s="10">
        <v>4528.1017000000002</v>
      </c>
      <c r="F3224" s="10">
        <v>4529.7561999999998</v>
      </c>
      <c r="G3224" s="10">
        <v>2777737700</v>
      </c>
      <c r="H3224" s="10">
        <v>39395454664</v>
      </c>
      <c r="I3224" s="10">
        <v>-3.4594</v>
      </c>
      <c r="J3224" s="10">
        <v>-7.6300000000000007E-2</v>
      </c>
    </row>
    <row r="3225" spans="1:10" x14ac:dyDescent="0.25">
      <c r="A3225" s="9">
        <v>43199</v>
      </c>
      <c r="B3225" s="10">
        <v>4529.7561999999998</v>
      </c>
      <c r="C3225" s="10">
        <v>4520.7222000000002</v>
      </c>
      <c r="D3225" s="10">
        <v>4538.9151000000002</v>
      </c>
      <c r="E3225" s="10">
        <v>4490.0065000000004</v>
      </c>
      <c r="F3225" s="10">
        <v>4520.9159</v>
      </c>
      <c r="G3225" s="10">
        <v>2617323300</v>
      </c>
      <c r="H3225" s="10">
        <v>34279264829</v>
      </c>
      <c r="I3225" s="10">
        <v>-8.8402999999999992</v>
      </c>
      <c r="J3225" s="10">
        <v>-0.19520000000000001</v>
      </c>
    </row>
    <row r="3226" spans="1:10" x14ac:dyDescent="0.25">
      <c r="A3226" s="9">
        <v>43200</v>
      </c>
      <c r="B3226" s="10">
        <v>4520.9159</v>
      </c>
      <c r="C3226" s="10">
        <v>4529.7987999999996</v>
      </c>
      <c r="D3226" s="10">
        <v>4597.2123000000001</v>
      </c>
      <c r="E3226" s="10">
        <v>4522.8172999999997</v>
      </c>
      <c r="F3226" s="10">
        <v>4597.2046</v>
      </c>
      <c r="G3226" s="10">
        <v>3718004200</v>
      </c>
      <c r="H3226" s="10">
        <v>43591341023</v>
      </c>
      <c r="I3226" s="10">
        <v>76.288700000000006</v>
      </c>
      <c r="J3226" s="10">
        <v>1.6875</v>
      </c>
    </row>
    <row r="3227" spans="1:10" x14ac:dyDescent="0.25">
      <c r="A3227" s="9">
        <v>43201</v>
      </c>
      <c r="B3227" s="10">
        <v>4597.2046</v>
      </c>
      <c r="C3227" s="10">
        <v>4606.2921999999999</v>
      </c>
      <c r="D3227" s="10">
        <v>4644.4092000000001</v>
      </c>
      <c r="E3227" s="10">
        <v>4600.2509</v>
      </c>
      <c r="F3227" s="10">
        <v>4622.6088</v>
      </c>
      <c r="G3227" s="10">
        <v>4146992000</v>
      </c>
      <c r="H3227" s="10">
        <v>46441838244</v>
      </c>
      <c r="I3227" s="10">
        <v>25.404199999999999</v>
      </c>
      <c r="J3227" s="10">
        <v>0.55259999999999998</v>
      </c>
    </row>
    <row r="3228" spans="1:10" x14ac:dyDescent="0.25">
      <c r="A3228" s="9">
        <v>43202</v>
      </c>
      <c r="B3228" s="10">
        <v>4622.6088</v>
      </c>
      <c r="C3228" s="10">
        <v>4620.6629000000003</v>
      </c>
      <c r="D3228" s="10">
        <v>4620.6629000000003</v>
      </c>
      <c r="E3228" s="10">
        <v>4577.3168999999998</v>
      </c>
      <c r="F3228" s="10">
        <v>4580.8122999999996</v>
      </c>
      <c r="G3228" s="10">
        <v>2671885600</v>
      </c>
      <c r="H3228" s="10">
        <v>30878817199</v>
      </c>
      <c r="I3228" s="10">
        <v>-41.796500000000002</v>
      </c>
      <c r="J3228" s="10">
        <v>-0.9042</v>
      </c>
    </row>
    <row r="3229" spans="1:10" x14ac:dyDescent="0.25">
      <c r="A3229" s="9">
        <v>43203</v>
      </c>
      <c r="B3229" s="10">
        <v>4580.8122999999996</v>
      </c>
      <c r="C3229" s="10">
        <v>4598.5209999999997</v>
      </c>
      <c r="D3229" s="10">
        <v>4609.8837999999996</v>
      </c>
      <c r="E3229" s="10">
        <v>4554.7613000000001</v>
      </c>
      <c r="F3229" s="10">
        <v>4559.8495999999996</v>
      </c>
      <c r="G3229" s="10">
        <v>2312872800</v>
      </c>
      <c r="H3229" s="10">
        <v>27719372490</v>
      </c>
      <c r="I3229" s="10">
        <v>-20.962700000000002</v>
      </c>
      <c r="J3229" s="10">
        <v>-0.45760000000000001</v>
      </c>
    </row>
    <row r="3230" spans="1:10" x14ac:dyDescent="0.25">
      <c r="A3230" s="9">
        <v>43206</v>
      </c>
      <c r="B3230" s="10">
        <v>4559.8495999999996</v>
      </c>
      <c r="C3230" s="10">
        <v>4554.1727000000001</v>
      </c>
      <c r="D3230" s="10">
        <v>4557.76</v>
      </c>
      <c r="E3230" s="10">
        <v>4468.8137999999999</v>
      </c>
      <c r="F3230" s="10">
        <v>4483.7866999999997</v>
      </c>
      <c r="G3230" s="10">
        <v>4049151700</v>
      </c>
      <c r="H3230" s="10">
        <v>44160583093</v>
      </c>
      <c r="I3230" s="10">
        <v>-76.062899999999999</v>
      </c>
      <c r="J3230" s="10">
        <v>-1.6680999999999999</v>
      </c>
    </row>
    <row r="3231" spans="1:10" x14ac:dyDescent="0.25">
      <c r="A3231" s="9">
        <v>43207</v>
      </c>
      <c r="B3231" s="10">
        <v>4483.7866999999997</v>
      </c>
      <c r="C3231" s="10">
        <v>4488.4409999999998</v>
      </c>
      <c r="D3231" s="10">
        <v>4499.0792000000001</v>
      </c>
      <c r="E3231" s="10">
        <v>4428.5623999999998</v>
      </c>
      <c r="F3231" s="10">
        <v>4432.0502999999999</v>
      </c>
      <c r="G3231" s="10">
        <v>2678785000</v>
      </c>
      <c r="H3231" s="10">
        <v>31891571941</v>
      </c>
      <c r="I3231" s="10">
        <v>-51.736400000000003</v>
      </c>
      <c r="J3231" s="10">
        <v>-1.1538999999999999</v>
      </c>
    </row>
    <row r="3232" spans="1:10" x14ac:dyDescent="0.25">
      <c r="A3232" s="9">
        <v>43208</v>
      </c>
      <c r="B3232" s="10">
        <v>4432.0502999999999</v>
      </c>
      <c r="C3232" s="10">
        <v>4468.2887000000001</v>
      </c>
      <c r="D3232" s="10">
        <v>4478.5860000000002</v>
      </c>
      <c r="E3232" s="10">
        <v>4395.8077000000003</v>
      </c>
      <c r="F3232" s="10">
        <v>4450.4956000000002</v>
      </c>
      <c r="G3232" s="10">
        <v>3301528500</v>
      </c>
      <c r="H3232" s="10">
        <v>38646140592</v>
      </c>
      <c r="I3232" s="10">
        <v>18.4453</v>
      </c>
      <c r="J3232" s="10">
        <v>0.41620000000000001</v>
      </c>
    </row>
    <row r="3233" spans="1:10" x14ac:dyDescent="0.25">
      <c r="A3233" s="9">
        <v>43209</v>
      </c>
      <c r="B3233" s="10">
        <v>4450.4956000000002</v>
      </c>
      <c r="C3233" s="10">
        <v>4450.9301999999998</v>
      </c>
      <c r="D3233" s="10">
        <v>4494.1623</v>
      </c>
      <c r="E3233" s="10">
        <v>4442.759</v>
      </c>
      <c r="F3233" s="10">
        <v>4492.1984000000002</v>
      </c>
      <c r="G3233" s="10">
        <v>2697765700</v>
      </c>
      <c r="H3233" s="10">
        <v>35282742345</v>
      </c>
      <c r="I3233" s="10">
        <v>41.702800000000003</v>
      </c>
      <c r="J3233" s="10">
        <v>0.93700000000000006</v>
      </c>
    </row>
    <row r="3234" spans="1:10" x14ac:dyDescent="0.25">
      <c r="A3234" s="9">
        <v>43210</v>
      </c>
      <c r="B3234" s="10">
        <v>4492.1984000000002</v>
      </c>
      <c r="C3234" s="10">
        <v>4483.1786000000002</v>
      </c>
      <c r="D3234" s="10">
        <v>4484.5113000000001</v>
      </c>
      <c r="E3234" s="10">
        <v>4419.5325999999995</v>
      </c>
      <c r="F3234" s="10">
        <v>4429.9219000000003</v>
      </c>
      <c r="G3234" s="10">
        <v>2853680800</v>
      </c>
      <c r="H3234" s="10">
        <v>35811691703</v>
      </c>
      <c r="I3234" s="10">
        <v>-62.276499999999999</v>
      </c>
      <c r="J3234" s="10">
        <v>-1.3863000000000001</v>
      </c>
    </row>
    <row r="3235" spans="1:10" x14ac:dyDescent="0.25">
      <c r="A3235" s="9">
        <v>43213</v>
      </c>
      <c r="B3235" s="10">
        <v>4429.9219000000003</v>
      </c>
      <c r="C3235" s="10">
        <v>4425.7973000000002</v>
      </c>
      <c r="D3235" s="10">
        <v>4456.5306</v>
      </c>
      <c r="E3235" s="10">
        <v>4404.1854000000003</v>
      </c>
      <c r="F3235" s="10">
        <v>4431.9246999999996</v>
      </c>
      <c r="G3235" s="10">
        <v>2306525200</v>
      </c>
      <c r="H3235" s="10">
        <v>29383166961</v>
      </c>
      <c r="I3235" s="10">
        <v>2.0028000000000001</v>
      </c>
      <c r="J3235" s="10">
        <v>4.5199999999999997E-2</v>
      </c>
    </row>
    <row r="3236" spans="1:10" x14ac:dyDescent="0.25">
      <c r="A3236" s="9">
        <v>43214</v>
      </c>
      <c r="B3236" s="10">
        <v>4431.9246999999996</v>
      </c>
      <c r="C3236" s="10">
        <v>4436.3009000000002</v>
      </c>
      <c r="D3236" s="10">
        <v>4541.0554000000002</v>
      </c>
      <c r="E3236" s="10">
        <v>4436.3009000000002</v>
      </c>
      <c r="F3236" s="10">
        <v>4521.8823000000002</v>
      </c>
      <c r="G3236" s="10">
        <v>3951083300</v>
      </c>
      <c r="H3236" s="10">
        <v>48317031432</v>
      </c>
      <c r="I3236" s="10">
        <v>89.957599999999999</v>
      </c>
      <c r="J3236" s="10">
        <v>2.0297999999999998</v>
      </c>
    </row>
    <row r="3237" spans="1:10" x14ac:dyDescent="0.25">
      <c r="A3237" s="9">
        <v>43215</v>
      </c>
      <c r="B3237" s="10">
        <v>4521.8823000000002</v>
      </c>
      <c r="C3237" s="10">
        <v>4504.6419999999998</v>
      </c>
      <c r="D3237" s="10">
        <v>4519.2065000000002</v>
      </c>
      <c r="E3237" s="10">
        <v>4496.1758</v>
      </c>
      <c r="F3237" s="10">
        <v>4508.5838000000003</v>
      </c>
      <c r="G3237" s="10">
        <v>2257475200</v>
      </c>
      <c r="H3237" s="10">
        <v>29071470077</v>
      </c>
      <c r="I3237" s="10">
        <v>-13.298500000000001</v>
      </c>
      <c r="J3237" s="10">
        <v>-0.29409999999999997</v>
      </c>
    </row>
    <row r="3238" spans="1:10" x14ac:dyDescent="0.25">
      <c r="A3238" s="9">
        <v>43216</v>
      </c>
      <c r="B3238" s="10">
        <v>4508.5838000000003</v>
      </c>
      <c r="C3238" s="10">
        <v>4499.6553000000004</v>
      </c>
      <c r="D3238" s="10">
        <v>4504.8278</v>
      </c>
      <c r="E3238" s="10">
        <v>4427.6989999999996</v>
      </c>
      <c r="F3238" s="10">
        <v>4440.7429000000002</v>
      </c>
      <c r="G3238" s="10">
        <v>2876248000</v>
      </c>
      <c r="H3238" s="10">
        <v>47811197763</v>
      </c>
      <c r="I3238" s="10">
        <v>-67.840900000000005</v>
      </c>
      <c r="J3238" s="10">
        <v>-1.5046999999999999</v>
      </c>
    </row>
    <row r="3239" spans="1:10" x14ac:dyDescent="0.25">
      <c r="A3239" s="9">
        <v>43217</v>
      </c>
      <c r="B3239" s="10">
        <v>4440.7429000000002</v>
      </c>
      <c r="C3239" s="10">
        <v>4442.3050000000003</v>
      </c>
      <c r="D3239" s="10">
        <v>4450.4075999999995</v>
      </c>
      <c r="E3239" s="10">
        <v>4390.2533999999996</v>
      </c>
      <c r="F3239" s="10">
        <v>4440.9043000000001</v>
      </c>
      <c r="G3239" s="10">
        <v>3031390700</v>
      </c>
      <c r="H3239" s="10">
        <v>48438265712</v>
      </c>
      <c r="I3239" s="10">
        <v>0.16139999999999999</v>
      </c>
      <c r="J3239" s="10">
        <v>3.5999999999999999E-3</v>
      </c>
    </row>
    <row r="3240" spans="1:10" x14ac:dyDescent="0.25">
      <c r="A3240" s="9">
        <v>43222</v>
      </c>
      <c r="B3240" s="10">
        <v>4440.9043000000001</v>
      </c>
      <c r="C3240" s="10">
        <v>4442.2489999999998</v>
      </c>
      <c r="D3240" s="10">
        <v>4467.4282000000003</v>
      </c>
      <c r="E3240" s="10">
        <v>4436.5382</v>
      </c>
      <c r="F3240" s="10">
        <v>4461.7128000000002</v>
      </c>
      <c r="G3240" s="10">
        <v>3124914400</v>
      </c>
      <c r="H3240" s="10">
        <v>41625047287</v>
      </c>
      <c r="I3240" s="10">
        <v>20.808499999999999</v>
      </c>
      <c r="J3240" s="10">
        <v>0.46860000000000002</v>
      </c>
    </row>
    <row r="3241" spans="1:10" x14ac:dyDescent="0.25">
      <c r="A3241" s="9">
        <v>43223</v>
      </c>
      <c r="B3241" s="10">
        <v>4461.7128000000002</v>
      </c>
      <c r="C3241" s="10">
        <v>4456.0679</v>
      </c>
      <c r="D3241" s="10">
        <v>4500.9746999999998</v>
      </c>
      <c r="E3241" s="10">
        <v>4438.1355999999996</v>
      </c>
      <c r="F3241" s="10">
        <v>4494.8964999999998</v>
      </c>
      <c r="G3241" s="10">
        <v>2804593000</v>
      </c>
      <c r="H3241" s="10">
        <v>38401296775</v>
      </c>
      <c r="I3241" s="10">
        <v>33.183700000000002</v>
      </c>
      <c r="J3241" s="10">
        <v>0.74370000000000003</v>
      </c>
    </row>
    <row r="3242" spans="1:10" x14ac:dyDescent="0.25">
      <c r="A3242" s="9">
        <v>43224</v>
      </c>
      <c r="B3242" s="10">
        <v>4494.8964999999998</v>
      </c>
      <c r="C3242" s="10">
        <v>4486.3225000000002</v>
      </c>
      <c r="D3242" s="10">
        <v>4502.7507999999998</v>
      </c>
      <c r="E3242" s="10">
        <v>4479.9182000000001</v>
      </c>
      <c r="F3242" s="10">
        <v>4482.6043</v>
      </c>
      <c r="G3242" s="10">
        <v>2224385000</v>
      </c>
      <c r="H3242" s="10">
        <v>32040763184</v>
      </c>
      <c r="I3242" s="10">
        <v>-12.292199999999999</v>
      </c>
      <c r="J3242" s="10">
        <v>-0.27350000000000002</v>
      </c>
    </row>
    <row r="3243" spans="1:10" x14ac:dyDescent="0.25">
      <c r="A3243" s="9">
        <v>43227</v>
      </c>
      <c r="B3243" s="10">
        <v>4482.6043</v>
      </c>
      <c r="C3243" s="10">
        <v>4491.8437000000004</v>
      </c>
      <c r="D3243" s="10">
        <v>4549.7457999999997</v>
      </c>
      <c r="E3243" s="10">
        <v>4486.6246000000001</v>
      </c>
      <c r="F3243" s="10">
        <v>4549.2200999999995</v>
      </c>
      <c r="G3243" s="10">
        <v>2846524500</v>
      </c>
      <c r="H3243" s="10">
        <v>40573895440</v>
      </c>
      <c r="I3243" s="10">
        <v>66.615799999999993</v>
      </c>
      <c r="J3243" s="10">
        <v>1.4861</v>
      </c>
    </row>
    <row r="3244" spans="1:10" x14ac:dyDescent="0.25">
      <c r="A3244" s="9">
        <v>43228</v>
      </c>
      <c r="B3244" s="10">
        <v>4549.2200999999995</v>
      </c>
      <c r="C3244" s="10">
        <v>4546.0087999999996</v>
      </c>
      <c r="D3244" s="10">
        <v>4598.7846</v>
      </c>
      <c r="E3244" s="10">
        <v>4543.1185999999998</v>
      </c>
      <c r="F3244" s="10">
        <v>4586.6751000000004</v>
      </c>
      <c r="G3244" s="10">
        <v>3336365000</v>
      </c>
      <c r="H3244" s="10">
        <v>45800210737</v>
      </c>
      <c r="I3244" s="10">
        <v>37.454999999999998</v>
      </c>
      <c r="J3244" s="10">
        <v>0.82330000000000003</v>
      </c>
    </row>
    <row r="3245" spans="1:10" x14ac:dyDescent="0.25">
      <c r="A3245" s="9">
        <v>43229</v>
      </c>
      <c r="B3245" s="10">
        <v>4586.6751000000004</v>
      </c>
      <c r="C3245" s="10">
        <v>4585.5546999999997</v>
      </c>
      <c r="D3245" s="10">
        <v>4588.1646000000001</v>
      </c>
      <c r="E3245" s="10">
        <v>4565.5709999999999</v>
      </c>
      <c r="F3245" s="10">
        <v>4581.5762000000004</v>
      </c>
      <c r="G3245" s="10">
        <v>2085333500</v>
      </c>
      <c r="H3245" s="10">
        <v>28573524073</v>
      </c>
      <c r="I3245" s="10">
        <v>-5.0989000000000004</v>
      </c>
      <c r="J3245" s="10">
        <v>-0.11119999999999999</v>
      </c>
    </row>
    <row r="3246" spans="1:10" x14ac:dyDescent="0.25">
      <c r="A3246" s="9">
        <v>43230</v>
      </c>
      <c r="B3246" s="10">
        <v>4581.5762000000004</v>
      </c>
      <c r="C3246" s="10">
        <v>4590.4268000000002</v>
      </c>
      <c r="D3246" s="10">
        <v>4610.5541000000003</v>
      </c>
      <c r="E3246" s="10">
        <v>4582.308</v>
      </c>
      <c r="F3246" s="10">
        <v>4608.9421000000002</v>
      </c>
      <c r="G3246" s="10">
        <v>2166111200</v>
      </c>
      <c r="H3246" s="10">
        <v>30371006010</v>
      </c>
      <c r="I3246" s="10">
        <v>27.3659</v>
      </c>
      <c r="J3246" s="10">
        <v>0.59730000000000005</v>
      </c>
    </row>
    <row r="3247" spans="1:10" x14ac:dyDescent="0.25">
      <c r="A3247" s="9">
        <v>43231</v>
      </c>
      <c r="B3247" s="10">
        <v>4608.9421000000002</v>
      </c>
      <c r="C3247" s="10">
        <v>4615.8906999999999</v>
      </c>
      <c r="D3247" s="10">
        <v>4620.0447999999997</v>
      </c>
      <c r="E3247" s="10">
        <v>4586.6329999999998</v>
      </c>
      <c r="F3247" s="10">
        <v>4588.7785000000003</v>
      </c>
      <c r="G3247" s="10">
        <v>2455142100</v>
      </c>
      <c r="H3247" s="10">
        <v>31449097856</v>
      </c>
      <c r="I3247" s="10">
        <v>-20.163599999999999</v>
      </c>
      <c r="J3247" s="10">
        <v>-0.4375</v>
      </c>
    </row>
    <row r="3248" spans="1:10" x14ac:dyDescent="0.25">
      <c r="A3248" s="9">
        <v>43234</v>
      </c>
      <c r="B3248" s="10">
        <v>4588.7785000000003</v>
      </c>
      <c r="C3248" s="10">
        <v>4595.0294000000004</v>
      </c>
      <c r="D3248" s="10">
        <v>4620.1108000000004</v>
      </c>
      <c r="E3248" s="10">
        <v>4594.2525999999998</v>
      </c>
      <c r="F3248" s="10">
        <v>4608.9630999999999</v>
      </c>
      <c r="G3248" s="10">
        <v>2813745100</v>
      </c>
      <c r="H3248" s="10">
        <v>37669307227</v>
      </c>
      <c r="I3248" s="10">
        <v>20.1846</v>
      </c>
      <c r="J3248" s="10">
        <v>0.43990000000000001</v>
      </c>
    </row>
    <row r="3249" spans="1:10" x14ac:dyDescent="0.25">
      <c r="A3249" s="9">
        <v>43235</v>
      </c>
      <c r="B3249" s="10">
        <v>4608.9630999999999</v>
      </c>
      <c r="C3249" s="10">
        <v>4617.2718999999997</v>
      </c>
      <c r="D3249" s="10">
        <v>4628.4615000000003</v>
      </c>
      <c r="E3249" s="10">
        <v>4592.4359999999997</v>
      </c>
      <c r="F3249" s="10">
        <v>4628.1632</v>
      </c>
      <c r="G3249" s="10">
        <v>2423852300</v>
      </c>
      <c r="H3249" s="10">
        <v>31948576510</v>
      </c>
      <c r="I3249" s="10">
        <v>19.200099999999999</v>
      </c>
      <c r="J3249" s="10">
        <v>0.41660000000000003</v>
      </c>
    </row>
    <row r="3250" spans="1:10" x14ac:dyDescent="0.25">
      <c r="A3250" s="9">
        <v>43236</v>
      </c>
      <c r="B3250" s="10">
        <v>4628.1632</v>
      </c>
      <c r="C3250" s="10">
        <v>4615.6031999999996</v>
      </c>
      <c r="D3250" s="10">
        <v>4628.8557000000001</v>
      </c>
      <c r="E3250" s="10">
        <v>4598.3617000000004</v>
      </c>
      <c r="F3250" s="10">
        <v>4601.8813</v>
      </c>
      <c r="G3250" s="10">
        <v>2368546900</v>
      </c>
      <c r="H3250" s="10">
        <v>31306976741</v>
      </c>
      <c r="I3250" s="10">
        <v>-26.2819</v>
      </c>
      <c r="J3250" s="10">
        <v>-0.56789999999999996</v>
      </c>
    </row>
    <row r="3251" spans="1:10" x14ac:dyDescent="0.25">
      <c r="A3251" s="9">
        <v>43237</v>
      </c>
      <c r="B3251" s="10">
        <v>4601.8813</v>
      </c>
      <c r="C3251" s="10">
        <v>4602.2785999999996</v>
      </c>
      <c r="D3251" s="10">
        <v>4608.8909000000003</v>
      </c>
      <c r="E3251" s="10">
        <v>4580.1153000000004</v>
      </c>
      <c r="F3251" s="10">
        <v>4585.0769</v>
      </c>
      <c r="G3251" s="10">
        <v>1962643400</v>
      </c>
      <c r="H3251" s="10">
        <v>26822744438</v>
      </c>
      <c r="I3251" s="10">
        <v>-16.804400000000001</v>
      </c>
      <c r="J3251" s="10">
        <v>-0.36520000000000002</v>
      </c>
    </row>
    <row r="3252" spans="1:10" x14ac:dyDescent="0.25">
      <c r="A3252" s="9">
        <v>43238</v>
      </c>
      <c r="B3252" s="10">
        <v>4585.0769</v>
      </c>
      <c r="C3252" s="10">
        <v>4581.8976000000002</v>
      </c>
      <c r="D3252" s="10">
        <v>4628.8163000000004</v>
      </c>
      <c r="E3252" s="10">
        <v>4564.1277</v>
      </c>
      <c r="F3252" s="10">
        <v>4628.8163000000004</v>
      </c>
      <c r="G3252" s="10">
        <v>2485810300</v>
      </c>
      <c r="H3252" s="10">
        <v>31063617879</v>
      </c>
      <c r="I3252" s="10">
        <v>43.739400000000003</v>
      </c>
      <c r="J3252" s="10">
        <v>0.95399999999999996</v>
      </c>
    </row>
    <row r="3253" spans="1:10" x14ac:dyDescent="0.25">
      <c r="A3253" s="9">
        <v>43241</v>
      </c>
      <c r="B3253" s="10">
        <v>4628.8163000000004</v>
      </c>
      <c r="C3253" s="10">
        <v>4648.8374000000003</v>
      </c>
      <c r="D3253" s="10">
        <v>4663.1985999999997</v>
      </c>
      <c r="E3253" s="10">
        <v>4641.4052000000001</v>
      </c>
      <c r="F3253" s="10">
        <v>4650.2241999999997</v>
      </c>
      <c r="G3253" s="10">
        <v>2876221400</v>
      </c>
      <c r="H3253" s="10">
        <v>34703079343</v>
      </c>
      <c r="I3253" s="10">
        <v>21.407900000000001</v>
      </c>
      <c r="J3253" s="10">
        <v>0.46250000000000002</v>
      </c>
    </row>
    <row r="3254" spans="1:10" x14ac:dyDescent="0.25">
      <c r="A3254" s="9">
        <v>43242</v>
      </c>
      <c r="B3254" s="10">
        <v>4650.2241999999997</v>
      </c>
      <c r="C3254" s="10">
        <v>4651.9287999999997</v>
      </c>
      <c r="D3254" s="10">
        <v>4651.9287999999997</v>
      </c>
      <c r="E3254" s="10">
        <v>4612.7052999999996</v>
      </c>
      <c r="F3254" s="10">
        <v>4637.4246000000003</v>
      </c>
      <c r="G3254" s="10">
        <v>2535879700</v>
      </c>
      <c r="H3254" s="10">
        <v>32436213661</v>
      </c>
      <c r="I3254" s="10">
        <v>-12.7996</v>
      </c>
      <c r="J3254" s="10">
        <v>-0.2752</v>
      </c>
    </row>
    <row r="3255" spans="1:10" x14ac:dyDescent="0.25">
      <c r="A3255" s="9">
        <v>43243</v>
      </c>
      <c r="B3255" s="10">
        <v>4637.4246000000003</v>
      </c>
      <c r="C3255" s="10">
        <v>4624.6134000000002</v>
      </c>
      <c r="D3255" s="10">
        <v>4626.5380999999998</v>
      </c>
      <c r="E3255" s="10">
        <v>4591.5073000000002</v>
      </c>
      <c r="F3255" s="10">
        <v>4591.5073000000002</v>
      </c>
      <c r="G3255" s="10">
        <v>3036443800</v>
      </c>
      <c r="H3255" s="10">
        <v>35549373150</v>
      </c>
      <c r="I3255" s="10">
        <v>-45.917299999999997</v>
      </c>
      <c r="J3255" s="10">
        <v>-0.99009999999999998</v>
      </c>
    </row>
    <row r="3256" spans="1:10" x14ac:dyDescent="0.25">
      <c r="A3256" s="9">
        <v>43244</v>
      </c>
      <c r="B3256" s="10">
        <v>4591.5073000000002</v>
      </c>
      <c r="C3256" s="10">
        <v>4590.2169000000004</v>
      </c>
      <c r="D3256" s="10">
        <v>4598.3006999999998</v>
      </c>
      <c r="E3256" s="10">
        <v>4558.4795999999997</v>
      </c>
      <c r="F3256" s="10">
        <v>4561.8194000000003</v>
      </c>
      <c r="G3256" s="10">
        <v>2460946000</v>
      </c>
      <c r="H3256" s="10">
        <v>29533708308</v>
      </c>
      <c r="I3256" s="10">
        <v>-29.687899999999999</v>
      </c>
      <c r="J3256" s="10">
        <v>-0.64659999999999995</v>
      </c>
    </row>
    <row r="3257" spans="1:10" x14ac:dyDescent="0.25">
      <c r="A3257" s="9">
        <v>43245</v>
      </c>
      <c r="B3257" s="10">
        <v>4561.8194000000003</v>
      </c>
      <c r="C3257" s="10">
        <v>4557.3321999999998</v>
      </c>
      <c r="D3257" s="10">
        <v>4567.1016</v>
      </c>
      <c r="E3257" s="10">
        <v>4533.2529000000004</v>
      </c>
      <c r="F3257" s="10">
        <v>4551.3759</v>
      </c>
      <c r="G3257" s="10">
        <v>2369549700</v>
      </c>
      <c r="H3257" s="10">
        <v>28003666751</v>
      </c>
      <c r="I3257" s="10">
        <v>-10.4435</v>
      </c>
      <c r="J3257" s="10">
        <v>-0.22889999999999999</v>
      </c>
    </row>
    <row r="3258" spans="1:10" x14ac:dyDescent="0.25">
      <c r="A3258" s="9">
        <v>43248</v>
      </c>
      <c r="B3258" s="10">
        <v>4551.3759</v>
      </c>
      <c r="C3258" s="10">
        <v>4545.4425000000001</v>
      </c>
      <c r="D3258" s="10">
        <v>4576.7749000000003</v>
      </c>
      <c r="E3258" s="10">
        <v>4527.0618000000004</v>
      </c>
      <c r="F3258" s="10">
        <v>4564.4349000000002</v>
      </c>
      <c r="G3258" s="10">
        <v>2178064600</v>
      </c>
      <c r="H3258" s="10">
        <v>30433460929</v>
      </c>
      <c r="I3258" s="10">
        <v>13.058999999999999</v>
      </c>
      <c r="J3258" s="10">
        <v>0.28689999999999999</v>
      </c>
    </row>
    <row r="3259" spans="1:10" x14ac:dyDescent="0.25">
      <c r="A3259" s="9">
        <v>43249</v>
      </c>
      <c r="B3259" s="10">
        <v>4564.4349000000002</v>
      </c>
      <c r="C3259" s="10">
        <v>4556.0949000000001</v>
      </c>
      <c r="D3259" s="10">
        <v>4574.9241000000002</v>
      </c>
      <c r="E3259" s="10">
        <v>4544.3683000000001</v>
      </c>
      <c r="F3259" s="10">
        <v>4551.2635</v>
      </c>
      <c r="G3259" s="10">
        <v>2961706600</v>
      </c>
      <c r="H3259" s="10">
        <v>38038794022</v>
      </c>
      <c r="I3259" s="10">
        <v>-13.1714</v>
      </c>
      <c r="J3259" s="10">
        <v>-0.28860000000000002</v>
      </c>
    </row>
    <row r="3260" spans="1:10" x14ac:dyDescent="0.25">
      <c r="A3260" s="9">
        <v>43250</v>
      </c>
      <c r="B3260" s="10">
        <v>4551.2635</v>
      </c>
      <c r="C3260" s="10">
        <v>4501.4237000000003</v>
      </c>
      <c r="D3260" s="10">
        <v>4513.6016</v>
      </c>
      <c r="E3260" s="10">
        <v>4458.6547</v>
      </c>
      <c r="F3260" s="10">
        <v>4466.2813999999998</v>
      </c>
      <c r="G3260" s="10">
        <v>2675747500</v>
      </c>
      <c r="H3260" s="10">
        <v>34741240106</v>
      </c>
      <c r="I3260" s="10">
        <v>-84.982100000000003</v>
      </c>
      <c r="J3260" s="10">
        <v>-1.8672</v>
      </c>
    </row>
    <row r="3261" spans="1:10" x14ac:dyDescent="0.25">
      <c r="A3261" s="9">
        <v>43251</v>
      </c>
      <c r="B3261" s="10">
        <v>4466.2813999999998</v>
      </c>
      <c r="C3261" s="10">
        <v>4487.0228999999999</v>
      </c>
      <c r="D3261" s="10">
        <v>4563.5187999999998</v>
      </c>
      <c r="E3261" s="10">
        <v>4487.0228999999999</v>
      </c>
      <c r="F3261" s="10">
        <v>4559.6163999999999</v>
      </c>
      <c r="G3261" s="10">
        <v>3208803000</v>
      </c>
      <c r="H3261" s="10">
        <v>48487935804</v>
      </c>
      <c r="I3261" s="10">
        <v>93.334999999999994</v>
      </c>
      <c r="J3261" s="10">
        <v>2.0897999999999999</v>
      </c>
    </row>
    <row r="3262" spans="1:10" x14ac:dyDescent="0.25">
      <c r="A3262" s="9">
        <v>43252</v>
      </c>
      <c r="B3262" s="10">
        <v>4559.6163999999999</v>
      </c>
      <c r="C3262" s="10">
        <v>4542.0681000000004</v>
      </c>
      <c r="D3262" s="10">
        <v>4558.4979999999996</v>
      </c>
      <c r="E3262" s="10">
        <v>4506.1414999999997</v>
      </c>
      <c r="F3262" s="10">
        <v>4527.0924000000005</v>
      </c>
      <c r="G3262" s="10">
        <v>2437536400</v>
      </c>
      <c r="H3262" s="10">
        <v>32804883260</v>
      </c>
      <c r="I3262" s="10">
        <v>-32.524000000000001</v>
      </c>
      <c r="J3262" s="10">
        <v>-0.71330000000000005</v>
      </c>
    </row>
    <row r="3263" spans="1:10" x14ac:dyDescent="0.25">
      <c r="A3263" s="9">
        <v>43255</v>
      </c>
      <c r="B3263" s="10">
        <v>4527.0924000000005</v>
      </c>
      <c r="C3263" s="10">
        <v>4535.2728999999999</v>
      </c>
      <c r="D3263" s="10">
        <v>4560.1752999999999</v>
      </c>
      <c r="E3263" s="10">
        <v>4531.6230999999998</v>
      </c>
      <c r="F3263" s="10">
        <v>4559.6792999999998</v>
      </c>
      <c r="G3263" s="10">
        <v>2884294600</v>
      </c>
      <c r="H3263" s="10">
        <v>42572252033</v>
      </c>
      <c r="I3263" s="10">
        <v>32.5869</v>
      </c>
      <c r="J3263" s="10">
        <v>0.7198</v>
      </c>
    </row>
    <row r="3264" spans="1:10" x14ac:dyDescent="0.25">
      <c r="A3264" s="9">
        <v>43256</v>
      </c>
      <c r="B3264" s="10">
        <v>4559.6792999999998</v>
      </c>
      <c r="C3264" s="10">
        <v>4554.0922</v>
      </c>
      <c r="D3264" s="10">
        <v>4579.5385999999999</v>
      </c>
      <c r="E3264" s="10">
        <v>4537.6071000000002</v>
      </c>
      <c r="F3264" s="10">
        <v>4579.5284000000001</v>
      </c>
      <c r="G3264" s="10">
        <v>2433119700</v>
      </c>
      <c r="H3264" s="10">
        <v>37856722151</v>
      </c>
      <c r="I3264" s="10">
        <v>19.8491</v>
      </c>
      <c r="J3264" s="10">
        <v>0.43530000000000002</v>
      </c>
    </row>
    <row r="3265" spans="1:10" x14ac:dyDescent="0.25">
      <c r="A3265" s="9">
        <v>43257</v>
      </c>
      <c r="B3265" s="10">
        <v>4579.5284000000001</v>
      </c>
      <c r="C3265" s="10">
        <v>4572.5829000000003</v>
      </c>
      <c r="D3265" s="10">
        <v>4581.6589999999997</v>
      </c>
      <c r="E3265" s="10">
        <v>4561.6079</v>
      </c>
      <c r="F3265" s="10">
        <v>4578.8639999999996</v>
      </c>
      <c r="G3265" s="10">
        <v>2113446100</v>
      </c>
      <c r="H3265" s="10">
        <v>30180714879</v>
      </c>
      <c r="I3265" s="10">
        <v>-0.66439999999999999</v>
      </c>
      <c r="J3265" s="10">
        <v>-1.4500000000000001E-2</v>
      </c>
    </row>
    <row r="3266" spans="1:10" x14ac:dyDescent="0.25">
      <c r="A3266" s="9">
        <v>43258</v>
      </c>
      <c r="B3266" s="10">
        <v>4578.8639999999996</v>
      </c>
      <c r="C3266" s="10">
        <v>4578.8218999999999</v>
      </c>
      <c r="D3266" s="10">
        <v>4584.0479999999998</v>
      </c>
      <c r="E3266" s="10">
        <v>4545.3113000000003</v>
      </c>
      <c r="F3266" s="10">
        <v>4549.3562000000002</v>
      </c>
      <c r="G3266" s="10">
        <v>2520873700</v>
      </c>
      <c r="H3266" s="10">
        <v>33973065708</v>
      </c>
      <c r="I3266" s="10">
        <v>-29.5078</v>
      </c>
      <c r="J3266" s="10">
        <v>-0.64439999999999997</v>
      </c>
    </row>
    <row r="3267" spans="1:10" x14ac:dyDescent="0.25">
      <c r="A3267" s="9">
        <v>43259</v>
      </c>
      <c r="B3267" s="10">
        <v>4549.3562000000002</v>
      </c>
      <c r="C3267" s="10">
        <v>4532.4551000000001</v>
      </c>
      <c r="D3267" s="10">
        <v>4532.4551000000001</v>
      </c>
      <c r="E3267" s="10">
        <v>4466.2043000000003</v>
      </c>
      <c r="F3267" s="10">
        <v>4486.9939999999997</v>
      </c>
      <c r="G3267" s="10">
        <v>2672758700</v>
      </c>
      <c r="H3267" s="10">
        <v>34270689119</v>
      </c>
      <c r="I3267" s="10">
        <v>-62.362200000000001</v>
      </c>
      <c r="J3267" s="10">
        <v>-1.3708</v>
      </c>
    </row>
    <row r="3268" spans="1:10" x14ac:dyDescent="0.25">
      <c r="A3268" s="9">
        <v>43262</v>
      </c>
      <c r="B3268" s="10">
        <v>4486.9939999999997</v>
      </c>
      <c r="C3268" s="10">
        <v>4476.2272999999996</v>
      </c>
      <c r="D3268" s="10">
        <v>4499.8567999999996</v>
      </c>
      <c r="E3268" s="10">
        <v>4461.7830000000004</v>
      </c>
      <c r="F3268" s="10">
        <v>4480.9762000000001</v>
      </c>
      <c r="G3268" s="10">
        <v>2205035700</v>
      </c>
      <c r="H3268" s="10">
        <v>33692245955</v>
      </c>
      <c r="I3268" s="10">
        <v>-6.0178000000000003</v>
      </c>
      <c r="J3268" s="10">
        <v>-0.1341</v>
      </c>
    </row>
    <row r="3269" spans="1:10" x14ac:dyDescent="0.25">
      <c r="A3269" s="9">
        <v>43263</v>
      </c>
      <c r="B3269" s="10">
        <v>4480.9762000000001</v>
      </c>
      <c r="C3269" s="10">
        <v>4482.7411000000002</v>
      </c>
      <c r="D3269" s="10">
        <v>4540.4026000000003</v>
      </c>
      <c r="E3269" s="10">
        <v>4470.2551999999996</v>
      </c>
      <c r="F3269" s="10">
        <v>4535.4677000000001</v>
      </c>
      <c r="G3269" s="10">
        <v>2434931000</v>
      </c>
      <c r="H3269" s="10">
        <v>40546649288</v>
      </c>
      <c r="I3269" s="10">
        <v>54.491500000000002</v>
      </c>
      <c r="J3269" s="10">
        <v>1.2161</v>
      </c>
    </row>
    <row r="3270" spans="1:10" x14ac:dyDescent="0.25">
      <c r="A3270" s="9">
        <v>43264</v>
      </c>
      <c r="B3270" s="10">
        <v>4535.4677000000001</v>
      </c>
      <c r="C3270" s="10">
        <v>4526.4432999999999</v>
      </c>
      <c r="D3270" s="10">
        <v>4533.9529000000002</v>
      </c>
      <c r="E3270" s="10">
        <v>4496.2638999999999</v>
      </c>
      <c r="F3270" s="10">
        <v>4501.3921</v>
      </c>
      <c r="G3270" s="10">
        <v>2282407900</v>
      </c>
      <c r="H3270" s="10">
        <v>32477504234</v>
      </c>
      <c r="I3270" s="10">
        <v>-34.075600000000001</v>
      </c>
      <c r="J3270" s="10">
        <v>-0.75129999999999997</v>
      </c>
    </row>
    <row r="3271" spans="1:10" x14ac:dyDescent="0.25">
      <c r="A3271" s="9">
        <v>43265</v>
      </c>
      <c r="B3271" s="10">
        <v>4501.3921</v>
      </c>
      <c r="C3271" s="10">
        <v>4484.8296</v>
      </c>
      <c r="D3271" s="10">
        <v>4514.2475000000004</v>
      </c>
      <c r="E3271" s="10">
        <v>4466.8554000000004</v>
      </c>
      <c r="F3271" s="10">
        <v>4481.2386999999999</v>
      </c>
      <c r="G3271" s="10">
        <v>2342212600</v>
      </c>
      <c r="H3271" s="10">
        <v>32702508045</v>
      </c>
      <c r="I3271" s="10">
        <v>-20.153400000000001</v>
      </c>
      <c r="J3271" s="10">
        <v>-0.44769999999999999</v>
      </c>
    </row>
    <row r="3272" spans="1:10" x14ac:dyDescent="0.25">
      <c r="A3272" s="9">
        <v>43266</v>
      </c>
      <c r="B3272" s="10">
        <v>4481.2386999999999</v>
      </c>
      <c r="C3272" s="10">
        <v>4474.8253000000004</v>
      </c>
      <c r="D3272" s="10">
        <v>4485.5546000000004</v>
      </c>
      <c r="E3272" s="10">
        <v>4438.5619999999999</v>
      </c>
      <c r="F3272" s="10">
        <v>4460.9916999999996</v>
      </c>
      <c r="G3272" s="10">
        <v>2908106400</v>
      </c>
      <c r="H3272" s="10">
        <v>35901576029</v>
      </c>
      <c r="I3272" s="10">
        <v>-20.247</v>
      </c>
      <c r="J3272" s="10">
        <v>-0.45179999999999998</v>
      </c>
    </row>
    <row r="3273" spans="1:10" x14ac:dyDescent="0.25">
      <c r="A3273" s="9">
        <v>43270</v>
      </c>
      <c r="B3273" s="10">
        <v>4460.9916999999996</v>
      </c>
      <c r="C3273" s="10">
        <v>4407.5209999999997</v>
      </c>
      <c r="D3273" s="10">
        <v>4410.2157999999999</v>
      </c>
      <c r="E3273" s="10">
        <v>4240.3092999999999</v>
      </c>
      <c r="F3273" s="10">
        <v>4291.9817999999996</v>
      </c>
      <c r="G3273" s="10">
        <v>5875638700</v>
      </c>
      <c r="H3273" s="10">
        <v>66947767375</v>
      </c>
      <c r="I3273" s="10">
        <v>-169.00989999999999</v>
      </c>
      <c r="J3273" s="10">
        <v>-3.7886000000000002</v>
      </c>
    </row>
    <row r="3274" spans="1:10" x14ac:dyDescent="0.25">
      <c r="A3274" s="9">
        <v>43271</v>
      </c>
      <c r="B3274" s="10">
        <v>4291.9817999999996</v>
      </c>
      <c r="C3274" s="10">
        <v>4272.6629000000003</v>
      </c>
      <c r="D3274" s="10">
        <v>4328.8240999999998</v>
      </c>
      <c r="E3274" s="10">
        <v>4258.8552</v>
      </c>
      <c r="F3274" s="10">
        <v>4315.1399000000001</v>
      </c>
      <c r="G3274" s="10">
        <v>2473894400</v>
      </c>
      <c r="H3274" s="10">
        <v>32648486643</v>
      </c>
      <c r="I3274" s="10">
        <v>23.158100000000001</v>
      </c>
      <c r="J3274" s="10">
        <v>0.53959999999999997</v>
      </c>
    </row>
    <row r="3275" spans="1:10" x14ac:dyDescent="0.25">
      <c r="A3275" s="9">
        <v>43272</v>
      </c>
      <c r="B3275" s="10">
        <v>4315.1399000000001</v>
      </c>
      <c r="C3275" s="10">
        <v>4312.1684999999998</v>
      </c>
      <c r="D3275" s="10">
        <v>4357.4039000000002</v>
      </c>
      <c r="E3275" s="10">
        <v>4273.2920000000004</v>
      </c>
      <c r="F3275" s="10">
        <v>4276.1777000000002</v>
      </c>
      <c r="G3275" s="10">
        <v>2693115800</v>
      </c>
      <c r="H3275" s="10">
        <v>36286522640</v>
      </c>
      <c r="I3275" s="10">
        <v>-38.962200000000003</v>
      </c>
      <c r="J3275" s="10">
        <v>-0.90290000000000004</v>
      </c>
    </row>
    <row r="3276" spans="1:10" x14ac:dyDescent="0.25">
      <c r="A3276" s="9">
        <v>43273</v>
      </c>
      <c r="B3276" s="10">
        <v>4276.1777000000002</v>
      </c>
      <c r="C3276" s="10">
        <v>4251.1878999999999</v>
      </c>
      <c r="D3276" s="10">
        <v>4293.6278000000002</v>
      </c>
      <c r="E3276" s="10">
        <v>4229.7596999999996</v>
      </c>
      <c r="F3276" s="10">
        <v>4291.5</v>
      </c>
      <c r="G3276" s="10">
        <v>2144804400</v>
      </c>
      <c r="H3276" s="10">
        <v>27674118992</v>
      </c>
      <c r="I3276" s="10">
        <v>15.3223</v>
      </c>
      <c r="J3276" s="10">
        <v>0.35830000000000001</v>
      </c>
    </row>
    <row r="3277" spans="1:10" x14ac:dyDescent="0.25">
      <c r="A3277" s="9">
        <v>43276</v>
      </c>
      <c r="B3277" s="10">
        <v>4291.5</v>
      </c>
      <c r="C3277" s="10">
        <v>4313.4394000000002</v>
      </c>
      <c r="D3277" s="10">
        <v>4323.0384999999997</v>
      </c>
      <c r="E3277" s="10">
        <v>4250.4152999999997</v>
      </c>
      <c r="F3277" s="10">
        <v>4252.1270000000004</v>
      </c>
      <c r="G3277" s="10">
        <v>2362905400</v>
      </c>
      <c r="H3277" s="10">
        <v>32001073176</v>
      </c>
      <c r="I3277" s="10">
        <v>-39.372999999999998</v>
      </c>
      <c r="J3277" s="10">
        <v>-0.91749999999999998</v>
      </c>
    </row>
    <row r="3278" spans="1:10" x14ac:dyDescent="0.25">
      <c r="A3278" s="9">
        <v>43277</v>
      </c>
      <c r="B3278" s="10">
        <v>4252.1270000000004</v>
      </c>
      <c r="C3278" s="10">
        <v>4213.8834999999999</v>
      </c>
      <c r="D3278" s="10">
        <v>4221.2066000000004</v>
      </c>
      <c r="E3278" s="10">
        <v>4148.1421</v>
      </c>
      <c r="F3278" s="10">
        <v>4202.3564999999999</v>
      </c>
      <c r="G3278" s="10">
        <v>2870288900</v>
      </c>
      <c r="H3278" s="10">
        <v>34962341139</v>
      </c>
      <c r="I3278" s="10">
        <v>-49.770499999999998</v>
      </c>
      <c r="J3278" s="10">
        <v>-1.1705000000000001</v>
      </c>
    </row>
    <row r="3279" spans="1:10" x14ac:dyDescent="0.25">
      <c r="A3279" s="9">
        <v>43278</v>
      </c>
      <c r="B3279" s="10">
        <v>4202.3564999999999</v>
      </c>
      <c r="C3279" s="10">
        <v>4199.0679</v>
      </c>
      <c r="D3279" s="10">
        <v>4215.9807000000001</v>
      </c>
      <c r="E3279" s="10">
        <v>4129.0944</v>
      </c>
      <c r="F3279" s="10">
        <v>4151.2669999999998</v>
      </c>
      <c r="G3279" s="10">
        <v>2965398500</v>
      </c>
      <c r="H3279" s="10">
        <v>37650579594</v>
      </c>
      <c r="I3279" s="10">
        <v>-51.089500000000001</v>
      </c>
      <c r="J3279" s="10">
        <v>-1.2157</v>
      </c>
    </row>
    <row r="3280" spans="1:10" x14ac:dyDescent="0.25">
      <c r="A3280" s="9">
        <v>43279</v>
      </c>
      <c r="B3280" s="10">
        <v>4151.2669999999998</v>
      </c>
      <c r="C3280" s="10">
        <v>4126.7250000000004</v>
      </c>
      <c r="D3280" s="10">
        <v>4157.5455000000002</v>
      </c>
      <c r="E3280" s="10">
        <v>4091.8841000000002</v>
      </c>
      <c r="F3280" s="10">
        <v>4096.8810999999996</v>
      </c>
      <c r="G3280" s="10">
        <v>2458986400</v>
      </c>
      <c r="H3280" s="10">
        <v>30953922097</v>
      </c>
      <c r="I3280" s="10">
        <v>-54.385899999999999</v>
      </c>
      <c r="J3280" s="10">
        <v>-1.3101</v>
      </c>
    </row>
    <row r="3281" spans="1:10" x14ac:dyDescent="0.25">
      <c r="A3281" s="9">
        <v>43280</v>
      </c>
      <c r="B3281" s="10">
        <v>4096.8810999999996</v>
      </c>
      <c r="C3281" s="10">
        <v>4105.6116000000002</v>
      </c>
      <c r="D3281" s="10">
        <v>4188.1346999999996</v>
      </c>
      <c r="E3281" s="10">
        <v>4097.4924000000001</v>
      </c>
      <c r="F3281" s="10">
        <v>4187.0213999999996</v>
      </c>
      <c r="G3281" s="10">
        <v>2193265300</v>
      </c>
      <c r="H3281" s="10">
        <v>26614770822</v>
      </c>
      <c r="I3281" s="10">
        <v>90.140299999999996</v>
      </c>
      <c r="J3281" s="10">
        <v>2.2002000000000002</v>
      </c>
    </row>
    <row r="3282" spans="1:10" x14ac:dyDescent="0.25">
      <c r="A3282" s="9">
        <v>43283</v>
      </c>
      <c r="B3282" s="10">
        <v>4187.0213999999996</v>
      </c>
      <c r="C3282" s="10">
        <v>4180.7671</v>
      </c>
      <c r="D3282" s="10">
        <v>4186.6355999999996</v>
      </c>
      <c r="E3282" s="10">
        <v>4052.587</v>
      </c>
      <c r="F3282" s="10">
        <v>4076.2311</v>
      </c>
      <c r="G3282" s="10">
        <v>2991580100</v>
      </c>
      <c r="H3282" s="10">
        <v>35582200769</v>
      </c>
      <c r="I3282" s="10">
        <v>-110.7903</v>
      </c>
      <c r="J3282" s="10">
        <v>-2.6459999999999999</v>
      </c>
    </row>
    <row r="3283" spans="1:10" x14ac:dyDescent="0.25">
      <c r="A3283" s="9">
        <v>43284</v>
      </c>
      <c r="B3283" s="10">
        <v>4076.2311</v>
      </c>
      <c r="C3283" s="10">
        <v>4074.7910999999999</v>
      </c>
      <c r="D3283" s="10">
        <v>4092.3220999999999</v>
      </c>
      <c r="E3283" s="10">
        <v>3987.5864999999999</v>
      </c>
      <c r="F3283" s="10">
        <v>4082.4668999999999</v>
      </c>
      <c r="G3283" s="10">
        <v>3203436400</v>
      </c>
      <c r="H3283" s="10">
        <v>40896316996</v>
      </c>
      <c r="I3283" s="10">
        <v>6.2358000000000002</v>
      </c>
      <c r="J3283" s="10">
        <v>0.153</v>
      </c>
    </row>
    <row r="3284" spans="1:10" x14ac:dyDescent="0.25">
      <c r="A3284" s="9">
        <v>43285</v>
      </c>
      <c r="B3284" s="10">
        <v>4082.4668999999999</v>
      </c>
      <c r="C3284" s="10">
        <v>4067.4376999999999</v>
      </c>
      <c r="D3284" s="10">
        <v>4088.3033</v>
      </c>
      <c r="E3284" s="10">
        <v>4036.5927999999999</v>
      </c>
      <c r="F3284" s="10">
        <v>4042.2912000000001</v>
      </c>
      <c r="G3284" s="10">
        <v>2259954600</v>
      </c>
      <c r="H3284" s="10">
        <v>27485120207</v>
      </c>
      <c r="I3284" s="10">
        <v>-40.175699999999999</v>
      </c>
      <c r="J3284" s="10">
        <v>-0.98409999999999997</v>
      </c>
    </row>
    <row r="3285" spans="1:10" x14ac:dyDescent="0.25">
      <c r="A3285" s="9">
        <v>43286</v>
      </c>
      <c r="B3285" s="10">
        <v>4042.2912000000001</v>
      </c>
      <c r="C3285" s="10">
        <v>4044.3820000000001</v>
      </c>
      <c r="D3285" s="10">
        <v>4075.511</v>
      </c>
      <c r="E3285" s="10">
        <v>3992.6455999999998</v>
      </c>
      <c r="F3285" s="10">
        <v>4003.2055999999998</v>
      </c>
      <c r="G3285" s="10">
        <v>2720053300</v>
      </c>
      <c r="H3285" s="10">
        <v>31329275969</v>
      </c>
      <c r="I3285" s="10">
        <v>-39.085599999999999</v>
      </c>
      <c r="J3285" s="10">
        <v>-0.96689999999999998</v>
      </c>
    </row>
    <row r="3286" spans="1:10" x14ac:dyDescent="0.25">
      <c r="A3286" s="9">
        <v>43287</v>
      </c>
      <c r="B3286" s="10">
        <v>4003.2055999999998</v>
      </c>
      <c r="C3286" s="10">
        <v>4000.3090999999999</v>
      </c>
      <c r="D3286" s="10">
        <v>4044.9386</v>
      </c>
      <c r="E3286" s="10">
        <v>3939.6379000000002</v>
      </c>
      <c r="F3286" s="10">
        <v>4014.8838000000001</v>
      </c>
      <c r="G3286" s="10">
        <v>2618299000</v>
      </c>
      <c r="H3286" s="10">
        <v>30953606192</v>
      </c>
      <c r="I3286" s="10">
        <v>11.6782</v>
      </c>
      <c r="J3286" s="10">
        <v>0.29170000000000001</v>
      </c>
    </row>
    <row r="3287" spans="1:10" x14ac:dyDescent="0.25">
      <c r="A3287" s="9">
        <v>43290</v>
      </c>
      <c r="B3287" s="10">
        <v>4014.8838000000001</v>
      </c>
      <c r="C3287" s="10">
        <v>4022.5506999999998</v>
      </c>
      <c r="D3287" s="10">
        <v>4109.2842000000001</v>
      </c>
      <c r="E3287" s="10">
        <v>4020.2174</v>
      </c>
      <c r="F3287" s="10">
        <v>4108.5541000000003</v>
      </c>
      <c r="G3287" s="10">
        <v>2682156500</v>
      </c>
      <c r="H3287" s="10">
        <v>30953318722</v>
      </c>
      <c r="I3287" s="10">
        <v>93.670299999999997</v>
      </c>
      <c r="J3287" s="10">
        <v>2.3331</v>
      </c>
    </row>
    <row r="3288" spans="1:10" x14ac:dyDescent="0.25">
      <c r="A3288" s="9">
        <v>43291</v>
      </c>
      <c r="B3288" s="10">
        <v>4108.5541000000003</v>
      </c>
      <c r="C3288" s="10">
        <v>4116.1361999999999</v>
      </c>
      <c r="D3288" s="10">
        <v>4127.3993</v>
      </c>
      <c r="E3288" s="10">
        <v>4088.4295999999999</v>
      </c>
      <c r="F3288" s="10">
        <v>4121.3816999999999</v>
      </c>
      <c r="G3288" s="10">
        <v>2206129900</v>
      </c>
      <c r="H3288" s="10">
        <v>26159605124</v>
      </c>
      <c r="I3288" s="10">
        <v>12.8276</v>
      </c>
      <c r="J3288" s="10">
        <v>0.31219999999999998</v>
      </c>
    </row>
    <row r="3289" spans="1:10" x14ac:dyDescent="0.25">
      <c r="A3289" s="9">
        <v>43292</v>
      </c>
      <c r="B3289" s="10">
        <v>4121.3816999999999</v>
      </c>
      <c r="C3289" s="10">
        <v>4056.3384000000001</v>
      </c>
      <c r="D3289" s="10">
        <v>4072.3724000000002</v>
      </c>
      <c r="E3289" s="10">
        <v>4019.9951999999998</v>
      </c>
      <c r="F3289" s="10">
        <v>4052.9546</v>
      </c>
      <c r="G3289" s="10">
        <v>2050026200</v>
      </c>
      <c r="H3289" s="10">
        <v>22778331196</v>
      </c>
      <c r="I3289" s="10">
        <v>-68.427099999999996</v>
      </c>
      <c r="J3289" s="10">
        <v>-1.6603000000000001</v>
      </c>
    </row>
    <row r="3290" spans="1:10" x14ac:dyDescent="0.25">
      <c r="A3290" s="9">
        <v>43293</v>
      </c>
      <c r="B3290" s="10">
        <v>4052.9546</v>
      </c>
      <c r="C3290" s="10">
        <v>4047.4989999999998</v>
      </c>
      <c r="D3290" s="10">
        <v>4143.9023999999999</v>
      </c>
      <c r="E3290" s="10">
        <v>4047.4989999999998</v>
      </c>
      <c r="F3290" s="10">
        <v>4128.1795000000002</v>
      </c>
      <c r="G3290" s="10">
        <v>2769132800</v>
      </c>
      <c r="H3290" s="10">
        <v>31918816686</v>
      </c>
      <c r="I3290" s="10">
        <v>75.224900000000005</v>
      </c>
      <c r="J3290" s="10">
        <v>1.8561000000000001</v>
      </c>
    </row>
    <row r="3291" spans="1:10" x14ac:dyDescent="0.25">
      <c r="A3291" s="9">
        <v>43294</v>
      </c>
      <c r="B3291" s="10">
        <v>4128.1795000000002</v>
      </c>
      <c r="C3291" s="10">
        <v>4127.4463999999998</v>
      </c>
      <c r="D3291" s="10">
        <v>4139.4292999999998</v>
      </c>
      <c r="E3291" s="10">
        <v>4107.9890999999998</v>
      </c>
      <c r="F3291" s="10">
        <v>4133.1423000000004</v>
      </c>
      <c r="G3291" s="10">
        <v>1976285000</v>
      </c>
      <c r="H3291" s="10">
        <v>24517030344</v>
      </c>
      <c r="I3291" s="10">
        <v>4.9627999999999997</v>
      </c>
      <c r="J3291" s="10">
        <v>0.1202</v>
      </c>
    </row>
    <row r="3292" spans="1:10" x14ac:dyDescent="0.25">
      <c r="A3292" s="9">
        <v>43297</v>
      </c>
      <c r="B3292" s="10">
        <v>4133.1423000000004</v>
      </c>
      <c r="C3292" s="10">
        <v>4126.6359000000002</v>
      </c>
      <c r="D3292" s="10">
        <v>4140.9848000000002</v>
      </c>
      <c r="E3292" s="10">
        <v>4089.9238</v>
      </c>
      <c r="F3292" s="10">
        <v>4107.2219999999998</v>
      </c>
      <c r="G3292" s="10">
        <v>2060552300</v>
      </c>
      <c r="H3292" s="10">
        <v>24021933894</v>
      </c>
      <c r="I3292" s="10">
        <v>-25.920300000000001</v>
      </c>
      <c r="J3292" s="10">
        <v>-0.62709999999999999</v>
      </c>
    </row>
    <row r="3293" spans="1:10" x14ac:dyDescent="0.25">
      <c r="A3293" s="9">
        <v>43298</v>
      </c>
      <c r="B3293" s="10">
        <v>4107.2219999999998</v>
      </c>
      <c r="C3293" s="10">
        <v>4092.4493000000002</v>
      </c>
      <c r="D3293" s="10">
        <v>4093.2264</v>
      </c>
      <c r="E3293" s="10">
        <v>4049.0803000000001</v>
      </c>
      <c r="F3293" s="10">
        <v>4079.3265000000001</v>
      </c>
      <c r="G3293" s="10">
        <v>1690274400</v>
      </c>
      <c r="H3293" s="10">
        <v>20615474423</v>
      </c>
      <c r="I3293" s="10">
        <v>-27.895499999999998</v>
      </c>
      <c r="J3293" s="10">
        <v>-0.67920000000000003</v>
      </c>
    </row>
    <row r="3294" spans="1:10" x14ac:dyDescent="0.25">
      <c r="A3294" s="9">
        <v>43299</v>
      </c>
      <c r="B3294" s="10">
        <v>4079.3265000000001</v>
      </c>
      <c r="C3294" s="10">
        <v>4084.1509000000001</v>
      </c>
      <c r="D3294" s="10">
        <v>4125.6440000000002</v>
      </c>
      <c r="E3294" s="10">
        <v>4084.1163000000001</v>
      </c>
      <c r="F3294" s="10">
        <v>4087.3551000000002</v>
      </c>
      <c r="G3294" s="10">
        <v>2122857700</v>
      </c>
      <c r="H3294" s="10">
        <v>23857445603</v>
      </c>
      <c r="I3294" s="10">
        <v>8.0286000000000008</v>
      </c>
      <c r="J3294" s="10">
        <v>0.1968</v>
      </c>
    </row>
    <row r="3295" spans="1:10" x14ac:dyDescent="0.25">
      <c r="A3295" s="9">
        <v>43300</v>
      </c>
      <c r="B3295" s="10">
        <v>4087.3551000000002</v>
      </c>
      <c r="C3295" s="10">
        <v>4093.9187999999999</v>
      </c>
      <c r="D3295" s="10">
        <v>4112.0630000000001</v>
      </c>
      <c r="E3295" s="10">
        <v>4071.1968000000002</v>
      </c>
      <c r="F3295" s="10">
        <v>4081.9135999999999</v>
      </c>
      <c r="G3295" s="10">
        <v>2038216700</v>
      </c>
      <c r="H3295" s="10">
        <v>22729187363</v>
      </c>
      <c r="I3295" s="10">
        <v>-5.4414999999999996</v>
      </c>
      <c r="J3295" s="10">
        <v>-0.1331</v>
      </c>
    </row>
    <row r="3296" spans="1:10" x14ac:dyDescent="0.25">
      <c r="A3296" s="9">
        <v>43301</v>
      </c>
      <c r="B3296" s="10">
        <v>4081.9135999999999</v>
      </c>
      <c r="C3296" s="10">
        <v>4081.1289999999999</v>
      </c>
      <c r="D3296" s="10">
        <v>4164.8050999999996</v>
      </c>
      <c r="E3296" s="10">
        <v>4055.0057000000002</v>
      </c>
      <c r="F3296" s="10">
        <v>4154.6853000000001</v>
      </c>
      <c r="G3296" s="10">
        <v>3782317500</v>
      </c>
      <c r="H3296" s="10">
        <v>39320417684</v>
      </c>
      <c r="I3296" s="10">
        <v>72.771699999999996</v>
      </c>
      <c r="J3296" s="10">
        <v>1.7827999999999999</v>
      </c>
    </row>
    <row r="3297" spans="1:10" x14ac:dyDescent="0.25">
      <c r="A3297" s="9">
        <v>43304</v>
      </c>
      <c r="B3297" s="10">
        <v>4154.6853000000001</v>
      </c>
      <c r="C3297" s="10">
        <v>4139.107</v>
      </c>
      <c r="D3297" s="10">
        <v>4196.1270999999997</v>
      </c>
      <c r="E3297" s="10">
        <v>4127.3701000000001</v>
      </c>
      <c r="F3297" s="10">
        <v>4195.7147999999997</v>
      </c>
      <c r="G3297" s="10">
        <v>3903875600</v>
      </c>
      <c r="H3297" s="10">
        <v>41132778572</v>
      </c>
      <c r="I3297" s="10">
        <v>41.029499999999999</v>
      </c>
      <c r="J3297" s="10">
        <v>0.98750000000000004</v>
      </c>
    </row>
    <row r="3298" spans="1:10" x14ac:dyDescent="0.25">
      <c r="A3298" s="9">
        <v>43305</v>
      </c>
      <c r="B3298" s="10">
        <v>4195.7147999999997</v>
      </c>
      <c r="C3298" s="10">
        <v>4202.8227999999999</v>
      </c>
      <c r="D3298" s="10">
        <v>4260.7141000000001</v>
      </c>
      <c r="E3298" s="10">
        <v>4202.8104000000003</v>
      </c>
      <c r="F3298" s="10">
        <v>4250.7613000000001</v>
      </c>
      <c r="G3298" s="10">
        <v>4531957900</v>
      </c>
      <c r="H3298" s="10">
        <v>52282498265</v>
      </c>
      <c r="I3298" s="10">
        <v>55.046500000000002</v>
      </c>
      <c r="J3298" s="10">
        <v>1.3120000000000001</v>
      </c>
    </row>
    <row r="3299" spans="1:10" x14ac:dyDescent="0.25">
      <c r="A3299" s="9">
        <v>43306</v>
      </c>
      <c r="B3299" s="10">
        <v>4250.7613000000001</v>
      </c>
      <c r="C3299" s="10">
        <v>4254.7601000000004</v>
      </c>
      <c r="D3299" s="10">
        <v>4255.7001</v>
      </c>
      <c r="E3299" s="10">
        <v>4228.7844999999998</v>
      </c>
      <c r="F3299" s="10">
        <v>4244.1338999999998</v>
      </c>
      <c r="G3299" s="10">
        <v>2497711000</v>
      </c>
      <c r="H3299" s="10">
        <v>29294985385</v>
      </c>
      <c r="I3299" s="10">
        <v>-6.6273999999999997</v>
      </c>
      <c r="J3299" s="10">
        <v>-0.15590000000000001</v>
      </c>
    </row>
    <row r="3300" spans="1:10" x14ac:dyDescent="0.25">
      <c r="A3300" s="9">
        <v>43307</v>
      </c>
      <c r="B3300" s="10">
        <v>4244.1338999999998</v>
      </c>
      <c r="C3300" s="10">
        <v>4247.1382000000003</v>
      </c>
      <c r="D3300" s="10">
        <v>4261.4633999999996</v>
      </c>
      <c r="E3300" s="10">
        <v>4206.7861000000003</v>
      </c>
      <c r="F3300" s="10">
        <v>4216.1812</v>
      </c>
      <c r="G3300" s="10">
        <v>2459816900</v>
      </c>
      <c r="H3300" s="10">
        <v>28023314003</v>
      </c>
      <c r="I3300" s="10">
        <v>-27.9527</v>
      </c>
      <c r="J3300" s="10">
        <v>-0.65859999999999996</v>
      </c>
    </row>
    <row r="3301" spans="1:10" x14ac:dyDescent="0.25">
      <c r="A3301" s="9">
        <v>43308</v>
      </c>
      <c r="B3301" s="10">
        <v>4216.1812</v>
      </c>
      <c r="C3301" s="10">
        <v>4208.8513000000003</v>
      </c>
      <c r="D3301" s="10">
        <v>4225.2309999999998</v>
      </c>
      <c r="E3301" s="10">
        <v>4195.8809000000001</v>
      </c>
      <c r="F3301" s="10">
        <v>4201.0621000000001</v>
      </c>
      <c r="G3301" s="10">
        <v>1815135900</v>
      </c>
      <c r="H3301" s="10">
        <v>21660834803</v>
      </c>
      <c r="I3301" s="10">
        <v>-15.1191</v>
      </c>
      <c r="J3301" s="10">
        <v>-0.35859999999999997</v>
      </c>
    </row>
    <row r="3302" spans="1:10" x14ac:dyDescent="0.25">
      <c r="A3302" s="9">
        <v>43311</v>
      </c>
      <c r="B3302" s="10">
        <v>4201.0621000000001</v>
      </c>
      <c r="C3302" s="10">
        <v>4197.7107999999998</v>
      </c>
      <c r="D3302" s="10">
        <v>4238.0010000000002</v>
      </c>
      <c r="E3302" s="10">
        <v>4183.1522000000004</v>
      </c>
      <c r="F3302" s="10">
        <v>4204.8687</v>
      </c>
      <c r="G3302" s="10">
        <v>2434366600</v>
      </c>
      <c r="H3302" s="10">
        <v>26630988230</v>
      </c>
      <c r="I3302" s="10">
        <v>3.8066</v>
      </c>
      <c r="J3302" s="10">
        <v>9.06E-2</v>
      </c>
    </row>
    <row r="3303" spans="1:10" x14ac:dyDescent="0.25">
      <c r="A3303" s="9">
        <v>43312</v>
      </c>
      <c r="B3303" s="10">
        <v>4204.8687</v>
      </c>
      <c r="C3303" s="10">
        <v>4202.777</v>
      </c>
      <c r="D3303" s="10">
        <v>4219.7406000000001</v>
      </c>
      <c r="E3303" s="10">
        <v>4179.5933000000005</v>
      </c>
      <c r="F3303" s="10">
        <v>4207.7815000000001</v>
      </c>
      <c r="G3303" s="10">
        <v>2227213100</v>
      </c>
      <c r="H3303" s="10">
        <v>23761501896</v>
      </c>
      <c r="I3303" s="10">
        <v>2.9127999999999998</v>
      </c>
      <c r="J3303" s="10">
        <v>6.93E-2</v>
      </c>
    </row>
    <row r="3304" spans="1:10" x14ac:dyDescent="0.25">
      <c r="A3304" s="9">
        <v>43313</v>
      </c>
      <c r="B3304" s="10">
        <v>4207.7815000000001</v>
      </c>
      <c r="C3304" s="10">
        <v>4214.7016999999996</v>
      </c>
      <c r="D3304" s="10">
        <v>4229.8284999999996</v>
      </c>
      <c r="E3304" s="10">
        <v>4129.2559000000001</v>
      </c>
      <c r="F3304" s="10">
        <v>4129.2559000000001</v>
      </c>
      <c r="G3304" s="10">
        <v>2843755100</v>
      </c>
      <c r="H3304" s="10">
        <v>32402304337</v>
      </c>
      <c r="I3304" s="10">
        <v>-78.525599999999997</v>
      </c>
      <c r="J3304" s="10">
        <v>-1.8662000000000001</v>
      </c>
    </row>
    <row r="3305" spans="1:10" x14ac:dyDescent="0.25">
      <c r="A3305" s="9">
        <v>43314</v>
      </c>
      <c r="B3305" s="10">
        <v>4129.2559000000001</v>
      </c>
      <c r="C3305" s="10">
        <v>4119.8976000000002</v>
      </c>
      <c r="D3305" s="10">
        <v>4119.8976000000002</v>
      </c>
      <c r="E3305" s="10">
        <v>3989.0916999999999</v>
      </c>
      <c r="F3305" s="10">
        <v>4046.94</v>
      </c>
      <c r="G3305" s="10">
        <v>3148916900</v>
      </c>
      <c r="H3305" s="10">
        <v>37532688369</v>
      </c>
      <c r="I3305" s="10">
        <v>-82.315899999999999</v>
      </c>
      <c r="J3305" s="10">
        <v>-1.9935</v>
      </c>
    </row>
    <row r="3306" spans="1:10" x14ac:dyDescent="0.25">
      <c r="A3306" s="9">
        <v>43315</v>
      </c>
      <c r="B3306" s="10">
        <v>4046.94</v>
      </c>
      <c r="C3306" s="10">
        <v>4042.5756000000001</v>
      </c>
      <c r="D3306" s="10">
        <v>4057.3398999999999</v>
      </c>
      <c r="E3306" s="10">
        <v>3995.0610999999999</v>
      </c>
      <c r="F3306" s="10">
        <v>3995.2183</v>
      </c>
      <c r="G3306" s="10">
        <v>2230147600</v>
      </c>
      <c r="H3306" s="10">
        <v>27537642746</v>
      </c>
      <c r="I3306" s="10">
        <v>-51.721699999999998</v>
      </c>
      <c r="J3306" s="10">
        <v>-1.278</v>
      </c>
    </row>
    <row r="3307" spans="1:10" x14ac:dyDescent="0.25">
      <c r="A3307" s="9">
        <v>43318</v>
      </c>
      <c r="B3307" s="10">
        <v>3995.2183</v>
      </c>
      <c r="C3307" s="10">
        <v>3994.2339999999999</v>
      </c>
      <c r="D3307" s="10">
        <v>4011.7386999999999</v>
      </c>
      <c r="E3307" s="10">
        <v>3928.5450999999998</v>
      </c>
      <c r="F3307" s="10">
        <v>3943.2896000000001</v>
      </c>
      <c r="G3307" s="10">
        <v>2503358000</v>
      </c>
      <c r="H3307" s="10">
        <v>28589575220</v>
      </c>
      <c r="I3307" s="10">
        <v>-51.928699999999999</v>
      </c>
      <c r="J3307" s="10">
        <v>-1.2998000000000001</v>
      </c>
    </row>
    <row r="3308" spans="1:10" x14ac:dyDescent="0.25">
      <c r="A3308" s="9">
        <v>43319</v>
      </c>
      <c r="B3308" s="10">
        <v>3943.2896000000001</v>
      </c>
      <c r="C3308" s="10">
        <v>3953.6331</v>
      </c>
      <c r="D3308" s="10">
        <v>4043.7615000000001</v>
      </c>
      <c r="E3308" s="10">
        <v>3935.259</v>
      </c>
      <c r="F3308" s="10">
        <v>4043.7615000000001</v>
      </c>
      <c r="G3308" s="10">
        <v>2777215600</v>
      </c>
      <c r="H3308" s="10">
        <v>31952518611</v>
      </c>
      <c r="I3308" s="10">
        <v>100.47190000000001</v>
      </c>
      <c r="J3308" s="10">
        <v>2.5478999999999998</v>
      </c>
    </row>
    <row r="3309" spans="1:10" x14ac:dyDescent="0.25">
      <c r="A3309" s="9">
        <v>43320</v>
      </c>
      <c r="B3309" s="10">
        <v>4043.7615000000001</v>
      </c>
      <c r="C3309" s="10">
        <v>4035.2184999999999</v>
      </c>
      <c r="D3309" s="10">
        <v>4036.7822000000001</v>
      </c>
      <c r="E3309" s="10">
        <v>3984.9922999999999</v>
      </c>
      <c r="F3309" s="10">
        <v>3988.7085000000002</v>
      </c>
      <c r="G3309" s="10">
        <v>2258366700</v>
      </c>
      <c r="H3309" s="10">
        <v>27322196214</v>
      </c>
      <c r="I3309" s="10">
        <v>-55.052999999999997</v>
      </c>
      <c r="J3309" s="10">
        <v>-1.3613999999999999</v>
      </c>
    </row>
    <row r="3310" spans="1:10" x14ac:dyDescent="0.25">
      <c r="A3310" s="9">
        <v>43321</v>
      </c>
      <c r="B3310" s="10">
        <v>3988.7085000000002</v>
      </c>
      <c r="C3310" s="10">
        <v>3972.8815</v>
      </c>
      <c r="D3310" s="10">
        <v>4073.0801999999999</v>
      </c>
      <c r="E3310" s="10">
        <v>3966.1686</v>
      </c>
      <c r="F3310" s="10">
        <v>4059.2482</v>
      </c>
      <c r="G3310" s="10">
        <v>2510053300</v>
      </c>
      <c r="H3310" s="10">
        <v>30675614479</v>
      </c>
      <c r="I3310" s="10">
        <v>70.539699999999996</v>
      </c>
      <c r="J3310" s="10">
        <v>1.7685</v>
      </c>
    </row>
    <row r="3311" spans="1:10" x14ac:dyDescent="0.25">
      <c r="A3311" s="9">
        <v>43322</v>
      </c>
      <c r="B3311" s="10">
        <v>4059.2482</v>
      </c>
      <c r="C3311" s="10">
        <v>4057.8733000000002</v>
      </c>
      <c r="D3311" s="10">
        <v>4076.1849000000002</v>
      </c>
      <c r="E3311" s="10">
        <v>4025.1855999999998</v>
      </c>
      <c r="F3311" s="10">
        <v>4049.1518999999998</v>
      </c>
      <c r="G3311" s="10">
        <v>2246302600</v>
      </c>
      <c r="H3311" s="10">
        <v>26006984885</v>
      </c>
      <c r="I3311" s="10">
        <v>-10.096299999999999</v>
      </c>
      <c r="J3311" s="10">
        <v>-0.2487</v>
      </c>
    </row>
    <row r="3312" spans="1:10" x14ac:dyDescent="0.25">
      <c r="A3312" s="9">
        <v>43325</v>
      </c>
      <c r="B3312" s="10">
        <v>4049.1518999999998</v>
      </c>
      <c r="C3312" s="10">
        <v>4012.6188999999999</v>
      </c>
      <c r="D3312" s="10">
        <v>4033.288</v>
      </c>
      <c r="E3312" s="10">
        <v>3971.6696000000002</v>
      </c>
      <c r="F3312" s="10">
        <v>4025.8968</v>
      </c>
      <c r="G3312" s="10">
        <v>2397678000</v>
      </c>
      <c r="H3312" s="10">
        <v>26091696290</v>
      </c>
      <c r="I3312" s="10">
        <v>-23.255099999999999</v>
      </c>
      <c r="J3312" s="10">
        <v>-0.57430000000000003</v>
      </c>
    </row>
    <row r="3313" spans="1:10" x14ac:dyDescent="0.25">
      <c r="A3313" s="9">
        <v>43326</v>
      </c>
      <c r="B3313" s="10">
        <v>4025.8968</v>
      </c>
      <c r="C3313" s="10">
        <v>4021.7604000000001</v>
      </c>
      <c r="D3313" s="10">
        <v>4035.9735999999998</v>
      </c>
      <c r="E3313" s="10">
        <v>4005.8703</v>
      </c>
      <c r="F3313" s="10">
        <v>4023.0394999999999</v>
      </c>
      <c r="G3313" s="10">
        <v>1851214800</v>
      </c>
      <c r="H3313" s="10">
        <v>21179208065</v>
      </c>
      <c r="I3313" s="10">
        <v>-2.8573</v>
      </c>
      <c r="J3313" s="10">
        <v>-7.0999999999999994E-2</v>
      </c>
    </row>
    <row r="3314" spans="1:10" x14ac:dyDescent="0.25">
      <c r="A3314" s="9">
        <v>43327</v>
      </c>
      <c r="B3314" s="10">
        <v>4023.0394999999999</v>
      </c>
      <c r="C3314" s="10">
        <v>4022.2203</v>
      </c>
      <c r="D3314" s="10">
        <v>4023.0558000000001</v>
      </c>
      <c r="E3314" s="10">
        <v>3939.1397999999999</v>
      </c>
      <c r="F3314" s="10">
        <v>3942.0715</v>
      </c>
      <c r="G3314" s="10">
        <v>2036793900</v>
      </c>
      <c r="H3314" s="10">
        <v>23900988009</v>
      </c>
      <c r="I3314" s="10">
        <v>-80.968000000000004</v>
      </c>
      <c r="J3314" s="10">
        <v>-2.0125999999999999</v>
      </c>
    </row>
    <row r="3315" spans="1:10" x14ac:dyDescent="0.25">
      <c r="A3315" s="9">
        <v>43328</v>
      </c>
      <c r="B3315" s="10">
        <v>3942.0715</v>
      </c>
      <c r="C3315" s="10">
        <v>3909.4982</v>
      </c>
      <c r="D3315" s="10">
        <v>3960.7399</v>
      </c>
      <c r="E3315" s="10">
        <v>3881.7399</v>
      </c>
      <c r="F3315" s="10">
        <v>3919.1037000000001</v>
      </c>
      <c r="G3315" s="10">
        <v>2197615400</v>
      </c>
      <c r="H3315" s="10">
        <v>24933820645</v>
      </c>
      <c r="I3315" s="10">
        <v>-22.9678</v>
      </c>
      <c r="J3315" s="10">
        <v>-0.58260000000000001</v>
      </c>
    </row>
    <row r="3316" spans="1:10" x14ac:dyDescent="0.25">
      <c r="A3316" s="9">
        <v>43329</v>
      </c>
      <c r="B3316" s="10">
        <v>3919.1037000000001</v>
      </c>
      <c r="C3316" s="10">
        <v>3943.0967000000001</v>
      </c>
      <c r="D3316" s="10">
        <v>3951.4479000000001</v>
      </c>
      <c r="E3316" s="10">
        <v>3868.9317000000001</v>
      </c>
      <c r="F3316" s="10">
        <v>3875.7509</v>
      </c>
      <c r="G3316" s="10">
        <v>1897924100</v>
      </c>
      <c r="H3316" s="10">
        <v>22290793610</v>
      </c>
      <c r="I3316" s="10">
        <v>-43.352800000000002</v>
      </c>
      <c r="J3316" s="10">
        <v>-1.1062000000000001</v>
      </c>
    </row>
    <row r="3317" spans="1:10" x14ac:dyDescent="0.25">
      <c r="A3317" s="9">
        <v>43332</v>
      </c>
      <c r="B3317" s="10">
        <v>3875.7509</v>
      </c>
      <c r="C3317" s="10">
        <v>3881.3692999999998</v>
      </c>
      <c r="D3317" s="10">
        <v>3912.0039000000002</v>
      </c>
      <c r="E3317" s="10">
        <v>3855.0909000000001</v>
      </c>
      <c r="F3317" s="10">
        <v>3912.0039000000002</v>
      </c>
      <c r="G3317" s="10">
        <v>2123117600</v>
      </c>
      <c r="H3317" s="10">
        <v>24804478506</v>
      </c>
      <c r="I3317" s="10">
        <v>36.253</v>
      </c>
      <c r="J3317" s="10">
        <v>0.93540000000000001</v>
      </c>
    </row>
    <row r="3318" spans="1:10" x14ac:dyDescent="0.25">
      <c r="A3318" s="9">
        <v>43333</v>
      </c>
      <c r="B3318" s="10">
        <v>3912.0039000000002</v>
      </c>
      <c r="C3318" s="10">
        <v>3914.4915000000001</v>
      </c>
      <c r="D3318" s="10">
        <v>3968.6464999999998</v>
      </c>
      <c r="E3318" s="10">
        <v>3906.4052000000001</v>
      </c>
      <c r="F3318" s="10">
        <v>3961.2622000000001</v>
      </c>
      <c r="G3318" s="10">
        <v>2111458900</v>
      </c>
      <c r="H3318" s="10">
        <v>26731360134</v>
      </c>
      <c r="I3318" s="10">
        <v>49.258299999999998</v>
      </c>
      <c r="J3318" s="10">
        <v>1.2592000000000001</v>
      </c>
    </row>
    <row r="3319" spans="1:10" x14ac:dyDescent="0.25">
      <c r="A3319" s="9">
        <v>43334</v>
      </c>
      <c r="B3319" s="10">
        <v>3961.2622000000001</v>
      </c>
      <c r="C3319" s="10">
        <v>3958.4364</v>
      </c>
      <c r="D3319" s="10">
        <v>3958.4364</v>
      </c>
      <c r="E3319" s="10">
        <v>3927.5810000000001</v>
      </c>
      <c r="F3319" s="10">
        <v>3935.2730000000001</v>
      </c>
      <c r="G3319" s="10">
        <v>1372984900</v>
      </c>
      <c r="H3319" s="10">
        <v>16408036956</v>
      </c>
      <c r="I3319" s="10">
        <v>-25.9892</v>
      </c>
      <c r="J3319" s="10">
        <v>-0.65610000000000002</v>
      </c>
    </row>
    <row r="3320" spans="1:10" x14ac:dyDescent="0.25">
      <c r="A3320" s="9">
        <v>43335</v>
      </c>
      <c r="B3320" s="10">
        <v>3935.2730000000001</v>
      </c>
      <c r="C3320" s="10">
        <v>3933.7627000000002</v>
      </c>
      <c r="D3320" s="10">
        <v>3961.712</v>
      </c>
      <c r="E3320" s="10">
        <v>3908.5725000000002</v>
      </c>
      <c r="F3320" s="10">
        <v>3945.7334999999998</v>
      </c>
      <c r="G3320" s="10">
        <v>1712380700</v>
      </c>
      <c r="H3320" s="10">
        <v>20766650463</v>
      </c>
      <c r="I3320" s="10">
        <v>10.4605</v>
      </c>
      <c r="J3320" s="10">
        <v>0.26579999999999998</v>
      </c>
    </row>
    <row r="3321" spans="1:10" x14ac:dyDescent="0.25">
      <c r="A3321" s="9">
        <v>43336</v>
      </c>
      <c r="B3321" s="10">
        <v>3945.7334999999998</v>
      </c>
      <c r="C3321" s="10">
        <v>3937.1032</v>
      </c>
      <c r="D3321" s="10">
        <v>3977.2588000000001</v>
      </c>
      <c r="E3321" s="10">
        <v>3919.8463999999999</v>
      </c>
      <c r="F3321" s="10">
        <v>3956.0101</v>
      </c>
      <c r="G3321" s="10">
        <v>2215949600</v>
      </c>
      <c r="H3321" s="10">
        <v>22630306756</v>
      </c>
      <c r="I3321" s="10">
        <v>10.2766</v>
      </c>
      <c r="J3321" s="10">
        <v>0.26040000000000002</v>
      </c>
    </row>
    <row r="3322" spans="1:10" x14ac:dyDescent="0.25">
      <c r="A3322" s="9">
        <v>43339</v>
      </c>
      <c r="B3322" s="10">
        <v>3956.0101</v>
      </c>
      <c r="C3322" s="10">
        <v>3966.027</v>
      </c>
      <c r="D3322" s="10">
        <v>4039.0327000000002</v>
      </c>
      <c r="E3322" s="10">
        <v>3966.027</v>
      </c>
      <c r="F3322" s="10">
        <v>4039.0327000000002</v>
      </c>
      <c r="G3322" s="10">
        <v>2834858000</v>
      </c>
      <c r="H3322" s="10">
        <v>32804832409</v>
      </c>
      <c r="I3322" s="10">
        <v>83.022599999999997</v>
      </c>
      <c r="J3322" s="10">
        <v>2.0985999999999998</v>
      </c>
    </row>
    <row r="3323" spans="1:10" x14ac:dyDescent="0.25">
      <c r="A3323" s="9">
        <v>43340</v>
      </c>
      <c r="B3323" s="10">
        <v>4039.0327000000002</v>
      </c>
      <c r="C3323" s="10">
        <v>4040.0700999999999</v>
      </c>
      <c r="D3323" s="10">
        <v>4047.1651000000002</v>
      </c>
      <c r="E3323" s="10">
        <v>4024.2547</v>
      </c>
      <c r="F3323" s="10">
        <v>4034.7186999999999</v>
      </c>
      <c r="G3323" s="10">
        <v>2075054000</v>
      </c>
      <c r="H3323" s="10">
        <v>26044589901</v>
      </c>
      <c r="I3323" s="10">
        <v>-4.3140000000000001</v>
      </c>
      <c r="J3323" s="10">
        <v>-0.10680000000000001</v>
      </c>
    </row>
    <row r="3324" spans="1:10" x14ac:dyDescent="0.25">
      <c r="A3324" s="9">
        <v>43341</v>
      </c>
      <c r="B3324" s="10">
        <v>4034.7186999999999</v>
      </c>
      <c r="C3324" s="10">
        <v>4026.9502000000002</v>
      </c>
      <c r="D3324" s="10">
        <v>4035.5549000000001</v>
      </c>
      <c r="E3324" s="10">
        <v>3999.8087</v>
      </c>
      <c r="F3324" s="10">
        <v>4010.2809999999999</v>
      </c>
      <c r="G3324" s="10">
        <v>1793078300</v>
      </c>
      <c r="H3324" s="10">
        <v>20596706502</v>
      </c>
      <c r="I3324" s="10">
        <v>-24.4377</v>
      </c>
      <c r="J3324" s="10">
        <v>-0.60570000000000002</v>
      </c>
    </row>
    <row r="3325" spans="1:10" x14ac:dyDescent="0.25">
      <c r="A3325" s="9">
        <v>43342</v>
      </c>
      <c r="B3325" s="10">
        <v>4010.2809999999999</v>
      </c>
      <c r="C3325" s="10">
        <v>4009.645</v>
      </c>
      <c r="D3325" s="10">
        <v>4031.5608000000002</v>
      </c>
      <c r="E3325" s="10">
        <v>3988.1298999999999</v>
      </c>
      <c r="F3325" s="10">
        <v>3990.2266</v>
      </c>
      <c r="G3325" s="10">
        <v>1788668500</v>
      </c>
      <c r="H3325" s="10">
        <v>21046880162</v>
      </c>
      <c r="I3325" s="10">
        <v>-20.054400000000001</v>
      </c>
      <c r="J3325" s="10">
        <v>-0.50009999999999999</v>
      </c>
    </row>
    <row r="3326" spans="1:10" x14ac:dyDescent="0.25">
      <c r="A3326" s="9">
        <v>43343</v>
      </c>
      <c r="B3326" s="10">
        <v>3990.2266</v>
      </c>
      <c r="C3326" s="10">
        <v>3980.8359</v>
      </c>
      <c r="D3326" s="10">
        <v>3995.2577000000001</v>
      </c>
      <c r="E3326" s="10">
        <v>3947.4346</v>
      </c>
      <c r="F3326" s="10">
        <v>3970.5239000000001</v>
      </c>
      <c r="G3326" s="10">
        <v>2764397700</v>
      </c>
      <c r="H3326" s="10">
        <v>33194547659</v>
      </c>
      <c r="I3326" s="10">
        <v>-19.7027</v>
      </c>
      <c r="J3326" s="10">
        <v>-0.49380000000000002</v>
      </c>
    </row>
    <row r="3327" spans="1:10" x14ac:dyDescent="0.25">
      <c r="A3327" s="9">
        <v>43346</v>
      </c>
      <c r="B3327" s="10">
        <v>3970.5239000000001</v>
      </c>
      <c r="C3327" s="10">
        <v>3959.2910000000002</v>
      </c>
      <c r="D3327" s="10">
        <v>3966.1134000000002</v>
      </c>
      <c r="E3327" s="10">
        <v>3926.3539999999998</v>
      </c>
      <c r="F3327" s="10">
        <v>3960.5335</v>
      </c>
      <c r="G3327" s="10">
        <v>2025249100</v>
      </c>
      <c r="H3327" s="10">
        <v>23017987768</v>
      </c>
      <c r="I3327" s="10">
        <v>-9.9903999999999993</v>
      </c>
      <c r="J3327" s="10">
        <v>-0.25159999999999999</v>
      </c>
    </row>
    <row r="3328" spans="1:10" x14ac:dyDescent="0.25">
      <c r="A3328" s="9">
        <v>43347</v>
      </c>
      <c r="B3328" s="10">
        <v>3960.5335</v>
      </c>
      <c r="C3328" s="10">
        <v>3964.8534</v>
      </c>
      <c r="D3328" s="10">
        <v>4008.5351000000001</v>
      </c>
      <c r="E3328" s="10">
        <v>3951.1015000000002</v>
      </c>
      <c r="F3328" s="10">
        <v>3999.4185000000002</v>
      </c>
      <c r="G3328" s="10">
        <v>2054893600</v>
      </c>
      <c r="H3328" s="10">
        <v>22619193108</v>
      </c>
      <c r="I3328" s="10">
        <v>38.884999999999998</v>
      </c>
      <c r="J3328" s="10">
        <v>0.98180000000000001</v>
      </c>
    </row>
    <row r="3329" spans="1:10" x14ac:dyDescent="0.25">
      <c r="A3329" s="9">
        <v>43348</v>
      </c>
      <c r="B3329" s="10">
        <v>3999.4185000000002</v>
      </c>
      <c r="C3329" s="10">
        <v>3984.9481999999998</v>
      </c>
      <c r="D3329" s="10">
        <v>3990.5763000000002</v>
      </c>
      <c r="E3329" s="10">
        <v>3933.5074</v>
      </c>
      <c r="F3329" s="10">
        <v>3934.8710999999998</v>
      </c>
      <c r="G3329" s="10">
        <v>2010234200</v>
      </c>
      <c r="H3329" s="10">
        <v>22949404038</v>
      </c>
      <c r="I3329" s="10">
        <v>-64.547399999999996</v>
      </c>
      <c r="J3329" s="10">
        <v>-1.6138999999999999</v>
      </c>
    </row>
    <row r="3330" spans="1:10" x14ac:dyDescent="0.25">
      <c r="A3330" s="9">
        <v>43349</v>
      </c>
      <c r="B3330" s="10">
        <v>3934.8710999999998</v>
      </c>
      <c r="C3330" s="10">
        <v>3924.2932999999998</v>
      </c>
      <c r="D3330" s="10">
        <v>3946.0857999999998</v>
      </c>
      <c r="E3330" s="10">
        <v>3892.6006000000002</v>
      </c>
      <c r="F3330" s="10">
        <v>3897.0319</v>
      </c>
      <c r="G3330" s="10">
        <v>1817346400</v>
      </c>
      <c r="H3330" s="10">
        <v>22740049114</v>
      </c>
      <c r="I3330" s="10">
        <v>-37.839199999999998</v>
      </c>
      <c r="J3330" s="10">
        <v>-0.96160000000000001</v>
      </c>
    </row>
    <row r="3331" spans="1:10" x14ac:dyDescent="0.25">
      <c r="A3331" s="9">
        <v>43350</v>
      </c>
      <c r="B3331" s="10">
        <v>3897.0319</v>
      </c>
      <c r="C3331" s="10">
        <v>3906.6401999999998</v>
      </c>
      <c r="D3331" s="10">
        <v>3948.9926999999998</v>
      </c>
      <c r="E3331" s="10">
        <v>3886.6026999999999</v>
      </c>
      <c r="F3331" s="10">
        <v>3910.1316000000002</v>
      </c>
      <c r="G3331" s="10">
        <v>1741455700</v>
      </c>
      <c r="H3331" s="10">
        <v>20709747458</v>
      </c>
      <c r="I3331" s="10">
        <v>13.0997</v>
      </c>
      <c r="J3331" s="10">
        <v>0.33610000000000001</v>
      </c>
    </row>
    <row r="3332" spans="1:10" x14ac:dyDescent="0.25">
      <c r="A3332" s="9">
        <v>43353</v>
      </c>
      <c r="B3332" s="10">
        <v>3910.1316000000002</v>
      </c>
      <c r="C3332" s="10">
        <v>3907.1552999999999</v>
      </c>
      <c r="D3332" s="10">
        <v>3916.4387000000002</v>
      </c>
      <c r="E3332" s="10">
        <v>3872.4159</v>
      </c>
      <c r="F3332" s="10">
        <v>3874.4182999999998</v>
      </c>
      <c r="G3332" s="10">
        <v>1726987800</v>
      </c>
      <c r="H3332" s="10">
        <v>18937167096</v>
      </c>
      <c r="I3332" s="10">
        <v>-35.713299999999997</v>
      </c>
      <c r="J3332" s="10">
        <v>-0.91339999999999999</v>
      </c>
    </row>
    <row r="3333" spans="1:10" x14ac:dyDescent="0.25">
      <c r="A3333" s="9">
        <v>43354</v>
      </c>
      <c r="B3333" s="10">
        <v>3874.4182999999998</v>
      </c>
      <c r="C3333" s="10">
        <v>3873.7237</v>
      </c>
      <c r="D3333" s="10">
        <v>3887.0272</v>
      </c>
      <c r="E3333" s="10">
        <v>3850.0344</v>
      </c>
      <c r="F3333" s="10">
        <v>3865.6747</v>
      </c>
      <c r="G3333" s="10">
        <v>1909484900</v>
      </c>
      <c r="H3333" s="10">
        <v>20393298291</v>
      </c>
      <c r="I3333" s="10">
        <v>-8.7436000000000007</v>
      </c>
      <c r="J3333" s="10">
        <v>-0.22570000000000001</v>
      </c>
    </row>
    <row r="3334" spans="1:10" x14ac:dyDescent="0.25">
      <c r="A3334" s="9">
        <v>43355</v>
      </c>
      <c r="B3334" s="10">
        <v>3865.6747</v>
      </c>
      <c r="C3334" s="10">
        <v>3859.4537</v>
      </c>
      <c r="D3334" s="10">
        <v>3882.4838</v>
      </c>
      <c r="E3334" s="10">
        <v>3839.3011000000001</v>
      </c>
      <c r="F3334" s="10">
        <v>3858.4679999999998</v>
      </c>
      <c r="G3334" s="10">
        <v>1607592400</v>
      </c>
      <c r="H3334" s="10">
        <v>16664145697</v>
      </c>
      <c r="I3334" s="10">
        <v>-7.2066999999999997</v>
      </c>
      <c r="J3334" s="10">
        <v>-0.18640000000000001</v>
      </c>
    </row>
    <row r="3335" spans="1:10" x14ac:dyDescent="0.25">
      <c r="A3335" s="9">
        <v>43356</v>
      </c>
      <c r="B3335" s="10">
        <v>3858.4679999999998</v>
      </c>
      <c r="C3335" s="10">
        <v>3886.8715000000002</v>
      </c>
      <c r="D3335" s="10">
        <v>3902.0012000000002</v>
      </c>
      <c r="E3335" s="10">
        <v>3856.3177999999998</v>
      </c>
      <c r="F3335" s="10">
        <v>3893.6390000000001</v>
      </c>
      <c r="G3335" s="10">
        <v>2029245000</v>
      </c>
      <c r="H3335" s="10">
        <v>20566507679</v>
      </c>
      <c r="I3335" s="10">
        <v>35.170999999999999</v>
      </c>
      <c r="J3335" s="10">
        <v>0.91149999999999998</v>
      </c>
    </row>
    <row r="3336" spans="1:10" x14ac:dyDescent="0.25">
      <c r="A3336" s="9">
        <v>43357</v>
      </c>
      <c r="B3336" s="10">
        <v>3893.6390000000001</v>
      </c>
      <c r="C3336" s="10">
        <v>3899.2953000000002</v>
      </c>
      <c r="D3336" s="10">
        <v>3914.23</v>
      </c>
      <c r="E3336" s="10">
        <v>3881.8669</v>
      </c>
      <c r="F3336" s="10">
        <v>3902.8404999999998</v>
      </c>
      <c r="G3336" s="10">
        <v>1587293200</v>
      </c>
      <c r="H3336" s="10">
        <v>18104688542</v>
      </c>
      <c r="I3336" s="10">
        <v>9.2014999999999993</v>
      </c>
      <c r="J3336" s="10">
        <v>0.23630000000000001</v>
      </c>
    </row>
    <row r="3337" spans="1:10" x14ac:dyDescent="0.25">
      <c r="A3337" s="9">
        <v>43360</v>
      </c>
      <c r="B3337" s="10">
        <v>3902.8404999999998</v>
      </c>
      <c r="C3337" s="10">
        <v>3892.2174</v>
      </c>
      <c r="D3337" s="10">
        <v>3892.2174</v>
      </c>
      <c r="E3337" s="10">
        <v>3861.1278000000002</v>
      </c>
      <c r="F3337" s="10">
        <v>3866.8479000000002</v>
      </c>
      <c r="G3337" s="10">
        <v>1422776100</v>
      </c>
      <c r="H3337" s="10">
        <v>15233546002</v>
      </c>
      <c r="I3337" s="10">
        <v>-35.992600000000003</v>
      </c>
      <c r="J3337" s="10">
        <v>-0.92220000000000002</v>
      </c>
    </row>
    <row r="3338" spans="1:10" x14ac:dyDescent="0.25">
      <c r="A3338" s="9">
        <v>43361</v>
      </c>
      <c r="B3338" s="10">
        <v>3866.8479000000002</v>
      </c>
      <c r="C3338" s="10">
        <v>3852.665</v>
      </c>
      <c r="D3338" s="10">
        <v>3925.9657999999999</v>
      </c>
      <c r="E3338" s="10">
        <v>3852.665</v>
      </c>
      <c r="F3338" s="10">
        <v>3925.4430000000002</v>
      </c>
      <c r="G3338" s="10">
        <v>2143034800</v>
      </c>
      <c r="H3338" s="10">
        <v>22964510775</v>
      </c>
      <c r="I3338" s="10">
        <v>58.595100000000002</v>
      </c>
      <c r="J3338" s="10">
        <v>1.5153000000000001</v>
      </c>
    </row>
    <row r="3339" spans="1:10" x14ac:dyDescent="0.25">
      <c r="A3339" s="9">
        <v>43362</v>
      </c>
      <c r="B3339" s="10">
        <v>3925.4430000000002</v>
      </c>
      <c r="C3339" s="10">
        <v>3920.2530000000002</v>
      </c>
      <c r="D3339" s="10">
        <v>4000.2856000000002</v>
      </c>
      <c r="E3339" s="10">
        <v>3913.2620999999999</v>
      </c>
      <c r="F3339" s="10">
        <v>3980.1469999999999</v>
      </c>
      <c r="G3339" s="10">
        <v>2989030100</v>
      </c>
      <c r="H3339" s="10">
        <v>34711906081</v>
      </c>
      <c r="I3339" s="10">
        <v>54.704000000000001</v>
      </c>
      <c r="J3339" s="10">
        <v>1.3935999999999999</v>
      </c>
    </row>
    <row r="3340" spans="1:10" x14ac:dyDescent="0.25">
      <c r="A3340" s="9">
        <v>43363</v>
      </c>
      <c r="B3340" s="10">
        <v>3980.1469999999999</v>
      </c>
      <c r="C3340" s="10">
        <v>3979.1777000000002</v>
      </c>
      <c r="D3340" s="10">
        <v>3998.1046999999999</v>
      </c>
      <c r="E3340" s="10">
        <v>3970.7595999999999</v>
      </c>
      <c r="F3340" s="10">
        <v>3977.7148000000002</v>
      </c>
      <c r="G3340" s="10">
        <v>2183994500</v>
      </c>
      <c r="H3340" s="10">
        <v>22804718759</v>
      </c>
      <c r="I3340" s="10">
        <v>-2.4321999999999999</v>
      </c>
      <c r="J3340" s="10">
        <v>-6.1100000000000002E-2</v>
      </c>
    </row>
    <row r="3341" spans="1:10" x14ac:dyDescent="0.25">
      <c r="A3341" s="9">
        <v>43364</v>
      </c>
      <c r="B3341" s="10">
        <v>3977.7148000000002</v>
      </c>
      <c r="C3341" s="10">
        <v>3986.6295</v>
      </c>
      <c r="D3341" s="10">
        <v>4082.4488999999999</v>
      </c>
      <c r="E3341" s="10">
        <v>3977.7244000000001</v>
      </c>
      <c r="F3341" s="10">
        <v>4082.4488999999999</v>
      </c>
      <c r="G3341" s="10">
        <v>4114953000</v>
      </c>
      <c r="H3341" s="10">
        <v>42127342912</v>
      </c>
      <c r="I3341" s="10">
        <v>104.7341</v>
      </c>
      <c r="J3341" s="10">
        <v>2.633</v>
      </c>
    </row>
    <row r="3342" spans="1:10" x14ac:dyDescent="0.25">
      <c r="A3342" s="9">
        <v>43368</v>
      </c>
      <c r="B3342" s="10">
        <v>4082.4488999999999</v>
      </c>
      <c r="C3342" s="10">
        <v>4047.1293999999998</v>
      </c>
      <c r="D3342" s="10">
        <v>4061.3991999999998</v>
      </c>
      <c r="E3342" s="10">
        <v>4035.7988</v>
      </c>
      <c r="F3342" s="10">
        <v>4049.1203999999998</v>
      </c>
      <c r="G3342" s="10">
        <v>2471020300</v>
      </c>
      <c r="H3342" s="10">
        <v>26251124137</v>
      </c>
      <c r="I3342" s="10">
        <v>-33.328499999999998</v>
      </c>
      <c r="J3342" s="10">
        <v>-0.81640000000000001</v>
      </c>
    </row>
    <row r="3343" spans="1:10" x14ac:dyDescent="0.25">
      <c r="A3343" s="9">
        <v>43369</v>
      </c>
      <c r="B3343" s="10">
        <v>4049.1203999999998</v>
      </c>
      <c r="C3343" s="10">
        <v>4055.6246000000001</v>
      </c>
      <c r="D3343" s="10">
        <v>4116.7039999999997</v>
      </c>
      <c r="E3343" s="10">
        <v>4055.6246000000001</v>
      </c>
      <c r="F3343" s="10">
        <v>4076.5324999999998</v>
      </c>
      <c r="G3343" s="10">
        <v>3503473300</v>
      </c>
      <c r="H3343" s="10">
        <v>39177532229</v>
      </c>
      <c r="I3343" s="10">
        <v>27.412099999999999</v>
      </c>
      <c r="J3343" s="10">
        <v>0.67700000000000005</v>
      </c>
    </row>
    <row r="3344" spans="1:10" x14ac:dyDescent="0.25">
      <c r="A3344" s="9">
        <v>43370</v>
      </c>
      <c r="B3344" s="10">
        <v>4076.5324999999998</v>
      </c>
      <c r="C3344" s="10">
        <v>4077.4890999999998</v>
      </c>
      <c r="D3344" s="10">
        <v>4086.8137000000002</v>
      </c>
      <c r="E3344" s="10">
        <v>4059.3589999999999</v>
      </c>
      <c r="F3344" s="10">
        <v>4065.0344</v>
      </c>
      <c r="G3344" s="10">
        <v>2304720100</v>
      </c>
      <c r="H3344" s="10">
        <v>25111410936</v>
      </c>
      <c r="I3344" s="10">
        <v>-11.498100000000001</v>
      </c>
      <c r="J3344" s="10">
        <v>-0.28210000000000002</v>
      </c>
    </row>
    <row r="3345" spans="1:10" x14ac:dyDescent="0.25">
      <c r="A3345" s="9">
        <v>43371</v>
      </c>
      <c r="B3345" s="10">
        <v>4065.0344</v>
      </c>
      <c r="C3345" s="10">
        <v>4071.5120999999999</v>
      </c>
      <c r="D3345" s="10">
        <v>4112.4727999999996</v>
      </c>
      <c r="E3345" s="10">
        <v>4068.6666</v>
      </c>
      <c r="F3345" s="10">
        <v>4108.7303000000002</v>
      </c>
      <c r="G3345" s="10">
        <v>2925751700</v>
      </c>
      <c r="H3345" s="10">
        <v>31101586171</v>
      </c>
      <c r="I3345" s="10">
        <v>43.695900000000002</v>
      </c>
      <c r="J3345" s="10">
        <v>1.0749</v>
      </c>
    </row>
    <row r="3346" spans="1:10" x14ac:dyDescent="0.25">
      <c r="A3346" s="9">
        <v>43381</v>
      </c>
      <c r="B3346" s="10">
        <v>4108.7303000000002</v>
      </c>
      <c r="C3346" s="10">
        <v>4030.7701000000002</v>
      </c>
      <c r="D3346" s="10">
        <v>4041.8159000000001</v>
      </c>
      <c r="E3346" s="10">
        <v>3954.6684</v>
      </c>
      <c r="F3346" s="10">
        <v>3963.2507000000001</v>
      </c>
      <c r="G3346" s="10">
        <v>3396088700</v>
      </c>
      <c r="H3346" s="10">
        <v>36600277667</v>
      </c>
      <c r="I3346" s="10">
        <v>-145.4796</v>
      </c>
      <c r="J3346" s="10">
        <v>-3.5407000000000002</v>
      </c>
    </row>
    <row r="3347" spans="1:10" x14ac:dyDescent="0.25">
      <c r="A3347" s="9">
        <v>43382</v>
      </c>
      <c r="B3347" s="10">
        <v>3963.2507000000001</v>
      </c>
      <c r="C3347" s="10">
        <v>3963.0356999999999</v>
      </c>
      <c r="D3347" s="10">
        <v>3983.5318000000002</v>
      </c>
      <c r="E3347" s="10">
        <v>3946.2266</v>
      </c>
      <c r="F3347" s="10">
        <v>3954.8607000000002</v>
      </c>
      <c r="G3347" s="10">
        <v>2215620100</v>
      </c>
      <c r="H3347" s="10">
        <v>23837009087</v>
      </c>
      <c r="I3347" s="10">
        <v>-8.39</v>
      </c>
      <c r="J3347" s="10">
        <v>-0.2117</v>
      </c>
    </row>
    <row r="3348" spans="1:10" x14ac:dyDescent="0.25">
      <c r="A3348" s="9">
        <v>43383</v>
      </c>
      <c r="B3348" s="10">
        <v>3954.8607000000002</v>
      </c>
      <c r="C3348" s="10">
        <v>3959.6221999999998</v>
      </c>
      <c r="D3348" s="10">
        <v>3989.0877</v>
      </c>
      <c r="E3348" s="10">
        <v>3935.3620999999998</v>
      </c>
      <c r="F3348" s="10">
        <v>3960.9607999999998</v>
      </c>
      <c r="G3348" s="10">
        <v>2042095800</v>
      </c>
      <c r="H3348" s="10">
        <v>24472954195</v>
      </c>
      <c r="I3348" s="10">
        <v>6.1001000000000003</v>
      </c>
      <c r="J3348" s="10">
        <v>0.1542</v>
      </c>
    </row>
    <row r="3349" spans="1:10" x14ac:dyDescent="0.25">
      <c r="A3349" s="9">
        <v>43384</v>
      </c>
      <c r="B3349" s="10">
        <v>3960.9607999999998</v>
      </c>
      <c r="C3349" s="10">
        <v>3865.5347999999999</v>
      </c>
      <c r="D3349" s="10">
        <v>3880.9906999999998</v>
      </c>
      <c r="E3349" s="10">
        <v>3745.3087</v>
      </c>
      <c r="F3349" s="10">
        <v>3770.5396000000001</v>
      </c>
      <c r="G3349" s="10">
        <v>3595784600</v>
      </c>
      <c r="H3349" s="10">
        <v>36045067378</v>
      </c>
      <c r="I3349" s="10">
        <v>-190.4212</v>
      </c>
      <c r="J3349" s="10">
        <v>-4.8074000000000003</v>
      </c>
    </row>
    <row r="3350" spans="1:10" x14ac:dyDescent="0.25">
      <c r="A3350" s="9">
        <v>43385</v>
      </c>
      <c r="B3350" s="10">
        <v>3770.5396000000001</v>
      </c>
      <c r="C3350" s="10">
        <v>3767.3879999999999</v>
      </c>
      <c r="D3350" s="10">
        <v>3825.7251000000001</v>
      </c>
      <c r="E3350" s="10">
        <v>3723.1219000000001</v>
      </c>
      <c r="F3350" s="10">
        <v>3812.2710999999999</v>
      </c>
      <c r="G3350" s="10">
        <v>2836233700</v>
      </c>
      <c r="H3350" s="10">
        <v>30443684250</v>
      </c>
      <c r="I3350" s="10">
        <v>41.731499999999997</v>
      </c>
      <c r="J3350" s="10">
        <v>1.1068</v>
      </c>
    </row>
    <row r="3351" spans="1:10" x14ac:dyDescent="0.25">
      <c r="A3351" s="9">
        <v>43388</v>
      </c>
      <c r="B3351" s="10">
        <v>3812.2710999999999</v>
      </c>
      <c r="C3351" s="10">
        <v>3815.7837</v>
      </c>
      <c r="D3351" s="10">
        <v>3818.6087000000002</v>
      </c>
      <c r="E3351" s="10">
        <v>3730.3996999999999</v>
      </c>
      <c r="F3351" s="10">
        <v>3737.9712</v>
      </c>
      <c r="G3351" s="10">
        <v>2017467700</v>
      </c>
      <c r="H3351" s="10">
        <v>22357558795</v>
      </c>
      <c r="I3351" s="10">
        <v>-74.299899999999994</v>
      </c>
      <c r="J3351" s="10">
        <v>-1.9490000000000001</v>
      </c>
    </row>
    <row r="3352" spans="1:10" x14ac:dyDescent="0.25">
      <c r="A3352" s="9">
        <v>43389</v>
      </c>
      <c r="B3352" s="10">
        <v>3737.9712</v>
      </c>
      <c r="C3352" s="10">
        <v>3736.3890000000001</v>
      </c>
      <c r="D3352" s="10">
        <v>3768.3296999999998</v>
      </c>
      <c r="E3352" s="10">
        <v>3689.0774999999999</v>
      </c>
      <c r="F3352" s="10">
        <v>3700.2303000000002</v>
      </c>
      <c r="G3352" s="10">
        <v>2077449700</v>
      </c>
      <c r="H3352" s="10">
        <v>21743834765</v>
      </c>
      <c r="I3352" s="10">
        <v>-37.740900000000003</v>
      </c>
      <c r="J3352" s="10">
        <v>-1.0097</v>
      </c>
    </row>
    <row r="3353" spans="1:10" x14ac:dyDescent="0.25">
      <c r="A3353" s="9">
        <v>43390</v>
      </c>
      <c r="B3353" s="10">
        <v>3700.2303000000002</v>
      </c>
      <c r="C3353" s="10">
        <v>3739.4987000000001</v>
      </c>
      <c r="D3353" s="10">
        <v>3752.8294000000001</v>
      </c>
      <c r="E3353" s="10">
        <v>3673.6336000000001</v>
      </c>
      <c r="F3353" s="10">
        <v>3728.1696999999999</v>
      </c>
      <c r="G3353" s="10">
        <v>2407819600</v>
      </c>
      <c r="H3353" s="10">
        <v>24266413730</v>
      </c>
      <c r="I3353" s="10">
        <v>27.939399999999999</v>
      </c>
      <c r="J3353" s="10">
        <v>0.75509999999999999</v>
      </c>
    </row>
    <row r="3354" spans="1:10" x14ac:dyDescent="0.25">
      <c r="A3354" s="9">
        <v>43391</v>
      </c>
      <c r="B3354" s="10">
        <v>3728.1696999999999</v>
      </c>
      <c r="C3354" s="10">
        <v>3709.3960000000002</v>
      </c>
      <c r="D3354" s="10">
        <v>3709.3960000000002</v>
      </c>
      <c r="E3354" s="10">
        <v>3651.0906</v>
      </c>
      <c r="F3354" s="10">
        <v>3651.0906</v>
      </c>
      <c r="G3354" s="10">
        <v>2274640600</v>
      </c>
      <c r="H3354" s="10">
        <v>22978919949</v>
      </c>
      <c r="I3354" s="10">
        <v>-77.079099999999997</v>
      </c>
      <c r="J3354" s="10">
        <v>-2.0674999999999999</v>
      </c>
    </row>
    <row r="3355" spans="1:10" x14ac:dyDescent="0.25">
      <c r="A3355" s="9">
        <v>43392</v>
      </c>
      <c r="B3355" s="10">
        <v>3651.0906</v>
      </c>
      <c r="C3355" s="10">
        <v>3629.8027999999999</v>
      </c>
      <c r="D3355" s="10">
        <v>3753.5752000000002</v>
      </c>
      <c r="E3355" s="10">
        <v>3613.0889000000002</v>
      </c>
      <c r="F3355" s="10">
        <v>3752.4191999999998</v>
      </c>
      <c r="G3355" s="10">
        <v>3192253000</v>
      </c>
      <c r="H3355" s="10">
        <v>32504136216</v>
      </c>
      <c r="I3355" s="10">
        <v>101.32859999999999</v>
      </c>
      <c r="J3355" s="10">
        <v>2.7753000000000001</v>
      </c>
    </row>
    <row r="3356" spans="1:10" x14ac:dyDescent="0.25">
      <c r="A3356" s="9">
        <v>43395</v>
      </c>
      <c r="B3356" s="10">
        <v>3752.4191999999998</v>
      </c>
      <c r="C3356" s="10">
        <v>3778.5504000000001</v>
      </c>
      <c r="D3356" s="10">
        <v>3932.93</v>
      </c>
      <c r="E3356" s="10">
        <v>3778.5504000000001</v>
      </c>
      <c r="F3356" s="10">
        <v>3904.4123</v>
      </c>
      <c r="G3356" s="10">
        <v>4355914100</v>
      </c>
      <c r="H3356" s="10">
        <v>46360144076</v>
      </c>
      <c r="I3356" s="10">
        <v>151.9931</v>
      </c>
      <c r="J3356" s="10">
        <v>4.0505000000000004</v>
      </c>
    </row>
    <row r="3357" spans="1:10" x14ac:dyDescent="0.25">
      <c r="A3357" s="9">
        <v>43396</v>
      </c>
      <c r="B3357" s="10">
        <v>3904.4123</v>
      </c>
      <c r="C3357" s="10">
        <v>3900.8168000000001</v>
      </c>
      <c r="D3357" s="10">
        <v>3904.4998999999998</v>
      </c>
      <c r="E3357" s="10">
        <v>3795.2925</v>
      </c>
      <c r="F3357" s="10">
        <v>3812.2202000000002</v>
      </c>
      <c r="G3357" s="10">
        <v>3237391100</v>
      </c>
      <c r="H3357" s="10">
        <v>37740873817</v>
      </c>
      <c r="I3357" s="10">
        <v>-92.192099999999996</v>
      </c>
      <c r="J3357" s="10">
        <v>-2.3612000000000002</v>
      </c>
    </row>
    <row r="3358" spans="1:10" x14ac:dyDescent="0.25">
      <c r="A3358" s="9">
        <v>43397</v>
      </c>
      <c r="B3358" s="10">
        <v>3812.2202000000002</v>
      </c>
      <c r="C3358" s="10">
        <v>3793.1417000000001</v>
      </c>
      <c r="D3358" s="10">
        <v>3869.8382000000001</v>
      </c>
      <c r="E3358" s="10">
        <v>3785.8631999999998</v>
      </c>
      <c r="F3358" s="10">
        <v>3811.7329</v>
      </c>
      <c r="G3358" s="10">
        <v>3422260200</v>
      </c>
      <c r="H3358" s="10">
        <v>37113528669</v>
      </c>
      <c r="I3358" s="10">
        <v>-0.48730000000000001</v>
      </c>
      <c r="J3358" s="10">
        <v>-1.2800000000000001E-2</v>
      </c>
    </row>
    <row r="3359" spans="1:10" x14ac:dyDescent="0.25">
      <c r="A3359" s="9">
        <v>43398</v>
      </c>
      <c r="B3359" s="10">
        <v>3811.7329</v>
      </c>
      <c r="C3359" s="10">
        <v>3734.1502999999998</v>
      </c>
      <c r="D3359" s="10">
        <v>3825.4866999999999</v>
      </c>
      <c r="E3359" s="10">
        <v>3717.1758</v>
      </c>
      <c r="F3359" s="10">
        <v>3821.6017999999999</v>
      </c>
      <c r="G3359" s="10">
        <v>2994374800</v>
      </c>
      <c r="H3359" s="10">
        <v>33006867006</v>
      </c>
      <c r="I3359" s="10">
        <v>9.8689</v>
      </c>
      <c r="J3359" s="10">
        <v>0.25890000000000002</v>
      </c>
    </row>
    <row r="3360" spans="1:10" x14ac:dyDescent="0.25">
      <c r="A3360" s="9">
        <v>43399</v>
      </c>
      <c r="B3360" s="10">
        <v>3821.6017999999999</v>
      </c>
      <c r="C3360" s="10">
        <v>3835.9448000000002</v>
      </c>
      <c r="D3360" s="10">
        <v>3860.2775999999999</v>
      </c>
      <c r="E3360" s="10">
        <v>3798.6651999999999</v>
      </c>
      <c r="F3360" s="10">
        <v>3823.6392000000001</v>
      </c>
      <c r="G3360" s="10">
        <v>2904737600</v>
      </c>
      <c r="H3360" s="10">
        <v>31167033611</v>
      </c>
      <c r="I3360" s="10">
        <v>2.0373999999999999</v>
      </c>
      <c r="J3360" s="10">
        <v>5.33E-2</v>
      </c>
    </row>
    <row r="3361" spans="1:10" x14ac:dyDescent="0.25">
      <c r="A3361" s="9">
        <v>43402</v>
      </c>
      <c r="B3361" s="10">
        <v>3823.6392000000001</v>
      </c>
      <c r="C3361" s="10">
        <v>3812.1579999999999</v>
      </c>
      <c r="D3361" s="10">
        <v>3813.4373999999998</v>
      </c>
      <c r="E3361" s="10">
        <v>3712.7894999999999</v>
      </c>
      <c r="F3361" s="10">
        <v>3729.1334999999999</v>
      </c>
      <c r="G3361" s="10">
        <v>3173684400</v>
      </c>
      <c r="H3361" s="10">
        <v>37804713392</v>
      </c>
      <c r="I3361" s="10">
        <v>-94.505700000000004</v>
      </c>
      <c r="J3361" s="10">
        <v>-2.4716</v>
      </c>
    </row>
    <row r="3362" spans="1:10" x14ac:dyDescent="0.25">
      <c r="A3362" s="9">
        <v>43403</v>
      </c>
      <c r="B3362" s="10">
        <v>3729.1334999999999</v>
      </c>
      <c r="C3362" s="10">
        <v>3732.2354</v>
      </c>
      <c r="D3362" s="10">
        <v>3791.0246000000002</v>
      </c>
      <c r="E3362" s="10">
        <v>3703.1801</v>
      </c>
      <c r="F3362" s="10">
        <v>3765.1615000000002</v>
      </c>
      <c r="G3362" s="10">
        <v>3268634700</v>
      </c>
      <c r="H3362" s="10">
        <v>38035217775</v>
      </c>
      <c r="I3362" s="10">
        <v>36.027999999999999</v>
      </c>
      <c r="J3362" s="10">
        <v>0.96609999999999996</v>
      </c>
    </row>
    <row r="3363" spans="1:10" x14ac:dyDescent="0.25">
      <c r="A3363" s="9">
        <v>43404</v>
      </c>
      <c r="B3363" s="10">
        <v>3765.1615000000002</v>
      </c>
      <c r="C3363" s="10">
        <v>3772.4086000000002</v>
      </c>
      <c r="D3363" s="10">
        <v>3823.7132000000001</v>
      </c>
      <c r="E3363" s="10">
        <v>3763.9841000000001</v>
      </c>
      <c r="F3363" s="10">
        <v>3808.4146999999998</v>
      </c>
      <c r="G3363" s="10">
        <v>3102227900</v>
      </c>
      <c r="H3363" s="10">
        <v>34722372740</v>
      </c>
      <c r="I3363" s="10">
        <v>43.2532</v>
      </c>
      <c r="J3363" s="10">
        <v>1.1488</v>
      </c>
    </row>
    <row r="3364" spans="1:10" x14ac:dyDescent="0.25">
      <c r="A3364" s="9">
        <v>43405</v>
      </c>
      <c r="B3364" s="10">
        <v>3808.4146999999998</v>
      </c>
      <c r="C3364" s="10">
        <v>3827.7440000000001</v>
      </c>
      <c r="D3364" s="10">
        <v>3857.2123999999999</v>
      </c>
      <c r="E3364" s="10">
        <v>3809.0070999999998</v>
      </c>
      <c r="F3364" s="10">
        <v>3815.7336</v>
      </c>
      <c r="G3364" s="10">
        <v>3547959300</v>
      </c>
      <c r="H3364" s="10">
        <v>42338988156</v>
      </c>
      <c r="I3364" s="10">
        <v>7.3189000000000002</v>
      </c>
      <c r="J3364" s="10">
        <v>0.19220000000000001</v>
      </c>
    </row>
    <row r="3365" spans="1:10" x14ac:dyDescent="0.25">
      <c r="A3365" s="9">
        <v>43406</v>
      </c>
      <c r="B3365" s="10">
        <v>3815.7336</v>
      </c>
      <c r="C3365" s="10">
        <v>3875.9690000000001</v>
      </c>
      <c r="D3365" s="10">
        <v>3916.0266000000001</v>
      </c>
      <c r="E3365" s="10">
        <v>3843.0709000000002</v>
      </c>
      <c r="F3365" s="10">
        <v>3916.0266000000001</v>
      </c>
      <c r="G3365" s="10">
        <v>4698188400</v>
      </c>
      <c r="H3365" s="10">
        <v>53604570702</v>
      </c>
      <c r="I3365" s="10">
        <v>100.29300000000001</v>
      </c>
      <c r="J3365" s="10">
        <v>2.6284000000000001</v>
      </c>
    </row>
    <row r="3366" spans="1:10" x14ac:dyDescent="0.25">
      <c r="A3366" s="9">
        <v>43409</v>
      </c>
      <c r="B3366" s="10">
        <v>3916.0266000000001</v>
      </c>
      <c r="C3366" s="10">
        <v>3899.5072</v>
      </c>
      <c r="D3366" s="10">
        <v>3914.1576</v>
      </c>
      <c r="E3366" s="10">
        <v>3866.2514999999999</v>
      </c>
      <c r="F3366" s="10">
        <v>3903.1469000000002</v>
      </c>
      <c r="G3366" s="10">
        <v>3081023900</v>
      </c>
      <c r="H3366" s="10">
        <v>34471400306</v>
      </c>
      <c r="I3366" s="10">
        <v>-12.8797</v>
      </c>
      <c r="J3366" s="10">
        <v>-0.32890000000000003</v>
      </c>
    </row>
    <row r="3367" spans="1:10" x14ac:dyDescent="0.25">
      <c r="A3367" s="9">
        <v>43410</v>
      </c>
      <c r="B3367" s="10">
        <v>3903.1469000000002</v>
      </c>
      <c r="C3367" s="10">
        <v>3898.0140000000001</v>
      </c>
      <c r="D3367" s="10">
        <v>3898.2395999999999</v>
      </c>
      <c r="E3367" s="10">
        <v>3865.2579999999998</v>
      </c>
      <c r="F3367" s="10">
        <v>3894.7941999999998</v>
      </c>
      <c r="G3367" s="10">
        <v>2306481900</v>
      </c>
      <c r="H3367" s="10">
        <v>25079292641</v>
      </c>
      <c r="I3367" s="10">
        <v>-8.3527000000000005</v>
      </c>
      <c r="J3367" s="10">
        <v>-0.214</v>
      </c>
    </row>
    <row r="3368" spans="1:10" x14ac:dyDescent="0.25">
      <c r="A3368" s="9">
        <v>43411</v>
      </c>
      <c r="B3368" s="10">
        <v>3894.7941999999998</v>
      </c>
      <c r="C3368" s="10">
        <v>3897.7766999999999</v>
      </c>
      <c r="D3368" s="10">
        <v>3918.9261000000001</v>
      </c>
      <c r="E3368" s="10">
        <v>3873.3047000000001</v>
      </c>
      <c r="F3368" s="10">
        <v>3876.5488</v>
      </c>
      <c r="G3368" s="10">
        <v>2290990600</v>
      </c>
      <c r="H3368" s="10">
        <v>25378504441</v>
      </c>
      <c r="I3368" s="10">
        <v>-18.2454</v>
      </c>
      <c r="J3368" s="10">
        <v>-0.46850000000000003</v>
      </c>
    </row>
    <row r="3369" spans="1:10" x14ac:dyDescent="0.25">
      <c r="A3369" s="9">
        <v>43412</v>
      </c>
      <c r="B3369" s="10">
        <v>3876.5488</v>
      </c>
      <c r="C3369" s="10">
        <v>3901.1592999999998</v>
      </c>
      <c r="D3369" s="10">
        <v>3907.6064999999999</v>
      </c>
      <c r="E3369" s="10">
        <v>3865.5945999999999</v>
      </c>
      <c r="F3369" s="10">
        <v>3871.1788000000001</v>
      </c>
      <c r="G3369" s="10">
        <v>1995607300</v>
      </c>
      <c r="H3369" s="10">
        <v>22381647864</v>
      </c>
      <c r="I3369" s="10">
        <v>-5.37</v>
      </c>
      <c r="J3369" s="10">
        <v>-0.13850000000000001</v>
      </c>
    </row>
    <row r="3370" spans="1:10" x14ac:dyDescent="0.25">
      <c r="A3370" s="9">
        <v>43413</v>
      </c>
      <c r="B3370" s="10">
        <v>3871.1788000000001</v>
      </c>
      <c r="C3370" s="10">
        <v>3855.7739999999999</v>
      </c>
      <c r="D3370" s="10">
        <v>3855.7739999999999</v>
      </c>
      <c r="E3370" s="10">
        <v>3826.3953000000001</v>
      </c>
      <c r="F3370" s="10">
        <v>3830.2305999999999</v>
      </c>
      <c r="G3370" s="10">
        <v>3145420300</v>
      </c>
      <c r="H3370" s="10">
        <v>29172128534</v>
      </c>
      <c r="I3370" s="10">
        <v>-40.9482</v>
      </c>
      <c r="J3370" s="10">
        <v>-1.0578000000000001</v>
      </c>
    </row>
    <row r="3371" spans="1:10" x14ac:dyDescent="0.25">
      <c r="A3371" s="9">
        <v>43416</v>
      </c>
      <c r="B3371" s="10">
        <v>3830.2305999999999</v>
      </c>
      <c r="C3371" s="10">
        <v>3824.2673</v>
      </c>
      <c r="D3371" s="10">
        <v>3892.2936</v>
      </c>
      <c r="E3371" s="10">
        <v>3822.8434000000002</v>
      </c>
      <c r="F3371" s="10">
        <v>3891.6365000000001</v>
      </c>
      <c r="G3371" s="10">
        <v>2667347500</v>
      </c>
      <c r="H3371" s="10">
        <v>27178308319</v>
      </c>
      <c r="I3371" s="10">
        <v>61.405900000000003</v>
      </c>
      <c r="J3371" s="10">
        <v>1.6032</v>
      </c>
    </row>
    <row r="3372" spans="1:10" x14ac:dyDescent="0.25">
      <c r="A3372" s="9">
        <v>43417</v>
      </c>
      <c r="B3372" s="10">
        <v>3891.6365000000001</v>
      </c>
      <c r="C3372" s="10">
        <v>3849.7581</v>
      </c>
      <c r="D3372" s="10">
        <v>3941.7368000000001</v>
      </c>
      <c r="E3372" s="10">
        <v>3846.4506999999999</v>
      </c>
      <c r="F3372" s="10">
        <v>3925.0682000000002</v>
      </c>
      <c r="G3372" s="10">
        <v>2962819500</v>
      </c>
      <c r="H3372" s="10">
        <v>30893402268</v>
      </c>
      <c r="I3372" s="10">
        <v>33.431699999999999</v>
      </c>
      <c r="J3372" s="10">
        <v>0.85909999999999997</v>
      </c>
    </row>
    <row r="3373" spans="1:10" x14ac:dyDescent="0.25">
      <c r="A3373" s="9">
        <v>43418</v>
      </c>
      <c r="B3373" s="10">
        <v>3925.0682000000002</v>
      </c>
      <c r="C3373" s="10">
        <v>3917.0342999999998</v>
      </c>
      <c r="D3373" s="10">
        <v>3933.3319000000001</v>
      </c>
      <c r="E3373" s="10">
        <v>3889.0853999999999</v>
      </c>
      <c r="F3373" s="10">
        <v>3893.8332999999998</v>
      </c>
      <c r="G3373" s="10">
        <v>2879498800</v>
      </c>
      <c r="H3373" s="10">
        <v>27837103128</v>
      </c>
      <c r="I3373" s="10">
        <v>-31.2349</v>
      </c>
      <c r="J3373" s="10">
        <v>-0.79579999999999995</v>
      </c>
    </row>
    <row r="3374" spans="1:10" x14ac:dyDescent="0.25">
      <c r="A3374" s="9">
        <v>43419</v>
      </c>
      <c r="B3374" s="10">
        <v>3893.8332999999998</v>
      </c>
      <c r="C3374" s="10">
        <v>3888.9232000000002</v>
      </c>
      <c r="D3374" s="10">
        <v>3929.1529999999998</v>
      </c>
      <c r="E3374" s="10">
        <v>3888.886</v>
      </c>
      <c r="F3374" s="10">
        <v>3929.0841</v>
      </c>
      <c r="G3374" s="10">
        <v>2284843500</v>
      </c>
      <c r="H3374" s="10">
        <v>22993510752</v>
      </c>
      <c r="I3374" s="10">
        <v>35.250799999999998</v>
      </c>
      <c r="J3374" s="10">
        <v>0.90529999999999999</v>
      </c>
    </row>
    <row r="3375" spans="1:10" x14ac:dyDescent="0.25">
      <c r="A3375" s="9">
        <v>43420</v>
      </c>
      <c r="B3375" s="10">
        <v>3929.0841</v>
      </c>
      <c r="C3375" s="10">
        <v>3931.8775000000001</v>
      </c>
      <c r="D3375" s="10">
        <v>3977.2716999999998</v>
      </c>
      <c r="E3375" s="10">
        <v>3925.3173000000002</v>
      </c>
      <c r="F3375" s="10">
        <v>3957.7397999999998</v>
      </c>
      <c r="G3375" s="10">
        <v>3146175500</v>
      </c>
      <c r="H3375" s="10">
        <v>31464283086</v>
      </c>
      <c r="I3375" s="10">
        <v>28.6557</v>
      </c>
      <c r="J3375" s="10">
        <v>0.72929999999999995</v>
      </c>
    </row>
    <row r="3376" spans="1:10" x14ac:dyDescent="0.25">
      <c r="A3376" s="9">
        <v>43423</v>
      </c>
      <c r="B3376" s="10">
        <v>3957.7397999999998</v>
      </c>
      <c r="C3376" s="10">
        <v>3964.4803000000002</v>
      </c>
      <c r="D3376" s="10">
        <v>3999.46</v>
      </c>
      <c r="E3376" s="10">
        <v>3957.482</v>
      </c>
      <c r="F3376" s="10">
        <v>3999.46</v>
      </c>
      <c r="G3376" s="10">
        <v>3129359500</v>
      </c>
      <c r="H3376" s="10">
        <v>32067858575</v>
      </c>
      <c r="I3376" s="10">
        <v>41.720199999999998</v>
      </c>
      <c r="J3376" s="10">
        <v>1.0541</v>
      </c>
    </row>
    <row r="3377" spans="1:10" x14ac:dyDescent="0.25">
      <c r="A3377" s="9">
        <v>43424</v>
      </c>
      <c r="B3377" s="10">
        <v>3999.46</v>
      </c>
      <c r="C3377" s="10">
        <v>3974.4214999999999</v>
      </c>
      <c r="D3377" s="10">
        <v>3985.9751999999999</v>
      </c>
      <c r="E3377" s="10">
        <v>3908.6831999999999</v>
      </c>
      <c r="F3377" s="10">
        <v>3911.2148000000002</v>
      </c>
      <c r="G3377" s="10">
        <v>2875819300</v>
      </c>
      <c r="H3377" s="10">
        <v>27801062729</v>
      </c>
      <c r="I3377" s="10">
        <v>-88.245199999999997</v>
      </c>
      <c r="J3377" s="10">
        <v>-2.2063999999999999</v>
      </c>
    </row>
    <row r="3378" spans="1:10" x14ac:dyDescent="0.25">
      <c r="A3378" s="9">
        <v>43425</v>
      </c>
      <c r="B3378" s="10">
        <v>3911.2148000000002</v>
      </c>
      <c r="C3378" s="10">
        <v>3878.4074999999998</v>
      </c>
      <c r="D3378" s="10">
        <v>3930.7739000000001</v>
      </c>
      <c r="E3378" s="10">
        <v>3873.8676</v>
      </c>
      <c r="F3378" s="10">
        <v>3924.0408000000002</v>
      </c>
      <c r="G3378" s="10">
        <v>2244420000</v>
      </c>
      <c r="H3378" s="10">
        <v>22848892258</v>
      </c>
      <c r="I3378" s="10">
        <v>12.826000000000001</v>
      </c>
      <c r="J3378" s="10">
        <v>0.32790000000000002</v>
      </c>
    </row>
    <row r="3379" spans="1:10" x14ac:dyDescent="0.25">
      <c r="A3379" s="9">
        <v>43426</v>
      </c>
      <c r="B3379" s="10">
        <v>3924.0408000000002</v>
      </c>
      <c r="C3379" s="10">
        <v>3932.2098000000001</v>
      </c>
      <c r="D3379" s="10">
        <v>3935.7031999999999</v>
      </c>
      <c r="E3379" s="10">
        <v>3896.6055000000001</v>
      </c>
      <c r="F3379" s="10">
        <v>3911.1233999999999</v>
      </c>
      <c r="G3379" s="10">
        <v>1684682600</v>
      </c>
      <c r="H3379" s="10">
        <v>17590841987</v>
      </c>
      <c r="I3379" s="10">
        <v>-12.917400000000001</v>
      </c>
      <c r="J3379" s="10">
        <v>-0.32919999999999999</v>
      </c>
    </row>
    <row r="3380" spans="1:10" x14ac:dyDescent="0.25">
      <c r="A3380" s="9">
        <v>43427</v>
      </c>
      <c r="B3380" s="10">
        <v>3911.1233999999999</v>
      </c>
      <c r="C3380" s="10">
        <v>3906.0891999999999</v>
      </c>
      <c r="D3380" s="10">
        <v>3909.3087999999998</v>
      </c>
      <c r="E3380" s="10">
        <v>3815.8787000000002</v>
      </c>
      <c r="F3380" s="10">
        <v>3822.9825999999998</v>
      </c>
      <c r="G3380" s="10">
        <v>2168171800</v>
      </c>
      <c r="H3380" s="10">
        <v>21200863182</v>
      </c>
      <c r="I3380" s="10">
        <v>-88.140799999999999</v>
      </c>
      <c r="J3380" s="10">
        <v>-2.2536</v>
      </c>
    </row>
    <row r="3381" spans="1:10" x14ac:dyDescent="0.25">
      <c r="A3381" s="9">
        <v>43430</v>
      </c>
      <c r="B3381" s="10">
        <v>3822.9825999999998</v>
      </c>
      <c r="C3381" s="10">
        <v>3825.9058</v>
      </c>
      <c r="D3381" s="10">
        <v>3849.1765</v>
      </c>
      <c r="E3381" s="10">
        <v>3809.2867999999999</v>
      </c>
      <c r="F3381" s="10">
        <v>3822.0758000000001</v>
      </c>
      <c r="G3381" s="10">
        <v>1754675200</v>
      </c>
      <c r="H3381" s="10">
        <v>16962806014</v>
      </c>
      <c r="I3381" s="10">
        <v>-0.90680000000000005</v>
      </c>
      <c r="J3381" s="10">
        <v>-2.3699999999999999E-2</v>
      </c>
    </row>
    <row r="3382" spans="1:10" x14ac:dyDescent="0.25">
      <c r="A3382" s="9">
        <v>43431</v>
      </c>
      <c r="B3382" s="10">
        <v>3822.0758000000001</v>
      </c>
      <c r="C3382" s="10">
        <v>3832.4486000000002</v>
      </c>
      <c r="D3382" s="10">
        <v>3840.1102000000001</v>
      </c>
      <c r="E3382" s="10">
        <v>3804.6862999999998</v>
      </c>
      <c r="F3382" s="10">
        <v>3813.2116000000001</v>
      </c>
      <c r="G3382" s="10">
        <v>1540281700</v>
      </c>
      <c r="H3382" s="10">
        <v>15663697145</v>
      </c>
      <c r="I3382" s="10">
        <v>-8.8642000000000003</v>
      </c>
      <c r="J3382" s="10">
        <v>-0.2319</v>
      </c>
    </row>
    <row r="3383" spans="1:10" x14ac:dyDescent="0.25">
      <c r="A3383" s="9">
        <v>43432</v>
      </c>
      <c r="B3383" s="10">
        <v>3813.2116000000001</v>
      </c>
      <c r="C3383" s="10">
        <v>3815.0576999999998</v>
      </c>
      <c r="D3383" s="10">
        <v>3855.6624000000002</v>
      </c>
      <c r="E3383" s="10">
        <v>3794.3966999999998</v>
      </c>
      <c r="F3383" s="10">
        <v>3855.1680000000001</v>
      </c>
      <c r="G3383" s="10">
        <v>1733281000</v>
      </c>
      <c r="H3383" s="10">
        <v>18054359562</v>
      </c>
      <c r="I3383" s="10">
        <v>41.956400000000002</v>
      </c>
      <c r="J3383" s="10">
        <v>1.1003000000000001</v>
      </c>
    </row>
    <row r="3384" spans="1:10" x14ac:dyDescent="0.25">
      <c r="A3384" s="9">
        <v>43433</v>
      </c>
      <c r="B3384" s="10">
        <v>3855.1680000000001</v>
      </c>
      <c r="C3384" s="10">
        <v>3871.3697000000002</v>
      </c>
      <c r="D3384" s="10">
        <v>3878.6631000000002</v>
      </c>
      <c r="E3384" s="10">
        <v>3813.6279</v>
      </c>
      <c r="F3384" s="10">
        <v>3813.6279</v>
      </c>
      <c r="G3384" s="10">
        <v>1941356800</v>
      </c>
      <c r="H3384" s="10">
        <v>20734300240</v>
      </c>
      <c r="I3384" s="10">
        <v>-41.540100000000002</v>
      </c>
      <c r="J3384" s="10">
        <v>-1.0774999999999999</v>
      </c>
    </row>
    <row r="3385" spans="1:10" x14ac:dyDescent="0.25">
      <c r="A3385" s="9">
        <v>43434</v>
      </c>
      <c r="B3385" s="10">
        <v>3813.6279</v>
      </c>
      <c r="C3385" s="10">
        <v>3814.4753999999998</v>
      </c>
      <c r="D3385" s="10">
        <v>3847.5762</v>
      </c>
      <c r="E3385" s="10">
        <v>3802.8604999999998</v>
      </c>
      <c r="F3385" s="10">
        <v>3846.9488999999999</v>
      </c>
      <c r="G3385" s="10">
        <v>1949278700</v>
      </c>
      <c r="H3385" s="10">
        <v>20980943535</v>
      </c>
      <c r="I3385" s="10">
        <v>33.320999999999998</v>
      </c>
      <c r="J3385" s="10">
        <v>0.87370000000000003</v>
      </c>
    </row>
    <row r="3386" spans="1:10" x14ac:dyDescent="0.25">
      <c r="A3386" s="9">
        <v>43437</v>
      </c>
      <c r="B3386" s="10">
        <v>3846.9488999999999</v>
      </c>
      <c r="C3386" s="10">
        <v>3923.2934</v>
      </c>
      <c r="D3386" s="10">
        <v>3958.0931</v>
      </c>
      <c r="E3386" s="10">
        <v>3906.9551000000001</v>
      </c>
      <c r="F3386" s="10">
        <v>3945.4920000000002</v>
      </c>
      <c r="G3386" s="10">
        <v>3652969700</v>
      </c>
      <c r="H3386" s="10">
        <v>41357457069</v>
      </c>
      <c r="I3386" s="10">
        <v>98.543099999999995</v>
      </c>
      <c r="J3386" s="10">
        <v>2.5615999999999999</v>
      </c>
    </row>
    <row r="3387" spans="1:10" x14ac:dyDescent="0.25">
      <c r="A3387" s="9">
        <v>43438</v>
      </c>
      <c r="B3387" s="10">
        <v>3945.4920000000002</v>
      </c>
      <c r="C3387" s="10">
        <v>3940.0500999999999</v>
      </c>
      <c r="D3387" s="10">
        <v>3959.8434000000002</v>
      </c>
      <c r="E3387" s="10">
        <v>3931.0446000000002</v>
      </c>
      <c r="F3387" s="10">
        <v>3957.1167999999998</v>
      </c>
      <c r="G3387" s="10">
        <v>2419508100</v>
      </c>
      <c r="H3387" s="10">
        <v>25550663699</v>
      </c>
      <c r="I3387" s="10">
        <v>11.6248</v>
      </c>
      <c r="J3387" s="10">
        <v>0.29459999999999997</v>
      </c>
    </row>
    <row r="3388" spans="1:10" x14ac:dyDescent="0.25">
      <c r="A3388" s="9">
        <v>43439</v>
      </c>
      <c r="B3388" s="10">
        <v>3957.1167999999998</v>
      </c>
      <c r="C3388" s="10">
        <v>3910.8636999999999</v>
      </c>
      <c r="D3388" s="10">
        <v>3960.5160000000001</v>
      </c>
      <c r="E3388" s="10">
        <v>3905.2428</v>
      </c>
      <c r="F3388" s="10">
        <v>3943.3656999999998</v>
      </c>
      <c r="G3388" s="10">
        <v>2043400000</v>
      </c>
      <c r="H3388" s="10">
        <v>22880357220</v>
      </c>
      <c r="I3388" s="10">
        <v>-13.751099999999999</v>
      </c>
      <c r="J3388" s="10">
        <v>-0.34749999999999998</v>
      </c>
    </row>
    <row r="3389" spans="1:10" x14ac:dyDescent="0.25">
      <c r="A3389" s="9">
        <v>43440</v>
      </c>
      <c r="B3389" s="10">
        <v>3943.3656999999998</v>
      </c>
      <c r="C3389" s="10">
        <v>3916.1261</v>
      </c>
      <c r="D3389" s="10">
        <v>3921.0268999999998</v>
      </c>
      <c r="E3389" s="10">
        <v>3875.8564999999999</v>
      </c>
      <c r="F3389" s="10">
        <v>3879.0122999999999</v>
      </c>
      <c r="G3389" s="10">
        <v>2229873500</v>
      </c>
      <c r="H3389" s="10">
        <v>24951467623</v>
      </c>
      <c r="I3389" s="10">
        <v>-64.353399999999993</v>
      </c>
      <c r="J3389" s="10">
        <v>-1.6318999999999999</v>
      </c>
    </row>
    <row r="3390" spans="1:10" x14ac:dyDescent="0.25">
      <c r="A3390" s="9">
        <v>43441</v>
      </c>
      <c r="B3390" s="10">
        <v>3879.0122999999999</v>
      </c>
      <c r="C3390" s="10">
        <v>3883.6356000000001</v>
      </c>
      <c r="D3390" s="10">
        <v>3901.0376999999999</v>
      </c>
      <c r="E3390" s="10">
        <v>3883.6356000000001</v>
      </c>
      <c r="F3390" s="10">
        <v>3901.0376999999999</v>
      </c>
      <c r="G3390" s="10">
        <v>1441482800</v>
      </c>
      <c r="H3390" s="10">
        <v>16046654062</v>
      </c>
      <c r="I3390" s="10">
        <v>22.025400000000001</v>
      </c>
      <c r="J3390" s="10">
        <v>0.56779999999999997</v>
      </c>
    </row>
    <row r="3391" spans="1:10" x14ac:dyDescent="0.25">
      <c r="A3391" s="9">
        <v>43444</v>
      </c>
      <c r="B3391" s="10">
        <v>3901.0376999999999</v>
      </c>
      <c r="C3391" s="10">
        <v>3882.3951000000002</v>
      </c>
      <c r="D3391" s="10">
        <v>3894.1707999999999</v>
      </c>
      <c r="E3391" s="10">
        <v>3855.5270999999998</v>
      </c>
      <c r="F3391" s="10">
        <v>3864.7406999999998</v>
      </c>
      <c r="G3391" s="10">
        <v>1776665800</v>
      </c>
      <c r="H3391" s="10">
        <v>19582209597</v>
      </c>
      <c r="I3391" s="10">
        <v>-36.296999999999997</v>
      </c>
      <c r="J3391" s="10">
        <v>-0.9304</v>
      </c>
    </row>
    <row r="3392" spans="1:10" x14ac:dyDescent="0.25">
      <c r="A3392" s="9">
        <v>43445</v>
      </c>
      <c r="B3392" s="10">
        <v>3864.7406999999998</v>
      </c>
      <c r="C3392" s="10">
        <v>3874.3218000000002</v>
      </c>
      <c r="D3392" s="10">
        <v>3884.0702999999999</v>
      </c>
      <c r="E3392" s="10">
        <v>3866.1287000000002</v>
      </c>
      <c r="F3392" s="10">
        <v>3880.9980999999998</v>
      </c>
      <c r="G3392" s="10">
        <v>1431354000</v>
      </c>
      <c r="H3392" s="10">
        <v>15614703485</v>
      </c>
      <c r="I3392" s="10">
        <v>16.257400000000001</v>
      </c>
      <c r="J3392" s="10">
        <v>0.42070000000000002</v>
      </c>
    </row>
    <row r="3393" spans="1:10" x14ac:dyDescent="0.25">
      <c r="A3393" s="9">
        <v>43446</v>
      </c>
      <c r="B3393" s="10">
        <v>3880.9980999999998</v>
      </c>
      <c r="C3393" s="10">
        <v>3901.2582000000002</v>
      </c>
      <c r="D3393" s="10">
        <v>3916.5758999999998</v>
      </c>
      <c r="E3393" s="10">
        <v>3895.3335000000002</v>
      </c>
      <c r="F3393" s="10">
        <v>3907.6491000000001</v>
      </c>
      <c r="G3393" s="10">
        <v>1534960200</v>
      </c>
      <c r="H3393" s="10">
        <v>17024261361</v>
      </c>
      <c r="I3393" s="10">
        <v>26.651</v>
      </c>
      <c r="J3393" s="10">
        <v>0.68669999999999998</v>
      </c>
    </row>
    <row r="3394" spans="1:10" x14ac:dyDescent="0.25">
      <c r="A3394" s="9">
        <v>43447</v>
      </c>
      <c r="B3394" s="10">
        <v>3907.6491000000001</v>
      </c>
      <c r="C3394" s="10">
        <v>3916.2574</v>
      </c>
      <c r="D3394" s="10">
        <v>3973.4591</v>
      </c>
      <c r="E3394" s="10">
        <v>3906.5859999999998</v>
      </c>
      <c r="F3394" s="10">
        <v>3956.9630999999999</v>
      </c>
      <c r="G3394" s="10">
        <v>2669128700</v>
      </c>
      <c r="H3394" s="10">
        <v>32289373932</v>
      </c>
      <c r="I3394" s="10">
        <v>49.314</v>
      </c>
      <c r="J3394" s="10">
        <v>1.262</v>
      </c>
    </row>
    <row r="3395" spans="1:10" x14ac:dyDescent="0.25">
      <c r="A3395" s="9">
        <v>43448</v>
      </c>
      <c r="B3395" s="10">
        <v>3956.9630999999999</v>
      </c>
      <c r="C3395" s="10">
        <v>3948.7253999999998</v>
      </c>
      <c r="D3395" s="10">
        <v>3953.4809</v>
      </c>
      <c r="E3395" s="10">
        <v>3898.8762000000002</v>
      </c>
      <c r="F3395" s="10">
        <v>3898.8762000000002</v>
      </c>
      <c r="G3395" s="10">
        <v>2388012500</v>
      </c>
      <c r="H3395" s="10">
        <v>24271116289</v>
      </c>
      <c r="I3395" s="10">
        <v>-58.0869</v>
      </c>
      <c r="J3395" s="10">
        <v>-1.468</v>
      </c>
    </row>
    <row r="3396" spans="1:10" x14ac:dyDescent="0.25">
      <c r="A3396" s="9">
        <v>43451</v>
      </c>
      <c r="B3396" s="10">
        <v>3898.8762000000002</v>
      </c>
      <c r="C3396" s="10">
        <v>3890.6352000000002</v>
      </c>
      <c r="D3396" s="10">
        <v>3927.1514999999999</v>
      </c>
      <c r="E3396" s="10">
        <v>3880.3501000000001</v>
      </c>
      <c r="F3396" s="10">
        <v>3924.7503000000002</v>
      </c>
      <c r="G3396" s="10">
        <v>2045782600</v>
      </c>
      <c r="H3396" s="10">
        <v>18738651614</v>
      </c>
      <c r="I3396" s="10">
        <v>25.874099999999999</v>
      </c>
      <c r="J3396" s="10">
        <v>0.66359999999999997</v>
      </c>
    </row>
    <row r="3397" spans="1:10" x14ac:dyDescent="0.25">
      <c r="A3397" s="9">
        <v>43452</v>
      </c>
      <c r="B3397" s="10">
        <v>3924.7503000000002</v>
      </c>
      <c r="C3397" s="10">
        <v>3901.7112999999999</v>
      </c>
      <c r="D3397" s="10">
        <v>3926.0713999999998</v>
      </c>
      <c r="E3397" s="10">
        <v>3871.8690000000001</v>
      </c>
      <c r="F3397" s="10">
        <v>3896.4884999999999</v>
      </c>
      <c r="G3397" s="10">
        <v>2025214000</v>
      </c>
      <c r="H3397" s="10">
        <v>18875085527</v>
      </c>
      <c r="I3397" s="10">
        <v>-28.261800000000001</v>
      </c>
      <c r="J3397" s="10">
        <v>-0.72009999999999996</v>
      </c>
    </row>
    <row r="3398" spans="1:10" x14ac:dyDescent="0.25">
      <c r="A3398" s="9">
        <v>43453</v>
      </c>
      <c r="B3398" s="10">
        <v>3896.4884999999999</v>
      </c>
      <c r="C3398" s="10">
        <v>3901.3692000000001</v>
      </c>
      <c r="D3398" s="10">
        <v>3912.114</v>
      </c>
      <c r="E3398" s="10">
        <v>3870.4618</v>
      </c>
      <c r="F3398" s="10">
        <v>3870.4618</v>
      </c>
      <c r="G3398" s="10">
        <v>1903878200</v>
      </c>
      <c r="H3398" s="10">
        <v>18649268014</v>
      </c>
      <c r="I3398" s="10">
        <v>-26.026700000000002</v>
      </c>
      <c r="J3398" s="10">
        <v>-0.66800000000000004</v>
      </c>
    </row>
    <row r="3399" spans="1:10" x14ac:dyDescent="0.25">
      <c r="A3399" s="9">
        <v>43454</v>
      </c>
      <c r="B3399" s="10">
        <v>3870.4618</v>
      </c>
      <c r="C3399" s="10">
        <v>3873.7401</v>
      </c>
      <c r="D3399" s="10">
        <v>3890.3148999999999</v>
      </c>
      <c r="E3399" s="10">
        <v>3843.1795999999999</v>
      </c>
      <c r="F3399" s="10">
        <v>3867.2800999999999</v>
      </c>
      <c r="G3399" s="10">
        <v>2571912800</v>
      </c>
      <c r="H3399" s="10">
        <v>22653254444</v>
      </c>
      <c r="I3399" s="10">
        <v>-3.1817000000000002</v>
      </c>
      <c r="J3399" s="10">
        <v>-8.2199999999999995E-2</v>
      </c>
    </row>
    <row r="3400" spans="1:10" x14ac:dyDescent="0.25">
      <c r="A3400" s="9">
        <v>43455</v>
      </c>
      <c r="B3400" s="10">
        <v>3867.2800999999999</v>
      </c>
      <c r="C3400" s="10">
        <v>3856.8235</v>
      </c>
      <c r="D3400" s="10">
        <v>3864.0027</v>
      </c>
      <c r="E3400" s="10">
        <v>3824.3977</v>
      </c>
      <c r="F3400" s="10">
        <v>3839.9326999999998</v>
      </c>
      <c r="G3400" s="10">
        <v>2377345400</v>
      </c>
      <c r="H3400" s="10">
        <v>22046514489</v>
      </c>
      <c r="I3400" s="10">
        <v>-27.3474</v>
      </c>
      <c r="J3400" s="10">
        <v>-0.70709999999999995</v>
      </c>
    </row>
    <row r="3401" spans="1:10" x14ac:dyDescent="0.25">
      <c r="A3401" s="9">
        <v>43458</v>
      </c>
      <c r="B3401" s="10">
        <v>3839.9326999999998</v>
      </c>
      <c r="C3401" s="10">
        <v>3831.7226000000001</v>
      </c>
      <c r="D3401" s="10">
        <v>3872.8849</v>
      </c>
      <c r="E3401" s="10">
        <v>3824.2327</v>
      </c>
      <c r="F3401" s="10">
        <v>3867.2356</v>
      </c>
      <c r="G3401" s="10">
        <v>1761990200</v>
      </c>
      <c r="H3401" s="10">
        <v>15888709081</v>
      </c>
      <c r="I3401" s="10">
        <v>27.302900000000001</v>
      </c>
      <c r="J3401" s="10">
        <v>0.71099999999999997</v>
      </c>
    </row>
    <row r="3402" spans="1:10" x14ac:dyDescent="0.25">
      <c r="A3402" s="9">
        <v>43459</v>
      </c>
      <c r="B3402" s="10">
        <v>3867.2356</v>
      </c>
      <c r="C3402" s="10">
        <v>3841.2208999999998</v>
      </c>
      <c r="D3402" s="10">
        <v>3854.3323999999998</v>
      </c>
      <c r="E3402" s="10">
        <v>3781.3089</v>
      </c>
      <c r="F3402" s="10">
        <v>3843.1057999999998</v>
      </c>
      <c r="G3402" s="10">
        <v>2229966100</v>
      </c>
      <c r="H3402" s="10">
        <v>19265709619</v>
      </c>
      <c r="I3402" s="10">
        <v>-24.129799999999999</v>
      </c>
      <c r="J3402" s="10">
        <v>-0.624</v>
      </c>
    </row>
    <row r="3403" spans="1:10" x14ac:dyDescent="0.25">
      <c r="A3403" s="9">
        <v>43460</v>
      </c>
      <c r="B3403" s="10">
        <v>3843.1057999999998</v>
      </c>
      <c r="C3403" s="10">
        <v>3839.9270999999999</v>
      </c>
      <c r="D3403" s="10">
        <v>3860.0706</v>
      </c>
      <c r="E3403" s="10">
        <v>3826.6587</v>
      </c>
      <c r="F3403" s="10">
        <v>3841.5328</v>
      </c>
      <c r="G3403" s="10">
        <v>1630938700</v>
      </c>
      <c r="H3403" s="10">
        <v>14856007902</v>
      </c>
      <c r="I3403" s="10">
        <v>-1.573</v>
      </c>
      <c r="J3403" s="10">
        <v>-4.0899999999999999E-2</v>
      </c>
    </row>
    <row r="3404" spans="1:10" x14ac:dyDescent="0.25">
      <c r="A3404" s="9">
        <v>43461</v>
      </c>
      <c r="B3404" s="10">
        <v>3841.5328</v>
      </c>
      <c r="C3404" s="10">
        <v>3882.6286</v>
      </c>
      <c r="D3404" s="10">
        <v>3890.3488000000002</v>
      </c>
      <c r="E3404" s="10">
        <v>3823.4096</v>
      </c>
      <c r="F3404" s="10">
        <v>3823.9245999999998</v>
      </c>
      <c r="G3404" s="10">
        <v>2531444500</v>
      </c>
      <c r="H3404" s="10">
        <v>21524469323</v>
      </c>
      <c r="I3404" s="10">
        <v>-17.6082</v>
      </c>
      <c r="J3404" s="10">
        <v>-0.45839999999999997</v>
      </c>
    </row>
    <row r="3405" spans="1:10" x14ac:dyDescent="0.25">
      <c r="A3405" s="9">
        <v>43462</v>
      </c>
      <c r="B3405" s="10">
        <v>3823.9245999999998</v>
      </c>
      <c r="C3405" s="10">
        <v>3821.5770000000002</v>
      </c>
      <c r="D3405" s="10">
        <v>3845.8022999999998</v>
      </c>
      <c r="E3405" s="10">
        <v>3813.4052000000001</v>
      </c>
      <c r="F3405" s="10">
        <v>3836.87</v>
      </c>
      <c r="G3405" s="10">
        <v>2337531400</v>
      </c>
      <c r="H3405" s="10">
        <v>20357427583</v>
      </c>
      <c r="I3405" s="10">
        <v>12.945399999999999</v>
      </c>
      <c r="J3405" s="10">
        <v>0.33850000000000002</v>
      </c>
    </row>
    <row r="3406" spans="1:10" x14ac:dyDescent="0.25">
      <c r="A3406" s="9">
        <v>43467</v>
      </c>
      <c r="B3406" s="10">
        <v>3836.87</v>
      </c>
      <c r="C3406" s="10">
        <v>3839.1064999999999</v>
      </c>
      <c r="D3406" s="10">
        <v>3840.6390999999999</v>
      </c>
      <c r="E3406" s="10">
        <v>3772.0911000000001</v>
      </c>
      <c r="F3406" s="10">
        <v>3779.2467999999999</v>
      </c>
      <c r="G3406" s="10">
        <v>2074048700</v>
      </c>
      <c r="H3406" s="10">
        <v>18313816374</v>
      </c>
      <c r="I3406" s="10">
        <v>-57.623199999999997</v>
      </c>
      <c r="J3406" s="10">
        <v>-1.5018</v>
      </c>
    </row>
    <row r="3407" spans="1:10" x14ac:dyDescent="0.25">
      <c r="A3407" s="9">
        <v>43468</v>
      </c>
      <c r="B3407" s="10">
        <v>3779.2467999999999</v>
      </c>
      <c r="C3407" s="10">
        <v>3774.3494000000001</v>
      </c>
      <c r="D3407" s="10">
        <v>3808.2121999999999</v>
      </c>
      <c r="E3407" s="10">
        <v>3751.4014000000002</v>
      </c>
      <c r="F3407" s="10">
        <v>3756.7586000000001</v>
      </c>
      <c r="G3407" s="10">
        <v>1789771800</v>
      </c>
      <c r="H3407" s="10">
        <v>16154984912</v>
      </c>
      <c r="I3407" s="10">
        <v>-22.488199999999999</v>
      </c>
      <c r="J3407" s="10">
        <v>-0.59499999999999997</v>
      </c>
    </row>
    <row r="3408" spans="1:10" x14ac:dyDescent="0.25">
      <c r="A3408" s="9">
        <v>43469</v>
      </c>
      <c r="B3408" s="10">
        <v>3756.7586000000001</v>
      </c>
      <c r="C3408" s="10">
        <v>3736.3382000000001</v>
      </c>
      <c r="D3408" s="10">
        <v>3831.0291000000002</v>
      </c>
      <c r="E3408" s="10">
        <v>3727.6257999999998</v>
      </c>
      <c r="F3408" s="10">
        <v>3830.9277000000002</v>
      </c>
      <c r="G3408" s="10">
        <v>2352466300</v>
      </c>
      <c r="H3408" s="10">
        <v>21711114353</v>
      </c>
      <c r="I3408" s="10">
        <v>74.1691</v>
      </c>
      <c r="J3408" s="10">
        <v>1.9742999999999999</v>
      </c>
    </row>
    <row r="3409" spans="1:10" x14ac:dyDescent="0.25">
      <c r="A3409" s="9">
        <v>43472</v>
      </c>
      <c r="B3409" s="10">
        <v>3830.9277000000002</v>
      </c>
      <c r="C3409" s="10">
        <v>3853.0043000000001</v>
      </c>
      <c r="D3409" s="10">
        <v>3885.6017000000002</v>
      </c>
      <c r="E3409" s="10">
        <v>3841.3294000000001</v>
      </c>
      <c r="F3409" s="10">
        <v>3883.3566000000001</v>
      </c>
      <c r="G3409" s="10">
        <v>2397186200</v>
      </c>
      <c r="H3409" s="10">
        <v>21973118146</v>
      </c>
      <c r="I3409" s="10">
        <v>52.428899999999999</v>
      </c>
      <c r="J3409" s="10">
        <v>1.3686</v>
      </c>
    </row>
    <row r="3410" spans="1:10" x14ac:dyDescent="0.25">
      <c r="A3410" s="9">
        <v>43473</v>
      </c>
      <c r="B3410" s="10">
        <v>3883.3566000000001</v>
      </c>
      <c r="C3410" s="10">
        <v>3878.8604999999998</v>
      </c>
      <c r="D3410" s="10">
        <v>3896.1356000000001</v>
      </c>
      <c r="E3410" s="10">
        <v>3867.0652</v>
      </c>
      <c r="F3410" s="10">
        <v>3890.5270999999998</v>
      </c>
      <c r="G3410" s="10">
        <v>1826473700</v>
      </c>
      <c r="H3410" s="10">
        <v>15676986681</v>
      </c>
      <c r="I3410" s="10">
        <v>7.1704999999999997</v>
      </c>
      <c r="J3410" s="10">
        <v>0.18459999999999999</v>
      </c>
    </row>
    <row r="3411" spans="1:10" x14ac:dyDescent="0.25">
      <c r="A3411" s="9">
        <v>43474</v>
      </c>
      <c r="B3411" s="10">
        <v>3890.5270999999998</v>
      </c>
      <c r="C3411" s="10">
        <v>3908.1403</v>
      </c>
      <c r="D3411" s="10">
        <v>3963.3519999999999</v>
      </c>
      <c r="E3411" s="10">
        <v>3908.1296000000002</v>
      </c>
      <c r="F3411" s="10">
        <v>3923.4119999999998</v>
      </c>
      <c r="G3411" s="10">
        <v>2787585200</v>
      </c>
      <c r="H3411" s="10">
        <v>28174273427</v>
      </c>
      <c r="I3411" s="10">
        <v>32.884900000000002</v>
      </c>
      <c r="J3411" s="10">
        <v>0.84530000000000005</v>
      </c>
    </row>
    <row r="3412" spans="1:10" x14ac:dyDescent="0.25">
      <c r="A3412" s="9">
        <v>43475</v>
      </c>
      <c r="B3412" s="10">
        <v>3923.4119999999998</v>
      </c>
      <c r="C3412" s="10">
        <v>3915.4322000000002</v>
      </c>
      <c r="D3412" s="10">
        <v>3935.47</v>
      </c>
      <c r="E3412" s="10">
        <v>3901.7487000000001</v>
      </c>
      <c r="F3412" s="10">
        <v>3907.759</v>
      </c>
      <c r="G3412" s="10">
        <v>1958561100</v>
      </c>
      <c r="H3412" s="10">
        <v>17916361404</v>
      </c>
      <c r="I3412" s="10">
        <v>-15.653</v>
      </c>
      <c r="J3412" s="10">
        <v>-0.39900000000000002</v>
      </c>
    </row>
    <row r="3413" spans="1:10" x14ac:dyDescent="0.25">
      <c r="A3413" s="9">
        <v>43476</v>
      </c>
      <c r="B3413" s="10">
        <v>3907.759</v>
      </c>
      <c r="C3413" s="10">
        <v>3915.9225999999999</v>
      </c>
      <c r="D3413" s="10">
        <v>3923.4204</v>
      </c>
      <c r="E3413" s="10">
        <v>3890.7754</v>
      </c>
      <c r="F3413" s="10">
        <v>3923.1415999999999</v>
      </c>
      <c r="G3413" s="10">
        <v>1662764500</v>
      </c>
      <c r="H3413" s="10">
        <v>16214793876</v>
      </c>
      <c r="I3413" s="10">
        <v>15.3826</v>
      </c>
      <c r="J3413" s="10">
        <v>0.39360000000000001</v>
      </c>
    </row>
    <row r="3414" spans="1:10" x14ac:dyDescent="0.25">
      <c r="A3414" s="9">
        <v>43479</v>
      </c>
      <c r="B3414" s="10">
        <v>3923.1415999999999</v>
      </c>
      <c r="C3414" s="10">
        <v>3923.1120999999998</v>
      </c>
      <c r="D3414" s="10">
        <v>3932.3022000000001</v>
      </c>
      <c r="E3414" s="10">
        <v>3910.5772999999999</v>
      </c>
      <c r="F3414" s="10">
        <v>3917.0738000000001</v>
      </c>
      <c r="G3414" s="10">
        <v>1658713900</v>
      </c>
      <c r="H3414" s="10">
        <v>14808079565</v>
      </c>
      <c r="I3414" s="10">
        <v>-6.0678000000000001</v>
      </c>
      <c r="J3414" s="10">
        <v>-0.1547</v>
      </c>
    </row>
    <row r="3415" spans="1:10" x14ac:dyDescent="0.25">
      <c r="A3415" s="9">
        <v>43480</v>
      </c>
      <c r="B3415" s="10">
        <v>3917.0738000000001</v>
      </c>
      <c r="C3415" s="10">
        <v>3914.9623000000001</v>
      </c>
      <c r="D3415" s="10">
        <v>3957.1163000000001</v>
      </c>
      <c r="E3415" s="10">
        <v>3903.5493999999999</v>
      </c>
      <c r="F3415" s="10">
        <v>3954.3081000000002</v>
      </c>
      <c r="G3415" s="10">
        <v>2001424800</v>
      </c>
      <c r="H3415" s="10">
        <v>21192497234</v>
      </c>
      <c r="I3415" s="10">
        <v>37.234299999999998</v>
      </c>
      <c r="J3415" s="10">
        <v>0.9506</v>
      </c>
    </row>
    <row r="3416" spans="1:10" x14ac:dyDescent="0.25">
      <c r="A3416" s="9">
        <v>43481</v>
      </c>
      <c r="B3416" s="10">
        <v>3954.3081000000002</v>
      </c>
      <c r="C3416" s="10">
        <v>3953.39</v>
      </c>
      <c r="D3416" s="10">
        <v>3967.4070000000002</v>
      </c>
      <c r="E3416" s="10">
        <v>3949.9011999999998</v>
      </c>
      <c r="F3416" s="10">
        <v>3959.0309999999999</v>
      </c>
      <c r="G3416" s="10">
        <v>1746037400</v>
      </c>
      <c r="H3416" s="10">
        <v>17134529090</v>
      </c>
      <c r="I3416" s="10">
        <v>4.7229000000000001</v>
      </c>
      <c r="J3416" s="10">
        <v>0.11940000000000001</v>
      </c>
    </row>
    <row r="3417" spans="1:10" x14ac:dyDescent="0.25">
      <c r="A3417" s="9">
        <v>43482</v>
      </c>
      <c r="B3417" s="10">
        <v>3959.0309999999999</v>
      </c>
      <c r="C3417" s="10">
        <v>3965.1941000000002</v>
      </c>
      <c r="D3417" s="10">
        <v>3977.6976</v>
      </c>
      <c r="E3417" s="10">
        <v>3947.6712000000002</v>
      </c>
      <c r="F3417" s="10">
        <v>3950.5374999999999</v>
      </c>
      <c r="G3417" s="10">
        <v>2073513300</v>
      </c>
      <c r="H3417" s="10">
        <v>18713173889</v>
      </c>
      <c r="I3417" s="10">
        <v>-8.4934999999999992</v>
      </c>
      <c r="J3417" s="10">
        <v>-0.2145</v>
      </c>
    </row>
    <row r="3418" spans="1:10" x14ac:dyDescent="0.25">
      <c r="A3418" s="9">
        <v>43483</v>
      </c>
      <c r="B3418" s="10">
        <v>3950.5374999999999</v>
      </c>
      <c r="C3418" s="10">
        <v>3955.1205</v>
      </c>
      <c r="D3418" s="10">
        <v>3996.2354</v>
      </c>
      <c r="E3418" s="10">
        <v>3948.6406000000002</v>
      </c>
      <c r="F3418" s="10">
        <v>3994.5563999999999</v>
      </c>
      <c r="G3418" s="10">
        <v>2853200900</v>
      </c>
      <c r="H3418" s="10">
        <v>25914124360</v>
      </c>
      <c r="I3418" s="10">
        <v>44.018900000000002</v>
      </c>
      <c r="J3418" s="10">
        <v>1.1143000000000001</v>
      </c>
    </row>
    <row r="3419" spans="1:10" x14ac:dyDescent="0.25">
      <c r="A3419" s="9">
        <v>43486</v>
      </c>
      <c r="B3419" s="10">
        <v>3994.5563999999999</v>
      </c>
      <c r="C3419" s="10">
        <v>3998.1437999999998</v>
      </c>
      <c r="D3419" s="10">
        <v>4016.6219999999998</v>
      </c>
      <c r="E3419" s="10">
        <v>3991.6030999999998</v>
      </c>
      <c r="F3419" s="10">
        <v>4000.7156</v>
      </c>
      <c r="G3419" s="10">
        <v>2383421300</v>
      </c>
      <c r="H3419" s="10">
        <v>22371655208</v>
      </c>
      <c r="I3419" s="10">
        <v>6.1592000000000002</v>
      </c>
      <c r="J3419" s="10">
        <v>0.1542</v>
      </c>
    </row>
    <row r="3420" spans="1:10" x14ac:dyDescent="0.25">
      <c r="A3420" s="9">
        <v>43487</v>
      </c>
      <c r="B3420" s="10">
        <v>4000.7156</v>
      </c>
      <c r="C3420" s="10">
        <v>4002.9697999999999</v>
      </c>
      <c r="D3420" s="10">
        <v>4003.1585</v>
      </c>
      <c r="E3420" s="10">
        <v>3953.6271000000002</v>
      </c>
      <c r="F3420" s="10">
        <v>3962.7089000000001</v>
      </c>
      <c r="G3420" s="10">
        <v>1794678600</v>
      </c>
      <c r="H3420" s="10">
        <v>16813338218</v>
      </c>
      <c r="I3420" s="10">
        <v>-38.006700000000002</v>
      </c>
      <c r="J3420" s="10">
        <v>-0.95</v>
      </c>
    </row>
    <row r="3421" spans="1:10" x14ac:dyDescent="0.25">
      <c r="A3421" s="9">
        <v>43488</v>
      </c>
      <c r="B3421" s="10">
        <v>3962.7089000000001</v>
      </c>
      <c r="C3421" s="10">
        <v>3958.7649000000001</v>
      </c>
      <c r="D3421" s="10">
        <v>3988.24</v>
      </c>
      <c r="E3421" s="10">
        <v>3957.8249999999998</v>
      </c>
      <c r="F3421" s="10">
        <v>3979.6255000000001</v>
      </c>
      <c r="G3421" s="10">
        <v>1581044800</v>
      </c>
      <c r="H3421" s="10">
        <v>14120803887</v>
      </c>
      <c r="I3421" s="10">
        <v>16.916599999999999</v>
      </c>
      <c r="J3421" s="10">
        <v>0.4269</v>
      </c>
    </row>
    <row r="3422" spans="1:10" x14ac:dyDescent="0.25">
      <c r="A3422" s="9">
        <v>43489</v>
      </c>
      <c r="B3422" s="10">
        <v>3979.6255000000001</v>
      </c>
      <c r="C3422" s="10">
        <v>3989.5086000000001</v>
      </c>
      <c r="D3422" s="10">
        <v>4004.5223999999998</v>
      </c>
      <c r="E3422" s="10">
        <v>3968.7444</v>
      </c>
      <c r="F3422" s="10">
        <v>3994.1646999999998</v>
      </c>
      <c r="G3422" s="10">
        <v>1786636100</v>
      </c>
      <c r="H3422" s="10">
        <v>16544178132</v>
      </c>
      <c r="I3422" s="10">
        <v>14.539199999999999</v>
      </c>
      <c r="J3422" s="10">
        <v>0.36530000000000001</v>
      </c>
    </row>
    <row r="3423" spans="1:10" x14ac:dyDescent="0.25">
      <c r="A3423" s="9">
        <v>43490</v>
      </c>
      <c r="B3423" s="10">
        <v>3994.1646999999998</v>
      </c>
      <c r="C3423" s="10">
        <v>4001.4812999999999</v>
      </c>
      <c r="D3423" s="10">
        <v>4032.683</v>
      </c>
      <c r="E3423" s="10">
        <v>4001.4812999999999</v>
      </c>
      <c r="F3423" s="10">
        <v>4013.5691000000002</v>
      </c>
      <c r="G3423" s="10">
        <v>2591411200</v>
      </c>
      <c r="H3423" s="10">
        <v>23962555269</v>
      </c>
      <c r="I3423" s="10">
        <v>19.404399999999999</v>
      </c>
      <c r="J3423" s="10">
        <v>0.48580000000000001</v>
      </c>
    </row>
    <row r="3424" spans="1:10" x14ac:dyDescent="0.25">
      <c r="A3424" s="9">
        <v>43493</v>
      </c>
      <c r="B3424" s="10">
        <v>4013.5691000000002</v>
      </c>
      <c r="C3424" s="10">
        <v>4031.1642000000002</v>
      </c>
      <c r="D3424" s="10">
        <v>4060.9960999999998</v>
      </c>
      <c r="E3424" s="10">
        <v>4003.6430999999998</v>
      </c>
      <c r="F3424" s="10">
        <v>4014.5273000000002</v>
      </c>
      <c r="G3424" s="10">
        <v>2332451000</v>
      </c>
      <c r="H3424" s="10">
        <v>23028821617</v>
      </c>
      <c r="I3424" s="10">
        <v>0.95820000000000005</v>
      </c>
      <c r="J3424" s="10">
        <v>2.3900000000000001E-2</v>
      </c>
    </row>
    <row r="3425" spans="1:10" x14ac:dyDescent="0.25">
      <c r="A3425" s="9">
        <v>43494</v>
      </c>
      <c r="B3425" s="10">
        <v>4014.5273000000002</v>
      </c>
      <c r="C3425" s="10">
        <v>4010.5527000000002</v>
      </c>
      <c r="D3425" s="10">
        <v>4032.2845000000002</v>
      </c>
      <c r="E3425" s="10">
        <v>3961.9989</v>
      </c>
      <c r="F3425" s="10">
        <v>4025.0183999999999</v>
      </c>
      <c r="G3425" s="10">
        <v>2308818300</v>
      </c>
      <c r="H3425" s="10">
        <v>22222150694</v>
      </c>
      <c r="I3425" s="10">
        <v>10.491099999999999</v>
      </c>
      <c r="J3425" s="10">
        <v>0.26129999999999998</v>
      </c>
    </row>
    <row r="3426" spans="1:10" x14ac:dyDescent="0.25">
      <c r="A3426" s="9">
        <v>43495</v>
      </c>
      <c r="B3426" s="10">
        <v>4025.0183999999999</v>
      </c>
      <c r="C3426" s="10">
        <v>4010.8701000000001</v>
      </c>
      <c r="D3426" s="10">
        <v>4034.0909000000001</v>
      </c>
      <c r="E3426" s="10">
        <v>3995.6484999999998</v>
      </c>
      <c r="F3426" s="10">
        <v>4000.7395000000001</v>
      </c>
      <c r="G3426" s="10">
        <v>2035450600</v>
      </c>
      <c r="H3426" s="10">
        <v>19674813794</v>
      </c>
      <c r="I3426" s="10">
        <v>-24.2789</v>
      </c>
      <c r="J3426" s="10">
        <v>-0.60319999999999996</v>
      </c>
    </row>
    <row r="3427" spans="1:10" x14ac:dyDescent="0.25">
      <c r="A3427" s="9">
        <v>43496</v>
      </c>
      <c r="B3427" s="10">
        <v>4000.7395000000001</v>
      </c>
      <c r="C3427" s="10">
        <v>4011.1026000000002</v>
      </c>
      <c r="D3427" s="10">
        <v>4042.5974000000001</v>
      </c>
      <c r="E3427" s="10">
        <v>3992.1469999999999</v>
      </c>
      <c r="F3427" s="10">
        <v>4012.0686999999998</v>
      </c>
      <c r="G3427" s="10">
        <v>2647627360</v>
      </c>
      <c r="H3427" s="10">
        <v>25499116330</v>
      </c>
      <c r="I3427" s="10">
        <v>11.3292</v>
      </c>
      <c r="J3427" s="10">
        <v>0.28320000000000001</v>
      </c>
    </row>
    <row r="3428" spans="1:10" x14ac:dyDescent="0.25">
      <c r="A3428" s="9">
        <v>43497</v>
      </c>
      <c r="B3428" s="10">
        <v>4012.0686999999998</v>
      </c>
      <c r="C3428" s="10">
        <v>4026.7656999999999</v>
      </c>
      <c r="D3428" s="10">
        <v>4065.2377000000001</v>
      </c>
      <c r="E3428" s="10">
        <v>4018.6201999999998</v>
      </c>
      <c r="F3428" s="10">
        <v>4065.2377000000001</v>
      </c>
      <c r="G3428" s="10">
        <v>2171578701</v>
      </c>
      <c r="H3428" s="10">
        <v>22127942720</v>
      </c>
      <c r="I3428" s="10">
        <v>53.168999999999997</v>
      </c>
      <c r="J3428" s="10">
        <v>1.3251999999999999</v>
      </c>
    </row>
    <row r="3429" spans="1:10" x14ac:dyDescent="0.25">
      <c r="A3429" s="9">
        <v>43507</v>
      </c>
      <c r="B3429" s="10">
        <v>4065.2377000000001</v>
      </c>
      <c r="C3429" s="10">
        <v>4060.7240999999999</v>
      </c>
      <c r="D3429" s="10">
        <v>4128.4508999999998</v>
      </c>
      <c r="E3429" s="10">
        <v>4060.6491999999998</v>
      </c>
      <c r="F3429" s="10">
        <v>4126.9980999999998</v>
      </c>
      <c r="G3429" s="10">
        <v>2492505286</v>
      </c>
      <c r="H3429" s="10">
        <v>26062852949</v>
      </c>
      <c r="I3429" s="10">
        <v>61.760399999999997</v>
      </c>
      <c r="J3429" s="10">
        <v>1.5192000000000001</v>
      </c>
    </row>
    <row r="3430" spans="1:10" x14ac:dyDescent="0.25">
      <c r="A3430" s="9">
        <v>43508</v>
      </c>
      <c r="B3430" s="10">
        <v>4126.9980999999998</v>
      </c>
      <c r="C3430" s="10">
        <v>4124.6661999999997</v>
      </c>
      <c r="D3430" s="10">
        <v>4172.3134</v>
      </c>
      <c r="E3430" s="10">
        <v>4121.2181</v>
      </c>
      <c r="F3430" s="10">
        <v>4163.6749</v>
      </c>
      <c r="G3430" s="10">
        <v>2598674397</v>
      </c>
      <c r="H3430" s="10">
        <v>26201588514</v>
      </c>
      <c r="I3430" s="10">
        <v>36.6768</v>
      </c>
      <c r="J3430" s="10">
        <v>0.88870000000000005</v>
      </c>
    </row>
    <row r="3431" spans="1:10" x14ac:dyDescent="0.25">
      <c r="A3431" s="9">
        <v>43509</v>
      </c>
      <c r="B3431" s="10">
        <v>4163.6749</v>
      </c>
      <c r="C3431" s="10">
        <v>4166.5015000000003</v>
      </c>
      <c r="D3431" s="10">
        <v>4225.7313999999997</v>
      </c>
      <c r="E3431" s="10">
        <v>4156.1822000000002</v>
      </c>
      <c r="F3431" s="10">
        <v>4216.6085000000003</v>
      </c>
      <c r="G3431" s="10">
        <v>3301164780</v>
      </c>
      <c r="H3431" s="10">
        <v>33223690958</v>
      </c>
      <c r="I3431" s="10">
        <v>52.933599999999998</v>
      </c>
      <c r="J3431" s="10">
        <v>1.2713000000000001</v>
      </c>
    </row>
    <row r="3432" spans="1:10" x14ac:dyDescent="0.25">
      <c r="A3432" s="9">
        <v>43510</v>
      </c>
      <c r="B3432" s="10">
        <v>4216.6085000000003</v>
      </c>
      <c r="C3432" s="10">
        <v>4208.0787</v>
      </c>
      <c r="D3432" s="10">
        <v>4233.9414999999999</v>
      </c>
      <c r="E3432" s="10">
        <v>4198.1296000000002</v>
      </c>
      <c r="F3432" s="10">
        <v>4216.8262999999997</v>
      </c>
      <c r="G3432" s="10">
        <v>2520969820</v>
      </c>
      <c r="H3432" s="10">
        <v>26384590123</v>
      </c>
      <c r="I3432" s="10">
        <v>0.21779999999999999</v>
      </c>
      <c r="J3432" s="10">
        <v>5.1999999999999998E-3</v>
      </c>
    </row>
    <row r="3433" spans="1:10" x14ac:dyDescent="0.25">
      <c r="A3433" s="9">
        <v>43511</v>
      </c>
      <c r="B3433" s="10">
        <v>4216.8262999999997</v>
      </c>
      <c r="C3433" s="10">
        <v>4205.7187999999996</v>
      </c>
      <c r="D3433" s="10">
        <v>4207.8765000000003</v>
      </c>
      <c r="E3433" s="10">
        <v>4156.2111000000004</v>
      </c>
      <c r="F3433" s="10">
        <v>4159.9385000000002</v>
      </c>
      <c r="G3433" s="10">
        <v>2892210002</v>
      </c>
      <c r="H3433" s="10">
        <v>30028579142</v>
      </c>
      <c r="I3433" s="10">
        <v>-56.887799999999999</v>
      </c>
      <c r="J3433" s="10">
        <v>-1.3491</v>
      </c>
    </row>
    <row r="3434" spans="1:10" x14ac:dyDescent="0.25">
      <c r="A3434" s="9">
        <v>43514</v>
      </c>
      <c r="B3434" s="10">
        <v>4159.9385000000002</v>
      </c>
      <c r="C3434" s="10">
        <v>4185.6234000000004</v>
      </c>
      <c r="D3434" s="10">
        <v>4260.6472999999996</v>
      </c>
      <c r="E3434" s="10">
        <v>4185.6234000000004</v>
      </c>
      <c r="F3434" s="10">
        <v>4260.3113000000003</v>
      </c>
      <c r="G3434" s="10">
        <v>3483650167</v>
      </c>
      <c r="H3434" s="10">
        <v>34262167152</v>
      </c>
      <c r="I3434" s="10">
        <v>100.3728</v>
      </c>
      <c r="J3434" s="10">
        <v>2.4127999999999998</v>
      </c>
    </row>
    <row r="3435" spans="1:10" x14ac:dyDescent="0.25">
      <c r="A3435" s="9">
        <v>43515</v>
      </c>
      <c r="B3435" s="10">
        <v>4260.3113000000003</v>
      </c>
      <c r="C3435" s="10">
        <v>4276.8076000000001</v>
      </c>
      <c r="D3435" s="10">
        <v>4293.7053999999998</v>
      </c>
      <c r="E3435" s="10">
        <v>4232.2348000000002</v>
      </c>
      <c r="F3435" s="10">
        <v>4255.2192999999997</v>
      </c>
      <c r="G3435" s="10">
        <v>3711608894</v>
      </c>
      <c r="H3435" s="10">
        <v>36175777841</v>
      </c>
      <c r="I3435" s="10">
        <v>-5.0919999999999996</v>
      </c>
      <c r="J3435" s="10">
        <v>-0.1195</v>
      </c>
    </row>
    <row r="3436" spans="1:10" x14ac:dyDescent="0.25">
      <c r="A3436" s="9">
        <v>43516</v>
      </c>
      <c r="B3436" s="10">
        <v>4255.2192999999997</v>
      </c>
      <c r="C3436" s="10">
        <v>4256.3217000000004</v>
      </c>
      <c r="D3436" s="10">
        <v>4261.4813000000004</v>
      </c>
      <c r="E3436" s="10">
        <v>4224.0351000000001</v>
      </c>
      <c r="F3436" s="10">
        <v>4258.2487000000001</v>
      </c>
      <c r="G3436" s="10">
        <v>2664423278</v>
      </c>
      <c r="H3436" s="10">
        <v>26707308828</v>
      </c>
      <c r="I3436" s="10">
        <v>3.0293999999999999</v>
      </c>
      <c r="J3436" s="10">
        <v>7.1199999999999999E-2</v>
      </c>
    </row>
    <row r="3437" spans="1:10" x14ac:dyDescent="0.25">
      <c r="A3437" s="9">
        <v>43517</v>
      </c>
      <c r="B3437" s="10">
        <v>4258.2487000000001</v>
      </c>
      <c r="C3437" s="10">
        <v>4257.9561000000003</v>
      </c>
      <c r="D3437" s="10">
        <v>4290.6247000000003</v>
      </c>
      <c r="E3437" s="10">
        <v>4219.5042999999996</v>
      </c>
      <c r="F3437" s="10">
        <v>4230.3796000000002</v>
      </c>
      <c r="G3437" s="10">
        <v>3165773582</v>
      </c>
      <c r="H3437" s="10">
        <v>32277465397</v>
      </c>
      <c r="I3437" s="10">
        <v>-27.8691</v>
      </c>
      <c r="J3437" s="10">
        <v>-0.65449999999999997</v>
      </c>
    </row>
    <row r="3438" spans="1:10" x14ac:dyDescent="0.25">
      <c r="A3438" s="9">
        <v>43518</v>
      </c>
      <c r="B3438" s="10">
        <v>4230.3796000000002</v>
      </c>
      <c r="C3438" s="10">
        <v>4228.8801999999996</v>
      </c>
      <c r="D3438" s="10">
        <v>4287.5420999999997</v>
      </c>
      <c r="E3438" s="10">
        <v>4210.6629999999996</v>
      </c>
      <c r="F3438" s="10">
        <v>4287.4094999999998</v>
      </c>
      <c r="G3438" s="10">
        <v>3673380300</v>
      </c>
      <c r="H3438" s="10">
        <v>36375017757</v>
      </c>
      <c r="I3438" s="10">
        <v>57.029899999999998</v>
      </c>
      <c r="J3438" s="10">
        <v>1.3481000000000001</v>
      </c>
    </row>
    <row r="3439" spans="1:10" x14ac:dyDescent="0.25">
      <c r="A3439" s="9">
        <v>43521</v>
      </c>
      <c r="B3439" s="10">
        <v>4287.4094999999998</v>
      </c>
      <c r="C3439" s="10">
        <v>4313.7776000000003</v>
      </c>
      <c r="D3439" s="10">
        <v>4473.7701999999999</v>
      </c>
      <c r="E3439" s="10">
        <v>4309.8643000000002</v>
      </c>
      <c r="F3439" s="10">
        <v>4470.2635</v>
      </c>
      <c r="G3439" s="10">
        <v>8579821538</v>
      </c>
      <c r="H3439" s="10">
        <v>80898510077</v>
      </c>
      <c r="I3439" s="10">
        <v>182.85400000000001</v>
      </c>
      <c r="J3439" s="10">
        <v>4.2648999999999999</v>
      </c>
    </row>
    <row r="3440" spans="1:10" x14ac:dyDescent="0.25">
      <c r="A3440" s="9">
        <v>43522</v>
      </c>
      <c r="B3440" s="10">
        <v>4470.2635</v>
      </c>
      <c r="C3440" s="10">
        <v>4464.085</v>
      </c>
      <c r="D3440" s="10">
        <v>4525.2502999999997</v>
      </c>
      <c r="E3440" s="10">
        <v>4429.7003000000004</v>
      </c>
      <c r="F3440" s="10">
        <v>4453.7772000000004</v>
      </c>
      <c r="G3440" s="10">
        <v>7473577798</v>
      </c>
      <c r="H3440" s="10">
        <v>70059286748</v>
      </c>
      <c r="I3440" s="10">
        <v>-16.4863</v>
      </c>
      <c r="J3440" s="10">
        <v>-0.36880000000000002</v>
      </c>
    </row>
    <row r="3441" spans="1:10" x14ac:dyDescent="0.25">
      <c r="A3441" s="9">
        <v>43523</v>
      </c>
      <c r="B3441" s="10">
        <v>4453.7772000000004</v>
      </c>
      <c r="C3441" s="10">
        <v>4455.8804</v>
      </c>
      <c r="D3441" s="10">
        <v>4505.3554999999997</v>
      </c>
      <c r="E3441" s="10">
        <v>4400.6686</v>
      </c>
      <c r="F3441" s="10">
        <v>4444.2201999999997</v>
      </c>
      <c r="G3441" s="10">
        <v>6258820454</v>
      </c>
      <c r="H3441" s="10">
        <v>57683454348</v>
      </c>
      <c r="I3441" s="10">
        <v>-9.5570000000000004</v>
      </c>
      <c r="J3441" s="10">
        <v>-0.21460000000000001</v>
      </c>
    </row>
    <row r="3442" spans="1:10" x14ac:dyDescent="0.25">
      <c r="A3442" s="9">
        <v>43524</v>
      </c>
      <c r="B3442" s="10">
        <v>4444.2201999999997</v>
      </c>
      <c r="C3442" s="10">
        <v>4444.1134000000002</v>
      </c>
      <c r="D3442" s="10">
        <v>4469.9717000000001</v>
      </c>
      <c r="E3442" s="10">
        <v>4421.9709999999995</v>
      </c>
      <c r="F3442" s="10">
        <v>4440.8663999999999</v>
      </c>
      <c r="G3442" s="10">
        <v>4192520859</v>
      </c>
      <c r="H3442" s="10">
        <v>41002033135</v>
      </c>
      <c r="I3442" s="10">
        <v>-3.3538000000000001</v>
      </c>
      <c r="J3442" s="10">
        <v>-7.5499999999999998E-2</v>
      </c>
    </row>
    <row r="3443" spans="1:10" x14ac:dyDescent="0.25">
      <c r="A3443" s="9">
        <v>43525</v>
      </c>
      <c r="B3443" s="10">
        <v>4440.8663999999999</v>
      </c>
      <c r="C3443" s="10">
        <v>4459.7079000000003</v>
      </c>
      <c r="D3443" s="10">
        <v>4502.1773999999996</v>
      </c>
      <c r="E3443" s="10">
        <v>4417.1113999999998</v>
      </c>
      <c r="F3443" s="10">
        <v>4502.0343999999996</v>
      </c>
      <c r="G3443" s="10">
        <v>5041348098</v>
      </c>
      <c r="H3443" s="10">
        <v>50320586735</v>
      </c>
      <c r="I3443" s="10">
        <v>61.167999999999999</v>
      </c>
      <c r="J3443" s="10">
        <v>1.3774</v>
      </c>
    </row>
    <row r="3444" spans="1:10" x14ac:dyDescent="0.25">
      <c r="A3444" s="9">
        <v>43528</v>
      </c>
      <c r="B3444" s="10">
        <v>4502.0343999999996</v>
      </c>
      <c r="C3444" s="10">
        <v>4524.5905000000002</v>
      </c>
      <c r="D3444" s="10">
        <v>4633.2599</v>
      </c>
      <c r="E3444" s="10">
        <v>4518.9134999999997</v>
      </c>
      <c r="F3444" s="10">
        <v>4555.7983000000004</v>
      </c>
      <c r="G3444" s="10">
        <v>8600968196</v>
      </c>
      <c r="H3444" s="10">
        <v>84340561340</v>
      </c>
      <c r="I3444" s="10">
        <v>53.7639</v>
      </c>
      <c r="J3444" s="10">
        <v>1.1941999999999999</v>
      </c>
    </row>
    <row r="3445" spans="1:10" x14ac:dyDescent="0.25">
      <c r="A3445" s="9">
        <v>43529</v>
      </c>
      <c r="B3445" s="10">
        <v>4555.7983000000004</v>
      </c>
      <c r="C3445" s="10">
        <v>4549.7938000000004</v>
      </c>
      <c r="D3445" s="10">
        <v>4608.0176000000001</v>
      </c>
      <c r="E3445" s="10">
        <v>4535.2503999999999</v>
      </c>
      <c r="F3445" s="10">
        <v>4608.0176000000001</v>
      </c>
      <c r="G3445" s="10">
        <v>5526283617</v>
      </c>
      <c r="H3445" s="10">
        <v>54570615552</v>
      </c>
      <c r="I3445" s="10">
        <v>52.219299999999997</v>
      </c>
      <c r="J3445" s="10">
        <v>1.1462000000000001</v>
      </c>
    </row>
    <row r="3446" spans="1:10" x14ac:dyDescent="0.25">
      <c r="A3446" s="9">
        <v>43530</v>
      </c>
      <c r="B3446" s="10">
        <v>4608.0176000000001</v>
      </c>
      <c r="C3446" s="10">
        <v>4612.7541000000001</v>
      </c>
      <c r="D3446" s="10">
        <v>4664.8392000000003</v>
      </c>
      <c r="E3446" s="10">
        <v>4578.6823999999997</v>
      </c>
      <c r="F3446" s="10">
        <v>4664.2341999999999</v>
      </c>
      <c r="G3446" s="10">
        <v>6197334727</v>
      </c>
      <c r="H3446" s="10">
        <v>59309856253</v>
      </c>
      <c r="I3446" s="10">
        <v>56.2166</v>
      </c>
      <c r="J3446" s="10">
        <v>1.22</v>
      </c>
    </row>
    <row r="3447" spans="1:10" x14ac:dyDescent="0.25">
      <c r="A3447" s="9">
        <v>43531</v>
      </c>
      <c r="B3447" s="10">
        <v>4664.2341999999999</v>
      </c>
      <c r="C3447" s="10">
        <v>4656.7653</v>
      </c>
      <c r="D3447" s="10">
        <v>4678.4674000000005</v>
      </c>
      <c r="E3447" s="10">
        <v>4608.0596999999998</v>
      </c>
      <c r="F3447" s="10">
        <v>4658.7640000000001</v>
      </c>
      <c r="G3447" s="10">
        <v>6730733996</v>
      </c>
      <c r="H3447" s="10">
        <v>65659806777</v>
      </c>
      <c r="I3447" s="10">
        <v>-5.4702000000000002</v>
      </c>
      <c r="J3447" s="10">
        <v>-0.1173</v>
      </c>
    </row>
    <row r="3448" spans="1:10" x14ac:dyDescent="0.25">
      <c r="A3448" s="9">
        <v>43532</v>
      </c>
      <c r="B3448" s="10">
        <v>4658.7640000000001</v>
      </c>
      <c r="C3448" s="10">
        <v>4584.9537</v>
      </c>
      <c r="D3448" s="10">
        <v>4611.6895000000004</v>
      </c>
      <c r="E3448" s="10">
        <v>4465.0497999999998</v>
      </c>
      <c r="F3448" s="10">
        <v>4469.6472000000003</v>
      </c>
      <c r="G3448" s="10">
        <v>6578889217</v>
      </c>
      <c r="H3448" s="10">
        <v>62153305957</v>
      </c>
      <c r="I3448" s="10">
        <v>-189.11680000000001</v>
      </c>
      <c r="J3448" s="10">
        <v>-4.0594000000000001</v>
      </c>
    </row>
    <row r="3449" spans="1:10" x14ac:dyDescent="0.25">
      <c r="A3449" s="9">
        <v>43535</v>
      </c>
      <c r="B3449" s="10">
        <v>4469.6472000000003</v>
      </c>
      <c r="C3449" s="10">
        <v>4471.0384999999997</v>
      </c>
      <c r="D3449" s="10">
        <v>4562.8190000000004</v>
      </c>
      <c r="E3449" s="10">
        <v>4457.9332999999997</v>
      </c>
      <c r="F3449" s="10">
        <v>4562.2606999999998</v>
      </c>
      <c r="G3449" s="10">
        <v>4815275545</v>
      </c>
      <c r="H3449" s="10">
        <v>47741006680</v>
      </c>
      <c r="I3449" s="10">
        <v>92.613500000000002</v>
      </c>
      <c r="J3449" s="10">
        <v>2.0720999999999998</v>
      </c>
    </row>
    <row r="3450" spans="1:10" x14ac:dyDescent="0.25">
      <c r="A3450" s="9">
        <v>43536</v>
      </c>
      <c r="B3450" s="10">
        <v>4562.2606999999998</v>
      </c>
      <c r="C3450" s="10">
        <v>4584.8986000000004</v>
      </c>
      <c r="D3450" s="10">
        <v>4648.1202000000003</v>
      </c>
      <c r="E3450" s="10">
        <v>4553.8873999999996</v>
      </c>
      <c r="F3450" s="10">
        <v>4598.8543</v>
      </c>
      <c r="G3450" s="10">
        <v>5727787250</v>
      </c>
      <c r="H3450" s="10">
        <v>56393196362</v>
      </c>
      <c r="I3450" s="10">
        <v>36.593600000000002</v>
      </c>
      <c r="J3450" s="10">
        <v>0.80210000000000004</v>
      </c>
    </row>
    <row r="3451" spans="1:10" x14ac:dyDescent="0.25">
      <c r="A3451" s="9">
        <v>43537</v>
      </c>
      <c r="B3451" s="10">
        <v>4598.8543</v>
      </c>
      <c r="C3451" s="10">
        <v>4595.6446999999998</v>
      </c>
      <c r="D3451" s="10">
        <v>4620.2105000000001</v>
      </c>
      <c r="E3451" s="10">
        <v>4539.5126</v>
      </c>
      <c r="F3451" s="10">
        <v>4557.1027000000004</v>
      </c>
      <c r="G3451" s="10">
        <v>5058624206</v>
      </c>
      <c r="H3451" s="10">
        <v>49993738944</v>
      </c>
      <c r="I3451" s="10">
        <v>-41.751600000000003</v>
      </c>
      <c r="J3451" s="10">
        <v>-0.90790000000000004</v>
      </c>
    </row>
    <row r="3452" spans="1:10" x14ac:dyDescent="0.25">
      <c r="A3452" s="9">
        <v>43538</v>
      </c>
      <c r="B3452" s="10">
        <v>4557.1027000000004</v>
      </c>
      <c r="C3452" s="10">
        <v>4545.5189</v>
      </c>
      <c r="D3452" s="10">
        <v>4582.1185999999998</v>
      </c>
      <c r="E3452" s="10">
        <v>4468.1844000000001</v>
      </c>
      <c r="F3452" s="10">
        <v>4493.9759000000004</v>
      </c>
      <c r="G3452" s="10">
        <v>4019197986</v>
      </c>
      <c r="H3452" s="10">
        <v>41215987028</v>
      </c>
      <c r="I3452" s="10">
        <v>-63.126800000000003</v>
      </c>
      <c r="J3452" s="10">
        <v>-1.3852</v>
      </c>
    </row>
    <row r="3453" spans="1:10" x14ac:dyDescent="0.25">
      <c r="A3453" s="9">
        <v>43539</v>
      </c>
      <c r="B3453" s="10">
        <v>4493.9759000000004</v>
      </c>
      <c r="C3453" s="10">
        <v>4508.2726000000002</v>
      </c>
      <c r="D3453" s="10">
        <v>4597.4686000000002</v>
      </c>
      <c r="E3453" s="10">
        <v>4507.9227000000001</v>
      </c>
      <c r="F3453" s="10">
        <v>4574.0334999999995</v>
      </c>
      <c r="G3453" s="10">
        <v>4304696646</v>
      </c>
      <c r="H3453" s="10">
        <v>46413971134</v>
      </c>
      <c r="I3453" s="10">
        <v>80.057599999999994</v>
      </c>
      <c r="J3453" s="10">
        <v>1.7814000000000001</v>
      </c>
    </row>
    <row r="3454" spans="1:10" x14ac:dyDescent="0.25">
      <c r="A3454" s="9">
        <v>43542</v>
      </c>
      <c r="B3454" s="10">
        <v>4574.0334999999995</v>
      </c>
      <c r="C3454" s="10">
        <v>4589.6572999999999</v>
      </c>
      <c r="D3454" s="10">
        <v>4703.5023000000001</v>
      </c>
      <c r="E3454" s="10">
        <v>4565.6872000000003</v>
      </c>
      <c r="F3454" s="10">
        <v>4703.4712</v>
      </c>
      <c r="G3454" s="10">
        <v>5893667919</v>
      </c>
      <c r="H3454" s="10">
        <v>64587727792</v>
      </c>
      <c r="I3454" s="10">
        <v>129.43770000000001</v>
      </c>
      <c r="J3454" s="10">
        <v>2.8298000000000001</v>
      </c>
    </row>
    <row r="3455" spans="1:10" x14ac:dyDescent="0.25">
      <c r="A3455" s="9">
        <v>43543</v>
      </c>
      <c r="B3455" s="10">
        <v>4703.4712</v>
      </c>
      <c r="C3455" s="10">
        <v>4704.174</v>
      </c>
      <c r="D3455" s="10">
        <v>4720.9142000000002</v>
      </c>
      <c r="E3455" s="10">
        <v>4656.5006999999996</v>
      </c>
      <c r="F3455" s="10">
        <v>4679.0672000000004</v>
      </c>
      <c r="G3455" s="10">
        <v>4326692138</v>
      </c>
      <c r="H3455" s="10">
        <v>46746237452</v>
      </c>
      <c r="I3455" s="10">
        <v>-24.404</v>
      </c>
      <c r="J3455" s="10">
        <v>-0.51890000000000003</v>
      </c>
    </row>
    <row r="3456" spans="1:10" x14ac:dyDescent="0.25">
      <c r="A3456" s="9">
        <v>43544</v>
      </c>
      <c r="B3456" s="10">
        <v>4679.0672000000004</v>
      </c>
      <c r="C3456" s="10">
        <v>4662.7637000000004</v>
      </c>
      <c r="D3456" s="10">
        <v>4692.8888999999999</v>
      </c>
      <c r="E3456" s="10">
        <v>4617.9615000000003</v>
      </c>
      <c r="F3456" s="10">
        <v>4685.0496999999996</v>
      </c>
      <c r="G3456" s="10">
        <v>4220231184</v>
      </c>
      <c r="H3456" s="10">
        <v>44297219494</v>
      </c>
      <c r="I3456" s="10">
        <v>5.9824999999999999</v>
      </c>
      <c r="J3456" s="10">
        <v>0.12790000000000001</v>
      </c>
    </row>
    <row r="3457" spans="1:10" x14ac:dyDescent="0.25">
      <c r="A3457" s="9">
        <v>43545</v>
      </c>
      <c r="B3457" s="10">
        <v>4685.0496999999996</v>
      </c>
      <c r="C3457" s="10">
        <v>4689.7125999999998</v>
      </c>
      <c r="D3457" s="10">
        <v>4732.6628000000001</v>
      </c>
      <c r="E3457" s="10">
        <v>4688.7710999999999</v>
      </c>
      <c r="F3457" s="10">
        <v>4705.451</v>
      </c>
      <c r="G3457" s="10">
        <v>4414694204</v>
      </c>
      <c r="H3457" s="10">
        <v>45566600358</v>
      </c>
      <c r="I3457" s="10">
        <v>20.401299999999999</v>
      </c>
      <c r="J3457" s="10">
        <v>0.4355</v>
      </c>
    </row>
    <row r="3458" spans="1:10" x14ac:dyDescent="0.25">
      <c r="A3458" s="9">
        <v>43546</v>
      </c>
      <c r="B3458" s="10">
        <v>4705.451</v>
      </c>
      <c r="C3458" s="10">
        <v>4698.4326000000001</v>
      </c>
      <c r="D3458" s="10">
        <v>4736.4156999999996</v>
      </c>
      <c r="E3458" s="10">
        <v>4653.7226000000001</v>
      </c>
      <c r="F3458" s="10">
        <v>4734.3987999999999</v>
      </c>
      <c r="G3458" s="10">
        <v>3780828465</v>
      </c>
      <c r="H3458" s="10">
        <v>38912674278</v>
      </c>
      <c r="I3458" s="10">
        <v>28.947800000000001</v>
      </c>
      <c r="J3458" s="10">
        <v>0.61519999999999997</v>
      </c>
    </row>
    <row r="3459" spans="1:10" x14ac:dyDescent="0.25">
      <c r="A3459" s="9">
        <v>43549</v>
      </c>
      <c r="B3459" s="10">
        <v>4734.3987999999999</v>
      </c>
      <c r="C3459" s="10">
        <v>4663.6737999999996</v>
      </c>
      <c r="D3459" s="10">
        <v>4727.3005999999996</v>
      </c>
      <c r="E3459" s="10">
        <v>4651.2497000000003</v>
      </c>
      <c r="F3459" s="10">
        <v>4662.4456</v>
      </c>
      <c r="G3459" s="10">
        <v>5003809660</v>
      </c>
      <c r="H3459" s="10">
        <v>48737205026</v>
      </c>
      <c r="I3459" s="10">
        <v>-71.953199999999995</v>
      </c>
      <c r="J3459" s="10">
        <v>-1.5198</v>
      </c>
    </row>
    <row r="3460" spans="1:10" x14ac:dyDescent="0.25">
      <c r="A3460" s="9">
        <v>43550</v>
      </c>
      <c r="B3460" s="10">
        <v>4662.4456</v>
      </c>
      <c r="C3460" s="10">
        <v>4682.0532000000003</v>
      </c>
      <c r="D3460" s="10">
        <v>4695.6686</v>
      </c>
      <c r="E3460" s="10">
        <v>4576.6976999999997</v>
      </c>
      <c r="F3460" s="10">
        <v>4592.3513000000003</v>
      </c>
      <c r="G3460" s="10">
        <v>4015230314</v>
      </c>
      <c r="H3460" s="10">
        <v>39351637724</v>
      </c>
      <c r="I3460" s="10">
        <v>-70.094300000000004</v>
      </c>
      <c r="J3460" s="10">
        <v>-1.5034000000000001</v>
      </c>
    </row>
    <row r="3461" spans="1:10" x14ac:dyDescent="0.25">
      <c r="A3461" s="9">
        <v>43551</v>
      </c>
      <c r="B3461" s="10">
        <v>4592.3513000000003</v>
      </c>
      <c r="C3461" s="10">
        <v>4613.7221</v>
      </c>
      <c r="D3461" s="10">
        <v>4659.9098999999997</v>
      </c>
      <c r="E3461" s="10">
        <v>4578.4558999999999</v>
      </c>
      <c r="F3461" s="10">
        <v>4659.7668999999996</v>
      </c>
      <c r="G3461" s="10">
        <v>3753259725</v>
      </c>
      <c r="H3461" s="10">
        <v>39948207630</v>
      </c>
      <c r="I3461" s="10">
        <v>67.415599999999998</v>
      </c>
      <c r="J3461" s="10">
        <v>1.468</v>
      </c>
    </row>
    <row r="3462" spans="1:10" x14ac:dyDescent="0.25">
      <c r="A3462" s="9">
        <v>43552</v>
      </c>
      <c r="B3462" s="10">
        <v>4659.7668999999996</v>
      </c>
      <c r="C3462" s="10">
        <v>4654.3127999999997</v>
      </c>
      <c r="D3462" s="10">
        <v>4674.7568000000001</v>
      </c>
      <c r="E3462" s="10">
        <v>4607.3373000000001</v>
      </c>
      <c r="F3462" s="10">
        <v>4612.9753000000001</v>
      </c>
      <c r="G3462" s="10">
        <v>3653149349</v>
      </c>
      <c r="H3462" s="10">
        <v>37378196222</v>
      </c>
      <c r="I3462" s="10">
        <v>-46.791600000000003</v>
      </c>
      <c r="J3462" s="10">
        <v>-1.0042</v>
      </c>
    </row>
    <row r="3463" spans="1:10" x14ac:dyDescent="0.25">
      <c r="A3463" s="9">
        <v>43553</v>
      </c>
      <c r="B3463" s="10">
        <v>4612.9753000000001</v>
      </c>
      <c r="C3463" s="10">
        <v>4608.2145</v>
      </c>
      <c r="D3463" s="10">
        <v>4749.0285000000003</v>
      </c>
      <c r="E3463" s="10">
        <v>4602.1800999999996</v>
      </c>
      <c r="F3463" s="10">
        <v>4742.9552000000003</v>
      </c>
      <c r="G3463" s="10">
        <v>5687823187</v>
      </c>
      <c r="H3463" s="10">
        <v>61670174019</v>
      </c>
      <c r="I3463" s="10">
        <v>129.97989999999999</v>
      </c>
      <c r="J3463" s="10">
        <v>2.8176999999999999</v>
      </c>
    </row>
    <row r="3464" spans="1:10" x14ac:dyDescent="0.25">
      <c r="A3464" s="9">
        <v>43556</v>
      </c>
      <c r="B3464" s="10">
        <v>4742.9552000000003</v>
      </c>
      <c r="C3464" s="10">
        <v>4765.8985000000002</v>
      </c>
      <c r="D3464" s="10">
        <v>4883.5559000000003</v>
      </c>
      <c r="E3464" s="10">
        <v>4765.8985000000002</v>
      </c>
      <c r="F3464" s="10">
        <v>4881.1091999999999</v>
      </c>
      <c r="G3464" s="10">
        <v>7356464522</v>
      </c>
      <c r="H3464" s="10">
        <v>79507771678</v>
      </c>
      <c r="I3464" s="10">
        <v>138.154</v>
      </c>
      <c r="J3464" s="10">
        <v>2.9127999999999998</v>
      </c>
    </row>
    <row r="3465" spans="1:10" x14ac:dyDescent="0.25">
      <c r="A3465" s="9">
        <v>43557</v>
      </c>
      <c r="B3465" s="10">
        <v>4881.1091999999999</v>
      </c>
      <c r="C3465" s="10">
        <v>4905.1345000000001</v>
      </c>
      <c r="D3465" s="10">
        <v>4914.0334999999995</v>
      </c>
      <c r="E3465" s="10">
        <v>4870.0774000000001</v>
      </c>
      <c r="F3465" s="10">
        <v>4885.6085999999996</v>
      </c>
      <c r="G3465" s="10">
        <v>5805946746</v>
      </c>
      <c r="H3465" s="10">
        <v>61224610777</v>
      </c>
      <c r="I3465" s="10">
        <v>4.4993999999999996</v>
      </c>
      <c r="J3465" s="10">
        <v>9.2200000000000004E-2</v>
      </c>
    </row>
    <row r="3466" spans="1:10" x14ac:dyDescent="0.25">
      <c r="A3466" s="9">
        <v>43558</v>
      </c>
      <c r="B3466" s="10">
        <v>4885.6085999999996</v>
      </c>
      <c r="C3466" s="10">
        <v>4858.1124</v>
      </c>
      <c r="D3466" s="10">
        <v>4960.2367999999997</v>
      </c>
      <c r="E3466" s="10">
        <v>4846.3715000000002</v>
      </c>
      <c r="F3466" s="10">
        <v>4954.0192999999999</v>
      </c>
      <c r="G3466" s="10">
        <v>6011228276</v>
      </c>
      <c r="H3466" s="10">
        <v>59408734077</v>
      </c>
      <c r="I3466" s="10">
        <v>68.410700000000006</v>
      </c>
      <c r="J3466" s="10">
        <v>1.4001999999999999</v>
      </c>
    </row>
    <row r="3467" spans="1:10" x14ac:dyDescent="0.25">
      <c r="A3467" s="9">
        <v>43559</v>
      </c>
      <c r="B3467" s="10">
        <v>4954.0192999999999</v>
      </c>
      <c r="C3467" s="10">
        <v>4977.4876000000004</v>
      </c>
      <c r="D3467" s="10">
        <v>5026.5713999999998</v>
      </c>
      <c r="E3467" s="10">
        <v>4966.2668999999996</v>
      </c>
      <c r="F3467" s="10">
        <v>5021.8419999999996</v>
      </c>
      <c r="G3467" s="10">
        <v>7032366534</v>
      </c>
      <c r="H3467" s="10">
        <v>72680738899</v>
      </c>
      <c r="I3467" s="10">
        <v>67.822699999999998</v>
      </c>
      <c r="J3467" s="10">
        <v>1.369</v>
      </c>
    </row>
    <row r="3468" spans="1:10" x14ac:dyDescent="0.25">
      <c r="A3468" s="9">
        <v>43563</v>
      </c>
      <c r="B3468" s="10">
        <v>5021.8419999999996</v>
      </c>
      <c r="C3468" s="10">
        <v>5055.8562000000002</v>
      </c>
      <c r="D3468" s="10">
        <v>5092.4902000000002</v>
      </c>
      <c r="E3468" s="10">
        <v>4986.0254000000004</v>
      </c>
      <c r="F3468" s="10">
        <v>5071.9966999999997</v>
      </c>
      <c r="G3468" s="10">
        <v>7771496393</v>
      </c>
      <c r="H3468" s="10">
        <v>80397890953</v>
      </c>
      <c r="I3468" s="10">
        <v>50.154699999999998</v>
      </c>
      <c r="J3468" s="10">
        <v>0.99870000000000003</v>
      </c>
    </row>
    <row r="3469" spans="1:10" x14ac:dyDescent="0.25">
      <c r="A3469" s="9">
        <v>43564</v>
      </c>
      <c r="B3469" s="10">
        <v>5071.9966999999997</v>
      </c>
      <c r="C3469" s="10">
        <v>5067.4092000000001</v>
      </c>
      <c r="D3469" s="10">
        <v>5095.1890999999996</v>
      </c>
      <c r="E3469" s="10">
        <v>5029.6499000000003</v>
      </c>
      <c r="F3469" s="10">
        <v>5066.9395000000004</v>
      </c>
      <c r="G3469" s="10">
        <v>5304231901</v>
      </c>
      <c r="H3469" s="10">
        <v>61536211519</v>
      </c>
      <c r="I3469" s="10">
        <v>-5.0571999999999999</v>
      </c>
      <c r="J3469" s="10">
        <v>-9.9699999999999997E-2</v>
      </c>
    </row>
    <row r="3470" spans="1:10" x14ac:dyDescent="0.25">
      <c r="A3470" s="9">
        <v>43565</v>
      </c>
      <c r="B3470" s="10">
        <v>5066.9395000000004</v>
      </c>
      <c r="C3470" s="10">
        <v>5040.5219999999999</v>
      </c>
      <c r="D3470" s="10">
        <v>5106.8356999999996</v>
      </c>
      <c r="E3470" s="10">
        <v>5013.3464000000004</v>
      </c>
      <c r="F3470" s="10">
        <v>5080.5406999999996</v>
      </c>
      <c r="G3470" s="10">
        <v>5028231464</v>
      </c>
      <c r="H3470" s="10">
        <v>59102491927</v>
      </c>
      <c r="I3470" s="10">
        <v>13.6012</v>
      </c>
      <c r="J3470" s="10">
        <v>0.26840000000000003</v>
      </c>
    </row>
    <row r="3471" spans="1:10" x14ac:dyDescent="0.25">
      <c r="A3471" s="9">
        <v>43566</v>
      </c>
      <c r="B3471" s="10">
        <v>5080.5406999999996</v>
      </c>
      <c r="C3471" s="10">
        <v>5080.8406000000004</v>
      </c>
      <c r="D3471" s="10">
        <v>5105.7435999999998</v>
      </c>
      <c r="E3471" s="10">
        <v>5007.2554</v>
      </c>
      <c r="F3471" s="10">
        <v>5018.3901999999998</v>
      </c>
      <c r="G3471" s="10">
        <v>4725294642</v>
      </c>
      <c r="H3471" s="10">
        <v>54195785383</v>
      </c>
      <c r="I3471" s="10">
        <v>-62.150500000000001</v>
      </c>
      <c r="J3471" s="10">
        <v>-1.2233000000000001</v>
      </c>
    </row>
    <row r="3472" spans="1:10" x14ac:dyDescent="0.25">
      <c r="A3472" s="9">
        <v>43567</v>
      </c>
      <c r="B3472" s="10">
        <v>5018.3901999999998</v>
      </c>
      <c r="C3472" s="10">
        <v>5015.5291999999999</v>
      </c>
      <c r="D3472" s="10">
        <v>5041.0646999999999</v>
      </c>
      <c r="E3472" s="10">
        <v>4973.0255999999999</v>
      </c>
      <c r="F3472" s="10">
        <v>4993.3498</v>
      </c>
      <c r="G3472" s="10">
        <v>3774993175</v>
      </c>
      <c r="H3472" s="10">
        <v>41091573278</v>
      </c>
      <c r="I3472" s="10">
        <v>-25.040400000000002</v>
      </c>
      <c r="J3472" s="10">
        <v>-0.499</v>
      </c>
    </row>
    <row r="3473" spans="1:10" x14ac:dyDescent="0.25">
      <c r="A3473" s="9">
        <v>43570</v>
      </c>
      <c r="B3473" s="10">
        <v>4993.3498</v>
      </c>
      <c r="C3473" s="10">
        <v>5036.0832</v>
      </c>
      <c r="D3473" s="10">
        <v>5055.2204000000002</v>
      </c>
      <c r="E3473" s="10">
        <v>4939.6752999999999</v>
      </c>
      <c r="F3473" s="10">
        <v>4940.2172</v>
      </c>
      <c r="G3473" s="10">
        <v>6133009015</v>
      </c>
      <c r="H3473" s="10">
        <v>63277518513</v>
      </c>
      <c r="I3473" s="10">
        <v>-53.132599999999996</v>
      </c>
      <c r="J3473" s="10">
        <v>-1.0641</v>
      </c>
    </row>
    <row r="3474" spans="1:10" x14ac:dyDescent="0.25">
      <c r="A3474" s="9">
        <v>43571</v>
      </c>
      <c r="B3474" s="10">
        <v>4940.2172</v>
      </c>
      <c r="C3474" s="10">
        <v>4911.0960999999998</v>
      </c>
      <c r="D3474" s="10">
        <v>5011.6597000000002</v>
      </c>
      <c r="E3474" s="10">
        <v>4857.9920000000002</v>
      </c>
      <c r="F3474" s="10">
        <v>5011.6597000000002</v>
      </c>
      <c r="G3474" s="10">
        <v>6948476444</v>
      </c>
      <c r="H3474" s="10">
        <v>66928826651</v>
      </c>
      <c r="I3474" s="10">
        <v>71.442499999999995</v>
      </c>
      <c r="J3474" s="10">
        <v>1.4460999999999999</v>
      </c>
    </row>
    <row r="3475" spans="1:10" x14ac:dyDescent="0.25">
      <c r="A3475" s="9">
        <v>43572</v>
      </c>
      <c r="B3475" s="10">
        <v>5011.6597000000002</v>
      </c>
      <c r="C3475" s="10">
        <v>4999.9080999999996</v>
      </c>
      <c r="D3475" s="10">
        <v>5052.1527999999998</v>
      </c>
      <c r="E3475" s="10">
        <v>4978.9175999999998</v>
      </c>
      <c r="F3475" s="10">
        <v>5032.0236000000004</v>
      </c>
      <c r="G3475" s="10">
        <v>5288517091</v>
      </c>
      <c r="H3475" s="10">
        <v>55831307377</v>
      </c>
      <c r="I3475" s="10">
        <v>20.363900000000001</v>
      </c>
      <c r="J3475" s="10">
        <v>0.40629999999999999</v>
      </c>
    </row>
    <row r="3476" spans="1:10" x14ac:dyDescent="0.25">
      <c r="A3476" s="9">
        <v>43573</v>
      </c>
      <c r="B3476" s="10">
        <v>5032.0236000000004</v>
      </c>
      <c r="C3476" s="10">
        <v>5030.4057000000003</v>
      </c>
      <c r="D3476" s="10">
        <v>5030.4057000000003</v>
      </c>
      <c r="E3476" s="10">
        <v>4966.0339000000004</v>
      </c>
      <c r="F3476" s="10">
        <v>4968.6238000000003</v>
      </c>
      <c r="G3476" s="10">
        <v>3542470183</v>
      </c>
      <c r="H3476" s="10">
        <v>37754186946</v>
      </c>
      <c r="I3476" s="10">
        <v>-63.399799999999999</v>
      </c>
      <c r="J3476" s="10">
        <v>-1.2599</v>
      </c>
    </row>
    <row r="3477" spans="1:10" x14ac:dyDescent="0.25">
      <c r="A3477" s="9">
        <v>43574</v>
      </c>
      <c r="B3477" s="10">
        <v>4968.6238000000003</v>
      </c>
      <c r="C3477" s="10">
        <v>4966.7775000000001</v>
      </c>
      <c r="D3477" s="10">
        <v>4993.7299999999996</v>
      </c>
      <c r="E3477" s="10">
        <v>4921.7516999999998</v>
      </c>
      <c r="F3477" s="10">
        <v>4993.6783999999998</v>
      </c>
      <c r="G3477" s="10">
        <v>3293018878</v>
      </c>
      <c r="H3477" s="10">
        <v>36983256127</v>
      </c>
      <c r="I3477" s="10">
        <v>25.054600000000001</v>
      </c>
      <c r="J3477" s="10">
        <v>0.50429999999999997</v>
      </c>
    </row>
    <row r="3478" spans="1:10" x14ac:dyDescent="0.25">
      <c r="A3478" s="9">
        <v>43577</v>
      </c>
      <c r="B3478" s="10">
        <v>4993.6783999999998</v>
      </c>
      <c r="C3478" s="10">
        <v>4993.1611000000003</v>
      </c>
      <c r="D3478" s="10">
        <v>4998.7817999999997</v>
      </c>
      <c r="E3478" s="10">
        <v>4882.8442999999997</v>
      </c>
      <c r="F3478" s="10">
        <v>4891.7212</v>
      </c>
      <c r="G3478" s="10">
        <v>4943570014</v>
      </c>
      <c r="H3478" s="10">
        <v>54861860210</v>
      </c>
      <c r="I3478" s="10">
        <v>-101.9572</v>
      </c>
      <c r="J3478" s="10">
        <v>-2.0417000000000001</v>
      </c>
    </row>
    <row r="3479" spans="1:10" x14ac:dyDescent="0.25">
      <c r="A3479" s="9">
        <v>43578</v>
      </c>
      <c r="B3479" s="10">
        <v>4891.7212</v>
      </c>
      <c r="C3479" s="10">
        <v>4884.2493000000004</v>
      </c>
      <c r="D3479" s="10">
        <v>4902.5231999999996</v>
      </c>
      <c r="E3479" s="10">
        <v>4840.2846</v>
      </c>
      <c r="F3479" s="10">
        <v>4854.2646999999997</v>
      </c>
      <c r="G3479" s="10">
        <v>3918294347</v>
      </c>
      <c r="H3479" s="10">
        <v>42887486045</v>
      </c>
      <c r="I3479" s="10">
        <v>-37.456499999999998</v>
      </c>
      <c r="J3479" s="10">
        <v>-0.76570000000000005</v>
      </c>
    </row>
    <row r="3480" spans="1:10" x14ac:dyDescent="0.25">
      <c r="A3480" s="9">
        <v>43579</v>
      </c>
      <c r="B3480" s="10">
        <v>4854.2646999999997</v>
      </c>
      <c r="C3480" s="10">
        <v>4863.5025999999998</v>
      </c>
      <c r="D3480" s="10">
        <v>4897.6693999999998</v>
      </c>
      <c r="E3480" s="10">
        <v>4821.5832</v>
      </c>
      <c r="F3480" s="10">
        <v>4897.1929</v>
      </c>
      <c r="G3480" s="10">
        <v>3550296530</v>
      </c>
      <c r="H3480" s="10">
        <v>38022144424</v>
      </c>
      <c r="I3480" s="10">
        <v>42.928199999999997</v>
      </c>
      <c r="J3480" s="10">
        <v>0.88429999999999997</v>
      </c>
    </row>
    <row r="3481" spans="1:10" x14ac:dyDescent="0.25">
      <c r="A3481" s="9">
        <v>43580</v>
      </c>
      <c r="B3481" s="10">
        <v>4897.1929</v>
      </c>
      <c r="C3481" s="10">
        <v>4868.9879000000001</v>
      </c>
      <c r="D3481" s="10">
        <v>4884.0343000000003</v>
      </c>
      <c r="E3481" s="10">
        <v>4766.0718999999999</v>
      </c>
      <c r="F3481" s="10">
        <v>4769.5610999999999</v>
      </c>
      <c r="G3481" s="10">
        <v>3909271483</v>
      </c>
      <c r="H3481" s="10">
        <v>40859575423</v>
      </c>
      <c r="I3481" s="10">
        <v>-127.6318</v>
      </c>
      <c r="J3481" s="10">
        <v>-2.6061999999999999</v>
      </c>
    </row>
    <row r="3482" spans="1:10" x14ac:dyDescent="0.25">
      <c r="A3482" s="9">
        <v>43581</v>
      </c>
      <c r="B3482" s="10">
        <v>4769.5610999999999</v>
      </c>
      <c r="C3482" s="10">
        <v>4758.3002999999999</v>
      </c>
      <c r="D3482" s="10">
        <v>4772.7478000000001</v>
      </c>
      <c r="E3482" s="10">
        <v>4697.3909999999996</v>
      </c>
      <c r="F3482" s="10">
        <v>4705.7223000000004</v>
      </c>
      <c r="G3482" s="10">
        <v>3925462494</v>
      </c>
      <c r="H3482" s="10">
        <v>44050045104</v>
      </c>
      <c r="I3482" s="10">
        <v>-63.838799999999999</v>
      </c>
      <c r="J3482" s="10">
        <v>-1.3385</v>
      </c>
    </row>
    <row r="3483" spans="1:10" x14ac:dyDescent="0.25">
      <c r="A3483" s="9">
        <v>43584</v>
      </c>
      <c r="B3483" s="10">
        <v>4705.7223000000004</v>
      </c>
      <c r="C3483" s="10">
        <v>4712.6433999999999</v>
      </c>
      <c r="D3483" s="10">
        <v>4749.9636</v>
      </c>
      <c r="E3483" s="10">
        <v>4667.1127999999999</v>
      </c>
      <c r="F3483" s="10">
        <v>4672.4299000000001</v>
      </c>
      <c r="G3483" s="10">
        <v>3980595906</v>
      </c>
      <c r="H3483" s="10">
        <v>43778319469</v>
      </c>
      <c r="I3483" s="10">
        <v>-33.292400000000001</v>
      </c>
      <c r="J3483" s="10">
        <v>-0.70750000000000002</v>
      </c>
    </row>
    <row r="3484" spans="1:10" x14ac:dyDescent="0.25">
      <c r="A3484" s="9">
        <v>43585</v>
      </c>
      <c r="B3484" s="10">
        <v>4672.4299000000001</v>
      </c>
      <c r="C3484" s="10">
        <v>4663.0875999999998</v>
      </c>
      <c r="D3484" s="10">
        <v>4737.8418000000001</v>
      </c>
      <c r="E3484" s="10">
        <v>4662.9854999999998</v>
      </c>
      <c r="F3484" s="10">
        <v>4735.7371000000003</v>
      </c>
      <c r="G3484" s="10">
        <v>3489345607</v>
      </c>
      <c r="H3484" s="10">
        <v>39960168832</v>
      </c>
      <c r="I3484" s="10">
        <v>63.307200000000002</v>
      </c>
      <c r="J3484" s="10">
        <v>1.3549</v>
      </c>
    </row>
    <row r="3485" spans="1:10" x14ac:dyDescent="0.25">
      <c r="A3485" s="9">
        <v>43591</v>
      </c>
      <c r="B3485" s="10">
        <v>4735.7371000000003</v>
      </c>
      <c r="C3485" s="10">
        <v>4614.6851999999999</v>
      </c>
      <c r="D3485" s="10">
        <v>4614.6851999999999</v>
      </c>
      <c r="E3485" s="10">
        <v>4430.3629000000001</v>
      </c>
      <c r="F3485" s="10">
        <v>4475.7655999999997</v>
      </c>
      <c r="G3485" s="10">
        <v>6150560878</v>
      </c>
      <c r="H3485" s="10">
        <v>63279962062</v>
      </c>
      <c r="I3485" s="10">
        <v>-259.97149999999999</v>
      </c>
      <c r="J3485" s="10">
        <v>-5.4896000000000003</v>
      </c>
    </row>
    <row r="3486" spans="1:10" x14ac:dyDescent="0.25">
      <c r="A3486" s="9">
        <v>43592</v>
      </c>
      <c r="B3486" s="10">
        <v>4475.7655999999997</v>
      </c>
      <c r="C3486" s="10">
        <v>4494.4566999999997</v>
      </c>
      <c r="D3486" s="10">
        <v>4544.7537000000002</v>
      </c>
      <c r="E3486" s="10">
        <v>4474.8329999999996</v>
      </c>
      <c r="F3486" s="10">
        <v>4534.7066000000004</v>
      </c>
      <c r="G3486" s="10">
        <v>3872305362</v>
      </c>
      <c r="H3486" s="10">
        <v>43482728913</v>
      </c>
      <c r="I3486" s="10">
        <v>58.941000000000003</v>
      </c>
      <c r="J3486" s="10">
        <v>1.3169</v>
      </c>
    </row>
    <row r="3487" spans="1:10" x14ac:dyDescent="0.25">
      <c r="A3487" s="9">
        <v>43593</v>
      </c>
      <c r="B3487" s="10">
        <v>4534.7066000000004</v>
      </c>
      <c r="C3487" s="10">
        <v>4443.5967000000001</v>
      </c>
      <c r="D3487" s="10">
        <v>4531.8008</v>
      </c>
      <c r="E3487" s="10">
        <v>4429.8244999999997</v>
      </c>
      <c r="F3487" s="10">
        <v>4471.7038000000002</v>
      </c>
      <c r="G3487" s="10">
        <v>3249124190</v>
      </c>
      <c r="H3487" s="10">
        <v>32954778051</v>
      </c>
      <c r="I3487" s="10">
        <v>-63.002800000000001</v>
      </c>
      <c r="J3487" s="10">
        <v>-1.3893</v>
      </c>
    </row>
    <row r="3488" spans="1:10" x14ac:dyDescent="0.25">
      <c r="A3488" s="9">
        <v>43594</v>
      </c>
      <c r="B3488" s="10">
        <v>4471.7038000000002</v>
      </c>
      <c r="C3488" s="10">
        <v>4437.0352999999996</v>
      </c>
      <c r="D3488" s="10">
        <v>4465.2366000000002</v>
      </c>
      <c r="E3488" s="10">
        <v>4389.4988000000003</v>
      </c>
      <c r="F3488" s="10">
        <v>4400.1224000000002</v>
      </c>
      <c r="G3488" s="10">
        <v>3005797386</v>
      </c>
      <c r="H3488" s="10">
        <v>32262148118</v>
      </c>
      <c r="I3488" s="10">
        <v>-71.581400000000002</v>
      </c>
      <c r="J3488" s="10">
        <v>-1.6008</v>
      </c>
    </row>
    <row r="3489" spans="1:10" x14ac:dyDescent="0.25">
      <c r="A3489" s="9">
        <v>43595</v>
      </c>
      <c r="B3489" s="10">
        <v>4400.1224000000002</v>
      </c>
      <c r="C3489" s="10">
        <v>4436.4187000000002</v>
      </c>
      <c r="D3489" s="10">
        <v>4521.1071000000002</v>
      </c>
      <c r="E3489" s="10">
        <v>4365.2646999999997</v>
      </c>
      <c r="F3489" s="10">
        <v>4521.1071000000002</v>
      </c>
      <c r="G3489" s="10">
        <v>3678281728</v>
      </c>
      <c r="H3489" s="10">
        <v>38575199685</v>
      </c>
      <c r="I3489" s="10">
        <v>120.9847</v>
      </c>
      <c r="J3489" s="10">
        <v>2.7496</v>
      </c>
    </row>
    <row r="3490" spans="1:10" x14ac:dyDescent="0.25">
      <c r="A3490" s="9">
        <v>43598</v>
      </c>
      <c r="B3490" s="10">
        <v>4521.1071000000002</v>
      </c>
      <c r="C3490" s="10">
        <v>4469.4408000000003</v>
      </c>
      <c r="D3490" s="10">
        <v>4495.9564</v>
      </c>
      <c r="E3490" s="10">
        <v>4450.9492</v>
      </c>
      <c r="F3490" s="10">
        <v>4480.7915000000003</v>
      </c>
      <c r="G3490" s="10">
        <v>2661844347</v>
      </c>
      <c r="H3490" s="10">
        <v>26756846961</v>
      </c>
      <c r="I3490" s="10">
        <v>-40.315600000000003</v>
      </c>
      <c r="J3490" s="10">
        <v>-0.89170000000000005</v>
      </c>
    </row>
    <row r="3491" spans="1:10" x14ac:dyDescent="0.25">
      <c r="A3491" s="9">
        <v>43599</v>
      </c>
      <c r="B3491" s="10">
        <v>4480.7915000000003</v>
      </c>
      <c r="C3491" s="10">
        <v>4438.0446000000002</v>
      </c>
      <c r="D3491" s="10">
        <v>4488.5707000000002</v>
      </c>
      <c r="E3491" s="10">
        <v>4429.616</v>
      </c>
      <c r="F3491" s="10">
        <v>4455.7918</v>
      </c>
      <c r="G3491" s="10">
        <v>2818145392</v>
      </c>
      <c r="H3491" s="10">
        <v>29279023211</v>
      </c>
      <c r="I3491" s="10">
        <v>-24.999700000000001</v>
      </c>
      <c r="J3491" s="10">
        <v>-0.55789999999999995</v>
      </c>
    </row>
    <row r="3492" spans="1:10" x14ac:dyDescent="0.25">
      <c r="A3492" s="9">
        <v>43600</v>
      </c>
      <c r="B3492" s="10">
        <v>4455.7918</v>
      </c>
      <c r="C3492" s="10">
        <v>4482.1152000000002</v>
      </c>
      <c r="D3492" s="10">
        <v>4547.2488999999996</v>
      </c>
      <c r="E3492" s="10">
        <v>4482.1152000000002</v>
      </c>
      <c r="F3492" s="10">
        <v>4535.7318999999998</v>
      </c>
      <c r="G3492" s="10">
        <v>3070096452</v>
      </c>
      <c r="H3492" s="10">
        <v>33292432362</v>
      </c>
      <c r="I3492" s="10">
        <v>79.940100000000001</v>
      </c>
      <c r="J3492" s="10">
        <v>1.7941</v>
      </c>
    </row>
    <row r="3493" spans="1:10" x14ac:dyDescent="0.25">
      <c r="A3493" s="9">
        <v>43601</v>
      </c>
      <c r="B3493" s="10">
        <v>4535.7318999999998</v>
      </c>
      <c r="C3493" s="10">
        <v>4535.1507000000001</v>
      </c>
      <c r="D3493" s="10">
        <v>4558.3145999999997</v>
      </c>
      <c r="E3493" s="10">
        <v>4527.4067999999997</v>
      </c>
      <c r="F3493" s="10">
        <v>4556.4264000000003</v>
      </c>
      <c r="G3493" s="10">
        <v>2875892253</v>
      </c>
      <c r="H3493" s="10">
        <v>29733106819</v>
      </c>
      <c r="I3493" s="10">
        <v>20.694500000000001</v>
      </c>
      <c r="J3493" s="10">
        <v>0.45629999999999998</v>
      </c>
    </row>
    <row r="3494" spans="1:10" x14ac:dyDescent="0.25">
      <c r="A3494" s="9">
        <v>43602</v>
      </c>
      <c r="B3494" s="10">
        <v>4556.4264000000003</v>
      </c>
      <c r="C3494" s="10">
        <v>4557.1620999999996</v>
      </c>
      <c r="D3494" s="10">
        <v>4557.8870999999999</v>
      </c>
      <c r="E3494" s="10">
        <v>4426.2340999999997</v>
      </c>
      <c r="F3494" s="10">
        <v>4441.8247000000001</v>
      </c>
      <c r="G3494" s="10">
        <v>2953665452</v>
      </c>
      <c r="H3494" s="10">
        <v>29888956864</v>
      </c>
      <c r="I3494" s="10">
        <v>-114.60169999999999</v>
      </c>
      <c r="J3494" s="10">
        <v>-2.5152000000000001</v>
      </c>
    </row>
    <row r="3495" spans="1:10" x14ac:dyDescent="0.25">
      <c r="A3495" s="9">
        <v>43605</v>
      </c>
      <c r="B3495" s="10">
        <v>4441.8247000000001</v>
      </c>
      <c r="C3495" s="10">
        <v>4430.0231000000003</v>
      </c>
      <c r="D3495" s="10">
        <v>4438.7329</v>
      </c>
      <c r="E3495" s="10">
        <v>4361.7046</v>
      </c>
      <c r="F3495" s="10">
        <v>4406.0276000000003</v>
      </c>
      <c r="G3495" s="10">
        <v>3150199321</v>
      </c>
      <c r="H3495" s="10">
        <v>29762611299</v>
      </c>
      <c r="I3495" s="10">
        <v>-35.7971</v>
      </c>
      <c r="J3495" s="10">
        <v>-0.80589999999999995</v>
      </c>
    </row>
    <row r="3496" spans="1:10" x14ac:dyDescent="0.25">
      <c r="A3496" s="9">
        <v>43606</v>
      </c>
      <c r="B3496" s="10">
        <v>4406.0276000000003</v>
      </c>
      <c r="C3496" s="10">
        <v>4405.8161</v>
      </c>
      <c r="D3496" s="10">
        <v>4499.2080999999998</v>
      </c>
      <c r="E3496" s="10">
        <v>4403.5259999999998</v>
      </c>
      <c r="F3496" s="10">
        <v>4490.1695</v>
      </c>
      <c r="G3496" s="10">
        <v>2620508040</v>
      </c>
      <c r="H3496" s="10">
        <v>27805420550</v>
      </c>
      <c r="I3496" s="10">
        <v>84.141900000000007</v>
      </c>
      <c r="J3496" s="10">
        <v>1.9097</v>
      </c>
    </row>
    <row r="3497" spans="1:10" x14ac:dyDescent="0.25">
      <c r="A3497" s="9">
        <v>43607</v>
      </c>
      <c r="B3497" s="10">
        <v>4490.1695</v>
      </c>
      <c r="C3497" s="10">
        <v>4479.7395999999999</v>
      </c>
      <c r="D3497" s="10">
        <v>4491.0075999999999</v>
      </c>
      <c r="E3497" s="10">
        <v>4446.4395000000004</v>
      </c>
      <c r="F3497" s="10">
        <v>4460.0950000000003</v>
      </c>
      <c r="G3497" s="10">
        <v>2375707430</v>
      </c>
      <c r="H3497" s="10">
        <v>27642242384</v>
      </c>
      <c r="I3497" s="10">
        <v>-30.0745</v>
      </c>
      <c r="J3497" s="10">
        <v>-0.66979999999999995</v>
      </c>
    </row>
    <row r="3498" spans="1:10" x14ac:dyDescent="0.25">
      <c r="A3498" s="9">
        <v>43608</v>
      </c>
      <c r="B3498" s="10">
        <v>4460.0950000000003</v>
      </c>
      <c r="C3498" s="10">
        <v>4443.0231000000003</v>
      </c>
      <c r="D3498" s="10">
        <v>4443.1688000000004</v>
      </c>
      <c r="E3498" s="10">
        <v>4384.3127999999997</v>
      </c>
      <c r="F3498" s="10">
        <v>4403.7754000000004</v>
      </c>
      <c r="G3498" s="10">
        <v>2787948036</v>
      </c>
      <c r="H3498" s="10">
        <v>27732704598</v>
      </c>
      <c r="I3498" s="10">
        <v>-56.319600000000001</v>
      </c>
      <c r="J3498" s="10">
        <v>-1.2626999999999999</v>
      </c>
    </row>
    <row r="3499" spans="1:10" x14ac:dyDescent="0.25">
      <c r="A3499" s="9">
        <v>43609</v>
      </c>
      <c r="B3499" s="10">
        <v>4403.7754000000004</v>
      </c>
      <c r="C3499" s="10">
        <v>4390.2442000000001</v>
      </c>
      <c r="D3499" s="10">
        <v>4425.4287999999997</v>
      </c>
      <c r="E3499" s="10">
        <v>4373.2114000000001</v>
      </c>
      <c r="F3499" s="10">
        <v>4399.0219999999999</v>
      </c>
      <c r="G3499" s="10">
        <v>2413773335</v>
      </c>
      <c r="H3499" s="10">
        <v>24861610713</v>
      </c>
      <c r="I3499" s="10">
        <v>-4.7534000000000001</v>
      </c>
      <c r="J3499" s="10">
        <v>-0.1079</v>
      </c>
    </row>
    <row r="3500" spans="1:10" x14ac:dyDescent="0.25">
      <c r="A3500" s="9">
        <v>43612</v>
      </c>
      <c r="B3500" s="10">
        <v>4399.0219999999999</v>
      </c>
      <c r="C3500" s="10">
        <v>4394.7173000000003</v>
      </c>
      <c r="D3500" s="10">
        <v>4460.9553999999998</v>
      </c>
      <c r="E3500" s="10">
        <v>4357.7691999999997</v>
      </c>
      <c r="F3500" s="10">
        <v>4449.3150999999998</v>
      </c>
      <c r="G3500" s="10">
        <v>2950947428</v>
      </c>
      <c r="H3500" s="10">
        <v>31000493136</v>
      </c>
      <c r="I3500" s="10">
        <v>50.293100000000003</v>
      </c>
      <c r="J3500" s="10">
        <v>1.1433</v>
      </c>
    </row>
    <row r="3501" spans="1:10" x14ac:dyDescent="0.25">
      <c r="A3501" s="9">
        <v>43613</v>
      </c>
      <c r="B3501" s="10">
        <v>4449.3150999999998</v>
      </c>
      <c r="C3501" s="10">
        <v>4448.4027999999998</v>
      </c>
      <c r="D3501" s="10">
        <v>4507.5445</v>
      </c>
      <c r="E3501" s="10">
        <v>4439.3317999999999</v>
      </c>
      <c r="F3501" s="10">
        <v>4489.7334000000001</v>
      </c>
      <c r="G3501" s="10">
        <v>3517078939</v>
      </c>
      <c r="H3501" s="10">
        <v>37427306084</v>
      </c>
      <c r="I3501" s="10">
        <v>40.418300000000002</v>
      </c>
      <c r="J3501" s="10">
        <v>0.90839999999999999</v>
      </c>
    </row>
    <row r="3502" spans="1:10" x14ac:dyDescent="0.25">
      <c r="A3502" s="9">
        <v>43614</v>
      </c>
      <c r="B3502" s="10">
        <v>4489.7334000000001</v>
      </c>
      <c r="C3502" s="10">
        <v>4464.3158000000003</v>
      </c>
      <c r="D3502" s="10">
        <v>4498.7043999999996</v>
      </c>
      <c r="E3502" s="10">
        <v>4455.8406999999997</v>
      </c>
      <c r="F3502" s="10">
        <v>4477.0117</v>
      </c>
      <c r="G3502" s="10">
        <v>2350888062</v>
      </c>
      <c r="H3502" s="10">
        <v>26351233860</v>
      </c>
      <c r="I3502" s="10">
        <v>-12.7217</v>
      </c>
      <c r="J3502" s="10">
        <v>-0.28339999999999999</v>
      </c>
    </row>
    <row r="3503" spans="1:10" x14ac:dyDescent="0.25">
      <c r="A3503" s="9">
        <v>43615</v>
      </c>
      <c r="B3503" s="10">
        <v>4477.0117</v>
      </c>
      <c r="C3503" s="10">
        <v>4460.9427999999998</v>
      </c>
      <c r="D3503" s="10">
        <v>4468.9443000000001</v>
      </c>
      <c r="E3503" s="10">
        <v>4421.6201000000001</v>
      </c>
      <c r="F3503" s="10">
        <v>4468.9044999999996</v>
      </c>
      <c r="G3503" s="10">
        <v>2524184193</v>
      </c>
      <c r="H3503" s="10">
        <v>27139827124</v>
      </c>
      <c r="I3503" s="10">
        <v>-8.1072000000000006</v>
      </c>
      <c r="J3503" s="10">
        <v>-0.18110000000000001</v>
      </c>
    </row>
    <row r="3504" spans="1:10" x14ac:dyDescent="0.25">
      <c r="A3504" s="9">
        <v>43616</v>
      </c>
      <c r="B3504" s="10">
        <v>4468.9044999999996</v>
      </c>
      <c r="C3504" s="10">
        <v>4466.2114000000001</v>
      </c>
      <c r="D3504" s="10">
        <v>4488.7039000000004</v>
      </c>
      <c r="E3504" s="10">
        <v>4448.6288000000004</v>
      </c>
      <c r="F3504" s="10">
        <v>4469.5124999999998</v>
      </c>
      <c r="G3504" s="10">
        <v>2460879656</v>
      </c>
      <c r="H3504" s="10">
        <v>25593991004</v>
      </c>
      <c r="I3504" s="10">
        <v>0.60799999999999998</v>
      </c>
      <c r="J3504" s="10">
        <v>1.3599999999999999E-2</v>
      </c>
    </row>
    <row r="3505" spans="1:10" x14ac:dyDescent="0.25">
      <c r="A3505" s="9">
        <v>43619</v>
      </c>
      <c r="B3505" s="10">
        <v>4469.5124999999998</v>
      </c>
      <c r="C3505" s="10">
        <v>4472.8995000000004</v>
      </c>
      <c r="D3505" s="10">
        <v>4490.9695000000002</v>
      </c>
      <c r="E3505" s="10">
        <v>4414.8396000000002</v>
      </c>
      <c r="F3505" s="10">
        <v>4425.7076999999999</v>
      </c>
      <c r="G3505" s="10">
        <v>2745994114</v>
      </c>
      <c r="H3505" s="10">
        <v>29018204315</v>
      </c>
      <c r="I3505" s="10">
        <v>-43.8048</v>
      </c>
      <c r="J3505" s="10">
        <v>-0.98009999999999997</v>
      </c>
    </row>
    <row r="3506" spans="1:10" x14ac:dyDescent="0.25">
      <c r="A3506" s="9">
        <v>43620</v>
      </c>
      <c r="B3506" s="10">
        <v>4425.7076999999999</v>
      </c>
      <c r="C3506" s="10">
        <v>4415.924</v>
      </c>
      <c r="D3506" s="10">
        <v>4418.6040000000003</v>
      </c>
      <c r="E3506" s="10">
        <v>4357.5328</v>
      </c>
      <c r="F3506" s="10">
        <v>4377.4695000000002</v>
      </c>
      <c r="G3506" s="10">
        <v>2291431070</v>
      </c>
      <c r="H3506" s="10">
        <v>24686113100</v>
      </c>
      <c r="I3506" s="10">
        <v>-48.238199999999999</v>
      </c>
      <c r="J3506" s="10">
        <v>-1.0900000000000001</v>
      </c>
    </row>
    <row r="3507" spans="1:10" x14ac:dyDescent="0.25">
      <c r="A3507" s="9">
        <v>43621</v>
      </c>
      <c r="B3507" s="10">
        <v>4377.4695000000002</v>
      </c>
      <c r="C3507" s="10">
        <v>4398.7552999999998</v>
      </c>
      <c r="D3507" s="10">
        <v>4408.3248000000003</v>
      </c>
      <c r="E3507" s="10">
        <v>4355.6426000000001</v>
      </c>
      <c r="F3507" s="10">
        <v>4358.3891000000003</v>
      </c>
      <c r="G3507" s="10">
        <v>2541899359</v>
      </c>
      <c r="H3507" s="10">
        <v>26206071830</v>
      </c>
      <c r="I3507" s="10">
        <v>-19.080400000000001</v>
      </c>
      <c r="J3507" s="10">
        <v>-0.43590000000000001</v>
      </c>
    </row>
    <row r="3508" spans="1:10" x14ac:dyDescent="0.25">
      <c r="A3508" s="9">
        <v>43622</v>
      </c>
      <c r="B3508" s="10">
        <v>4358.3891000000003</v>
      </c>
      <c r="C3508" s="10">
        <v>4351.7344999999996</v>
      </c>
      <c r="D3508" s="10">
        <v>4351.7344999999996</v>
      </c>
      <c r="E3508" s="10">
        <v>4297.5101000000004</v>
      </c>
      <c r="F3508" s="10">
        <v>4303.8015999999998</v>
      </c>
      <c r="G3508" s="10">
        <v>2111464057</v>
      </c>
      <c r="H3508" s="10">
        <v>22093493185</v>
      </c>
      <c r="I3508" s="10">
        <v>-54.587499999999999</v>
      </c>
      <c r="J3508" s="10">
        <v>-1.2524999999999999</v>
      </c>
    </row>
    <row r="3509" spans="1:10" x14ac:dyDescent="0.25">
      <c r="A3509" s="9">
        <v>43626</v>
      </c>
      <c r="B3509" s="10">
        <v>4303.8015999999998</v>
      </c>
      <c r="C3509" s="10">
        <v>4316.0636999999997</v>
      </c>
      <c r="D3509" s="10">
        <v>4364.1593999999996</v>
      </c>
      <c r="E3509" s="10">
        <v>4310.2811000000002</v>
      </c>
      <c r="F3509" s="10">
        <v>4341.9859999999999</v>
      </c>
      <c r="G3509" s="10">
        <v>2519070937</v>
      </c>
      <c r="H3509" s="10">
        <v>27754893046</v>
      </c>
      <c r="I3509" s="10">
        <v>38.184399999999997</v>
      </c>
      <c r="J3509" s="10">
        <v>0.88719999999999999</v>
      </c>
    </row>
    <row r="3510" spans="1:10" x14ac:dyDescent="0.25">
      <c r="A3510" s="9">
        <v>43627</v>
      </c>
      <c r="B3510" s="10">
        <v>4341.9859999999999</v>
      </c>
      <c r="C3510" s="10">
        <v>4353.6909999999998</v>
      </c>
      <c r="D3510" s="10">
        <v>4461.085</v>
      </c>
      <c r="E3510" s="10">
        <v>4351.6707999999999</v>
      </c>
      <c r="F3510" s="10">
        <v>4460.8018000000002</v>
      </c>
      <c r="G3510" s="10">
        <v>3609547926</v>
      </c>
      <c r="H3510" s="10">
        <v>41002422020</v>
      </c>
      <c r="I3510" s="10">
        <v>118.8158</v>
      </c>
      <c r="J3510" s="10">
        <v>2.7364000000000002</v>
      </c>
    </row>
    <row r="3511" spans="1:10" x14ac:dyDescent="0.25">
      <c r="A3511" s="9">
        <v>43628</v>
      </c>
      <c r="B3511" s="10">
        <v>4460.8018000000002</v>
      </c>
      <c r="C3511" s="10">
        <v>4445.2910000000002</v>
      </c>
      <c r="D3511" s="10">
        <v>4447.1112999999996</v>
      </c>
      <c r="E3511" s="10">
        <v>4409.3716999999997</v>
      </c>
      <c r="F3511" s="10">
        <v>4416.9965000000002</v>
      </c>
      <c r="G3511" s="10">
        <v>2400441669</v>
      </c>
      <c r="H3511" s="10">
        <v>25862181834</v>
      </c>
      <c r="I3511" s="10">
        <v>-43.805300000000003</v>
      </c>
      <c r="J3511" s="10">
        <v>-0.98199999999999998</v>
      </c>
    </row>
    <row r="3512" spans="1:10" x14ac:dyDescent="0.25">
      <c r="A3512" s="9">
        <v>43629</v>
      </c>
      <c r="B3512" s="10">
        <v>4416.9965000000002</v>
      </c>
      <c r="C3512" s="10">
        <v>4404.5212000000001</v>
      </c>
      <c r="D3512" s="10">
        <v>4409.6382000000003</v>
      </c>
      <c r="E3512" s="10">
        <v>4363.9294</v>
      </c>
      <c r="F3512" s="10">
        <v>4402.2030000000004</v>
      </c>
      <c r="G3512" s="10">
        <v>2144565163</v>
      </c>
      <c r="H3512" s="10">
        <v>22488982567</v>
      </c>
      <c r="I3512" s="10">
        <v>-14.7935</v>
      </c>
      <c r="J3512" s="10">
        <v>-0.33489999999999998</v>
      </c>
    </row>
    <row r="3513" spans="1:10" x14ac:dyDescent="0.25">
      <c r="A3513" s="9">
        <v>43630</v>
      </c>
      <c r="B3513" s="10">
        <v>4402.2030000000004</v>
      </c>
      <c r="C3513" s="10">
        <v>4404.1679000000004</v>
      </c>
      <c r="D3513" s="10">
        <v>4411.4858999999997</v>
      </c>
      <c r="E3513" s="10">
        <v>4343.1824999999999</v>
      </c>
      <c r="F3513" s="10">
        <v>4357.2443000000003</v>
      </c>
      <c r="G3513" s="10">
        <v>2312729058</v>
      </c>
      <c r="H3513" s="10">
        <v>23741712868</v>
      </c>
      <c r="I3513" s="10">
        <v>-44.9587</v>
      </c>
      <c r="J3513" s="10">
        <v>-1.0213000000000001</v>
      </c>
    </row>
    <row r="3514" spans="1:10" x14ac:dyDescent="0.25">
      <c r="A3514" s="9">
        <v>43633</v>
      </c>
      <c r="B3514" s="10">
        <v>4357.2443000000003</v>
      </c>
      <c r="C3514" s="10">
        <v>4351.7740999999996</v>
      </c>
      <c r="D3514" s="10">
        <v>4374.7632000000003</v>
      </c>
      <c r="E3514" s="10">
        <v>4333.2155000000002</v>
      </c>
      <c r="F3514" s="10">
        <v>4355.1310000000003</v>
      </c>
      <c r="G3514" s="10">
        <v>1937029544</v>
      </c>
      <c r="H3514" s="10">
        <v>20110781717</v>
      </c>
      <c r="I3514" s="10">
        <v>-2.1133000000000002</v>
      </c>
      <c r="J3514" s="10">
        <v>-4.8500000000000001E-2</v>
      </c>
    </row>
    <row r="3515" spans="1:10" x14ac:dyDescent="0.25">
      <c r="A3515" s="9">
        <v>43634</v>
      </c>
      <c r="B3515" s="10">
        <v>4355.1310000000003</v>
      </c>
      <c r="C3515" s="10">
        <v>4355.1313</v>
      </c>
      <c r="D3515" s="10">
        <v>4369.4026999999996</v>
      </c>
      <c r="E3515" s="10">
        <v>4331.4678999999996</v>
      </c>
      <c r="F3515" s="10">
        <v>4350.5059000000001</v>
      </c>
      <c r="G3515" s="10">
        <v>2118912694</v>
      </c>
      <c r="H3515" s="10">
        <v>21374428491</v>
      </c>
      <c r="I3515" s="10">
        <v>-4.6250999999999998</v>
      </c>
      <c r="J3515" s="10">
        <v>-0.1062</v>
      </c>
    </row>
    <row r="3516" spans="1:10" x14ac:dyDescent="0.25">
      <c r="A3516" s="9">
        <v>43635</v>
      </c>
      <c r="B3516" s="10">
        <v>4350.5059000000001</v>
      </c>
      <c r="C3516" s="10">
        <v>4416.9795999999997</v>
      </c>
      <c r="D3516" s="10">
        <v>4432.0315000000001</v>
      </c>
      <c r="E3516" s="10">
        <v>4371.9849999999997</v>
      </c>
      <c r="F3516" s="10">
        <v>4373.7491</v>
      </c>
      <c r="G3516" s="10">
        <v>3428902675</v>
      </c>
      <c r="H3516" s="10">
        <v>34721236930</v>
      </c>
      <c r="I3516" s="10">
        <v>23.243200000000002</v>
      </c>
      <c r="J3516" s="10">
        <v>0.5343</v>
      </c>
    </row>
    <row r="3517" spans="1:10" x14ac:dyDescent="0.25">
      <c r="A3517" s="9">
        <v>43636</v>
      </c>
      <c r="B3517" s="10">
        <v>4373.7491</v>
      </c>
      <c r="C3517" s="10">
        <v>4374.4597999999996</v>
      </c>
      <c r="D3517" s="10">
        <v>4464.2847000000002</v>
      </c>
      <c r="E3517" s="10">
        <v>4363.9224000000004</v>
      </c>
      <c r="F3517" s="10">
        <v>4446.1374999999998</v>
      </c>
      <c r="G3517" s="10">
        <v>4526901284</v>
      </c>
      <c r="H3517" s="10">
        <v>47629033027</v>
      </c>
      <c r="I3517" s="10">
        <v>72.388400000000004</v>
      </c>
      <c r="J3517" s="10">
        <v>1.6551</v>
      </c>
    </row>
    <row r="3518" spans="1:10" x14ac:dyDescent="0.25">
      <c r="A3518" s="9">
        <v>43637</v>
      </c>
      <c r="B3518" s="10">
        <v>4446.1374999999998</v>
      </c>
      <c r="C3518" s="10">
        <v>4441.4218000000001</v>
      </c>
      <c r="D3518" s="10">
        <v>4469.0272000000004</v>
      </c>
      <c r="E3518" s="10">
        <v>4434.0195999999996</v>
      </c>
      <c r="F3518" s="10">
        <v>4449.9507999999996</v>
      </c>
      <c r="G3518" s="10">
        <v>3678271566</v>
      </c>
      <c r="H3518" s="10">
        <v>40316293498</v>
      </c>
      <c r="I3518" s="10">
        <v>3.8132999999999999</v>
      </c>
      <c r="J3518" s="10">
        <v>8.5800000000000001E-2</v>
      </c>
    </row>
    <row r="3519" spans="1:10" x14ac:dyDescent="0.25">
      <c r="A3519" s="9">
        <v>43640</v>
      </c>
      <c r="B3519" s="10">
        <v>4449.9507999999996</v>
      </c>
      <c r="C3519" s="10">
        <v>4449.7286000000004</v>
      </c>
      <c r="D3519" s="10">
        <v>4468.0178999999998</v>
      </c>
      <c r="E3519" s="10">
        <v>4443.1126000000004</v>
      </c>
      <c r="F3519" s="10">
        <v>4465.8858</v>
      </c>
      <c r="G3519" s="10">
        <v>2520745930</v>
      </c>
      <c r="H3519" s="10">
        <v>29274007303</v>
      </c>
      <c r="I3519" s="10">
        <v>15.935</v>
      </c>
      <c r="J3519" s="10">
        <v>0.35809999999999997</v>
      </c>
    </row>
    <row r="3520" spans="1:10" x14ac:dyDescent="0.25">
      <c r="A3520" s="9">
        <v>43641</v>
      </c>
      <c r="B3520" s="10">
        <v>4465.8858</v>
      </c>
      <c r="C3520" s="10">
        <v>4459.2098999999998</v>
      </c>
      <c r="D3520" s="10">
        <v>4460.1758</v>
      </c>
      <c r="E3520" s="10">
        <v>4377.6598000000004</v>
      </c>
      <c r="F3520" s="10">
        <v>4413.8150999999998</v>
      </c>
      <c r="G3520" s="10">
        <v>3224706238</v>
      </c>
      <c r="H3520" s="10">
        <v>38662370972</v>
      </c>
      <c r="I3520" s="10">
        <v>-52.070700000000002</v>
      </c>
      <c r="J3520" s="10">
        <v>-1.1659999999999999</v>
      </c>
    </row>
    <row r="3521" spans="1:10" x14ac:dyDescent="0.25">
      <c r="A3521" s="9">
        <v>43642</v>
      </c>
      <c r="B3521" s="10">
        <v>4413.8150999999998</v>
      </c>
      <c r="C3521" s="10">
        <v>4401.3536000000004</v>
      </c>
      <c r="D3521" s="10">
        <v>4432.1148999999996</v>
      </c>
      <c r="E3521" s="10">
        <v>4390.0337</v>
      </c>
      <c r="F3521" s="10">
        <v>4416.4573</v>
      </c>
      <c r="G3521" s="10">
        <v>2192999133</v>
      </c>
      <c r="H3521" s="10">
        <v>24240019109</v>
      </c>
      <c r="I3521" s="10">
        <v>2.6421999999999999</v>
      </c>
      <c r="J3521" s="10">
        <v>5.9900000000000002E-2</v>
      </c>
    </row>
    <row r="3522" spans="1:10" x14ac:dyDescent="0.25">
      <c r="A3522" s="9">
        <v>43643</v>
      </c>
      <c r="B3522" s="10">
        <v>4416.4573</v>
      </c>
      <c r="C3522" s="10">
        <v>4422.7128000000002</v>
      </c>
      <c r="D3522" s="10">
        <v>4458.6014999999998</v>
      </c>
      <c r="E3522" s="10">
        <v>4421.3316000000004</v>
      </c>
      <c r="F3522" s="10">
        <v>4438.9166999999998</v>
      </c>
      <c r="G3522" s="10">
        <v>2848342150</v>
      </c>
      <c r="H3522" s="10">
        <v>32824380859</v>
      </c>
      <c r="I3522" s="10">
        <v>22.459399999999999</v>
      </c>
      <c r="J3522" s="10">
        <v>0.50849999999999995</v>
      </c>
    </row>
    <row r="3523" spans="1:10" x14ac:dyDescent="0.25">
      <c r="A3523" s="9">
        <v>43644</v>
      </c>
      <c r="B3523" s="10">
        <v>4438.9166999999998</v>
      </c>
      <c r="C3523" s="10">
        <v>4425.8235000000004</v>
      </c>
      <c r="D3523" s="10">
        <v>4425.8235000000004</v>
      </c>
      <c r="E3523" s="10">
        <v>4388.5803999999998</v>
      </c>
      <c r="F3523" s="10">
        <v>4406.9071000000004</v>
      </c>
      <c r="G3523" s="10">
        <v>2293640979</v>
      </c>
      <c r="H3523" s="10">
        <v>23769754599</v>
      </c>
      <c r="I3523" s="10">
        <v>-32.009599999999999</v>
      </c>
      <c r="J3523" s="10">
        <v>-0.72109999999999996</v>
      </c>
    </row>
    <row r="3524" spans="1:10" x14ac:dyDescent="0.25">
      <c r="A3524" s="9">
        <v>43647</v>
      </c>
      <c r="B3524" s="10">
        <v>4406.9071000000004</v>
      </c>
      <c r="C3524" s="10">
        <v>4465.3741</v>
      </c>
      <c r="D3524" s="10">
        <v>4488.8539000000001</v>
      </c>
      <c r="E3524" s="10">
        <v>4449.9735000000001</v>
      </c>
      <c r="F3524" s="10">
        <v>4486.7653</v>
      </c>
      <c r="G3524" s="10">
        <v>3699446608</v>
      </c>
      <c r="H3524" s="10">
        <v>43618951558</v>
      </c>
      <c r="I3524" s="10">
        <v>79.858199999999997</v>
      </c>
      <c r="J3524" s="10">
        <v>1.8121</v>
      </c>
    </row>
    <row r="3525" spans="1:10" x14ac:dyDescent="0.25">
      <c r="A3525" s="9">
        <v>43648</v>
      </c>
      <c r="B3525" s="10">
        <v>4486.7653</v>
      </c>
      <c r="C3525" s="10">
        <v>4485.1489000000001</v>
      </c>
      <c r="D3525" s="10">
        <v>4512.1307999999999</v>
      </c>
      <c r="E3525" s="10">
        <v>4472.2860000000001</v>
      </c>
      <c r="F3525" s="10">
        <v>4511.8725000000004</v>
      </c>
      <c r="G3525" s="10">
        <v>3147336525</v>
      </c>
      <c r="H3525" s="10">
        <v>37353493149</v>
      </c>
      <c r="I3525" s="10">
        <v>25.107199999999999</v>
      </c>
      <c r="J3525" s="10">
        <v>0.55959999999999999</v>
      </c>
    </row>
    <row r="3526" spans="1:10" x14ac:dyDescent="0.25">
      <c r="A3526" s="9">
        <v>43649</v>
      </c>
      <c r="B3526" s="10">
        <v>4511.8725000000004</v>
      </c>
      <c r="C3526" s="10">
        <v>4501.7775000000001</v>
      </c>
      <c r="D3526" s="10">
        <v>4513.3509000000004</v>
      </c>
      <c r="E3526" s="10">
        <v>4484.3860000000004</v>
      </c>
      <c r="F3526" s="10">
        <v>4501.2197999999999</v>
      </c>
      <c r="G3526" s="10">
        <v>3064032509</v>
      </c>
      <c r="H3526" s="10">
        <v>36334313425</v>
      </c>
      <c r="I3526" s="10">
        <v>-10.652699999999999</v>
      </c>
      <c r="J3526" s="10">
        <v>-0.2361</v>
      </c>
    </row>
    <row r="3527" spans="1:10" x14ac:dyDescent="0.25">
      <c r="A3527" s="9">
        <v>43650</v>
      </c>
      <c r="B3527" s="10">
        <v>4501.2197999999999</v>
      </c>
      <c r="C3527" s="10">
        <v>4506.9870000000001</v>
      </c>
      <c r="D3527" s="10">
        <v>4529.8624</v>
      </c>
      <c r="E3527" s="10">
        <v>4473.7354999999998</v>
      </c>
      <c r="F3527" s="10">
        <v>4491.0135</v>
      </c>
      <c r="G3527" s="10">
        <v>2909690434</v>
      </c>
      <c r="H3527" s="10">
        <v>33700993507</v>
      </c>
      <c r="I3527" s="10">
        <v>-10.206300000000001</v>
      </c>
      <c r="J3527" s="10">
        <v>-0.22670000000000001</v>
      </c>
    </row>
    <row r="3528" spans="1:10" x14ac:dyDescent="0.25">
      <c r="A3528" s="9">
        <v>43651</v>
      </c>
      <c r="B3528" s="10">
        <v>4491.0135</v>
      </c>
      <c r="C3528" s="10">
        <v>4488.5446000000002</v>
      </c>
      <c r="D3528" s="10">
        <v>4515.0658000000003</v>
      </c>
      <c r="E3528" s="10">
        <v>4470.5441000000001</v>
      </c>
      <c r="F3528" s="10">
        <v>4508.1217999999999</v>
      </c>
      <c r="G3528" s="10">
        <v>2237265303</v>
      </c>
      <c r="H3528" s="10">
        <v>27230853725</v>
      </c>
      <c r="I3528" s="10">
        <v>17.1083</v>
      </c>
      <c r="J3528" s="10">
        <v>0.38090000000000002</v>
      </c>
    </row>
    <row r="3529" spans="1:10" x14ac:dyDescent="0.25">
      <c r="A3529" s="9">
        <v>43654</v>
      </c>
      <c r="B3529" s="10">
        <v>4508.1217999999999</v>
      </c>
      <c r="C3529" s="10">
        <v>4492.0864000000001</v>
      </c>
      <c r="D3529" s="10">
        <v>4492.6580000000004</v>
      </c>
      <c r="E3529" s="10">
        <v>4368.5523000000003</v>
      </c>
      <c r="F3529" s="10">
        <v>4391.9857000000002</v>
      </c>
      <c r="G3529" s="10">
        <v>3162458446</v>
      </c>
      <c r="H3529" s="10">
        <v>35362886030</v>
      </c>
      <c r="I3529" s="10">
        <v>-116.1361</v>
      </c>
      <c r="J3529" s="10">
        <v>-2.5762</v>
      </c>
    </row>
    <row r="3530" spans="1:10" x14ac:dyDescent="0.25">
      <c r="A3530" s="9">
        <v>43655</v>
      </c>
      <c r="B3530" s="10">
        <v>4391.9857000000002</v>
      </c>
      <c r="C3530" s="10">
        <v>4389.1903000000002</v>
      </c>
      <c r="D3530" s="10">
        <v>4412.5248000000001</v>
      </c>
      <c r="E3530" s="10">
        <v>4384.1853000000001</v>
      </c>
      <c r="F3530" s="10">
        <v>4404.0334000000003</v>
      </c>
      <c r="G3530" s="10">
        <v>2158007523</v>
      </c>
      <c r="H3530" s="10">
        <v>25820165746</v>
      </c>
      <c r="I3530" s="10">
        <v>12.047700000000001</v>
      </c>
      <c r="J3530" s="10">
        <v>0.27429999999999999</v>
      </c>
    </row>
    <row r="3531" spans="1:10" x14ac:dyDescent="0.25">
      <c r="A3531" s="9">
        <v>43656</v>
      </c>
      <c r="B3531" s="10">
        <v>4404.0334000000003</v>
      </c>
      <c r="C3531" s="10">
        <v>4416.6153999999997</v>
      </c>
      <c r="D3531" s="10">
        <v>4420.0720000000001</v>
      </c>
      <c r="E3531" s="10">
        <v>4353.6821</v>
      </c>
      <c r="F3531" s="10">
        <v>4367.0150999999996</v>
      </c>
      <c r="G3531" s="10">
        <v>1929287157</v>
      </c>
      <c r="H3531" s="10">
        <v>23722949804</v>
      </c>
      <c r="I3531" s="10">
        <v>-37.018300000000004</v>
      </c>
      <c r="J3531" s="10">
        <v>-0.84060000000000001</v>
      </c>
    </row>
    <row r="3532" spans="1:10" x14ac:dyDescent="0.25">
      <c r="A3532" s="9">
        <v>43657</v>
      </c>
      <c r="B3532" s="10">
        <v>4367.0150999999996</v>
      </c>
      <c r="C3532" s="10">
        <v>4384.3431</v>
      </c>
      <c r="D3532" s="10">
        <v>4406.4731000000002</v>
      </c>
      <c r="E3532" s="10">
        <v>4348.9309999999996</v>
      </c>
      <c r="F3532" s="10">
        <v>4360.9748</v>
      </c>
      <c r="G3532" s="10">
        <v>1890094769</v>
      </c>
      <c r="H3532" s="10">
        <v>25293066524</v>
      </c>
      <c r="I3532" s="10">
        <v>-6.0403000000000002</v>
      </c>
      <c r="J3532" s="10">
        <v>-0.13830000000000001</v>
      </c>
    </row>
    <row r="3533" spans="1:10" x14ac:dyDescent="0.25">
      <c r="A3533" s="9">
        <v>43658</v>
      </c>
      <c r="B3533" s="10">
        <v>4360.9748</v>
      </c>
      <c r="C3533" s="10">
        <v>4356.9161000000004</v>
      </c>
      <c r="D3533" s="10">
        <v>4383.8558000000003</v>
      </c>
      <c r="E3533" s="10">
        <v>4341.9222</v>
      </c>
      <c r="F3533" s="10">
        <v>4374.9530999999997</v>
      </c>
      <c r="G3533" s="10">
        <v>1960718138</v>
      </c>
      <c r="H3533" s="10">
        <v>24695542754</v>
      </c>
      <c r="I3533" s="10">
        <v>13.978300000000001</v>
      </c>
      <c r="J3533" s="10">
        <v>0.32050000000000001</v>
      </c>
    </row>
    <row r="3534" spans="1:10" x14ac:dyDescent="0.25">
      <c r="A3534" s="9">
        <v>43661</v>
      </c>
      <c r="B3534" s="10">
        <v>4374.9530999999997</v>
      </c>
      <c r="C3534" s="10">
        <v>4369.3193000000001</v>
      </c>
      <c r="D3534" s="10">
        <v>4412.2150000000001</v>
      </c>
      <c r="E3534" s="10">
        <v>4309.9403000000002</v>
      </c>
      <c r="F3534" s="10">
        <v>4400.4132</v>
      </c>
      <c r="G3534" s="10">
        <v>2531239063</v>
      </c>
      <c r="H3534" s="10">
        <v>29513291684</v>
      </c>
      <c r="I3534" s="10">
        <v>25.460100000000001</v>
      </c>
      <c r="J3534" s="10">
        <v>0.58199999999999996</v>
      </c>
    </row>
    <row r="3535" spans="1:10" x14ac:dyDescent="0.25">
      <c r="A3535" s="9">
        <v>43662</v>
      </c>
      <c r="B3535" s="10">
        <v>4400.4132</v>
      </c>
      <c r="C3535" s="10">
        <v>4397.3858</v>
      </c>
      <c r="D3535" s="10">
        <v>4405.4062000000004</v>
      </c>
      <c r="E3535" s="10">
        <v>4387.1898000000001</v>
      </c>
      <c r="F3535" s="10">
        <v>4399.2022999999999</v>
      </c>
      <c r="G3535" s="10">
        <v>1806336463</v>
      </c>
      <c r="H3535" s="10">
        <v>23354860815</v>
      </c>
      <c r="I3535" s="10">
        <v>-1.2109000000000001</v>
      </c>
      <c r="J3535" s="10">
        <v>-2.75E-2</v>
      </c>
    </row>
    <row r="3536" spans="1:10" x14ac:dyDescent="0.25">
      <c r="A3536" s="9">
        <v>43663</v>
      </c>
      <c r="B3536" s="10">
        <v>4399.2022999999999</v>
      </c>
      <c r="C3536" s="10">
        <v>4391.7485999999999</v>
      </c>
      <c r="D3536" s="10">
        <v>4407.7286000000004</v>
      </c>
      <c r="E3536" s="10">
        <v>4378.6151</v>
      </c>
      <c r="F3536" s="10">
        <v>4394.8238000000001</v>
      </c>
      <c r="G3536" s="10">
        <v>1807403477</v>
      </c>
      <c r="H3536" s="10">
        <v>21594828757</v>
      </c>
      <c r="I3536" s="10">
        <v>-4.3784999999999998</v>
      </c>
      <c r="J3536" s="10">
        <v>-9.9500000000000005E-2</v>
      </c>
    </row>
    <row r="3537" spans="1:10" x14ac:dyDescent="0.25">
      <c r="A3537" s="9">
        <v>43664</v>
      </c>
      <c r="B3537" s="10">
        <v>4394.8238000000001</v>
      </c>
      <c r="C3537" s="10">
        <v>4376.4621999999999</v>
      </c>
      <c r="D3537" s="10">
        <v>4376.4621999999999</v>
      </c>
      <c r="E3537" s="10">
        <v>4330.6489000000001</v>
      </c>
      <c r="F3537" s="10">
        <v>4330.7754999999997</v>
      </c>
      <c r="G3537" s="10">
        <v>1818450479</v>
      </c>
      <c r="H3537" s="10">
        <v>21221570246</v>
      </c>
      <c r="I3537" s="10">
        <v>-64.048299999999998</v>
      </c>
      <c r="J3537" s="10">
        <v>-1.4574</v>
      </c>
    </row>
    <row r="3538" spans="1:10" x14ac:dyDescent="0.25">
      <c r="A3538" s="9">
        <v>43665</v>
      </c>
      <c r="B3538" s="10">
        <v>4330.7754999999997</v>
      </c>
      <c r="C3538" s="10">
        <v>4338.3648000000003</v>
      </c>
      <c r="D3538" s="10">
        <v>4379.0196999999998</v>
      </c>
      <c r="E3538" s="10">
        <v>4338.3648000000003</v>
      </c>
      <c r="F3538" s="10">
        <v>4356.6629999999996</v>
      </c>
      <c r="G3538" s="10">
        <v>2292741428</v>
      </c>
      <c r="H3538" s="10">
        <v>27365760692</v>
      </c>
      <c r="I3538" s="10">
        <v>25.887499999999999</v>
      </c>
      <c r="J3538" s="10">
        <v>0.5978</v>
      </c>
    </row>
    <row r="3539" spans="1:10" x14ac:dyDescent="0.25">
      <c r="A3539" s="9">
        <v>43668</v>
      </c>
      <c r="B3539" s="10">
        <v>4356.6629999999996</v>
      </c>
      <c r="C3539" s="10">
        <v>4357.6749</v>
      </c>
      <c r="D3539" s="10">
        <v>4357.6749</v>
      </c>
      <c r="E3539" s="10">
        <v>4288.6750000000002</v>
      </c>
      <c r="F3539" s="10">
        <v>4303.8912</v>
      </c>
      <c r="G3539" s="10">
        <v>2330937579</v>
      </c>
      <c r="H3539" s="10">
        <v>25322009070</v>
      </c>
      <c r="I3539" s="10">
        <v>-52.771799999999999</v>
      </c>
      <c r="J3539" s="10">
        <v>-1.2113</v>
      </c>
    </row>
    <row r="3540" spans="1:10" x14ac:dyDescent="0.25">
      <c r="A3540" s="9">
        <v>43669</v>
      </c>
      <c r="B3540" s="10">
        <v>4303.8912</v>
      </c>
      <c r="C3540" s="10">
        <v>4307.0565999999999</v>
      </c>
      <c r="D3540" s="10">
        <v>4325.1561000000002</v>
      </c>
      <c r="E3540" s="10">
        <v>4296.0050000000001</v>
      </c>
      <c r="F3540" s="10">
        <v>4324.9480000000003</v>
      </c>
      <c r="G3540" s="10">
        <v>2068955326</v>
      </c>
      <c r="H3540" s="10">
        <v>24091568703</v>
      </c>
      <c r="I3540" s="10">
        <v>21.056799999999999</v>
      </c>
      <c r="J3540" s="10">
        <v>0.48930000000000001</v>
      </c>
    </row>
    <row r="3541" spans="1:10" x14ac:dyDescent="0.25">
      <c r="A3541" s="9">
        <v>43670</v>
      </c>
      <c r="B3541" s="10">
        <v>4324.9480000000003</v>
      </c>
      <c r="C3541" s="10">
        <v>4333.8782000000001</v>
      </c>
      <c r="D3541" s="10">
        <v>4370.0643</v>
      </c>
      <c r="E3541" s="10">
        <v>4332.9854999999998</v>
      </c>
      <c r="F3541" s="10">
        <v>4348.9615999999996</v>
      </c>
      <c r="G3541" s="10">
        <v>2369457471</v>
      </c>
      <c r="H3541" s="10">
        <v>27052920451</v>
      </c>
      <c r="I3541" s="10">
        <v>24.0136</v>
      </c>
      <c r="J3541" s="10">
        <v>0.55520000000000003</v>
      </c>
    </row>
    <row r="3542" spans="1:10" x14ac:dyDescent="0.25">
      <c r="A3542" s="9">
        <v>43671</v>
      </c>
      <c r="B3542" s="10">
        <v>4348.9615999999996</v>
      </c>
      <c r="C3542" s="10">
        <v>4351.3756000000003</v>
      </c>
      <c r="D3542" s="10">
        <v>4362.6508000000003</v>
      </c>
      <c r="E3542" s="10">
        <v>4336.4634999999998</v>
      </c>
      <c r="F3542" s="10">
        <v>4361.7969000000003</v>
      </c>
      <c r="G3542" s="10">
        <v>2223263096</v>
      </c>
      <c r="H3542" s="10">
        <v>26514013471</v>
      </c>
      <c r="I3542" s="10">
        <v>12.8353</v>
      </c>
      <c r="J3542" s="10">
        <v>0.29509999999999997</v>
      </c>
    </row>
    <row r="3543" spans="1:10" x14ac:dyDescent="0.25">
      <c r="A3543" s="9">
        <v>43672</v>
      </c>
      <c r="B3543" s="10">
        <v>4361.7969000000003</v>
      </c>
      <c r="C3543" s="10">
        <v>4355.5553</v>
      </c>
      <c r="D3543" s="10">
        <v>4378.9668000000001</v>
      </c>
      <c r="E3543" s="10">
        <v>4348.7662</v>
      </c>
      <c r="F3543" s="10">
        <v>4372.9903000000004</v>
      </c>
      <c r="G3543" s="10">
        <v>2154044858</v>
      </c>
      <c r="H3543" s="10">
        <v>24090977843</v>
      </c>
      <c r="I3543" s="10">
        <v>11.1934</v>
      </c>
      <c r="J3543" s="10">
        <v>0.25659999999999999</v>
      </c>
    </row>
    <row r="3544" spans="1:10" x14ac:dyDescent="0.25">
      <c r="A3544" s="9">
        <v>43675</v>
      </c>
      <c r="B3544" s="10">
        <v>4372.9903000000004</v>
      </c>
      <c r="C3544" s="10">
        <v>4375.9840999999997</v>
      </c>
      <c r="D3544" s="10">
        <v>4377.3671000000004</v>
      </c>
      <c r="E3544" s="10">
        <v>4354.7779</v>
      </c>
      <c r="F3544" s="10">
        <v>4368.1196</v>
      </c>
      <c r="G3544" s="10">
        <v>2224569110</v>
      </c>
      <c r="H3544" s="10">
        <v>24299885040</v>
      </c>
      <c r="I3544" s="10">
        <v>-4.8707000000000003</v>
      </c>
      <c r="J3544" s="10">
        <v>-0.1114</v>
      </c>
    </row>
    <row r="3545" spans="1:10" x14ac:dyDescent="0.25">
      <c r="A3545" s="9">
        <v>43676</v>
      </c>
      <c r="B3545" s="10">
        <v>4368.1196</v>
      </c>
      <c r="C3545" s="10">
        <v>4374.2968000000001</v>
      </c>
      <c r="D3545" s="10">
        <v>4408.9354999999996</v>
      </c>
      <c r="E3545" s="10">
        <v>4374.29</v>
      </c>
      <c r="F3545" s="10">
        <v>4393.8581000000004</v>
      </c>
      <c r="G3545" s="10">
        <v>2267579805</v>
      </c>
      <c r="H3545" s="10">
        <v>27036402864</v>
      </c>
      <c r="I3545" s="10">
        <v>25.738499999999998</v>
      </c>
      <c r="J3545" s="10">
        <v>0.58919999999999995</v>
      </c>
    </row>
    <row r="3546" spans="1:10" x14ac:dyDescent="0.25">
      <c r="A3546" s="9">
        <v>43677</v>
      </c>
      <c r="B3546" s="10">
        <v>4393.8581000000004</v>
      </c>
      <c r="C3546" s="10">
        <v>4384.6653999999999</v>
      </c>
      <c r="D3546" s="10">
        <v>4384.9673000000003</v>
      </c>
      <c r="E3546" s="10">
        <v>4348.6025</v>
      </c>
      <c r="F3546" s="10">
        <v>4350.9547000000002</v>
      </c>
      <c r="G3546" s="10">
        <v>2270467020</v>
      </c>
      <c r="H3546" s="10">
        <v>27813312564</v>
      </c>
      <c r="I3546" s="10">
        <v>-42.903399999999998</v>
      </c>
      <c r="J3546" s="10">
        <v>-0.97640000000000005</v>
      </c>
    </row>
    <row r="3547" spans="1:10" x14ac:dyDescent="0.25">
      <c r="A3547" s="9">
        <v>43678</v>
      </c>
      <c r="B3547" s="10">
        <v>4350.9547000000002</v>
      </c>
      <c r="C3547" s="10">
        <v>4339.5861999999997</v>
      </c>
      <c r="D3547" s="10">
        <v>4349.7313999999997</v>
      </c>
      <c r="E3547" s="10">
        <v>4306.5060000000003</v>
      </c>
      <c r="F3547" s="10">
        <v>4320.2128000000002</v>
      </c>
      <c r="G3547" s="10">
        <v>2240738950</v>
      </c>
      <c r="H3547" s="10">
        <v>26096779335</v>
      </c>
      <c r="I3547" s="10">
        <v>-30.741900000000001</v>
      </c>
      <c r="J3547" s="10">
        <v>-0.70660000000000001</v>
      </c>
    </row>
    <row r="3548" spans="1:10" x14ac:dyDescent="0.25">
      <c r="A3548" s="9">
        <v>43679</v>
      </c>
      <c r="B3548" s="10">
        <v>4320.2128000000002</v>
      </c>
      <c r="C3548" s="10">
        <v>4250.7058999999999</v>
      </c>
      <c r="D3548" s="10">
        <v>4256.9939999999997</v>
      </c>
      <c r="E3548" s="10">
        <v>4227.1619000000001</v>
      </c>
      <c r="F3548" s="10">
        <v>4253.1394</v>
      </c>
      <c r="G3548" s="10">
        <v>2825999240</v>
      </c>
      <c r="H3548" s="10">
        <v>31026890682</v>
      </c>
      <c r="I3548" s="10">
        <v>-67.073400000000007</v>
      </c>
      <c r="J3548" s="10">
        <v>-1.5525</v>
      </c>
    </row>
    <row r="3549" spans="1:10" x14ac:dyDescent="0.25">
      <c r="A3549" s="9">
        <v>43682</v>
      </c>
      <c r="B3549" s="10">
        <v>4253.1394</v>
      </c>
      <c r="C3549" s="10">
        <v>4240.3828000000003</v>
      </c>
      <c r="D3549" s="10">
        <v>4244.5124999999998</v>
      </c>
      <c r="E3549" s="10">
        <v>4184.1585999999998</v>
      </c>
      <c r="F3549" s="10">
        <v>4184.1585999999998</v>
      </c>
      <c r="G3549" s="10">
        <v>2687006778</v>
      </c>
      <c r="H3549" s="10">
        <v>30038084697</v>
      </c>
      <c r="I3549" s="10">
        <v>-68.980800000000002</v>
      </c>
      <c r="J3549" s="10">
        <v>-1.6218999999999999</v>
      </c>
    </row>
    <row r="3550" spans="1:10" x14ac:dyDescent="0.25">
      <c r="A3550" s="9">
        <v>43683</v>
      </c>
      <c r="B3550" s="10">
        <v>4184.1585999999998</v>
      </c>
      <c r="C3550" s="10">
        <v>4122.4269000000004</v>
      </c>
      <c r="D3550" s="10">
        <v>4122.4269000000004</v>
      </c>
      <c r="E3550" s="10">
        <v>4047.9445000000001</v>
      </c>
      <c r="F3550" s="10">
        <v>4109.8134</v>
      </c>
      <c r="G3550" s="10">
        <v>3328421549</v>
      </c>
      <c r="H3550" s="10">
        <v>38368275689</v>
      </c>
      <c r="I3550" s="10">
        <v>-74.345200000000006</v>
      </c>
      <c r="J3550" s="10">
        <v>-1.7767999999999999</v>
      </c>
    </row>
    <row r="3551" spans="1:10" x14ac:dyDescent="0.25">
      <c r="A3551" s="9">
        <v>43684</v>
      </c>
      <c r="B3551" s="10">
        <v>4109.8134</v>
      </c>
      <c r="C3551" s="10">
        <v>4126.9579999999996</v>
      </c>
      <c r="D3551" s="10">
        <v>4133.4027999999998</v>
      </c>
      <c r="E3551" s="10">
        <v>4098.5478000000003</v>
      </c>
      <c r="F3551" s="10">
        <v>4099.1431000000002</v>
      </c>
      <c r="G3551" s="10">
        <v>2358012993</v>
      </c>
      <c r="H3551" s="10">
        <v>27307866876</v>
      </c>
      <c r="I3551" s="10">
        <v>-10.670299999999999</v>
      </c>
      <c r="J3551" s="10">
        <v>-0.2596</v>
      </c>
    </row>
    <row r="3552" spans="1:10" x14ac:dyDescent="0.25">
      <c r="A3552" s="9">
        <v>43685</v>
      </c>
      <c r="B3552" s="10">
        <v>4099.1431000000002</v>
      </c>
      <c r="C3552" s="10">
        <v>4113.6535000000003</v>
      </c>
      <c r="D3552" s="10">
        <v>4134.3496999999998</v>
      </c>
      <c r="E3552" s="10">
        <v>4113.5906999999997</v>
      </c>
      <c r="F3552" s="10">
        <v>4129.1967000000004</v>
      </c>
      <c r="G3552" s="10">
        <v>2144798111</v>
      </c>
      <c r="H3552" s="10">
        <v>24161320178</v>
      </c>
      <c r="I3552" s="10">
        <v>30.053599999999999</v>
      </c>
      <c r="J3552" s="10">
        <v>0.73319999999999996</v>
      </c>
    </row>
    <row r="3553" spans="1:10" x14ac:dyDescent="0.25">
      <c r="A3553" s="9">
        <v>43686</v>
      </c>
      <c r="B3553" s="10">
        <v>4129.1967000000004</v>
      </c>
      <c r="C3553" s="10">
        <v>4139.9606000000003</v>
      </c>
      <c r="D3553" s="10">
        <v>4147.3964999999998</v>
      </c>
      <c r="E3553" s="10">
        <v>4085.6192999999998</v>
      </c>
      <c r="F3553" s="10">
        <v>4091.6853000000001</v>
      </c>
      <c r="G3553" s="10">
        <v>2117203808</v>
      </c>
      <c r="H3553" s="10">
        <v>24710652141</v>
      </c>
      <c r="I3553" s="10">
        <v>-37.511400000000002</v>
      </c>
      <c r="J3553" s="10">
        <v>-0.90839999999999999</v>
      </c>
    </row>
    <row r="3554" spans="1:10" x14ac:dyDescent="0.25">
      <c r="A3554" s="9">
        <v>43689</v>
      </c>
      <c r="B3554" s="10">
        <v>4091.6853000000001</v>
      </c>
      <c r="C3554" s="10">
        <v>4094.7511</v>
      </c>
      <c r="D3554" s="10">
        <v>4151.9733999999999</v>
      </c>
      <c r="E3554" s="10">
        <v>4092.1505999999999</v>
      </c>
      <c r="F3554" s="10">
        <v>4151.9733999999999</v>
      </c>
      <c r="G3554" s="10">
        <v>2011912750</v>
      </c>
      <c r="H3554" s="10">
        <v>23824810304</v>
      </c>
      <c r="I3554" s="10">
        <v>60.2881</v>
      </c>
      <c r="J3554" s="10">
        <v>1.4734</v>
      </c>
    </row>
    <row r="3555" spans="1:10" x14ac:dyDescent="0.25">
      <c r="A3555" s="9">
        <v>43690</v>
      </c>
      <c r="B3555" s="10">
        <v>4151.9733999999999</v>
      </c>
      <c r="C3555" s="10">
        <v>4123.5352000000003</v>
      </c>
      <c r="D3555" s="10">
        <v>4129.7659000000003</v>
      </c>
      <c r="E3555" s="10">
        <v>4107.3441000000003</v>
      </c>
      <c r="F3555" s="10">
        <v>4117.7929999999997</v>
      </c>
      <c r="G3555" s="10">
        <v>1812206145</v>
      </c>
      <c r="H3555" s="10">
        <v>20555878438</v>
      </c>
      <c r="I3555" s="10">
        <v>-34.180399999999999</v>
      </c>
      <c r="J3555" s="10">
        <v>-0.82320000000000004</v>
      </c>
    </row>
    <row r="3556" spans="1:10" x14ac:dyDescent="0.25">
      <c r="A3556" s="9">
        <v>43691</v>
      </c>
      <c r="B3556" s="10">
        <v>4117.7929999999997</v>
      </c>
      <c r="C3556" s="10">
        <v>4159.2401</v>
      </c>
      <c r="D3556" s="10">
        <v>4169.9264999999996</v>
      </c>
      <c r="E3556" s="10">
        <v>4134.4980999999998</v>
      </c>
      <c r="F3556" s="10">
        <v>4138.5042000000003</v>
      </c>
      <c r="G3556" s="10">
        <v>2108935838</v>
      </c>
      <c r="H3556" s="10">
        <v>25491971215</v>
      </c>
      <c r="I3556" s="10">
        <v>20.711200000000002</v>
      </c>
      <c r="J3556" s="10">
        <v>0.503</v>
      </c>
    </row>
    <row r="3557" spans="1:10" x14ac:dyDescent="0.25">
      <c r="A3557" s="9">
        <v>43692</v>
      </c>
      <c r="B3557" s="10">
        <v>4138.5042000000003</v>
      </c>
      <c r="C3557" s="10">
        <v>4074.8955999999998</v>
      </c>
      <c r="D3557" s="10">
        <v>4150.5384999999997</v>
      </c>
      <c r="E3557" s="10">
        <v>4063.9985000000001</v>
      </c>
      <c r="F3557" s="10">
        <v>4146.7767000000003</v>
      </c>
      <c r="G3557" s="10">
        <v>2103112831</v>
      </c>
      <c r="H3557" s="10">
        <v>23650522538</v>
      </c>
      <c r="I3557" s="10">
        <v>8.2725000000000009</v>
      </c>
      <c r="J3557" s="10">
        <v>0.19989999999999999</v>
      </c>
    </row>
    <row r="3558" spans="1:10" x14ac:dyDescent="0.25">
      <c r="A3558" s="9">
        <v>43693</v>
      </c>
      <c r="B3558" s="10">
        <v>4146.7767000000003</v>
      </c>
      <c r="C3558" s="10">
        <v>4145.2233999999999</v>
      </c>
      <c r="D3558" s="10">
        <v>4172.3680999999997</v>
      </c>
      <c r="E3558" s="10">
        <v>4137.1679999999997</v>
      </c>
      <c r="F3558" s="10">
        <v>4151.9480999999996</v>
      </c>
      <c r="G3558" s="10">
        <v>1982269980</v>
      </c>
      <c r="H3558" s="10">
        <v>23462237808</v>
      </c>
      <c r="I3558" s="10">
        <v>5.1714000000000002</v>
      </c>
      <c r="J3558" s="10">
        <v>0.12470000000000001</v>
      </c>
    </row>
    <row r="3559" spans="1:10" x14ac:dyDescent="0.25">
      <c r="A3559" s="9">
        <v>43696</v>
      </c>
      <c r="B3559" s="10">
        <v>4151.9480999999996</v>
      </c>
      <c r="C3559" s="10">
        <v>4184.1004999999996</v>
      </c>
      <c r="D3559" s="10">
        <v>4232.7618000000002</v>
      </c>
      <c r="E3559" s="10">
        <v>4171.3942999999999</v>
      </c>
      <c r="F3559" s="10">
        <v>4232.7618000000002</v>
      </c>
      <c r="G3559" s="10">
        <v>3673493138</v>
      </c>
      <c r="H3559" s="10">
        <v>38799996564</v>
      </c>
      <c r="I3559" s="10">
        <v>80.813699999999997</v>
      </c>
      <c r="J3559" s="10">
        <v>1.9463999999999999</v>
      </c>
    </row>
    <row r="3560" spans="1:10" x14ac:dyDescent="0.25">
      <c r="A3560" s="9">
        <v>43697</v>
      </c>
      <c r="B3560" s="10">
        <v>4232.7618000000002</v>
      </c>
      <c r="C3560" s="10">
        <v>4232.8810999999996</v>
      </c>
      <c r="D3560" s="10">
        <v>4240.5401000000002</v>
      </c>
      <c r="E3560" s="10">
        <v>4215.4673000000003</v>
      </c>
      <c r="F3560" s="10">
        <v>4230.3765999999996</v>
      </c>
      <c r="G3560" s="10">
        <v>2478023740</v>
      </c>
      <c r="H3560" s="10">
        <v>26969256001</v>
      </c>
      <c r="I3560" s="10">
        <v>-2.3852000000000002</v>
      </c>
      <c r="J3560" s="10">
        <v>-5.6399999999999999E-2</v>
      </c>
    </row>
    <row r="3561" spans="1:10" x14ac:dyDescent="0.25">
      <c r="A3561" s="9">
        <v>43698</v>
      </c>
      <c r="B3561" s="10">
        <v>4230.3765999999996</v>
      </c>
      <c r="C3561" s="10">
        <v>4222.9701999999997</v>
      </c>
      <c r="D3561" s="10">
        <v>4236.4059999999999</v>
      </c>
      <c r="E3561" s="10">
        <v>4216.4605000000001</v>
      </c>
      <c r="F3561" s="10">
        <v>4222.6846999999998</v>
      </c>
      <c r="G3561" s="10">
        <v>1969825614</v>
      </c>
      <c r="H3561" s="10">
        <v>23929259283</v>
      </c>
      <c r="I3561" s="10">
        <v>-7.6919000000000004</v>
      </c>
      <c r="J3561" s="10">
        <v>-0.18179999999999999</v>
      </c>
    </row>
    <row r="3562" spans="1:10" x14ac:dyDescent="0.25">
      <c r="A3562" s="9">
        <v>43699</v>
      </c>
      <c r="B3562" s="10">
        <v>4222.6846999999998</v>
      </c>
      <c r="C3562" s="10">
        <v>4228.6530000000002</v>
      </c>
      <c r="D3562" s="10">
        <v>4230.4485999999997</v>
      </c>
      <c r="E3562" s="10">
        <v>4197.8364000000001</v>
      </c>
      <c r="F3562" s="10">
        <v>4220.3954999999996</v>
      </c>
      <c r="G3562" s="10">
        <v>1913360069</v>
      </c>
      <c r="H3562" s="10">
        <v>22701703688</v>
      </c>
      <c r="I3562" s="10">
        <v>-2.2892000000000001</v>
      </c>
      <c r="J3562" s="10">
        <v>-5.4199999999999998E-2</v>
      </c>
    </row>
    <row r="3563" spans="1:10" x14ac:dyDescent="0.25">
      <c r="A3563" s="9">
        <v>43700</v>
      </c>
      <c r="B3563" s="10">
        <v>4220.3954999999996</v>
      </c>
      <c r="C3563" s="10">
        <v>4218.8834999999999</v>
      </c>
      <c r="D3563" s="10">
        <v>4234.4939999999997</v>
      </c>
      <c r="E3563" s="10">
        <v>4211.21</v>
      </c>
      <c r="F3563" s="10">
        <v>4229.0487000000003</v>
      </c>
      <c r="G3563" s="10">
        <v>2226516939</v>
      </c>
      <c r="H3563" s="10">
        <v>28875240764</v>
      </c>
      <c r="I3563" s="10">
        <v>8.6532</v>
      </c>
      <c r="J3563" s="10">
        <v>0.20499999999999999</v>
      </c>
    </row>
    <row r="3564" spans="1:10" x14ac:dyDescent="0.25">
      <c r="A3564" s="9">
        <v>43703</v>
      </c>
      <c r="B3564" s="10">
        <v>4229.0487000000003</v>
      </c>
      <c r="C3564" s="10">
        <v>4161.6031000000003</v>
      </c>
      <c r="D3564" s="10">
        <v>4192.4035000000003</v>
      </c>
      <c r="E3564" s="10">
        <v>4154.5735999999997</v>
      </c>
      <c r="F3564" s="10">
        <v>4181.7443000000003</v>
      </c>
      <c r="G3564" s="10">
        <v>2568228795</v>
      </c>
      <c r="H3564" s="10">
        <v>31245477573</v>
      </c>
      <c r="I3564" s="10">
        <v>-47.304400000000001</v>
      </c>
      <c r="J3564" s="10">
        <v>-1.1186</v>
      </c>
    </row>
    <row r="3565" spans="1:10" x14ac:dyDescent="0.25">
      <c r="A3565" s="9">
        <v>43704</v>
      </c>
      <c r="B3565" s="10">
        <v>4181.7443000000003</v>
      </c>
      <c r="C3565" s="10">
        <v>4197.3131000000003</v>
      </c>
      <c r="D3565" s="10">
        <v>4261.0315000000001</v>
      </c>
      <c r="E3565" s="10">
        <v>4197.3131000000003</v>
      </c>
      <c r="F3565" s="10">
        <v>4236.4421000000002</v>
      </c>
      <c r="G3565" s="10">
        <v>3317452785</v>
      </c>
      <c r="H3565" s="10">
        <v>40264870732</v>
      </c>
      <c r="I3565" s="10">
        <v>54.697800000000001</v>
      </c>
      <c r="J3565" s="10">
        <v>1.3080000000000001</v>
      </c>
    </row>
    <row r="3566" spans="1:10" x14ac:dyDescent="0.25">
      <c r="A3566" s="9">
        <v>43705</v>
      </c>
      <c r="B3566" s="10">
        <v>4236.4421000000002</v>
      </c>
      <c r="C3566" s="10">
        <v>4241.4179999999997</v>
      </c>
      <c r="D3566" s="10">
        <v>4263.0644000000002</v>
      </c>
      <c r="E3566" s="10">
        <v>4224.6162999999997</v>
      </c>
      <c r="F3566" s="10">
        <v>4240.3692000000001</v>
      </c>
      <c r="G3566" s="10">
        <v>2411559691</v>
      </c>
      <c r="H3566" s="10">
        <v>32948612931</v>
      </c>
      <c r="I3566" s="10">
        <v>3.9270999999999998</v>
      </c>
      <c r="J3566" s="10">
        <v>9.2700000000000005E-2</v>
      </c>
    </row>
    <row r="3567" spans="1:10" x14ac:dyDescent="0.25">
      <c r="A3567" s="9">
        <v>43706</v>
      </c>
      <c r="B3567" s="10">
        <v>4240.3692000000001</v>
      </c>
      <c r="C3567" s="10">
        <v>4246.0915000000005</v>
      </c>
      <c r="D3567" s="10">
        <v>4247.1423000000004</v>
      </c>
      <c r="E3567" s="10">
        <v>4204.3932999999997</v>
      </c>
      <c r="F3567" s="10">
        <v>4219.5649000000003</v>
      </c>
      <c r="G3567" s="10">
        <v>2388988959</v>
      </c>
      <c r="H3567" s="10">
        <v>30705302852</v>
      </c>
      <c r="I3567" s="10">
        <v>-20.804300000000001</v>
      </c>
      <c r="J3567" s="10">
        <v>-0.49059999999999998</v>
      </c>
    </row>
    <row r="3568" spans="1:10" x14ac:dyDescent="0.25">
      <c r="A3568" s="9">
        <v>43707</v>
      </c>
      <c r="B3568" s="10">
        <v>4219.5649000000003</v>
      </c>
      <c r="C3568" s="10">
        <v>4239.9791999999998</v>
      </c>
      <c r="D3568" s="10">
        <v>4249.5576000000001</v>
      </c>
      <c r="E3568" s="10">
        <v>4184.3912</v>
      </c>
      <c r="F3568" s="10">
        <v>4196.7732999999998</v>
      </c>
      <c r="G3568" s="10">
        <v>2609871590</v>
      </c>
      <c r="H3568" s="10">
        <v>33606728120</v>
      </c>
      <c r="I3568" s="10">
        <v>-22.791599999999999</v>
      </c>
      <c r="J3568" s="10">
        <v>-0.54010000000000002</v>
      </c>
    </row>
    <row r="3569" spans="1:10" x14ac:dyDescent="0.25">
      <c r="A3569" s="9">
        <v>43710</v>
      </c>
      <c r="B3569" s="10">
        <v>4196.7732999999998</v>
      </c>
      <c r="C3569" s="10">
        <v>4199.8846999999996</v>
      </c>
      <c r="D3569" s="10">
        <v>4265.3847999999998</v>
      </c>
      <c r="E3569" s="10">
        <v>4195.2662</v>
      </c>
      <c r="F3569" s="10">
        <v>4257.8690999999999</v>
      </c>
      <c r="G3569" s="10">
        <v>2902006496</v>
      </c>
      <c r="H3569" s="10">
        <v>35960063107</v>
      </c>
      <c r="I3569" s="10">
        <v>61.095799999999997</v>
      </c>
      <c r="J3569" s="10">
        <v>1.4558</v>
      </c>
    </row>
    <row r="3570" spans="1:10" x14ac:dyDescent="0.25">
      <c r="A3570" s="9">
        <v>43711</v>
      </c>
      <c r="B3570" s="10">
        <v>4257.8690999999999</v>
      </c>
      <c r="C3570" s="10">
        <v>4261.3774000000003</v>
      </c>
      <c r="D3570" s="10">
        <v>4265.1450999999997</v>
      </c>
      <c r="E3570" s="10">
        <v>4239.5083000000004</v>
      </c>
      <c r="F3570" s="10">
        <v>4265.1450999999997</v>
      </c>
      <c r="G3570" s="10">
        <v>2395376475</v>
      </c>
      <c r="H3570" s="10">
        <v>30142318046</v>
      </c>
      <c r="I3570" s="10">
        <v>7.2759999999999998</v>
      </c>
      <c r="J3570" s="10">
        <v>0.1709</v>
      </c>
    </row>
    <row r="3571" spans="1:10" x14ac:dyDescent="0.25">
      <c r="A3571" s="9">
        <v>43712</v>
      </c>
      <c r="B3571" s="10">
        <v>4265.1450999999997</v>
      </c>
      <c r="C3571" s="10">
        <v>4262.7523000000001</v>
      </c>
      <c r="D3571" s="10">
        <v>4319.3989000000001</v>
      </c>
      <c r="E3571" s="10">
        <v>4257.7467999999999</v>
      </c>
      <c r="F3571" s="10">
        <v>4319.3989000000001</v>
      </c>
      <c r="G3571" s="10">
        <v>3475438597</v>
      </c>
      <c r="H3571" s="10">
        <v>39030183374</v>
      </c>
      <c r="I3571" s="10">
        <v>54.253799999999998</v>
      </c>
      <c r="J3571" s="10">
        <v>1.272</v>
      </c>
    </row>
    <row r="3572" spans="1:10" x14ac:dyDescent="0.25">
      <c r="A3572" s="9">
        <v>43713</v>
      </c>
      <c r="B3572" s="10">
        <v>4319.3989000000001</v>
      </c>
      <c r="C3572" s="10">
        <v>4337.3006999999998</v>
      </c>
      <c r="D3572" s="10">
        <v>4391.7443999999996</v>
      </c>
      <c r="E3572" s="10">
        <v>4337.3006999999998</v>
      </c>
      <c r="F3572" s="10">
        <v>4343.9210000000003</v>
      </c>
      <c r="G3572" s="10">
        <v>4379150311</v>
      </c>
      <c r="H3572" s="10">
        <v>48854093899</v>
      </c>
      <c r="I3572" s="10">
        <v>24.522099999999998</v>
      </c>
      <c r="J3572" s="10">
        <v>0.56769999999999998</v>
      </c>
    </row>
    <row r="3573" spans="1:10" x14ac:dyDescent="0.25">
      <c r="A3573" s="9">
        <v>43714</v>
      </c>
      <c r="B3573" s="10">
        <v>4343.9210000000003</v>
      </c>
      <c r="C3573" s="10">
        <v>4358.3323</v>
      </c>
      <c r="D3573" s="10">
        <v>4373.7624999999998</v>
      </c>
      <c r="E3573" s="10">
        <v>4351.6984000000002</v>
      </c>
      <c r="F3573" s="10">
        <v>4373.7624999999998</v>
      </c>
      <c r="G3573" s="10">
        <v>2699376825</v>
      </c>
      <c r="H3573" s="10">
        <v>32975040079</v>
      </c>
      <c r="I3573" s="10">
        <v>29.8415</v>
      </c>
      <c r="J3573" s="10">
        <v>0.68700000000000006</v>
      </c>
    </row>
    <row r="3574" spans="1:10" x14ac:dyDescent="0.25">
      <c r="A3574" s="9">
        <v>43717</v>
      </c>
      <c r="B3574" s="10">
        <v>4373.7624999999998</v>
      </c>
      <c r="C3574" s="10">
        <v>4412.5128000000004</v>
      </c>
      <c r="D3574" s="10">
        <v>4416.9286000000002</v>
      </c>
      <c r="E3574" s="10">
        <v>4375.1795000000002</v>
      </c>
      <c r="F3574" s="10">
        <v>4401.2740000000003</v>
      </c>
      <c r="G3574" s="10">
        <v>3154838543</v>
      </c>
      <c r="H3574" s="10">
        <v>38509494573</v>
      </c>
      <c r="I3574" s="10">
        <v>27.511500000000002</v>
      </c>
      <c r="J3574" s="10">
        <v>0.629</v>
      </c>
    </row>
    <row r="3575" spans="1:10" x14ac:dyDescent="0.25">
      <c r="A3575" s="9">
        <v>43718</v>
      </c>
      <c r="B3575" s="10">
        <v>4401.2740000000003</v>
      </c>
      <c r="C3575" s="10">
        <v>4400.6142</v>
      </c>
      <c r="D3575" s="10">
        <v>4400.6142</v>
      </c>
      <c r="E3575" s="10">
        <v>4364.4336999999996</v>
      </c>
      <c r="F3575" s="10">
        <v>4381.2487000000001</v>
      </c>
      <c r="G3575" s="10">
        <v>2554218530</v>
      </c>
      <c r="H3575" s="10">
        <v>30456914394</v>
      </c>
      <c r="I3575" s="10">
        <v>-20.025300000000001</v>
      </c>
      <c r="J3575" s="10">
        <v>-0.45500000000000002</v>
      </c>
    </row>
    <row r="3576" spans="1:10" x14ac:dyDescent="0.25">
      <c r="A3576" s="9">
        <v>43719</v>
      </c>
      <c r="B3576" s="10">
        <v>4381.2487000000001</v>
      </c>
      <c r="C3576" s="10">
        <v>4389.9059999999999</v>
      </c>
      <c r="D3576" s="10">
        <v>4389.9059999999999</v>
      </c>
      <c r="E3576" s="10">
        <v>4358.5815000000002</v>
      </c>
      <c r="F3576" s="10">
        <v>4365.5174999999999</v>
      </c>
      <c r="G3576" s="10">
        <v>2722913567</v>
      </c>
      <c r="H3576" s="10">
        <v>31596319169</v>
      </c>
      <c r="I3576" s="10">
        <v>-15.731199999999999</v>
      </c>
      <c r="J3576" s="10">
        <v>-0.35909999999999997</v>
      </c>
    </row>
    <row r="3577" spans="1:10" x14ac:dyDescent="0.25">
      <c r="A3577" s="9">
        <v>43720</v>
      </c>
      <c r="B3577" s="10">
        <v>4365.5174999999999</v>
      </c>
      <c r="C3577" s="10">
        <v>4378.2883000000002</v>
      </c>
      <c r="D3577" s="10">
        <v>4399.3762999999999</v>
      </c>
      <c r="E3577" s="10">
        <v>4365.4103999999998</v>
      </c>
      <c r="F3577" s="10">
        <v>4393.2915000000003</v>
      </c>
      <c r="G3577" s="10">
        <v>2568512063</v>
      </c>
      <c r="H3577" s="10">
        <v>30658679635</v>
      </c>
      <c r="I3577" s="10">
        <v>27.774000000000001</v>
      </c>
      <c r="J3577" s="10">
        <v>0.63619999999999999</v>
      </c>
    </row>
    <row r="3578" spans="1:10" x14ac:dyDescent="0.25">
      <c r="A3578" s="9">
        <v>43724</v>
      </c>
      <c r="B3578" s="10">
        <v>4393.2915000000003</v>
      </c>
      <c r="C3578" s="10">
        <v>4409.7169000000004</v>
      </c>
      <c r="D3578" s="10">
        <v>4409.9745999999996</v>
      </c>
      <c r="E3578" s="10">
        <v>4379.5493999999999</v>
      </c>
      <c r="F3578" s="10">
        <v>4393.7295000000004</v>
      </c>
      <c r="G3578" s="10">
        <v>2639508258</v>
      </c>
      <c r="H3578" s="10">
        <v>30979091699</v>
      </c>
      <c r="I3578" s="10">
        <v>0.438</v>
      </c>
      <c r="J3578" s="10">
        <v>0.01</v>
      </c>
    </row>
    <row r="3579" spans="1:10" x14ac:dyDescent="0.25">
      <c r="A3579" s="9">
        <v>43725</v>
      </c>
      <c r="B3579" s="10">
        <v>4393.7295000000004</v>
      </c>
      <c r="C3579" s="10">
        <v>4385.8337000000001</v>
      </c>
      <c r="D3579" s="10">
        <v>4386.2587000000003</v>
      </c>
      <c r="E3579" s="10">
        <v>4310.3936999999996</v>
      </c>
      <c r="F3579" s="10">
        <v>4320.9413999999997</v>
      </c>
      <c r="G3579" s="10">
        <v>2523741608</v>
      </c>
      <c r="H3579" s="10">
        <v>27909747029</v>
      </c>
      <c r="I3579" s="10">
        <v>-72.7881</v>
      </c>
      <c r="J3579" s="10">
        <v>-1.6566000000000001</v>
      </c>
    </row>
    <row r="3580" spans="1:10" x14ac:dyDescent="0.25">
      <c r="A3580" s="9">
        <v>43726</v>
      </c>
      <c r="B3580" s="10">
        <v>4320.9413999999997</v>
      </c>
      <c r="C3580" s="10">
        <v>4329.2870999999996</v>
      </c>
      <c r="D3580" s="10">
        <v>4356.0713999999998</v>
      </c>
      <c r="E3580" s="10">
        <v>4326.5693000000001</v>
      </c>
      <c r="F3580" s="10">
        <v>4346.5861999999997</v>
      </c>
      <c r="G3580" s="10">
        <v>1974271887</v>
      </c>
      <c r="H3580" s="10">
        <v>25004844672</v>
      </c>
      <c r="I3580" s="10">
        <v>25.6448</v>
      </c>
      <c r="J3580" s="10">
        <v>0.59350000000000003</v>
      </c>
    </row>
    <row r="3581" spans="1:10" x14ac:dyDescent="0.25">
      <c r="A3581" s="9">
        <v>43727</v>
      </c>
      <c r="B3581" s="10">
        <v>4346.5861999999997</v>
      </c>
      <c r="C3581" s="10">
        <v>4355.6947</v>
      </c>
      <c r="D3581" s="10">
        <v>4355.6947</v>
      </c>
      <c r="E3581" s="10">
        <v>4326.6157999999996</v>
      </c>
      <c r="F3581" s="10">
        <v>4355.5272000000004</v>
      </c>
      <c r="G3581" s="10">
        <v>1768696916</v>
      </c>
      <c r="H3581" s="10">
        <v>23082239432</v>
      </c>
      <c r="I3581" s="10">
        <v>8.9410000000000007</v>
      </c>
      <c r="J3581" s="10">
        <v>0.20569999999999999</v>
      </c>
    </row>
    <row r="3582" spans="1:10" x14ac:dyDescent="0.25">
      <c r="A3582" s="9">
        <v>43728</v>
      </c>
      <c r="B3582" s="10">
        <v>4355.5272000000004</v>
      </c>
      <c r="C3582" s="10">
        <v>4362.0338000000002</v>
      </c>
      <c r="D3582" s="10">
        <v>4373.0511999999999</v>
      </c>
      <c r="E3582" s="10">
        <v>4352.9489000000003</v>
      </c>
      <c r="F3582" s="10">
        <v>4367.6230999999998</v>
      </c>
      <c r="G3582" s="10">
        <v>2486537928</v>
      </c>
      <c r="H3582" s="10">
        <v>29974362896</v>
      </c>
      <c r="I3582" s="10">
        <v>12.0959</v>
      </c>
      <c r="J3582" s="10">
        <v>0.2777</v>
      </c>
    </row>
    <row r="3583" spans="1:10" x14ac:dyDescent="0.25">
      <c r="A3583" s="9">
        <v>43731</v>
      </c>
      <c r="B3583" s="10">
        <v>4367.6230999999998</v>
      </c>
      <c r="C3583" s="10">
        <v>4351.5276000000003</v>
      </c>
      <c r="D3583" s="10">
        <v>4351.5276000000003</v>
      </c>
      <c r="E3583" s="10">
        <v>4283.5775000000003</v>
      </c>
      <c r="F3583" s="10">
        <v>4309.9998999999998</v>
      </c>
      <c r="G3583" s="10">
        <v>2222090890</v>
      </c>
      <c r="H3583" s="10">
        <v>26832695697</v>
      </c>
      <c r="I3583" s="10">
        <v>-57.623199999999997</v>
      </c>
      <c r="J3583" s="10">
        <v>-1.3192999999999999</v>
      </c>
    </row>
    <row r="3584" spans="1:10" x14ac:dyDescent="0.25">
      <c r="A3584" s="9">
        <v>43732</v>
      </c>
      <c r="B3584" s="10">
        <v>4309.9998999999998</v>
      </c>
      <c r="C3584" s="10">
        <v>4309.1966000000002</v>
      </c>
      <c r="D3584" s="10">
        <v>4337.8954999999996</v>
      </c>
      <c r="E3584" s="10">
        <v>4292.7034999999996</v>
      </c>
      <c r="F3584" s="10">
        <v>4312.8501999999999</v>
      </c>
      <c r="G3584" s="10">
        <v>1804575126</v>
      </c>
      <c r="H3584" s="10">
        <v>23719525111</v>
      </c>
      <c r="I3584" s="10">
        <v>2.8502999999999998</v>
      </c>
      <c r="J3584" s="10">
        <v>6.6100000000000006E-2</v>
      </c>
    </row>
    <row r="3585" spans="1:10" x14ac:dyDescent="0.25">
      <c r="A3585" s="9">
        <v>43733</v>
      </c>
      <c r="B3585" s="10">
        <v>4312.8501999999999</v>
      </c>
      <c r="C3585" s="10">
        <v>4299.2977000000001</v>
      </c>
      <c r="D3585" s="10">
        <v>4299.3014000000003</v>
      </c>
      <c r="E3585" s="10">
        <v>4255.6778000000004</v>
      </c>
      <c r="F3585" s="10">
        <v>4255.6940000000004</v>
      </c>
      <c r="G3585" s="10">
        <v>1863155720</v>
      </c>
      <c r="H3585" s="10">
        <v>23875231229</v>
      </c>
      <c r="I3585" s="10">
        <v>-57.156199999999998</v>
      </c>
      <c r="J3585" s="10">
        <v>-1.3252999999999999</v>
      </c>
    </row>
    <row r="3586" spans="1:10" x14ac:dyDescent="0.25">
      <c r="A3586" s="9">
        <v>43734</v>
      </c>
      <c r="B3586" s="10">
        <v>4255.6940000000004</v>
      </c>
      <c r="C3586" s="10">
        <v>4264.5204999999996</v>
      </c>
      <c r="D3586" s="10">
        <v>4272.1823999999997</v>
      </c>
      <c r="E3586" s="10">
        <v>4225.5056999999997</v>
      </c>
      <c r="F3586" s="10">
        <v>4227.6949000000004</v>
      </c>
      <c r="G3586" s="10">
        <v>2827823499</v>
      </c>
      <c r="H3586" s="10">
        <v>32929802393</v>
      </c>
      <c r="I3586" s="10">
        <v>-27.999099999999999</v>
      </c>
      <c r="J3586" s="10">
        <v>-0.65790000000000004</v>
      </c>
    </row>
    <row r="3587" spans="1:10" x14ac:dyDescent="0.25">
      <c r="A3587" s="9">
        <v>43735</v>
      </c>
      <c r="B3587" s="10">
        <v>4227.6949000000004</v>
      </c>
      <c r="C3587" s="10">
        <v>4233.0316000000003</v>
      </c>
      <c r="D3587" s="10">
        <v>4233.8100999999997</v>
      </c>
      <c r="E3587" s="10">
        <v>4212.1354000000001</v>
      </c>
      <c r="F3587" s="10">
        <v>4216.9991</v>
      </c>
      <c r="G3587" s="10">
        <v>2250077210</v>
      </c>
      <c r="H3587" s="10">
        <v>25183224298</v>
      </c>
      <c r="I3587" s="10">
        <v>-10.6958</v>
      </c>
      <c r="J3587" s="10">
        <v>-0.253</v>
      </c>
    </row>
    <row r="3588" spans="1:10" x14ac:dyDescent="0.25">
      <c r="A3588" s="9">
        <v>43738</v>
      </c>
      <c r="B3588" s="10">
        <v>4216.9991</v>
      </c>
      <c r="C3588" s="10">
        <v>4213.0682999999999</v>
      </c>
      <c r="D3588" s="10">
        <v>4231.3449000000001</v>
      </c>
      <c r="E3588" s="10">
        <v>4193.3074999999999</v>
      </c>
      <c r="F3588" s="10">
        <v>4193.8941999999997</v>
      </c>
      <c r="G3588" s="10">
        <v>1832332654</v>
      </c>
      <c r="H3588" s="10">
        <v>20918039667</v>
      </c>
      <c r="I3588" s="10">
        <v>-23.104900000000001</v>
      </c>
      <c r="J3588" s="10">
        <v>-0.54790000000000005</v>
      </c>
    </row>
    <row r="3589" spans="1:10" x14ac:dyDescent="0.25">
      <c r="A3589" s="9">
        <v>43746</v>
      </c>
      <c r="B3589" s="10">
        <v>4193.8941999999997</v>
      </c>
      <c r="C3589" s="10">
        <v>4202.1255000000001</v>
      </c>
      <c r="D3589" s="10">
        <v>4240.9686000000002</v>
      </c>
      <c r="E3589" s="10">
        <v>4199.0465999999997</v>
      </c>
      <c r="F3589" s="10">
        <v>4225.8166000000001</v>
      </c>
      <c r="G3589" s="10">
        <v>2546640836</v>
      </c>
      <c r="H3589" s="10">
        <v>31172886524</v>
      </c>
      <c r="I3589" s="10">
        <v>31.9224</v>
      </c>
      <c r="J3589" s="10">
        <v>0.76119999999999999</v>
      </c>
    </row>
    <row r="3590" spans="1:10" x14ac:dyDescent="0.25">
      <c r="A3590" s="9">
        <v>43747</v>
      </c>
      <c r="B3590" s="10">
        <v>4225.8166000000001</v>
      </c>
      <c r="C3590" s="10">
        <v>4214.5388999999996</v>
      </c>
      <c r="D3590" s="10">
        <v>4262.8558000000003</v>
      </c>
      <c r="E3590" s="10">
        <v>4205.7097000000003</v>
      </c>
      <c r="F3590" s="10">
        <v>4262.8558000000003</v>
      </c>
      <c r="G3590" s="10">
        <v>2798451608</v>
      </c>
      <c r="H3590" s="10">
        <v>32587429602</v>
      </c>
      <c r="I3590" s="10">
        <v>37.039200000000001</v>
      </c>
      <c r="J3590" s="10">
        <v>0.87649999999999995</v>
      </c>
    </row>
    <row r="3591" spans="1:10" x14ac:dyDescent="0.25">
      <c r="A3591" s="9">
        <v>43748</v>
      </c>
      <c r="B3591" s="10">
        <v>4262.8558000000003</v>
      </c>
      <c r="C3591" s="10">
        <v>4264.0568000000003</v>
      </c>
      <c r="D3591" s="10">
        <v>4287.3173999999999</v>
      </c>
      <c r="E3591" s="10">
        <v>4257.5506999999998</v>
      </c>
      <c r="F3591" s="10">
        <v>4287.3173999999999</v>
      </c>
      <c r="G3591" s="10">
        <v>2196549353</v>
      </c>
      <c r="H3591" s="10">
        <v>25396426602</v>
      </c>
      <c r="I3591" s="10">
        <v>24.461600000000001</v>
      </c>
      <c r="J3591" s="10">
        <v>0.57379999999999998</v>
      </c>
    </row>
    <row r="3592" spans="1:10" x14ac:dyDescent="0.25">
      <c r="A3592" s="9">
        <v>43749</v>
      </c>
      <c r="B3592" s="10">
        <v>4287.3173999999999</v>
      </c>
      <c r="C3592" s="10">
        <v>4299.549</v>
      </c>
      <c r="D3592" s="10">
        <v>4324.0042999999996</v>
      </c>
      <c r="E3592" s="10">
        <v>4280.8500999999997</v>
      </c>
      <c r="F3592" s="10">
        <v>4312.5793000000003</v>
      </c>
      <c r="G3592" s="10">
        <v>2805250904</v>
      </c>
      <c r="H3592" s="10">
        <v>33300623444</v>
      </c>
      <c r="I3592" s="10">
        <v>25.261900000000001</v>
      </c>
      <c r="J3592" s="10">
        <v>0.58919999999999995</v>
      </c>
    </row>
    <row r="3593" spans="1:10" x14ac:dyDescent="0.25">
      <c r="A3593" s="9">
        <v>43752</v>
      </c>
      <c r="B3593" s="10">
        <v>4312.5793000000003</v>
      </c>
      <c r="C3593" s="10">
        <v>4335.9562999999998</v>
      </c>
      <c r="D3593" s="10">
        <v>4382.1495000000004</v>
      </c>
      <c r="E3593" s="10">
        <v>4335.9562999999998</v>
      </c>
      <c r="F3593" s="10">
        <v>4360.7758999999996</v>
      </c>
      <c r="G3593" s="10">
        <v>4038895515</v>
      </c>
      <c r="H3593" s="10">
        <v>41710455366</v>
      </c>
      <c r="I3593" s="10">
        <v>48.196599999999997</v>
      </c>
      <c r="J3593" s="10">
        <v>1.1175999999999999</v>
      </c>
    </row>
    <row r="3594" spans="1:10" x14ac:dyDescent="0.25">
      <c r="A3594" s="9">
        <v>43753</v>
      </c>
      <c r="B3594" s="10">
        <v>4360.7758999999996</v>
      </c>
      <c r="C3594" s="10">
        <v>4356.7164000000002</v>
      </c>
      <c r="D3594" s="10">
        <v>4356.7164000000002</v>
      </c>
      <c r="E3594" s="10">
        <v>4319.7986000000001</v>
      </c>
      <c r="F3594" s="10">
        <v>4330.1877999999997</v>
      </c>
      <c r="G3594" s="10">
        <v>2567646178</v>
      </c>
      <c r="H3594" s="10">
        <v>28097686443</v>
      </c>
      <c r="I3594" s="10">
        <v>-30.588100000000001</v>
      </c>
      <c r="J3594" s="10">
        <v>-0.70140000000000002</v>
      </c>
    </row>
    <row r="3595" spans="1:10" x14ac:dyDescent="0.25">
      <c r="A3595" s="9">
        <v>43754</v>
      </c>
      <c r="B3595" s="10">
        <v>4330.1877999999997</v>
      </c>
      <c r="C3595" s="10">
        <v>4336.1391000000003</v>
      </c>
      <c r="D3595" s="10">
        <v>4360.6936999999998</v>
      </c>
      <c r="E3595" s="10">
        <v>4308.0425999999998</v>
      </c>
      <c r="F3595" s="10">
        <v>4312.4908999999998</v>
      </c>
      <c r="G3595" s="10">
        <v>2653017136</v>
      </c>
      <c r="H3595" s="10">
        <v>29552778546</v>
      </c>
      <c r="I3595" s="10">
        <v>-17.696899999999999</v>
      </c>
      <c r="J3595" s="10">
        <v>-0.40870000000000001</v>
      </c>
    </row>
    <row r="3596" spans="1:10" x14ac:dyDescent="0.25">
      <c r="A3596" s="9">
        <v>43755</v>
      </c>
      <c r="B3596" s="10">
        <v>4312.4908999999998</v>
      </c>
      <c r="C3596" s="10">
        <v>4315.8095000000003</v>
      </c>
      <c r="D3596" s="10">
        <v>4318.4452000000001</v>
      </c>
      <c r="E3596" s="10">
        <v>4289.5135</v>
      </c>
      <c r="F3596" s="10">
        <v>4298.5442000000003</v>
      </c>
      <c r="G3596" s="10">
        <v>1862449209</v>
      </c>
      <c r="H3596" s="10">
        <v>20918304336</v>
      </c>
      <c r="I3596" s="10">
        <v>-13.9467</v>
      </c>
      <c r="J3596" s="10">
        <v>-0.32340000000000002</v>
      </c>
    </row>
    <row r="3597" spans="1:10" x14ac:dyDescent="0.25">
      <c r="A3597" s="9">
        <v>43756</v>
      </c>
      <c r="B3597" s="10">
        <v>4298.5442000000003</v>
      </c>
      <c r="C3597" s="10">
        <v>4306.8406000000004</v>
      </c>
      <c r="D3597" s="10">
        <v>4312.1274999999996</v>
      </c>
      <c r="E3597" s="10">
        <v>4230.68</v>
      </c>
      <c r="F3597" s="10">
        <v>4241.1916000000001</v>
      </c>
      <c r="G3597" s="10">
        <v>2435784394</v>
      </c>
      <c r="H3597" s="10">
        <v>25942268393</v>
      </c>
      <c r="I3597" s="10">
        <v>-57.352600000000002</v>
      </c>
      <c r="J3597" s="10">
        <v>-1.3342000000000001</v>
      </c>
    </row>
    <row r="3598" spans="1:10" x14ac:dyDescent="0.25">
      <c r="A3598" s="9">
        <v>43759</v>
      </c>
      <c r="B3598" s="10">
        <v>4241.1916000000001</v>
      </c>
      <c r="C3598" s="10">
        <v>4236.7043000000003</v>
      </c>
      <c r="D3598" s="10">
        <v>4262.0216</v>
      </c>
      <c r="E3598" s="10">
        <v>4220.2822999999999</v>
      </c>
      <c r="F3598" s="10">
        <v>4257.1806999999999</v>
      </c>
      <c r="G3598" s="10">
        <v>2406154068</v>
      </c>
      <c r="H3598" s="10">
        <v>26509740415</v>
      </c>
      <c r="I3598" s="10">
        <v>15.989100000000001</v>
      </c>
      <c r="J3598" s="10">
        <v>0.377</v>
      </c>
    </row>
    <row r="3599" spans="1:10" x14ac:dyDescent="0.25">
      <c r="A3599" s="9">
        <v>43760</v>
      </c>
      <c r="B3599" s="10">
        <v>4257.1806999999999</v>
      </c>
      <c r="C3599" s="10">
        <v>4269.2782999999999</v>
      </c>
      <c r="D3599" s="10">
        <v>4276.9726000000001</v>
      </c>
      <c r="E3599" s="10">
        <v>4249.3841000000002</v>
      </c>
      <c r="F3599" s="10">
        <v>4276.5636999999997</v>
      </c>
      <c r="G3599" s="10">
        <v>2077579849</v>
      </c>
      <c r="H3599" s="10">
        <v>22515202845</v>
      </c>
      <c r="I3599" s="10">
        <v>19.382999999999999</v>
      </c>
      <c r="J3599" s="10">
        <v>0.45529999999999998</v>
      </c>
    </row>
    <row r="3600" spans="1:10" x14ac:dyDescent="0.25">
      <c r="A3600" s="9">
        <v>43761</v>
      </c>
      <c r="B3600" s="10">
        <v>4276.5636999999997</v>
      </c>
      <c r="C3600" s="10">
        <v>4276.7013999999999</v>
      </c>
      <c r="D3600" s="10">
        <v>4289.0541000000003</v>
      </c>
      <c r="E3600" s="10">
        <v>4246.7686999999996</v>
      </c>
      <c r="F3600" s="10">
        <v>4258.8274000000001</v>
      </c>
      <c r="G3600" s="10">
        <v>2150350801</v>
      </c>
      <c r="H3600" s="10">
        <v>21896567448</v>
      </c>
      <c r="I3600" s="10">
        <v>-17.7363</v>
      </c>
      <c r="J3600" s="10">
        <v>-0.41470000000000001</v>
      </c>
    </row>
    <row r="3601" spans="1:10" x14ac:dyDescent="0.25">
      <c r="A3601" s="9">
        <v>43762</v>
      </c>
      <c r="B3601" s="10">
        <v>4258.8274000000001</v>
      </c>
      <c r="C3601" s="10">
        <v>4256.7363999999998</v>
      </c>
      <c r="D3601" s="10">
        <v>4275.6670999999997</v>
      </c>
      <c r="E3601" s="10">
        <v>4244.6715999999997</v>
      </c>
      <c r="F3601" s="10">
        <v>4265.6799000000001</v>
      </c>
      <c r="G3601" s="10">
        <v>2279697445</v>
      </c>
      <c r="H3601" s="10">
        <v>23739929072</v>
      </c>
      <c r="I3601" s="10">
        <v>6.8525</v>
      </c>
      <c r="J3601" s="10">
        <v>0.16089999999999999</v>
      </c>
    </row>
    <row r="3602" spans="1:10" x14ac:dyDescent="0.25">
      <c r="A3602" s="9">
        <v>43763</v>
      </c>
      <c r="B3602" s="10">
        <v>4265.6799000000001</v>
      </c>
      <c r="C3602" s="10">
        <v>4271.5235000000002</v>
      </c>
      <c r="D3602" s="10">
        <v>4290.0931</v>
      </c>
      <c r="E3602" s="10">
        <v>4244.6467000000002</v>
      </c>
      <c r="F3602" s="10">
        <v>4289.3986000000004</v>
      </c>
      <c r="G3602" s="10">
        <v>2183515903</v>
      </c>
      <c r="H3602" s="10">
        <v>24085104006</v>
      </c>
      <c r="I3602" s="10">
        <v>23.718699999999998</v>
      </c>
      <c r="J3602" s="10">
        <v>0.55600000000000005</v>
      </c>
    </row>
    <row r="3603" spans="1:10" x14ac:dyDescent="0.25">
      <c r="A3603" s="9">
        <v>43766</v>
      </c>
      <c r="B3603" s="10">
        <v>4289.3986000000004</v>
      </c>
      <c r="C3603" s="10">
        <v>4279.0456999999997</v>
      </c>
      <c r="D3603" s="10">
        <v>4311.6875</v>
      </c>
      <c r="E3603" s="10">
        <v>4279.0456999999997</v>
      </c>
      <c r="F3603" s="10">
        <v>4311.2340999999997</v>
      </c>
      <c r="G3603" s="10">
        <v>2428145898</v>
      </c>
      <c r="H3603" s="10">
        <v>27093277615</v>
      </c>
      <c r="I3603" s="10">
        <v>21.8355</v>
      </c>
      <c r="J3603" s="10">
        <v>0.5091</v>
      </c>
    </row>
    <row r="3604" spans="1:10" x14ac:dyDescent="0.25">
      <c r="A3604" s="9">
        <v>43767</v>
      </c>
      <c r="B3604" s="10">
        <v>4311.2340999999997</v>
      </c>
      <c r="C3604" s="10">
        <v>4312.5088999999998</v>
      </c>
      <c r="D3604" s="10">
        <v>4312.6454999999996</v>
      </c>
      <c r="E3604" s="10">
        <v>4281.7906999999996</v>
      </c>
      <c r="F3604" s="10">
        <v>4282.0576000000001</v>
      </c>
      <c r="G3604" s="10">
        <v>2132666456</v>
      </c>
      <c r="H3604" s="10">
        <v>25673532614</v>
      </c>
      <c r="I3604" s="10">
        <v>-29.176500000000001</v>
      </c>
      <c r="J3604" s="10">
        <v>-0.67679999999999996</v>
      </c>
    </row>
    <row r="3605" spans="1:10" x14ac:dyDescent="0.25">
      <c r="A3605" s="9">
        <v>43768</v>
      </c>
      <c r="B3605" s="10">
        <v>4282.0576000000001</v>
      </c>
      <c r="C3605" s="10">
        <v>4264.8936999999996</v>
      </c>
      <c r="D3605" s="10">
        <v>4265.9898000000003</v>
      </c>
      <c r="E3605" s="10">
        <v>4234.2411000000002</v>
      </c>
      <c r="F3605" s="10">
        <v>4246.2945</v>
      </c>
      <c r="G3605" s="10">
        <v>2256666811</v>
      </c>
      <c r="H3605" s="10">
        <v>28729903212</v>
      </c>
      <c r="I3605" s="10">
        <v>-35.763100000000001</v>
      </c>
      <c r="J3605" s="10">
        <v>-0.83520000000000005</v>
      </c>
    </row>
    <row r="3606" spans="1:10" x14ac:dyDescent="0.25">
      <c r="A3606" s="9">
        <v>43769</v>
      </c>
      <c r="B3606" s="10">
        <v>4246.2945</v>
      </c>
      <c r="C3606" s="10">
        <v>4250.3314</v>
      </c>
      <c r="D3606" s="10">
        <v>4253.4679999999998</v>
      </c>
      <c r="E3606" s="10">
        <v>4213.3044</v>
      </c>
      <c r="F3606" s="10">
        <v>4220.2214000000004</v>
      </c>
      <c r="G3606" s="10">
        <v>2569951890</v>
      </c>
      <c r="H3606" s="10">
        <v>34425137210</v>
      </c>
      <c r="I3606" s="10">
        <v>-26.0731</v>
      </c>
      <c r="J3606" s="10">
        <v>-0.61399999999999999</v>
      </c>
    </row>
    <row r="3607" spans="1:10" x14ac:dyDescent="0.25">
      <c r="A3607" s="9">
        <v>43770</v>
      </c>
      <c r="B3607" s="10">
        <v>4220.2214000000004</v>
      </c>
      <c r="C3607" s="10">
        <v>4217.8948</v>
      </c>
      <c r="D3607" s="10">
        <v>4273.9832999999999</v>
      </c>
      <c r="E3607" s="10">
        <v>4204.6710000000003</v>
      </c>
      <c r="F3607" s="10">
        <v>4273.9832999999999</v>
      </c>
      <c r="G3607" s="10">
        <v>2994330400</v>
      </c>
      <c r="H3607" s="10">
        <v>40145059614</v>
      </c>
      <c r="I3607" s="10">
        <v>53.761899999999997</v>
      </c>
      <c r="J3607" s="10">
        <v>1.2739</v>
      </c>
    </row>
    <row r="3608" spans="1:10" x14ac:dyDescent="0.25">
      <c r="A3608" s="9">
        <v>43773</v>
      </c>
      <c r="B3608" s="10">
        <v>4273.9832999999999</v>
      </c>
      <c r="C3608" s="10">
        <v>4279.5641999999998</v>
      </c>
      <c r="D3608" s="10">
        <v>4291.8642</v>
      </c>
      <c r="E3608" s="10">
        <v>4273.2779</v>
      </c>
      <c r="F3608" s="10">
        <v>4283.2710999999999</v>
      </c>
      <c r="G3608" s="10">
        <v>2864894392</v>
      </c>
      <c r="H3608" s="10">
        <v>36408578393</v>
      </c>
      <c r="I3608" s="10">
        <v>9.2878000000000007</v>
      </c>
      <c r="J3608" s="10">
        <v>0.21729999999999999</v>
      </c>
    </row>
    <row r="3609" spans="1:10" x14ac:dyDescent="0.25">
      <c r="A3609" s="9">
        <v>43774</v>
      </c>
      <c r="B3609" s="10">
        <v>4283.2710999999999</v>
      </c>
      <c r="C3609" s="10">
        <v>4286.1763000000001</v>
      </c>
      <c r="D3609" s="10">
        <v>4323.3669</v>
      </c>
      <c r="E3609" s="10">
        <v>4269.7237999999998</v>
      </c>
      <c r="F3609" s="10">
        <v>4301.9492</v>
      </c>
      <c r="G3609" s="10">
        <v>3488077559</v>
      </c>
      <c r="H3609" s="10">
        <v>41772496472</v>
      </c>
      <c r="I3609" s="10">
        <v>18.678100000000001</v>
      </c>
      <c r="J3609" s="10">
        <v>0.43609999999999999</v>
      </c>
    </row>
    <row r="3610" spans="1:10" x14ac:dyDescent="0.25">
      <c r="A3610" s="9">
        <v>43775</v>
      </c>
      <c r="B3610" s="10">
        <v>4301.9492</v>
      </c>
      <c r="C3610" s="10">
        <v>4303.9759000000004</v>
      </c>
      <c r="D3610" s="10">
        <v>4304.1381000000001</v>
      </c>
      <c r="E3610" s="10">
        <v>4256.6491999999998</v>
      </c>
      <c r="F3610" s="10">
        <v>4270.6687000000002</v>
      </c>
      <c r="G3610" s="10">
        <v>2783601663</v>
      </c>
      <c r="H3610" s="10">
        <v>32831511472</v>
      </c>
      <c r="I3610" s="10">
        <v>-31.2805</v>
      </c>
      <c r="J3610" s="10">
        <v>-0.72709999999999997</v>
      </c>
    </row>
    <row r="3611" spans="1:10" x14ac:dyDescent="0.25">
      <c r="A3611" s="9">
        <v>43776</v>
      </c>
      <c r="B3611" s="10">
        <v>4270.6687000000002</v>
      </c>
      <c r="C3611" s="10">
        <v>4272.6709000000001</v>
      </c>
      <c r="D3611" s="10">
        <v>4300.51</v>
      </c>
      <c r="E3611" s="10">
        <v>4268.6575000000003</v>
      </c>
      <c r="F3611" s="10">
        <v>4283.1935000000003</v>
      </c>
      <c r="G3611" s="10">
        <v>2191138194</v>
      </c>
      <c r="H3611" s="10">
        <v>25283683620</v>
      </c>
      <c r="I3611" s="10">
        <v>12.524800000000001</v>
      </c>
      <c r="J3611" s="10">
        <v>0.29330000000000001</v>
      </c>
    </row>
    <row r="3612" spans="1:10" x14ac:dyDescent="0.25">
      <c r="A3612" s="9">
        <v>43777</v>
      </c>
      <c r="B3612" s="10">
        <v>4283.1935000000003</v>
      </c>
      <c r="C3612" s="10">
        <v>4304.5151999999998</v>
      </c>
      <c r="D3612" s="10">
        <v>4313.2894999999999</v>
      </c>
      <c r="E3612" s="10">
        <v>4274.4794000000002</v>
      </c>
      <c r="F3612" s="10">
        <v>4274.701</v>
      </c>
      <c r="G3612" s="10">
        <v>2673942977</v>
      </c>
      <c r="H3612" s="10">
        <v>30397313299</v>
      </c>
      <c r="I3612" s="10">
        <v>-8.4924999999999997</v>
      </c>
      <c r="J3612" s="10">
        <v>-0.1983</v>
      </c>
    </row>
    <row r="3613" spans="1:10" x14ac:dyDescent="0.25">
      <c r="A3613" s="9">
        <v>43780</v>
      </c>
      <c r="B3613" s="10">
        <v>4274.701</v>
      </c>
      <c r="C3613" s="10">
        <v>4252.3869999999997</v>
      </c>
      <c r="D3613" s="10">
        <v>4252.3869999999997</v>
      </c>
      <c r="E3613" s="10">
        <v>4191.5789999999997</v>
      </c>
      <c r="F3613" s="10">
        <v>4197.0066999999999</v>
      </c>
      <c r="G3613" s="10">
        <v>2761684800</v>
      </c>
      <c r="H3613" s="10">
        <v>30602758703</v>
      </c>
      <c r="I3613" s="10">
        <v>-77.694299999999998</v>
      </c>
      <c r="J3613" s="10">
        <v>-1.8174999999999999</v>
      </c>
    </row>
    <row r="3614" spans="1:10" x14ac:dyDescent="0.25">
      <c r="A3614" s="9">
        <v>43781</v>
      </c>
      <c r="B3614" s="10">
        <v>4197.0066999999999</v>
      </c>
      <c r="C3614" s="10">
        <v>4200.0027</v>
      </c>
      <c r="D3614" s="10">
        <v>4211.5335999999998</v>
      </c>
      <c r="E3614" s="10">
        <v>4178.0730000000003</v>
      </c>
      <c r="F3614" s="10">
        <v>4208.5153</v>
      </c>
      <c r="G3614" s="10">
        <v>1910666444</v>
      </c>
      <c r="H3614" s="10">
        <v>22505922088</v>
      </c>
      <c r="I3614" s="10">
        <v>11.508599999999999</v>
      </c>
      <c r="J3614" s="10">
        <v>0.2742</v>
      </c>
    </row>
    <row r="3615" spans="1:10" x14ac:dyDescent="0.25">
      <c r="A3615" s="9">
        <v>43782</v>
      </c>
      <c r="B3615" s="10">
        <v>4208.5153</v>
      </c>
      <c r="C3615" s="10">
        <v>4210.9606000000003</v>
      </c>
      <c r="D3615" s="10">
        <v>4211.0857999999998</v>
      </c>
      <c r="E3615" s="10">
        <v>4174.2241000000004</v>
      </c>
      <c r="F3615" s="10">
        <v>4188.0213999999996</v>
      </c>
      <c r="G3615" s="10">
        <v>1984832485</v>
      </c>
      <c r="H3615" s="10">
        <v>22583338042</v>
      </c>
      <c r="I3615" s="10">
        <v>-20.4939</v>
      </c>
      <c r="J3615" s="10">
        <v>-0.48699999999999999</v>
      </c>
    </row>
    <row r="3616" spans="1:10" x14ac:dyDescent="0.25">
      <c r="A3616" s="9">
        <v>43783</v>
      </c>
      <c r="B3616" s="10">
        <v>4188.0213999999996</v>
      </c>
      <c r="C3616" s="10">
        <v>4194.1934000000001</v>
      </c>
      <c r="D3616" s="10">
        <v>4200.3217999999997</v>
      </c>
      <c r="E3616" s="10">
        <v>4178.2730000000001</v>
      </c>
      <c r="F3616" s="10">
        <v>4189.982</v>
      </c>
      <c r="G3616" s="10">
        <v>2009863821</v>
      </c>
      <c r="H3616" s="10">
        <v>23491724538</v>
      </c>
      <c r="I3616" s="10">
        <v>1.9605999999999999</v>
      </c>
      <c r="J3616" s="10">
        <v>4.6800000000000001E-2</v>
      </c>
    </row>
    <row r="3617" spans="1:10" x14ac:dyDescent="0.25">
      <c r="A3617" s="9">
        <v>43784</v>
      </c>
      <c r="B3617" s="10">
        <v>4189.982</v>
      </c>
      <c r="C3617" s="10">
        <v>4194.2952999999998</v>
      </c>
      <c r="D3617" s="10">
        <v>4194.2952999999998</v>
      </c>
      <c r="E3617" s="10">
        <v>4146.2588999999998</v>
      </c>
      <c r="F3617" s="10">
        <v>4146.2588999999998</v>
      </c>
      <c r="G3617" s="10">
        <v>2066054397</v>
      </c>
      <c r="H3617" s="10">
        <v>23939601773</v>
      </c>
      <c r="I3617" s="10">
        <v>-43.723100000000002</v>
      </c>
      <c r="J3617" s="10">
        <v>-1.0435000000000001</v>
      </c>
    </row>
    <row r="3618" spans="1:10" x14ac:dyDescent="0.25">
      <c r="A3618" s="9">
        <v>43787</v>
      </c>
      <c r="B3618" s="10">
        <v>4146.2588999999998</v>
      </c>
      <c r="C3618" s="10">
        <v>4142.0204000000003</v>
      </c>
      <c r="D3618" s="10">
        <v>4190.1103000000003</v>
      </c>
      <c r="E3618" s="10">
        <v>4137.88</v>
      </c>
      <c r="F3618" s="10">
        <v>4188.1819999999998</v>
      </c>
      <c r="G3618" s="10">
        <v>2239262597</v>
      </c>
      <c r="H3618" s="10">
        <v>26479429179</v>
      </c>
      <c r="I3618" s="10">
        <v>41.923099999999998</v>
      </c>
      <c r="J3618" s="10">
        <v>1.0111000000000001</v>
      </c>
    </row>
    <row r="3619" spans="1:10" x14ac:dyDescent="0.25">
      <c r="A3619" s="9">
        <v>43788</v>
      </c>
      <c r="B3619" s="10">
        <v>4188.1819999999998</v>
      </c>
      <c r="C3619" s="10">
        <v>4187.3730999999998</v>
      </c>
      <c r="D3619" s="10">
        <v>4232.8290999999999</v>
      </c>
      <c r="E3619" s="10">
        <v>4184.2188999999998</v>
      </c>
      <c r="F3619" s="10">
        <v>4232.6081000000004</v>
      </c>
      <c r="G3619" s="10">
        <v>2211462529</v>
      </c>
      <c r="H3619" s="10">
        <v>27009973351</v>
      </c>
      <c r="I3619" s="10">
        <v>44.426099999999998</v>
      </c>
      <c r="J3619" s="10">
        <v>1.0607</v>
      </c>
    </row>
    <row r="3620" spans="1:10" x14ac:dyDescent="0.25">
      <c r="A3620" s="9">
        <v>43789</v>
      </c>
      <c r="B3620" s="10">
        <v>4232.6081000000004</v>
      </c>
      <c r="C3620" s="10">
        <v>4229.5685999999996</v>
      </c>
      <c r="D3620" s="10">
        <v>4231.8567999999996</v>
      </c>
      <c r="E3620" s="10">
        <v>4195.2371999999996</v>
      </c>
      <c r="F3620" s="10">
        <v>4198.8019000000004</v>
      </c>
      <c r="G3620" s="10">
        <v>2111833274</v>
      </c>
      <c r="H3620" s="10">
        <v>25662821437</v>
      </c>
      <c r="I3620" s="10">
        <v>-33.806199999999997</v>
      </c>
      <c r="J3620" s="10">
        <v>-0.79869999999999997</v>
      </c>
    </row>
    <row r="3621" spans="1:10" x14ac:dyDescent="0.25">
      <c r="A3621" s="9">
        <v>43790</v>
      </c>
      <c r="B3621" s="10">
        <v>4198.8019000000004</v>
      </c>
      <c r="C3621" s="10">
        <v>4189.1131999999998</v>
      </c>
      <c r="D3621" s="10">
        <v>4203.3038999999999</v>
      </c>
      <c r="E3621" s="10">
        <v>4173.4538000000002</v>
      </c>
      <c r="F3621" s="10">
        <v>4195.5941999999995</v>
      </c>
      <c r="G3621" s="10">
        <v>1929403574</v>
      </c>
      <c r="H3621" s="10">
        <v>20905758811</v>
      </c>
      <c r="I3621" s="10">
        <v>-3.2077</v>
      </c>
      <c r="J3621" s="10">
        <v>-7.6399999999999996E-2</v>
      </c>
    </row>
    <row r="3622" spans="1:10" x14ac:dyDescent="0.25">
      <c r="A3622" s="9">
        <v>43791</v>
      </c>
      <c r="B3622" s="10">
        <v>4195.5941999999995</v>
      </c>
      <c r="C3622" s="10">
        <v>4202.2302</v>
      </c>
      <c r="D3622" s="10">
        <v>4228.1822000000002</v>
      </c>
      <c r="E3622" s="10">
        <v>4164.9754999999996</v>
      </c>
      <c r="F3622" s="10">
        <v>4180.0869000000002</v>
      </c>
      <c r="G3622" s="10">
        <v>2350906703</v>
      </c>
      <c r="H3622" s="10">
        <v>26991385519</v>
      </c>
      <c r="I3622" s="10">
        <v>-15.507300000000001</v>
      </c>
      <c r="J3622" s="10">
        <v>-0.36959999999999998</v>
      </c>
    </row>
    <row r="3623" spans="1:10" x14ac:dyDescent="0.25">
      <c r="A3623" s="9">
        <v>43794</v>
      </c>
      <c r="B3623" s="10">
        <v>4180.0869000000002</v>
      </c>
      <c r="C3623" s="10">
        <v>4182.5864000000001</v>
      </c>
      <c r="D3623" s="10">
        <v>4235.1345000000001</v>
      </c>
      <c r="E3623" s="10">
        <v>4182.5864000000001</v>
      </c>
      <c r="F3623" s="10">
        <v>4235.1345000000001</v>
      </c>
      <c r="G3623" s="10">
        <v>3049390871</v>
      </c>
      <c r="H3623" s="10">
        <v>33422781656</v>
      </c>
      <c r="I3623" s="10">
        <v>55.047600000000003</v>
      </c>
      <c r="J3623" s="10">
        <v>1.3169</v>
      </c>
    </row>
    <row r="3624" spans="1:10" x14ac:dyDescent="0.25">
      <c r="A3624" s="9">
        <v>43795</v>
      </c>
      <c r="B3624" s="10">
        <v>4235.1345000000001</v>
      </c>
      <c r="C3624" s="10">
        <v>4240.2493000000004</v>
      </c>
      <c r="D3624" s="10">
        <v>4240.2786999999998</v>
      </c>
      <c r="E3624" s="10">
        <v>4206.1356999999998</v>
      </c>
      <c r="F3624" s="10">
        <v>4226.1661000000004</v>
      </c>
      <c r="G3624" s="10">
        <v>2945190376</v>
      </c>
      <c r="H3624" s="10">
        <v>32381482332</v>
      </c>
      <c r="I3624" s="10">
        <v>-8.9684000000000008</v>
      </c>
      <c r="J3624" s="10">
        <v>-0.21179999999999999</v>
      </c>
    </row>
    <row r="3625" spans="1:10" x14ac:dyDescent="0.25">
      <c r="A3625" s="9">
        <v>43796</v>
      </c>
      <c r="B3625" s="10">
        <v>4226.1661000000004</v>
      </c>
      <c r="C3625" s="10">
        <v>4218.5586999999996</v>
      </c>
      <c r="D3625" s="10">
        <v>4226.2718000000004</v>
      </c>
      <c r="E3625" s="10">
        <v>4197.8335999999999</v>
      </c>
      <c r="F3625" s="10">
        <v>4204.7601000000004</v>
      </c>
      <c r="G3625" s="10">
        <v>1857430745</v>
      </c>
      <c r="H3625" s="10">
        <v>22392644660</v>
      </c>
      <c r="I3625" s="10">
        <v>-21.405999999999999</v>
      </c>
      <c r="J3625" s="10">
        <v>-0.50649999999999995</v>
      </c>
    </row>
    <row r="3626" spans="1:10" x14ac:dyDescent="0.25">
      <c r="A3626" s="9">
        <v>43797</v>
      </c>
      <c r="B3626" s="10">
        <v>4204.7601000000004</v>
      </c>
      <c r="C3626" s="10">
        <v>4203.2960999999996</v>
      </c>
      <c r="D3626" s="10">
        <v>4212.1727000000001</v>
      </c>
      <c r="E3626" s="10">
        <v>4183.1163999999999</v>
      </c>
      <c r="F3626" s="10">
        <v>4191.5280000000002</v>
      </c>
      <c r="G3626" s="10">
        <v>1615300396</v>
      </c>
      <c r="H3626" s="10">
        <v>18513082242</v>
      </c>
      <c r="I3626" s="10">
        <v>-13.232100000000001</v>
      </c>
      <c r="J3626" s="10">
        <v>-0.31469999999999998</v>
      </c>
    </row>
    <row r="3627" spans="1:10" x14ac:dyDescent="0.25">
      <c r="A3627" s="9">
        <v>43798</v>
      </c>
      <c r="B3627" s="10">
        <v>4191.5280000000002</v>
      </c>
      <c r="C3627" s="10">
        <v>4193.2574999999997</v>
      </c>
      <c r="D3627" s="10">
        <v>4201.3693999999996</v>
      </c>
      <c r="E3627" s="10">
        <v>4165.4088000000002</v>
      </c>
      <c r="F3627" s="10">
        <v>4183.4147999999996</v>
      </c>
      <c r="G3627" s="10">
        <v>1853457601</v>
      </c>
      <c r="H3627" s="10">
        <v>21736329818</v>
      </c>
      <c r="I3627" s="10">
        <v>-8.1132000000000009</v>
      </c>
      <c r="J3627" s="10">
        <v>-0.19359999999999999</v>
      </c>
    </row>
    <row r="3628" spans="1:10" x14ac:dyDescent="0.25">
      <c r="A3628" s="9">
        <v>43801</v>
      </c>
      <c r="B3628" s="10">
        <v>4183.4147999999996</v>
      </c>
      <c r="C3628" s="10">
        <v>4188.6854999999996</v>
      </c>
      <c r="D3628" s="10">
        <v>4212.8486000000003</v>
      </c>
      <c r="E3628" s="10">
        <v>4188.6854999999996</v>
      </c>
      <c r="F3628" s="10">
        <v>4197.9521000000004</v>
      </c>
      <c r="G3628" s="10">
        <v>1996486247</v>
      </c>
      <c r="H3628" s="10">
        <v>24088915977</v>
      </c>
      <c r="I3628" s="10">
        <v>14.5373</v>
      </c>
      <c r="J3628" s="10">
        <v>0.34749999999999998</v>
      </c>
    </row>
    <row r="3629" spans="1:10" x14ac:dyDescent="0.25">
      <c r="A3629" s="9">
        <v>43802</v>
      </c>
      <c r="B3629" s="10">
        <v>4197.9521000000004</v>
      </c>
      <c r="C3629" s="10">
        <v>4189.1629000000003</v>
      </c>
      <c r="D3629" s="10">
        <v>4214.6489000000001</v>
      </c>
      <c r="E3629" s="10">
        <v>4178.2902000000004</v>
      </c>
      <c r="F3629" s="10">
        <v>4214.6489000000001</v>
      </c>
      <c r="G3629" s="10">
        <v>1839831196</v>
      </c>
      <c r="H3629" s="10">
        <v>21896763641</v>
      </c>
      <c r="I3629" s="10">
        <v>16.6968</v>
      </c>
      <c r="J3629" s="10">
        <v>0.3977</v>
      </c>
    </row>
    <row r="3630" spans="1:10" x14ac:dyDescent="0.25">
      <c r="A3630" s="9">
        <v>43803</v>
      </c>
      <c r="B3630" s="10">
        <v>4214.6489000000001</v>
      </c>
      <c r="C3630" s="10">
        <v>4203.1781000000001</v>
      </c>
      <c r="D3630" s="10">
        <v>4209.8284999999996</v>
      </c>
      <c r="E3630" s="10">
        <v>4181.7727000000004</v>
      </c>
      <c r="F3630" s="10">
        <v>4193.2538999999997</v>
      </c>
      <c r="G3630" s="10">
        <v>1762953827</v>
      </c>
      <c r="H3630" s="10">
        <v>20514667674</v>
      </c>
      <c r="I3630" s="10">
        <v>-21.395</v>
      </c>
      <c r="J3630" s="10">
        <v>-0.50760000000000005</v>
      </c>
    </row>
    <row r="3631" spans="1:10" x14ac:dyDescent="0.25">
      <c r="A3631" s="9">
        <v>43804</v>
      </c>
      <c r="B3631" s="10">
        <v>4193.2538999999997</v>
      </c>
      <c r="C3631" s="10">
        <v>4202.8379999999997</v>
      </c>
      <c r="D3631" s="10">
        <v>4214.4345000000003</v>
      </c>
      <c r="E3631" s="10">
        <v>4196.0024999999996</v>
      </c>
      <c r="F3631" s="10">
        <v>4212.4805999999999</v>
      </c>
      <c r="G3631" s="10">
        <v>1884190444</v>
      </c>
      <c r="H3631" s="10">
        <v>21794232073</v>
      </c>
      <c r="I3631" s="10">
        <v>19.226700000000001</v>
      </c>
      <c r="J3631" s="10">
        <v>0.45850000000000002</v>
      </c>
    </row>
    <row r="3632" spans="1:10" x14ac:dyDescent="0.25">
      <c r="A3632" s="9">
        <v>43805</v>
      </c>
      <c r="B3632" s="10">
        <v>4212.4805999999999</v>
      </c>
      <c r="C3632" s="10">
        <v>4218.6093000000001</v>
      </c>
      <c r="D3632" s="10">
        <v>4220.9760999999999</v>
      </c>
      <c r="E3632" s="10">
        <v>4200.1729999999998</v>
      </c>
      <c r="F3632" s="10">
        <v>4219.0519000000004</v>
      </c>
      <c r="G3632" s="10">
        <v>1773356206</v>
      </c>
      <c r="H3632" s="10">
        <v>21097449220</v>
      </c>
      <c r="I3632" s="10">
        <v>6.5712999999999999</v>
      </c>
      <c r="J3632" s="10">
        <v>0.156</v>
      </c>
    </row>
    <row r="3633" spans="1:10" x14ac:dyDescent="0.25">
      <c r="A3633" s="9">
        <v>43808</v>
      </c>
      <c r="B3633" s="10">
        <v>4219.0519000000004</v>
      </c>
      <c r="C3633" s="10">
        <v>4224.8208000000004</v>
      </c>
      <c r="D3633" s="10">
        <v>4237.4709999999995</v>
      </c>
      <c r="E3633" s="10">
        <v>4215.3972000000003</v>
      </c>
      <c r="F3633" s="10">
        <v>4237.0991999999997</v>
      </c>
      <c r="G3633" s="10">
        <v>2497765396</v>
      </c>
      <c r="H3633" s="10">
        <v>28484629705</v>
      </c>
      <c r="I3633" s="10">
        <v>18.0473</v>
      </c>
      <c r="J3633" s="10">
        <v>0.42780000000000001</v>
      </c>
    </row>
    <row r="3634" spans="1:10" x14ac:dyDescent="0.25">
      <c r="A3634" s="9">
        <v>43809</v>
      </c>
      <c r="B3634" s="10">
        <v>4237.0991999999997</v>
      </c>
      <c r="C3634" s="10">
        <v>4229.5600000000004</v>
      </c>
      <c r="D3634" s="10">
        <v>4235.5564000000004</v>
      </c>
      <c r="E3634" s="10">
        <v>4220.4530999999997</v>
      </c>
      <c r="F3634" s="10">
        <v>4234.7071999999998</v>
      </c>
      <c r="G3634" s="10">
        <v>1926711678</v>
      </c>
      <c r="H3634" s="10">
        <v>22889041899</v>
      </c>
      <c r="I3634" s="10">
        <v>-2.3919999999999999</v>
      </c>
      <c r="J3634" s="10">
        <v>-5.6500000000000002E-2</v>
      </c>
    </row>
    <row r="3635" spans="1:10" x14ac:dyDescent="0.25">
      <c r="A3635" s="9">
        <v>43810</v>
      </c>
      <c r="B3635" s="10">
        <v>4234.7071999999998</v>
      </c>
      <c r="C3635" s="10">
        <v>4240.8047999999999</v>
      </c>
      <c r="D3635" s="10">
        <v>4262.5001000000002</v>
      </c>
      <c r="E3635" s="10">
        <v>4238.6846999999998</v>
      </c>
      <c r="F3635" s="10">
        <v>4261.1683000000003</v>
      </c>
      <c r="G3635" s="10">
        <v>2511623159</v>
      </c>
      <c r="H3635" s="10">
        <v>28524390278</v>
      </c>
      <c r="I3635" s="10">
        <v>26.461099999999998</v>
      </c>
      <c r="J3635" s="10">
        <v>0.62490000000000001</v>
      </c>
    </row>
    <row r="3636" spans="1:10" x14ac:dyDescent="0.25">
      <c r="A3636" s="9">
        <v>43811</v>
      </c>
      <c r="B3636" s="10">
        <v>4261.1683000000003</v>
      </c>
      <c r="C3636" s="10">
        <v>4264.3652000000002</v>
      </c>
      <c r="D3636" s="10">
        <v>4273.7242999999999</v>
      </c>
      <c r="E3636" s="10">
        <v>4256.1297000000004</v>
      </c>
      <c r="F3636" s="10">
        <v>4266.6722</v>
      </c>
      <c r="G3636" s="10">
        <v>2266655413</v>
      </c>
      <c r="H3636" s="10">
        <v>24976537968</v>
      </c>
      <c r="I3636" s="10">
        <v>5.5038999999999998</v>
      </c>
      <c r="J3636" s="10">
        <v>0.12920000000000001</v>
      </c>
    </row>
    <row r="3637" spans="1:10" x14ac:dyDescent="0.25">
      <c r="A3637" s="9">
        <v>43812</v>
      </c>
      <c r="B3637" s="10">
        <v>4266.6722</v>
      </c>
      <c r="C3637" s="10">
        <v>4290.3015999999998</v>
      </c>
      <c r="D3637" s="10">
        <v>4309.1062000000002</v>
      </c>
      <c r="E3637" s="10">
        <v>4283.7991000000002</v>
      </c>
      <c r="F3637" s="10">
        <v>4306.3383999999996</v>
      </c>
      <c r="G3637" s="10">
        <v>3605410467</v>
      </c>
      <c r="H3637" s="10">
        <v>41675274990</v>
      </c>
      <c r="I3637" s="10">
        <v>39.666200000000003</v>
      </c>
      <c r="J3637" s="10">
        <v>0.92969999999999997</v>
      </c>
    </row>
    <row r="3638" spans="1:10" x14ac:dyDescent="0.25">
      <c r="A3638" s="9">
        <v>43815</v>
      </c>
      <c r="B3638" s="10">
        <v>4306.3383999999996</v>
      </c>
      <c r="C3638" s="10">
        <v>4316.6647000000003</v>
      </c>
      <c r="D3638" s="10">
        <v>4338.6283999999996</v>
      </c>
      <c r="E3638" s="10">
        <v>4303.8775999999998</v>
      </c>
      <c r="F3638" s="10">
        <v>4338.6283999999996</v>
      </c>
      <c r="G3638" s="10">
        <v>2943052107</v>
      </c>
      <c r="H3638" s="10">
        <v>33819827605</v>
      </c>
      <c r="I3638" s="10">
        <v>32.29</v>
      </c>
      <c r="J3638" s="10">
        <v>0.74980000000000002</v>
      </c>
    </row>
    <row r="3639" spans="1:10" x14ac:dyDescent="0.25">
      <c r="A3639" s="9">
        <v>43816</v>
      </c>
      <c r="B3639" s="10">
        <v>4338.6283999999996</v>
      </c>
      <c r="C3639" s="10">
        <v>4343.2695000000003</v>
      </c>
      <c r="D3639" s="10">
        <v>4396.2830000000004</v>
      </c>
      <c r="E3639" s="10">
        <v>4324.9195</v>
      </c>
      <c r="F3639" s="10">
        <v>4372.2936</v>
      </c>
      <c r="G3639" s="10">
        <v>3883484172</v>
      </c>
      <c r="H3639" s="10">
        <v>42028788264</v>
      </c>
      <c r="I3639" s="10">
        <v>33.665199999999999</v>
      </c>
      <c r="J3639" s="10">
        <v>0.77590000000000003</v>
      </c>
    </row>
    <row r="3640" spans="1:10" x14ac:dyDescent="0.25">
      <c r="A3640" s="9">
        <v>43817</v>
      </c>
      <c r="B3640" s="10">
        <v>4372.2936</v>
      </c>
      <c r="C3640" s="10">
        <v>4372.1761999999999</v>
      </c>
      <c r="D3640" s="10">
        <v>4386.6297999999997</v>
      </c>
      <c r="E3640" s="10">
        <v>4355.7901000000002</v>
      </c>
      <c r="F3640" s="10">
        <v>4363.9250000000002</v>
      </c>
      <c r="G3640" s="10">
        <v>2825280700</v>
      </c>
      <c r="H3640" s="10">
        <v>32081651600</v>
      </c>
      <c r="I3640" s="10">
        <v>-8.3686000000000007</v>
      </c>
      <c r="J3640" s="10">
        <v>-0.19139999999999999</v>
      </c>
    </row>
    <row r="3641" spans="1:10" x14ac:dyDescent="0.25">
      <c r="A3641" s="9">
        <v>43818</v>
      </c>
      <c r="B3641" s="10">
        <v>4363.9250000000002</v>
      </c>
      <c r="C3641" s="10">
        <v>4360.7007999999996</v>
      </c>
      <c r="D3641" s="10">
        <v>4372.7591000000002</v>
      </c>
      <c r="E3641" s="10">
        <v>4355.2875000000004</v>
      </c>
      <c r="F3641" s="10">
        <v>4369.5944</v>
      </c>
      <c r="G3641" s="10">
        <v>2365711309</v>
      </c>
      <c r="H3641" s="10">
        <v>25445717738</v>
      </c>
      <c r="I3641" s="10">
        <v>5.6694000000000004</v>
      </c>
      <c r="J3641" s="10">
        <v>0.12989999999999999</v>
      </c>
    </row>
    <row r="3642" spans="1:10" x14ac:dyDescent="0.25">
      <c r="A3642" s="9">
        <v>43819</v>
      </c>
      <c r="B3642" s="10">
        <v>4369.5944</v>
      </c>
      <c r="C3642" s="10">
        <v>4374.4310999999998</v>
      </c>
      <c r="D3642" s="10">
        <v>4377.9647000000004</v>
      </c>
      <c r="E3642" s="10">
        <v>4344.9314000000004</v>
      </c>
      <c r="F3642" s="10">
        <v>4349.8548000000001</v>
      </c>
      <c r="G3642" s="10">
        <v>2283969734</v>
      </c>
      <c r="H3642" s="10">
        <v>25142110623</v>
      </c>
      <c r="I3642" s="10">
        <v>-19.739599999999999</v>
      </c>
      <c r="J3642" s="10">
        <v>-0.45169999999999999</v>
      </c>
    </row>
    <row r="3643" spans="1:10" x14ac:dyDescent="0.25">
      <c r="A3643" s="9">
        <v>43822</v>
      </c>
      <c r="B3643" s="10">
        <v>4349.8548000000001</v>
      </c>
      <c r="C3643" s="10">
        <v>4342.1778999999997</v>
      </c>
      <c r="D3643" s="10">
        <v>4353.8545999999997</v>
      </c>
      <c r="E3643" s="10">
        <v>4292.3404</v>
      </c>
      <c r="F3643" s="10">
        <v>4295.5499</v>
      </c>
      <c r="G3643" s="10">
        <v>2478366200</v>
      </c>
      <c r="H3643" s="10">
        <v>27959960689</v>
      </c>
      <c r="I3643" s="10">
        <v>-54.304900000000004</v>
      </c>
      <c r="J3643" s="10">
        <v>-1.2484</v>
      </c>
    </row>
    <row r="3644" spans="1:10" x14ac:dyDescent="0.25">
      <c r="A3644" s="9">
        <v>43823</v>
      </c>
      <c r="B3644" s="10">
        <v>4295.5499</v>
      </c>
      <c r="C3644" s="10">
        <v>4297.8692000000001</v>
      </c>
      <c r="D3644" s="10">
        <v>4319.7278999999999</v>
      </c>
      <c r="E3644" s="10">
        <v>4287.8108000000002</v>
      </c>
      <c r="F3644" s="10">
        <v>4319.6451999999999</v>
      </c>
      <c r="G3644" s="10">
        <v>1645274601</v>
      </c>
      <c r="H3644" s="10">
        <v>20116494787</v>
      </c>
      <c r="I3644" s="10">
        <v>24.095300000000002</v>
      </c>
      <c r="J3644" s="10">
        <v>0.56089999999999995</v>
      </c>
    </row>
    <row r="3645" spans="1:10" x14ac:dyDescent="0.25">
      <c r="A3645" s="9">
        <v>43824</v>
      </c>
      <c r="B3645" s="10">
        <v>4319.6451999999999</v>
      </c>
      <c r="C3645" s="10">
        <v>4317.5619999999999</v>
      </c>
      <c r="D3645" s="10">
        <v>4323.9348</v>
      </c>
      <c r="E3645" s="10">
        <v>4298.2003999999997</v>
      </c>
      <c r="F3645" s="10">
        <v>4313.7281000000003</v>
      </c>
      <c r="G3645" s="10">
        <v>1581706605</v>
      </c>
      <c r="H3645" s="10">
        <v>19207001438</v>
      </c>
      <c r="I3645" s="10">
        <v>-5.9170999999999996</v>
      </c>
      <c r="J3645" s="10">
        <v>-0.13700000000000001</v>
      </c>
    </row>
    <row r="3646" spans="1:10" x14ac:dyDescent="0.25">
      <c r="A3646" s="9">
        <v>43825</v>
      </c>
      <c r="B3646" s="10">
        <v>4313.7281000000003</v>
      </c>
      <c r="C3646" s="10">
        <v>4317.8567000000003</v>
      </c>
      <c r="D3646" s="10">
        <v>4362.7268999999997</v>
      </c>
      <c r="E3646" s="10">
        <v>4316.9069</v>
      </c>
      <c r="F3646" s="10">
        <v>4362.7268999999997</v>
      </c>
      <c r="G3646" s="10">
        <v>2059798521</v>
      </c>
      <c r="H3646" s="10">
        <v>23067432900</v>
      </c>
      <c r="I3646" s="10">
        <v>48.998800000000003</v>
      </c>
      <c r="J3646" s="10">
        <v>1.1358999999999999</v>
      </c>
    </row>
    <row r="3647" spans="1:10" x14ac:dyDescent="0.25">
      <c r="A3647" s="9">
        <v>43826</v>
      </c>
      <c r="B3647" s="10">
        <v>4362.7268999999997</v>
      </c>
      <c r="C3647" s="10">
        <v>4361.3843999999999</v>
      </c>
      <c r="D3647" s="10">
        <v>4390.2974000000004</v>
      </c>
      <c r="E3647" s="10">
        <v>4351.9894000000004</v>
      </c>
      <c r="F3647" s="10">
        <v>4354.5523999999996</v>
      </c>
      <c r="G3647" s="10">
        <v>2695363759</v>
      </c>
      <c r="H3647" s="10">
        <v>28408783078</v>
      </c>
      <c r="I3647" s="10">
        <v>-8.1745000000000001</v>
      </c>
      <c r="J3647" s="10">
        <v>-0.18740000000000001</v>
      </c>
    </row>
    <row r="3648" spans="1:10" x14ac:dyDescent="0.25">
      <c r="A3648" s="9">
        <v>43829</v>
      </c>
      <c r="B3648" s="10">
        <v>4354.5523999999996</v>
      </c>
      <c r="C3648" s="10">
        <v>4352.2767000000003</v>
      </c>
      <c r="D3648" s="10">
        <v>4412.5958000000001</v>
      </c>
      <c r="E3648" s="10">
        <v>4344.1431000000002</v>
      </c>
      <c r="F3648" s="10">
        <v>4412.5708999999997</v>
      </c>
      <c r="G3648" s="10">
        <v>3279579651</v>
      </c>
      <c r="H3648" s="10">
        <v>35663943422</v>
      </c>
      <c r="I3648" s="10">
        <v>58.018500000000003</v>
      </c>
      <c r="J3648" s="10">
        <v>1.3324</v>
      </c>
    </row>
    <row r="3649" spans="1:10" x14ac:dyDescent="0.25">
      <c r="A3649" s="9">
        <v>43830</v>
      </c>
      <c r="B3649" s="10">
        <v>4412.5708999999997</v>
      </c>
      <c r="C3649" s="10">
        <v>4408.3428999999996</v>
      </c>
      <c r="D3649" s="10">
        <v>4442.0730999999996</v>
      </c>
      <c r="E3649" s="10">
        <v>4396.5442999999996</v>
      </c>
      <c r="F3649" s="10">
        <v>4440.5916999999999</v>
      </c>
      <c r="G3649" s="10">
        <v>2691947558</v>
      </c>
      <c r="H3649" s="10">
        <v>29118053898</v>
      </c>
      <c r="I3649" s="10">
        <v>28.020800000000001</v>
      </c>
      <c r="J3649" s="10">
        <v>0.63500000000000001</v>
      </c>
    </row>
    <row r="3650" spans="1:10" x14ac:dyDescent="0.25">
      <c r="A3650" s="9">
        <v>43832</v>
      </c>
      <c r="B3650" s="10">
        <v>4440.5916999999999</v>
      </c>
      <c r="C3650" s="10">
        <v>4473.1688999999997</v>
      </c>
      <c r="D3650" s="10">
        <v>4517.2385999999997</v>
      </c>
      <c r="E3650" s="10">
        <v>4473.1688999999997</v>
      </c>
      <c r="F3650" s="10">
        <v>4503.0870000000004</v>
      </c>
      <c r="G3650" s="10">
        <v>4347141329</v>
      </c>
      <c r="H3650" s="10">
        <v>48123435436</v>
      </c>
      <c r="I3650" s="10">
        <v>62.4953</v>
      </c>
      <c r="J3650" s="10">
        <v>1.4074</v>
      </c>
    </row>
    <row r="3651" spans="1:10" x14ac:dyDescent="0.25">
      <c r="A3651" s="9">
        <v>43833</v>
      </c>
      <c r="B3651" s="10">
        <v>4503.0870000000004</v>
      </c>
      <c r="C3651" s="10">
        <v>4509.4822000000004</v>
      </c>
      <c r="D3651" s="10">
        <v>4511.3774000000003</v>
      </c>
      <c r="E3651" s="10">
        <v>4481.2033000000001</v>
      </c>
      <c r="F3651" s="10">
        <v>4501.6373999999996</v>
      </c>
      <c r="G3651" s="10">
        <v>3003498743</v>
      </c>
      <c r="H3651" s="10">
        <v>34207825456</v>
      </c>
      <c r="I3651" s="10">
        <v>-1.4496</v>
      </c>
      <c r="J3651" s="10">
        <v>-3.2199999999999999E-2</v>
      </c>
    </row>
    <row r="3652" spans="1:10" x14ac:dyDescent="0.25">
      <c r="A3652" s="9">
        <v>43836</v>
      </c>
      <c r="B3652" s="10">
        <v>4501.6373999999996</v>
      </c>
      <c r="C3652" s="10">
        <v>4483.5920999999998</v>
      </c>
      <c r="D3652" s="10">
        <v>4528.4754000000003</v>
      </c>
      <c r="E3652" s="10">
        <v>4464.7817999999997</v>
      </c>
      <c r="F3652" s="10">
        <v>4485.7782999999999</v>
      </c>
      <c r="G3652" s="10">
        <v>3999160598</v>
      </c>
      <c r="H3652" s="10">
        <v>44159347457</v>
      </c>
      <c r="I3652" s="10">
        <v>-15.8591</v>
      </c>
      <c r="J3652" s="10">
        <v>-0.3523</v>
      </c>
    </row>
    <row r="3653" spans="1:10" x14ac:dyDescent="0.25">
      <c r="A3653" s="9">
        <v>43837</v>
      </c>
      <c r="B3653" s="10">
        <v>4485.7782999999999</v>
      </c>
      <c r="C3653" s="10">
        <v>4491.8894</v>
      </c>
      <c r="D3653" s="10">
        <v>4522.3037999999997</v>
      </c>
      <c r="E3653" s="10">
        <v>4489.6749</v>
      </c>
      <c r="F3653" s="10">
        <v>4522.2214000000004</v>
      </c>
      <c r="G3653" s="10">
        <v>3050065561</v>
      </c>
      <c r="H3653" s="10">
        <v>31822367074</v>
      </c>
      <c r="I3653" s="10">
        <v>36.443100000000001</v>
      </c>
      <c r="J3653" s="10">
        <v>0.81240000000000001</v>
      </c>
    </row>
    <row r="3654" spans="1:10" x14ac:dyDescent="0.25">
      <c r="A3654" s="9">
        <v>43838</v>
      </c>
      <c r="B3654" s="10">
        <v>4522.2214000000004</v>
      </c>
      <c r="C3654" s="10">
        <v>4506.2885999999999</v>
      </c>
      <c r="D3654" s="10">
        <v>4512.5374000000002</v>
      </c>
      <c r="E3654" s="10">
        <v>4457.2992999999997</v>
      </c>
      <c r="F3654" s="10">
        <v>4469.4776000000002</v>
      </c>
      <c r="G3654" s="10">
        <v>3081243245</v>
      </c>
      <c r="H3654" s="10">
        <v>34107079947</v>
      </c>
      <c r="I3654" s="10">
        <v>-52.7438</v>
      </c>
      <c r="J3654" s="10">
        <v>-1.1662999999999999</v>
      </c>
    </row>
    <row r="3655" spans="1:10" x14ac:dyDescent="0.25">
      <c r="A3655" s="9">
        <v>43839</v>
      </c>
      <c r="B3655" s="10">
        <v>4469.4776000000002</v>
      </c>
      <c r="C3655" s="10">
        <v>4505.2918</v>
      </c>
      <c r="D3655" s="10">
        <v>4525.8936999999996</v>
      </c>
      <c r="E3655" s="10">
        <v>4496.5195000000003</v>
      </c>
      <c r="F3655" s="10">
        <v>4525.8725000000004</v>
      </c>
      <c r="G3655" s="10">
        <v>2815190782</v>
      </c>
      <c r="H3655" s="10">
        <v>33178996776</v>
      </c>
      <c r="I3655" s="10">
        <v>56.3949</v>
      </c>
      <c r="J3655" s="10">
        <v>1.2618</v>
      </c>
    </row>
    <row r="3656" spans="1:10" x14ac:dyDescent="0.25">
      <c r="A3656" s="9">
        <v>43840</v>
      </c>
      <c r="B3656" s="10">
        <v>4525.8725000000004</v>
      </c>
      <c r="C3656" s="10">
        <v>4534.6154999999999</v>
      </c>
      <c r="D3656" s="10">
        <v>4537.6307999999999</v>
      </c>
      <c r="E3656" s="10">
        <v>4488.5982999999997</v>
      </c>
      <c r="F3656" s="10">
        <v>4508.7978999999996</v>
      </c>
      <c r="G3656" s="10">
        <v>2316161656</v>
      </c>
      <c r="H3656" s="10">
        <v>27331021043</v>
      </c>
      <c r="I3656" s="10">
        <v>-17.0746</v>
      </c>
      <c r="J3656" s="10">
        <v>-0.37730000000000002</v>
      </c>
    </row>
    <row r="3657" spans="1:10" x14ac:dyDescent="0.25">
      <c r="A3657" s="9">
        <v>43843</v>
      </c>
      <c r="B3657" s="10">
        <v>4508.7978999999996</v>
      </c>
      <c r="C3657" s="10">
        <v>4508.1075000000001</v>
      </c>
      <c r="D3657" s="10">
        <v>4540.4434000000001</v>
      </c>
      <c r="E3657" s="10">
        <v>4489.7209999999995</v>
      </c>
      <c r="F3657" s="10">
        <v>4540.4434000000001</v>
      </c>
      <c r="G3657" s="10">
        <v>2628358592</v>
      </c>
      <c r="H3657" s="10">
        <v>31878747499</v>
      </c>
      <c r="I3657" s="10">
        <v>31.645499999999998</v>
      </c>
      <c r="J3657" s="10">
        <v>0.70189999999999997</v>
      </c>
    </row>
    <row r="3658" spans="1:10" x14ac:dyDescent="0.25">
      <c r="A3658" s="9">
        <v>43844</v>
      </c>
      <c r="B3658" s="10">
        <v>4540.4434000000001</v>
      </c>
      <c r="C3658" s="10">
        <v>4544.0257000000001</v>
      </c>
      <c r="D3658" s="10">
        <v>4568.3846000000003</v>
      </c>
      <c r="E3658" s="10">
        <v>4542.8675000000003</v>
      </c>
      <c r="F3658" s="10">
        <v>4545.1634000000004</v>
      </c>
      <c r="G3658" s="10">
        <v>2508346036</v>
      </c>
      <c r="H3658" s="10">
        <v>28467863690</v>
      </c>
      <c r="I3658" s="10">
        <v>4.72</v>
      </c>
      <c r="J3658" s="10">
        <v>0.104</v>
      </c>
    </row>
    <row r="3659" spans="1:10" x14ac:dyDescent="0.25">
      <c r="A3659" s="9">
        <v>43845</v>
      </c>
      <c r="B3659" s="10">
        <v>4545.1634000000004</v>
      </c>
      <c r="C3659" s="10">
        <v>4545.8438999999998</v>
      </c>
      <c r="D3659" s="10">
        <v>4545.8438999999998</v>
      </c>
      <c r="E3659" s="10">
        <v>4504.8278</v>
      </c>
      <c r="F3659" s="10">
        <v>4521.7277999999997</v>
      </c>
      <c r="G3659" s="10">
        <v>2181996558</v>
      </c>
      <c r="H3659" s="10">
        <v>25323749641</v>
      </c>
      <c r="I3659" s="10">
        <v>-23.435600000000001</v>
      </c>
      <c r="J3659" s="10">
        <v>-0.51559999999999995</v>
      </c>
    </row>
    <row r="3660" spans="1:10" x14ac:dyDescent="0.25">
      <c r="A3660" s="9">
        <v>43846</v>
      </c>
      <c r="B3660" s="10">
        <v>4521.7277999999997</v>
      </c>
      <c r="C3660" s="10">
        <v>4537.1796999999997</v>
      </c>
      <c r="D3660" s="10">
        <v>4538.1450000000004</v>
      </c>
      <c r="E3660" s="10">
        <v>4493.6305000000002</v>
      </c>
      <c r="F3660" s="10">
        <v>4498.1031999999996</v>
      </c>
      <c r="G3660" s="10">
        <v>2437418831</v>
      </c>
      <c r="H3660" s="10">
        <v>26833110689</v>
      </c>
      <c r="I3660" s="10">
        <v>-23.624600000000001</v>
      </c>
      <c r="J3660" s="10">
        <v>-0.52249999999999996</v>
      </c>
    </row>
    <row r="3661" spans="1:10" x14ac:dyDescent="0.25">
      <c r="A3661" s="9">
        <v>43847</v>
      </c>
      <c r="B3661" s="10">
        <v>4498.1031999999996</v>
      </c>
      <c r="C3661" s="10">
        <v>4519.2767000000003</v>
      </c>
      <c r="D3661" s="10">
        <v>4523.4957000000004</v>
      </c>
      <c r="E3661" s="10">
        <v>4491.3665000000001</v>
      </c>
      <c r="F3661" s="10">
        <v>4499.9952000000003</v>
      </c>
      <c r="G3661" s="10">
        <v>2100994519</v>
      </c>
      <c r="H3661" s="10">
        <v>24659874422</v>
      </c>
      <c r="I3661" s="10">
        <v>1.8919999999999999</v>
      </c>
      <c r="J3661" s="10">
        <v>4.2099999999999999E-2</v>
      </c>
    </row>
    <row r="3662" spans="1:10" x14ac:dyDescent="0.25">
      <c r="A3662" s="9">
        <v>43850</v>
      </c>
      <c r="B3662" s="10">
        <v>4499.9952000000003</v>
      </c>
      <c r="C3662" s="10">
        <v>4501.1481000000003</v>
      </c>
      <c r="D3662" s="10">
        <v>4506.5325999999995</v>
      </c>
      <c r="E3662" s="10">
        <v>4477.6369999999997</v>
      </c>
      <c r="F3662" s="10">
        <v>4505.3942999999999</v>
      </c>
      <c r="G3662" s="10">
        <v>2296075951</v>
      </c>
      <c r="H3662" s="10">
        <v>29292842980</v>
      </c>
      <c r="I3662" s="10">
        <v>5.3990999999999998</v>
      </c>
      <c r="J3662" s="10">
        <v>0.12</v>
      </c>
    </row>
    <row r="3663" spans="1:10" x14ac:dyDescent="0.25">
      <c r="A3663" s="9">
        <v>43851</v>
      </c>
      <c r="B3663" s="10">
        <v>4505.3942999999999</v>
      </c>
      <c r="C3663" s="10">
        <v>4493.9609</v>
      </c>
      <c r="D3663" s="10">
        <v>4493.9609</v>
      </c>
      <c r="E3663" s="10">
        <v>4421.0532000000003</v>
      </c>
      <c r="F3663" s="10">
        <v>4422.5625</v>
      </c>
      <c r="G3663" s="10">
        <v>2778296590</v>
      </c>
      <c r="H3663" s="10">
        <v>32135242439</v>
      </c>
      <c r="I3663" s="10">
        <v>-82.831800000000001</v>
      </c>
      <c r="J3663" s="10">
        <v>-1.8385</v>
      </c>
    </row>
    <row r="3664" spans="1:10" x14ac:dyDescent="0.25">
      <c r="A3664" s="9">
        <v>43852</v>
      </c>
      <c r="B3664" s="10">
        <v>4422.5625</v>
      </c>
      <c r="C3664" s="10">
        <v>4406.4502000000002</v>
      </c>
      <c r="D3664" s="10">
        <v>4448.1724999999997</v>
      </c>
      <c r="E3664" s="10">
        <v>4355.1844000000001</v>
      </c>
      <c r="F3664" s="10">
        <v>4438.0484999999999</v>
      </c>
      <c r="G3664" s="10">
        <v>2617556930</v>
      </c>
      <c r="H3664" s="10">
        <v>31811599914</v>
      </c>
      <c r="I3664" s="10">
        <v>15.486000000000001</v>
      </c>
      <c r="J3664" s="10">
        <v>0.35020000000000001</v>
      </c>
    </row>
    <row r="3665" spans="1:10" x14ac:dyDescent="0.25">
      <c r="A3665" s="9">
        <v>43853</v>
      </c>
      <c r="B3665" s="10">
        <v>4438.0484999999999</v>
      </c>
      <c r="C3665" s="10">
        <v>4409.1719999999996</v>
      </c>
      <c r="D3665" s="10">
        <v>4416.0574999999999</v>
      </c>
      <c r="E3665" s="10">
        <v>4290.8707000000004</v>
      </c>
      <c r="F3665" s="10">
        <v>4318.0388000000003</v>
      </c>
      <c r="G3665" s="10">
        <v>3544621342</v>
      </c>
      <c r="H3665" s="10">
        <v>40089578119</v>
      </c>
      <c r="I3665" s="10">
        <v>-120.0097</v>
      </c>
      <c r="J3665" s="10">
        <v>-2.7040999999999999</v>
      </c>
    </row>
    <row r="3666" spans="1:10" x14ac:dyDescent="0.25">
      <c r="A3666" s="9">
        <v>43864</v>
      </c>
      <c r="B3666" s="10">
        <v>4318.0388000000003</v>
      </c>
      <c r="C3666" s="10">
        <v>3901.66</v>
      </c>
      <c r="D3666" s="10">
        <v>3957.2188999999998</v>
      </c>
      <c r="E3666" s="10">
        <v>3901.66</v>
      </c>
      <c r="F3666" s="10">
        <v>3933.3852999999999</v>
      </c>
      <c r="G3666" s="10">
        <v>5462682473</v>
      </c>
      <c r="H3666" s="10">
        <v>54659910145</v>
      </c>
      <c r="I3666" s="10">
        <v>-384.65350000000001</v>
      </c>
      <c r="J3666" s="10">
        <v>-8.9080999999999992</v>
      </c>
    </row>
    <row r="3667" spans="1:10" x14ac:dyDescent="0.25">
      <c r="A3667" s="9">
        <v>43865</v>
      </c>
      <c r="B3667" s="10">
        <v>3933.3852999999999</v>
      </c>
      <c r="C3667" s="10">
        <v>3841.4286000000002</v>
      </c>
      <c r="D3667" s="10">
        <v>4016.7037</v>
      </c>
      <c r="E3667" s="10">
        <v>3841.4286000000002</v>
      </c>
      <c r="F3667" s="10">
        <v>4015.7100999999998</v>
      </c>
      <c r="G3667" s="10">
        <v>4631663681</v>
      </c>
      <c r="H3667" s="10">
        <v>45432308480</v>
      </c>
      <c r="I3667" s="10">
        <v>82.324799999999996</v>
      </c>
      <c r="J3667" s="10">
        <v>2.093</v>
      </c>
    </row>
    <row r="3668" spans="1:10" x14ac:dyDescent="0.25">
      <c r="A3668" s="9">
        <v>43866</v>
      </c>
      <c r="B3668" s="10">
        <v>4015.7100999999998</v>
      </c>
      <c r="C3668" s="10">
        <v>4023.7806999999998</v>
      </c>
      <c r="D3668" s="10">
        <v>4107.3809000000001</v>
      </c>
      <c r="E3668" s="10">
        <v>4007.9971999999998</v>
      </c>
      <c r="F3668" s="10">
        <v>4062.1759999999999</v>
      </c>
      <c r="G3668" s="10">
        <v>3460028398</v>
      </c>
      <c r="H3668" s="10">
        <v>36785907236</v>
      </c>
      <c r="I3668" s="10">
        <v>46.465899999999998</v>
      </c>
      <c r="J3668" s="10">
        <v>1.1571</v>
      </c>
    </row>
    <row r="3669" spans="1:10" x14ac:dyDescent="0.25">
      <c r="A3669" s="9">
        <v>43867</v>
      </c>
      <c r="B3669" s="10">
        <v>4062.1759999999999</v>
      </c>
      <c r="C3669" s="10">
        <v>4065.5852</v>
      </c>
      <c r="D3669" s="10">
        <v>4120.5709999999999</v>
      </c>
      <c r="E3669" s="10">
        <v>4032.7734</v>
      </c>
      <c r="F3669" s="10">
        <v>4113.1138000000001</v>
      </c>
      <c r="G3669" s="10">
        <v>3399969874</v>
      </c>
      <c r="H3669" s="10">
        <v>36231680189</v>
      </c>
      <c r="I3669" s="10">
        <v>50.937800000000003</v>
      </c>
      <c r="J3669" s="10">
        <v>1.254</v>
      </c>
    </row>
    <row r="3670" spans="1:10" x14ac:dyDescent="0.25">
      <c r="A3670" s="9">
        <v>43868</v>
      </c>
      <c r="B3670" s="10">
        <v>4113.1138000000001</v>
      </c>
      <c r="C3670" s="10">
        <v>4099.2911999999997</v>
      </c>
      <c r="D3670" s="10">
        <v>4127.1399000000001</v>
      </c>
      <c r="E3670" s="10">
        <v>4068.9157</v>
      </c>
      <c r="F3670" s="10">
        <v>4127.1149999999998</v>
      </c>
      <c r="G3670" s="10">
        <v>2867611934</v>
      </c>
      <c r="H3670" s="10">
        <v>30909363156</v>
      </c>
      <c r="I3670" s="10">
        <v>14.001200000000001</v>
      </c>
      <c r="J3670" s="10">
        <v>0.34039999999999998</v>
      </c>
    </row>
    <row r="3671" spans="1:10" x14ac:dyDescent="0.25">
      <c r="A3671" s="9">
        <v>43871</v>
      </c>
      <c r="B3671" s="10">
        <v>4127.1149999999998</v>
      </c>
      <c r="C3671" s="10">
        <v>4109.8393999999998</v>
      </c>
      <c r="D3671" s="10">
        <v>4190.4381999999996</v>
      </c>
      <c r="E3671" s="10">
        <v>4094.55</v>
      </c>
      <c r="F3671" s="10">
        <v>4189.8881000000001</v>
      </c>
      <c r="G3671" s="10">
        <v>3054157732</v>
      </c>
      <c r="H3671" s="10">
        <v>34611097300</v>
      </c>
      <c r="I3671" s="10">
        <v>62.773099999999999</v>
      </c>
      <c r="J3671" s="10">
        <v>1.5209999999999999</v>
      </c>
    </row>
    <row r="3672" spans="1:10" x14ac:dyDescent="0.25">
      <c r="A3672" s="9">
        <v>43872</v>
      </c>
      <c r="B3672" s="10">
        <v>4189.8881000000001</v>
      </c>
      <c r="C3672" s="10">
        <v>4192.3977000000004</v>
      </c>
      <c r="D3672" s="10">
        <v>4225.8586999999998</v>
      </c>
      <c r="E3672" s="10">
        <v>4176.9210999999996</v>
      </c>
      <c r="F3672" s="10">
        <v>4204.2317000000003</v>
      </c>
      <c r="G3672" s="10">
        <v>3118616292</v>
      </c>
      <c r="H3672" s="10">
        <v>33780456301</v>
      </c>
      <c r="I3672" s="10">
        <v>14.3436</v>
      </c>
      <c r="J3672" s="10">
        <v>0.34229999999999999</v>
      </c>
    </row>
    <row r="3673" spans="1:10" x14ac:dyDescent="0.25">
      <c r="A3673" s="9">
        <v>43873</v>
      </c>
      <c r="B3673" s="10">
        <v>4204.2317000000003</v>
      </c>
      <c r="C3673" s="10">
        <v>4194.0832</v>
      </c>
      <c r="D3673" s="10">
        <v>4231.5998</v>
      </c>
      <c r="E3673" s="10">
        <v>4185.9075999999995</v>
      </c>
      <c r="F3673" s="10">
        <v>4231.0030999999999</v>
      </c>
      <c r="G3673" s="10">
        <v>2355586860</v>
      </c>
      <c r="H3673" s="10">
        <v>26595211062</v>
      </c>
      <c r="I3673" s="10">
        <v>26.7714</v>
      </c>
      <c r="J3673" s="10">
        <v>0.63680000000000003</v>
      </c>
    </row>
    <row r="3674" spans="1:10" x14ac:dyDescent="0.25">
      <c r="A3674" s="9">
        <v>43874</v>
      </c>
      <c r="B3674" s="10">
        <v>4231.0030999999999</v>
      </c>
      <c r="C3674" s="10">
        <v>4231.0681000000004</v>
      </c>
      <c r="D3674" s="10">
        <v>4250.33</v>
      </c>
      <c r="E3674" s="10">
        <v>4203.1786000000002</v>
      </c>
      <c r="F3674" s="10">
        <v>4205.1120000000001</v>
      </c>
      <c r="G3674" s="10">
        <v>2774489955</v>
      </c>
      <c r="H3674" s="10">
        <v>31364488515</v>
      </c>
      <c r="I3674" s="10">
        <v>-25.891100000000002</v>
      </c>
      <c r="J3674" s="10">
        <v>-0.6119</v>
      </c>
    </row>
    <row r="3675" spans="1:10" x14ac:dyDescent="0.25">
      <c r="A3675" s="9">
        <v>43875</v>
      </c>
      <c r="B3675" s="10">
        <v>4205.1120000000001</v>
      </c>
      <c r="C3675" s="10">
        <v>4197.1103999999996</v>
      </c>
      <c r="D3675" s="10">
        <v>4236.9137000000001</v>
      </c>
      <c r="E3675" s="10">
        <v>4196.5713999999998</v>
      </c>
      <c r="F3675" s="10">
        <v>4236.9137000000001</v>
      </c>
      <c r="G3675" s="10">
        <v>2544789010</v>
      </c>
      <c r="H3675" s="10">
        <v>29698290851</v>
      </c>
      <c r="I3675" s="10">
        <v>31.8017</v>
      </c>
      <c r="J3675" s="10">
        <v>0.75629999999999997</v>
      </c>
    </row>
    <row r="3676" spans="1:10" x14ac:dyDescent="0.25">
      <c r="A3676" s="9">
        <v>43878</v>
      </c>
      <c r="B3676" s="10">
        <v>4236.9137000000001</v>
      </c>
      <c r="C3676" s="10">
        <v>4238.1948000000002</v>
      </c>
      <c r="D3676" s="10">
        <v>4324.8199000000004</v>
      </c>
      <c r="E3676" s="10">
        <v>4238.1948000000002</v>
      </c>
      <c r="F3676" s="10">
        <v>4324.7986000000001</v>
      </c>
      <c r="G3676" s="10">
        <v>3389562441</v>
      </c>
      <c r="H3676" s="10">
        <v>38737345538</v>
      </c>
      <c r="I3676" s="10">
        <v>87.884900000000002</v>
      </c>
      <c r="J3676" s="10">
        <v>2.0743</v>
      </c>
    </row>
    <row r="3677" spans="1:10" x14ac:dyDescent="0.25">
      <c r="A3677" s="9">
        <v>43879</v>
      </c>
      <c r="B3677" s="10">
        <v>4324.7986000000001</v>
      </c>
      <c r="C3677" s="10">
        <v>4324.3942999999999</v>
      </c>
      <c r="D3677" s="10">
        <v>4342.2857999999997</v>
      </c>
      <c r="E3677" s="10">
        <v>4293.8134</v>
      </c>
      <c r="F3677" s="10">
        <v>4333.7471999999998</v>
      </c>
      <c r="G3677" s="10">
        <v>2999436099</v>
      </c>
      <c r="H3677" s="10">
        <v>34490673215</v>
      </c>
      <c r="I3677" s="10">
        <v>8.9486000000000008</v>
      </c>
      <c r="J3677" s="10">
        <v>0.2069</v>
      </c>
    </row>
    <row r="3678" spans="1:10" x14ac:dyDescent="0.25">
      <c r="A3678" s="9">
        <v>43880</v>
      </c>
      <c r="B3678" s="10">
        <v>4333.7471999999998</v>
      </c>
      <c r="C3678" s="10">
        <v>4326.8085000000001</v>
      </c>
      <c r="D3678" s="10">
        <v>4349.6045000000004</v>
      </c>
      <c r="E3678" s="10">
        <v>4312.8460999999998</v>
      </c>
      <c r="F3678" s="10">
        <v>4316.4548000000004</v>
      </c>
      <c r="G3678" s="10">
        <v>2805007514</v>
      </c>
      <c r="H3678" s="10">
        <v>30366390436</v>
      </c>
      <c r="I3678" s="10">
        <v>-17.292400000000001</v>
      </c>
      <c r="J3678" s="10">
        <v>-0.39900000000000002</v>
      </c>
    </row>
    <row r="3679" spans="1:10" x14ac:dyDescent="0.25">
      <c r="A3679" s="9">
        <v>43881</v>
      </c>
      <c r="B3679" s="10">
        <v>4316.4548000000004</v>
      </c>
      <c r="C3679" s="10">
        <v>4325.3846999999996</v>
      </c>
      <c r="D3679" s="10">
        <v>4381.2537000000002</v>
      </c>
      <c r="E3679" s="10">
        <v>4308.8011999999999</v>
      </c>
      <c r="F3679" s="10">
        <v>4377.5906999999997</v>
      </c>
      <c r="G3679" s="10">
        <v>3530591048</v>
      </c>
      <c r="H3679" s="10">
        <v>38648668456</v>
      </c>
      <c r="I3679" s="10">
        <v>61.135899999999999</v>
      </c>
      <c r="J3679" s="10">
        <v>1.4162999999999999</v>
      </c>
    </row>
    <row r="3680" spans="1:10" x14ac:dyDescent="0.25">
      <c r="A3680" s="9">
        <v>43882</v>
      </c>
      <c r="B3680" s="10">
        <v>4377.5906999999997</v>
      </c>
      <c r="C3680" s="10">
        <v>4379.5060999999996</v>
      </c>
      <c r="D3680" s="10">
        <v>4413.5065000000004</v>
      </c>
      <c r="E3680" s="10">
        <v>4374.0072</v>
      </c>
      <c r="F3680" s="10">
        <v>4394.1839</v>
      </c>
      <c r="G3680" s="10">
        <v>3297903152</v>
      </c>
      <c r="H3680" s="10">
        <v>39077378377</v>
      </c>
      <c r="I3680" s="10">
        <v>16.5932</v>
      </c>
      <c r="J3680" s="10">
        <v>0.379</v>
      </c>
    </row>
    <row r="3681" spans="1:10" x14ac:dyDescent="0.25">
      <c r="A3681" s="9">
        <v>43885</v>
      </c>
      <c r="B3681" s="10">
        <v>4394.1839</v>
      </c>
      <c r="C3681" s="10">
        <v>4379.5366000000004</v>
      </c>
      <c r="D3681" s="10">
        <v>4384.9468999999999</v>
      </c>
      <c r="E3681" s="10">
        <v>4330.2874000000002</v>
      </c>
      <c r="F3681" s="10">
        <v>4363.5992999999999</v>
      </c>
      <c r="G3681" s="10">
        <v>3626419083</v>
      </c>
      <c r="H3681" s="10">
        <v>42931538514</v>
      </c>
      <c r="I3681" s="10">
        <v>-30.584599999999998</v>
      </c>
      <c r="J3681" s="10">
        <v>-0.69599999999999995</v>
      </c>
    </row>
    <row r="3682" spans="1:10" x14ac:dyDescent="0.25">
      <c r="A3682" s="9">
        <v>43886</v>
      </c>
      <c r="B3682" s="10">
        <v>4363.5992999999999</v>
      </c>
      <c r="C3682" s="10">
        <v>4292.0738000000001</v>
      </c>
      <c r="D3682" s="10">
        <v>4324.5739000000003</v>
      </c>
      <c r="E3682" s="10">
        <v>4223.8311000000003</v>
      </c>
      <c r="F3682" s="10">
        <v>4320.0838999999996</v>
      </c>
      <c r="G3682" s="10">
        <v>3889270240</v>
      </c>
      <c r="H3682" s="10">
        <v>44651510646</v>
      </c>
      <c r="I3682" s="10">
        <v>-43.5154</v>
      </c>
      <c r="J3682" s="10">
        <v>-0.99719999999999998</v>
      </c>
    </row>
    <row r="3683" spans="1:10" x14ac:dyDescent="0.25">
      <c r="A3683" s="9">
        <v>43887</v>
      </c>
      <c r="B3683" s="10">
        <v>4320.0838999999996</v>
      </c>
      <c r="C3683" s="10">
        <v>4271.6854000000003</v>
      </c>
      <c r="D3683" s="10">
        <v>4374.2165999999997</v>
      </c>
      <c r="E3683" s="10">
        <v>4264.5442000000003</v>
      </c>
      <c r="F3683" s="10">
        <v>4318.0415999999996</v>
      </c>
      <c r="G3683" s="10">
        <v>4800703937</v>
      </c>
      <c r="H3683" s="10">
        <v>51689476653</v>
      </c>
      <c r="I3683" s="10">
        <v>-2.0423</v>
      </c>
      <c r="J3683" s="10">
        <v>-4.7300000000000002E-2</v>
      </c>
    </row>
    <row r="3684" spans="1:10" x14ac:dyDescent="0.25">
      <c r="A3684" s="9">
        <v>43888</v>
      </c>
      <c r="B3684" s="10">
        <v>4318.0415999999996</v>
      </c>
      <c r="C3684" s="10">
        <v>4330.1121000000003</v>
      </c>
      <c r="D3684" s="10">
        <v>4348.7222000000002</v>
      </c>
      <c r="E3684" s="10">
        <v>4307.5384000000004</v>
      </c>
      <c r="F3684" s="10">
        <v>4323.5344999999998</v>
      </c>
      <c r="G3684" s="10">
        <v>3455427943</v>
      </c>
      <c r="H3684" s="10">
        <v>39297267420</v>
      </c>
      <c r="I3684" s="10">
        <v>5.4928999999999997</v>
      </c>
      <c r="J3684" s="10">
        <v>0.12720000000000001</v>
      </c>
    </row>
    <row r="3685" spans="1:10" x14ac:dyDescent="0.25">
      <c r="A3685" s="9">
        <v>43889</v>
      </c>
      <c r="B3685" s="10">
        <v>4323.5344999999998</v>
      </c>
      <c r="C3685" s="10">
        <v>4233.4890999999998</v>
      </c>
      <c r="D3685" s="10">
        <v>4270.5465000000004</v>
      </c>
      <c r="E3685" s="10">
        <v>4174.1391999999996</v>
      </c>
      <c r="F3685" s="10">
        <v>4189.4146000000001</v>
      </c>
      <c r="G3685" s="10">
        <v>4667215589</v>
      </c>
      <c r="H3685" s="10">
        <v>49918014914</v>
      </c>
      <c r="I3685" s="10">
        <v>-134.1199</v>
      </c>
      <c r="J3685" s="10">
        <v>-3.1021000000000001</v>
      </c>
    </row>
    <row r="3686" spans="1:10" x14ac:dyDescent="0.25">
      <c r="A3686" s="9">
        <v>43892</v>
      </c>
      <c r="B3686" s="10">
        <v>4189.4146000000001</v>
      </c>
      <c r="C3686" s="10">
        <v>4214.9984000000004</v>
      </c>
      <c r="D3686" s="10">
        <v>4364.4380000000001</v>
      </c>
      <c r="E3686" s="10">
        <v>4214.9984000000004</v>
      </c>
      <c r="F3686" s="10">
        <v>4354.6481000000003</v>
      </c>
      <c r="G3686" s="10">
        <v>4773699945</v>
      </c>
      <c r="H3686" s="10">
        <v>54210374272</v>
      </c>
      <c r="I3686" s="10">
        <v>165.23349999999999</v>
      </c>
      <c r="J3686" s="10">
        <v>3.9441000000000002</v>
      </c>
    </row>
    <row r="3687" spans="1:10" x14ac:dyDescent="0.25">
      <c r="A3687" s="9">
        <v>43893</v>
      </c>
      <c r="B3687" s="10">
        <v>4354.6481000000003</v>
      </c>
      <c r="C3687" s="10">
        <v>4405.5459000000001</v>
      </c>
      <c r="D3687" s="10">
        <v>4419.7559000000001</v>
      </c>
      <c r="E3687" s="10">
        <v>4327.3182999999999</v>
      </c>
      <c r="F3687" s="10">
        <v>4353.8437000000004</v>
      </c>
      <c r="G3687" s="10">
        <v>4499472881</v>
      </c>
      <c r="H3687" s="10">
        <v>51140094172</v>
      </c>
      <c r="I3687" s="10">
        <v>-0.8044</v>
      </c>
      <c r="J3687" s="10">
        <v>-1.8499999999999999E-2</v>
      </c>
    </row>
    <row r="3688" spans="1:10" x14ac:dyDescent="0.25">
      <c r="A3688" s="9">
        <v>43894</v>
      </c>
      <c r="B3688" s="10">
        <v>4353.8437000000004</v>
      </c>
      <c r="C3688" s="10">
        <v>4331.8293000000003</v>
      </c>
      <c r="D3688" s="10">
        <v>4410.6229000000003</v>
      </c>
      <c r="E3688" s="10">
        <v>4324.7812000000004</v>
      </c>
      <c r="F3688" s="10">
        <v>4409.942</v>
      </c>
      <c r="G3688" s="10">
        <v>3783523754</v>
      </c>
      <c r="H3688" s="10">
        <v>42922319698</v>
      </c>
      <c r="I3688" s="10">
        <v>56.098300000000002</v>
      </c>
      <c r="J3688" s="10">
        <v>1.2885</v>
      </c>
    </row>
    <row r="3689" spans="1:10" x14ac:dyDescent="0.25">
      <c r="A3689" s="9">
        <v>43895</v>
      </c>
      <c r="B3689" s="10">
        <v>4409.942</v>
      </c>
      <c r="C3689" s="10">
        <v>4436.9184999999998</v>
      </c>
      <c r="D3689" s="10">
        <v>4470.0393000000004</v>
      </c>
      <c r="E3689" s="10">
        <v>4420.0645999999997</v>
      </c>
      <c r="F3689" s="10">
        <v>4464.6084000000001</v>
      </c>
      <c r="G3689" s="10">
        <v>4839059227</v>
      </c>
      <c r="H3689" s="10">
        <v>54550736157</v>
      </c>
      <c r="I3689" s="10">
        <v>54.666400000000003</v>
      </c>
      <c r="J3689" s="10">
        <v>1.2396</v>
      </c>
    </row>
    <row r="3690" spans="1:10" x14ac:dyDescent="0.25">
      <c r="A3690" s="9">
        <v>43896</v>
      </c>
      <c r="B3690" s="10">
        <v>4464.6084000000001</v>
      </c>
      <c r="C3690" s="10">
        <v>4419.0208000000002</v>
      </c>
      <c r="D3690" s="10">
        <v>4425.7142999999996</v>
      </c>
      <c r="E3690" s="10">
        <v>4396.1387999999997</v>
      </c>
      <c r="F3690" s="10">
        <v>4411.6368000000002</v>
      </c>
      <c r="G3690" s="10">
        <v>3404732395</v>
      </c>
      <c r="H3690" s="10">
        <v>36744488193</v>
      </c>
      <c r="I3690" s="10">
        <v>-52.971600000000002</v>
      </c>
      <c r="J3690" s="10">
        <v>-1.1865000000000001</v>
      </c>
    </row>
    <row r="3691" spans="1:10" x14ac:dyDescent="0.25">
      <c r="A3691" s="9">
        <v>43899</v>
      </c>
      <c r="B3691" s="10">
        <v>4411.6368000000002</v>
      </c>
      <c r="C3691" s="10">
        <v>4354.6450000000004</v>
      </c>
      <c r="D3691" s="10">
        <v>4354.6450000000004</v>
      </c>
      <c r="E3691" s="10">
        <v>4274.3639000000003</v>
      </c>
      <c r="F3691" s="10">
        <v>4274.9411</v>
      </c>
      <c r="G3691" s="10">
        <v>4751461251</v>
      </c>
      <c r="H3691" s="10">
        <v>46778550501</v>
      </c>
      <c r="I3691" s="10">
        <v>-136.69569999999999</v>
      </c>
      <c r="J3691" s="10">
        <v>-3.0985</v>
      </c>
    </row>
    <row r="3692" spans="1:10" x14ac:dyDescent="0.25">
      <c r="A3692" s="9">
        <v>43900</v>
      </c>
      <c r="B3692" s="10">
        <v>4274.9411</v>
      </c>
      <c r="C3692" s="10">
        <v>4234.6985000000004</v>
      </c>
      <c r="D3692" s="10">
        <v>4351.3552</v>
      </c>
      <c r="E3692" s="10">
        <v>4223.0634</v>
      </c>
      <c r="F3692" s="10">
        <v>4351.1166999999996</v>
      </c>
      <c r="G3692" s="10">
        <v>4001368695</v>
      </c>
      <c r="H3692" s="10">
        <v>41741072183</v>
      </c>
      <c r="I3692" s="10">
        <v>76.175600000000003</v>
      </c>
      <c r="J3692" s="10">
        <v>1.7819</v>
      </c>
    </row>
    <row r="3693" spans="1:10" x14ac:dyDescent="0.25">
      <c r="A3693" s="9">
        <v>43901</v>
      </c>
      <c r="B3693" s="10">
        <v>4351.1166999999996</v>
      </c>
      <c r="C3693" s="10">
        <v>4360.6662999999999</v>
      </c>
      <c r="D3693" s="10">
        <v>4375.4054999999998</v>
      </c>
      <c r="E3693" s="10">
        <v>4313.0861999999997</v>
      </c>
      <c r="F3693" s="10">
        <v>4313.0861999999997</v>
      </c>
      <c r="G3693" s="10">
        <v>3184020398</v>
      </c>
      <c r="H3693" s="10">
        <v>32282288218</v>
      </c>
      <c r="I3693" s="10">
        <v>-38.030500000000004</v>
      </c>
      <c r="J3693" s="10">
        <v>-0.874</v>
      </c>
    </row>
    <row r="3694" spans="1:10" x14ac:dyDescent="0.25">
      <c r="A3694" s="9">
        <v>43902</v>
      </c>
      <c r="B3694" s="10">
        <v>4313.0861999999997</v>
      </c>
      <c r="C3694" s="10">
        <v>4261.9287999999997</v>
      </c>
      <c r="D3694" s="10">
        <v>4279.5486000000001</v>
      </c>
      <c r="E3694" s="10">
        <v>4212.2083000000002</v>
      </c>
      <c r="F3694" s="10">
        <v>4235.8481000000002</v>
      </c>
      <c r="G3694" s="10">
        <v>3345387326</v>
      </c>
      <c r="H3694" s="10">
        <v>33392127299</v>
      </c>
      <c r="I3694" s="10">
        <v>-77.238100000000003</v>
      </c>
      <c r="J3694" s="10">
        <v>-1.7907999999999999</v>
      </c>
    </row>
    <row r="3695" spans="1:10" x14ac:dyDescent="0.25">
      <c r="A3695" s="9">
        <v>43903</v>
      </c>
      <c r="B3695" s="10">
        <v>4235.8481000000002</v>
      </c>
      <c r="C3695" s="10">
        <v>4059.8964999999998</v>
      </c>
      <c r="D3695" s="10">
        <v>4197.1801999999998</v>
      </c>
      <c r="E3695" s="10">
        <v>4047.0418</v>
      </c>
      <c r="F3695" s="10">
        <v>4169.3959000000004</v>
      </c>
      <c r="G3695" s="10">
        <v>4239100373</v>
      </c>
      <c r="H3695" s="10">
        <v>42401787237</v>
      </c>
      <c r="I3695" s="10">
        <v>-66.452200000000005</v>
      </c>
      <c r="J3695" s="10">
        <v>-1.5688</v>
      </c>
    </row>
    <row r="3696" spans="1:10" x14ac:dyDescent="0.25">
      <c r="A3696" s="9">
        <v>43906</v>
      </c>
      <c r="B3696" s="10">
        <v>4169.3959000000004</v>
      </c>
      <c r="C3696" s="10">
        <v>4191.9762000000001</v>
      </c>
      <c r="D3696" s="10">
        <v>4191.9970999999996</v>
      </c>
      <c r="E3696" s="10">
        <v>4030.1224999999999</v>
      </c>
      <c r="F3696" s="10">
        <v>4040.0484000000001</v>
      </c>
      <c r="G3696" s="10">
        <v>4022845737</v>
      </c>
      <c r="H3696" s="10">
        <v>40654450995</v>
      </c>
      <c r="I3696" s="10">
        <v>-129.3475</v>
      </c>
      <c r="J3696" s="10">
        <v>-3.1023000000000001</v>
      </c>
    </row>
    <row r="3697" spans="1:10" x14ac:dyDescent="0.25">
      <c r="A3697" s="9">
        <v>43907</v>
      </c>
      <c r="B3697" s="10">
        <v>4040.0484000000001</v>
      </c>
      <c r="C3697" s="10">
        <v>4042.7494000000002</v>
      </c>
      <c r="D3697" s="10">
        <v>4091.6695</v>
      </c>
      <c r="E3697" s="10">
        <v>3940.9537</v>
      </c>
      <c r="F3697" s="10">
        <v>4025.3744000000002</v>
      </c>
      <c r="G3697" s="10">
        <v>3591970915</v>
      </c>
      <c r="H3697" s="10">
        <v>37157899307</v>
      </c>
      <c r="I3697" s="10">
        <v>-14.673999999999999</v>
      </c>
      <c r="J3697" s="10">
        <v>-0.36320000000000002</v>
      </c>
    </row>
    <row r="3698" spans="1:10" x14ac:dyDescent="0.25">
      <c r="A3698" s="9">
        <v>43908</v>
      </c>
      <c r="B3698" s="10">
        <v>4025.3744000000002</v>
      </c>
      <c r="C3698" s="10">
        <v>4052.5762</v>
      </c>
      <c r="D3698" s="10">
        <v>4082.8789999999999</v>
      </c>
      <c r="E3698" s="10">
        <v>3966.9283</v>
      </c>
      <c r="F3698" s="10">
        <v>3967.0998</v>
      </c>
      <c r="G3698" s="10">
        <v>3427625606</v>
      </c>
      <c r="H3698" s="10">
        <v>38934686743</v>
      </c>
      <c r="I3698" s="10">
        <v>-58.2746</v>
      </c>
      <c r="J3698" s="10">
        <v>-1.4477</v>
      </c>
    </row>
    <row r="3699" spans="1:10" x14ac:dyDescent="0.25">
      <c r="A3699" s="9">
        <v>43909</v>
      </c>
      <c r="B3699" s="10">
        <v>3967.0998</v>
      </c>
      <c r="C3699" s="10">
        <v>3961.2970999999998</v>
      </c>
      <c r="D3699" s="10">
        <v>3984.6772999999998</v>
      </c>
      <c r="E3699" s="10">
        <v>3860.7181999999998</v>
      </c>
      <c r="F3699" s="10">
        <v>3927.0576000000001</v>
      </c>
      <c r="G3699" s="10">
        <v>4225589910</v>
      </c>
      <c r="H3699" s="10">
        <v>44968919114</v>
      </c>
      <c r="I3699" s="10">
        <v>-40.042200000000001</v>
      </c>
      <c r="J3699" s="10">
        <v>-1.0094000000000001</v>
      </c>
    </row>
    <row r="3700" spans="1:10" x14ac:dyDescent="0.25">
      <c r="A3700" s="9">
        <v>43910</v>
      </c>
      <c r="B3700" s="10">
        <v>3927.0576000000001</v>
      </c>
      <c r="C3700" s="10">
        <v>3965.1936000000001</v>
      </c>
      <c r="D3700" s="10">
        <v>3989.9744999999998</v>
      </c>
      <c r="E3700" s="10">
        <v>3922.6934999999999</v>
      </c>
      <c r="F3700" s="10">
        <v>3981.6433999999999</v>
      </c>
      <c r="G3700" s="10">
        <v>3179496423</v>
      </c>
      <c r="H3700" s="10">
        <v>34715275058</v>
      </c>
      <c r="I3700" s="10">
        <v>54.585799999999999</v>
      </c>
      <c r="J3700" s="10">
        <v>1.39</v>
      </c>
    </row>
    <row r="3701" spans="1:10" x14ac:dyDescent="0.25">
      <c r="A3701" s="9">
        <v>43913</v>
      </c>
      <c r="B3701" s="10">
        <v>3981.6433999999999</v>
      </c>
      <c r="C3701" s="10">
        <v>3892.0727000000002</v>
      </c>
      <c r="D3701" s="10">
        <v>3922.9286000000002</v>
      </c>
      <c r="E3701" s="10">
        <v>3860.4472999999998</v>
      </c>
      <c r="F3701" s="10">
        <v>3866.5652</v>
      </c>
      <c r="G3701" s="10">
        <v>2779473908</v>
      </c>
      <c r="H3701" s="10">
        <v>30643744529</v>
      </c>
      <c r="I3701" s="10">
        <v>-115.0782</v>
      </c>
      <c r="J3701" s="10">
        <v>-2.8902000000000001</v>
      </c>
    </row>
    <row r="3702" spans="1:10" x14ac:dyDescent="0.25">
      <c r="A3702" s="9">
        <v>43914</v>
      </c>
      <c r="B3702" s="10">
        <v>3866.5652</v>
      </c>
      <c r="C3702" s="10">
        <v>3925.4249</v>
      </c>
      <c r="D3702" s="10">
        <v>3964.7357000000002</v>
      </c>
      <c r="E3702" s="10">
        <v>3888.1884</v>
      </c>
      <c r="F3702" s="10">
        <v>3962.0931999999998</v>
      </c>
      <c r="G3702" s="10">
        <v>2968036801</v>
      </c>
      <c r="H3702" s="10">
        <v>32761288564</v>
      </c>
      <c r="I3702" s="10">
        <v>95.528000000000006</v>
      </c>
      <c r="J3702" s="10">
        <v>2.4706000000000001</v>
      </c>
    </row>
    <row r="3703" spans="1:10" x14ac:dyDescent="0.25">
      <c r="A3703" s="9">
        <v>43915</v>
      </c>
      <c r="B3703" s="10">
        <v>3962.0931999999998</v>
      </c>
      <c r="C3703" s="10">
        <v>4030.0174999999999</v>
      </c>
      <c r="D3703" s="10">
        <v>4052.2855</v>
      </c>
      <c r="E3703" s="10">
        <v>3996.6572999999999</v>
      </c>
      <c r="F3703" s="10">
        <v>4044.2633999999998</v>
      </c>
      <c r="G3703" s="10">
        <v>3215126865</v>
      </c>
      <c r="H3703" s="10">
        <v>37297833290</v>
      </c>
      <c r="I3703" s="10">
        <v>82.170199999999994</v>
      </c>
      <c r="J3703" s="10">
        <v>2.0739000000000001</v>
      </c>
    </row>
    <row r="3704" spans="1:10" x14ac:dyDescent="0.25">
      <c r="A3704" s="9">
        <v>43916</v>
      </c>
      <c r="B3704" s="10">
        <v>4044.2633999999998</v>
      </c>
      <c r="C3704" s="10">
        <v>4019.7384000000002</v>
      </c>
      <c r="D3704" s="10">
        <v>4031.0839000000001</v>
      </c>
      <c r="E3704" s="10">
        <v>4000.5771</v>
      </c>
      <c r="F3704" s="10">
        <v>4004.6053000000002</v>
      </c>
      <c r="G3704" s="10">
        <v>2401020517</v>
      </c>
      <c r="H3704" s="10">
        <v>26334988894</v>
      </c>
      <c r="I3704" s="10">
        <v>-39.658099999999997</v>
      </c>
      <c r="J3704" s="10">
        <v>-0.98060000000000003</v>
      </c>
    </row>
    <row r="3705" spans="1:10" x14ac:dyDescent="0.25">
      <c r="A3705" s="9">
        <v>43917</v>
      </c>
      <c r="B3705" s="10">
        <v>4004.6053000000002</v>
      </c>
      <c r="C3705" s="10">
        <v>4041.5969</v>
      </c>
      <c r="D3705" s="10">
        <v>4072.6307999999999</v>
      </c>
      <c r="E3705" s="10">
        <v>4025.2460999999998</v>
      </c>
      <c r="F3705" s="10">
        <v>4033.9434999999999</v>
      </c>
      <c r="G3705" s="10">
        <v>2838573458</v>
      </c>
      <c r="H3705" s="10">
        <v>30695524462</v>
      </c>
      <c r="I3705" s="10">
        <v>29.338200000000001</v>
      </c>
      <c r="J3705" s="10">
        <v>0.73260000000000003</v>
      </c>
    </row>
    <row r="3706" spans="1:10" x14ac:dyDescent="0.25">
      <c r="A3706" s="9">
        <v>43920</v>
      </c>
      <c r="B3706" s="10">
        <v>4033.9434999999999</v>
      </c>
      <c r="C3706" s="10">
        <v>3991.4670999999998</v>
      </c>
      <c r="D3706" s="10">
        <v>3999.9454999999998</v>
      </c>
      <c r="E3706" s="10">
        <v>3953.857</v>
      </c>
      <c r="F3706" s="10">
        <v>3982.0273000000002</v>
      </c>
      <c r="G3706" s="10">
        <v>2795049088</v>
      </c>
      <c r="H3706" s="10">
        <v>30026876236</v>
      </c>
      <c r="I3706" s="10">
        <v>-51.916200000000003</v>
      </c>
      <c r="J3706" s="10">
        <v>-1.2869999999999999</v>
      </c>
    </row>
    <row r="3707" spans="1:10" x14ac:dyDescent="0.25">
      <c r="A3707" s="9">
        <v>43921</v>
      </c>
      <c r="B3707" s="10">
        <v>3982.0273000000002</v>
      </c>
      <c r="C3707" s="10">
        <v>4010.1559000000002</v>
      </c>
      <c r="D3707" s="10">
        <v>4014.2408</v>
      </c>
      <c r="E3707" s="10">
        <v>3964.2755999999999</v>
      </c>
      <c r="F3707" s="10">
        <v>3975.1352000000002</v>
      </c>
      <c r="G3707" s="10">
        <v>2614751466</v>
      </c>
      <c r="H3707" s="10">
        <v>25231221314</v>
      </c>
      <c r="I3707" s="10">
        <v>-6.8921000000000001</v>
      </c>
      <c r="J3707" s="10">
        <v>-0.1731</v>
      </c>
    </row>
    <row r="3708" spans="1:10" x14ac:dyDescent="0.25">
      <c r="A3708" s="9">
        <v>43922</v>
      </c>
      <c r="B3708" s="10">
        <v>3975.1352000000002</v>
      </c>
      <c r="C3708" s="10">
        <v>3970.8065000000001</v>
      </c>
      <c r="D3708" s="10">
        <v>4005.0790999999999</v>
      </c>
      <c r="E3708" s="10">
        <v>3947.4814999999999</v>
      </c>
      <c r="F3708" s="10">
        <v>3950.9549000000002</v>
      </c>
      <c r="G3708" s="10">
        <v>2242002445</v>
      </c>
      <c r="H3708" s="10">
        <v>24711961713</v>
      </c>
      <c r="I3708" s="10">
        <v>-24.180299999999999</v>
      </c>
      <c r="J3708" s="10">
        <v>-0.60829999999999995</v>
      </c>
    </row>
    <row r="3709" spans="1:10" x14ac:dyDescent="0.25">
      <c r="A3709" s="9">
        <v>43923</v>
      </c>
      <c r="B3709" s="10">
        <v>3950.9549000000002</v>
      </c>
      <c r="C3709" s="10">
        <v>3931.6507999999999</v>
      </c>
      <c r="D3709" s="10">
        <v>4005.2168999999999</v>
      </c>
      <c r="E3709" s="10">
        <v>3923.0133000000001</v>
      </c>
      <c r="F3709" s="10">
        <v>4005.2168999999999</v>
      </c>
      <c r="G3709" s="10">
        <v>2198954944</v>
      </c>
      <c r="H3709" s="10">
        <v>22371528183</v>
      </c>
      <c r="I3709" s="10">
        <v>54.262</v>
      </c>
      <c r="J3709" s="10">
        <v>1.3734</v>
      </c>
    </row>
    <row r="3710" spans="1:10" x14ac:dyDescent="0.25">
      <c r="A3710" s="9">
        <v>43924</v>
      </c>
      <c r="B3710" s="10">
        <v>4005.2168999999999</v>
      </c>
      <c r="C3710" s="10">
        <v>3997.6673999999998</v>
      </c>
      <c r="D3710" s="10">
        <v>4011.3890000000001</v>
      </c>
      <c r="E3710" s="10">
        <v>3969.3074999999999</v>
      </c>
      <c r="F3710" s="10">
        <v>3984.0783999999999</v>
      </c>
      <c r="G3710" s="10">
        <v>1959769140</v>
      </c>
      <c r="H3710" s="10">
        <v>19729892389</v>
      </c>
      <c r="I3710" s="10">
        <v>-21.138500000000001</v>
      </c>
      <c r="J3710" s="10">
        <v>-0.52780000000000005</v>
      </c>
    </row>
    <row r="3711" spans="1:10" x14ac:dyDescent="0.25">
      <c r="A3711" s="9">
        <v>43928</v>
      </c>
      <c r="B3711" s="10">
        <v>3984.0783999999999</v>
      </c>
      <c r="C3711" s="10">
        <v>4033.8166999999999</v>
      </c>
      <c r="D3711" s="10">
        <v>4062.9115999999999</v>
      </c>
      <c r="E3711" s="10">
        <v>4027.2745</v>
      </c>
      <c r="F3711" s="10">
        <v>4057.7078000000001</v>
      </c>
      <c r="G3711" s="10">
        <v>2875968919</v>
      </c>
      <c r="H3711" s="10">
        <v>31861878951</v>
      </c>
      <c r="I3711" s="10">
        <v>73.629400000000004</v>
      </c>
      <c r="J3711" s="10">
        <v>1.8481000000000001</v>
      </c>
    </row>
    <row r="3712" spans="1:10" x14ac:dyDescent="0.25">
      <c r="A3712" s="9">
        <v>43929</v>
      </c>
      <c r="B3712" s="10">
        <v>4057.7078000000001</v>
      </c>
      <c r="C3712" s="10">
        <v>4040.3733999999999</v>
      </c>
      <c r="D3712" s="10">
        <v>4061.8541</v>
      </c>
      <c r="E3712" s="10">
        <v>4021.1224000000002</v>
      </c>
      <c r="F3712" s="10">
        <v>4054.2860999999998</v>
      </c>
      <c r="G3712" s="10">
        <v>2129516751</v>
      </c>
      <c r="H3712" s="10">
        <v>21989715351</v>
      </c>
      <c r="I3712" s="10">
        <v>-3.4217</v>
      </c>
      <c r="J3712" s="10">
        <v>-8.43E-2</v>
      </c>
    </row>
    <row r="3713" spans="1:10" x14ac:dyDescent="0.25">
      <c r="A3713" s="9">
        <v>43930</v>
      </c>
      <c r="B3713" s="10">
        <v>4054.2860999999998</v>
      </c>
      <c r="C3713" s="10">
        <v>4064.9856</v>
      </c>
      <c r="D3713" s="10">
        <v>4073.4425999999999</v>
      </c>
      <c r="E3713" s="10">
        <v>4056.6392999999998</v>
      </c>
      <c r="F3713" s="10">
        <v>4065.4533000000001</v>
      </c>
      <c r="G3713" s="10">
        <v>1758347398</v>
      </c>
      <c r="H3713" s="10">
        <v>19184585195</v>
      </c>
      <c r="I3713" s="10">
        <v>11.167199999999999</v>
      </c>
      <c r="J3713" s="10">
        <v>0.27539999999999998</v>
      </c>
    </row>
    <row r="3714" spans="1:10" x14ac:dyDescent="0.25">
      <c r="A3714" s="9">
        <v>43931</v>
      </c>
      <c r="B3714" s="10">
        <v>4065.4533000000001</v>
      </c>
      <c r="C3714" s="10">
        <v>4070.1352999999999</v>
      </c>
      <c r="D3714" s="10">
        <v>4079.3845000000001</v>
      </c>
      <c r="E3714" s="10">
        <v>4012.4886999999999</v>
      </c>
      <c r="F3714" s="10">
        <v>4023.0803000000001</v>
      </c>
      <c r="G3714" s="10">
        <v>2094990843</v>
      </c>
      <c r="H3714" s="10">
        <v>24472982475</v>
      </c>
      <c r="I3714" s="10">
        <v>-42.372999999999998</v>
      </c>
      <c r="J3714" s="10">
        <v>-1.0423</v>
      </c>
    </row>
    <row r="3715" spans="1:10" x14ac:dyDescent="0.25">
      <c r="A3715" s="9">
        <v>43934</v>
      </c>
      <c r="B3715" s="10">
        <v>4023.0803000000001</v>
      </c>
      <c r="C3715" s="10">
        <v>4010.3984</v>
      </c>
      <c r="D3715" s="10">
        <v>4025.5758999999998</v>
      </c>
      <c r="E3715" s="10">
        <v>3989.0610999999999</v>
      </c>
      <c r="F3715" s="10">
        <v>4012.5880999999999</v>
      </c>
      <c r="G3715" s="10">
        <v>1803399086</v>
      </c>
      <c r="H3715" s="10">
        <v>19673601579</v>
      </c>
      <c r="I3715" s="10">
        <v>-10.4922</v>
      </c>
      <c r="J3715" s="10">
        <v>-0.26079999999999998</v>
      </c>
    </row>
    <row r="3716" spans="1:10" x14ac:dyDescent="0.25">
      <c r="A3716" s="9">
        <v>43935</v>
      </c>
      <c r="B3716" s="10">
        <v>4012.5880999999999</v>
      </c>
      <c r="C3716" s="10">
        <v>4026.1235000000001</v>
      </c>
      <c r="D3716" s="10">
        <v>4063.9074000000001</v>
      </c>
      <c r="E3716" s="10">
        <v>4026.1235000000001</v>
      </c>
      <c r="F3716" s="10">
        <v>4063.7087000000001</v>
      </c>
      <c r="G3716" s="10">
        <v>2128506327</v>
      </c>
      <c r="H3716" s="10">
        <v>24169350591</v>
      </c>
      <c r="I3716" s="10">
        <v>51.120600000000003</v>
      </c>
      <c r="J3716" s="10">
        <v>1.274</v>
      </c>
    </row>
    <row r="3717" spans="1:10" x14ac:dyDescent="0.25">
      <c r="A3717" s="9">
        <v>43936</v>
      </c>
      <c r="B3717" s="10">
        <v>4063.7087000000001</v>
      </c>
      <c r="C3717" s="10">
        <v>4066.8946000000001</v>
      </c>
      <c r="D3717" s="10">
        <v>4068.2203</v>
      </c>
      <c r="E3717" s="10">
        <v>4035.6660000000002</v>
      </c>
      <c r="F3717" s="10">
        <v>4041.3917999999999</v>
      </c>
      <c r="G3717" s="10">
        <v>1865095737</v>
      </c>
      <c r="H3717" s="10">
        <v>21395432833</v>
      </c>
      <c r="I3717" s="10">
        <v>-22.3169</v>
      </c>
      <c r="J3717" s="10">
        <v>-0.54920000000000002</v>
      </c>
    </row>
    <row r="3718" spans="1:10" x14ac:dyDescent="0.25">
      <c r="A3718" s="9">
        <v>43937</v>
      </c>
      <c r="B3718" s="10">
        <v>4041.3917999999999</v>
      </c>
      <c r="C3718" s="10">
        <v>4020.0695000000001</v>
      </c>
      <c r="D3718" s="10">
        <v>4035.7179000000001</v>
      </c>
      <c r="E3718" s="10">
        <v>4010.0273999999999</v>
      </c>
      <c r="F3718" s="10">
        <v>4029.002</v>
      </c>
      <c r="G3718" s="10">
        <v>1763159629</v>
      </c>
      <c r="H3718" s="10">
        <v>18704827181</v>
      </c>
      <c r="I3718" s="10">
        <v>-12.389799999999999</v>
      </c>
      <c r="J3718" s="10">
        <v>-0.30659999999999998</v>
      </c>
    </row>
    <row r="3719" spans="1:10" x14ac:dyDescent="0.25">
      <c r="A3719" s="9">
        <v>43938</v>
      </c>
      <c r="B3719" s="10">
        <v>4029.002</v>
      </c>
      <c r="C3719" s="10">
        <v>4044.6615000000002</v>
      </c>
      <c r="D3719" s="10">
        <v>4062.2184999999999</v>
      </c>
      <c r="E3719" s="10">
        <v>4037.0416</v>
      </c>
      <c r="F3719" s="10">
        <v>4040.9176000000002</v>
      </c>
      <c r="G3719" s="10">
        <v>2564606623</v>
      </c>
      <c r="H3719" s="10">
        <v>28323769529</v>
      </c>
      <c r="I3719" s="10">
        <v>11.9156</v>
      </c>
      <c r="J3719" s="10">
        <v>0.29570000000000002</v>
      </c>
    </row>
    <row r="3720" spans="1:10" x14ac:dyDescent="0.25">
      <c r="A3720" s="9">
        <v>43941</v>
      </c>
      <c r="B3720" s="10">
        <v>4040.9176000000002</v>
      </c>
      <c r="C3720" s="10">
        <v>4051.4349999999999</v>
      </c>
      <c r="D3720" s="10">
        <v>4064.7660999999998</v>
      </c>
      <c r="E3720" s="10">
        <v>4033.8885</v>
      </c>
      <c r="F3720" s="10">
        <v>4064.3126000000002</v>
      </c>
      <c r="G3720" s="10">
        <v>2329828546</v>
      </c>
      <c r="H3720" s="10">
        <v>24880866552</v>
      </c>
      <c r="I3720" s="10">
        <v>23.395</v>
      </c>
      <c r="J3720" s="10">
        <v>0.57899999999999996</v>
      </c>
    </row>
    <row r="3721" spans="1:10" x14ac:dyDescent="0.25">
      <c r="A3721" s="9">
        <v>43942</v>
      </c>
      <c r="B3721" s="10">
        <v>4064.3126000000002</v>
      </c>
      <c r="C3721" s="10">
        <v>4047.6073999999999</v>
      </c>
      <c r="D3721" s="10">
        <v>4049.5223000000001</v>
      </c>
      <c r="E3721" s="10">
        <v>4009.6763000000001</v>
      </c>
      <c r="F3721" s="10">
        <v>4039.7046999999998</v>
      </c>
      <c r="G3721" s="10">
        <v>2227561167</v>
      </c>
      <c r="H3721" s="10">
        <v>23591416406</v>
      </c>
      <c r="I3721" s="10">
        <v>-24.607900000000001</v>
      </c>
      <c r="J3721" s="10">
        <v>-0.60550000000000004</v>
      </c>
    </row>
    <row r="3722" spans="1:10" x14ac:dyDescent="0.25">
      <c r="A3722" s="9">
        <v>43943</v>
      </c>
      <c r="B3722" s="10">
        <v>4039.7046999999998</v>
      </c>
      <c r="C3722" s="10">
        <v>4019.4955</v>
      </c>
      <c r="D3722" s="10">
        <v>4056.6477</v>
      </c>
      <c r="E3722" s="10">
        <v>4008.1345999999999</v>
      </c>
      <c r="F3722" s="10">
        <v>4056.4416999999999</v>
      </c>
      <c r="G3722" s="10">
        <v>1876227745</v>
      </c>
      <c r="H3722" s="10">
        <v>19533137435</v>
      </c>
      <c r="I3722" s="10">
        <v>16.736999999999998</v>
      </c>
      <c r="J3722" s="10">
        <v>0.4143</v>
      </c>
    </row>
    <row r="3723" spans="1:10" x14ac:dyDescent="0.25">
      <c r="A3723" s="9">
        <v>43944</v>
      </c>
      <c r="B3723" s="10">
        <v>4056.4416999999999</v>
      </c>
      <c r="C3723" s="10">
        <v>4065.5983999999999</v>
      </c>
      <c r="D3723" s="10">
        <v>4068.2881000000002</v>
      </c>
      <c r="E3723" s="10">
        <v>4041.3544999999999</v>
      </c>
      <c r="F3723" s="10">
        <v>4043.8564999999999</v>
      </c>
      <c r="G3723" s="10">
        <v>2241655699</v>
      </c>
      <c r="H3723" s="10">
        <v>22045247417</v>
      </c>
      <c r="I3723" s="10">
        <v>-12.5852</v>
      </c>
      <c r="J3723" s="10">
        <v>-0.31030000000000002</v>
      </c>
    </row>
    <row r="3724" spans="1:10" x14ac:dyDescent="0.25">
      <c r="A3724" s="9">
        <v>43945</v>
      </c>
      <c r="B3724" s="10">
        <v>4043.8564999999999</v>
      </c>
      <c r="C3724" s="10">
        <v>4049.4049</v>
      </c>
      <c r="D3724" s="10">
        <v>4052.9893000000002</v>
      </c>
      <c r="E3724" s="10">
        <v>4010.2015999999999</v>
      </c>
      <c r="F3724" s="10">
        <v>4019.4196999999999</v>
      </c>
      <c r="G3724" s="10">
        <v>1837103683</v>
      </c>
      <c r="H3724" s="10">
        <v>19300265667</v>
      </c>
      <c r="I3724" s="10">
        <v>-24.436800000000002</v>
      </c>
      <c r="J3724" s="10">
        <v>-0.60429999999999995</v>
      </c>
    </row>
    <row r="3725" spans="1:10" x14ac:dyDescent="0.25">
      <c r="A3725" s="9">
        <v>43948</v>
      </c>
      <c r="B3725" s="10">
        <v>4019.4196999999999</v>
      </c>
      <c r="C3725" s="10">
        <v>4025.4940000000001</v>
      </c>
      <c r="D3725" s="10">
        <v>4064.3357000000001</v>
      </c>
      <c r="E3725" s="10">
        <v>4025.3926999999999</v>
      </c>
      <c r="F3725" s="10">
        <v>4042.9854</v>
      </c>
      <c r="G3725" s="10">
        <v>2313799140</v>
      </c>
      <c r="H3725" s="10">
        <v>24340245947</v>
      </c>
      <c r="I3725" s="10">
        <v>23.5657</v>
      </c>
      <c r="J3725" s="10">
        <v>0.58630000000000004</v>
      </c>
    </row>
    <row r="3726" spans="1:10" x14ac:dyDescent="0.25">
      <c r="A3726" s="9">
        <v>43949</v>
      </c>
      <c r="B3726" s="10">
        <v>4042.9854</v>
      </c>
      <c r="C3726" s="10">
        <v>4047.0036</v>
      </c>
      <c r="D3726" s="10">
        <v>4047.0036</v>
      </c>
      <c r="E3726" s="10">
        <v>3937.5423999999998</v>
      </c>
      <c r="F3726" s="10">
        <v>4018.5063</v>
      </c>
      <c r="G3726" s="10">
        <v>2504300727</v>
      </c>
      <c r="H3726" s="10">
        <v>25038080223</v>
      </c>
      <c r="I3726" s="10">
        <v>-24.479099999999999</v>
      </c>
      <c r="J3726" s="10">
        <v>-0.60550000000000004</v>
      </c>
    </row>
    <row r="3727" spans="1:10" x14ac:dyDescent="0.25">
      <c r="A3727" s="9">
        <v>43950</v>
      </c>
      <c r="B3727" s="10">
        <v>4018.5063</v>
      </c>
      <c r="C3727" s="10">
        <v>4008.527</v>
      </c>
      <c r="D3727" s="10">
        <v>4053.9494</v>
      </c>
      <c r="E3727" s="10">
        <v>4007.5929000000001</v>
      </c>
      <c r="F3727" s="10">
        <v>4053.9494</v>
      </c>
      <c r="G3727" s="10">
        <v>2628266963</v>
      </c>
      <c r="H3727" s="10">
        <v>28664494191</v>
      </c>
      <c r="I3727" s="10">
        <v>35.443100000000001</v>
      </c>
      <c r="J3727" s="10">
        <v>0.88200000000000001</v>
      </c>
    </row>
    <row r="3728" spans="1:10" x14ac:dyDescent="0.25">
      <c r="A3728" s="9">
        <v>43951</v>
      </c>
      <c r="B3728" s="10">
        <v>4053.9494</v>
      </c>
      <c r="C3728" s="10">
        <v>4050.1968000000002</v>
      </c>
      <c r="D3728" s="10">
        <v>4093.3795</v>
      </c>
      <c r="E3728" s="10">
        <v>4049.5454</v>
      </c>
      <c r="F3728" s="10">
        <v>4090.1242999999999</v>
      </c>
      <c r="G3728" s="10">
        <v>2804850105</v>
      </c>
      <c r="H3728" s="10">
        <v>30059742961</v>
      </c>
      <c r="I3728" s="10">
        <v>36.174900000000001</v>
      </c>
      <c r="J3728" s="10">
        <v>0.89229999999999998</v>
      </c>
    </row>
    <row r="3729" spans="1:10" x14ac:dyDescent="0.25">
      <c r="A3729" s="9">
        <v>43957</v>
      </c>
      <c r="B3729" s="10">
        <v>4090.1242999999999</v>
      </c>
      <c r="C3729" s="10">
        <v>4052.7593000000002</v>
      </c>
      <c r="D3729" s="10">
        <v>4096.8225000000002</v>
      </c>
      <c r="E3729" s="10">
        <v>4044.7247000000002</v>
      </c>
      <c r="F3729" s="10">
        <v>4094.1990999999998</v>
      </c>
      <c r="G3729" s="10">
        <v>3261013585</v>
      </c>
      <c r="H3729" s="10">
        <v>34615742344</v>
      </c>
      <c r="I3729" s="10">
        <v>4.0747999999999998</v>
      </c>
      <c r="J3729" s="10">
        <v>9.9599999999999994E-2</v>
      </c>
    </row>
    <row r="3730" spans="1:10" x14ac:dyDescent="0.25">
      <c r="A3730" s="9">
        <v>43958</v>
      </c>
      <c r="B3730" s="10">
        <v>4094.1990999999998</v>
      </c>
      <c r="C3730" s="10">
        <v>4088.7348999999999</v>
      </c>
      <c r="D3730" s="10">
        <v>4104.6998000000003</v>
      </c>
      <c r="E3730" s="10">
        <v>4075.2842999999998</v>
      </c>
      <c r="F3730" s="10">
        <v>4100.4832999999999</v>
      </c>
      <c r="G3730" s="10">
        <v>2516820955</v>
      </c>
      <c r="H3730" s="10">
        <v>26420187185</v>
      </c>
      <c r="I3730" s="10">
        <v>6.2842000000000002</v>
      </c>
      <c r="J3730" s="10">
        <v>0.1535</v>
      </c>
    </row>
    <row r="3731" spans="1:10" x14ac:dyDescent="0.25">
      <c r="A3731" s="9">
        <v>43959</v>
      </c>
      <c r="B3731" s="10">
        <v>4100.4832999999999</v>
      </c>
      <c r="C3731" s="10">
        <v>4111.0897000000004</v>
      </c>
      <c r="D3731" s="10">
        <v>4139.9772000000003</v>
      </c>
      <c r="E3731" s="10">
        <v>4106.5118000000002</v>
      </c>
      <c r="F3731" s="10">
        <v>4132.8085000000001</v>
      </c>
      <c r="G3731" s="10">
        <v>2637944687</v>
      </c>
      <c r="H3731" s="10">
        <v>29163800922</v>
      </c>
      <c r="I3731" s="10">
        <v>32.325200000000002</v>
      </c>
      <c r="J3731" s="10">
        <v>0.7883</v>
      </c>
    </row>
    <row r="3732" spans="1:10" x14ac:dyDescent="0.25">
      <c r="A3732" s="9">
        <v>43962</v>
      </c>
      <c r="B3732" s="10">
        <v>4132.8085000000001</v>
      </c>
      <c r="C3732" s="10">
        <v>4138.0767999999998</v>
      </c>
      <c r="D3732" s="10">
        <v>4155.1399000000001</v>
      </c>
      <c r="E3732" s="10">
        <v>4121.3859000000002</v>
      </c>
      <c r="F3732" s="10">
        <v>4134.9394000000002</v>
      </c>
      <c r="G3732" s="10">
        <v>2583496961</v>
      </c>
      <c r="H3732" s="10">
        <v>28966592243</v>
      </c>
      <c r="I3732" s="10">
        <v>2.1309</v>
      </c>
      <c r="J3732" s="10">
        <v>5.16E-2</v>
      </c>
    </row>
    <row r="3733" spans="1:10" x14ac:dyDescent="0.25">
      <c r="A3733" s="9">
        <v>43963</v>
      </c>
      <c r="B3733" s="10">
        <v>4134.9394000000002</v>
      </c>
      <c r="C3733" s="10">
        <v>4138.7650999999996</v>
      </c>
      <c r="D3733" s="10">
        <v>4139.1485000000002</v>
      </c>
      <c r="E3733" s="10">
        <v>4097.1282000000001</v>
      </c>
      <c r="F3733" s="10">
        <v>4121.5078999999996</v>
      </c>
      <c r="G3733" s="10">
        <v>2173124103</v>
      </c>
      <c r="H3733" s="10">
        <v>24292431187</v>
      </c>
      <c r="I3733" s="10">
        <v>-13.4315</v>
      </c>
      <c r="J3733" s="10">
        <v>-0.32479999999999998</v>
      </c>
    </row>
    <row r="3734" spans="1:10" x14ac:dyDescent="0.25">
      <c r="A3734" s="9">
        <v>43964</v>
      </c>
      <c r="B3734" s="10">
        <v>4121.5078999999996</v>
      </c>
      <c r="C3734" s="10">
        <v>4106.357</v>
      </c>
      <c r="D3734" s="10">
        <v>4127.7901000000002</v>
      </c>
      <c r="E3734" s="10">
        <v>4085.8717999999999</v>
      </c>
      <c r="F3734" s="10">
        <v>4125.9121999999998</v>
      </c>
      <c r="G3734" s="10">
        <v>1937634507</v>
      </c>
      <c r="H3734" s="10">
        <v>21030984232</v>
      </c>
      <c r="I3734" s="10">
        <v>4.4043000000000001</v>
      </c>
      <c r="J3734" s="10">
        <v>0.1069</v>
      </c>
    </row>
    <row r="3735" spans="1:10" x14ac:dyDescent="0.25">
      <c r="A3735" s="9">
        <v>43965</v>
      </c>
      <c r="B3735" s="10">
        <v>4125.9121999999998</v>
      </c>
      <c r="C3735" s="10">
        <v>4112.9120000000003</v>
      </c>
      <c r="D3735" s="10">
        <v>4112.9120000000003</v>
      </c>
      <c r="E3735" s="10">
        <v>4079.6280000000002</v>
      </c>
      <c r="F3735" s="10">
        <v>4082.3724999999999</v>
      </c>
      <c r="G3735" s="10">
        <v>1979908545</v>
      </c>
      <c r="H3735" s="10">
        <v>23001804470</v>
      </c>
      <c r="I3735" s="10">
        <v>-43.539700000000003</v>
      </c>
      <c r="J3735" s="10">
        <v>-1.0552999999999999</v>
      </c>
    </row>
    <row r="3736" spans="1:10" x14ac:dyDescent="0.25">
      <c r="A3736" s="9">
        <v>43966</v>
      </c>
      <c r="B3736" s="10">
        <v>4082.3724999999999</v>
      </c>
      <c r="C3736" s="10">
        <v>4096.9354999999996</v>
      </c>
      <c r="D3736" s="10">
        <v>4103.6360999999997</v>
      </c>
      <c r="E3736" s="10">
        <v>4064.9748</v>
      </c>
      <c r="F3736" s="10">
        <v>4067.6979000000001</v>
      </c>
      <c r="G3736" s="10">
        <v>1900286126</v>
      </c>
      <c r="H3736" s="10">
        <v>21488246927</v>
      </c>
      <c r="I3736" s="10">
        <v>-14.6746</v>
      </c>
      <c r="J3736" s="10">
        <v>-0.35949999999999999</v>
      </c>
    </row>
    <row r="3737" spans="1:10" x14ac:dyDescent="0.25">
      <c r="A3737" s="9">
        <v>43969</v>
      </c>
      <c r="B3737" s="10">
        <v>4067.6979000000001</v>
      </c>
      <c r="C3737" s="10">
        <v>4069.1821</v>
      </c>
      <c r="D3737" s="10">
        <v>4087.1370999999999</v>
      </c>
      <c r="E3737" s="10">
        <v>4048.3395999999998</v>
      </c>
      <c r="F3737" s="10">
        <v>4064.5841</v>
      </c>
      <c r="G3737" s="10">
        <v>2162149696</v>
      </c>
      <c r="H3737" s="10">
        <v>27114964702</v>
      </c>
      <c r="I3737" s="10">
        <v>-3.1137999999999999</v>
      </c>
      <c r="J3737" s="10">
        <v>-7.6499999999999999E-2</v>
      </c>
    </row>
    <row r="3738" spans="1:10" x14ac:dyDescent="0.25">
      <c r="A3738" s="9">
        <v>43970</v>
      </c>
      <c r="B3738" s="10">
        <v>4064.5841</v>
      </c>
      <c r="C3738" s="10">
        <v>4094.2451999999998</v>
      </c>
      <c r="D3738" s="10">
        <v>4101.0735999999997</v>
      </c>
      <c r="E3738" s="10">
        <v>4076.0697</v>
      </c>
      <c r="F3738" s="10">
        <v>4089.5434</v>
      </c>
      <c r="G3738" s="10">
        <v>2090581409</v>
      </c>
      <c r="H3738" s="10">
        <v>23592543727</v>
      </c>
      <c r="I3738" s="10">
        <v>24.959299999999999</v>
      </c>
      <c r="J3738" s="10">
        <v>0.61409999999999998</v>
      </c>
    </row>
    <row r="3739" spans="1:10" x14ac:dyDescent="0.25">
      <c r="A3739" s="9">
        <v>43971</v>
      </c>
      <c r="B3739" s="10">
        <v>4089.5434</v>
      </c>
      <c r="C3739" s="10">
        <v>4085.4106999999999</v>
      </c>
      <c r="D3739" s="10">
        <v>4085.4106999999999</v>
      </c>
      <c r="E3739" s="10">
        <v>4050.5167999999999</v>
      </c>
      <c r="F3739" s="10">
        <v>4057.0650999999998</v>
      </c>
      <c r="G3739" s="10">
        <v>1891085943</v>
      </c>
      <c r="H3739" s="10">
        <v>22257681402</v>
      </c>
      <c r="I3739" s="10">
        <v>-32.478299999999997</v>
      </c>
      <c r="J3739" s="10">
        <v>-0.79420000000000002</v>
      </c>
    </row>
    <row r="3740" spans="1:10" x14ac:dyDescent="0.25">
      <c r="A3740" s="9">
        <v>43972</v>
      </c>
      <c r="B3740" s="10">
        <v>4057.0650999999998</v>
      </c>
      <c r="C3740" s="10">
        <v>4069.7435</v>
      </c>
      <c r="D3740" s="10">
        <v>4072.9888999999998</v>
      </c>
      <c r="E3740" s="10">
        <v>4031.6176999999998</v>
      </c>
      <c r="F3740" s="10">
        <v>4034.8766000000001</v>
      </c>
      <c r="G3740" s="10">
        <v>1838086591</v>
      </c>
      <c r="H3740" s="10">
        <v>19452244870</v>
      </c>
      <c r="I3740" s="10">
        <v>-22.188500000000001</v>
      </c>
      <c r="J3740" s="10">
        <v>-0.54690000000000005</v>
      </c>
    </row>
    <row r="3741" spans="1:10" x14ac:dyDescent="0.25">
      <c r="A3741" s="9">
        <v>43973</v>
      </c>
      <c r="B3741" s="10">
        <v>4034.8766000000001</v>
      </c>
      <c r="C3741" s="10">
        <v>4029.5713000000001</v>
      </c>
      <c r="D3741" s="10">
        <v>4029.7952</v>
      </c>
      <c r="E3741" s="10">
        <v>3961.1356999999998</v>
      </c>
      <c r="F3741" s="10">
        <v>3965.2170999999998</v>
      </c>
      <c r="G3741" s="10">
        <v>2315966955</v>
      </c>
      <c r="H3741" s="10">
        <v>23050356550</v>
      </c>
      <c r="I3741" s="10">
        <v>-69.659499999999994</v>
      </c>
      <c r="J3741" s="10">
        <v>-1.7263999999999999</v>
      </c>
    </row>
    <row r="3742" spans="1:10" x14ac:dyDescent="0.25">
      <c r="A3742" s="9">
        <v>43976</v>
      </c>
      <c r="B3742" s="10">
        <v>3965.2170999999998</v>
      </c>
      <c r="C3742" s="10">
        <v>3972.9054999999998</v>
      </c>
      <c r="D3742" s="10">
        <v>3991.7449000000001</v>
      </c>
      <c r="E3742" s="10">
        <v>3956.4870000000001</v>
      </c>
      <c r="F3742" s="10">
        <v>3985.3852999999999</v>
      </c>
      <c r="G3742" s="10">
        <v>1813607499</v>
      </c>
      <c r="H3742" s="10">
        <v>19969155288</v>
      </c>
      <c r="I3742" s="10">
        <v>20.168199999999999</v>
      </c>
      <c r="J3742" s="10">
        <v>0.50860000000000005</v>
      </c>
    </row>
    <row r="3743" spans="1:10" x14ac:dyDescent="0.25">
      <c r="A3743" s="9">
        <v>43977</v>
      </c>
      <c r="B3743" s="10">
        <v>3985.3852999999999</v>
      </c>
      <c r="C3743" s="10">
        <v>3992.0862999999999</v>
      </c>
      <c r="D3743" s="10">
        <v>4018.5439000000001</v>
      </c>
      <c r="E3743" s="10">
        <v>3992.0862999999999</v>
      </c>
      <c r="F3743" s="10">
        <v>4016.3524000000002</v>
      </c>
      <c r="G3743" s="10">
        <v>1757241510</v>
      </c>
      <c r="H3743" s="10">
        <v>19008709218</v>
      </c>
      <c r="I3743" s="10">
        <v>30.967099999999999</v>
      </c>
      <c r="J3743" s="10">
        <v>0.77700000000000002</v>
      </c>
    </row>
    <row r="3744" spans="1:10" x14ac:dyDescent="0.25">
      <c r="A3744" s="9">
        <v>43978</v>
      </c>
      <c r="B3744" s="10">
        <v>4016.3524000000002</v>
      </c>
      <c r="C3744" s="10">
        <v>4019.1145000000001</v>
      </c>
      <c r="D3744" s="10">
        <v>4041.5508</v>
      </c>
      <c r="E3744" s="10">
        <v>4009.2406000000001</v>
      </c>
      <c r="F3744" s="10">
        <v>4033.7462999999998</v>
      </c>
      <c r="G3744" s="10">
        <v>2219977401</v>
      </c>
      <c r="H3744" s="10">
        <v>21472732933</v>
      </c>
      <c r="I3744" s="10">
        <v>17.393899999999999</v>
      </c>
      <c r="J3744" s="10">
        <v>0.43309999999999998</v>
      </c>
    </row>
    <row r="3745" spans="1:10" x14ac:dyDescent="0.25">
      <c r="A3745" s="9">
        <v>43979</v>
      </c>
      <c r="B3745" s="10">
        <v>4033.7462999999998</v>
      </c>
      <c r="C3745" s="10">
        <v>4022.0671000000002</v>
      </c>
      <c r="D3745" s="10">
        <v>4043.1770999999999</v>
      </c>
      <c r="E3745" s="10">
        <v>3994.4875999999999</v>
      </c>
      <c r="F3745" s="10">
        <v>4026.0039999999999</v>
      </c>
      <c r="G3745" s="10">
        <v>2405494505</v>
      </c>
      <c r="H3745" s="10">
        <v>25093453338</v>
      </c>
      <c r="I3745" s="10">
        <v>-7.7423000000000002</v>
      </c>
      <c r="J3745" s="10">
        <v>-0.19189999999999999</v>
      </c>
    </row>
    <row r="3746" spans="1:10" x14ac:dyDescent="0.25">
      <c r="A3746" s="9">
        <v>43980</v>
      </c>
      <c r="B3746" s="10">
        <v>4026.0039999999999</v>
      </c>
      <c r="C3746" s="10">
        <v>4014.1736999999998</v>
      </c>
      <c r="D3746" s="10">
        <v>4019.6264000000001</v>
      </c>
      <c r="E3746" s="10">
        <v>3999.2757000000001</v>
      </c>
      <c r="F3746" s="10">
        <v>4002.1808000000001</v>
      </c>
      <c r="G3746" s="10">
        <v>2275454606</v>
      </c>
      <c r="H3746" s="10">
        <v>22455860288</v>
      </c>
      <c r="I3746" s="10">
        <v>-23.8232</v>
      </c>
      <c r="J3746" s="10">
        <v>-0.5917</v>
      </c>
    </row>
    <row r="3747" spans="1:10" x14ac:dyDescent="0.25">
      <c r="A3747" s="9">
        <v>43983</v>
      </c>
      <c r="B3747" s="10">
        <v>4002.1808000000001</v>
      </c>
      <c r="C3747" s="10">
        <v>4020.1251000000002</v>
      </c>
      <c r="D3747" s="10">
        <v>4085.0417000000002</v>
      </c>
      <c r="E3747" s="10">
        <v>4019.7321999999999</v>
      </c>
      <c r="F3747" s="10">
        <v>4082.1947</v>
      </c>
      <c r="G3747" s="10">
        <v>2739651509</v>
      </c>
      <c r="H3747" s="10">
        <v>29722231403</v>
      </c>
      <c r="I3747" s="10">
        <v>80.013900000000007</v>
      </c>
      <c r="J3747" s="10">
        <v>1.9993000000000001</v>
      </c>
    </row>
    <row r="3748" spans="1:10" x14ac:dyDescent="0.25">
      <c r="A3748" s="9">
        <v>43984</v>
      </c>
      <c r="B3748" s="10">
        <v>4082.1947</v>
      </c>
      <c r="C3748" s="10">
        <v>4078.9310999999998</v>
      </c>
      <c r="D3748" s="10">
        <v>4095.1673999999998</v>
      </c>
      <c r="E3748" s="10">
        <v>4068.9515000000001</v>
      </c>
      <c r="F3748" s="10">
        <v>4091.5297999999998</v>
      </c>
      <c r="G3748" s="10">
        <v>2758972258</v>
      </c>
      <c r="H3748" s="10">
        <v>28368840666</v>
      </c>
      <c r="I3748" s="10">
        <v>9.3351000000000006</v>
      </c>
      <c r="J3748" s="10">
        <v>0.22869999999999999</v>
      </c>
    </row>
    <row r="3749" spans="1:10" x14ac:dyDescent="0.25">
      <c r="A3749" s="9">
        <v>43985</v>
      </c>
      <c r="B3749" s="10">
        <v>4091.5297999999998</v>
      </c>
      <c r="C3749" s="10">
        <v>4103.9164000000001</v>
      </c>
      <c r="D3749" s="10">
        <v>4116.3019000000004</v>
      </c>
      <c r="E3749" s="10">
        <v>4090.3625000000002</v>
      </c>
      <c r="F3749" s="10">
        <v>4091.7062999999998</v>
      </c>
      <c r="G3749" s="10">
        <v>2890583382</v>
      </c>
      <c r="H3749" s="10">
        <v>29522185472</v>
      </c>
      <c r="I3749" s="10">
        <v>0.17649999999999999</v>
      </c>
      <c r="J3749" s="10">
        <v>4.3E-3</v>
      </c>
    </row>
    <row r="3750" spans="1:10" x14ac:dyDescent="0.25">
      <c r="A3750" s="9">
        <v>43986</v>
      </c>
      <c r="B3750" s="10">
        <v>4091.7062999999998</v>
      </c>
      <c r="C3750" s="10">
        <v>4112.4921000000004</v>
      </c>
      <c r="D3750" s="10">
        <v>4113.1913999999997</v>
      </c>
      <c r="E3750" s="10">
        <v>4085.6774</v>
      </c>
      <c r="F3750" s="10">
        <v>4104.4760999999999</v>
      </c>
      <c r="G3750" s="10">
        <v>2156232960</v>
      </c>
      <c r="H3750" s="10">
        <v>22902590743</v>
      </c>
      <c r="I3750" s="10">
        <v>12.7698</v>
      </c>
      <c r="J3750" s="10">
        <v>0.31209999999999999</v>
      </c>
    </row>
    <row r="3751" spans="1:10" x14ac:dyDescent="0.25">
      <c r="A3751" s="9">
        <v>43987</v>
      </c>
      <c r="B3751" s="10">
        <v>4104.4760999999999</v>
      </c>
      <c r="C3751" s="10">
        <v>4108.2246999999998</v>
      </c>
      <c r="D3751" s="10">
        <v>4108.2246999999998</v>
      </c>
      <c r="E3751" s="10">
        <v>4064.7822999999999</v>
      </c>
      <c r="F3751" s="10">
        <v>4088.8883999999998</v>
      </c>
      <c r="G3751" s="10">
        <v>2083897976</v>
      </c>
      <c r="H3751" s="10">
        <v>22554323256</v>
      </c>
      <c r="I3751" s="10">
        <v>-15.5877</v>
      </c>
      <c r="J3751" s="10">
        <v>-0.37980000000000003</v>
      </c>
    </row>
    <row r="3752" spans="1:10" x14ac:dyDescent="0.25">
      <c r="A3752" s="9">
        <v>43990</v>
      </c>
      <c r="B3752" s="10">
        <v>4088.8883999999998</v>
      </c>
      <c r="C3752" s="10">
        <v>4099.5846000000001</v>
      </c>
      <c r="D3752" s="10">
        <v>4105.7559000000001</v>
      </c>
      <c r="E3752" s="10">
        <v>4088.0214999999998</v>
      </c>
      <c r="F3752" s="10">
        <v>4092.0722999999998</v>
      </c>
      <c r="G3752" s="10">
        <v>2531840270</v>
      </c>
      <c r="H3752" s="10">
        <v>28019649798</v>
      </c>
      <c r="I3752" s="10">
        <v>3.1839</v>
      </c>
      <c r="J3752" s="10">
        <v>7.7899999999999997E-2</v>
      </c>
    </row>
    <row r="3753" spans="1:10" x14ac:dyDescent="0.25">
      <c r="A3753" s="9">
        <v>43991</v>
      </c>
      <c r="B3753" s="10">
        <v>4092.0722999999998</v>
      </c>
      <c r="C3753" s="10">
        <v>4098.3185999999996</v>
      </c>
      <c r="D3753" s="10">
        <v>4107.6840000000002</v>
      </c>
      <c r="E3753" s="10">
        <v>4089.3890999999999</v>
      </c>
      <c r="F3753" s="10">
        <v>4107.6840000000002</v>
      </c>
      <c r="G3753" s="10">
        <v>2316026765</v>
      </c>
      <c r="H3753" s="10">
        <v>25666000970</v>
      </c>
      <c r="I3753" s="10">
        <v>15.611700000000001</v>
      </c>
      <c r="J3753" s="10">
        <v>0.38150000000000001</v>
      </c>
    </row>
    <row r="3754" spans="1:10" x14ac:dyDescent="0.25">
      <c r="A3754" s="9">
        <v>43992</v>
      </c>
      <c r="B3754" s="10">
        <v>4107.6840000000002</v>
      </c>
      <c r="C3754" s="10">
        <v>4094.4798000000001</v>
      </c>
      <c r="D3754" s="10">
        <v>4094.5394000000001</v>
      </c>
      <c r="E3754" s="10">
        <v>4071.3236999999999</v>
      </c>
      <c r="F3754" s="10">
        <v>4080.9793</v>
      </c>
      <c r="G3754" s="10">
        <v>2257346924</v>
      </c>
      <c r="H3754" s="10">
        <v>24888334742</v>
      </c>
      <c r="I3754" s="10">
        <v>-26.704699999999999</v>
      </c>
      <c r="J3754" s="10">
        <v>-0.65010000000000001</v>
      </c>
    </row>
    <row r="3755" spans="1:10" x14ac:dyDescent="0.25">
      <c r="A3755" s="9">
        <v>43993</v>
      </c>
      <c r="B3755" s="10">
        <v>4080.9793</v>
      </c>
      <c r="C3755" s="10">
        <v>4076.0594999999998</v>
      </c>
      <c r="D3755" s="10">
        <v>4087.6363000000001</v>
      </c>
      <c r="E3755" s="10">
        <v>4035.4445000000001</v>
      </c>
      <c r="F3755" s="10">
        <v>4043.1587</v>
      </c>
      <c r="G3755" s="10">
        <v>2755550566</v>
      </c>
      <c r="H3755" s="10">
        <v>28906822838</v>
      </c>
      <c r="I3755" s="10">
        <v>-37.820599999999999</v>
      </c>
      <c r="J3755" s="10">
        <v>-0.92679999999999996</v>
      </c>
    </row>
    <row r="3756" spans="1:10" x14ac:dyDescent="0.25">
      <c r="A3756" s="9">
        <v>43994</v>
      </c>
      <c r="B3756" s="10">
        <v>4043.1587</v>
      </c>
      <c r="C3756" s="10">
        <v>3987.0313000000001</v>
      </c>
      <c r="D3756" s="10">
        <v>4041.4845999999998</v>
      </c>
      <c r="E3756" s="10">
        <v>3978.7788999999998</v>
      </c>
      <c r="F3756" s="10">
        <v>4035.6882999999998</v>
      </c>
      <c r="G3756" s="10">
        <v>3131694245</v>
      </c>
      <c r="H3756" s="10">
        <v>29003598779</v>
      </c>
      <c r="I3756" s="10">
        <v>-7.4703999999999997</v>
      </c>
      <c r="J3756" s="10">
        <v>-0.18479999999999999</v>
      </c>
    </row>
    <row r="3757" spans="1:10" x14ac:dyDescent="0.25">
      <c r="A3757" s="9">
        <v>43997</v>
      </c>
      <c r="B3757" s="10">
        <v>4035.6882999999998</v>
      </c>
      <c r="C3757" s="10">
        <v>4009.7116000000001</v>
      </c>
      <c r="D3757" s="10">
        <v>4037.2284</v>
      </c>
      <c r="E3757" s="10">
        <v>4000.3753999999999</v>
      </c>
      <c r="F3757" s="10">
        <v>4001.99</v>
      </c>
      <c r="G3757" s="10">
        <v>2852390277</v>
      </c>
      <c r="H3757" s="10">
        <v>28484836279</v>
      </c>
      <c r="I3757" s="10">
        <v>-33.698300000000003</v>
      </c>
      <c r="J3757" s="10">
        <v>-0.83499999999999996</v>
      </c>
    </row>
    <row r="3758" spans="1:10" x14ac:dyDescent="0.25">
      <c r="A3758" s="9">
        <v>43998</v>
      </c>
      <c r="B3758" s="10">
        <v>4001.99</v>
      </c>
      <c r="C3758" s="10">
        <v>4025.5495000000001</v>
      </c>
      <c r="D3758" s="10">
        <v>4070.1585</v>
      </c>
      <c r="E3758" s="10">
        <v>4020.7476999999999</v>
      </c>
      <c r="F3758" s="10">
        <v>4070.1585</v>
      </c>
      <c r="G3758" s="10">
        <v>2496308858</v>
      </c>
      <c r="H3758" s="10">
        <v>24924013448</v>
      </c>
      <c r="I3758" s="10">
        <v>68.168499999999995</v>
      </c>
      <c r="J3758" s="10">
        <v>1.7034</v>
      </c>
    </row>
    <row r="3759" spans="1:10" x14ac:dyDescent="0.25">
      <c r="A3759" s="9">
        <v>43999</v>
      </c>
      <c r="B3759" s="10">
        <v>4070.1585</v>
      </c>
      <c r="C3759" s="10">
        <v>4069.8494999999998</v>
      </c>
      <c r="D3759" s="10">
        <v>4080.5392000000002</v>
      </c>
      <c r="E3759" s="10">
        <v>4055.8762999999999</v>
      </c>
      <c r="F3759" s="10">
        <v>4076.7745</v>
      </c>
      <c r="G3759" s="10">
        <v>2644289563</v>
      </c>
      <c r="H3759" s="10">
        <v>25433223995</v>
      </c>
      <c r="I3759" s="10">
        <v>6.6159999999999997</v>
      </c>
      <c r="J3759" s="10">
        <v>0.16250000000000001</v>
      </c>
    </row>
    <row r="3760" spans="1:10" x14ac:dyDescent="0.25">
      <c r="A3760" s="9">
        <v>44000</v>
      </c>
      <c r="B3760" s="10">
        <v>4076.7745</v>
      </c>
      <c r="C3760" s="10">
        <v>4068.3114</v>
      </c>
      <c r="D3760" s="10">
        <v>4110.5632999999998</v>
      </c>
      <c r="E3760" s="10">
        <v>4060.8915999999999</v>
      </c>
      <c r="F3760" s="10">
        <v>4108.1859999999997</v>
      </c>
      <c r="G3760" s="10">
        <v>3466730376</v>
      </c>
      <c r="H3760" s="10">
        <v>31418777403</v>
      </c>
      <c r="I3760" s="10">
        <v>31.4115</v>
      </c>
      <c r="J3760" s="10">
        <v>0.77049999999999996</v>
      </c>
    </row>
    <row r="3761" spans="1:10" x14ac:dyDescent="0.25">
      <c r="A3761" s="9">
        <v>44001</v>
      </c>
      <c r="B3761" s="10">
        <v>4108.1859999999997</v>
      </c>
      <c r="C3761" s="10">
        <v>4104.2350999999999</v>
      </c>
      <c r="D3761" s="10">
        <v>4121.4728999999998</v>
      </c>
      <c r="E3761" s="10">
        <v>4096.6457</v>
      </c>
      <c r="F3761" s="10">
        <v>4115.0277999999998</v>
      </c>
      <c r="G3761" s="10">
        <v>3485597430</v>
      </c>
      <c r="H3761" s="10">
        <v>33854069367</v>
      </c>
      <c r="I3761" s="10">
        <v>6.8418000000000001</v>
      </c>
      <c r="J3761" s="10">
        <v>0.16650000000000001</v>
      </c>
    </row>
    <row r="3762" spans="1:10" x14ac:dyDescent="0.25">
      <c r="A3762" s="9">
        <v>44004</v>
      </c>
      <c r="B3762" s="10">
        <v>4115.0277999999998</v>
      </c>
      <c r="C3762" s="10">
        <v>4110.9031000000004</v>
      </c>
      <c r="D3762" s="10">
        <v>4115.3820999999998</v>
      </c>
      <c r="E3762" s="10">
        <v>4080.3274000000001</v>
      </c>
      <c r="F3762" s="10">
        <v>4083.9571999999998</v>
      </c>
      <c r="G3762" s="10">
        <v>2956288947</v>
      </c>
      <c r="H3762" s="10">
        <v>29445733358</v>
      </c>
      <c r="I3762" s="10">
        <v>-31.070599999999999</v>
      </c>
      <c r="J3762" s="10">
        <v>-0.75509999999999999</v>
      </c>
    </row>
    <row r="3763" spans="1:10" x14ac:dyDescent="0.25">
      <c r="A3763" s="9">
        <v>44005</v>
      </c>
      <c r="B3763" s="10">
        <v>4083.9571999999998</v>
      </c>
      <c r="C3763" s="10">
        <v>4085.1698999999999</v>
      </c>
      <c r="D3763" s="10">
        <v>4086.0288</v>
      </c>
      <c r="E3763" s="10">
        <v>4063.1929</v>
      </c>
      <c r="F3763" s="10">
        <v>4083.4126000000001</v>
      </c>
      <c r="G3763" s="10">
        <v>2514244746</v>
      </c>
      <c r="H3763" s="10">
        <v>26390199049</v>
      </c>
      <c r="I3763" s="10">
        <v>-0.54459999999999997</v>
      </c>
      <c r="J3763" s="10">
        <v>-1.3299999999999999E-2</v>
      </c>
    </row>
    <row r="3764" spans="1:10" x14ac:dyDescent="0.25">
      <c r="A3764" s="9">
        <v>44006</v>
      </c>
      <c r="B3764" s="10">
        <v>4083.4126000000001</v>
      </c>
      <c r="C3764" s="10">
        <v>4078.1412</v>
      </c>
      <c r="D3764" s="10">
        <v>4089.1354000000001</v>
      </c>
      <c r="E3764" s="10">
        <v>4072.9517999999998</v>
      </c>
      <c r="F3764" s="10">
        <v>4082.3144000000002</v>
      </c>
      <c r="G3764" s="10">
        <v>2717945139</v>
      </c>
      <c r="H3764" s="10">
        <v>30242251686</v>
      </c>
      <c r="I3764" s="10">
        <v>-1.0982000000000001</v>
      </c>
      <c r="J3764" s="10">
        <v>-2.69E-2</v>
      </c>
    </row>
    <row r="3765" spans="1:10" x14ac:dyDescent="0.25">
      <c r="A3765" s="9">
        <v>44011</v>
      </c>
      <c r="B3765" s="10">
        <v>4082.3144000000002</v>
      </c>
      <c r="C3765" s="10">
        <v>4071.2267999999999</v>
      </c>
      <c r="D3765" s="10">
        <v>4074.0553</v>
      </c>
      <c r="E3765" s="10">
        <v>4049.5729000000001</v>
      </c>
      <c r="F3765" s="10">
        <v>4060.7957000000001</v>
      </c>
      <c r="G3765" s="10">
        <v>3094578650</v>
      </c>
      <c r="H3765" s="10">
        <v>31399239063</v>
      </c>
      <c r="I3765" s="10">
        <v>-21.518699999999999</v>
      </c>
      <c r="J3765" s="10">
        <v>-0.52710000000000001</v>
      </c>
    </row>
    <row r="3766" spans="1:10" x14ac:dyDescent="0.25">
      <c r="A3766" s="9">
        <v>44012</v>
      </c>
      <c r="B3766" s="10">
        <v>4060.7957000000001</v>
      </c>
      <c r="C3766" s="10">
        <v>4067.7002000000002</v>
      </c>
      <c r="D3766" s="10">
        <v>4093.4987000000001</v>
      </c>
      <c r="E3766" s="10">
        <v>4067.6053000000002</v>
      </c>
      <c r="F3766" s="10">
        <v>4089.5372000000002</v>
      </c>
      <c r="G3766" s="10">
        <v>2592244835</v>
      </c>
      <c r="H3766" s="10">
        <v>26731445240</v>
      </c>
      <c r="I3766" s="10">
        <v>28.741499999999998</v>
      </c>
      <c r="J3766" s="10">
        <v>0.70779999999999998</v>
      </c>
    </row>
    <row r="3767" spans="1:10" x14ac:dyDescent="0.25">
      <c r="A3767" s="9">
        <v>44013</v>
      </c>
      <c r="B3767" s="10">
        <v>4089.5372000000002</v>
      </c>
      <c r="C3767" s="10">
        <v>4096.4670999999998</v>
      </c>
      <c r="D3767" s="10">
        <v>4163.2222000000002</v>
      </c>
      <c r="E3767" s="10">
        <v>4087.6332000000002</v>
      </c>
      <c r="F3767" s="10">
        <v>4162.9477999999999</v>
      </c>
      <c r="G3767" s="10">
        <v>4455704913</v>
      </c>
      <c r="H3767" s="10">
        <v>49531587346</v>
      </c>
      <c r="I3767" s="10">
        <v>73.410600000000002</v>
      </c>
      <c r="J3767" s="10">
        <v>1.7950999999999999</v>
      </c>
    </row>
    <row r="3768" spans="1:10" x14ac:dyDescent="0.25">
      <c r="A3768" s="9">
        <v>44014</v>
      </c>
      <c r="B3768" s="10">
        <v>4162.9477999999999</v>
      </c>
      <c r="C3768" s="10">
        <v>4159.7564000000002</v>
      </c>
      <c r="D3768" s="10">
        <v>4258.1633000000002</v>
      </c>
      <c r="E3768" s="10">
        <v>4156.6185999999998</v>
      </c>
      <c r="F3768" s="10">
        <v>4256.9823999999999</v>
      </c>
      <c r="G3768" s="10">
        <v>6134974229</v>
      </c>
      <c r="H3768" s="10">
        <v>64730767712</v>
      </c>
      <c r="I3768" s="10">
        <v>94.034599999999998</v>
      </c>
      <c r="J3768" s="10">
        <v>2.2587999999999999</v>
      </c>
    </row>
    <row r="3769" spans="1:10" x14ac:dyDescent="0.25">
      <c r="A3769" s="9">
        <v>44015</v>
      </c>
      <c r="B3769" s="10">
        <v>4256.9823999999999</v>
      </c>
      <c r="C3769" s="10">
        <v>4261.9970000000003</v>
      </c>
      <c r="D3769" s="10">
        <v>4298.9479000000001</v>
      </c>
      <c r="E3769" s="10">
        <v>4261.9970000000003</v>
      </c>
      <c r="F3769" s="10">
        <v>4298.9479000000001</v>
      </c>
      <c r="G3769" s="10">
        <v>6378277148</v>
      </c>
      <c r="H3769" s="10">
        <v>65832435680</v>
      </c>
      <c r="I3769" s="10">
        <v>41.965499999999999</v>
      </c>
      <c r="J3769" s="10">
        <v>0.98580000000000001</v>
      </c>
    </row>
    <row r="3770" spans="1:10" x14ac:dyDescent="0.25">
      <c r="A3770" s="9">
        <v>44018</v>
      </c>
      <c r="B3770" s="10">
        <v>4298.9479000000001</v>
      </c>
      <c r="C3770" s="10">
        <v>4341.7736999999997</v>
      </c>
      <c r="D3770" s="10">
        <v>4529.3244999999997</v>
      </c>
      <c r="E3770" s="10">
        <v>4341.7736999999997</v>
      </c>
      <c r="F3770" s="10">
        <v>4526.0218000000004</v>
      </c>
      <c r="G3770" s="10">
        <v>10553921115</v>
      </c>
      <c r="H3770" s="10">
        <v>102260849690</v>
      </c>
      <c r="I3770" s="10">
        <v>227.07390000000001</v>
      </c>
      <c r="J3770" s="10">
        <v>5.2820999999999998</v>
      </c>
    </row>
    <row r="3771" spans="1:10" x14ac:dyDescent="0.25">
      <c r="A3771" s="9">
        <v>44019</v>
      </c>
      <c r="B3771" s="10">
        <v>4526.0218000000004</v>
      </c>
      <c r="C3771" s="10">
        <v>4567.5697</v>
      </c>
      <c r="D3771" s="10">
        <v>4604.0227000000004</v>
      </c>
      <c r="E3771" s="10">
        <v>4484.9232000000002</v>
      </c>
      <c r="F3771" s="10">
        <v>4503.7753000000002</v>
      </c>
      <c r="G3771" s="10">
        <v>9456362017</v>
      </c>
      <c r="H3771" s="10">
        <v>94960967551</v>
      </c>
      <c r="I3771" s="10">
        <v>-22.246500000000001</v>
      </c>
      <c r="J3771" s="10">
        <v>-0.49149999999999999</v>
      </c>
    </row>
    <row r="3772" spans="1:10" x14ac:dyDescent="0.25">
      <c r="A3772" s="9">
        <v>44020</v>
      </c>
      <c r="B3772" s="10">
        <v>4503.7753000000002</v>
      </c>
      <c r="C3772" s="10">
        <v>4494.2390999999998</v>
      </c>
      <c r="D3772" s="10">
        <v>4572.7965000000004</v>
      </c>
      <c r="E3772" s="10">
        <v>4465.2174999999997</v>
      </c>
      <c r="F3772" s="10">
        <v>4556.2766000000001</v>
      </c>
      <c r="G3772" s="10">
        <v>7395936069</v>
      </c>
      <c r="H3772" s="10">
        <v>74341575092</v>
      </c>
      <c r="I3772" s="10">
        <v>52.501300000000001</v>
      </c>
      <c r="J3772" s="10">
        <v>1.1657</v>
      </c>
    </row>
    <row r="3773" spans="1:10" x14ac:dyDescent="0.25">
      <c r="A3773" s="9">
        <v>44021</v>
      </c>
      <c r="B3773" s="10">
        <v>4556.2766000000001</v>
      </c>
      <c r="C3773" s="10">
        <v>4545.5977999999996</v>
      </c>
      <c r="D3773" s="10">
        <v>4592.9408999999996</v>
      </c>
      <c r="E3773" s="10">
        <v>4506.2042000000001</v>
      </c>
      <c r="F3773" s="10">
        <v>4592.6054000000004</v>
      </c>
      <c r="G3773" s="10">
        <v>7322841499</v>
      </c>
      <c r="H3773" s="10">
        <v>74361940872</v>
      </c>
      <c r="I3773" s="10">
        <v>36.328800000000001</v>
      </c>
      <c r="J3773" s="10">
        <v>0.79730000000000001</v>
      </c>
    </row>
    <row r="3774" spans="1:10" x14ac:dyDescent="0.25">
      <c r="A3774" s="9">
        <v>44022</v>
      </c>
      <c r="B3774" s="10">
        <v>4592.6054000000004</v>
      </c>
      <c r="C3774" s="10">
        <v>4550.6580000000004</v>
      </c>
      <c r="D3774" s="10">
        <v>4567.2362000000003</v>
      </c>
      <c r="E3774" s="10">
        <v>4475.6709000000001</v>
      </c>
      <c r="F3774" s="10">
        <v>4487.6148000000003</v>
      </c>
      <c r="G3774" s="10">
        <v>6911993123</v>
      </c>
      <c r="H3774" s="10">
        <v>70632455089</v>
      </c>
      <c r="I3774" s="10">
        <v>-104.9906</v>
      </c>
      <c r="J3774" s="10">
        <v>-2.2860999999999998</v>
      </c>
    </row>
    <row r="3775" spans="1:10" x14ac:dyDescent="0.25">
      <c r="A3775" s="9">
        <v>44025</v>
      </c>
      <c r="B3775" s="10">
        <v>4487.6148000000003</v>
      </c>
      <c r="C3775" s="10">
        <v>4494.4979000000003</v>
      </c>
      <c r="D3775" s="10">
        <v>4614.4703</v>
      </c>
      <c r="E3775" s="10">
        <v>4494.4979000000003</v>
      </c>
      <c r="F3775" s="10">
        <v>4608.9598999999998</v>
      </c>
      <c r="G3775" s="10">
        <v>7380848139</v>
      </c>
      <c r="H3775" s="10">
        <v>74611631167</v>
      </c>
      <c r="I3775" s="10">
        <v>121.3451</v>
      </c>
      <c r="J3775" s="10">
        <v>2.7040000000000002</v>
      </c>
    </row>
    <row r="3776" spans="1:10" x14ac:dyDescent="0.25">
      <c r="A3776" s="9">
        <v>44026</v>
      </c>
      <c r="B3776" s="10">
        <v>4608.9598999999998</v>
      </c>
      <c r="C3776" s="10">
        <v>4613.8172999999997</v>
      </c>
      <c r="D3776" s="10">
        <v>4636.6167999999998</v>
      </c>
      <c r="E3776" s="10">
        <v>4510.1858000000002</v>
      </c>
      <c r="F3776" s="10">
        <v>4584.5846000000001</v>
      </c>
      <c r="G3776" s="10">
        <v>6477194188</v>
      </c>
      <c r="H3776" s="10">
        <v>67217417846</v>
      </c>
      <c r="I3776" s="10">
        <v>-24.375299999999999</v>
      </c>
      <c r="J3776" s="10">
        <v>-0.52890000000000004</v>
      </c>
    </row>
    <row r="3777" spans="1:10" x14ac:dyDescent="0.25">
      <c r="A3777" s="9">
        <v>44027</v>
      </c>
      <c r="B3777" s="10">
        <v>4584.5846000000001</v>
      </c>
      <c r="C3777" s="10">
        <v>4598.1034</v>
      </c>
      <c r="D3777" s="10">
        <v>4608.1962000000003</v>
      </c>
      <c r="E3777" s="10">
        <v>4473.4115000000002</v>
      </c>
      <c r="F3777" s="10">
        <v>4498.9915000000001</v>
      </c>
      <c r="G3777" s="10">
        <v>5894051637</v>
      </c>
      <c r="H3777" s="10">
        <v>62545648816</v>
      </c>
      <c r="I3777" s="10">
        <v>-85.593100000000007</v>
      </c>
      <c r="J3777" s="10">
        <v>-1.867</v>
      </c>
    </row>
    <row r="3778" spans="1:10" x14ac:dyDescent="0.25">
      <c r="A3778" s="9">
        <v>44028</v>
      </c>
      <c r="B3778" s="10">
        <v>4498.9915000000001</v>
      </c>
      <c r="C3778" s="10">
        <v>4496.5379000000003</v>
      </c>
      <c r="D3778" s="10">
        <v>4528.8425999999999</v>
      </c>
      <c r="E3778" s="10">
        <v>4353.5388999999996</v>
      </c>
      <c r="F3778" s="10">
        <v>4355.2637999999997</v>
      </c>
      <c r="G3778" s="10">
        <v>5934785691</v>
      </c>
      <c r="H3778" s="10">
        <v>63666026811</v>
      </c>
      <c r="I3778" s="10">
        <v>-143.7277</v>
      </c>
      <c r="J3778" s="10">
        <v>-3.1947000000000001</v>
      </c>
    </row>
    <row r="3779" spans="1:10" x14ac:dyDescent="0.25">
      <c r="A3779" s="9">
        <v>44029</v>
      </c>
      <c r="B3779" s="10">
        <v>4355.2637999999997</v>
      </c>
      <c r="C3779" s="10">
        <v>4362.5739999999996</v>
      </c>
      <c r="D3779" s="10">
        <v>4423.5348999999997</v>
      </c>
      <c r="E3779" s="10">
        <v>4335.7861000000003</v>
      </c>
      <c r="F3779" s="10">
        <v>4378.3545999999997</v>
      </c>
      <c r="G3779" s="10">
        <v>4300417188</v>
      </c>
      <c r="H3779" s="10">
        <v>47670881625</v>
      </c>
      <c r="I3779" s="10">
        <v>23.090800000000002</v>
      </c>
      <c r="J3779" s="10">
        <v>0.5302</v>
      </c>
    </row>
    <row r="3780" spans="1:10" x14ac:dyDescent="0.25">
      <c r="A3780" s="9">
        <v>44032</v>
      </c>
      <c r="B3780" s="10">
        <v>4378.3545999999997</v>
      </c>
      <c r="C3780" s="10">
        <v>4411.3262000000004</v>
      </c>
      <c r="D3780" s="10">
        <v>4568.2735000000002</v>
      </c>
      <c r="E3780" s="10">
        <v>4411.3262000000004</v>
      </c>
      <c r="F3780" s="10">
        <v>4568.2735000000002</v>
      </c>
      <c r="G3780" s="10">
        <v>5635747152</v>
      </c>
      <c r="H3780" s="10">
        <v>67424867326</v>
      </c>
      <c r="I3780" s="10">
        <v>189.91890000000001</v>
      </c>
      <c r="J3780" s="10">
        <v>4.3376999999999999</v>
      </c>
    </row>
    <row r="3781" spans="1:10" x14ac:dyDescent="0.25">
      <c r="A3781" s="9">
        <v>44033</v>
      </c>
      <c r="B3781" s="10">
        <v>4568.2735000000002</v>
      </c>
      <c r="C3781" s="10">
        <v>4574.4772999999996</v>
      </c>
      <c r="D3781" s="10">
        <v>4578.2493000000004</v>
      </c>
      <c r="E3781" s="10">
        <v>4535.7061000000003</v>
      </c>
      <c r="F3781" s="10">
        <v>4558.6544999999996</v>
      </c>
      <c r="G3781" s="10">
        <v>4048248981</v>
      </c>
      <c r="H3781" s="10">
        <v>47904252818</v>
      </c>
      <c r="I3781" s="10">
        <v>-9.6189999999999998</v>
      </c>
      <c r="J3781" s="10">
        <v>-0.21060000000000001</v>
      </c>
    </row>
    <row r="3782" spans="1:10" x14ac:dyDescent="0.25">
      <c r="A3782" s="9">
        <v>44034</v>
      </c>
      <c r="B3782" s="10">
        <v>4558.6544999999996</v>
      </c>
      <c r="C3782" s="10">
        <v>4561.9260999999997</v>
      </c>
      <c r="D3782" s="10">
        <v>4607.6935999999996</v>
      </c>
      <c r="E3782" s="10">
        <v>4540.8415000000005</v>
      </c>
      <c r="F3782" s="10">
        <v>4553.9856</v>
      </c>
      <c r="G3782" s="10">
        <v>4496927222</v>
      </c>
      <c r="H3782" s="10">
        <v>48146749521</v>
      </c>
      <c r="I3782" s="10">
        <v>-4.6688999999999998</v>
      </c>
      <c r="J3782" s="10">
        <v>-0.1024</v>
      </c>
    </row>
    <row r="3783" spans="1:10" x14ac:dyDescent="0.25">
      <c r="A3783" s="9">
        <v>44035</v>
      </c>
      <c r="B3783" s="10">
        <v>4553.9856</v>
      </c>
      <c r="C3783" s="10">
        <v>4515.9696999999996</v>
      </c>
      <c r="D3783" s="10">
        <v>4543.6972999999998</v>
      </c>
      <c r="E3783" s="10">
        <v>4421.7178000000004</v>
      </c>
      <c r="F3783" s="10">
        <v>4499.9808999999996</v>
      </c>
      <c r="G3783" s="10">
        <v>4653269003</v>
      </c>
      <c r="H3783" s="10">
        <v>50479145540</v>
      </c>
      <c r="I3783" s="10">
        <v>-54.0047</v>
      </c>
      <c r="J3783" s="10">
        <v>-1.1859</v>
      </c>
    </row>
    <row r="3784" spans="1:10" x14ac:dyDescent="0.25">
      <c r="A3784" s="9">
        <v>44036</v>
      </c>
      <c r="B3784" s="10">
        <v>4499.9808999999996</v>
      </c>
      <c r="C3784" s="10">
        <v>4479.7618000000002</v>
      </c>
      <c r="D3784" s="10">
        <v>4496.3337000000001</v>
      </c>
      <c r="E3784" s="10">
        <v>4315.7160999999996</v>
      </c>
      <c r="F3784" s="10">
        <v>4331.9041999999999</v>
      </c>
      <c r="G3784" s="10">
        <v>5057962379</v>
      </c>
      <c r="H3784" s="10">
        <v>53508417621</v>
      </c>
      <c r="I3784" s="10">
        <v>-168.07669999999999</v>
      </c>
      <c r="J3784" s="10">
        <v>-3.7351000000000001</v>
      </c>
    </row>
    <row r="3785" spans="1:10" x14ac:dyDescent="0.25">
      <c r="A3785" s="9">
        <v>44039</v>
      </c>
      <c r="B3785" s="10">
        <v>4331.9041999999999</v>
      </c>
      <c r="C3785" s="10">
        <v>4348.9303</v>
      </c>
      <c r="D3785" s="10">
        <v>4362.3215</v>
      </c>
      <c r="E3785" s="10">
        <v>4284.4786999999997</v>
      </c>
      <c r="F3785" s="10">
        <v>4320.2699000000002</v>
      </c>
      <c r="G3785" s="10">
        <v>3210338207</v>
      </c>
      <c r="H3785" s="10">
        <v>35720154621</v>
      </c>
      <c r="I3785" s="10">
        <v>-11.6343</v>
      </c>
      <c r="J3785" s="10">
        <v>-0.26860000000000001</v>
      </c>
    </row>
    <row r="3786" spans="1:10" x14ac:dyDescent="0.25">
      <c r="A3786" s="9">
        <v>44040</v>
      </c>
      <c r="B3786" s="10">
        <v>4320.2699000000002</v>
      </c>
      <c r="C3786" s="10">
        <v>4342.5905000000002</v>
      </c>
      <c r="D3786" s="10">
        <v>4379.9642999999996</v>
      </c>
      <c r="E3786" s="10">
        <v>4333.9014999999999</v>
      </c>
      <c r="F3786" s="10">
        <v>4361.5218000000004</v>
      </c>
      <c r="G3786" s="10">
        <v>2792905997</v>
      </c>
      <c r="H3786" s="10">
        <v>30507953992</v>
      </c>
      <c r="I3786" s="10">
        <v>41.251899999999999</v>
      </c>
      <c r="J3786" s="10">
        <v>0.95479999999999998</v>
      </c>
    </row>
    <row r="3787" spans="1:10" x14ac:dyDescent="0.25">
      <c r="A3787" s="9">
        <v>44041</v>
      </c>
      <c r="B3787" s="10">
        <v>4361.5218000000004</v>
      </c>
      <c r="C3787" s="10">
        <v>4354.9652999999998</v>
      </c>
      <c r="D3787" s="10">
        <v>4434.8698999999997</v>
      </c>
      <c r="E3787" s="10">
        <v>4321.0733</v>
      </c>
      <c r="F3787" s="10">
        <v>4433.8221999999996</v>
      </c>
      <c r="G3787" s="10">
        <v>3523933860</v>
      </c>
      <c r="H3787" s="10">
        <v>39273409642</v>
      </c>
      <c r="I3787" s="10">
        <v>72.300399999999996</v>
      </c>
      <c r="J3787" s="10">
        <v>1.6577</v>
      </c>
    </row>
    <row r="3788" spans="1:10" x14ac:dyDescent="0.25">
      <c r="A3788" s="9">
        <v>44042</v>
      </c>
      <c r="B3788" s="10">
        <v>4433.8221999999996</v>
      </c>
      <c r="C3788" s="10">
        <v>4440.4128000000001</v>
      </c>
      <c r="D3788" s="10">
        <v>4460.1741000000002</v>
      </c>
      <c r="E3788" s="10">
        <v>4425.1382999999996</v>
      </c>
      <c r="F3788" s="10">
        <v>4431.1342999999997</v>
      </c>
      <c r="G3788" s="10">
        <v>3165702015</v>
      </c>
      <c r="H3788" s="10">
        <v>36965376168</v>
      </c>
      <c r="I3788" s="10">
        <v>-2.6879</v>
      </c>
      <c r="J3788" s="10">
        <v>-6.0600000000000001E-2</v>
      </c>
    </row>
    <row r="3789" spans="1:10" x14ac:dyDescent="0.25">
      <c r="A3789" s="9">
        <v>44043</v>
      </c>
      <c r="B3789" s="10">
        <v>4431.1342999999997</v>
      </c>
      <c r="C3789" s="10">
        <v>4428.0048999999999</v>
      </c>
      <c r="D3789" s="10">
        <v>4502.1815999999999</v>
      </c>
      <c r="E3789" s="10">
        <v>4411.2772999999997</v>
      </c>
      <c r="F3789" s="10">
        <v>4468.8954999999996</v>
      </c>
      <c r="G3789" s="10">
        <v>3961968763</v>
      </c>
      <c r="H3789" s="10">
        <v>42437651450</v>
      </c>
      <c r="I3789" s="10">
        <v>37.761200000000002</v>
      </c>
      <c r="J3789" s="10">
        <v>0.85219999999999996</v>
      </c>
    </row>
    <row r="3790" spans="1:10" x14ac:dyDescent="0.25">
      <c r="A3790" s="9">
        <v>44046</v>
      </c>
      <c r="B3790" s="10">
        <v>4468.8954999999996</v>
      </c>
      <c r="C3790" s="10">
        <v>4494.8383000000003</v>
      </c>
      <c r="D3790" s="10">
        <v>4555.8482000000004</v>
      </c>
      <c r="E3790" s="10">
        <v>4492.8056999999999</v>
      </c>
      <c r="F3790" s="10">
        <v>4555.7664999999997</v>
      </c>
      <c r="G3790" s="10">
        <v>4376371773</v>
      </c>
      <c r="H3790" s="10">
        <v>48345013872</v>
      </c>
      <c r="I3790" s="10">
        <v>86.870999999999995</v>
      </c>
      <c r="J3790" s="10">
        <v>1.9439</v>
      </c>
    </row>
    <row r="3791" spans="1:10" x14ac:dyDescent="0.25">
      <c r="A3791" s="9">
        <v>44047</v>
      </c>
      <c r="B3791" s="10">
        <v>4555.7664999999997</v>
      </c>
      <c r="C3791" s="10">
        <v>4570.2389000000003</v>
      </c>
      <c r="D3791" s="10">
        <v>4591.0843000000004</v>
      </c>
      <c r="E3791" s="10">
        <v>4532.6517000000003</v>
      </c>
      <c r="F3791" s="10">
        <v>4568.5499</v>
      </c>
      <c r="G3791" s="10">
        <v>5661155073</v>
      </c>
      <c r="H3791" s="10">
        <v>58285683047</v>
      </c>
      <c r="I3791" s="10">
        <v>12.7834</v>
      </c>
      <c r="J3791" s="10">
        <v>0.28060000000000002</v>
      </c>
    </row>
    <row r="3792" spans="1:10" x14ac:dyDescent="0.25">
      <c r="A3792" s="9">
        <v>44048</v>
      </c>
      <c r="B3792" s="10">
        <v>4568.5499</v>
      </c>
      <c r="C3792" s="10">
        <v>4557.6243999999997</v>
      </c>
      <c r="D3792" s="10">
        <v>4578.7235000000001</v>
      </c>
      <c r="E3792" s="10">
        <v>4506.4238999999998</v>
      </c>
      <c r="F3792" s="10">
        <v>4565.9071999999996</v>
      </c>
      <c r="G3792" s="10">
        <v>3776458121</v>
      </c>
      <c r="H3792" s="10">
        <v>40374242453</v>
      </c>
      <c r="I3792" s="10">
        <v>-2.6427</v>
      </c>
      <c r="J3792" s="10">
        <v>-5.7799999999999997E-2</v>
      </c>
    </row>
    <row r="3793" spans="1:10" x14ac:dyDescent="0.25">
      <c r="A3793" s="9">
        <v>44049</v>
      </c>
      <c r="B3793" s="10">
        <v>4565.9071999999996</v>
      </c>
      <c r="C3793" s="10">
        <v>4570.2417999999998</v>
      </c>
      <c r="D3793" s="10">
        <v>4580.1849000000002</v>
      </c>
      <c r="E3793" s="10">
        <v>4507.527</v>
      </c>
      <c r="F3793" s="10">
        <v>4564.0938999999998</v>
      </c>
      <c r="G3793" s="10">
        <v>3802794749</v>
      </c>
      <c r="H3793" s="10">
        <v>43727422359</v>
      </c>
      <c r="I3793" s="10">
        <v>-1.8132999999999999</v>
      </c>
      <c r="J3793" s="10">
        <v>-3.9699999999999999E-2</v>
      </c>
    </row>
    <row r="3794" spans="1:10" x14ac:dyDescent="0.25">
      <c r="A3794" s="9">
        <v>44050</v>
      </c>
      <c r="B3794" s="10">
        <v>4564.0938999999998</v>
      </c>
      <c r="C3794" s="10">
        <v>4555.8418000000001</v>
      </c>
      <c r="D3794" s="10">
        <v>4555.8418000000001</v>
      </c>
      <c r="E3794" s="10">
        <v>4475.6342000000004</v>
      </c>
      <c r="F3794" s="10">
        <v>4529.1728999999996</v>
      </c>
      <c r="G3794" s="10">
        <v>3655760236</v>
      </c>
      <c r="H3794" s="10">
        <v>40160313042</v>
      </c>
      <c r="I3794" s="10">
        <v>-34.920999999999999</v>
      </c>
      <c r="J3794" s="10">
        <v>-0.7651</v>
      </c>
    </row>
    <row r="3795" spans="1:10" x14ac:dyDescent="0.25">
      <c r="A3795" s="9">
        <v>44053</v>
      </c>
      <c r="B3795" s="10">
        <v>4529.1728999999996</v>
      </c>
      <c r="C3795" s="10">
        <v>4526.8810000000003</v>
      </c>
      <c r="D3795" s="10">
        <v>4603.1162999999997</v>
      </c>
      <c r="E3795" s="10">
        <v>4521.5128000000004</v>
      </c>
      <c r="F3795" s="10">
        <v>4587.9794000000002</v>
      </c>
      <c r="G3795" s="10">
        <v>4186269464</v>
      </c>
      <c r="H3795" s="10">
        <v>46854213741</v>
      </c>
      <c r="I3795" s="10">
        <v>58.8065</v>
      </c>
      <c r="J3795" s="10">
        <v>1.2984</v>
      </c>
    </row>
    <row r="3796" spans="1:10" x14ac:dyDescent="0.25">
      <c r="A3796" s="9">
        <v>44054</v>
      </c>
      <c r="B3796" s="10">
        <v>4587.9794000000002</v>
      </c>
      <c r="C3796" s="10">
        <v>4601.1904999999997</v>
      </c>
      <c r="D3796" s="10">
        <v>4634.9879000000001</v>
      </c>
      <c r="E3796" s="10">
        <v>4537.8681999999999</v>
      </c>
      <c r="F3796" s="10">
        <v>4541.7668000000003</v>
      </c>
      <c r="G3796" s="10">
        <v>4775201994</v>
      </c>
      <c r="H3796" s="10">
        <v>53990346090</v>
      </c>
      <c r="I3796" s="10">
        <v>-46.212600000000002</v>
      </c>
      <c r="J3796" s="10">
        <v>-1.0073000000000001</v>
      </c>
    </row>
    <row r="3797" spans="1:10" x14ac:dyDescent="0.25">
      <c r="A3797" s="9">
        <v>44055</v>
      </c>
      <c r="B3797" s="10">
        <v>4541.7668000000003</v>
      </c>
      <c r="C3797" s="10">
        <v>4530.1566000000003</v>
      </c>
      <c r="D3797" s="10">
        <v>4536.8203000000003</v>
      </c>
      <c r="E3797" s="10">
        <v>4440.5236999999997</v>
      </c>
      <c r="F3797" s="10">
        <v>4513.0016999999998</v>
      </c>
      <c r="G3797" s="10">
        <v>4486278590</v>
      </c>
      <c r="H3797" s="10">
        <v>47792724030</v>
      </c>
      <c r="I3797" s="10">
        <v>-28.7651</v>
      </c>
      <c r="J3797" s="10">
        <v>-0.63329999999999997</v>
      </c>
    </row>
    <row r="3798" spans="1:10" x14ac:dyDescent="0.25">
      <c r="A3798" s="9">
        <v>44056</v>
      </c>
      <c r="B3798" s="10">
        <v>4513.0016999999998</v>
      </c>
      <c r="C3798" s="10">
        <v>4529.1494000000002</v>
      </c>
      <c r="D3798" s="10">
        <v>4549.7686999999996</v>
      </c>
      <c r="E3798" s="10">
        <v>4518.7860000000001</v>
      </c>
      <c r="F3798" s="10">
        <v>4529.9907999999996</v>
      </c>
      <c r="G3798" s="10">
        <v>3062561360</v>
      </c>
      <c r="H3798" s="10">
        <v>32974421504</v>
      </c>
      <c r="I3798" s="10">
        <v>16.989100000000001</v>
      </c>
      <c r="J3798" s="10">
        <v>0.37640000000000001</v>
      </c>
    </row>
    <row r="3799" spans="1:10" x14ac:dyDescent="0.25">
      <c r="A3799" s="9">
        <v>44057</v>
      </c>
      <c r="B3799" s="10">
        <v>4529.9907999999996</v>
      </c>
      <c r="C3799" s="10">
        <v>4526.5802999999996</v>
      </c>
      <c r="D3799" s="10">
        <v>4568.3963000000003</v>
      </c>
      <c r="E3799" s="10">
        <v>4499.9892</v>
      </c>
      <c r="F3799" s="10">
        <v>4563.8756999999996</v>
      </c>
      <c r="G3799" s="10">
        <v>3312083048</v>
      </c>
      <c r="H3799" s="10">
        <v>35795867726</v>
      </c>
      <c r="I3799" s="10">
        <v>33.884900000000002</v>
      </c>
      <c r="J3799" s="10">
        <v>0.748</v>
      </c>
    </row>
    <row r="3800" spans="1:10" x14ac:dyDescent="0.25">
      <c r="A3800" s="9">
        <v>44060</v>
      </c>
      <c r="B3800" s="10">
        <v>4563.8756999999996</v>
      </c>
      <c r="C3800" s="10">
        <v>4577.1926000000003</v>
      </c>
      <c r="D3800" s="10">
        <v>4676.3954999999996</v>
      </c>
      <c r="E3800" s="10">
        <v>4565.3568999999998</v>
      </c>
      <c r="F3800" s="10">
        <v>4658.8365000000003</v>
      </c>
      <c r="G3800" s="10">
        <v>6556572070</v>
      </c>
      <c r="H3800" s="10">
        <v>66329092106</v>
      </c>
      <c r="I3800" s="10">
        <v>94.960800000000006</v>
      </c>
      <c r="J3800" s="10">
        <v>2.0807000000000002</v>
      </c>
    </row>
    <row r="3801" spans="1:10" x14ac:dyDescent="0.25">
      <c r="A3801" s="9">
        <v>44061</v>
      </c>
      <c r="B3801" s="10">
        <v>4658.8365000000003</v>
      </c>
      <c r="C3801" s="10">
        <v>4663.4354000000003</v>
      </c>
      <c r="D3801" s="10">
        <v>4674.2538000000004</v>
      </c>
      <c r="E3801" s="10">
        <v>4639.0775000000003</v>
      </c>
      <c r="F3801" s="10">
        <v>4666.2254999999996</v>
      </c>
      <c r="G3801" s="10">
        <v>4034724271</v>
      </c>
      <c r="H3801" s="10">
        <v>41255863986</v>
      </c>
      <c r="I3801" s="10">
        <v>7.3890000000000002</v>
      </c>
      <c r="J3801" s="10">
        <v>0.15859999999999999</v>
      </c>
    </row>
    <row r="3802" spans="1:10" x14ac:dyDescent="0.25">
      <c r="A3802" s="9">
        <v>44062</v>
      </c>
      <c r="B3802" s="10">
        <v>4666.2254999999996</v>
      </c>
      <c r="C3802" s="10">
        <v>4660.3067000000001</v>
      </c>
      <c r="D3802" s="10">
        <v>4678.7151000000003</v>
      </c>
      <c r="E3802" s="10">
        <v>4616.4003000000002</v>
      </c>
      <c r="F3802" s="10">
        <v>4621.7577000000001</v>
      </c>
      <c r="G3802" s="10">
        <v>3868010757</v>
      </c>
      <c r="H3802" s="10">
        <v>41011382895</v>
      </c>
      <c r="I3802" s="10">
        <v>-44.467799999999997</v>
      </c>
      <c r="J3802" s="10">
        <v>-0.95299999999999996</v>
      </c>
    </row>
    <row r="3803" spans="1:10" x14ac:dyDescent="0.25">
      <c r="A3803" s="9">
        <v>44063</v>
      </c>
      <c r="B3803" s="10">
        <v>4621.7577000000001</v>
      </c>
      <c r="C3803" s="10">
        <v>4606.5192999999999</v>
      </c>
      <c r="D3803" s="10">
        <v>4613.2293</v>
      </c>
      <c r="E3803" s="10">
        <v>4570.5451000000003</v>
      </c>
      <c r="F3803" s="10">
        <v>4586.6509999999998</v>
      </c>
      <c r="G3803" s="10">
        <v>3620027829</v>
      </c>
      <c r="H3803" s="10">
        <v>35466430825</v>
      </c>
      <c r="I3803" s="10">
        <v>-35.106699999999996</v>
      </c>
      <c r="J3803" s="10">
        <v>-0.75960000000000005</v>
      </c>
    </row>
    <row r="3804" spans="1:10" x14ac:dyDescent="0.25">
      <c r="A3804" s="9">
        <v>44064</v>
      </c>
      <c r="B3804" s="10">
        <v>4586.6509999999998</v>
      </c>
      <c r="C3804" s="10">
        <v>4597.0328</v>
      </c>
      <c r="D3804" s="10">
        <v>4609.0932000000003</v>
      </c>
      <c r="E3804" s="10">
        <v>4550.8522999999996</v>
      </c>
      <c r="F3804" s="10">
        <v>4582.3946999999998</v>
      </c>
      <c r="G3804" s="10">
        <v>2939709392</v>
      </c>
      <c r="H3804" s="10">
        <v>31312284525</v>
      </c>
      <c r="I3804" s="10">
        <v>-4.2563000000000004</v>
      </c>
      <c r="J3804" s="10">
        <v>-9.2799999999999994E-2</v>
      </c>
    </row>
    <row r="3805" spans="1:10" x14ac:dyDescent="0.25">
      <c r="A3805" s="9">
        <v>44067</v>
      </c>
      <c r="B3805" s="10">
        <v>4582.3946999999998</v>
      </c>
      <c r="C3805" s="10">
        <v>4593.8369000000002</v>
      </c>
      <c r="D3805" s="10">
        <v>4624.9726000000001</v>
      </c>
      <c r="E3805" s="10">
        <v>4584.6670000000004</v>
      </c>
      <c r="F3805" s="10">
        <v>4608.7511000000004</v>
      </c>
      <c r="G3805" s="10">
        <v>3090254842</v>
      </c>
      <c r="H3805" s="10">
        <v>36443325997</v>
      </c>
      <c r="I3805" s="10">
        <v>26.356400000000001</v>
      </c>
      <c r="J3805" s="10">
        <v>0.57520000000000004</v>
      </c>
    </row>
    <row r="3806" spans="1:10" x14ac:dyDescent="0.25">
      <c r="A3806" s="9">
        <v>44068</v>
      </c>
      <c r="B3806" s="10">
        <v>4608.7511000000004</v>
      </c>
      <c r="C3806" s="10">
        <v>4618.8771999999999</v>
      </c>
      <c r="D3806" s="10">
        <v>4640.7740000000003</v>
      </c>
      <c r="E3806" s="10">
        <v>4591.3059999999996</v>
      </c>
      <c r="F3806" s="10">
        <v>4605.1796000000004</v>
      </c>
      <c r="G3806" s="10">
        <v>2955250185</v>
      </c>
      <c r="H3806" s="10">
        <v>32785202580</v>
      </c>
      <c r="I3806" s="10">
        <v>-3.5714999999999999</v>
      </c>
      <c r="J3806" s="10">
        <v>-7.7499999999999999E-2</v>
      </c>
    </row>
    <row r="3807" spans="1:10" x14ac:dyDescent="0.25">
      <c r="A3807" s="9">
        <v>44069</v>
      </c>
      <c r="B3807" s="10">
        <v>4605.1796000000004</v>
      </c>
      <c r="C3807" s="10">
        <v>4602.8216000000002</v>
      </c>
      <c r="D3807" s="10">
        <v>4605.1980999999996</v>
      </c>
      <c r="E3807" s="10">
        <v>4514.7722000000003</v>
      </c>
      <c r="F3807" s="10">
        <v>4528.4295000000002</v>
      </c>
      <c r="G3807" s="10">
        <v>3094342989</v>
      </c>
      <c r="H3807" s="10">
        <v>34372705010</v>
      </c>
      <c r="I3807" s="10">
        <v>-76.750100000000003</v>
      </c>
      <c r="J3807" s="10">
        <v>-1.6666000000000001</v>
      </c>
    </row>
    <row r="3808" spans="1:10" x14ac:dyDescent="0.25">
      <c r="A3808" s="9">
        <v>44070</v>
      </c>
      <c r="B3808" s="10">
        <v>4528.4295000000002</v>
      </c>
      <c r="C3808" s="10">
        <v>4534.9148999999998</v>
      </c>
      <c r="D3808" s="10">
        <v>4556.5838000000003</v>
      </c>
      <c r="E3808" s="10">
        <v>4515.3734000000004</v>
      </c>
      <c r="F3808" s="10">
        <v>4555.3380999999999</v>
      </c>
      <c r="G3808" s="10">
        <v>2788357617</v>
      </c>
      <c r="H3808" s="10">
        <v>32025004886</v>
      </c>
      <c r="I3808" s="10">
        <v>26.9086</v>
      </c>
      <c r="J3808" s="10">
        <v>0.59419999999999995</v>
      </c>
    </row>
    <row r="3809" spans="1:10" x14ac:dyDescent="0.25">
      <c r="A3809" s="9">
        <v>44071</v>
      </c>
      <c r="B3809" s="10">
        <v>4555.3380999999999</v>
      </c>
      <c r="C3809" s="10">
        <v>4554.7655000000004</v>
      </c>
      <c r="D3809" s="10">
        <v>4637.5532999999996</v>
      </c>
      <c r="E3809" s="10">
        <v>4539.5091000000002</v>
      </c>
      <c r="F3809" s="10">
        <v>4635.4795999999997</v>
      </c>
      <c r="G3809" s="10">
        <v>3604596467</v>
      </c>
      <c r="H3809" s="10">
        <v>43835195831</v>
      </c>
      <c r="I3809" s="10">
        <v>80.141499999999994</v>
      </c>
      <c r="J3809" s="10">
        <v>1.7593000000000001</v>
      </c>
    </row>
    <row r="3810" spans="1:10" x14ac:dyDescent="0.25">
      <c r="A3810" s="9">
        <v>44074</v>
      </c>
      <c r="B3810" s="10">
        <v>4635.4795999999997</v>
      </c>
      <c r="C3810" s="10">
        <v>4651.4107999999997</v>
      </c>
      <c r="D3810" s="10">
        <v>4669.8541999999998</v>
      </c>
      <c r="E3810" s="10">
        <v>4609.3172000000004</v>
      </c>
      <c r="F3810" s="10">
        <v>4610.9183999999996</v>
      </c>
      <c r="G3810" s="10">
        <v>4662065932</v>
      </c>
      <c r="H3810" s="10">
        <v>52775286952</v>
      </c>
      <c r="I3810" s="10">
        <v>-24.561199999999999</v>
      </c>
      <c r="J3810" s="10">
        <v>-0.52990000000000004</v>
      </c>
    </row>
    <row r="3811" spans="1:10" x14ac:dyDescent="0.25">
      <c r="A3811" s="9">
        <v>44075</v>
      </c>
      <c r="B3811" s="10">
        <v>4610.9183999999996</v>
      </c>
      <c r="C3811" s="10">
        <v>4605.6454999999996</v>
      </c>
      <c r="D3811" s="10">
        <v>4619.7308999999996</v>
      </c>
      <c r="E3811" s="10">
        <v>4576.0322999999999</v>
      </c>
      <c r="F3811" s="10">
        <v>4619.7308999999996</v>
      </c>
      <c r="G3811" s="10">
        <v>3127872404</v>
      </c>
      <c r="H3811" s="10">
        <v>36856744711</v>
      </c>
      <c r="I3811" s="10">
        <v>8.8125</v>
      </c>
      <c r="J3811" s="10">
        <v>0.19109999999999999</v>
      </c>
    </row>
    <row r="3812" spans="1:10" x14ac:dyDescent="0.25">
      <c r="A3812" s="9">
        <v>44076</v>
      </c>
      <c r="B3812" s="10">
        <v>4619.7308999999996</v>
      </c>
      <c r="C3812" s="10">
        <v>4629.7138000000004</v>
      </c>
      <c r="D3812" s="10">
        <v>4633.6062000000002</v>
      </c>
      <c r="E3812" s="10">
        <v>4577.3671999999997</v>
      </c>
      <c r="F3812" s="10">
        <v>4615.7821000000004</v>
      </c>
      <c r="G3812" s="10">
        <v>3429100422</v>
      </c>
      <c r="H3812" s="10">
        <v>37228109854</v>
      </c>
      <c r="I3812" s="10">
        <v>-3.9487999999999999</v>
      </c>
      <c r="J3812" s="10">
        <v>-8.5500000000000007E-2</v>
      </c>
    </row>
    <row r="3813" spans="1:10" x14ac:dyDescent="0.25">
      <c r="A3813" s="9">
        <v>44077</v>
      </c>
      <c r="B3813" s="10">
        <v>4615.7821000000004</v>
      </c>
      <c r="C3813" s="10">
        <v>4625.8558999999996</v>
      </c>
      <c r="D3813" s="10">
        <v>4649.9175999999998</v>
      </c>
      <c r="E3813" s="10">
        <v>4596.1415999999999</v>
      </c>
      <c r="F3813" s="10">
        <v>4608.6976999999997</v>
      </c>
      <c r="G3813" s="10">
        <v>3230804853</v>
      </c>
      <c r="H3813" s="10">
        <v>38619205051</v>
      </c>
      <c r="I3813" s="10">
        <v>-7.0843999999999996</v>
      </c>
      <c r="J3813" s="10">
        <v>-0.1535</v>
      </c>
    </row>
    <row r="3814" spans="1:10" x14ac:dyDescent="0.25">
      <c r="A3814" s="9">
        <v>44078</v>
      </c>
      <c r="B3814" s="10">
        <v>4608.6976999999997</v>
      </c>
      <c r="C3814" s="10">
        <v>4552.9324999999999</v>
      </c>
      <c r="D3814" s="10">
        <v>4600.8499000000002</v>
      </c>
      <c r="E3814" s="10">
        <v>4538.0276000000003</v>
      </c>
      <c r="F3814" s="10">
        <v>4595.5078999999996</v>
      </c>
      <c r="G3814" s="10">
        <v>2784107661</v>
      </c>
      <c r="H3814" s="10">
        <v>33354317767</v>
      </c>
      <c r="I3814" s="10">
        <v>-13.1898</v>
      </c>
      <c r="J3814" s="10">
        <v>-0.28620000000000001</v>
      </c>
    </row>
    <row r="3815" spans="1:10" x14ac:dyDescent="0.25">
      <c r="A3815" s="9">
        <v>44081</v>
      </c>
      <c r="B3815" s="10">
        <v>4595.5078999999996</v>
      </c>
      <c r="C3815" s="10">
        <v>4592.2398999999996</v>
      </c>
      <c r="D3815" s="10">
        <v>4632.3859000000002</v>
      </c>
      <c r="E3815" s="10">
        <v>4534.6889000000001</v>
      </c>
      <c r="F3815" s="10">
        <v>4542.9461000000001</v>
      </c>
      <c r="G3815" s="10">
        <v>3286256702</v>
      </c>
      <c r="H3815" s="10">
        <v>41787492145</v>
      </c>
      <c r="I3815" s="10">
        <v>-52.561799999999998</v>
      </c>
      <c r="J3815" s="10">
        <v>-1.1437999999999999</v>
      </c>
    </row>
    <row r="3816" spans="1:10" x14ac:dyDescent="0.25">
      <c r="A3816" s="9">
        <v>44082</v>
      </c>
      <c r="B3816" s="10">
        <v>4542.9461000000001</v>
      </c>
      <c r="C3816" s="10">
        <v>4548.4940999999999</v>
      </c>
      <c r="D3816" s="10">
        <v>4575.7561999999998</v>
      </c>
      <c r="E3816" s="10">
        <v>4518.3670000000002</v>
      </c>
      <c r="F3816" s="10">
        <v>4569.3496999999998</v>
      </c>
      <c r="G3816" s="10">
        <v>3137988691</v>
      </c>
      <c r="H3816" s="10">
        <v>36946118883</v>
      </c>
      <c r="I3816" s="10">
        <v>26.403600000000001</v>
      </c>
      <c r="J3816" s="10">
        <v>0.58120000000000005</v>
      </c>
    </row>
    <row r="3817" spans="1:10" x14ac:dyDescent="0.25">
      <c r="A3817" s="9">
        <v>44083</v>
      </c>
      <c r="B3817" s="10">
        <v>4569.3496999999998</v>
      </c>
      <c r="C3817" s="10">
        <v>4536.9552999999996</v>
      </c>
      <c r="D3817" s="10">
        <v>4555.4897000000001</v>
      </c>
      <c r="E3817" s="10">
        <v>4484.0244000000002</v>
      </c>
      <c r="F3817" s="10">
        <v>4500.0897999999997</v>
      </c>
      <c r="G3817" s="10">
        <v>3407365626</v>
      </c>
      <c r="H3817" s="10">
        <v>35168840732</v>
      </c>
      <c r="I3817" s="10">
        <v>-69.259900000000002</v>
      </c>
      <c r="J3817" s="10">
        <v>-1.5157</v>
      </c>
    </row>
    <row r="3818" spans="1:10" x14ac:dyDescent="0.25">
      <c r="A3818" s="9">
        <v>44084</v>
      </c>
      <c r="B3818" s="10">
        <v>4500.0897999999997</v>
      </c>
      <c r="C3818" s="10">
        <v>4532.1959999999999</v>
      </c>
      <c r="D3818" s="10">
        <v>4538.3735999999999</v>
      </c>
      <c r="E3818" s="10">
        <v>4451.1876000000002</v>
      </c>
      <c r="F3818" s="10">
        <v>4458.3036000000002</v>
      </c>
      <c r="G3818" s="10">
        <v>3355147957</v>
      </c>
      <c r="H3818" s="10">
        <v>35576857136</v>
      </c>
      <c r="I3818" s="10">
        <v>-41.786200000000001</v>
      </c>
      <c r="J3818" s="10">
        <v>-0.92859999999999998</v>
      </c>
    </row>
    <row r="3819" spans="1:10" x14ac:dyDescent="0.25">
      <c r="A3819" s="9">
        <v>44085</v>
      </c>
      <c r="B3819" s="10">
        <v>4458.3036000000002</v>
      </c>
      <c r="C3819" s="10">
        <v>4442.3554000000004</v>
      </c>
      <c r="D3819" s="10">
        <v>4481.3375999999998</v>
      </c>
      <c r="E3819" s="10">
        <v>4427.3611000000001</v>
      </c>
      <c r="F3819" s="10">
        <v>4476.8603999999996</v>
      </c>
      <c r="G3819" s="10">
        <v>2438056490</v>
      </c>
      <c r="H3819" s="10">
        <v>27169994436</v>
      </c>
      <c r="I3819" s="10">
        <v>18.556799999999999</v>
      </c>
      <c r="J3819" s="10">
        <v>0.41620000000000001</v>
      </c>
    </row>
    <row r="3820" spans="1:10" x14ac:dyDescent="0.25">
      <c r="A3820" s="9">
        <v>44088</v>
      </c>
      <c r="B3820" s="10">
        <v>4476.8603999999996</v>
      </c>
      <c r="C3820" s="10">
        <v>4491.0555000000004</v>
      </c>
      <c r="D3820" s="10">
        <v>4501.9409999999998</v>
      </c>
      <c r="E3820" s="10">
        <v>4467.3581999999997</v>
      </c>
      <c r="F3820" s="10">
        <v>4496.2244000000001</v>
      </c>
      <c r="G3820" s="10">
        <v>2228078858</v>
      </c>
      <c r="H3820" s="10">
        <v>26572605082</v>
      </c>
      <c r="I3820" s="10">
        <v>19.364000000000001</v>
      </c>
      <c r="J3820" s="10">
        <v>0.4325</v>
      </c>
    </row>
    <row r="3821" spans="1:10" x14ac:dyDescent="0.25">
      <c r="A3821" s="9">
        <v>44089</v>
      </c>
      <c r="B3821" s="10">
        <v>4496.2244000000001</v>
      </c>
      <c r="C3821" s="10">
        <v>4494.8729000000003</v>
      </c>
      <c r="D3821" s="10">
        <v>4516.9709000000003</v>
      </c>
      <c r="E3821" s="10">
        <v>4480.0780999999997</v>
      </c>
      <c r="F3821" s="10">
        <v>4516.8913000000002</v>
      </c>
      <c r="G3821" s="10">
        <v>2133979699</v>
      </c>
      <c r="H3821" s="10">
        <v>26580921111</v>
      </c>
      <c r="I3821" s="10">
        <v>20.666899999999998</v>
      </c>
      <c r="J3821" s="10">
        <v>0.4597</v>
      </c>
    </row>
    <row r="3822" spans="1:10" x14ac:dyDescent="0.25">
      <c r="A3822" s="9">
        <v>44090</v>
      </c>
      <c r="B3822" s="10">
        <v>4516.8913000000002</v>
      </c>
      <c r="C3822" s="10">
        <v>4514.2064</v>
      </c>
      <c r="D3822" s="10">
        <v>4533.8665000000001</v>
      </c>
      <c r="E3822" s="10">
        <v>4496.7089999999998</v>
      </c>
      <c r="F3822" s="10">
        <v>4515.3065999999999</v>
      </c>
      <c r="G3822" s="10">
        <v>2218605323</v>
      </c>
      <c r="H3822" s="10">
        <v>27169261865</v>
      </c>
      <c r="I3822" s="10">
        <v>-1.5847</v>
      </c>
      <c r="J3822" s="10">
        <v>-3.5099999999999999E-2</v>
      </c>
    </row>
    <row r="3823" spans="1:10" x14ac:dyDescent="0.25">
      <c r="A3823" s="9">
        <v>44091</v>
      </c>
      <c r="B3823" s="10">
        <v>4515.3065999999999</v>
      </c>
      <c r="C3823" s="10">
        <v>4512.6918999999998</v>
      </c>
      <c r="D3823" s="10">
        <v>4553.5769</v>
      </c>
      <c r="E3823" s="10">
        <v>4495.7573000000002</v>
      </c>
      <c r="F3823" s="10">
        <v>4532.6954999999998</v>
      </c>
      <c r="G3823" s="10">
        <v>2322911100</v>
      </c>
      <c r="H3823" s="10">
        <v>31006401966</v>
      </c>
      <c r="I3823" s="10">
        <v>17.3889</v>
      </c>
      <c r="J3823" s="10">
        <v>0.3851</v>
      </c>
    </row>
    <row r="3824" spans="1:10" x14ac:dyDescent="0.25">
      <c r="A3824" s="9">
        <v>44092</v>
      </c>
      <c r="B3824" s="10">
        <v>4532.6954999999998</v>
      </c>
      <c r="C3824" s="10">
        <v>4534.6482999999998</v>
      </c>
      <c r="D3824" s="10">
        <v>4603.7892000000002</v>
      </c>
      <c r="E3824" s="10">
        <v>4523.5594000000001</v>
      </c>
      <c r="F3824" s="10">
        <v>4602.2442000000001</v>
      </c>
      <c r="G3824" s="10">
        <v>4170213148</v>
      </c>
      <c r="H3824" s="10">
        <v>48051600289</v>
      </c>
      <c r="I3824" s="10">
        <v>69.548699999999997</v>
      </c>
      <c r="J3824" s="10">
        <v>1.5344</v>
      </c>
    </row>
    <row r="3825" spans="1:10" x14ac:dyDescent="0.25">
      <c r="A3825" s="9">
        <v>44095</v>
      </c>
      <c r="B3825" s="10">
        <v>4602.2442000000001</v>
      </c>
      <c r="C3825" s="10">
        <v>4612.0481</v>
      </c>
      <c r="D3825" s="10">
        <v>4612.5757000000003</v>
      </c>
      <c r="E3825" s="10">
        <v>4564.0927000000001</v>
      </c>
      <c r="F3825" s="10">
        <v>4574.1727000000001</v>
      </c>
      <c r="G3825" s="10">
        <v>2875181977</v>
      </c>
      <c r="H3825" s="10">
        <v>32741765446</v>
      </c>
      <c r="I3825" s="10">
        <v>-28.0715</v>
      </c>
      <c r="J3825" s="10">
        <v>-0.61</v>
      </c>
    </row>
    <row r="3826" spans="1:10" x14ac:dyDescent="0.25">
      <c r="A3826" s="9">
        <v>44096</v>
      </c>
      <c r="B3826" s="10">
        <v>4574.1727000000001</v>
      </c>
      <c r="C3826" s="10">
        <v>4535.7669999999998</v>
      </c>
      <c r="D3826" s="10">
        <v>4562.9953999999998</v>
      </c>
      <c r="E3826" s="10">
        <v>4498.7464</v>
      </c>
      <c r="F3826" s="10">
        <v>4508.2596999999996</v>
      </c>
      <c r="G3826" s="10">
        <v>2456811099</v>
      </c>
      <c r="H3826" s="10">
        <v>27496404345</v>
      </c>
      <c r="I3826" s="10">
        <v>-65.912999999999997</v>
      </c>
      <c r="J3826" s="10">
        <v>-1.4410000000000001</v>
      </c>
    </row>
    <row r="3827" spans="1:10" x14ac:dyDescent="0.25">
      <c r="A3827" s="9">
        <v>44097</v>
      </c>
      <c r="B3827" s="10">
        <v>4508.2596999999996</v>
      </c>
      <c r="C3827" s="10">
        <v>4523.4877999999999</v>
      </c>
      <c r="D3827" s="10">
        <v>4532.7487000000001</v>
      </c>
      <c r="E3827" s="10">
        <v>4503.6305000000002</v>
      </c>
      <c r="F3827" s="10">
        <v>4514.7263999999996</v>
      </c>
      <c r="G3827" s="10">
        <v>1993227751</v>
      </c>
      <c r="H3827" s="10">
        <v>22958309521</v>
      </c>
      <c r="I3827" s="10">
        <v>6.4667000000000003</v>
      </c>
      <c r="J3827" s="10">
        <v>0.1434</v>
      </c>
    </row>
    <row r="3828" spans="1:10" x14ac:dyDescent="0.25">
      <c r="A3828" s="9">
        <v>44098</v>
      </c>
      <c r="B3828" s="10">
        <v>4514.7263999999996</v>
      </c>
      <c r="C3828" s="10">
        <v>4494.3338999999996</v>
      </c>
      <c r="D3828" s="10">
        <v>4494.8977000000004</v>
      </c>
      <c r="E3828" s="10">
        <v>4426.3654999999999</v>
      </c>
      <c r="F3828" s="10">
        <v>4429.3824000000004</v>
      </c>
      <c r="G3828" s="10">
        <v>2518965801</v>
      </c>
      <c r="H3828" s="10">
        <v>27802165140</v>
      </c>
      <c r="I3828" s="10">
        <v>-85.343999999999994</v>
      </c>
      <c r="J3828" s="10">
        <v>-1.8903000000000001</v>
      </c>
    </row>
    <row r="3829" spans="1:10" x14ac:dyDescent="0.25">
      <c r="A3829" s="9">
        <v>44099</v>
      </c>
      <c r="B3829" s="10">
        <v>4429.3824000000004</v>
      </c>
      <c r="C3829" s="10">
        <v>4437.6412</v>
      </c>
      <c r="D3829" s="10">
        <v>4448.2538999999997</v>
      </c>
      <c r="E3829" s="10">
        <v>4386.7263000000003</v>
      </c>
      <c r="F3829" s="10">
        <v>4403.5915000000005</v>
      </c>
      <c r="G3829" s="10">
        <v>2094384112</v>
      </c>
      <c r="H3829" s="10">
        <v>23644506002</v>
      </c>
      <c r="I3829" s="10">
        <v>-25.790900000000001</v>
      </c>
      <c r="J3829" s="10">
        <v>-0.58230000000000004</v>
      </c>
    </row>
    <row r="3830" spans="1:10" x14ac:dyDescent="0.25">
      <c r="A3830" s="9">
        <v>44102</v>
      </c>
      <c r="B3830" s="10">
        <v>4403.5915000000005</v>
      </c>
      <c r="C3830" s="10">
        <v>4413.5056999999997</v>
      </c>
      <c r="D3830" s="10">
        <v>4426.1790000000001</v>
      </c>
      <c r="E3830" s="10">
        <v>4395.7004999999999</v>
      </c>
      <c r="F3830" s="10">
        <v>4399.7709999999997</v>
      </c>
      <c r="G3830" s="10">
        <v>2204536793</v>
      </c>
      <c r="H3830" s="10">
        <v>22993065664</v>
      </c>
      <c r="I3830" s="10">
        <v>-3.8205</v>
      </c>
      <c r="J3830" s="10">
        <v>-8.6800000000000002E-2</v>
      </c>
    </row>
    <row r="3831" spans="1:10" x14ac:dyDescent="0.25">
      <c r="A3831" s="9">
        <v>44103</v>
      </c>
      <c r="B3831" s="10">
        <v>4399.7709999999997</v>
      </c>
      <c r="C3831" s="10">
        <v>4414.2745000000004</v>
      </c>
      <c r="D3831" s="10">
        <v>4441.5448999999999</v>
      </c>
      <c r="E3831" s="10">
        <v>4403.6652000000004</v>
      </c>
      <c r="F3831" s="10">
        <v>4417.6346999999996</v>
      </c>
      <c r="G3831" s="10">
        <v>1951165098</v>
      </c>
      <c r="H3831" s="10">
        <v>23673498986</v>
      </c>
      <c r="I3831" s="10">
        <v>17.863700000000001</v>
      </c>
      <c r="J3831" s="10">
        <v>0.40600000000000003</v>
      </c>
    </row>
    <row r="3832" spans="1:10" x14ac:dyDescent="0.25">
      <c r="A3832" s="9">
        <v>44104</v>
      </c>
      <c r="B3832" s="10">
        <v>4417.6346999999996</v>
      </c>
      <c r="C3832" s="10">
        <v>4428.5793999999996</v>
      </c>
      <c r="D3832" s="10">
        <v>4437.2096000000001</v>
      </c>
      <c r="E3832" s="10">
        <v>4378.8562000000002</v>
      </c>
      <c r="F3832" s="10">
        <v>4395.7497000000003</v>
      </c>
      <c r="G3832" s="10">
        <v>2325940324</v>
      </c>
      <c r="H3832" s="10">
        <v>26555597582</v>
      </c>
      <c r="I3832" s="10">
        <v>-21.885000000000002</v>
      </c>
      <c r="J3832" s="10">
        <v>-0.49540000000000001</v>
      </c>
    </row>
    <row r="3833" spans="1:10" x14ac:dyDescent="0.25">
      <c r="A3833" s="9">
        <v>44113</v>
      </c>
      <c r="B3833" s="10">
        <v>4395.7497000000003</v>
      </c>
      <c r="C3833" s="10">
        <v>4451.6541999999999</v>
      </c>
      <c r="D3833" s="10">
        <v>4502.1805000000004</v>
      </c>
      <c r="E3833" s="10">
        <v>4450.4947000000002</v>
      </c>
      <c r="F3833" s="10">
        <v>4492.4739</v>
      </c>
      <c r="G3833" s="10">
        <v>2505940276</v>
      </c>
      <c r="H3833" s="10">
        <v>30738981459</v>
      </c>
      <c r="I3833" s="10">
        <v>96.724199999999996</v>
      </c>
      <c r="J3833" s="10">
        <v>2.2004000000000001</v>
      </c>
    </row>
    <row r="3834" spans="1:10" x14ac:dyDescent="0.25">
      <c r="A3834" s="9">
        <v>44116</v>
      </c>
      <c r="B3834" s="10">
        <v>4492.4739</v>
      </c>
      <c r="C3834" s="10">
        <v>4514.7335999999996</v>
      </c>
      <c r="D3834" s="10">
        <v>4604.4826999999996</v>
      </c>
      <c r="E3834" s="10">
        <v>4514.3905000000004</v>
      </c>
      <c r="F3834" s="10">
        <v>4603.8462</v>
      </c>
      <c r="G3834" s="10">
        <v>3906397601</v>
      </c>
      <c r="H3834" s="10">
        <v>45327690639</v>
      </c>
      <c r="I3834" s="10">
        <v>111.3723</v>
      </c>
      <c r="J3834" s="10">
        <v>2.4790999999999999</v>
      </c>
    </row>
    <row r="3835" spans="1:10" x14ac:dyDescent="0.25">
      <c r="A3835" s="9">
        <v>44117</v>
      </c>
      <c r="B3835" s="10">
        <v>4603.8462</v>
      </c>
      <c r="C3835" s="10">
        <v>4599.0203000000001</v>
      </c>
      <c r="D3835" s="10">
        <v>4617.2137000000002</v>
      </c>
      <c r="E3835" s="10">
        <v>4584.4893000000002</v>
      </c>
      <c r="F3835" s="10">
        <v>4612.9616999999998</v>
      </c>
      <c r="G3835" s="10">
        <v>2861465263</v>
      </c>
      <c r="H3835" s="10">
        <v>34103140132</v>
      </c>
      <c r="I3835" s="10">
        <v>9.1155000000000008</v>
      </c>
      <c r="J3835" s="10">
        <v>0.19800000000000001</v>
      </c>
    </row>
    <row r="3836" spans="1:10" x14ac:dyDescent="0.25">
      <c r="A3836" s="9">
        <v>44118</v>
      </c>
      <c r="B3836" s="10">
        <v>4612.9616999999998</v>
      </c>
      <c r="C3836" s="10">
        <v>4615.6835000000001</v>
      </c>
      <c r="D3836" s="10">
        <v>4618.4956000000002</v>
      </c>
      <c r="E3836" s="10">
        <v>4596.7750999999998</v>
      </c>
      <c r="F3836" s="10">
        <v>4612.2124000000003</v>
      </c>
      <c r="G3836" s="10">
        <v>2717225680</v>
      </c>
      <c r="H3836" s="10">
        <v>32994467343</v>
      </c>
      <c r="I3836" s="10">
        <v>-0.74929999999999997</v>
      </c>
      <c r="J3836" s="10">
        <v>-1.6199999999999999E-2</v>
      </c>
    </row>
    <row r="3837" spans="1:10" x14ac:dyDescent="0.25">
      <c r="A3837" s="9">
        <v>44119</v>
      </c>
      <c r="B3837" s="10">
        <v>4612.2124000000003</v>
      </c>
      <c r="C3837" s="10">
        <v>4606.3108000000002</v>
      </c>
      <c r="D3837" s="10">
        <v>4609.6866</v>
      </c>
      <c r="E3837" s="10">
        <v>4584.4351999999999</v>
      </c>
      <c r="F3837" s="10">
        <v>4593.67</v>
      </c>
      <c r="G3837" s="10">
        <v>2945129260</v>
      </c>
      <c r="H3837" s="10">
        <v>35801960083</v>
      </c>
      <c r="I3837" s="10">
        <v>-18.542400000000001</v>
      </c>
      <c r="J3837" s="10">
        <v>-0.40200000000000002</v>
      </c>
    </row>
    <row r="3838" spans="1:10" x14ac:dyDescent="0.25">
      <c r="A3838" s="9">
        <v>44120</v>
      </c>
      <c r="B3838" s="10">
        <v>4593.67</v>
      </c>
      <c r="C3838" s="10">
        <v>4590.0050000000001</v>
      </c>
      <c r="D3838" s="10">
        <v>4619.3657000000003</v>
      </c>
      <c r="E3838" s="10">
        <v>4587.9129999999996</v>
      </c>
      <c r="F3838" s="10">
        <v>4605.4377999999997</v>
      </c>
      <c r="G3838" s="10">
        <v>4016220969</v>
      </c>
      <c r="H3838" s="10">
        <v>40718197484</v>
      </c>
      <c r="I3838" s="10">
        <v>11.767799999999999</v>
      </c>
      <c r="J3838" s="10">
        <v>0.25619999999999998</v>
      </c>
    </row>
    <row r="3839" spans="1:10" x14ac:dyDescent="0.25">
      <c r="A3839" s="9">
        <v>44123</v>
      </c>
      <c r="B3839" s="10">
        <v>4605.4377999999997</v>
      </c>
      <c r="C3839" s="10">
        <v>4625.3527000000004</v>
      </c>
      <c r="D3839" s="10">
        <v>4651.6152000000002</v>
      </c>
      <c r="E3839" s="10">
        <v>4566.4699000000001</v>
      </c>
      <c r="F3839" s="10">
        <v>4572.3536999999997</v>
      </c>
      <c r="G3839" s="10">
        <v>4376640604</v>
      </c>
      <c r="H3839" s="10">
        <v>45199974894</v>
      </c>
      <c r="I3839" s="10">
        <v>-33.084099999999999</v>
      </c>
      <c r="J3839" s="10">
        <v>-0.71840000000000004</v>
      </c>
    </row>
    <row r="3840" spans="1:10" x14ac:dyDescent="0.25">
      <c r="A3840" s="9">
        <v>44124</v>
      </c>
      <c r="B3840" s="10">
        <v>4572.3536999999997</v>
      </c>
      <c r="C3840" s="10">
        <v>4561.4466000000002</v>
      </c>
      <c r="D3840" s="10">
        <v>4576.8356000000003</v>
      </c>
      <c r="E3840" s="10">
        <v>4542.4242000000004</v>
      </c>
      <c r="F3840" s="10">
        <v>4576.6985999999997</v>
      </c>
      <c r="G3840" s="10">
        <v>2787948756</v>
      </c>
      <c r="H3840" s="10">
        <v>30536289344</v>
      </c>
      <c r="I3840" s="10">
        <v>4.3449</v>
      </c>
      <c r="J3840" s="10">
        <v>9.5000000000000001E-2</v>
      </c>
    </row>
    <row r="3841" spans="1:10" x14ac:dyDescent="0.25">
      <c r="A3841" s="9">
        <v>44125</v>
      </c>
      <c r="B3841" s="10">
        <v>4576.6985999999997</v>
      </c>
      <c r="C3841" s="10">
        <v>4577.7376999999997</v>
      </c>
      <c r="D3841" s="10">
        <v>4578.9946</v>
      </c>
      <c r="E3841" s="10">
        <v>4536.1860999999999</v>
      </c>
      <c r="F3841" s="10">
        <v>4561.5778</v>
      </c>
      <c r="G3841" s="10">
        <v>2870244005</v>
      </c>
      <c r="H3841" s="10">
        <v>30668735681</v>
      </c>
      <c r="I3841" s="10">
        <v>-15.120799999999999</v>
      </c>
      <c r="J3841" s="10">
        <v>-0.33040000000000003</v>
      </c>
    </row>
    <row r="3842" spans="1:10" x14ac:dyDescent="0.25">
      <c r="A3842" s="9">
        <v>44126</v>
      </c>
      <c r="B3842" s="10">
        <v>4561.5778</v>
      </c>
      <c r="C3842" s="10">
        <v>4547.2638999999999</v>
      </c>
      <c r="D3842" s="10">
        <v>4547.4904999999999</v>
      </c>
      <c r="E3842" s="10">
        <v>4512.9413999999997</v>
      </c>
      <c r="F3842" s="10">
        <v>4524.9512000000004</v>
      </c>
      <c r="G3842" s="10">
        <v>2636565888</v>
      </c>
      <c r="H3842" s="10">
        <v>33822158376</v>
      </c>
      <c r="I3842" s="10">
        <v>-36.626600000000003</v>
      </c>
      <c r="J3842" s="10">
        <v>-0.80289999999999995</v>
      </c>
    </row>
    <row r="3843" spans="1:10" x14ac:dyDescent="0.25">
      <c r="A3843" s="9">
        <v>44127</v>
      </c>
      <c r="B3843" s="10">
        <v>4524.9512000000004</v>
      </c>
      <c r="C3843" s="10">
        <v>4526.9380000000001</v>
      </c>
      <c r="D3843" s="10">
        <v>4549.4848000000002</v>
      </c>
      <c r="E3843" s="10">
        <v>4482.1737999999996</v>
      </c>
      <c r="F3843" s="10">
        <v>4488.6403</v>
      </c>
      <c r="G3843" s="10">
        <v>3237729809</v>
      </c>
      <c r="H3843" s="10">
        <v>35014667272</v>
      </c>
      <c r="I3843" s="10">
        <v>-36.310899999999997</v>
      </c>
      <c r="J3843" s="10">
        <v>-0.80249999999999999</v>
      </c>
    </row>
    <row r="3844" spans="1:10" x14ac:dyDescent="0.25">
      <c r="A3844" s="9">
        <v>44130</v>
      </c>
      <c r="B3844" s="10">
        <v>4488.6403</v>
      </c>
      <c r="C3844" s="10">
        <v>4487.6513000000004</v>
      </c>
      <c r="D3844" s="10">
        <v>4498.4494000000004</v>
      </c>
      <c r="E3844" s="10">
        <v>4448.4804999999997</v>
      </c>
      <c r="F3844" s="10">
        <v>4495.5415000000003</v>
      </c>
      <c r="G3844" s="10">
        <v>3297432816</v>
      </c>
      <c r="H3844" s="10">
        <v>33906988239</v>
      </c>
      <c r="I3844" s="10">
        <v>6.9012000000000002</v>
      </c>
      <c r="J3844" s="10">
        <v>0.1537</v>
      </c>
    </row>
    <row r="3845" spans="1:10" x14ac:dyDescent="0.25">
      <c r="A3845" s="9">
        <v>44131</v>
      </c>
      <c r="B3845" s="10">
        <v>4495.5415000000003</v>
      </c>
      <c r="C3845" s="10">
        <v>4479.3622999999998</v>
      </c>
      <c r="D3845" s="10">
        <v>4482.9922999999999</v>
      </c>
      <c r="E3845" s="10">
        <v>4454.6940999999997</v>
      </c>
      <c r="F3845" s="10">
        <v>4479.0469000000003</v>
      </c>
      <c r="G3845" s="10">
        <v>2624980163</v>
      </c>
      <c r="H3845" s="10">
        <v>29702973382</v>
      </c>
      <c r="I3845" s="10">
        <v>-16.494599999999998</v>
      </c>
      <c r="J3845" s="10">
        <v>-0.3669</v>
      </c>
    </row>
    <row r="3846" spans="1:10" x14ac:dyDescent="0.25">
      <c r="A3846" s="9">
        <v>44132</v>
      </c>
      <c r="B3846" s="10">
        <v>4479.0469000000003</v>
      </c>
      <c r="C3846" s="10">
        <v>4479.6004000000003</v>
      </c>
      <c r="D3846" s="10">
        <v>4484.6284999999998</v>
      </c>
      <c r="E3846" s="10">
        <v>4432.4964</v>
      </c>
      <c r="F3846" s="10">
        <v>4478.5753000000004</v>
      </c>
      <c r="G3846" s="10">
        <v>2947208587</v>
      </c>
      <c r="H3846" s="10">
        <v>36689620415</v>
      </c>
      <c r="I3846" s="10">
        <v>-0.47160000000000002</v>
      </c>
      <c r="J3846" s="10">
        <v>-1.0500000000000001E-2</v>
      </c>
    </row>
    <row r="3847" spans="1:10" x14ac:dyDescent="0.25">
      <c r="A3847" s="9">
        <v>44133</v>
      </c>
      <c r="B3847" s="10">
        <v>4478.5753000000004</v>
      </c>
      <c r="C3847" s="10">
        <v>4435.5860000000002</v>
      </c>
      <c r="D3847" s="10">
        <v>4517.6679999999997</v>
      </c>
      <c r="E3847" s="10">
        <v>4428.8442999999997</v>
      </c>
      <c r="F3847" s="10">
        <v>4502.0625</v>
      </c>
      <c r="G3847" s="10">
        <v>3051488959</v>
      </c>
      <c r="H3847" s="10">
        <v>38795557591</v>
      </c>
      <c r="I3847" s="10">
        <v>23.487200000000001</v>
      </c>
      <c r="J3847" s="10">
        <v>0.52439999999999998</v>
      </c>
    </row>
    <row r="3848" spans="1:10" x14ac:dyDescent="0.25">
      <c r="A3848" s="9">
        <v>44134</v>
      </c>
      <c r="B3848" s="10">
        <v>4502.0625</v>
      </c>
      <c r="C3848" s="10">
        <v>4508.8874999999998</v>
      </c>
      <c r="D3848" s="10">
        <v>4514.0726000000004</v>
      </c>
      <c r="E3848" s="10">
        <v>4429.2503999999999</v>
      </c>
      <c r="F3848" s="10">
        <v>4433.7703000000001</v>
      </c>
      <c r="G3848" s="10">
        <v>3663668651</v>
      </c>
      <c r="H3848" s="10">
        <v>44224814406</v>
      </c>
      <c r="I3848" s="10">
        <v>-68.292199999999994</v>
      </c>
      <c r="J3848" s="10">
        <v>-1.5168999999999999</v>
      </c>
    </row>
    <row r="3849" spans="1:10" x14ac:dyDescent="0.25">
      <c r="A3849" s="9">
        <v>44137</v>
      </c>
      <c r="B3849" s="10">
        <v>4433.7703000000001</v>
      </c>
      <c r="C3849" s="10">
        <v>4433.9195</v>
      </c>
      <c r="D3849" s="10">
        <v>4479.5690999999997</v>
      </c>
      <c r="E3849" s="10">
        <v>4426.1054000000004</v>
      </c>
      <c r="F3849" s="10">
        <v>4476.9853999999996</v>
      </c>
      <c r="G3849" s="10">
        <v>3525614801</v>
      </c>
      <c r="H3849" s="10">
        <v>44589677694</v>
      </c>
      <c r="I3849" s="10">
        <v>43.2151</v>
      </c>
      <c r="J3849" s="10">
        <v>0.97470000000000001</v>
      </c>
    </row>
    <row r="3850" spans="1:10" x14ac:dyDescent="0.25">
      <c r="A3850" s="9">
        <v>44138</v>
      </c>
      <c r="B3850" s="10">
        <v>4476.9853999999996</v>
      </c>
      <c r="C3850" s="10">
        <v>4500.1359000000002</v>
      </c>
      <c r="D3850" s="10">
        <v>4534.8519999999999</v>
      </c>
      <c r="E3850" s="10">
        <v>4495.7143999999998</v>
      </c>
      <c r="F3850" s="10">
        <v>4532.8825999999999</v>
      </c>
      <c r="G3850" s="10">
        <v>3260140049</v>
      </c>
      <c r="H3850" s="10">
        <v>40968002768</v>
      </c>
      <c r="I3850" s="10">
        <v>55.897199999999998</v>
      </c>
      <c r="J3850" s="10">
        <v>1.2484999999999999</v>
      </c>
    </row>
    <row r="3851" spans="1:10" x14ac:dyDescent="0.25">
      <c r="A3851" s="9">
        <v>44139</v>
      </c>
      <c r="B3851" s="10">
        <v>4532.8825999999999</v>
      </c>
      <c r="C3851" s="10">
        <v>4543.6660000000002</v>
      </c>
      <c r="D3851" s="10">
        <v>4576.3780999999999</v>
      </c>
      <c r="E3851" s="10">
        <v>4522.8095999999996</v>
      </c>
      <c r="F3851" s="10">
        <v>4558.1243999999997</v>
      </c>
      <c r="G3851" s="10">
        <v>2971575064</v>
      </c>
      <c r="H3851" s="10">
        <v>40773183771</v>
      </c>
      <c r="I3851" s="10">
        <v>25.241800000000001</v>
      </c>
      <c r="J3851" s="10">
        <v>0.55689999999999995</v>
      </c>
    </row>
    <row r="3852" spans="1:10" x14ac:dyDescent="0.25">
      <c r="A3852" s="9">
        <v>44140</v>
      </c>
      <c r="B3852" s="10">
        <v>4558.1243999999997</v>
      </c>
      <c r="C3852" s="10">
        <v>4584.9727999999996</v>
      </c>
      <c r="D3852" s="10">
        <v>4640.6950999999999</v>
      </c>
      <c r="E3852" s="10">
        <v>4582.5612000000001</v>
      </c>
      <c r="F3852" s="10">
        <v>4636.8433999999997</v>
      </c>
      <c r="G3852" s="10">
        <v>3701994829</v>
      </c>
      <c r="H3852" s="10">
        <v>49479053829</v>
      </c>
      <c r="I3852" s="10">
        <v>78.718999999999994</v>
      </c>
      <c r="J3852" s="10">
        <v>1.7270000000000001</v>
      </c>
    </row>
    <row r="3853" spans="1:10" x14ac:dyDescent="0.25">
      <c r="A3853" s="9">
        <v>44141</v>
      </c>
      <c r="B3853" s="10">
        <v>4636.8433999999997</v>
      </c>
      <c r="C3853" s="10">
        <v>4638.5796</v>
      </c>
      <c r="D3853" s="10">
        <v>4646.7218999999996</v>
      </c>
      <c r="E3853" s="10">
        <v>4613.7685000000001</v>
      </c>
      <c r="F3853" s="10">
        <v>4644.2139999999999</v>
      </c>
      <c r="G3853" s="10">
        <v>3616367017</v>
      </c>
      <c r="H3853" s="10">
        <v>46453772268</v>
      </c>
      <c r="I3853" s="10">
        <v>7.3705999999999996</v>
      </c>
      <c r="J3853" s="10">
        <v>0.159</v>
      </c>
    </row>
    <row r="3854" spans="1:10" x14ac:dyDescent="0.25">
      <c r="A3854" s="9">
        <v>44144</v>
      </c>
      <c r="B3854" s="10">
        <v>4644.2139999999999</v>
      </c>
      <c r="C3854" s="10">
        <v>4670.7685000000001</v>
      </c>
      <c r="D3854" s="10">
        <v>4725.3357999999998</v>
      </c>
      <c r="E3854" s="10">
        <v>4670.7685000000001</v>
      </c>
      <c r="F3854" s="10">
        <v>4720.2691999999997</v>
      </c>
      <c r="G3854" s="10">
        <v>4492364283</v>
      </c>
      <c r="H3854" s="10">
        <v>53045365655</v>
      </c>
      <c r="I3854" s="10">
        <v>76.055199999999999</v>
      </c>
      <c r="J3854" s="10">
        <v>1.6375999999999999</v>
      </c>
    </row>
    <row r="3855" spans="1:10" x14ac:dyDescent="0.25">
      <c r="A3855" s="9">
        <v>44145</v>
      </c>
      <c r="B3855" s="10">
        <v>4720.2691999999997</v>
      </c>
      <c r="C3855" s="10">
        <v>4734.6641</v>
      </c>
      <c r="D3855" s="10">
        <v>4736.6385</v>
      </c>
      <c r="E3855" s="10">
        <v>4686.4974000000002</v>
      </c>
      <c r="F3855" s="10">
        <v>4705.1057000000001</v>
      </c>
      <c r="G3855" s="10">
        <v>4130940933</v>
      </c>
      <c r="H3855" s="10">
        <v>49233981600</v>
      </c>
      <c r="I3855" s="10">
        <v>-15.163500000000001</v>
      </c>
      <c r="J3855" s="10">
        <v>-0.32119999999999999</v>
      </c>
    </row>
    <row r="3856" spans="1:10" x14ac:dyDescent="0.25">
      <c r="A3856" s="9">
        <v>44146</v>
      </c>
      <c r="B3856" s="10">
        <v>4705.1057000000001</v>
      </c>
      <c r="C3856" s="10">
        <v>4693.9364999999998</v>
      </c>
      <c r="D3856" s="10">
        <v>4756.8244999999997</v>
      </c>
      <c r="E3856" s="10">
        <v>4692.99</v>
      </c>
      <c r="F3856" s="10">
        <v>4726.2945</v>
      </c>
      <c r="G3856" s="10">
        <v>4424555774</v>
      </c>
      <c r="H3856" s="10">
        <v>50925236708</v>
      </c>
      <c r="I3856" s="10">
        <v>21.188800000000001</v>
      </c>
      <c r="J3856" s="10">
        <v>0.45029999999999998</v>
      </c>
    </row>
    <row r="3857" spans="1:10" x14ac:dyDescent="0.25">
      <c r="A3857" s="9">
        <v>44147</v>
      </c>
      <c r="B3857" s="10">
        <v>4726.2945</v>
      </c>
      <c r="C3857" s="10">
        <v>4728.3226999999997</v>
      </c>
      <c r="D3857" s="10">
        <v>4752.8383000000003</v>
      </c>
      <c r="E3857" s="10">
        <v>4716.8996999999999</v>
      </c>
      <c r="F3857" s="10">
        <v>4752.8383000000003</v>
      </c>
      <c r="G3857" s="10">
        <v>3003937379</v>
      </c>
      <c r="H3857" s="10">
        <v>37075047300</v>
      </c>
      <c r="I3857" s="10">
        <v>26.543800000000001</v>
      </c>
      <c r="J3857" s="10">
        <v>0.56159999999999999</v>
      </c>
    </row>
    <row r="3858" spans="1:10" x14ac:dyDescent="0.25">
      <c r="A3858" s="9">
        <v>44148</v>
      </c>
      <c r="B3858" s="10">
        <v>4752.8383000000003</v>
      </c>
      <c r="C3858" s="10">
        <v>4742.0780000000004</v>
      </c>
      <c r="D3858" s="10">
        <v>4742.8591999999999</v>
      </c>
      <c r="E3858" s="10">
        <v>4679.1914999999999</v>
      </c>
      <c r="F3858" s="10">
        <v>4721.1943000000001</v>
      </c>
      <c r="G3858" s="10">
        <v>3358581981</v>
      </c>
      <c r="H3858" s="10">
        <v>39823462009</v>
      </c>
      <c r="I3858" s="10">
        <v>-31.643999999999998</v>
      </c>
      <c r="J3858" s="10">
        <v>-0.66579999999999995</v>
      </c>
    </row>
    <row r="3859" spans="1:10" x14ac:dyDescent="0.25">
      <c r="A3859" s="9">
        <v>44151</v>
      </c>
      <c r="B3859" s="10">
        <v>4721.1943000000001</v>
      </c>
      <c r="C3859" s="10">
        <v>4736.5227000000004</v>
      </c>
      <c r="D3859" s="10">
        <v>4821.3795</v>
      </c>
      <c r="E3859" s="10">
        <v>4736.5227000000004</v>
      </c>
      <c r="F3859" s="10">
        <v>4819.8287</v>
      </c>
      <c r="G3859" s="10">
        <v>3529349724</v>
      </c>
      <c r="H3859" s="10">
        <v>43927105624</v>
      </c>
      <c r="I3859" s="10">
        <v>98.634399999999999</v>
      </c>
      <c r="J3859" s="10">
        <v>2.0891999999999999</v>
      </c>
    </row>
    <row r="3860" spans="1:10" x14ac:dyDescent="0.25">
      <c r="A3860" s="9">
        <v>44152</v>
      </c>
      <c r="B3860" s="10">
        <v>4819.8287</v>
      </c>
      <c r="C3860" s="10">
        <v>4823.8756000000003</v>
      </c>
      <c r="D3860" s="10">
        <v>4852.3607000000002</v>
      </c>
      <c r="E3860" s="10">
        <v>4811.299</v>
      </c>
      <c r="F3860" s="10">
        <v>4852.2649000000001</v>
      </c>
      <c r="G3860" s="10">
        <v>4003545313</v>
      </c>
      <c r="H3860" s="10">
        <v>50504222130</v>
      </c>
      <c r="I3860" s="10">
        <v>32.436199999999999</v>
      </c>
      <c r="J3860" s="10">
        <v>0.67300000000000004</v>
      </c>
    </row>
    <row r="3861" spans="1:10" x14ac:dyDescent="0.25">
      <c r="A3861" s="9">
        <v>44153</v>
      </c>
      <c r="B3861" s="10">
        <v>4852.2649000000001</v>
      </c>
      <c r="C3861" s="10">
        <v>4843.8433000000005</v>
      </c>
      <c r="D3861" s="10">
        <v>4877.6616000000004</v>
      </c>
      <c r="E3861" s="10">
        <v>4831.9260000000004</v>
      </c>
      <c r="F3861" s="10">
        <v>4870.8953000000001</v>
      </c>
      <c r="G3861" s="10">
        <v>4507081314</v>
      </c>
      <c r="H3861" s="10">
        <v>52918852292</v>
      </c>
      <c r="I3861" s="10">
        <v>18.630400000000002</v>
      </c>
      <c r="J3861" s="10">
        <v>0.38400000000000001</v>
      </c>
    </row>
    <row r="3862" spans="1:10" x14ac:dyDescent="0.25">
      <c r="A3862" s="9">
        <v>44154</v>
      </c>
      <c r="B3862" s="10">
        <v>4870.8953000000001</v>
      </c>
      <c r="C3862" s="10">
        <v>4861.7941000000001</v>
      </c>
      <c r="D3862" s="10">
        <v>4864.2094999999999</v>
      </c>
      <c r="E3862" s="10">
        <v>4824.0281999999997</v>
      </c>
      <c r="F3862" s="10">
        <v>4850.4348</v>
      </c>
      <c r="G3862" s="10">
        <v>3415804904</v>
      </c>
      <c r="H3862" s="10">
        <v>42479024479</v>
      </c>
      <c r="I3862" s="10">
        <v>-20.4605</v>
      </c>
      <c r="J3862" s="10">
        <v>-0.42009999999999997</v>
      </c>
    </row>
    <row r="3863" spans="1:10" x14ac:dyDescent="0.25">
      <c r="A3863" s="9">
        <v>44155</v>
      </c>
      <c r="B3863" s="10">
        <v>4850.4348</v>
      </c>
      <c r="C3863" s="10">
        <v>4845.7260999999999</v>
      </c>
      <c r="D3863" s="10">
        <v>4875.4237999999996</v>
      </c>
      <c r="E3863" s="10">
        <v>4823.2708000000002</v>
      </c>
      <c r="F3863" s="10">
        <v>4875.3424000000005</v>
      </c>
      <c r="G3863" s="10">
        <v>3141462091</v>
      </c>
      <c r="H3863" s="10">
        <v>39492064790</v>
      </c>
      <c r="I3863" s="10">
        <v>24.907599999999999</v>
      </c>
      <c r="J3863" s="10">
        <v>0.51349999999999996</v>
      </c>
    </row>
    <row r="3864" spans="1:10" x14ac:dyDescent="0.25">
      <c r="A3864" s="9">
        <v>44158</v>
      </c>
      <c r="B3864" s="10">
        <v>4875.3424000000005</v>
      </c>
      <c r="C3864" s="10">
        <v>4882.2377999999999</v>
      </c>
      <c r="D3864" s="10">
        <v>4969.4004000000004</v>
      </c>
      <c r="E3864" s="10">
        <v>4879.0819000000001</v>
      </c>
      <c r="F3864" s="10">
        <v>4943.5634</v>
      </c>
      <c r="G3864" s="10">
        <v>4969724387</v>
      </c>
      <c r="H3864" s="10">
        <v>56867484071</v>
      </c>
      <c r="I3864" s="10">
        <v>68.221000000000004</v>
      </c>
      <c r="J3864" s="10">
        <v>1.3993</v>
      </c>
    </row>
    <row r="3865" spans="1:10" x14ac:dyDescent="0.25">
      <c r="A3865" s="9">
        <v>44159</v>
      </c>
      <c r="B3865" s="10">
        <v>4943.5634</v>
      </c>
      <c r="C3865" s="10">
        <v>4935.5869000000002</v>
      </c>
      <c r="D3865" s="10">
        <v>4936.9096</v>
      </c>
      <c r="E3865" s="10">
        <v>4905.6152000000002</v>
      </c>
      <c r="F3865" s="10">
        <v>4924.3242</v>
      </c>
      <c r="G3865" s="10">
        <v>3531404581</v>
      </c>
      <c r="H3865" s="10">
        <v>43302864828</v>
      </c>
      <c r="I3865" s="10">
        <v>-19.2392</v>
      </c>
      <c r="J3865" s="10">
        <v>-0.38919999999999999</v>
      </c>
    </row>
    <row r="3866" spans="1:10" x14ac:dyDescent="0.25">
      <c r="A3866" s="9">
        <v>44160</v>
      </c>
      <c r="B3866" s="10">
        <v>4924.3242</v>
      </c>
      <c r="C3866" s="10">
        <v>4940.9740000000002</v>
      </c>
      <c r="D3866" s="10">
        <v>4947.1259</v>
      </c>
      <c r="E3866" s="10">
        <v>4856.1271999999999</v>
      </c>
      <c r="F3866" s="10">
        <v>4856.1271999999999</v>
      </c>
      <c r="G3866" s="10">
        <v>3928860325</v>
      </c>
      <c r="H3866" s="10">
        <v>46879329173</v>
      </c>
      <c r="I3866" s="10">
        <v>-68.197000000000003</v>
      </c>
      <c r="J3866" s="10">
        <v>-1.3849</v>
      </c>
    </row>
    <row r="3867" spans="1:10" x14ac:dyDescent="0.25">
      <c r="A3867" s="9">
        <v>44161</v>
      </c>
      <c r="B3867" s="10">
        <v>4856.1271999999999</v>
      </c>
      <c r="C3867" s="10">
        <v>4853.2196999999996</v>
      </c>
      <c r="D3867" s="10">
        <v>4858.2844999999998</v>
      </c>
      <c r="E3867" s="10">
        <v>4801.8954999999996</v>
      </c>
      <c r="F3867" s="10">
        <v>4837.0043999999998</v>
      </c>
      <c r="G3867" s="10">
        <v>3371191946</v>
      </c>
      <c r="H3867" s="10">
        <v>45174330417</v>
      </c>
      <c r="I3867" s="10">
        <v>-19.122800000000002</v>
      </c>
      <c r="J3867" s="10">
        <v>-0.39379999999999998</v>
      </c>
    </row>
    <row r="3868" spans="1:10" x14ac:dyDescent="0.25">
      <c r="A3868" s="9">
        <v>44162</v>
      </c>
      <c r="B3868" s="10">
        <v>4837.0043999999998</v>
      </c>
      <c r="C3868" s="10">
        <v>4852.1022999999996</v>
      </c>
      <c r="D3868" s="10">
        <v>4871.6093000000001</v>
      </c>
      <c r="E3868" s="10">
        <v>4814.7966999999999</v>
      </c>
      <c r="F3868" s="10">
        <v>4871.0568000000003</v>
      </c>
      <c r="G3868" s="10">
        <v>5509923209</v>
      </c>
      <c r="H3868" s="10">
        <v>53830041599</v>
      </c>
      <c r="I3868" s="10">
        <v>34.052399999999999</v>
      </c>
      <c r="J3868" s="10">
        <v>0.70399999999999996</v>
      </c>
    </row>
    <row r="3869" spans="1:10" x14ac:dyDescent="0.25">
      <c r="A3869" s="9">
        <v>44165</v>
      </c>
      <c r="B3869" s="10">
        <v>4871.0568000000003</v>
      </c>
      <c r="C3869" s="10">
        <v>4879.0994000000001</v>
      </c>
      <c r="D3869" s="10">
        <v>4911.5126</v>
      </c>
      <c r="E3869" s="10">
        <v>4817.8176999999996</v>
      </c>
      <c r="F3869" s="10">
        <v>4817.8176999999996</v>
      </c>
      <c r="G3869" s="10">
        <v>8360011625</v>
      </c>
      <c r="H3869" s="10">
        <v>81292311596</v>
      </c>
      <c r="I3869" s="10">
        <v>-53.239100000000001</v>
      </c>
      <c r="J3869" s="10">
        <v>-1.093</v>
      </c>
    </row>
    <row r="3870" spans="1:10" x14ac:dyDescent="0.25">
      <c r="A3870" s="9">
        <v>44166</v>
      </c>
      <c r="B3870" s="10">
        <v>4817.8176999999996</v>
      </c>
      <c r="C3870" s="10">
        <v>4823.2388000000001</v>
      </c>
      <c r="D3870" s="10">
        <v>4888.9065000000001</v>
      </c>
      <c r="E3870" s="10">
        <v>4807.3254999999999</v>
      </c>
      <c r="F3870" s="10">
        <v>4883.2178999999996</v>
      </c>
      <c r="G3870" s="10">
        <v>5140499644</v>
      </c>
      <c r="H3870" s="10">
        <v>55022788688</v>
      </c>
      <c r="I3870" s="10">
        <v>65.400199999999998</v>
      </c>
      <c r="J3870" s="10">
        <v>1.3574999999999999</v>
      </c>
    </row>
    <row r="3871" spans="1:10" x14ac:dyDescent="0.25">
      <c r="A3871" s="9">
        <v>44167</v>
      </c>
      <c r="B3871" s="10">
        <v>4883.2178999999996</v>
      </c>
      <c r="C3871" s="10">
        <v>4889.7051000000001</v>
      </c>
      <c r="D3871" s="10">
        <v>4905.5281000000004</v>
      </c>
      <c r="E3871" s="10">
        <v>4869.5174999999999</v>
      </c>
      <c r="F3871" s="10">
        <v>4891.2808999999997</v>
      </c>
      <c r="G3871" s="10">
        <v>4466906127</v>
      </c>
      <c r="H3871" s="10">
        <v>50118847243</v>
      </c>
      <c r="I3871" s="10">
        <v>8.0630000000000006</v>
      </c>
      <c r="J3871" s="10">
        <v>0.1651</v>
      </c>
    </row>
    <row r="3872" spans="1:10" x14ac:dyDescent="0.25">
      <c r="A3872" s="9">
        <v>44168</v>
      </c>
      <c r="B3872" s="10">
        <v>4891.2808999999997</v>
      </c>
      <c r="C3872" s="10">
        <v>4889.2788</v>
      </c>
      <c r="D3872" s="10">
        <v>4889.2788</v>
      </c>
      <c r="E3872" s="10">
        <v>4834.3982999999998</v>
      </c>
      <c r="F3872" s="10">
        <v>4856.6980000000003</v>
      </c>
      <c r="G3872" s="10">
        <v>3832335570</v>
      </c>
      <c r="H3872" s="10">
        <v>40721759504</v>
      </c>
      <c r="I3872" s="10">
        <v>-34.582900000000002</v>
      </c>
      <c r="J3872" s="10">
        <v>-0.70699999999999996</v>
      </c>
    </row>
    <row r="3873" spans="1:10" x14ac:dyDescent="0.25">
      <c r="A3873" s="9">
        <v>44169</v>
      </c>
      <c r="B3873" s="10">
        <v>4856.6980000000003</v>
      </c>
      <c r="C3873" s="10">
        <v>4855.2385000000004</v>
      </c>
      <c r="D3873" s="10">
        <v>4855.6412</v>
      </c>
      <c r="E3873" s="10">
        <v>4811.5689000000002</v>
      </c>
      <c r="F3873" s="10">
        <v>4849.9470000000001</v>
      </c>
      <c r="G3873" s="10">
        <v>3519932918</v>
      </c>
      <c r="H3873" s="10">
        <v>41518766248</v>
      </c>
      <c r="I3873" s="10">
        <v>-6.7510000000000003</v>
      </c>
      <c r="J3873" s="10">
        <v>-0.13900000000000001</v>
      </c>
    </row>
    <row r="3874" spans="1:10" x14ac:dyDescent="0.25">
      <c r="A3874" s="9">
        <v>44172</v>
      </c>
      <c r="B3874" s="10">
        <v>4849.9470000000001</v>
      </c>
      <c r="C3874" s="10">
        <v>4858.9214000000002</v>
      </c>
      <c r="D3874" s="10">
        <v>4869.0057999999999</v>
      </c>
      <c r="E3874" s="10">
        <v>4800.9368999999997</v>
      </c>
      <c r="F3874" s="10">
        <v>4800.9368999999997</v>
      </c>
      <c r="G3874" s="10">
        <v>3928389577</v>
      </c>
      <c r="H3874" s="10">
        <v>45960303358</v>
      </c>
      <c r="I3874" s="10">
        <v>-49.010100000000001</v>
      </c>
      <c r="J3874" s="10">
        <v>-1.0105</v>
      </c>
    </row>
    <row r="3875" spans="1:10" x14ac:dyDescent="0.25">
      <c r="A3875" s="9">
        <v>44173</v>
      </c>
      <c r="B3875" s="10">
        <v>4800.9368999999997</v>
      </c>
      <c r="C3875" s="10">
        <v>4807.4912999999997</v>
      </c>
      <c r="D3875" s="10">
        <v>4818.29</v>
      </c>
      <c r="E3875" s="10">
        <v>4770.5739000000003</v>
      </c>
      <c r="F3875" s="10">
        <v>4786.7611999999999</v>
      </c>
      <c r="G3875" s="10">
        <v>3173459269</v>
      </c>
      <c r="H3875" s="10">
        <v>37390620538</v>
      </c>
      <c r="I3875" s="10">
        <v>-14.175700000000001</v>
      </c>
      <c r="J3875" s="10">
        <v>-0.29530000000000001</v>
      </c>
    </row>
    <row r="3876" spans="1:10" x14ac:dyDescent="0.25">
      <c r="A3876" s="9">
        <v>44174</v>
      </c>
      <c r="B3876" s="10">
        <v>4786.7611999999999</v>
      </c>
      <c r="C3876" s="10">
        <v>4796.2248</v>
      </c>
      <c r="D3876" s="10">
        <v>4801.9314999999997</v>
      </c>
      <c r="E3876" s="10">
        <v>4727.4821000000002</v>
      </c>
      <c r="F3876" s="10">
        <v>4727.4821000000002</v>
      </c>
      <c r="G3876" s="10">
        <v>3328853067</v>
      </c>
      <c r="H3876" s="10">
        <v>40569127190</v>
      </c>
      <c r="I3876" s="10">
        <v>-59.2791</v>
      </c>
      <c r="J3876" s="10">
        <v>-1.2383999999999999</v>
      </c>
    </row>
    <row r="3877" spans="1:10" x14ac:dyDescent="0.25">
      <c r="A3877" s="9">
        <v>44175</v>
      </c>
      <c r="B3877" s="10">
        <v>4727.4821000000002</v>
      </c>
      <c r="C3877" s="10">
        <v>4727.9036999999998</v>
      </c>
      <c r="D3877" s="10">
        <v>4753.4861000000001</v>
      </c>
      <c r="E3877" s="10">
        <v>4717.2781999999997</v>
      </c>
      <c r="F3877" s="10">
        <v>4735.4138999999996</v>
      </c>
      <c r="G3877" s="10">
        <v>3348291495</v>
      </c>
      <c r="H3877" s="10">
        <v>36046199720</v>
      </c>
      <c r="I3877" s="10">
        <v>7.9318</v>
      </c>
      <c r="J3877" s="10">
        <v>0.1678</v>
      </c>
    </row>
    <row r="3878" spans="1:10" x14ac:dyDescent="0.25">
      <c r="A3878" s="9">
        <v>44176</v>
      </c>
      <c r="B3878" s="10">
        <v>4735.4138999999996</v>
      </c>
      <c r="C3878" s="10">
        <v>4751.4868999999999</v>
      </c>
      <c r="D3878" s="10">
        <v>4754.2161999999998</v>
      </c>
      <c r="E3878" s="10">
        <v>4626.8342000000002</v>
      </c>
      <c r="F3878" s="10">
        <v>4706.9426000000003</v>
      </c>
      <c r="G3878" s="10">
        <v>4268152270</v>
      </c>
      <c r="H3878" s="10">
        <v>44896534759</v>
      </c>
      <c r="I3878" s="10">
        <v>-28.471299999999999</v>
      </c>
      <c r="J3878" s="10">
        <v>-0.60119999999999996</v>
      </c>
    </row>
    <row r="3879" spans="1:10" x14ac:dyDescent="0.25">
      <c r="A3879" s="9">
        <v>44179</v>
      </c>
      <c r="B3879" s="10">
        <v>4706.9426000000003</v>
      </c>
      <c r="C3879" s="10">
        <v>4693.6898000000001</v>
      </c>
      <c r="D3879" s="10">
        <v>4698.3513999999996</v>
      </c>
      <c r="E3879" s="10">
        <v>4654.9512999999997</v>
      </c>
      <c r="F3879" s="10">
        <v>4674.2223999999997</v>
      </c>
      <c r="G3879" s="10">
        <v>3690075472</v>
      </c>
      <c r="H3879" s="10">
        <v>38056552579</v>
      </c>
      <c r="I3879" s="10">
        <v>-32.720199999999998</v>
      </c>
      <c r="J3879" s="10">
        <v>-0.69510000000000005</v>
      </c>
    </row>
    <row r="3880" spans="1:10" x14ac:dyDescent="0.25">
      <c r="A3880" s="9">
        <v>44180</v>
      </c>
      <c r="B3880" s="10">
        <v>4674.2223999999997</v>
      </c>
      <c r="C3880" s="10">
        <v>4674.8711999999996</v>
      </c>
      <c r="D3880" s="10">
        <v>4674.8711999999996</v>
      </c>
      <c r="E3880" s="10">
        <v>4631.1669000000002</v>
      </c>
      <c r="F3880" s="10">
        <v>4664.8990000000003</v>
      </c>
      <c r="G3880" s="10">
        <v>3541797587</v>
      </c>
      <c r="H3880" s="10">
        <v>34250461204</v>
      </c>
      <c r="I3880" s="10">
        <v>-9.3233999999999995</v>
      </c>
      <c r="J3880" s="10">
        <v>-0.19950000000000001</v>
      </c>
    </row>
    <row r="3881" spans="1:10" x14ac:dyDescent="0.25">
      <c r="A3881" s="9">
        <v>44181</v>
      </c>
      <c r="B3881" s="10">
        <v>4664.8990000000003</v>
      </c>
      <c r="C3881" s="10">
        <v>4660.9152999999997</v>
      </c>
      <c r="D3881" s="10">
        <v>4668.5048999999999</v>
      </c>
      <c r="E3881" s="10">
        <v>4631.8678</v>
      </c>
      <c r="F3881" s="10">
        <v>4645.7717000000002</v>
      </c>
      <c r="G3881" s="10">
        <v>3016719295</v>
      </c>
      <c r="H3881" s="10">
        <v>29539879655</v>
      </c>
      <c r="I3881" s="10">
        <v>-19.127300000000002</v>
      </c>
      <c r="J3881" s="10">
        <v>-0.41</v>
      </c>
    </row>
    <row r="3882" spans="1:10" x14ac:dyDescent="0.25">
      <c r="A3882" s="9">
        <v>44182</v>
      </c>
      <c r="B3882" s="10">
        <v>4645.7717000000002</v>
      </c>
      <c r="C3882" s="10">
        <v>4641.71</v>
      </c>
      <c r="D3882" s="10">
        <v>4695.0690000000004</v>
      </c>
      <c r="E3882" s="10">
        <v>4603.8752999999997</v>
      </c>
      <c r="F3882" s="10">
        <v>4692.5680000000002</v>
      </c>
      <c r="G3882" s="10">
        <v>3468493430</v>
      </c>
      <c r="H3882" s="10">
        <v>34632345556</v>
      </c>
      <c r="I3882" s="10">
        <v>46.796300000000002</v>
      </c>
      <c r="J3882" s="10">
        <v>1.0073000000000001</v>
      </c>
    </row>
    <row r="3883" spans="1:10" x14ac:dyDescent="0.25">
      <c r="A3883" s="9">
        <v>44183</v>
      </c>
      <c r="B3883" s="10">
        <v>4692.5680000000002</v>
      </c>
      <c r="C3883" s="10">
        <v>4702.0628999999999</v>
      </c>
      <c r="D3883" s="10">
        <v>4735.7950000000001</v>
      </c>
      <c r="E3883" s="10">
        <v>4698.8832000000002</v>
      </c>
      <c r="F3883" s="10">
        <v>4713.2918</v>
      </c>
      <c r="G3883" s="10">
        <v>3420388279</v>
      </c>
      <c r="H3883" s="10">
        <v>36102022967</v>
      </c>
      <c r="I3883" s="10">
        <v>20.723800000000001</v>
      </c>
      <c r="J3883" s="10">
        <v>0.44159999999999999</v>
      </c>
    </row>
    <row r="3884" spans="1:10" x14ac:dyDescent="0.25">
      <c r="A3884" s="9">
        <v>44186</v>
      </c>
      <c r="B3884" s="10">
        <v>4713.2918</v>
      </c>
      <c r="C3884" s="10">
        <v>4722.3045000000002</v>
      </c>
      <c r="D3884" s="10">
        <v>4742.0995000000003</v>
      </c>
      <c r="E3884" s="10">
        <v>4684.0474999999997</v>
      </c>
      <c r="F3884" s="10">
        <v>4728.4944999999998</v>
      </c>
      <c r="G3884" s="10">
        <v>3508886781</v>
      </c>
      <c r="H3884" s="10">
        <v>37718871708</v>
      </c>
      <c r="I3884" s="10">
        <v>15.2027</v>
      </c>
      <c r="J3884" s="10">
        <v>0.32250000000000001</v>
      </c>
    </row>
    <row r="3885" spans="1:10" x14ac:dyDescent="0.25">
      <c r="A3885" s="9">
        <v>44187</v>
      </c>
      <c r="B3885" s="10">
        <v>4728.4944999999998</v>
      </c>
      <c r="C3885" s="10">
        <v>4709.2087000000001</v>
      </c>
      <c r="D3885" s="10">
        <v>4709.2087000000001</v>
      </c>
      <c r="E3885" s="10">
        <v>4613.8</v>
      </c>
      <c r="F3885" s="10">
        <v>4620.2650999999996</v>
      </c>
      <c r="G3885" s="10">
        <v>4244167983</v>
      </c>
      <c r="H3885" s="10">
        <v>43206054274</v>
      </c>
      <c r="I3885" s="10">
        <v>-108.2294</v>
      </c>
      <c r="J3885" s="10">
        <v>-2.2888999999999999</v>
      </c>
    </row>
    <row r="3886" spans="1:10" x14ac:dyDescent="0.25">
      <c r="A3886" s="9">
        <v>44188</v>
      </c>
      <c r="B3886" s="10">
        <v>4620.2650999999996</v>
      </c>
      <c r="C3886" s="10">
        <v>4620.3266000000003</v>
      </c>
      <c r="D3886" s="10">
        <v>4649.5757999999996</v>
      </c>
      <c r="E3886" s="10">
        <v>4608.6418999999996</v>
      </c>
      <c r="F3886" s="10">
        <v>4622.7610000000004</v>
      </c>
      <c r="G3886" s="10">
        <v>3392102348</v>
      </c>
      <c r="H3886" s="10">
        <v>37067172255</v>
      </c>
      <c r="I3886" s="10">
        <v>2.4958999999999998</v>
      </c>
      <c r="J3886" s="10">
        <v>5.3999999999999999E-2</v>
      </c>
    </row>
    <row r="3887" spans="1:10" x14ac:dyDescent="0.25">
      <c r="A3887" s="9">
        <v>44189</v>
      </c>
      <c r="B3887" s="10">
        <v>4622.7610000000004</v>
      </c>
      <c r="C3887" s="10">
        <v>4624.0033999999996</v>
      </c>
      <c r="D3887" s="10">
        <v>4624.0033999999996</v>
      </c>
      <c r="E3887" s="10">
        <v>4567.7170999999998</v>
      </c>
      <c r="F3887" s="10">
        <v>4580.1054000000004</v>
      </c>
      <c r="G3887" s="10">
        <v>2633736589</v>
      </c>
      <c r="H3887" s="10">
        <v>28185466405</v>
      </c>
      <c r="I3887" s="10">
        <v>-42.6556</v>
      </c>
      <c r="J3887" s="10">
        <v>-0.92269999999999996</v>
      </c>
    </row>
    <row r="3888" spans="1:10" x14ac:dyDescent="0.25">
      <c r="A3888" s="9">
        <v>44190</v>
      </c>
      <c r="B3888" s="10">
        <v>4580.1054000000004</v>
      </c>
      <c r="C3888" s="10">
        <v>4570.4894000000004</v>
      </c>
      <c r="D3888" s="10">
        <v>4632.0754999999999</v>
      </c>
      <c r="E3888" s="10">
        <v>4552.8163000000004</v>
      </c>
      <c r="F3888" s="10">
        <v>4612.8617000000004</v>
      </c>
      <c r="G3888" s="10">
        <v>2639178436</v>
      </c>
      <c r="H3888" s="10">
        <v>27954064781</v>
      </c>
      <c r="I3888" s="10">
        <v>32.756300000000003</v>
      </c>
      <c r="J3888" s="10">
        <v>0.71519999999999995</v>
      </c>
    </row>
    <row r="3889" spans="1:10" x14ac:dyDescent="0.25">
      <c r="A3889" s="9">
        <v>44193</v>
      </c>
      <c r="B3889" s="10">
        <v>4612.8617000000004</v>
      </c>
      <c r="C3889" s="10">
        <v>4617.3598000000002</v>
      </c>
      <c r="D3889" s="10">
        <v>4619.9556000000002</v>
      </c>
      <c r="E3889" s="10">
        <v>4570.9252999999999</v>
      </c>
      <c r="F3889" s="10">
        <v>4582.1405999999997</v>
      </c>
      <c r="G3889" s="10">
        <v>3291517982</v>
      </c>
      <c r="H3889" s="10">
        <v>37617174999</v>
      </c>
      <c r="I3889" s="10">
        <v>-30.7211</v>
      </c>
      <c r="J3889" s="10">
        <v>-0.66600000000000004</v>
      </c>
    </row>
    <row r="3890" spans="1:10" x14ac:dyDescent="0.25">
      <c r="A3890" s="9">
        <v>44194</v>
      </c>
      <c r="B3890" s="10">
        <v>4582.1405999999997</v>
      </c>
      <c r="C3890" s="10">
        <v>4583.3824000000004</v>
      </c>
      <c r="D3890" s="10">
        <v>4592.6885000000002</v>
      </c>
      <c r="E3890" s="10">
        <v>4540.3130000000001</v>
      </c>
      <c r="F3890" s="10">
        <v>4543.6309000000001</v>
      </c>
      <c r="G3890" s="10">
        <v>3010338333</v>
      </c>
      <c r="H3890" s="10">
        <v>34706593228</v>
      </c>
      <c r="I3890" s="10">
        <v>-38.509700000000002</v>
      </c>
      <c r="J3890" s="10">
        <v>-0.84040000000000004</v>
      </c>
    </row>
    <row r="3891" spans="1:10" x14ac:dyDescent="0.25">
      <c r="A3891" s="9">
        <v>44195</v>
      </c>
      <c r="B3891" s="10">
        <v>4543.6309000000001</v>
      </c>
      <c r="C3891" s="10">
        <v>4542.7646000000004</v>
      </c>
      <c r="D3891" s="10">
        <v>4580.6351000000004</v>
      </c>
      <c r="E3891" s="10">
        <v>4534.0277999999998</v>
      </c>
      <c r="F3891" s="10">
        <v>4562.0024999999996</v>
      </c>
      <c r="G3891" s="10">
        <v>3110679602</v>
      </c>
      <c r="H3891" s="10">
        <v>33425021176</v>
      </c>
      <c r="I3891" s="10">
        <v>18.371600000000001</v>
      </c>
      <c r="J3891" s="10">
        <v>0.40429999999999999</v>
      </c>
    </row>
    <row r="3892" spans="1:10" x14ac:dyDescent="0.25">
      <c r="A3892" s="9">
        <v>44196</v>
      </c>
      <c r="B3892" s="10">
        <v>4562.0024999999996</v>
      </c>
      <c r="C3892" s="10">
        <v>4562.3269</v>
      </c>
      <c r="D3892" s="10">
        <v>4599.7610000000004</v>
      </c>
      <c r="E3892" s="10">
        <v>4562.1471000000001</v>
      </c>
      <c r="F3892" s="10">
        <v>4595.5919000000004</v>
      </c>
      <c r="G3892" s="10">
        <v>3689882901</v>
      </c>
      <c r="H3892" s="10">
        <v>39501892393</v>
      </c>
      <c r="I3892" s="10">
        <v>33.589399999999998</v>
      </c>
      <c r="J3892" s="10">
        <v>0.73629999999999995</v>
      </c>
    </row>
    <row r="3893" spans="1:10" x14ac:dyDescent="0.25">
      <c r="A3893" s="9">
        <v>44200</v>
      </c>
      <c r="B3893" s="10">
        <v>4595.5919000000004</v>
      </c>
      <c r="C3893" s="10">
        <v>4595.0693000000001</v>
      </c>
      <c r="D3893" s="10">
        <v>4620.8784999999998</v>
      </c>
      <c r="E3893" s="10">
        <v>4571.4548999999997</v>
      </c>
      <c r="F3893" s="10">
        <v>4611.3054000000002</v>
      </c>
      <c r="G3893" s="10">
        <v>4831815090</v>
      </c>
      <c r="H3893" s="10">
        <v>55840142869</v>
      </c>
      <c r="I3893" s="10">
        <v>15.7135</v>
      </c>
      <c r="J3893" s="10">
        <v>0.34189999999999998</v>
      </c>
    </row>
    <row r="3894" spans="1:10" x14ac:dyDescent="0.25">
      <c r="A3894" s="9">
        <v>44201</v>
      </c>
      <c r="B3894" s="10">
        <v>4611.3054000000002</v>
      </c>
      <c r="C3894" s="10">
        <v>4602.0117</v>
      </c>
      <c r="D3894" s="10">
        <v>4622.8842999999997</v>
      </c>
      <c r="E3894" s="10">
        <v>4561.4463999999998</v>
      </c>
      <c r="F3894" s="10">
        <v>4621.5191000000004</v>
      </c>
      <c r="G3894" s="10">
        <v>4900497573</v>
      </c>
      <c r="H3894" s="10">
        <v>57153149027</v>
      </c>
      <c r="I3894" s="10">
        <v>10.213699999999999</v>
      </c>
      <c r="J3894" s="10">
        <v>0.2215</v>
      </c>
    </row>
    <row r="3895" spans="1:10" x14ac:dyDescent="0.25">
      <c r="A3895" s="9">
        <v>44202</v>
      </c>
      <c r="B3895" s="10">
        <v>4621.5191000000004</v>
      </c>
      <c r="C3895" s="10">
        <v>4631.6493</v>
      </c>
      <c r="D3895" s="10">
        <v>4646.6673000000001</v>
      </c>
      <c r="E3895" s="10">
        <v>4596.9695000000002</v>
      </c>
      <c r="F3895" s="10">
        <v>4632.2019</v>
      </c>
      <c r="G3895" s="10">
        <v>4428395154</v>
      </c>
      <c r="H3895" s="10">
        <v>52785173292</v>
      </c>
      <c r="I3895" s="10">
        <v>10.6828</v>
      </c>
      <c r="J3895" s="10">
        <v>0.23119999999999999</v>
      </c>
    </row>
    <row r="3896" spans="1:10" x14ac:dyDescent="0.25">
      <c r="A3896" s="9">
        <v>44203</v>
      </c>
      <c r="B3896" s="10">
        <v>4632.2019</v>
      </c>
      <c r="C3896" s="10">
        <v>4639.7937000000002</v>
      </c>
      <c r="D3896" s="10">
        <v>4641.6781000000001</v>
      </c>
      <c r="E3896" s="10">
        <v>4566.6354000000001</v>
      </c>
      <c r="F3896" s="10">
        <v>4600.7744000000002</v>
      </c>
      <c r="G3896" s="10">
        <v>4900524912</v>
      </c>
      <c r="H3896" s="10">
        <v>55320430181</v>
      </c>
      <c r="I3896" s="10">
        <v>-31.427499999999998</v>
      </c>
      <c r="J3896" s="10">
        <v>-0.67849999999999999</v>
      </c>
    </row>
    <row r="3897" spans="1:10" x14ac:dyDescent="0.25">
      <c r="A3897" s="9">
        <v>44204</v>
      </c>
      <c r="B3897" s="10">
        <v>4600.7744000000002</v>
      </c>
      <c r="C3897" s="10">
        <v>4598.9728999999998</v>
      </c>
      <c r="D3897" s="10">
        <v>4631.9964</v>
      </c>
      <c r="E3897" s="10">
        <v>4560.6229999999996</v>
      </c>
      <c r="F3897" s="10">
        <v>4614.1770999999999</v>
      </c>
      <c r="G3897" s="10">
        <v>4725822103</v>
      </c>
      <c r="H3897" s="10">
        <v>55707796787</v>
      </c>
      <c r="I3897" s="10">
        <v>13.402699999999999</v>
      </c>
      <c r="J3897" s="10">
        <v>0.2913</v>
      </c>
    </row>
    <row r="3898" spans="1:10" x14ac:dyDescent="0.25">
      <c r="A3898" s="9">
        <v>44207</v>
      </c>
      <c r="B3898" s="10">
        <v>4614.1770999999999</v>
      </c>
      <c r="C3898" s="10">
        <v>4610.1733000000004</v>
      </c>
      <c r="D3898" s="10">
        <v>4622.9276</v>
      </c>
      <c r="E3898" s="10">
        <v>4553.5703000000003</v>
      </c>
      <c r="F3898" s="10">
        <v>4562.9925999999996</v>
      </c>
      <c r="G3898" s="10">
        <v>5590397428</v>
      </c>
      <c r="H3898" s="10">
        <v>65575141901</v>
      </c>
      <c r="I3898" s="10">
        <v>-51.1845</v>
      </c>
      <c r="J3898" s="10">
        <v>-1.1093</v>
      </c>
    </row>
    <row r="3899" spans="1:10" x14ac:dyDescent="0.25">
      <c r="A3899" s="9">
        <v>44208</v>
      </c>
      <c r="B3899" s="10">
        <v>4562.9925999999996</v>
      </c>
      <c r="C3899" s="10">
        <v>4551.1433999999999</v>
      </c>
      <c r="D3899" s="10">
        <v>4600.7915999999996</v>
      </c>
      <c r="E3899" s="10">
        <v>4548.3095000000003</v>
      </c>
      <c r="F3899" s="10">
        <v>4600.2092000000002</v>
      </c>
      <c r="G3899" s="10">
        <v>4394783214</v>
      </c>
      <c r="H3899" s="10">
        <v>50812286514</v>
      </c>
      <c r="I3899" s="10">
        <v>37.2166</v>
      </c>
      <c r="J3899" s="10">
        <v>0.81559999999999999</v>
      </c>
    </row>
    <row r="3900" spans="1:10" x14ac:dyDescent="0.25">
      <c r="A3900" s="9">
        <v>44209</v>
      </c>
      <c r="B3900" s="10">
        <v>4600.2092000000002</v>
      </c>
      <c r="C3900" s="10">
        <v>4600.1332000000002</v>
      </c>
      <c r="D3900" s="10">
        <v>4605.5772999999999</v>
      </c>
      <c r="E3900" s="10">
        <v>4567.2030999999997</v>
      </c>
      <c r="F3900" s="10">
        <v>4593.3932999999997</v>
      </c>
      <c r="G3900" s="10">
        <v>5488024009</v>
      </c>
      <c r="H3900" s="10">
        <v>62113001980</v>
      </c>
      <c r="I3900" s="10">
        <v>-6.8159000000000001</v>
      </c>
      <c r="J3900" s="10">
        <v>-0.1482</v>
      </c>
    </row>
    <row r="3901" spans="1:10" x14ac:dyDescent="0.25">
      <c r="A3901" s="9">
        <v>44210</v>
      </c>
      <c r="B3901" s="10">
        <v>4593.3932999999997</v>
      </c>
      <c r="C3901" s="10">
        <v>4575.9490999999998</v>
      </c>
      <c r="D3901" s="10">
        <v>4600.6956</v>
      </c>
      <c r="E3901" s="10">
        <v>4558.9402</v>
      </c>
      <c r="F3901" s="10">
        <v>4576.9088000000002</v>
      </c>
      <c r="G3901" s="10">
        <v>5189499974</v>
      </c>
      <c r="H3901" s="10">
        <v>56013143237</v>
      </c>
      <c r="I3901" s="10">
        <v>-16.484500000000001</v>
      </c>
      <c r="J3901" s="10">
        <v>-0.3589</v>
      </c>
    </row>
    <row r="3902" spans="1:10" x14ac:dyDescent="0.25">
      <c r="A3902" s="9">
        <v>44211</v>
      </c>
      <c r="B3902" s="10">
        <v>4576.9088000000002</v>
      </c>
      <c r="C3902" s="10">
        <v>4582.5658999999996</v>
      </c>
      <c r="D3902" s="10">
        <v>4614.6442999999999</v>
      </c>
      <c r="E3902" s="10">
        <v>4571.7239</v>
      </c>
      <c r="F3902" s="10">
        <v>4603.7157999999999</v>
      </c>
      <c r="G3902" s="10">
        <v>6212917675</v>
      </c>
      <c r="H3902" s="10">
        <v>68738224680</v>
      </c>
      <c r="I3902" s="10">
        <v>26.806999999999999</v>
      </c>
      <c r="J3902" s="10">
        <v>0.5857</v>
      </c>
    </row>
    <row r="3903" spans="1:10" x14ac:dyDescent="0.25">
      <c r="A3903" s="9">
        <v>44214</v>
      </c>
      <c r="B3903" s="10">
        <v>4603.7157999999999</v>
      </c>
      <c r="C3903" s="10">
        <v>4602.6010999999999</v>
      </c>
      <c r="D3903" s="10">
        <v>4644.2138999999997</v>
      </c>
      <c r="E3903" s="10">
        <v>4597.6845999999996</v>
      </c>
      <c r="F3903" s="10">
        <v>4638.6806999999999</v>
      </c>
      <c r="G3903" s="10">
        <v>4810939604</v>
      </c>
      <c r="H3903" s="10">
        <v>57479618739</v>
      </c>
      <c r="I3903" s="10">
        <v>34.9649</v>
      </c>
      <c r="J3903" s="10">
        <v>0.75949999999999995</v>
      </c>
    </row>
    <row r="3904" spans="1:10" x14ac:dyDescent="0.25">
      <c r="A3904" s="9">
        <v>44215</v>
      </c>
      <c r="B3904" s="10">
        <v>4638.6806999999999</v>
      </c>
      <c r="C3904" s="10">
        <v>4633.3441999999995</v>
      </c>
      <c r="D3904" s="10">
        <v>4693.3323</v>
      </c>
      <c r="E3904" s="10">
        <v>4620.1212999999998</v>
      </c>
      <c r="F3904" s="10">
        <v>4663.3179</v>
      </c>
      <c r="G3904" s="10">
        <v>5331453316</v>
      </c>
      <c r="H3904" s="10">
        <v>58931610973</v>
      </c>
      <c r="I3904" s="10">
        <v>24.6372</v>
      </c>
      <c r="J3904" s="10">
        <v>0.53110000000000002</v>
      </c>
    </row>
    <row r="3905" spans="1:10" x14ac:dyDescent="0.25">
      <c r="A3905" s="9">
        <v>44216</v>
      </c>
      <c r="B3905" s="10">
        <v>4663.3179</v>
      </c>
      <c r="C3905" s="10">
        <v>4656.4880999999996</v>
      </c>
      <c r="D3905" s="10">
        <v>4669.5002999999997</v>
      </c>
      <c r="E3905" s="10">
        <v>4633.8639000000003</v>
      </c>
      <c r="F3905" s="10">
        <v>4656.5358999999999</v>
      </c>
      <c r="G3905" s="10">
        <v>4206606292</v>
      </c>
      <c r="H3905" s="10">
        <v>47044642312</v>
      </c>
      <c r="I3905" s="10">
        <v>-6.782</v>
      </c>
      <c r="J3905" s="10">
        <v>-0.1454</v>
      </c>
    </row>
    <row r="3906" spans="1:10" x14ac:dyDescent="0.25">
      <c r="A3906" s="9">
        <v>44217</v>
      </c>
      <c r="B3906" s="10">
        <v>4656.5358999999999</v>
      </c>
      <c r="C3906" s="10">
        <v>4655.0971</v>
      </c>
      <c r="D3906" s="10">
        <v>4693.9246000000003</v>
      </c>
      <c r="E3906" s="10">
        <v>4643.4440999999997</v>
      </c>
      <c r="F3906" s="10">
        <v>4676.9502000000002</v>
      </c>
      <c r="G3906" s="10">
        <v>4180979275</v>
      </c>
      <c r="H3906" s="10">
        <v>48972322559</v>
      </c>
      <c r="I3906" s="10">
        <v>20.414300000000001</v>
      </c>
      <c r="J3906" s="10">
        <v>0.43840000000000001</v>
      </c>
    </row>
    <row r="3907" spans="1:10" x14ac:dyDescent="0.25">
      <c r="A3907" s="9">
        <v>44218</v>
      </c>
      <c r="B3907" s="10">
        <v>4676.9502000000002</v>
      </c>
      <c r="C3907" s="10">
        <v>4669.1207999999997</v>
      </c>
      <c r="D3907" s="10">
        <v>4669.1207999999997</v>
      </c>
      <c r="E3907" s="10">
        <v>4611.1962000000003</v>
      </c>
      <c r="F3907" s="10">
        <v>4626.2075999999997</v>
      </c>
      <c r="G3907" s="10">
        <v>4156407091</v>
      </c>
      <c r="H3907" s="10">
        <v>48872852767</v>
      </c>
      <c r="I3907" s="10">
        <v>-50.742600000000003</v>
      </c>
      <c r="J3907" s="10">
        <v>-1.085</v>
      </c>
    </row>
    <row r="3908" spans="1:10" x14ac:dyDescent="0.25">
      <c r="A3908" s="9">
        <v>44221</v>
      </c>
      <c r="B3908" s="10">
        <v>4626.2075999999997</v>
      </c>
      <c r="C3908" s="10">
        <v>4611.3388000000004</v>
      </c>
      <c r="D3908" s="10">
        <v>4611.3388000000004</v>
      </c>
      <c r="E3908" s="10">
        <v>4553.1216999999997</v>
      </c>
      <c r="F3908" s="10">
        <v>4559.4781000000003</v>
      </c>
      <c r="G3908" s="10">
        <v>4125724775</v>
      </c>
      <c r="H3908" s="10">
        <v>50153810556</v>
      </c>
      <c r="I3908" s="10">
        <v>-66.729500000000002</v>
      </c>
      <c r="J3908" s="10">
        <v>-1.4423999999999999</v>
      </c>
    </row>
    <row r="3909" spans="1:10" x14ac:dyDescent="0.25">
      <c r="A3909" s="9">
        <v>44222</v>
      </c>
      <c r="B3909" s="10">
        <v>4559.4781000000003</v>
      </c>
      <c r="C3909" s="10">
        <v>4549.5114999999996</v>
      </c>
      <c r="D3909" s="10">
        <v>4566.7110000000002</v>
      </c>
      <c r="E3909" s="10">
        <v>4520.2528000000002</v>
      </c>
      <c r="F3909" s="10">
        <v>4530.2734</v>
      </c>
      <c r="G3909" s="10">
        <v>3311177237</v>
      </c>
      <c r="H3909" s="10">
        <v>39770380953</v>
      </c>
      <c r="I3909" s="10">
        <v>-29.204699999999999</v>
      </c>
      <c r="J3909" s="10">
        <v>-0.64049999999999996</v>
      </c>
    </row>
    <row r="3910" spans="1:10" x14ac:dyDescent="0.25">
      <c r="A3910" s="9">
        <v>44223</v>
      </c>
      <c r="B3910" s="10">
        <v>4530.2734</v>
      </c>
      <c r="C3910" s="10">
        <v>4528.1540999999997</v>
      </c>
      <c r="D3910" s="10">
        <v>4560.9884000000002</v>
      </c>
      <c r="E3910" s="10">
        <v>4525.7563</v>
      </c>
      <c r="F3910" s="10">
        <v>4533.9075000000003</v>
      </c>
      <c r="G3910" s="10">
        <v>3742369715</v>
      </c>
      <c r="H3910" s="10">
        <v>43440102595</v>
      </c>
      <c r="I3910" s="10">
        <v>3.6341000000000001</v>
      </c>
      <c r="J3910" s="10">
        <v>8.0199999999999994E-2</v>
      </c>
    </row>
    <row r="3911" spans="1:10" x14ac:dyDescent="0.25">
      <c r="A3911" s="9">
        <v>44224</v>
      </c>
      <c r="B3911" s="10">
        <v>4533.9075000000003</v>
      </c>
      <c r="C3911" s="10">
        <v>4503.5393000000004</v>
      </c>
      <c r="D3911" s="10">
        <v>4507.5779000000002</v>
      </c>
      <c r="E3911" s="10">
        <v>4461.4723999999997</v>
      </c>
      <c r="F3911" s="10">
        <v>4469.6817000000001</v>
      </c>
      <c r="G3911" s="10">
        <v>3580852211</v>
      </c>
      <c r="H3911" s="10">
        <v>41463790442</v>
      </c>
      <c r="I3911" s="10">
        <v>-64.225800000000007</v>
      </c>
      <c r="J3911" s="10">
        <v>-1.4166000000000001</v>
      </c>
    </row>
    <row r="3912" spans="1:10" x14ac:dyDescent="0.25">
      <c r="A3912" s="9">
        <v>44225</v>
      </c>
      <c r="B3912" s="10">
        <v>4469.6817000000001</v>
      </c>
      <c r="C3912" s="10">
        <v>4483.4134999999997</v>
      </c>
      <c r="D3912" s="10">
        <v>4490.7891</v>
      </c>
      <c r="E3912" s="10">
        <v>4398.1468000000004</v>
      </c>
      <c r="F3912" s="10">
        <v>4431.6174000000001</v>
      </c>
      <c r="G3912" s="10">
        <v>4126229083</v>
      </c>
      <c r="H3912" s="10">
        <v>47791188423</v>
      </c>
      <c r="I3912" s="10">
        <v>-38.064300000000003</v>
      </c>
      <c r="J3912" s="10">
        <v>-0.85160000000000002</v>
      </c>
    </row>
    <row r="3913" spans="1:10" x14ac:dyDescent="0.25">
      <c r="A3913" s="9">
        <v>44228</v>
      </c>
      <c r="B3913" s="10">
        <v>4431.6174000000001</v>
      </c>
      <c r="C3913" s="10">
        <v>4425.1868999999997</v>
      </c>
      <c r="D3913" s="10">
        <v>4484.5748000000003</v>
      </c>
      <c r="E3913" s="10">
        <v>4413.9326000000001</v>
      </c>
      <c r="F3913" s="10">
        <v>4482.1022999999996</v>
      </c>
      <c r="G3913" s="10">
        <v>4010564486</v>
      </c>
      <c r="H3913" s="10">
        <v>45677613490</v>
      </c>
      <c r="I3913" s="10">
        <v>50.484900000000003</v>
      </c>
      <c r="J3913" s="10">
        <v>1.1392</v>
      </c>
    </row>
    <row r="3914" spans="1:10" x14ac:dyDescent="0.25">
      <c r="A3914" s="9">
        <v>44229</v>
      </c>
      <c r="B3914" s="10">
        <v>4482.1022999999996</v>
      </c>
      <c r="C3914" s="10">
        <v>4485.9647999999997</v>
      </c>
      <c r="D3914" s="10">
        <v>4513.8519999999999</v>
      </c>
      <c r="E3914" s="10">
        <v>4481.6894000000002</v>
      </c>
      <c r="F3914" s="10">
        <v>4512.3272999999999</v>
      </c>
      <c r="G3914" s="10">
        <v>3931572247</v>
      </c>
      <c r="H3914" s="10">
        <v>49515646551</v>
      </c>
      <c r="I3914" s="10">
        <v>30.225000000000001</v>
      </c>
      <c r="J3914" s="10">
        <v>0.67430000000000001</v>
      </c>
    </row>
    <row r="3915" spans="1:10" x14ac:dyDescent="0.25">
      <c r="A3915" s="9">
        <v>44230</v>
      </c>
      <c r="B3915" s="10">
        <v>4512.3272999999999</v>
      </c>
      <c r="C3915" s="10">
        <v>4510.3738000000003</v>
      </c>
      <c r="D3915" s="10">
        <v>4511.6565000000001</v>
      </c>
      <c r="E3915" s="10">
        <v>4461.4908999999998</v>
      </c>
      <c r="F3915" s="10">
        <v>4475.7412999999997</v>
      </c>
      <c r="G3915" s="10">
        <v>3802421188</v>
      </c>
      <c r="H3915" s="10">
        <v>46265729276</v>
      </c>
      <c r="I3915" s="10">
        <v>-36.585999999999999</v>
      </c>
      <c r="J3915" s="10">
        <v>-0.81079999999999997</v>
      </c>
    </row>
    <row r="3916" spans="1:10" x14ac:dyDescent="0.25">
      <c r="A3916" s="9">
        <v>44231</v>
      </c>
      <c r="B3916" s="10">
        <v>4475.7412999999997</v>
      </c>
      <c r="C3916" s="10">
        <v>4463.4552000000003</v>
      </c>
      <c r="D3916" s="10">
        <v>4463.4552000000003</v>
      </c>
      <c r="E3916" s="10">
        <v>4391.59</v>
      </c>
      <c r="F3916" s="10">
        <v>4431.3024999999998</v>
      </c>
      <c r="G3916" s="10">
        <v>3973665100</v>
      </c>
      <c r="H3916" s="10">
        <v>47908820565</v>
      </c>
      <c r="I3916" s="10">
        <v>-44.438800000000001</v>
      </c>
      <c r="J3916" s="10">
        <v>-0.9929</v>
      </c>
    </row>
    <row r="3917" spans="1:10" x14ac:dyDescent="0.25">
      <c r="A3917" s="9">
        <v>44232</v>
      </c>
      <c r="B3917" s="10">
        <v>4431.3024999999998</v>
      </c>
      <c r="C3917" s="10">
        <v>4432.598</v>
      </c>
      <c r="D3917" s="10">
        <v>4474.6922000000004</v>
      </c>
      <c r="E3917" s="10">
        <v>4429.5442000000003</v>
      </c>
      <c r="F3917" s="10">
        <v>4447.2494999999999</v>
      </c>
      <c r="G3917" s="10">
        <v>5859754672</v>
      </c>
      <c r="H3917" s="10">
        <v>59238607595</v>
      </c>
      <c r="I3917" s="10">
        <v>15.946999999999999</v>
      </c>
      <c r="J3917" s="10">
        <v>0.3599</v>
      </c>
    </row>
    <row r="3918" spans="1:10" x14ac:dyDescent="0.25">
      <c r="A3918" s="9">
        <v>44235</v>
      </c>
      <c r="B3918" s="10">
        <v>4447.2494999999999</v>
      </c>
      <c r="C3918" s="10">
        <v>4454.1728999999996</v>
      </c>
      <c r="D3918" s="10">
        <v>4501.0901999999996</v>
      </c>
      <c r="E3918" s="10">
        <v>4442.0057999999999</v>
      </c>
      <c r="F3918" s="10">
        <v>4492.1841000000004</v>
      </c>
      <c r="G3918" s="10">
        <v>4608310571</v>
      </c>
      <c r="H3918" s="10">
        <v>49949906102</v>
      </c>
      <c r="I3918" s="10">
        <v>44.934600000000003</v>
      </c>
      <c r="J3918" s="10">
        <v>1.0104</v>
      </c>
    </row>
    <row r="3919" spans="1:10" x14ac:dyDescent="0.25">
      <c r="A3919" s="9">
        <v>44236</v>
      </c>
      <c r="B3919" s="10">
        <v>4492.1841000000004</v>
      </c>
      <c r="C3919" s="10">
        <v>4493.9070000000002</v>
      </c>
      <c r="D3919" s="10">
        <v>4551.7572</v>
      </c>
      <c r="E3919" s="10">
        <v>4484.6612999999998</v>
      </c>
      <c r="F3919" s="10">
        <v>4548.4678000000004</v>
      </c>
      <c r="G3919" s="10">
        <v>4343195138</v>
      </c>
      <c r="H3919" s="10">
        <v>50420874868</v>
      </c>
      <c r="I3919" s="10">
        <v>56.283700000000003</v>
      </c>
      <c r="J3919" s="10">
        <v>1.2528999999999999</v>
      </c>
    </row>
    <row r="3920" spans="1:10" x14ac:dyDescent="0.25">
      <c r="A3920" s="9">
        <v>44237</v>
      </c>
      <c r="B3920" s="10">
        <v>4548.4678000000004</v>
      </c>
      <c r="C3920" s="10">
        <v>4559.3867</v>
      </c>
      <c r="D3920" s="10">
        <v>4588.4052000000001</v>
      </c>
      <c r="E3920" s="10">
        <v>4546.7026999999998</v>
      </c>
      <c r="F3920" s="10">
        <v>4581.2664000000004</v>
      </c>
      <c r="G3920" s="10">
        <v>5068833110</v>
      </c>
      <c r="H3920" s="10">
        <v>53140995088</v>
      </c>
      <c r="I3920" s="10">
        <v>32.7986</v>
      </c>
      <c r="J3920" s="10">
        <v>0.72109999999999996</v>
      </c>
    </row>
    <row r="3921" spans="1:10" x14ac:dyDescent="0.25">
      <c r="A3921" s="9">
        <v>44245</v>
      </c>
      <c r="B3921" s="10">
        <v>4581.2664000000004</v>
      </c>
      <c r="C3921" s="10">
        <v>4648.8501999999999</v>
      </c>
      <c r="D3921" s="10">
        <v>4698.3608000000004</v>
      </c>
      <c r="E3921" s="10">
        <v>4648.8501999999999</v>
      </c>
      <c r="F3921" s="10">
        <v>4692.4479000000001</v>
      </c>
      <c r="G3921" s="10">
        <v>6337384328</v>
      </c>
      <c r="H3921" s="10">
        <v>66750283030</v>
      </c>
      <c r="I3921" s="10">
        <v>111.1815</v>
      </c>
      <c r="J3921" s="10">
        <v>2.4268999999999998</v>
      </c>
    </row>
    <row r="3922" spans="1:10" x14ac:dyDescent="0.25">
      <c r="A3922" s="9">
        <v>44246</v>
      </c>
      <c r="B3922" s="10">
        <v>4692.4479000000001</v>
      </c>
      <c r="C3922" s="10">
        <v>4685.9210000000003</v>
      </c>
      <c r="D3922" s="10">
        <v>4776.3217000000004</v>
      </c>
      <c r="E3922" s="10">
        <v>4676.3195999999998</v>
      </c>
      <c r="F3922" s="10">
        <v>4774.4480000000003</v>
      </c>
      <c r="G3922" s="10">
        <v>5226315672</v>
      </c>
      <c r="H3922" s="10">
        <v>58467444930</v>
      </c>
      <c r="I3922" s="10">
        <v>82.000100000000003</v>
      </c>
      <c r="J3922" s="10">
        <v>1.7475000000000001</v>
      </c>
    </row>
    <row r="3923" spans="1:10" x14ac:dyDescent="0.25">
      <c r="A3923" s="9">
        <v>44249</v>
      </c>
      <c r="B3923" s="10">
        <v>4774.4480000000003</v>
      </c>
      <c r="C3923" s="10">
        <v>4788.0887000000002</v>
      </c>
      <c r="D3923" s="10">
        <v>4909.2514000000001</v>
      </c>
      <c r="E3923" s="10">
        <v>4788.0887000000002</v>
      </c>
      <c r="F3923" s="10">
        <v>4826.0832</v>
      </c>
      <c r="G3923" s="10">
        <v>7522188002</v>
      </c>
      <c r="H3923" s="10">
        <v>76657460036</v>
      </c>
      <c r="I3923" s="10">
        <v>51.635199999999998</v>
      </c>
      <c r="J3923" s="10">
        <v>1.0814999999999999</v>
      </c>
    </row>
    <row r="3924" spans="1:10" x14ac:dyDescent="0.25">
      <c r="A3924" s="9">
        <v>44250</v>
      </c>
      <c r="B3924" s="10">
        <v>4826.0832</v>
      </c>
      <c r="C3924" s="10">
        <v>4815.1774999999998</v>
      </c>
      <c r="D3924" s="10">
        <v>4828.9354999999996</v>
      </c>
      <c r="E3924" s="10">
        <v>4777.8554000000004</v>
      </c>
      <c r="F3924" s="10">
        <v>4789.9579000000003</v>
      </c>
      <c r="G3924" s="10">
        <v>5812417998</v>
      </c>
      <c r="H3924" s="10">
        <v>60208730815</v>
      </c>
      <c r="I3924" s="10">
        <v>-36.125300000000003</v>
      </c>
      <c r="J3924" s="10">
        <v>-0.74850000000000005</v>
      </c>
    </row>
    <row r="3925" spans="1:10" x14ac:dyDescent="0.25">
      <c r="A3925" s="9">
        <v>44251</v>
      </c>
      <c r="B3925" s="10">
        <v>4789.9579000000003</v>
      </c>
      <c r="C3925" s="10">
        <v>4789.7232000000004</v>
      </c>
      <c r="D3925" s="10">
        <v>4810.3778000000002</v>
      </c>
      <c r="E3925" s="10">
        <v>4709.7266</v>
      </c>
      <c r="F3925" s="10">
        <v>4737.7627000000002</v>
      </c>
      <c r="G3925" s="10">
        <v>5198389404</v>
      </c>
      <c r="H3925" s="10">
        <v>56559666498</v>
      </c>
      <c r="I3925" s="10">
        <v>-52.1952</v>
      </c>
      <c r="J3925" s="10">
        <v>-1.0896999999999999</v>
      </c>
    </row>
    <row r="3926" spans="1:10" x14ac:dyDescent="0.25">
      <c r="A3926" s="9">
        <v>44252</v>
      </c>
      <c r="B3926" s="10">
        <v>4737.7627000000002</v>
      </c>
      <c r="C3926" s="10">
        <v>4777.5330000000004</v>
      </c>
      <c r="D3926" s="10">
        <v>4833.6563999999998</v>
      </c>
      <c r="E3926" s="10">
        <v>4764.6232</v>
      </c>
      <c r="F3926" s="10">
        <v>4805.2053999999998</v>
      </c>
      <c r="G3926" s="10">
        <v>6753914435</v>
      </c>
      <c r="H3926" s="10">
        <v>72399083780</v>
      </c>
      <c r="I3926" s="10">
        <v>67.442700000000002</v>
      </c>
      <c r="J3926" s="10">
        <v>1.4235</v>
      </c>
    </row>
    <row r="3927" spans="1:10" x14ac:dyDescent="0.25">
      <c r="A3927" s="9">
        <v>44253</v>
      </c>
      <c r="B3927" s="10">
        <v>4805.2053999999998</v>
      </c>
      <c r="C3927" s="10">
        <v>4725.4134000000004</v>
      </c>
      <c r="D3927" s="10">
        <v>4772.7788</v>
      </c>
      <c r="E3927" s="10">
        <v>4698.2579999999998</v>
      </c>
      <c r="F3927" s="10">
        <v>4705.6247999999996</v>
      </c>
      <c r="G3927" s="10">
        <v>6022143986</v>
      </c>
      <c r="H3927" s="10">
        <v>67564029166</v>
      </c>
      <c r="I3927" s="10">
        <v>-99.580600000000004</v>
      </c>
      <c r="J3927" s="10">
        <v>-2.0722999999999998</v>
      </c>
    </row>
    <row r="3928" spans="1:10" x14ac:dyDescent="0.25">
      <c r="A3928" s="9">
        <v>44256</v>
      </c>
      <c r="B3928" s="10">
        <v>4705.6247999999996</v>
      </c>
      <c r="C3928" s="10">
        <v>4728.8477000000003</v>
      </c>
      <c r="D3928" s="10">
        <v>4803.1688000000004</v>
      </c>
      <c r="E3928" s="10">
        <v>4728.8477000000003</v>
      </c>
      <c r="F3928" s="10">
        <v>4801.1959999999999</v>
      </c>
      <c r="G3928" s="10">
        <v>4601561913</v>
      </c>
      <c r="H3928" s="10">
        <v>51933230193</v>
      </c>
      <c r="I3928" s="10">
        <v>95.571200000000005</v>
      </c>
      <c r="J3928" s="10">
        <v>2.0310000000000001</v>
      </c>
    </row>
    <row r="3929" spans="1:10" x14ac:dyDescent="0.25">
      <c r="A3929" s="9">
        <v>44257</v>
      </c>
      <c r="B3929" s="10">
        <v>4801.1959999999999</v>
      </c>
      <c r="C3929" s="10">
        <v>4826.5483999999997</v>
      </c>
      <c r="D3929" s="10">
        <v>4830.3639000000003</v>
      </c>
      <c r="E3929" s="10">
        <v>4731.8127999999997</v>
      </c>
      <c r="F3929" s="10">
        <v>4759.4813000000004</v>
      </c>
      <c r="G3929" s="10">
        <v>4954594538</v>
      </c>
      <c r="H3929" s="10">
        <v>54708467426</v>
      </c>
      <c r="I3929" s="10">
        <v>-41.714700000000001</v>
      </c>
      <c r="J3929" s="10">
        <v>-0.86880000000000002</v>
      </c>
    </row>
    <row r="3930" spans="1:10" x14ac:dyDescent="0.25">
      <c r="A3930" s="9">
        <v>44258</v>
      </c>
      <c r="B3930" s="10">
        <v>4759.4813000000004</v>
      </c>
      <c r="C3930" s="10">
        <v>4759.3717999999999</v>
      </c>
      <c r="D3930" s="10">
        <v>4872.0351000000001</v>
      </c>
      <c r="E3930" s="10">
        <v>4759.3717999999999</v>
      </c>
      <c r="F3930" s="10">
        <v>4870.2766000000001</v>
      </c>
      <c r="G3930" s="10">
        <v>6174291338</v>
      </c>
      <c r="H3930" s="10">
        <v>63464021362</v>
      </c>
      <c r="I3930" s="10">
        <v>110.7953</v>
      </c>
      <c r="J3930" s="10">
        <v>2.3279000000000001</v>
      </c>
    </row>
    <row r="3931" spans="1:10" x14ac:dyDescent="0.25">
      <c r="A3931" s="9">
        <v>44259</v>
      </c>
      <c r="B3931" s="10">
        <v>4870.2766000000001</v>
      </c>
      <c r="C3931" s="10">
        <v>4843.0488999999998</v>
      </c>
      <c r="D3931" s="10">
        <v>4877.5394999999999</v>
      </c>
      <c r="E3931" s="10">
        <v>4816.3530000000001</v>
      </c>
      <c r="F3931" s="10">
        <v>4832.9155000000001</v>
      </c>
      <c r="G3931" s="10">
        <v>6048079450</v>
      </c>
      <c r="H3931" s="10">
        <v>61687155946</v>
      </c>
      <c r="I3931" s="10">
        <v>-37.3611</v>
      </c>
      <c r="J3931" s="10">
        <v>-0.7671</v>
      </c>
    </row>
    <row r="3932" spans="1:10" x14ac:dyDescent="0.25">
      <c r="A3932" s="9">
        <v>44260</v>
      </c>
      <c r="B3932" s="10">
        <v>4832.9155000000001</v>
      </c>
      <c r="C3932" s="10">
        <v>4785.8275999999996</v>
      </c>
      <c r="D3932" s="10">
        <v>4820.0757000000003</v>
      </c>
      <c r="E3932" s="10">
        <v>4758.6037999999999</v>
      </c>
      <c r="F3932" s="10">
        <v>4802.3860000000004</v>
      </c>
      <c r="G3932" s="10">
        <v>5513182917</v>
      </c>
      <c r="H3932" s="10">
        <v>55386318001</v>
      </c>
      <c r="I3932" s="10">
        <v>-30.529499999999999</v>
      </c>
      <c r="J3932" s="10">
        <v>-0.63170000000000004</v>
      </c>
    </row>
    <row r="3933" spans="1:10" x14ac:dyDescent="0.25">
      <c r="A3933" s="9">
        <v>44263</v>
      </c>
      <c r="B3933" s="10">
        <v>4802.3860000000004</v>
      </c>
      <c r="C3933" s="10">
        <v>4829.8077000000003</v>
      </c>
      <c r="D3933" s="10">
        <v>4860.4624999999996</v>
      </c>
      <c r="E3933" s="10">
        <v>4758.0519999999997</v>
      </c>
      <c r="F3933" s="10">
        <v>4760.4053000000004</v>
      </c>
      <c r="G3933" s="10">
        <v>5533891233</v>
      </c>
      <c r="H3933" s="10">
        <v>53508983763</v>
      </c>
      <c r="I3933" s="10">
        <v>-41.980699999999999</v>
      </c>
      <c r="J3933" s="10">
        <v>-0.87419999999999998</v>
      </c>
    </row>
    <row r="3934" spans="1:10" x14ac:dyDescent="0.25">
      <c r="A3934" s="9">
        <v>44264</v>
      </c>
      <c r="B3934" s="10">
        <v>4760.4053000000004</v>
      </c>
      <c r="C3934" s="10">
        <v>4754.9264000000003</v>
      </c>
      <c r="D3934" s="10">
        <v>4798.3544000000002</v>
      </c>
      <c r="E3934" s="10">
        <v>4647.0505000000003</v>
      </c>
      <c r="F3934" s="10">
        <v>4721.3375999999998</v>
      </c>
      <c r="G3934" s="10">
        <v>5823371627</v>
      </c>
      <c r="H3934" s="10">
        <v>57799975584</v>
      </c>
      <c r="I3934" s="10">
        <v>-39.067700000000002</v>
      </c>
      <c r="J3934" s="10">
        <v>-0.82069999999999999</v>
      </c>
    </row>
    <row r="3935" spans="1:10" x14ac:dyDescent="0.25">
      <c r="A3935" s="9">
        <v>44265</v>
      </c>
      <c r="B3935" s="10">
        <v>4721.3375999999998</v>
      </c>
      <c r="C3935" s="10">
        <v>4742.4859999999999</v>
      </c>
      <c r="D3935" s="10">
        <v>4753.7033000000001</v>
      </c>
      <c r="E3935" s="10">
        <v>4691.1885000000002</v>
      </c>
      <c r="F3935" s="10">
        <v>4696.0510999999997</v>
      </c>
      <c r="G3935" s="10">
        <v>4171677514</v>
      </c>
      <c r="H3935" s="10">
        <v>42459288938</v>
      </c>
      <c r="I3935" s="10">
        <v>-25.2865</v>
      </c>
      <c r="J3935" s="10">
        <v>-0.53559999999999997</v>
      </c>
    </row>
    <row r="3936" spans="1:10" x14ac:dyDescent="0.25">
      <c r="A3936" s="9">
        <v>44266</v>
      </c>
      <c r="B3936" s="10">
        <v>4696.0510999999997</v>
      </c>
      <c r="C3936" s="10">
        <v>4700.5061999999998</v>
      </c>
      <c r="D3936" s="10">
        <v>4806.3252000000002</v>
      </c>
      <c r="E3936" s="10">
        <v>4697.0699000000004</v>
      </c>
      <c r="F3936" s="10">
        <v>4803.3033999999998</v>
      </c>
      <c r="G3936" s="10">
        <v>4737853596</v>
      </c>
      <c r="H3936" s="10">
        <v>48950667469</v>
      </c>
      <c r="I3936" s="10">
        <v>107.25230000000001</v>
      </c>
      <c r="J3936" s="10">
        <v>2.2839</v>
      </c>
    </row>
    <row r="3937" spans="1:10" x14ac:dyDescent="0.25">
      <c r="A3937" s="9">
        <v>44267</v>
      </c>
      <c r="B3937" s="10">
        <v>4803.3033999999998</v>
      </c>
      <c r="C3937" s="10">
        <v>4813.3258999999998</v>
      </c>
      <c r="D3937" s="10">
        <v>4852.6588000000002</v>
      </c>
      <c r="E3937" s="10">
        <v>4788.2075000000004</v>
      </c>
      <c r="F3937" s="10">
        <v>4843.1181999999999</v>
      </c>
      <c r="G3937" s="10">
        <v>5437765663</v>
      </c>
      <c r="H3937" s="10">
        <v>55679336834</v>
      </c>
      <c r="I3937" s="10">
        <v>39.814799999999998</v>
      </c>
      <c r="J3937" s="10">
        <v>0.82889999999999997</v>
      </c>
    </row>
    <row r="3938" spans="1:10" x14ac:dyDescent="0.25">
      <c r="A3938" s="9">
        <v>44270</v>
      </c>
      <c r="B3938" s="10">
        <v>4843.1181999999999</v>
      </c>
      <c r="C3938" s="10">
        <v>4833.6719999999996</v>
      </c>
      <c r="D3938" s="10">
        <v>4884.2520999999997</v>
      </c>
      <c r="E3938" s="10">
        <v>4813.7779</v>
      </c>
      <c r="F3938" s="10">
        <v>4854.5475999999999</v>
      </c>
      <c r="G3938" s="10">
        <v>5396878885</v>
      </c>
      <c r="H3938" s="10">
        <v>52106630020</v>
      </c>
      <c r="I3938" s="10">
        <v>11.429399999999999</v>
      </c>
      <c r="J3938" s="10">
        <v>0.23599999999999999</v>
      </c>
    </row>
    <row r="3939" spans="1:10" x14ac:dyDescent="0.25">
      <c r="A3939" s="9">
        <v>44271</v>
      </c>
      <c r="B3939" s="10">
        <v>4854.5475999999999</v>
      </c>
      <c r="C3939" s="10">
        <v>4851.2452999999996</v>
      </c>
      <c r="D3939" s="10">
        <v>4887.4044000000004</v>
      </c>
      <c r="E3939" s="10">
        <v>4816.6707999999999</v>
      </c>
      <c r="F3939" s="10">
        <v>4886.4327000000003</v>
      </c>
      <c r="G3939" s="10">
        <v>4365267791</v>
      </c>
      <c r="H3939" s="10">
        <v>44920371443</v>
      </c>
      <c r="I3939" s="10">
        <v>31.885100000000001</v>
      </c>
      <c r="J3939" s="10">
        <v>0.65680000000000005</v>
      </c>
    </row>
    <row r="3940" spans="1:10" x14ac:dyDescent="0.25">
      <c r="A3940" s="9">
        <v>44272</v>
      </c>
      <c r="B3940" s="10">
        <v>4886.4327000000003</v>
      </c>
      <c r="C3940" s="10">
        <v>4873.8546999999999</v>
      </c>
      <c r="D3940" s="10">
        <v>4873.8546999999999</v>
      </c>
      <c r="E3940" s="10">
        <v>4826.9034000000001</v>
      </c>
      <c r="F3940" s="10">
        <v>4863.2755999999999</v>
      </c>
      <c r="G3940" s="10">
        <v>3760068705</v>
      </c>
      <c r="H3940" s="10">
        <v>38129995646</v>
      </c>
      <c r="I3940" s="10">
        <v>-23.1571</v>
      </c>
      <c r="J3940" s="10">
        <v>-0.47389999999999999</v>
      </c>
    </row>
    <row r="3941" spans="1:10" x14ac:dyDescent="0.25">
      <c r="A3941" s="9">
        <v>44273</v>
      </c>
      <c r="B3941" s="10">
        <v>4863.2755999999999</v>
      </c>
      <c r="C3941" s="10">
        <v>4860.4768999999997</v>
      </c>
      <c r="D3941" s="10">
        <v>4903.9498999999996</v>
      </c>
      <c r="E3941" s="10">
        <v>4859.3149000000003</v>
      </c>
      <c r="F3941" s="10">
        <v>4880.9696999999996</v>
      </c>
      <c r="G3941" s="10">
        <v>3524314406</v>
      </c>
      <c r="H3941" s="10">
        <v>36002951065</v>
      </c>
      <c r="I3941" s="10">
        <v>17.694099999999999</v>
      </c>
      <c r="J3941" s="10">
        <v>0.36380000000000001</v>
      </c>
    </row>
    <row r="3942" spans="1:10" x14ac:dyDescent="0.25">
      <c r="A3942" s="9">
        <v>44274</v>
      </c>
      <c r="B3942" s="10">
        <v>4880.9696999999996</v>
      </c>
      <c r="C3942" s="10">
        <v>4836.3670000000002</v>
      </c>
      <c r="D3942" s="10">
        <v>4873.8320999999996</v>
      </c>
      <c r="E3942" s="10">
        <v>4807.8175000000001</v>
      </c>
      <c r="F3942" s="10">
        <v>4832.3739999999998</v>
      </c>
      <c r="G3942" s="10">
        <v>4745318419</v>
      </c>
      <c r="H3942" s="10">
        <v>46287739766</v>
      </c>
      <c r="I3942" s="10">
        <v>-48.595700000000001</v>
      </c>
      <c r="J3942" s="10">
        <v>-0.99560000000000004</v>
      </c>
    </row>
    <row r="3943" spans="1:10" x14ac:dyDescent="0.25">
      <c r="A3943" s="9">
        <v>44277</v>
      </c>
      <c r="B3943" s="10">
        <v>4832.3739999999998</v>
      </c>
      <c r="C3943" s="10">
        <v>4834.6136999999999</v>
      </c>
      <c r="D3943" s="10">
        <v>4900.6426000000001</v>
      </c>
      <c r="E3943" s="10">
        <v>4834.6136999999999</v>
      </c>
      <c r="F3943" s="10">
        <v>4898.5712000000003</v>
      </c>
      <c r="G3943" s="10">
        <v>4055651616</v>
      </c>
      <c r="H3943" s="10">
        <v>41053860033</v>
      </c>
      <c r="I3943" s="10">
        <v>66.197199999999995</v>
      </c>
      <c r="J3943" s="10">
        <v>1.3698999999999999</v>
      </c>
    </row>
    <row r="3944" spans="1:10" x14ac:dyDescent="0.25">
      <c r="A3944" s="9">
        <v>44278</v>
      </c>
      <c r="B3944" s="10">
        <v>4898.5712000000003</v>
      </c>
      <c r="C3944" s="10">
        <v>4896.6796999999997</v>
      </c>
      <c r="D3944" s="10">
        <v>4899.1424999999999</v>
      </c>
      <c r="E3944" s="10">
        <v>4807.4597999999996</v>
      </c>
      <c r="F3944" s="10">
        <v>4828.3428000000004</v>
      </c>
      <c r="G3944" s="10">
        <v>3813839532</v>
      </c>
      <c r="H3944" s="10">
        <v>39062712079</v>
      </c>
      <c r="I3944" s="10">
        <v>-70.228399999999993</v>
      </c>
      <c r="J3944" s="10">
        <v>-1.4337</v>
      </c>
    </row>
    <row r="3945" spans="1:10" x14ac:dyDescent="0.25">
      <c r="A3945" s="9">
        <v>44279</v>
      </c>
      <c r="B3945" s="10">
        <v>4828.3428000000004</v>
      </c>
      <c r="C3945" s="10">
        <v>4805.3998000000001</v>
      </c>
      <c r="D3945" s="10">
        <v>4820.9141</v>
      </c>
      <c r="E3945" s="10">
        <v>4741.1936999999998</v>
      </c>
      <c r="F3945" s="10">
        <v>4753.1943000000001</v>
      </c>
      <c r="G3945" s="10">
        <v>3771091627</v>
      </c>
      <c r="H3945" s="10">
        <v>39332716481</v>
      </c>
      <c r="I3945" s="10">
        <v>-75.148499999999999</v>
      </c>
      <c r="J3945" s="10">
        <v>-1.5564</v>
      </c>
    </row>
    <row r="3946" spans="1:10" x14ac:dyDescent="0.25">
      <c r="A3946" s="9">
        <v>44280</v>
      </c>
      <c r="B3946" s="10">
        <v>4753.1943000000001</v>
      </c>
      <c r="C3946" s="10">
        <v>4745.1063000000004</v>
      </c>
      <c r="D3946" s="10">
        <v>4769.2186000000002</v>
      </c>
      <c r="E3946" s="10">
        <v>4723.7357000000002</v>
      </c>
      <c r="F3946" s="10">
        <v>4735.6196</v>
      </c>
      <c r="G3946" s="10">
        <v>3317551627</v>
      </c>
      <c r="H3946" s="10">
        <v>32618168319</v>
      </c>
      <c r="I3946" s="10">
        <v>-17.5747</v>
      </c>
      <c r="J3946" s="10">
        <v>-0.36969999999999997</v>
      </c>
    </row>
    <row r="3947" spans="1:10" x14ac:dyDescent="0.25">
      <c r="A3947" s="9">
        <v>44281</v>
      </c>
      <c r="B3947" s="10">
        <v>4735.6196</v>
      </c>
      <c r="C3947" s="10">
        <v>4746.8584000000001</v>
      </c>
      <c r="D3947" s="10">
        <v>4797.8307999999997</v>
      </c>
      <c r="E3947" s="10">
        <v>4744.7358000000004</v>
      </c>
      <c r="F3947" s="10">
        <v>4794.5389999999998</v>
      </c>
      <c r="G3947" s="10">
        <v>3773398139</v>
      </c>
      <c r="H3947" s="10">
        <v>36607859403</v>
      </c>
      <c r="I3947" s="10">
        <v>58.919400000000003</v>
      </c>
      <c r="J3947" s="10">
        <v>1.2442</v>
      </c>
    </row>
    <row r="3948" spans="1:10" x14ac:dyDescent="0.25">
      <c r="A3948" s="9">
        <v>44284</v>
      </c>
      <c r="B3948" s="10">
        <v>4794.5389999999998</v>
      </c>
      <c r="C3948" s="10">
        <v>4817.0243</v>
      </c>
      <c r="D3948" s="10">
        <v>4855.1013000000003</v>
      </c>
      <c r="E3948" s="10">
        <v>4795.0531000000001</v>
      </c>
      <c r="F3948" s="10">
        <v>4848.1970000000001</v>
      </c>
      <c r="G3948" s="10">
        <v>4851310875</v>
      </c>
      <c r="H3948" s="10">
        <v>45719303558</v>
      </c>
      <c r="I3948" s="10">
        <v>53.658000000000001</v>
      </c>
      <c r="J3948" s="10">
        <v>1.1191</v>
      </c>
    </row>
    <row r="3949" spans="1:10" x14ac:dyDescent="0.25">
      <c r="A3949" s="9">
        <v>44285</v>
      </c>
      <c r="B3949" s="10">
        <v>4848.1970000000001</v>
      </c>
      <c r="C3949" s="10">
        <v>4833.4187000000002</v>
      </c>
      <c r="D3949" s="10">
        <v>4842.1202999999996</v>
      </c>
      <c r="E3949" s="10">
        <v>4796.1895999999997</v>
      </c>
      <c r="F3949" s="10">
        <v>4841.7385000000004</v>
      </c>
      <c r="G3949" s="10">
        <v>3931607597</v>
      </c>
      <c r="H3949" s="10">
        <v>38752472171</v>
      </c>
      <c r="I3949" s="10">
        <v>-6.4584999999999999</v>
      </c>
      <c r="J3949" s="10">
        <v>-0.13320000000000001</v>
      </c>
    </row>
    <row r="3950" spans="1:10" x14ac:dyDescent="0.25">
      <c r="A3950" s="9">
        <v>44286</v>
      </c>
      <c r="B3950" s="10">
        <v>4841.7385000000004</v>
      </c>
      <c r="C3950" s="10">
        <v>4836.7847000000002</v>
      </c>
      <c r="D3950" s="10">
        <v>4836.7847000000002</v>
      </c>
      <c r="E3950" s="10">
        <v>4796.7891</v>
      </c>
      <c r="F3950" s="10">
        <v>4827.1963999999998</v>
      </c>
      <c r="G3950" s="10">
        <v>4451759028</v>
      </c>
      <c r="H3950" s="10">
        <v>42701289262</v>
      </c>
      <c r="I3950" s="10">
        <v>-14.5421</v>
      </c>
      <c r="J3950" s="10">
        <v>-0.30030000000000001</v>
      </c>
    </row>
    <row r="3951" spans="1:10" x14ac:dyDescent="0.25">
      <c r="A3951" s="9">
        <v>44287</v>
      </c>
      <c r="B3951" s="10">
        <v>4827.1963999999998</v>
      </c>
      <c r="C3951" s="10">
        <v>4823.3383999999996</v>
      </c>
      <c r="D3951" s="10">
        <v>4871.1845999999996</v>
      </c>
      <c r="E3951" s="10">
        <v>4812.1405000000004</v>
      </c>
      <c r="F3951" s="10">
        <v>4865.1097</v>
      </c>
      <c r="G3951" s="10">
        <v>3335260565</v>
      </c>
      <c r="H3951" s="10">
        <v>30217294063</v>
      </c>
      <c r="I3951" s="10">
        <v>37.9133</v>
      </c>
      <c r="J3951" s="10">
        <v>0.78539999999999999</v>
      </c>
    </row>
    <row r="3952" spans="1:10" x14ac:dyDescent="0.25">
      <c r="A3952" s="9">
        <v>44288</v>
      </c>
      <c r="B3952" s="10">
        <v>4865.1097</v>
      </c>
      <c r="C3952" s="10">
        <v>4864.8153000000002</v>
      </c>
      <c r="D3952" s="10">
        <v>4866.4858000000004</v>
      </c>
      <c r="E3952" s="10">
        <v>4826.8607000000002</v>
      </c>
      <c r="F3952" s="10">
        <v>4836.8335999999999</v>
      </c>
      <c r="G3952" s="10">
        <v>3393650045</v>
      </c>
      <c r="H3952" s="10">
        <v>32035138413</v>
      </c>
      <c r="I3952" s="10">
        <v>-28.2761</v>
      </c>
      <c r="J3952" s="10">
        <v>-0.58120000000000005</v>
      </c>
    </row>
    <row r="3953" spans="1:10" x14ac:dyDescent="0.25">
      <c r="A3953" s="9">
        <v>44292</v>
      </c>
      <c r="B3953" s="10">
        <v>4836.8335999999999</v>
      </c>
      <c r="C3953" s="10">
        <v>4844.9660999999996</v>
      </c>
      <c r="D3953" s="10">
        <v>4867.4712</v>
      </c>
      <c r="E3953" s="10">
        <v>4844.5281000000004</v>
      </c>
      <c r="F3953" s="10">
        <v>4857.8954000000003</v>
      </c>
      <c r="G3953" s="10">
        <v>2678338793</v>
      </c>
      <c r="H3953" s="10">
        <v>27934470247</v>
      </c>
      <c r="I3953" s="10">
        <v>21.061800000000002</v>
      </c>
      <c r="J3953" s="10">
        <v>0.43540000000000001</v>
      </c>
    </row>
    <row r="3954" spans="1:10" x14ac:dyDescent="0.25">
      <c r="A3954" s="9">
        <v>44293</v>
      </c>
      <c r="B3954" s="10">
        <v>4857.8954000000003</v>
      </c>
      <c r="C3954" s="10">
        <v>4855.7106000000003</v>
      </c>
      <c r="D3954" s="10">
        <v>4900.6778999999997</v>
      </c>
      <c r="E3954" s="10">
        <v>4837.2024000000001</v>
      </c>
      <c r="F3954" s="10">
        <v>4899.5452999999998</v>
      </c>
      <c r="G3954" s="10">
        <v>3722611681</v>
      </c>
      <c r="H3954" s="10">
        <v>37402940630</v>
      </c>
      <c r="I3954" s="10">
        <v>41.649900000000002</v>
      </c>
      <c r="J3954" s="10">
        <v>0.85740000000000005</v>
      </c>
    </row>
    <row r="3955" spans="1:10" x14ac:dyDescent="0.25">
      <c r="A3955" s="9">
        <v>44294</v>
      </c>
      <c r="B3955" s="10">
        <v>4899.5452999999998</v>
      </c>
      <c r="C3955" s="10">
        <v>4894.7191999999995</v>
      </c>
      <c r="D3955" s="10">
        <v>4916.7340999999997</v>
      </c>
      <c r="E3955" s="10">
        <v>4870.4067999999997</v>
      </c>
      <c r="F3955" s="10">
        <v>4888.8474999999999</v>
      </c>
      <c r="G3955" s="10">
        <v>3321348547</v>
      </c>
      <c r="H3955" s="10">
        <v>31489281494</v>
      </c>
      <c r="I3955" s="10">
        <v>-10.697800000000001</v>
      </c>
      <c r="J3955" s="10">
        <v>-0.21829999999999999</v>
      </c>
    </row>
    <row r="3956" spans="1:10" x14ac:dyDescent="0.25">
      <c r="A3956" s="9">
        <v>44295</v>
      </c>
      <c r="B3956" s="10">
        <v>4888.8474999999999</v>
      </c>
      <c r="C3956" s="10">
        <v>4885.8104000000003</v>
      </c>
      <c r="D3956" s="10">
        <v>4903.3271999999997</v>
      </c>
      <c r="E3956" s="10">
        <v>4865.1478999999999</v>
      </c>
      <c r="F3956" s="10">
        <v>4893.5397999999996</v>
      </c>
      <c r="G3956" s="10">
        <v>3048672028</v>
      </c>
      <c r="H3956" s="10">
        <v>29903899462</v>
      </c>
      <c r="I3956" s="10">
        <v>4.6923000000000004</v>
      </c>
      <c r="J3956" s="10">
        <v>9.6000000000000002E-2</v>
      </c>
    </row>
    <row r="3957" spans="1:10" x14ac:dyDescent="0.25">
      <c r="A3957" s="9">
        <v>44298</v>
      </c>
      <c r="B3957" s="10">
        <v>4893.5397999999996</v>
      </c>
      <c r="C3957" s="10">
        <v>4892.3815000000004</v>
      </c>
      <c r="D3957" s="10">
        <v>4913.1154999999999</v>
      </c>
      <c r="E3957" s="10">
        <v>4859.5002999999997</v>
      </c>
      <c r="F3957" s="10">
        <v>4871.1468000000004</v>
      </c>
      <c r="G3957" s="10">
        <v>3871637011</v>
      </c>
      <c r="H3957" s="10">
        <v>36472556459</v>
      </c>
      <c r="I3957" s="10">
        <v>-22.393000000000001</v>
      </c>
      <c r="J3957" s="10">
        <v>-0.45760000000000001</v>
      </c>
    </row>
    <row r="3958" spans="1:10" x14ac:dyDescent="0.25">
      <c r="A3958" s="9">
        <v>44299</v>
      </c>
      <c r="B3958" s="10">
        <v>4871.1468000000004</v>
      </c>
      <c r="C3958" s="10">
        <v>4859.8248999999996</v>
      </c>
      <c r="D3958" s="10">
        <v>4861.4691000000003</v>
      </c>
      <c r="E3958" s="10">
        <v>4821.6614</v>
      </c>
      <c r="F3958" s="10">
        <v>4828.8053</v>
      </c>
      <c r="G3958" s="10">
        <v>3169124398</v>
      </c>
      <c r="H3958" s="10">
        <v>30123659563</v>
      </c>
      <c r="I3958" s="10">
        <v>-42.341500000000003</v>
      </c>
      <c r="J3958" s="10">
        <v>-0.86919999999999997</v>
      </c>
    </row>
    <row r="3959" spans="1:10" x14ac:dyDescent="0.25">
      <c r="A3959" s="9">
        <v>44300</v>
      </c>
      <c r="B3959" s="10">
        <v>4828.8053</v>
      </c>
      <c r="C3959" s="10">
        <v>4816.7731000000003</v>
      </c>
      <c r="D3959" s="10">
        <v>4873.5104000000001</v>
      </c>
      <c r="E3959" s="10">
        <v>4814.1516000000001</v>
      </c>
      <c r="F3959" s="10">
        <v>4864.0659999999998</v>
      </c>
      <c r="G3959" s="10">
        <v>2961542597</v>
      </c>
      <c r="H3959" s="10">
        <v>30583516451</v>
      </c>
      <c r="I3959" s="10">
        <v>35.2607</v>
      </c>
      <c r="J3959" s="10">
        <v>0.73019999999999996</v>
      </c>
    </row>
    <row r="3960" spans="1:10" x14ac:dyDescent="0.25">
      <c r="A3960" s="9">
        <v>44301</v>
      </c>
      <c r="B3960" s="10">
        <v>4864.0659999999998</v>
      </c>
      <c r="C3960" s="10">
        <v>4860.0056000000004</v>
      </c>
      <c r="D3960" s="10">
        <v>4871.6296000000002</v>
      </c>
      <c r="E3960" s="10">
        <v>4839.7111000000004</v>
      </c>
      <c r="F3960" s="10">
        <v>4869.2945</v>
      </c>
      <c r="G3960" s="10">
        <v>2826724855</v>
      </c>
      <c r="H3960" s="10">
        <v>31564072821</v>
      </c>
      <c r="I3960" s="10">
        <v>5.2285000000000004</v>
      </c>
      <c r="J3960" s="10">
        <v>0.1075</v>
      </c>
    </row>
    <row r="3961" spans="1:10" x14ac:dyDescent="0.25">
      <c r="A3961" s="9">
        <v>44302</v>
      </c>
      <c r="B3961" s="10">
        <v>4869.2945</v>
      </c>
      <c r="C3961" s="10">
        <v>4875.1589000000004</v>
      </c>
      <c r="D3961" s="10">
        <v>4929.4132</v>
      </c>
      <c r="E3961" s="10">
        <v>4865.7254999999996</v>
      </c>
      <c r="F3961" s="10">
        <v>4928.3477000000003</v>
      </c>
      <c r="G3961" s="10">
        <v>2838715512</v>
      </c>
      <c r="H3961" s="10">
        <v>29042842120</v>
      </c>
      <c r="I3961" s="10">
        <v>59.053199999999997</v>
      </c>
      <c r="J3961" s="10">
        <v>1.2128000000000001</v>
      </c>
    </row>
    <row r="3962" spans="1:10" x14ac:dyDescent="0.25">
      <c r="A3962" s="9">
        <v>44305</v>
      </c>
      <c r="B3962" s="10">
        <v>4928.3477000000003</v>
      </c>
      <c r="C3962" s="10">
        <v>4918.4962999999998</v>
      </c>
      <c r="D3962" s="10">
        <v>4963.2942999999996</v>
      </c>
      <c r="E3962" s="10">
        <v>4908.7664000000004</v>
      </c>
      <c r="F3962" s="10">
        <v>4958.2628999999997</v>
      </c>
      <c r="G3962" s="10">
        <v>3587485532</v>
      </c>
      <c r="H3962" s="10">
        <v>40518686698</v>
      </c>
      <c r="I3962" s="10">
        <v>29.915199999999999</v>
      </c>
      <c r="J3962" s="10">
        <v>0.60699999999999998</v>
      </c>
    </row>
    <row r="3963" spans="1:10" x14ac:dyDescent="0.25">
      <c r="A3963" s="9">
        <v>44306</v>
      </c>
      <c r="B3963" s="10">
        <v>4958.2628999999997</v>
      </c>
      <c r="C3963" s="10">
        <v>4949.9047</v>
      </c>
      <c r="D3963" s="10">
        <v>4983.7214000000004</v>
      </c>
      <c r="E3963" s="10">
        <v>4939.6427000000003</v>
      </c>
      <c r="F3963" s="10">
        <v>4955.3885</v>
      </c>
      <c r="G3963" s="10">
        <v>3216319329</v>
      </c>
      <c r="H3963" s="10">
        <v>35393082243</v>
      </c>
      <c r="I3963" s="10">
        <v>-2.8744000000000001</v>
      </c>
      <c r="J3963" s="10">
        <v>-5.8000000000000003E-2</v>
      </c>
    </row>
    <row r="3964" spans="1:10" x14ac:dyDescent="0.25">
      <c r="A3964" s="9">
        <v>44307</v>
      </c>
      <c r="B3964" s="10">
        <v>4955.3885</v>
      </c>
      <c r="C3964" s="10">
        <v>4938.9044999999996</v>
      </c>
      <c r="D3964" s="10">
        <v>4962.7340999999997</v>
      </c>
      <c r="E3964" s="10">
        <v>4915.9885999999997</v>
      </c>
      <c r="F3964" s="10">
        <v>4950.1737999999996</v>
      </c>
      <c r="G3964" s="10">
        <v>3113276827</v>
      </c>
      <c r="H3964" s="10">
        <v>33088891427</v>
      </c>
      <c r="I3964" s="10">
        <v>-5.2146999999999997</v>
      </c>
      <c r="J3964" s="10">
        <v>-0.1052</v>
      </c>
    </row>
    <row r="3965" spans="1:10" x14ac:dyDescent="0.25">
      <c r="A3965" s="9">
        <v>44308</v>
      </c>
      <c r="B3965" s="10">
        <v>4950.1737999999996</v>
      </c>
      <c r="C3965" s="10">
        <v>4964.8635999999997</v>
      </c>
      <c r="D3965" s="10">
        <v>4999.9740000000002</v>
      </c>
      <c r="E3965" s="10">
        <v>4958.6714000000002</v>
      </c>
      <c r="F3965" s="10">
        <v>4971.0541000000003</v>
      </c>
      <c r="G3965" s="10">
        <v>3375608654</v>
      </c>
      <c r="H3965" s="10">
        <v>32176097888</v>
      </c>
      <c r="I3965" s="10">
        <v>20.880299999999998</v>
      </c>
      <c r="J3965" s="10">
        <v>0.42180000000000001</v>
      </c>
    </row>
    <row r="3966" spans="1:10" x14ac:dyDescent="0.25">
      <c r="A3966" s="9">
        <v>44309</v>
      </c>
      <c r="B3966" s="10">
        <v>4971.0541000000003</v>
      </c>
      <c r="C3966" s="10">
        <v>4960.9516999999996</v>
      </c>
      <c r="D3966" s="10">
        <v>4965.6965</v>
      </c>
      <c r="E3966" s="10">
        <v>4926.2777999999998</v>
      </c>
      <c r="F3966" s="10">
        <v>4956.2111000000004</v>
      </c>
      <c r="G3966" s="10">
        <v>3148106233</v>
      </c>
      <c r="H3966" s="10">
        <v>33503430602</v>
      </c>
      <c r="I3966" s="10">
        <v>-14.843</v>
      </c>
      <c r="J3966" s="10">
        <v>-0.29859999999999998</v>
      </c>
    </row>
    <row r="3967" spans="1:10" x14ac:dyDescent="0.25">
      <c r="A3967" s="9">
        <v>44312</v>
      </c>
      <c r="B3967" s="10">
        <v>4956.2111000000004</v>
      </c>
      <c r="C3967" s="10">
        <v>4964.8456999999999</v>
      </c>
      <c r="D3967" s="10">
        <v>4982.9074000000001</v>
      </c>
      <c r="E3967" s="10">
        <v>4919.308</v>
      </c>
      <c r="F3967" s="10">
        <v>4921.2912999999999</v>
      </c>
      <c r="G3967" s="10">
        <v>3459614755</v>
      </c>
      <c r="H3967" s="10">
        <v>39825006873</v>
      </c>
      <c r="I3967" s="10">
        <v>-34.919800000000002</v>
      </c>
      <c r="J3967" s="10">
        <v>-0.7046</v>
      </c>
    </row>
    <row r="3968" spans="1:10" x14ac:dyDescent="0.25">
      <c r="A3968" s="9">
        <v>44313</v>
      </c>
      <c r="B3968" s="10">
        <v>4921.2912999999999</v>
      </c>
      <c r="C3968" s="10">
        <v>4918.96</v>
      </c>
      <c r="D3968" s="10">
        <v>4928.6956</v>
      </c>
      <c r="E3968" s="10">
        <v>4878.0896000000002</v>
      </c>
      <c r="F3968" s="10">
        <v>4922.7051000000001</v>
      </c>
      <c r="G3968" s="10">
        <v>2793358965</v>
      </c>
      <c r="H3968" s="10">
        <v>29053325488</v>
      </c>
      <c r="I3968" s="10">
        <v>1.4137999999999999</v>
      </c>
      <c r="J3968" s="10">
        <v>2.87E-2</v>
      </c>
    </row>
    <row r="3969" spans="1:10" x14ac:dyDescent="0.25">
      <c r="A3969" s="9">
        <v>44314</v>
      </c>
      <c r="B3969" s="10">
        <v>4922.7051000000001</v>
      </c>
      <c r="C3969" s="10">
        <v>4912.1691000000001</v>
      </c>
      <c r="D3969" s="10">
        <v>4953.0291999999999</v>
      </c>
      <c r="E3969" s="10">
        <v>4892.4251000000004</v>
      </c>
      <c r="F3969" s="10">
        <v>4952.5541000000003</v>
      </c>
      <c r="G3969" s="10">
        <v>3046367592</v>
      </c>
      <c r="H3969" s="10">
        <v>31552626399</v>
      </c>
      <c r="I3969" s="10">
        <v>29.849</v>
      </c>
      <c r="J3969" s="10">
        <v>0.60640000000000005</v>
      </c>
    </row>
    <row r="3970" spans="1:10" x14ac:dyDescent="0.25">
      <c r="A3970" s="9">
        <v>44315</v>
      </c>
      <c r="B3970" s="10">
        <v>4952.5541000000003</v>
      </c>
      <c r="C3970" s="10">
        <v>4956.9328999999998</v>
      </c>
      <c r="D3970" s="10">
        <v>4985.7892000000002</v>
      </c>
      <c r="E3970" s="10">
        <v>4937.0334000000003</v>
      </c>
      <c r="F3970" s="10">
        <v>4981.2587999999996</v>
      </c>
      <c r="G3970" s="10">
        <v>3695412756</v>
      </c>
      <c r="H3970" s="10">
        <v>36331744560</v>
      </c>
      <c r="I3970" s="10">
        <v>28.704699999999999</v>
      </c>
      <c r="J3970" s="10">
        <v>0.5796</v>
      </c>
    </row>
    <row r="3971" spans="1:10" x14ac:dyDescent="0.25">
      <c r="A3971" s="9">
        <v>44316</v>
      </c>
      <c r="B3971" s="10">
        <v>4981.2587999999996</v>
      </c>
      <c r="C3971" s="10">
        <v>4962.3954000000003</v>
      </c>
      <c r="D3971" s="10">
        <v>4969.0132999999996</v>
      </c>
      <c r="E3971" s="10">
        <v>4932.3473000000004</v>
      </c>
      <c r="F3971" s="10">
        <v>4956.5014000000001</v>
      </c>
      <c r="G3971" s="10">
        <v>4633709996</v>
      </c>
      <c r="H3971" s="10">
        <v>43067077924</v>
      </c>
      <c r="I3971" s="10">
        <v>-24.757400000000001</v>
      </c>
      <c r="J3971" s="10">
        <v>-0.497</v>
      </c>
    </row>
    <row r="3972" spans="1:10" x14ac:dyDescent="0.25">
      <c r="A3972" s="9">
        <v>44322</v>
      </c>
      <c r="B3972" s="10">
        <v>4956.5014000000001</v>
      </c>
      <c r="C3972" s="10">
        <v>4976.5748999999996</v>
      </c>
      <c r="D3972" s="10">
        <v>5036.5186000000003</v>
      </c>
      <c r="E3972" s="10">
        <v>4976.5748999999996</v>
      </c>
      <c r="F3972" s="10">
        <v>5029.4069</v>
      </c>
      <c r="G3972" s="10">
        <v>4048907374</v>
      </c>
      <c r="H3972" s="10">
        <v>41322027987</v>
      </c>
      <c r="I3972" s="10">
        <v>72.905500000000004</v>
      </c>
      <c r="J3972" s="10">
        <v>1.4709000000000001</v>
      </c>
    </row>
    <row r="3973" spans="1:10" x14ac:dyDescent="0.25">
      <c r="A3973" s="9">
        <v>44323</v>
      </c>
      <c r="B3973" s="10">
        <v>5029.4069</v>
      </c>
      <c r="C3973" s="10">
        <v>5042.5279</v>
      </c>
      <c r="D3973" s="10">
        <v>5078.3163999999997</v>
      </c>
      <c r="E3973" s="10">
        <v>5005.4812000000002</v>
      </c>
      <c r="F3973" s="10">
        <v>5037.8662000000004</v>
      </c>
      <c r="G3973" s="10">
        <v>4516842539</v>
      </c>
      <c r="H3973" s="10">
        <v>45255898753</v>
      </c>
      <c r="I3973" s="10">
        <v>8.4593000000000007</v>
      </c>
      <c r="J3973" s="10">
        <v>0.16819999999999999</v>
      </c>
    </row>
    <row r="3974" spans="1:10" x14ac:dyDescent="0.25">
      <c r="A3974" s="9">
        <v>44326</v>
      </c>
      <c r="B3974" s="10">
        <v>5037.8662000000004</v>
      </c>
      <c r="C3974" s="10">
        <v>5054.1752999999999</v>
      </c>
      <c r="D3974" s="10">
        <v>5082.3499000000002</v>
      </c>
      <c r="E3974" s="10">
        <v>5034.0832</v>
      </c>
      <c r="F3974" s="10">
        <v>5080.8989000000001</v>
      </c>
      <c r="G3974" s="10">
        <v>4288198075</v>
      </c>
      <c r="H3974" s="10">
        <v>43127475422</v>
      </c>
      <c r="I3974" s="10">
        <v>43.032699999999998</v>
      </c>
      <c r="J3974" s="10">
        <v>0.85419999999999996</v>
      </c>
    </row>
    <row r="3975" spans="1:10" x14ac:dyDescent="0.25">
      <c r="A3975" s="9">
        <v>44327</v>
      </c>
      <c r="B3975" s="10">
        <v>5080.8989000000001</v>
      </c>
      <c r="C3975" s="10">
        <v>5042.1243000000004</v>
      </c>
      <c r="D3975" s="10">
        <v>5042.1243000000004</v>
      </c>
      <c r="E3975" s="10">
        <v>4950.2641999999996</v>
      </c>
      <c r="F3975" s="10">
        <v>5033.7480999999998</v>
      </c>
      <c r="G3975" s="10">
        <v>3703208472</v>
      </c>
      <c r="H3975" s="10">
        <v>36916449357</v>
      </c>
      <c r="I3975" s="10">
        <v>-47.150799999999997</v>
      </c>
      <c r="J3975" s="10">
        <v>-0.92800000000000005</v>
      </c>
    </row>
    <row r="3976" spans="1:10" x14ac:dyDescent="0.25">
      <c r="A3976" s="9">
        <v>44328</v>
      </c>
      <c r="B3976" s="10">
        <v>5033.7480999999998</v>
      </c>
      <c r="C3976" s="10">
        <v>5030.5828000000001</v>
      </c>
      <c r="D3976" s="10">
        <v>5081.6264000000001</v>
      </c>
      <c r="E3976" s="10">
        <v>5029.8486000000003</v>
      </c>
      <c r="F3976" s="10">
        <v>5080.3761000000004</v>
      </c>
      <c r="G3976" s="10">
        <v>3404193986</v>
      </c>
      <c r="H3976" s="10">
        <v>34511886484</v>
      </c>
      <c r="I3976" s="10">
        <v>46.628</v>
      </c>
      <c r="J3976" s="10">
        <v>0.92630000000000001</v>
      </c>
    </row>
    <row r="3977" spans="1:10" x14ac:dyDescent="0.25">
      <c r="A3977" s="9">
        <v>44329</v>
      </c>
      <c r="B3977" s="10">
        <v>5080.3761000000004</v>
      </c>
      <c r="C3977" s="10">
        <v>5045.1629999999996</v>
      </c>
      <c r="D3977" s="10">
        <v>5071.5409</v>
      </c>
      <c r="E3977" s="10">
        <v>5005.4895999999999</v>
      </c>
      <c r="F3977" s="10">
        <v>5016.7159000000001</v>
      </c>
      <c r="G3977" s="10">
        <v>3149108432</v>
      </c>
      <c r="H3977" s="10">
        <v>31648207461</v>
      </c>
      <c r="I3977" s="10">
        <v>-63.660200000000003</v>
      </c>
      <c r="J3977" s="10">
        <v>-1.2531000000000001</v>
      </c>
    </row>
    <row r="3978" spans="1:10" x14ac:dyDescent="0.25">
      <c r="A3978" s="9">
        <v>44330</v>
      </c>
      <c r="B3978" s="10">
        <v>5016.7159000000001</v>
      </c>
      <c r="C3978" s="10">
        <v>5034.6782000000003</v>
      </c>
      <c r="D3978" s="10">
        <v>5068.1621999999998</v>
      </c>
      <c r="E3978" s="10">
        <v>5023.6989000000003</v>
      </c>
      <c r="F3978" s="10">
        <v>5051.4249</v>
      </c>
      <c r="G3978" s="10">
        <v>3853299253</v>
      </c>
      <c r="H3978" s="10">
        <v>39410749131</v>
      </c>
      <c r="I3978" s="10">
        <v>34.709000000000003</v>
      </c>
      <c r="J3978" s="10">
        <v>0.69189999999999996</v>
      </c>
    </row>
    <row r="3979" spans="1:10" x14ac:dyDescent="0.25">
      <c r="A3979" s="9">
        <v>44333</v>
      </c>
      <c r="B3979" s="10">
        <v>5051.4249</v>
      </c>
      <c r="C3979" s="10">
        <v>5048.8959000000004</v>
      </c>
      <c r="D3979" s="10">
        <v>5069.1251000000002</v>
      </c>
      <c r="E3979" s="10">
        <v>5023.8567000000003</v>
      </c>
      <c r="F3979" s="10">
        <v>5043.0119999999997</v>
      </c>
      <c r="G3979" s="10">
        <v>3748699642</v>
      </c>
      <c r="H3979" s="10">
        <v>38276038408</v>
      </c>
      <c r="I3979" s="10">
        <v>-8.4129000000000005</v>
      </c>
      <c r="J3979" s="10">
        <v>-0.16650000000000001</v>
      </c>
    </row>
    <row r="3980" spans="1:10" x14ac:dyDescent="0.25">
      <c r="A3980" s="9">
        <v>44334</v>
      </c>
      <c r="B3980" s="10">
        <v>5043.0119999999997</v>
      </c>
      <c r="C3980" s="10">
        <v>5040.2357000000002</v>
      </c>
      <c r="D3980" s="10">
        <v>5070.9399000000003</v>
      </c>
      <c r="E3980" s="10">
        <v>5033.0636000000004</v>
      </c>
      <c r="F3980" s="10">
        <v>5070.8467000000001</v>
      </c>
      <c r="G3980" s="10">
        <v>2840523531</v>
      </c>
      <c r="H3980" s="10">
        <v>28509118493</v>
      </c>
      <c r="I3980" s="10">
        <v>27.834700000000002</v>
      </c>
      <c r="J3980" s="10">
        <v>0.55189999999999995</v>
      </c>
    </row>
    <row r="3981" spans="1:10" x14ac:dyDescent="0.25">
      <c r="A3981" s="9">
        <v>44335</v>
      </c>
      <c r="B3981" s="10">
        <v>5070.8467000000001</v>
      </c>
      <c r="C3981" s="10">
        <v>5056.0135</v>
      </c>
      <c r="D3981" s="10">
        <v>5077.0623999999998</v>
      </c>
      <c r="E3981" s="10">
        <v>5045.7250000000004</v>
      </c>
      <c r="F3981" s="10">
        <v>5068.8477000000003</v>
      </c>
      <c r="G3981" s="10">
        <v>3362310707</v>
      </c>
      <c r="H3981" s="10">
        <v>34091808698</v>
      </c>
      <c r="I3981" s="10">
        <v>-1.9990000000000001</v>
      </c>
      <c r="J3981" s="10">
        <v>-3.9399999999999998E-2</v>
      </c>
    </row>
    <row r="3982" spans="1:10" x14ac:dyDescent="0.25">
      <c r="A3982" s="9">
        <v>44336</v>
      </c>
      <c r="B3982" s="10">
        <v>5068.8477000000003</v>
      </c>
      <c r="C3982" s="10">
        <v>5015.7750999999998</v>
      </c>
      <c r="D3982" s="10">
        <v>5017.9480999999996</v>
      </c>
      <c r="E3982" s="10">
        <v>4979.2420000000002</v>
      </c>
      <c r="F3982" s="10">
        <v>4994.9079000000002</v>
      </c>
      <c r="G3982" s="10">
        <v>3702624239</v>
      </c>
      <c r="H3982" s="10">
        <v>36071148294</v>
      </c>
      <c r="I3982" s="10">
        <v>-73.939800000000005</v>
      </c>
      <c r="J3982" s="10">
        <v>-1.4587000000000001</v>
      </c>
    </row>
    <row r="3983" spans="1:10" x14ac:dyDescent="0.25">
      <c r="A3983" s="9">
        <v>44337</v>
      </c>
      <c r="B3983" s="10">
        <v>4994.9079000000002</v>
      </c>
      <c r="C3983" s="10">
        <v>5000.7560999999996</v>
      </c>
      <c r="D3983" s="10">
        <v>5029.8676999999998</v>
      </c>
      <c r="E3983" s="10">
        <v>4982.0950999999995</v>
      </c>
      <c r="F3983" s="10">
        <v>5009.7340999999997</v>
      </c>
      <c r="G3983" s="10">
        <v>3033588673</v>
      </c>
      <c r="H3983" s="10">
        <v>31324798759</v>
      </c>
      <c r="I3983" s="10">
        <v>14.8262</v>
      </c>
      <c r="J3983" s="10">
        <v>0.29680000000000001</v>
      </c>
    </row>
    <row r="3984" spans="1:10" x14ac:dyDescent="0.25">
      <c r="A3984" s="9">
        <v>44340</v>
      </c>
      <c r="B3984" s="10">
        <v>5009.7340999999997</v>
      </c>
      <c r="C3984" s="10">
        <v>5016.5156999999999</v>
      </c>
      <c r="D3984" s="10">
        <v>5051.6477999999997</v>
      </c>
      <c r="E3984" s="10">
        <v>5010.7278999999999</v>
      </c>
      <c r="F3984" s="10">
        <v>5042.4621999999999</v>
      </c>
      <c r="G3984" s="10">
        <v>3260267004</v>
      </c>
      <c r="H3984" s="10">
        <v>32751683019</v>
      </c>
      <c r="I3984" s="10">
        <v>32.728099999999998</v>
      </c>
      <c r="J3984" s="10">
        <v>0.65329999999999999</v>
      </c>
    </row>
    <row r="3985" spans="1:10" x14ac:dyDescent="0.25">
      <c r="A3985" s="9">
        <v>44341</v>
      </c>
      <c r="B3985" s="10">
        <v>5042.4621999999999</v>
      </c>
      <c r="C3985" s="10">
        <v>5051.7160000000003</v>
      </c>
      <c r="D3985" s="10">
        <v>5109.8675999999996</v>
      </c>
      <c r="E3985" s="10">
        <v>5033.7734</v>
      </c>
      <c r="F3985" s="10">
        <v>5105.8706000000002</v>
      </c>
      <c r="G3985" s="10">
        <v>4813686279</v>
      </c>
      <c r="H3985" s="10">
        <v>50299815155</v>
      </c>
      <c r="I3985" s="10">
        <v>63.4084</v>
      </c>
      <c r="J3985" s="10">
        <v>1.2575000000000001</v>
      </c>
    </row>
    <row r="3986" spans="1:10" x14ac:dyDescent="0.25">
      <c r="A3986" s="9">
        <v>44342</v>
      </c>
      <c r="B3986" s="10">
        <v>5105.8706000000002</v>
      </c>
      <c r="C3986" s="10">
        <v>5115.7582000000002</v>
      </c>
      <c r="D3986" s="10">
        <v>5147.4110000000001</v>
      </c>
      <c r="E3986" s="10">
        <v>5102.1917000000003</v>
      </c>
      <c r="F3986" s="10">
        <v>5136.1391999999996</v>
      </c>
      <c r="G3986" s="10">
        <v>4467898562</v>
      </c>
      <c r="H3986" s="10">
        <v>47695727003</v>
      </c>
      <c r="I3986" s="10">
        <v>30.268599999999999</v>
      </c>
      <c r="J3986" s="10">
        <v>0.59279999999999999</v>
      </c>
    </row>
    <row r="3987" spans="1:10" x14ac:dyDescent="0.25">
      <c r="A3987" s="9">
        <v>44343</v>
      </c>
      <c r="B3987" s="10">
        <v>5136.1391999999996</v>
      </c>
      <c r="C3987" s="10">
        <v>5121.5124999999998</v>
      </c>
      <c r="D3987" s="10">
        <v>5157.6414999999997</v>
      </c>
      <c r="E3987" s="10">
        <v>5108.0200999999997</v>
      </c>
      <c r="F3987" s="10">
        <v>5152.8064999999997</v>
      </c>
      <c r="G3987" s="10">
        <v>3893932514</v>
      </c>
      <c r="H3987" s="10">
        <v>41535340268</v>
      </c>
      <c r="I3987" s="10">
        <v>16.667300000000001</v>
      </c>
      <c r="J3987" s="10">
        <v>0.32450000000000001</v>
      </c>
    </row>
    <row r="3988" spans="1:10" x14ac:dyDescent="0.25">
      <c r="A3988" s="9">
        <v>44344</v>
      </c>
      <c r="B3988" s="10">
        <v>5152.8064999999997</v>
      </c>
      <c r="C3988" s="10">
        <v>5157.4921999999997</v>
      </c>
      <c r="D3988" s="10">
        <v>5194.6003000000001</v>
      </c>
      <c r="E3988" s="10">
        <v>5144.8172000000004</v>
      </c>
      <c r="F3988" s="10">
        <v>5160.2055</v>
      </c>
      <c r="G3988" s="10">
        <v>4077593249</v>
      </c>
      <c r="H3988" s="10">
        <v>41532952663</v>
      </c>
      <c r="I3988" s="10">
        <v>7.399</v>
      </c>
      <c r="J3988" s="10">
        <v>0.14360000000000001</v>
      </c>
    </row>
    <row r="3989" spans="1:10" x14ac:dyDescent="0.25">
      <c r="A3989" s="9">
        <v>44347</v>
      </c>
      <c r="B3989" s="10">
        <v>5160.2055</v>
      </c>
      <c r="C3989" s="10">
        <v>5180.3795</v>
      </c>
      <c r="D3989" s="10">
        <v>5205.5427</v>
      </c>
      <c r="E3989" s="10">
        <v>5131.3748999999998</v>
      </c>
      <c r="F3989" s="10">
        <v>5204.7303000000002</v>
      </c>
      <c r="G3989" s="10">
        <v>4301909765</v>
      </c>
      <c r="H3989" s="10">
        <v>42629752945</v>
      </c>
      <c r="I3989" s="10">
        <v>44.524799999999999</v>
      </c>
      <c r="J3989" s="10">
        <v>0.86280000000000001</v>
      </c>
    </row>
    <row r="3990" spans="1:10" x14ac:dyDescent="0.25">
      <c r="A3990" s="9">
        <v>44348</v>
      </c>
      <c r="B3990" s="10">
        <v>5204.7303000000002</v>
      </c>
      <c r="C3990" s="10">
        <v>5199.2331000000004</v>
      </c>
      <c r="D3990" s="10">
        <v>5238.2668999999996</v>
      </c>
      <c r="E3990" s="10">
        <v>5152.2350999999999</v>
      </c>
      <c r="F3990" s="10">
        <v>5236.0794999999998</v>
      </c>
      <c r="G3990" s="10">
        <v>4289680749</v>
      </c>
      <c r="H3990" s="10">
        <v>43294911272</v>
      </c>
      <c r="I3990" s="10">
        <v>31.3492</v>
      </c>
      <c r="J3990" s="10">
        <v>0.60229999999999995</v>
      </c>
    </row>
    <row r="3991" spans="1:10" x14ac:dyDescent="0.25">
      <c r="A3991" s="9">
        <v>44349</v>
      </c>
      <c r="B3991" s="10">
        <v>5236.0794999999998</v>
      </c>
      <c r="C3991" s="10">
        <v>5240.3096999999998</v>
      </c>
      <c r="D3991" s="10">
        <v>5240.3096999999998</v>
      </c>
      <c r="E3991" s="10">
        <v>5180.7547999999997</v>
      </c>
      <c r="F3991" s="10">
        <v>5209.2979999999998</v>
      </c>
      <c r="G3991" s="10">
        <v>4373949652</v>
      </c>
      <c r="H3991" s="10">
        <v>42478956450</v>
      </c>
      <c r="I3991" s="10">
        <v>-26.781500000000001</v>
      </c>
      <c r="J3991" s="10">
        <v>-0.51149999999999995</v>
      </c>
    </row>
    <row r="3992" spans="1:10" x14ac:dyDescent="0.25">
      <c r="A3992" s="9">
        <v>44350</v>
      </c>
      <c r="B3992" s="10">
        <v>5209.2979999999998</v>
      </c>
      <c r="C3992" s="10">
        <v>5202.4256999999998</v>
      </c>
      <c r="D3992" s="10">
        <v>5250.2452999999996</v>
      </c>
      <c r="E3992" s="10">
        <v>5193.8846000000003</v>
      </c>
      <c r="F3992" s="10">
        <v>5205.2785000000003</v>
      </c>
      <c r="G3992" s="10">
        <v>4288155848</v>
      </c>
      <c r="H3992" s="10">
        <v>41192710275</v>
      </c>
      <c r="I3992" s="10">
        <v>-4.0194999999999999</v>
      </c>
      <c r="J3992" s="10">
        <v>-7.7200000000000005E-2</v>
      </c>
    </row>
    <row r="3993" spans="1:10" x14ac:dyDescent="0.25">
      <c r="A3993" s="9">
        <v>44351</v>
      </c>
      <c r="B3993" s="10">
        <v>5205.2785000000003</v>
      </c>
      <c r="C3993" s="10">
        <v>5171.5532000000003</v>
      </c>
      <c r="D3993" s="10">
        <v>5205.7044999999998</v>
      </c>
      <c r="E3993" s="10">
        <v>5145.9214000000002</v>
      </c>
      <c r="F3993" s="10">
        <v>5179.9913999999999</v>
      </c>
      <c r="G3993" s="10">
        <v>3833598841</v>
      </c>
      <c r="H3993" s="10">
        <v>39706223414</v>
      </c>
      <c r="I3993" s="10">
        <v>-25.287099999999999</v>
      </c>
      <c r="J3993" s="10">
        <v>-0.48580000000000001</v>
      </c>
    </row>
    <row r="3994" spans="1:10" x14ac:dyDescent="0.25">
      <c r="A3994" s="9">
        <v>44354</v>
      </c>
      <c r="B3994" s="10">
        <v>5179.9913999999999</v>
      </c>
      <c r="C3994" s="10">
        <v>5178.2565000000004</v>
      </c>
      <c r="D3994" s="10">
        <v>5189.0104000000001</v>
      </c>
      <c r="E3994" s="10">
        <v>5147.8364000000001</v>
      </c>
      <c r="F3994" s="10">
        <v>5170.7309999999998</v>
      </c>
      <c r="G3994" s="10">
        <v>3699278763</v>
      </c>
      <c r="H3994" s="10">
        <v>35247664745</v>
      </c>
      <c r="I3994" s="10">
        <v>-9.2604000000000006</v>
      </c>
      <c r="J3994" s="10">
        <v>-0.17879999999999999</v>
      </c>
    </row>
    <row r="3995" spans="1:10" x14ac:dyDescent="0.25">
      <c r="A3995" s="9">
        <v>44355</v>
      </c>
      <c r="B3995" s="10">
        <v>5170.7309999999998</v>
      </c>
      <c r="C3995" s="10">
        <v>5177.2914000000001</v>
      </c>
      <c r="D3995" s="10">
        <v>5186.3095000000003</v>
      </c>
      <c r="E3995" s="10">
        <v>5131.8944000000001</v>
      </c>
      <c r="F3995" s="10">
        <v>5142.3617999999997</v>
      </c>
      <c r="G3995" s="10">
        <v>3724060820</v>
      </c>
      <c r="H3995" s="10">
        <v>35916022250</v>
      </c>
      <c r="I3995" s="10">
        <v>-28.369199999999999</v>
      </c>
      <c r="J3995" s="10">
        <v>-0.54859999999999998</v>
      </c>
    </row>
    <row r="3996" spans="1:10" x14ac:dyDescent="0.25">
      <c r="A3996" s="9">
        <v>44356</v>
      </c>
      <c r="B3996" s="10">
        <v>5142.3617999999997</v>
      </c>
      <c r="C3996" s="10">
        <v>5145.4816000000001</v>
      </c>
      <c r="D3996" s="10">
        <v>5176.3415000000005</v>
      </c>
      <c r="E3996" s="10">
        <v>5134.2448000000004</v>
      </c>
      <c r="F3996" s="10">
        <v>5157.3775999999998</v>
      </c>
      <c r="G3996" s="10">
        <v>3849518596</v>
      </c>
      <c r="H3996" s="10">
        <v>36290770896</v>
      </c>
      <c r="I3996" s="10">
        <v>15.0158</v>
      </c>
      <c r="J3996" s="10">
        <v>0.29199999999999998</v>
      </c>
    </row>
    <row r="3997" spans="1:10" x14ac:dyDescent="0.25">
      <c r="A3997" s="9">
        <v>44357</v>
      </c>
      <c r="B3997" s="10">
        <v>5157.3775999999998</v>
      </c>
      <c r="C3997" s="10">
        <v>5154.8903</v>
      </c>
      <c r="D3997" s="10">
        <v>5198.6178</v>
      </c>
      <c r="E3997" s="10">
        <v>5142.1211000000003</v>
      </c>
      <c r="F3997" s="10">
        <v>5169.6907000000001</v>
      </c>
      <c r="G3997" s="10">
        <v>3911037486</v>
      </c>
      <c r="H3997" s="10">
        <v>38637516357</v>
      </c>
      <c r="I3997" s="10">
        <v>12.3131</v>
      </c>
      <c r="J3997" s="10">
        <v>0.2387</v>
      </c>
    </row>
    <row r="3998" spans="1:10" x14ac:dyDescent="0.25">
      <c r="A3998" s="9">
        <v>44358</v>
      </c>
      <c r="B3998" s="10">
        <v>5169.6907000000001</v>
      </c>
      <c r="C3998" s="10">
        <v>5174.7163</v>
      </c>
      <c r="D3998" s="10">
        <v>5184.2411000000002</v>
      </c>
      <c r="E3998" s="10">
        <v>5145.0451999999996</v>
      </c>
      <c r="F3998" s="10">
        <v>5147.6327000000001</v>
      </c>
      <c r="G3998" s="10">
        <v>4584562911</v>
      </c>
      <c r="H3998" s="10">
        <v>45918452437</v>
      </c>
      <c r="I3998" s="10">
        <v>-22.058</v>
      </c>
      <c r="J3998" s="10">
        <v>-0.42670000000000002</v>
      </c>
    </row>
    <row r="3999" spans="1:10" x14ac:dyDescent="0.25">
      <c r="A3999" s="9">
        <v>44362</v>
      </c>
      <c r="B3999" s="10">
        <v>5147.6327000000001</v>
      </c>
      <c r="C3999" s="10">
        <v>5167.9390999999996</v>
      </c>
      <c r="D3999" s="10">
        <v>5172.1035000000002</v>
      </c>
      <c r="E3999" s="10">
        <v>5089.1009999999997</v>
      </c>
      <c r="F3999" s="10">
        <v>5105.4489000000003</v>
      </c>
      <c r="G3999" s="10">
        <v>4362184429</v>
      </c>
      <c r="H3999" s="10">
        <v>44400644334</v>
      </c>
      <c r="I3999" s="10">
        <v>-42.183799999999998</v>
      </c>
      <c r="J3999" s="10">
        <v>-0.81950000000000001</v>
      </c>
    </row>
    <row r="4000" spans="1:10" x14ac:dyDescent="0.25">
      <c r="A4000" s="9">
        <v>44363</v>
      </c>
      <c r="B4000" s="10">
        <v>5105.4489000000003</v>
      </c>
      <c r="C4000" s="10">
        <v>5100.4982</v>
      </c>
      <c r="D4000" s="10">
        <v>5107.7030000000004</v>
      </c>
      <c r="E4000" s="10">
        <v>5032.4777000000004</v>
      </c>
      <c r="F4000" s="10">
        <v>5038.7453999999998</v>
      </c>
      <c r="G4000" s="10">
        <v>3591194990</v>
      </c>
      <c r="H4000" s="10">
        <v>36496992486</v>
      </c>
      <c r="I4000" s="10">
        <v>-66.703500000000005</v>
      </c>
      <c r="J4000" s="10">
        <v>-1.3065</v>
      </c>
    </row>
    <row r="4001" spans="1:10" x14ac:dyDescent="0.25">
      <c r="A4001" s="9">
        <v>44364</v>
      </c>
      <c r="B4001" s="10">
        <v>5038.7453999999998</v>
      </c>
      <c r="C4001" s="10">
        <v>5032.2973000000002</v>
      </c>
      <c r="D4001" s="10">
        <v>5061.3882999999996</v>
      </c>
      <c r="E4001" s="10">
        <v>5014.8384999999998</v>
      </c>
      <c r="F4001" s="10">
        <v>5029.8193000000001</v>
      </c>
      <c r="G4001" s="10">
        <v>3544513813</v>
      </c>
      <c r="H4001" s="10">
        <v>32976226762</v>
      </c>
      <c r="I4001" s="10">
        <v>-8.9260999999999999</v>
      </c>
      <c r="J4001" s="10">
        <v>-0.17710000000000001</v>
      </c>
    </row>
    <row r="4002" spans="1:10" x14ac:dyDescent="0.25">
      <c r="A4002" s="9">
        <v>44365</v>
      </c>
      <c r="B4002" s="10">
        <v>5029.8193000000001</v>
      </c>
      <c r="C4002" s="10">
        <v>5031.3108000000002</v>
      </c>
      <c r="D4002" s="10">
        <v>5031.5808999999999</v>
      </c>
      <c r="E4002" s="10">
        <v>4983.0627999999997</v>
      </c>
      <c r="F4002" s="10">
        <v>5009.9340000000002</v>
      </c>
      <c r="G4002" s="10">
        <v>3708509687</v>
      </c>
      <c r="H4002" s="10">
        <v>39172142545</v>
      </c>
      <c r="I4002" s="10">
        <v>-19.885300000000001</v>
      </c>
      <c r="J4002" s="10">
        <v>-0.39529999999999998</v>
      </c>
    </row>
    <row r="4003" spans="1:10" x14ac:dyDescent="0.25">
      <c r="A4003" s="9">
        <v>44368</v>
      </c>
      <c r="B4003" s="10">
        <v>5009.9340000000002</v>
      </c>
      <c r="C4003" s="10">
        <v>5006.2829000000002</v>
      </c>
      <c r="D4003" s="10">
        <v>5041.4187000000002</v>
      </c>
      <c r="E4003" s="10">
        <v>4987.8612000000003</v>
      </c>
      <c r="F4003" s="10">
        <v>5036.6107000000002</v>
      </c>
      <c r="G4003" s="10">
        <v>3791946663</v>
      </c>
      <c r="H4003" s="10">
        <v>39816527436</v>
      </c>
      <c r="I4003" s="10">
        <v>26.6767</v>
      </c>
      <c r="J4003" s="10">
        <v>0.53249999999999997</v>
      </c>
    </row>
    <row r="4004" spans="1:10" x14ac:dyDescent="0.25">
      <c r="A4004" s="9">
        <v>44369</v>
      </c>
      <c r="B4004" s="10">
        <v>5036.6107000000002</v>
      </c>
      <c r="C4004" s="10">
        <v>5045.8023000000003</v>
      </c>
      <c r="D4004" s="10">
        <v>5101.4431999999997</v>
      </c>
      <c r="E4004" s="10">
        <v>5040.7172</v>
      </c>
      <c r="F4004" s="10">
        <v>5096.1971000000003</v>
      </c>
      <c r="G4004" s="10">
        <v>3802792832</v>
      </c>
      <c r="H4004" s="10">
        <v>40161773344</v>
      </c>
      <c r="I4004" s="10">
        <v>59.586399999999998</v>
      </c>
      <c r="J4004" s="10">
        <v>1.1831</v>
      </c>
    </row>
    <row r="4005" spans="1:10" x14ac:dyDescent="0.25">
      <c r="A4005" s="9">
        <v>44370</v>
      </c>
      <c r="B4005" s="10">
        <v>5096.1971000000003</v>
      </c>
      <c r="C4005" s="10">
        <v>5116.7307000000001</v>
      </c>
      <c r="D4005" s="10">
        <v>5180.1765999999998</v>
      </c>
      <c r="E4005" s="10">
        <v>5095.8221999999996</v>
      </c>
      <c r="F4005" s="10">
        <v>5168.7380999999996</v>
      </c>
      <c r="G4005" s="10">
        <v>3771228349</v>
      </c>
      <c r="H4005" s="10">
        <v>39842504082</v>
      </c>
      <c r="I4005" s="10">
        <v>72.540999999999997</v>
      </c>
      <c r="J4005" s="10">
        <v>1.4234</v>
      </c>
    </row>
    <row r="4006" spans="1:10" x14ac:dyDescent="0.25">
      <c r="A4006" s="9">
        <v>44371</v>
      </c>
      <c r="B4006" s="10">
        <v>5168.7380999999996</v>
      </c>
      <c r="C4006" s="10">
        <v>5178.4642999999996</v>
      </c>
      <c r="D4006" s="10">
        <v>5188.2022999999999</v>
      </c>
      <c r="E4006" s="10">
        <v>5133.8217999999997</v>
      </c>
      <c r="F4006" s="10">
        <v>5163.1286</v>
      </c>
      <c r="G4006" s="10">
        <v>3417555024</v>
      </c>
      <c r="H4006" s="10">
        <v>34273834849</v>
      </c>
      <c r="I4006" s="10">
        <v>-5.6094999999999997</v>
      </c>
      <c r="J4006" s="10">
        <v>-0.1085</v>
      </c>
    </row>
    <row r="4007" spans="1:10" x14ac:dyDescent="0.25">
      <c r="A4007" s="9">
        <v>44372</v>
      </c>
      <c r="B4007" s="10">
        <v>5163.1286</v>
      </c>
      <c r="C4007" s="10">
        <v>5163.2383</v>
      </c>
      <c r="D4007" s="10">
        <v>5199.6319000000003</v>
      </c>
      <c r="E4007" s="10">
        <v>5145.4552000000003</v>
      </c>
      <c r="F4007" s="10">
        <v>5185.6347999999998</v>
      </c>
      <c r="G4007" s="10">
        <v>3653156591</v>
      </c>
      <c r="H4007" s="10">
        <v>38626690632</v>
      </c>
      <c r="I4007" s="10">
        <v>22.5062</v>
      </c>
      <c r="J4007" s="10">
        <v>0.43590000000000001</v>
      </c>
    </row>
    <row r="4008" spans="1:10" x14ac:dyDescent="0.25">
      <c r="A4008" s="9">
        <v>44375</v>
      </c>
      <c r="B4008" s="10">
        <v>5185.6347999999998</v>
      </c>
      <c r="C4008" s="10">
        <v>5154.7484999999997</v>
      </c>
      <c r="D4008" s="10">
        <v>5167.0294000000004</v>
      </c>
      <c r="E4008" s="10">
        <v>5131.7754000000004</v>
      </c>
      <c r="F4008" s="10">
        <v>5143.8308999999999</v>
      </c>
      <c r="G4008" s="10">
        <v>3571986575</v>
      </c>
      <c r="H4008" s="10">
        <v>39773826955</v>
      </c>
      <c r="I4008" s="10">
        <v>-41.803899999999999</v>
      </c>
      <c r="J4008" s="10">
        <v>-0.80610000000000004</v>
      </c>
    </row>
    <row r="4009" spans="1:10" x14ac:dyDescent="0.25">
      <c r="A4009" s="9">
        <v>44376</v>
      </c>
      <c r="B4009" s="10">
        <v>5143.8308999999999</v>
      </c>
      <c r="C4009" s="10">
        <v>5142.3545000000004</v>
      </c>
      <c r="D4009" s="10">
        <v>5162.5189</v>
      </c>
      <c r="E4009" s="10">
        <v>5113.5610999999999</v>
      </c>
      <c r="F4009" s="10">
        <v>5136.9877999999999</v>
      </c>
      <c r="G4009" s="10">
        <v>3757369803</v>
      </c>
      <c r="H4009" s="10">
        <v>38907983783</v>
      </c>
      <c r="I4009" s="10">
        <v>-6.8430999999999997</v>
      </c>
      <c r="J4009" s="10">
        <v>-0.13300000000000001</v>
      </c>
    </row>
    <row r="4010" spans="1:10" x14ac:dyDescent="0.25">
      <c r="A4010" s="9">
        <v>44377</v>
      </c>
      <c r="B4010" s="10">
        <v>5136.9877999999999</v>
      </c>
      <c r="C4010" s="10">
        <v>5137.5842000000002</v>
      </c>
      <c r="D4010" s="10">
        <v>5163.8948</v>
      </c>
      <c r="E4010" s="10">
        <v>5124.9093000000003</v>
      </c>
      <c r="F4010" s="10">
        <v>5153.3964999999998</v>
      </c>
      <c r="G4010" s="10">
        <v>3671691647</v>
      </c>
      <c r="H4010" s="10">
        <v>35946569490</v>
      </c>
      <c r="I4010" s="10">
        <v>16.4087</v>
      </c>
      <c r="J4010" s="10">
        <v>0.31940000000000002</v>
      </c>
    </row>
    <row r="4011" spans="1:10" x14ac:dyDescent="0.25">
      <c r="A4011" s="9">
        <v>44378</v>
      </c>
      <c r="B4011" s="10">
        <v>5153.3964999999998</v>
      </c>
      <c r="C4011" s="10">
        <v>5151.2758000000003</v>
      </c>
      <c r="D4011" s="10">
        <v>5185.7390999999998</v>
      </c>
      <c r="E4011" s="10">
        <v>5123.2474000000002</v>
      </c>
      <c r="F4011" s="10">
        <v>5129.8208000000004</v>
      </c>
      <c r="G4011" s="10">
        <v>3778632668</v>
      </c>
      <c r="H4011" s="10">
        <v>41620966529</v>
      </c>
      <c r="I4011" s="10">
        <v>-23.575700000000001</v>
      </c>
      <c r="J4011" s="10">
        <v>-0.45750000000000002</v>
      </c>
    </row>
    <row r="4012" spans="1:10" x14ac:dyDescent="0.25">
      <c r="A4012" s="9">
        <v>44379</v>
      </c>
      <c r="B4012" s="10">
        <v>5129.8208000000004</v>
      </c>
      <c r="C4012" s="10">
        <v>5112.1873999999998</v>
      </c>
      <c r="D4012" s="10">
        <v>5118.0177000000003</v>
      </c>
      <c r="E4012" s="10">
        <v>5087.4422000000004</v>
      </c>
      <c r="F4012" s="10">
        <v>5095.1268</v>
      </c>
      <c r="G4012" s="10">
        <v>3794745781</v>
      </c>
      <c r="H4012" s="10">
        <v>41044753988</v>
      </c>
      <c r="I4012" s="10">
        <v>-34.694000000000003</v>
      </c>
      <c r="J4012" s="10">
        <v>-0.67630000000000001</v>
      </c>
    </row>
    <row r="4013" spans="1:10" x14ac:dyDescent="0.25">
      <c r="A4013" s="9">
        <v>44382</v>
      </c>
      <c r="B4013" s="10">
        <v>5095.1268</v>
      </c>
      <c r="C4013" s="10">
        <v>5105.8617999999997</v>
      </c>
      <c r="D4013" s="10">
        <v>5121.3312999999998</v>
      </c>
      <c r="E4013" s="10">
        <v>5076.9969000000001</v>
      </c>
      <c r="F4013" s="10">
        <v>5102.9435000000003</v>
      </c>
      <c r="G4013" s="10">
        <v>3449178610</v>
      </c>
      <c r="H4013" s="10">
        <v>35304827756</v>
      </c>
      <c r="I4013" s="10">
        <v>7.8167</v>
      </c>
      <c r="J4013" s="10">
        <v>0.15340000000000001</v>
      </c>
    </row>
    <row r="4014" spans="1:10" x14ac:dyDescent="0.25">
      <c r="A4014" s="9">
        <v>44383</v>
      </c>
      <c r="B4014" s="10">
        <v>5102.9435000000003</v>
      </c>
      <c r="C4014" s="10">
        <v>5102.5050000000001</v>
      </c>
      <c r="D4014" s="10">
        <v>5111.2704999999996</v>
      </c>
      <c r="E4014" s="10">
        <v>5044.6175999999996</v>
      </c>
      <c r="F4014" s="10">
        <v>5093.2563</v>
      </c>
      <c r="G4014" s="10">
        <v>3555037048</v>
      </c>
      <c r="H4014" s="10">
        <v>37487534271</v>
      </c>
      <c r="I4014" s="10">
        <v>-9.6872000000000007</v>
      </c>
      <c r="J4014" s="10">
        <v>-0.1898</v>
      </c>
    </row>
    <row r="4015" spans="1:10" x14ac:dyDescent="0.25">
      <c r="A4015" s="9">
        <v>44384</v>
      </c>
      <c r="B4015" s="10">
        <v>5093.2563</v>
      </c>
      <c r="C4015" s="10">
        <v>5068.0598</v>
      </c>
      <c r="D4015" s="10">
        <v>5100.2160999999996</v>
      </c>
      <c r="E4015" s="10">
        <v>5049.4611000000004</v>
      </c>
      <c r="F4015" s="10">
        <v>5097.0187999999998</v>
      </c>
      <c r="G4015" s="10">
        <v>3015977198</v>
      </c>
      <c r="H4015" s="10">
        <v>30953639738</v>
      </c>
      <c r="I4015" s="10">
        <v>3.7625000000000002</v>
      </c>
      <c r="J4015" s="10">
        <v>7.3899999999999993E-2</v>
      </c>
    </row>
    <row r="4016" spans="1:10" x14ac:dyDescent="0.25">
      <c r="A4016" s="9">
        <v>44385</v>
      </c>
      <c r="B4016" s="10">
        <v>5097.0187999999998</v>
      </c>
      <c r="C4016" s="10">
        <v>5087.5635000000002</v>
      </c>
      <c r="D4016" s="10">
        <v>5087.7175999999999</v>
      </c>
      <c r="E4016" s="10">
        <v>4995.7623999999996</v>
      </c>
      <c r="F4016" s="10">
        <v>4999.3960999999999</v>
      </c>
      <c r="G4016" s="10">
        <v>3880824940</v>
      </c>
      <c r="H4016" s="10">
        <v>42733595366</v>
      </c>
      <c r="I4016" s="10">
        <v>-97.622699999999995</v>
      </c>
      <c r="J4016" s="10">
        <v>-1.9153</v>
      </c>
    </row>
    <row r="4017" spans="1:10" x14ac:dyDescent="0.25">
      <c r="A4017" s="9">
        <v>44386</v>
      </c>
      <c r="B4017" s="10">
        <v>4999.3960999999999</v>
      </c>
      <c r="C4017" s="10">
        <v>4984.7201999999997</v>
      </c>
      <c r="D4017" s="10">
        <v>5043.1886999999997</v>
      </c>
      <c r="E4017" s="10">
        <v>4969.9013000000004</v>
      </c>
      <c r="F4017" s="10">
        <v>5041.7974999999997</v>
      </c>
      <c r="G4017" s="10">
        <v>3647172065</v>
      </c>
      <c r="H4017" s="10">
        <v>37989321246</v>
      </c>
      <c r="I4017" s="10">
        <v>42.401400000000002</v>
      </c>
      <c r="J4017" s="10">
        <v>0.84809999999999997</v>
      </c>
    </row>
    <row r="4018" spans="1:10" x14ac:dyDescent="0.25">
      <c r="A4018" s="9">
        <v>44389</v>
      </c>
      <c r="B4018" s="10">
        <v>5041.7974999999997</v>
      </c>
      <c r="C4018" s="10">
        <v>5066.6868000000004</v>
      </c>
      <c r="D4018" s="10">
        <v>5104.0164000000004</v>
      </c>
      <c r="E4018" s="10">
        <v>5058.0778</v>
      </c>
      <c r="F4018" s="10">
        <v>5077.1500999999998</v>
      </c>
      <c r="G4018" s="10">
        <v>4492297663</v>
      </c>
      <c r="H4018" s="10">
        <v>44834815711</v>
      </c>
      <c r="I4018" s="10">
        <v>35.352600000000002</v>
      </c>
      <c r="J4018" s="10">
        <v>0.70120000000000005</v>
      </c>
    </row>
    <row r="4019" spans="1:10" x14ac:dyDescent="0.25">
      <c r="A4019" s="9">
        <v>44390</v>
      </c>
      <c r="B4019" s="10">
        <v>5077.1500999999998</v>
      </c>
      <c r="C4019" s="10">
        <v>5079.1655000000001</v>
      </c>
      <c r="D4019" s="10">
        <v>5113.8366999999998</v>
      </c>
      <c r="E4019" s="10">
        <v>5059.4048000000003</v>
      </c>
      <c r="F4019" s="10">
        <v>5110.6190999999999</v>
      </c>
      <c r="G4019" s="10">
        <v>4032122255</v>
      </c>
      <c r="H4019" s="10">
        <v>38197674046</v>
      </c>
      <c r="I4019" s="10">
        <v>33.469000000000001</v>
      </c>
      <c r="J4019" s="10">
        <v>0.65920000000000001</v>
      </c>
    </row>
    <row r="4020" spans="1:10" x14ac:dyDescent="0.25">
      <c r="A4020" s="9">
        <v>44391</v>
      </c>
      <c r="B4020" s="10">
        <v>5110.6190999999999</v>
      </c>
      <c r="C4020" s="10">
        <v>5106.5195999999996</v>
      </c>
      <c r="D4020" s="10">
        <v>5113.8020999999999</v>
      </c>
      <c r="E4020" s="10">
        <v>5075.3197</v>
      </c>
      <c r="F4020" s="10">
        <v>5076.1541999999999</v>
      </c>
      <c r="G4020" s="10">
        <v>4240764123</v>
      </c>
      <c r="H4020" s="10">
        <v>43617322790</v>
      </c>
      <c r="I4020" s="10">
        <v>-34.4649</v>
      </c>
      <c r="J4020" s="10">
        <v>-0.6744</v>
      </c>
    </row>
    <row r="4021" spans="1:10" x14ac:dyDescent="0.25">
      <c r="A4021" s="9">
        <v>44392</v>
      </c>
      <c r="B4021" s="10">
        <v>5076.1541999999999</v>
      </c>
      <c r="C4021" s="10">
        <v>5065.3949000000002</v>
      </c>
      <c r="D4021" s="10">
        <v>5104.9468999999999</v>
      </c>
      <c r="E4021" s="10">
        <v>5030.0240000000003</v>
      </c>
      <c r="F4021" s="10">
        <v>5102.5825999999997</v>
      </c>
      <c r="G4021" s="10">
        <v>3896587363</v>
      </c>
      <c r="H4021" s="10">
        <v>41062068342</v>
      </c>
      <c r="I4021" s="10">
        <v>26.4284</v>
      </c>
      <c r="J4021" s="10">
        <v>0.52059999999999995</v>
      </c>
    </row>
    <row r="4022" spans="1:10" x14ac:dyDescent="0.25">
      <c r="A4022" s="9">
        <v>44393</v>
      </c>
      <c r="B4022" s="10">
        <v>5102.5825999999997</v>
      </c>
      <c r="C4022" s="10">
        <v>5089.8786</v>
      </c>
      <c r="D4022" s="10">
        <v>5135.2903999999999</v>
      </c>
      <c r="E4022" s="10">
        <v>5080.6691000000001</v>
      </c>
      <c r="F4022" s="10">
        <v>5107.8824000000004</v>
      </c>
      <c r="G4022" s="10">
        <v>3629268415</v>
      </c>
      <c r="H4022" s="10">
        <v>35659517319</v>
      </c>
      <c r="I4022" s="10">
        <v>5.2998000000000003</v>
      </c>
      <c r="J4022" s="10">
        <v>0.10390000000000001</v>
      </c>
    </row>
    <row r="4023" spans="1:10" x14ac:dyDescent="0.25">
      <c r="A4023" s="9">
        <v>44396</v>
      </c>
      <c r="B4023" s="10">
        <v>5107.8824000000004</v>
      </c>
      <c r="C4023" s="10">
        <v>5118.1661999999997</v>
      </c>
      <c r="D4023" s="10">
        <v>5126.2879999999996</v>
      </c>
      <c r="E4023" s="10">
        <v>5083.2799000000005</v>
      </c>
      <c r="F4023" s="10">
        <v>5096.5915000000005</v>
      </c>
      <c r="G4023" s="10">
        <v>3672931663</v>
      </c>
      <c r="H4023" s="10">
        <v>35154915265</v>
      </c>
      <c r="I4023" s="10">
        <v>-11.290900000000001</v>
      </c>
      <c r="J4023" s="10">
        <v>-0.221</v>
      </c>
    </row>
    <row r="4024" spans="1:10" x14ac:dyDescent="0.25">
      <c r="A4024" s="9">
        <v>44397</v>
      </c>
      <c r="B4024" s="10">
        <v>5096.5915000000005</v>
      </c>
      <c r="C4024" s="10">
        <v>5059.1392999999998</v>
      </c>
      <c r="D4024" s="10">
        <v>5081.1054999999997</v>
      </c>
      <c r="E4024" s="10">
        <v>5034.8878000000004</v>
      </c>
      <c r="F4024" s="10">
        <v>5079.3166000000001</v>
      </c>
      <c r="G4024" s="10">
        <v>3126936983</v>
      </c>
      <c r="H4024" s="10">
        <v>30227538120</v>
      </c>
      <c r="I4024" s="10">
        <v>-17.274899999999999</v>
      </c>
      <c r="J4024" s="10">
        <v>-0.33900000000000002</v>
      </c>
    </row>
    <row r="4025" spans="1:10" x14ac:dyDescent="0.25">
      <c r="A4025" s="9">
        <v>44398</v>
      </c>
      <c r="B4025" s="10">
        <v>5079.3166000000001</v>
      </c>
      <c r="C4025" s="10">
        <v>5099.7340000000004</v>
      </c>
      <c r="D4025" s="10">
        <v>5119.3370999999997</v>
      </c>
      <c r="E4025" s="10">
        <v>5065.7496000000001</v>
      </c>
      <c r="F4025" s="10">
        <v>5078.7577000000001</v>
      </c>
      <c r="G4025" s="10">
        <v>3569765544</v>
      </c>
      <c r="H4025" s="10">
        <v>36859017311</v>
      </c>
      <c r="I4025" s="10">
        <v>-0.55889999999999995</v>
      </c>
      <c r="J4025" s="10">
        <v>-1.0999999999999999E-2</v>
      </c>
    </row>
    <row r="4026" spans="1:10" x14ac:dyDescent="0.25">
      <c r="A4026" s="9">
        <v>44399</v>
      </c>
      <c r="B4026" s="10">
        <v>5078.7577000000001</v>
      </c>
      <c r="C4026" s="10">
        <v>5092.9786000000004</v>
      </c>
      <c r="D4026" s="10">
        <v>5138.0955999999996</v>
      </c>
      <c r="E4026" s="10">
        <v>5080.6512000000002</v>
      </c>
      <c r="F4026" s="10">
        <v>5134.3525</v>
      </c>
      <c r="G4026" s="10">
        <v>3959151264</v>
      </c>
      <c r="H4026" s="10">
        <v>42925268929</v>
      </c>
      <c r="I4026" s="10">
        <v>55.594799999999999</v>
      </c>
      <c r="J4026" s="10">
        <v>1.0947</v>
      </c>
    </row>
    <row r="4027" spans="1:10" x14ac:dyDescent="0.25">
      <c r="A4027" s="9">
        <v>44400</v>
      </c>
      <c r="B4027" s="10">
        <v>5134.3525</v>
      </c>
      <c r="C4027" s="10">
        <v>5126.6966000000002</v>
      </c>
      <c r="D4027" s="10">
        <v>5135.7403999999997</v>
      </c>
      <c r="E4027" s="10">
        <v>5046.1013999999996</v>
      </c>
      <c r="F4027" s="10">
        <v>5054.1009000000004</v>
      </c>
      <c r="G4027" s="10">
        <v>4119754371</v>
      </c>
      <c r="H4027" s="10">
        <v>42135270163</v>
      </c>
      <c r="I4027" s="10">
        <v>-80.251599999999996</v>
      </c>
      <c r="J4027" s="10">
        <v>-1.5629999999999999</v>
      </c>
    </row>
    <row r="4028" spans="1:10" x14ac:dyDescent="0.25">
      <c r="A4028" s="9">
        <v>44403</v>
      </c>
      <c r="B4028" s="10">
        <v>5054.1009000000004</v>
      </c>
      <c r="C4028" s="10">
        <v>5059.0033999999996</v>
      </c>
      <c r="D4028" s="10">
        <v>5060.8442999999997</v>
      </c>
      <c r="E4028" s="10">
        <v>4914.1041999999998</v>
      </c>
      <c r="F4028" s="10">
        <v>4951.1313</v>
      </c>
      <c r="G4028" s="10">
        <v>4615551360</v>
      </c>
      <c r="H4028" s="10">
        <v>47867093608</v>
      </c>
      <c r="I4028" s="10">
        <v>-102.9696</v>
      </c>
      <c r="J4028" s="10">
        <v>-2.0373000000000001</v>
      </c>
    </row>
    <row r="4029" spans="1:10" x14ac:dyDescent="0.25">
      <c r="A4029" s="9">
        <v>44404</v>
      </c>
      <c r="B4029" s="10">
        <v>4951.1313</v>
      </c>
      <c r="C4029" s="10">
        <v>4949.2304000000004</v>
      </c>
      <c r="D4029" s="10">
        <v>4982.8905999999997</v>
      </c>
      <c r="E4029" s="10">
        <v>4803.4368999999997</v>
      </c>
      <c r="F4029" s="10">
        <v>4803.4368999999997</v>
      </c>
      <c r="G4029" s="10">
        <v>4883764331</v>
      </c>
      <c r="H4029" s="10">
        <v>48899293984</v>
      </c>
      <c r="I4029" s="10">
        <v>-147.6944</v>
      </c>
      <c r="J4029" s="10">
        <v>-2.9830000000000001</v>
      </c>
    </row>
    <row r="4030" spans="1:10" x14ac:dyDescent="0.25">
      <c r="A4030" s="9">
        <v>44405</v>
      </c>
      <c r="B4030" s="10">
        <v>4803.4368999999997</v>
      </c>
      <c r="C4030" s="10">
        <v>4778.3489</v>
      </c>
      <c r="D4030" s="10">
        <v>4802.4474</v>
      </c>
      <c r="E4030" s="10">
        <v>4696.0352999999996</v>
      </c>
      <c r="F4030" s="10">
        <v>4750.0304999999998</v>
      </c>
      <c r="G4030" s="10">
        <v>4545964765</v>
      </c>
      <c r="H4030" s="10">
        <v>43941064385</v>
      </c>
      <c r="I4030" s="10">
        <v>-53.406399999999998</v>
      </c>
      <c r="J4030" s="10">
        <v>-1.1117999999999999</v>
      </c>
    </row>
    <row r="4031" spans="1:10" x14ac:dyDescent="0.25">
      <c r="A4031" s="9">
        <v>44406</v>
      </c>
      <c r="B4031" s="10">
        <v>4750.0304999999998</v>
      </c>
      <c r="C4031" s="10">
        <v>4796.3566000000001</v>
      </c>
      <c r="D4031" s="10">
        <v>4813.7334000000001</v>
      </c>
      <c r="E4031" s="10">
        <v>4766.3204999999998</v>
      </c>
      <c r="F4031" s="10">
        <v>4799.0508</v>
      </c>
      <c r="G4031" s="10">
        <v>3772545324</v>
      </c>
      <c r="H4031" s="10">
        <v>37784697970</v>
      </c>
      <c r="I4031" s="10">
        <v>49.020299999999999</v>
      </c>
      <c r="J4031" s="10">
        <v>1.032</v>
      </c>
    </row>
    <row r="4032" spans="1:10" x14ac:dyDescent="0.25">
      <c r="A4032" s="9">
        <v>44407</v>
      </c>
      <c r="B4032" s="10">
        <v>4799.0508</v>
      </c>
      <c r="C4032" s="10">
        <v>4817.9040999999997</v>
      </c>
      <c r="D4032" s="10">
        <v>4862.1526999999996</v>
      </c>
      <c r="E4032" s="10">
        <v>4787.2237999999998</v>
      </c>
      <c r="F4032" s="10">
        <v>4858.4323000000004</v>
      </c>
      <c r="G4032" s="10">
        <v>3971771401</v>
      </c>
      <c r="H4032" s="10">
        <v>38492441806</v>
      </c>
      <c r="I4032" s="10">
        <v>59.381500000000003</v>
      </c>
      <c r="J4032" s="10">
        <v>1.2374000000000001</v>
      </c>
    </row>
    <row r="4033" spans="1:10" x14ac:dyDescent="0.25">
      <c r="A4033" s="9">
        <v>44410</v>
      </c>
      <c r="B4033" s="10">
        <v>4858.4323000000004</v>
      </c>
      <c r="C4033" s="10">
        <v>4835.4348</v>
      </c>
      <c r="D4033" s="10">
        <v>4878.5748000000003</v>
      </c>
      <c r="E4033" s="10">
        <v>4779.3054000000002</v>
      </c>
      <c r="F4033" s="10">
        <v>4870.7120999999997</v>
      </c>
      <c r="G4033" s="10">
        <v>5021102407</v>
      </c>
      <c r="H4033" s="10">
        <v>51954598250</v>
      </c>
      <c r="I4033" s="10">
        <v>12.2798</v>
      </c>
      <c r="J4033" s="10">
        <v>0.25280000000000002</v>
      </c>
    </row>
    <row r="4034" spans="1:10" x14ac:dyDescent="0.25">
      <c r="A4034" s="9">
        <v>44411</v>
      </c>
      <c r="B4034" s="10">
        <v>4870.7120999999997</v>
      </c>
      <c r="C4034" s="10">
        <v>4847.7344999999996</v>
      </c>
      <c r="D4034" s="10">
        <v>4870.1410999999998</v>
      </c>
      <c r="E4034" s="10">
        <v>4806.0868</v>
      </c>
      <c r="F4034" s="10">
        <v>4812.4301999999998</v>
      </c>
      <c r="G4034" s="10">
        <v>4120623457</v>
      </c>
      <c r="H4034" s="10">
        <v>45132120693</v>
      </c>
      <c r="I4034" s="10">
        <v>-58.2819</v>
      </c>
      <c r="J4034" s="10">
        <v>-1.1966000000000001</v>
      </c>
    </row>
    <row r="4035" spans="1:10" x14ac:dyDescent="0.25">
      <c r="A4035" s="9">
        <v>44412</v>
      </c>
      <c r="B4035" s="10">
        <v>4812.4301999999998</v>
      </c>
      <c r="C4035" s="10">
        <v>4823.7763999999997</v>
      </c>
      <c r="D4035" s="10">
        <v>4889.8135000000002</v>
      </c>
      <c r="E4035" s="10">
        <v>4819.1445999999996</v>
      </c>
      <c r="F4035" s="10">
        <v>4886.6957000000002</v>
      </c>
      <c r="G4035" s="10">
        <v>3488078198</v>
      </c>
      <c r="H4035" s="10">
        <v>37444382054</v>
      </c>
      <c r="I4035" s="10">
        <v>74.265500000000003</v>
      </c>
      <c r="J4035" s="10">
        <v>1.5431999999999999</v>
      </c>
    </row>
    <row r="4036" spans="1:10" x14ac:dyDescent="0.25">
      <c r="A4036" s="9">
        <v>44413</v>
      </c>
      <c r="B4036" s="10">
        <v>4886.6957000000002</v>
      </c>
      <c r="C4036" s="10">
        <v>4880.8797999999997</v>
      </c>
      <c r="D4036" s="10">
        <v>4914.4444999999996</v>
      </c>
      <c r="E4036" s="10">
        <v>4838.5478999999996</v>
      </c>
      <c r="F4036" s="10">
        <v>4856.8873000000003</v>
      </c>
      <c r="G4036" s="10">
        <v>3788322948</v>
      </c>
      <c r="H4036" s="10">
        <v>41260401393</v>
      </c>
      <c r="I4036" s="10">
        <v>-29.808399999999999</v>
      </c>
      <c r="J4036" s="10">
        <v>-0.61</v>
      </c>
    </row>
    <row r="4037" spans="1:10" x14ac:dyDescent="0.25">
      <c r="A4037" s="9">
        <v>44414</v>
      </c>
      <c r="B4037" s="10">
        <v>4856.8873000000003</v>
      </c>
      <c r="C4037" s="10">
        <v>4859.1112000000003</v>
      </c>
      <c r="D4037" s="10">
        <v>4883.8019000000004</v>
      </c>
      <c r="E4037" s="10">
        <v>4831.7115999999996</v>
      </c>
      <c r="F4037" s="10">
        <v>4882.5564000000004</v>
      </c>
      <c r="G4037" s="10">
        <v>3104504472</v>
      </c>
      <c r="H4037" s="10">
        <v>34406380831</v>
      </c>
      <c r="I4037" s="10">
        <v>25.6691</v>
      </c>
      <c r="J4037" s="10">
        <v>0.52849999999999997</v>
      </c>
    </row>
    <row r="4038" spans="1:10" x14ac:dyDescent="0.25">
      <c r="A4038" s="9">
        <v>44417</v>
      </c>
      <c r="B4038" s="10">
        <v>4882.5564000000004</v>
      </c>
      <c r="C4038" s="10">
        <v>4875.6453000000001</v>
      </c>
      <c r="D4038" s="10">
        <v>4953.2671</v>
      </c>
      <c r="E4038" s="10">
        <v>4862.3519999999999</v>
      </c>
      <c r="F4038" s="10">
        <v>4950.7130999999999</v>
      </c>
      <c r="G4038" s="10">
        <v>4514131248</v>
      </c>
      <c r="H4038" s="10">
        <v>50736654817</v>
      </c>
      <c r="I4038" s="10">
        <v>68.156700000000001</v>
      </c>
      <c r="J4038" s="10">
        <v>1.3958999999999999</v>
      </c>
    </row>
    <row r="4039" spans="1:10" x14ac:dyDescent="0.25">
      <c r="A4039" s="9">
        <v>44418</v>
      </c>
      <c r="B4039" s="10">
        <v>4950.7130999999999</v>
      </c>
      <c r="C4039" s="10">
        <v>4940.2875999999997</v>
      </c>
      <c r="D4039" s="10">
        <v>4959.3887000000004</v>
      </c>
      <c r="E4039" s="10">
        <v>4928.0523999999996</v>
      </c>
      <c r="F4039" s="10">
        <v>4959.3887000000004</v>
      </c>
      <c r="G4039" s="10">
        <v>3829325720</v>
      </c>
      <c r="H4039" s="10">
        <v>43230386300</v>
      </c>
      <c r="I4039" s="10">
        <v>8.6755999999999993</v>
      </c>
      <c r="J4039" s="10">
        <v>0.17519999999999999</v>
      </c>
    </row>
    <row r="4040" spans="1:10" x14ac:dyDescent="0.25">
      <c r="A4040" s="9">
        <v>44419</v>
      </c>
      <c r="B4040" s="10">
        <v>4959.3887000000004</v>
      </c>
      <c r="C4040" s="10">
        <v>4973.7417999999998</v>
      </c>
      <c r="D4040" s="10">
        <v>5040.3140000000003</v>
      </c>
      <c r="E4040" s="10">
        <v>4973.7417999999998</v>
      </c>
      <c r="F4040" s="10">
        <v>5036.9274999999998</v>
      </c>
      <c r="G4040" s="10">
        <v>5361532169</v>
      </c>
      <c r="H4040" s="10">
        <v>55158456857</v>
      </c>
      <c r="I4040" s="10">
        <v>77.538799999999995</v>
      </c>
      <c r="J4040" s="10">
        <v>1.5634999999999999</v>
      </c>
    </row>
    <row r="4041" spans="1:10" x14ac:dyDescent="0.25">
      <c r="A4041" s="9">
        <v>44420</v>
      </c>
      <c r="B4041" s="10">
        <v>5036.9274999999998</v>
      </c>
      <c r="C4041" s="10">
        <v>5032.0879000000004</v>
      </c>
      <c r="D4041" s="10">
        <v>5108.9004999999997</v>
      </c>
      <c r="E4041" s="10">
        <v>5016.4848000000002</v>
      </c>
      <c r="F4041" s="10">
        <v>5101.5779000000002</v>
      </c>
      <c r="G4041" s="10">
        <v>3937269886</v>
      </c>
      <c r="H4041" s="10">
        <v>45894266789</v>
      </c>
      <c r="I4041" s="10">
        <v>64.650400000000005</v>
      </c>
      <c r="J4041" s="10">
        <v>1.2835000000000001</v>
      </c>
    </row>
    <row r="4042" spans="1:10" x14ac:dyDescent="0.25">
      <c r="A4042" s="9">
        <v>44421</v>
      </c>
      <c r="B4042" s="10">
        <v>5101.5779000000002</v>
      </c>
      <c r="C4042" s="10">
        <v>5097.6995999999999</v>
      </c>
      <c r="D4042" s="10">
        <v>5130.1274000000003</v>
      </c>
      <c r="E4042" s="10">
        <v>5088.7475999999997</v>
      </c>
      <c r="F4042" s="10">
        <v>5108.1027999999997</v>
      </c>
      <c r="G4042" s="10">
        <v>3599988501</v>
      </c>
      <c r="H4042" s="10">
        <v>43914367723</v>
      </c>
      <c r="I4042" s="10">
        <v>6.5248999999999997</v>
      </c>
      <c r="J4042" s="10">
        <v>0.12790000000000001</v>
      </c>
    </row>
    <row r="4043" spans="1:10" x14ac:dyDescent="0.25">
      <c r="A4043" s="9">
        <v>44424</v>
      </c>
      <c r="B4043" s="10">
        <v>5108.1027999999997</v>
      </c>
      <c r="C4043" s="10">
        <v>5118.7408999999998</v>
      </c>
      <c r="D4043" s="10">
        <v>5144.4119000000001</v>
      </c>
      <c r="E4043" s="10">
        <v>5091.9807000000001</v>
      </c>
      <c r="F4043" s="10">
        <v>5108.3711000000003</v>
      </c>
      <c r="G4043" s="10">
        <v>4086499967</v>
      </c>
      <c r="H4043" s="10">
        <v>46148902360</v>
      </c>
      <c r="I4043" s="10">
        <v>0.26829999999999998</v>
      </c>
      <c r="J4043" s="10">
        <v>5.3E-3</v>
      </c>
    </row>
    <row r="4044" spans="1:10" x14ac:dyDescent="0.25">
      <c r="A4044" s="9">
        <v>44425</v>
      </c>
      <c r="B4044" s="10">
        <v>5108.3711000000003</v>
      </c>
      <c r="C4044" s="10">
        <v>5101.5869000000002</v>
      </c>
      <c r="D4044" s="10">
        <v>5128.3303999999998</v>
      </c>
      <c r="E4044" s="10">
        <v>5001.1885000000002</v>
      </c>
      <c r="F4044" s="10">
        <v>5011.6733000000004</v>
      </c>
      <c r="G4044" s="10">
        <v>4674247156</v>
      </c>
      <c r="H4044" s="10">
        <v>49420715028</v>
      </c>
      <c r="I4044" s="10">
        <v>-96.697800000000001</v>
      </c>
      <c r="J4044" s="10">
        <v>-1.8929</v>
      </c>
    </row>
    <row r="4045" spans="1:10" x14ac:dyDescent="0.25">
      <c r="A4045" s="9">
        <v>44426</v>
      </c>
      <c r="B4045" s="10">
        <v>5011.6733000000004</v>
      </c>
      <c r="C4045" s="10">
        <v>5018.2170999999998</v>
      </c>
      <c r="D4045" s="10">
        <v>5051.2079999999996</v>
      </c>
      <c r="E4045" s="10">
        <v>5008.2129000000004</v>
      </c>
      <c r="F4045" s="10">
        <v>5043.6715000000004</v>
      </c>
      <c r="G4045" s="10">
        <v>4471791714</v>
      </c>
      <c r="H4045" s="10">
        <v>48739829956</v>
      </c>
      <c r="I4045" s="10">
        <v>31.998200000000001</v>
      </c>
      <c r="J4045" s="10">
        <v>0.63849999999999996</v>
      </c>
    </row>
    <row r="4046" spans="1:10" x14ac:dyDescent="0.25">
      <c r="A4046" s="9">
        <v>44427</v>
      </c>
      <c r="B4046" s="10">
        <v>5043.6715000000004</v>
      </c>
      <c r="C4046" s="10">
        <v>5021.0003999999999</v>
      </c>
      <c r="D4046" s="10">
        <v>5033.6800999999996</v>
      </c>
      <c r="E4046" s="10">
        <v>4975.5632999999998</v>
      </c>
      <c r="F4046" s="10">
        <v>5014.9279999999999</v>
      </c>
      <c r="G4046" s="10">
        <v>4047803774</v>
      </c>
      <c r="H4046" s="10">
        <v>43225130690</v>
      </c>
      <c r="I4046" s="10">
        <v>-28.743500000000001</v>
      </c>
      <c r="J4046" s="10">
        <v>-0.56989999999999996</v>
      </c>
    </row>
    <row r="4047" spans="1:10" x14ac:dyDescent="0.25">
      <c r="A4047" s="9">
        <v>44428</v>
      </c>
      <c r="B4047" s="10">
        <v>5014.9279999999999</v>
      </c>
      <c r="C4047" s="10">
        <v>5012.1724000000004</v>
      </c>
      <c r="D4047" s="10">
        <v>5032.8968000000004</v>
      </c>
      <c r="E4047" s="10">
        <v>4959.1787000000004</v>
      </c>
      <c r="F4047" s="10">
        <v>5022.0882000000001</v>
      </c>
      <c r="G4047" s="10">
        <v>4065579225</v>
      </c>
      <c r="H4047" s="10">
        <v>44972750754</v>
      </c>
      <c r="I4047" s="10">
        <v>7.1601999999999997</v>
      </c>
      <c r="J4047" s="10">
        <v>0.14280000000000001</v>
      </c>
    </row>
    <row r="4048" spans="1:10" x14ac:dyDescent="0.25">
      <c r="A4048" s="9">
        <v>44431</v>
      </c>
      <c r="B4048" s="10">
        <v>5022.0882000000001</v>
      </c>
      <c r="C4048" s="10">
        <v>5047.8783999999996</v>
      </c>
      <c r="D4048" s="10">
        <v>5088.4800999999998</v>
      </c>
      <c r="E4048" s="10">
        <v>5047.8783999999996</v>
      </c>
      <c r="F4048" s="10">
        <v>5080.2206999999999</v>
      </c>
      <c r="G4048" s="10">
        <v>3514388385</v>
      </c>
      <c r="H4048" s="10">
        <v>38976961898</v>
      </c>
      <c r="I4048" s="10">
        <v>58.1325</v>
      </c>
      <c r="J4048" s="10">
        <v>1.1575</v>
      </c>
    </row>
    <row r="4049" spans="1:10" x14ac:dyDescent="0.25">
      <c r="A4049" s="9">
        <v>44432</v>
      </c>
      <c r="B4049" s="10">
        <v>5080.2206999999999</v>
      </c>
      <c r="C4049" s="10">
        <v>5099.3188</v>
      </c>
      <c r="D4049" s="10">
        <v>5141.5499</v>
      </c>
      <c r="E4049" s="10">
        <v>5088.3676999999998</v>
      </c>
      <c r="F4049" s="10">
        <v>5122.6225999999997</v>
      </c>
      <c r="G4049" s="10">
        <v>3654878069</v>
      </c>
      <c r="H4049" s="10">
        <v>40279677448</v>
      </c>
      <c r="I4049" s="10">
        <v>42.401899999999998</v>
      </c>
      <c r="J4049" s="10">
        <v>0.83460000000000001</v>
      </c>
    </row>
    <row r="4050" spans="1:10" x14ac:dyDescent="0.25">
      <c r="A4050" s="9">
        <v>44433</v>
      </c>
      <c r="B4050" s="10">
        <v>5122.6225999999997</v>
      </c>
      <c r="C4050" s="10">
        <v>5130.6349</v>
      </c>
      <c r="D4050" s="10">
        <v>5186.7082</v>
      </c>
      <c r="E4050" s="10">
        <v>5110.4003000000002</v>
      </c>
      <c r="F4050" s="10">
        <v>5184.7879000000003</v>
      </c>
      <c r="G4050" s="10">
        <v>3418239569</v>
      </c>
      <c r="H4050" s="10">
        <v>36698100871</v>
      </c>
      <c r="I4050" s="10">
        <v>62.165300000000002</v>
      </c>
      <c r="J4050" s="10">
        <v>1.2135</v>
      </c>
    </row>
    <row r="4051" spans="1:10" x14ac:dyDescent="0.25">
      <c r="A4051" s="9">
        <v>44434</v>
      </c>
      <c r="B4051" s="10">
        <v>5184.7879000000003</v>
      </c>
      <c r="C4051" s="10">
        <v>5191.9804000000004</v>
      </c>
      <c r="D4051" s="10">
        <v>5237.3756000000003</v>
      </c>
      <c r="E4051" s="10">
        <v>5186.6552000000001</v>
      </c>
      <c r="F4051" s="10">
        <v>5205.1769000000004</v>
      </c>
      <c r="G4051" s="10">
        <v>4109080831</v>
      </c>
      <c r="H4051" s="10">
        <v>44845102864</v>
      </c>
      <c r="I4051" s="10">
        <v>20.388999999999999</v>
      </c>
      <c r="J4051" s="10">
        <v>0.39319999999999999</v>
      </c>
    </row>
    <row r="4052" spans="1:10" x14ac:dyDescent="0.25">
      <c r="A4052" s="9">
        <v>44435</v>
      </c>
      <c r="B4052" s="10">
        <v>5205.1769000000004</v>
      </c>
      <c r="C4052" s="10">
        <v>5189.2968000000001</v>
      </c>
      <c r="D4052" s="10">
        <v>5242.1001999999999</v>
      </c>
      <c r="E4052" s="10">
        <v>5177.7214000000004</v>
      </c>
      <c r="F4052" s="10">
        <v>5240.6387999999997</v>
      </c>
      <c r="G4052" s="10">
        <v>4043236356</v>
      </c>
      <c r="H4052" s="10">
        <v>45903507450</v>
      </c>
      <c r="I4052" s="10">
        <v>35.4619</v>
      </c>
      <c r="J4052" s="10">
        <v>0.68130000000000002</v>
      </c>
    </row>
    <row r="4053" spans="1:10" x14ac:dyDescent="0.25">
      <c r="A4053" s="9">
        <v>44438</v>
      </c>
      <c r="B4053" s="10">
        <v>5240.6387999999997</v>
      </c>
      <c r="C4053" s="10">
        <v>5241.3900999999996</v>
      </c>
      <c r="D4053" s="10">
        <v>5277.1939000000002</v>
      </c>
      <c r="E4053" s="10">
        <v>5230.8198000000002</v>
      </c>
      <c r="F4053" s="10">
        <v>5271.5155000000004</v>
      </c>
      <c r="G4053" s="10">
        <v>5205090459</v>
      </c>
      <c r="H4053" s="10">
        <v>58040858765</v>
      </c>
      <c r="I4053" s="10">
        <v>30.8767</v>
      </c>
      <c r="J4053" s="10">
        <v>0.58919999999999995</v>
      </c>
    </row>
    <row r="4054" spans="1:10" x14ac:dyDescent="0.25">
      <c r="A4054" s="9">
        <v>44439</v>
      </c>
      <c r="B4054" s="10">
        <v>5271.5155000000004</v>
      </c>
      <c r="C4054" s="10">
        <v>5261.2605999999996</v>
      </c>
      <c r="D4054" s="10">
        <v>5385.9776000000002</v>
      </c>
      <c r="E4054" s="10">
        <v>5256.4195</v>
      </c>
      <c r="F4054" s="10">
        <v>5385.9776000000002</v>
      </c>
      <c r="G4054" s="10">
        <v>5377171837</v>
      </c>
      <c r="H4054" s="10">
        <v>57324938422</v>
      </c>
      <c r="I4054" s="10">
        <v>114.46210000000001</v>
      </c>
      <c r="J4054" s="10">
        <v>2.1713</v>
      </c>
    </row>
    <row r="4055" spans="1:10" x14ac:dyDescent="0.25">
      <c r="A4055" s="9">
        <v>44440</v>
      </c>
      <c r="B4055" s="10">
        <v>5385.9776000000002</v>
      </c>
      <c r="C4055" s="10">
        <v>5408.2040999999999</v>
      </c>
      <c r="D4055" s="10">
        <v>5436.9211999999998</v>
      </c>
      <c r="E4055" s="10">
        <v>5303.2039000000004</v>
      </c>
      <c r="F4055" s="10">
        <v>5361.02</v>
      </c>
      <c r="G4055" s="10">
        <v>7241002519</v>
      </c>
      <c r="H4055" s="10">
        <v>73340100663</v>
      </c>
      <c r="I4055" s="10">
        <v>-24.957599999999999</v>
      </c>
      <c r="J4055" s="10">
        <v>-0.46339999999999998</v>
      </c>
    </row>
    <row r="4056" spans="1:10" x14ac:dyDescent="0.25">
      <c r="A4056" s="9">
        <v>44441</v>
      </c>
      <c r="B4056" s="10">
        <v>5361.02</v>
      </c>
      <c r="C4056" s="10">
        <v>5350.5537999999997</v>
      </c>
      <c r="D4056" s="10">
        <v>5452.6899000000003</v>
      </c>
      <c r="E4056" s="10">
        <v>5347.1387000000004</v>
      </c>
      <c r="F4056" s="10">
        <v>5448.1189999999997</v>
      </c>
      <c r="G4056" s="10">
        <v>5704203620</v>
      </c>
      <c r="H4056" s="10">
        <v>58446706450</v>
      </c>
      <c r="I4056" s="10">
        <v>87.099000000000004</v>
      </c>
      <c r="J4056" s="10">
        <v>1.6247</v>
      </c>
    </row>
    <row r="4057" spans="1:10" x14ac:dyDescent="0.25">
      <c r="A4057" s="9">
        <v>44442</v>
      </c>
      <c r="B4057" s="10">
        <v>5448.1189999999997</v>
      </c>
      <c r="C4057" s="10">
        <v>5428.3347000000003</v>
      </c>
      <c r="D4057" s="10">
        <v>5497.3540999999996</v>
      </c>
      <c r="E4057" s="10">
        <v>5399.9516999999996</v>
      </c>
      <c r="F4057" s="10">
        <v>5431.9273000000003</v>
      </c>
      <c r="G4057" s="10">
        <v>5561231298</v>
      </c>
      <c r="H4057" s="10">
        <v>54924027664</v>
      </c>
      <c r="I4057" s="10">
        <v>-16.191700000000001</v>
      </c>
      <c r="J4057" s="10">
        <v>-0.29720000000000002</v>
      </c>
    </row>
    <row r="4058" spans="1:10" x14ac:dyDescent="0.25">
      <c r="A4058" s="9">
        <v>44445</v>
      </c>
      <c r="B4058" s="10">
        <v>5431.9273000000003</v>
      </c>
      <c r="C4058" s="10">
        <v>5457.3896000000004</v>
      </c>
      <c r="D4058" s="10">
        <v>5497.4058000000005</v>
      </c>
      <c r="E4058" s="10">
        <v>5415.2572</v>
      </c>
      <c r="F4058" s="10">
        <v>5482.7048000000004</v>
      </c>
      <c r="G4058" s="10">
        <v>5401169728</v>
      </c>
      <c r="H4058" s="10">
        <v>54750014574</v>
      </c>
      <c r="I4058" s="10">
        <v>50.777500000000003</v>
      </c>
      <c r="J4058" s="10">
        <v>0.93479999999999996</v>
      </c>
    </row>
    <row r="4059" spans="1:10" x14ac:dyDescent="0.25">
      <c r="A4059" s="9">
        <v>44446</v>
      </c>
      <c r="B4059" s="10">
        <v>5482.7048000000004</v>
      </c>
      <c r="C4059" s="10">
        <v>5499.4547000000002</v>
      </c>
      <c r="D4059" s="10">
        <v>5597.9292999999998</v>
      </c>
      <c r="E4059" s="10">
        <v>5483.7649000000001</v>
      </c>
      <c r="F4059" s="10">
        <v>5592.5496000000003</v>
      </c>
      <c r="G4059" s="10">
        <v>5838740023</v>
      </c>
      <c r="H4059" s="10">
        <v>57435616917</v>
      </c>
      <c r="I4059" s="10">
        <v>109.84480000000001</v>
      </c>
      <c r="J4059" s="10">
        <v>2.0034999999999998</v>
      </c>
    </row>
    <row r="4060" spans="1:10" x14ac:dyDescent="0.25">
      <c r="A4060" s="9">
        <v>44447</v>
      </c>
      <c r="B4060" s="10">
        <v>5592.5496000000003</v>
      </c>
      <c r="C4060" s="10">
        <v>5583.2156000000004</v>
      </c>
      <c r="D4060" s="10">
        <v>5666.6592000000001</v>
      </c>
      <c r="E4060" s="10">
        <v>5576.2905000000001</v>
      </c>
      <c r="F4060" s="10">
        <v>5639.6194999999998</v>
      </c>
      <c r="G4060" s="10">
        <v>5776480573</v>
      </c>
      <c r="H4060" s="10">
        <v>56213012798</v>
      </c>
      <c r="I4060" s="10">
        <v>47.069899999999997</v>
      </c>
      <c r="J4060" s="10">
        <v>0.8417</v>
      </c>
    </row>
    <row r="4061" spans="1:10" x14ac:dyDescent="0.25">
      <c r="A4061" s="9">
        <v>44448</v>
      </c>
      <c r="B4061" s="10">
        <v>5639.6194999999998</v>
      </c>
      <c r="C4061" s="10">
        <v>5650.1253999999999</v>
      </c>
      <c r="D4061" s="10">
        <v>5749.3702000000003</v>
      </c>
      <c r="E4061" s="10">
        <v>5620.7700999999997</v>
      </c>
      <c r="F4061" s="10">
        <v>5746.5065000000004</v>
      </c>
      <c r="G4061" s="10">
        <v>6606827202</v>
      </c>
      <c r="H4061" s="10">
        <v>64187665445</v>
      </c>
      <c r="I4061" s="10">
        <v>106.887</v>
      </c>
      <c r="J4061" s="10">
        <v>1.8953</v>
      </c>
    </row>
    <row r="4062" spans="1:10" x14ac:dyDescent="0.25">
      <c r="A4062" s="9">
        <v>44449</v>
      </c>
      <c r="B4062" s="10">
        <v>5746.5065000000004</v>
      </c>
      <c r="C4062" s="10">
        <v>5733.2669999999998</v>
      </c>
      <c r="D4062" s="10">
        <v>5770.0587999999998</v>
      </c>
      <c r="E4062" s="10">
        <v>5667.5005000000001</v>
      </c>
      <c r="F4062" s="10">
        <v>5668.7780000000002</v>
      </c>
      <c r="G4062" s="10">
        <v>7235219427</v>
      </c>
      <c r="H4062" s="10">
        <v>74574671618</v>
      </c>
      <c r="I4062" s="10">
        <v>-77.728499999999997</v>
      </c>
      <c r="J4062" s="10">
        <v>-1.3526</v>
      </c>
    </row>
    <row r="4063" spans="1:10" x14ac:dyDescent="0.25">
      <c r="A4063" s="9">
        <v>44452</v>
      </c>
      <c r="B4063" s="10">
        <v>5668.7780000000002</v>
      </c>
      <c r="C4063" s="10">
        <v>5675.1270999999997</v>
      </c>
      <c r="D4063" s="10">
        <v>5786.1845000000003</v>
      </c>
      <c r="E4063" s="10">
        <v>5670.7709999999997</v>
      </c>
      <c r="F4063" s="10">
        <v>5772.5133999999998</v>
      </c>
      <c r="G4063" s="10">
        <v>5987573496</v>
      </c>
      <c r="H4063" s="10">
        <v>66305043924</v>
      </c>
      <c r="I4063" s="10">
        <v>103.7354</v>
      </c>
      <c r="J4063" s="10">
        <v>1.8299000000000001</v>
      </c>
    </row>
    <row r="4064" spans="1:10" x14ac:dyDescent="0.25">
      <c r="A4064" s="9">
        <v>44453</v>
      </c>
      <c r="B4064" s="10">
        <v>5772.5133999999998</v>
      </c>
      <c r="C4064" s="10">
        <v>5764.6408000000001</v>
      </c>
      <c r="D4064" s="10">
        <v>5775.268</v>
      </c>
      <c r="E4064" s="10">
        <v>5658.4827999999998</v>
      </c>
      <c r="F4064" s="10">
        <v>5670.9439000000002</v>
      </c>
      <c r="G4064" s="10">
        <v>6557460975</v>
      </c>
      <c r="H4064" s="10">
        <v>67533369091</v>
      </c>
      <c r="I4064" s="10">
        <v>-101.56950000000001</v>
      </c>
      <c r="J4064" s="10">
        <v>-1.7595000000000001</v>
      </c>
    </row>
    <row r="4065" spans="1:10" x14ac:dyDescent="0.25">
      <c r="A4065" s="9">
        <v>44454</v>
      </c>
      <c r="B4065" s="10">
        <v>5670.9439000000002</v>
      </c>
      <c r="C4065" s="10">
        <v>5659.7999</v>
      </c>
      <c r="D4065" s="10">
        <v>5728.7294000000002</v>
      </c>
      <c r="E4065" s="10">
        <v>5645.7313999999997</v>
      </c>
      <c r="F4065" s="10">
        <v>5687.3105999999998</v>
      </c>
      <c r="G4065" s="10">
        <v>4945978241</v>
      </c>
      <c r="H4065" s="10">
        <v>55136475139</v>
      </c>
      <c r="I4065" s="10">
        <v>16.366700000000002</v>
      </c>
      <c r="J4065" s="10">
        <v>0.28860000000000002</v>
      </c>
    </row>
    <row r="4066" spans="1:10" x14ac:dyDescent="0.25">
      <c r="A4066" s="9">
        <v>44455</v>
      </c>
      <c r="B4066" s="10">
        <v>5687.3105999999998</v>
      </c>
      <c r="C4066" s="10">
        <v>5730.5541000000003</v>
      </c>
      <c r="D4066" s="10">
        <v>5765.6534000000001</v>
      </c>
      <c r="E4066" s="10">
        <v>5601.5443999999998</v>
      </c>
      <c r="F4066" s="10">
        <v>5601.5443999999998</v>
      </c>
      <c r="G4066" s="10">
        <v>5621869493</v>
      </c>
      <c r="H4066" s="10">
        <v>59693930925</v>
      </c>
      <c r="I4066" s="10">
        <v>-85.766199999999998</v>
      </c>
      <c r="J4066" s="10">
        <v>-1.508</v>
      </c>
    </row>
    <row r="4067" spans="1:10" x14ac:dyDescent="0.25">
      <c r="A4067" s="9">
        <v>44456</v>
      </c>
      <c r="B4067" s="10">
        <v>5601.5443999999998</v>
      </c>
      <c r="C4067" s="10">
        <v>5577.7466999999997</v>
      </c>
      <c r="D4067" s="10">
        <v>5640.8531999999996</v>
      </c>
      <c r="E4067" s="10">
        <v>5400.9004999999997</v>
      </c>
      <c r="F4067" s="10">
        <v>5496.1388999999999</v>
      </c>
      <c r="G4067" s="10">
        <v>4858942246</v>
      </c>
      <c r="H4067" s="10">
        <v>49654885964</v>
      </c>
      <c r="I4067" s="10">
        <v>-105.4055</v>
      </c>
      <c r="J4067" s="10">
        <v>-1.8816999999999999</v>
      </c>
    </row>
    <row r="4068" spans="1:10" x14ac:dyDescent="0.25">
      <c r="A4068" s="9">
        <v>44461</v>
      </c>
      <c r="B4068" s="10">
        <v>5496.1388999999999</v>
      </c>
      <c r="C4068" s="10">
        <v>5439.0245999999997</v>
      </c>
      <c r="D4068" s="10">
        <v>5574.4620999999997</v>
      </c>
      <c r="E4068" s="10">
        <v>5434.9089999999997</v>
      </c>
      <c r="F4068" s="10">
        <v>5574.2947999999997</v>
      </c>
      <c r="G4068" s="10">
        <v>5325226909</v>
      </c>
      <c r="H4068" s="10">
        <v>55357050840</v>
      </c>
      <c r="I4068" s="10">
        <v>78.155900000000003</v>
      </c>
      <c r="J4068" s="10">
        <v>1.4219999999999999</v>
      </c>
    </row>
    <row r="4069" spans="1:10" x14ac:dyDescent="0.25">
      <c r="A4069" s="9">
        <v>44462</v>
      </c>
      <c r="B4069" s="10">
        <v>5574.2947999999997</v>
      </c>
      <c r="C4069" s="10">
        <v>5649.9997000000003</v>
      </c>
      <c r="D4069" s="10">
        <v>5685.0468000000001</v>
      </c>
      <c r="E4069" s="10">
        <v>5564.6061</v>
      </c>
      <c r="F4069" s="10">
        <v>5581.6786000000002</v>
      </c>
      <c r="G4069" s="10">
        <v>5328252629</v>
      </c>
      <c r="H4069" s="10">
        <v>56851419215</v>
      </c>
      <c r="I4069" s="10">
        <v>7.3837999999999999</v>
      </c>
      <c r="J4069" s="10">
        <v>0.13250000000000001</v>
      </c>
    </row>
    <row r="4070" spans="1:10" x14ac:dyDescent="0.25">
      <c r="A4070" s="9">
        <v>44463</v>
      </c>
      <c r="B4070" s="10">
        <v>5581.6786000000002</v>
      </c>
      <c r="C4070" s="10">
        <v>5576.6396999999997</v>
      </c>
      <c r="D4070" s="10">
        <v>5576.6396999999997</v>
      </c>
      <c r="E4070" s="10">
        <v>5401.7945</v>
      </c>
      <c r="F4070" s="10">
        <v>5404.9915000000001</v>
      </c>
      <c r="G4070" s="10">
        <v>4906508570</v>
      </c>
      <c r="H4070" s="10">
        <v>52441662848</v>
      </c>
      <c r="I4070" s="10">
        <v>-176.68709999999999</v>
      </c>
      <c r="J4070" s="10">
        <v>-3.1655000000000002</v>
      </c>
    </row>
    <row r="4071" spans="1:10" x14ac:dyDescent="0.25">
      <c r="A4071" s="9">
        <v>44466</v>
      </c>
      <c r="B4071" s="10">
        <v>5404.9915000000001</v>
      </c>
      <c r="C4071" s="10">
        <v>5418.3630999999996</v>
      </c>
      <c r="D4071" s="10">
        <v>5428.6855999999998</v>
      </c>
      <c r="E4071" s="10">
        <v>5212.1705000000002</v>
      </c>
      <c r="F4071" s="10">
        <v>5251.9312</v>
      </c>
      <c r="G4071" s="10">
        <v>5036048628</v>
      </c>
      <c r="H4071" s="10">
        <v>51849807344</v>
      </c>
      <c r="I4071" s="10">
        <v>-153.06030000000001</v>
      </c>
      <c r="J4071" s="10">
        <v>-2.8317999999999999</v>
      </c>
    </row>
    <row r="4072" spans="1:10" x14ac:dyDescent="0.25">
      <c r="A4072" s="9">
        <v>44467</v>
      </c>
      <c r="B4072" s="10">
        <v>5251.9312</v>
      </c>
      <c r="C4072" s="10">
        <v>5256.0668999999998</v>
      </c>
      <c r="D4072" s="10">
        <v>5347.0627999999997</v>
      </c>
      <c r="E4072" s="10">
        <v>5244.5087999999996</v>
      </c>
      <c r="F4072" s="10">
        <v>5335.0436</v>
      </c>
      <c r="G4072" s="10">
        <v>5021629105</v>
      </c>
      <c r="H4072" s="10">
        <v>51287597526</v>
      </c>
      <c r="I4072" s="10">
        <v>83.112399999999994</v>
      </c>
      <c r="J4072" s="10">
        <v>1.5825</v>
      </c>
    </row>
    <row r="4073" spans="1:10" x14ac:dyDescent="0.25">
      <c r="A4073" s="9">
        <v>44468</v>
      </c>
      <c r="B4073" s="10">
        <v>5335.0436</v>
      </c>
      <c r="C4073" s="10">
        <v>5301.3077000000003</v>
      </c>
      <c r="D4073" s="10">
        <v>5326.6772000000001</v>
      </c>
      <c r="E4073" s="10">
        <v>5166.0006000000003</v>
      </c>
      <c r="F4073" s="10">
        <v>5166.0006000000003</v>
      </c>
      <c r="G4073" s="10">
        <v>5070369426</v>
      </c>
      <c r="H4073" s="10">
        <v>50047046131</v>
      </c>
      <c r="I4073" s="10">
        <v>-169.04300000000001</v>
      </c>
      <c r="J4073" s="10">
        <v>-3.1684999999999999</v>
      </c>
    </row>
    <row r="4074" spans="1:10" x14ac:dyDescent="0.25">
      <c r="A4074" s="9">
        <v>44469</v>
      </c>
      <c r="B4074" s="10">
        <v>5166.0006000000003</v>
      </c>
      <c r="C4074" s="10">
        <v>5180.2897999999996</v>
      </c>
      <c r="D4074" s="10">
        <v>5249.7201999999997</v>
      </c>
      <c r="E4074" s="10">
        <v>5174.2791999999999</v>
      </c>
      <c r="F4074" s="10">
        <v>5245.3478999999998</v>
      </c>
      <c r="G4074" s="10">
        <v>4063412358</v>
      </c>
      <c r="H4074" s="10">
        <v>41499413952</v>
      </c>
      <c r="I4074" s="10">
        <v>79.347300000000004</v>
      </c>
      <c r="J4074" s="10">
        <v>1.536</v>
      </c>
    </row>
    <row r="4075" spans="1:10" x14ac:dyDescent="0.25">
      <c r="A4075" s="9">
        <v>44477</v>
      </c>
      <c r="B4075" s="10">
        <v>5245.3478999999998</v>
      </c>
      <c r="C4075" s="10">
        <v>5316.7183000000005</v>
      </c>
      <c r="D4075" s="10">
        <v>5326.6859000000004</v>
      </c>
      <c r="E4075" s="10">
        <v>5207.6821</v>
      </c>
      <c r="F4075" s="10">
        <v>5244.4434000000001</v>
      </c>
      <c r="G4075" s="10">
        <v>4477715032</v>
      </c>
      <c r="H4075" s="10">
        <v>45987230437</v>
      </c>
      <c r="I4075" s="10">
        <v>-0.90449999999999997</v>
      </c>
      <c r="J4075" s="10">
        <v>-1.72E-2</v>
      </c>
    </row>
    <row r="4076" spans="1:10" x14ac:dyDescent="0.25">
      <c r="A4076" s="9">
        <v>44480</v>
      </c>
      <c r="B4076" s="10">
        <v>5244.4434000000001</v>
      </c>
      <c r="C4076" s="10">
        <v>5250.3878999999997</v>
      </c>
      <c r="D4076" s="10">
        <v>5301.4161999999997</v>
      </c>
      <c r="E4076" s="10">
        <v>5216.8429999999998</v>
      </c>
      <c r="F4076" s="10">
        <v>5275.2232000000004</v>
      </c>
      <c r="G4076" s="10">
        <v>4451833720</v>
      </c>
      <c r="H4076" s="10">
        <v>48884197483</v>
      </c>
      <c r="I4076" s="10">
        <v>30.779800000000002</v>
      </c>
      <c r="J4076" s="10">
        <v>0.58689999999999998</v>
      </c>
    </row>
    <row r="4077" spans="1:10" x14ac:dyDescent="0.25">
      <c r="A4077" s="9">
        <v>44481</v>
      </c>
      <c r="B4077" s="10">
        <v>5275.2232000000004</v>
      </c>
      <c r="C4077" s="10">
        <v>5271.0240000000003</v>
      </c>
      <c r="D4077" s="10">
        <v>5297.7452000000003</v>
      </c>
      <c r="E4077" s="10">
        <v>5124.7808999999997</v>
      </c>
      <c r="F4077" s="10">
        <v>5187.6337000000003</v>
      </c>
      <c r="G4077" s="10">
        <v>4542460712</v>
      </c>
      <c r="H4077" s="10">
        <v>47101390154</v>
      </c>
      <c r="I4077" s="10">
        <v>-87.589500000000001</v>
      </c>
      <c r="J4077" s="10">
        <v>-1.6604000000000001</v>
      </c>
    </row>
    <row r="4078" spans="1:10" x14ac:dyDescent="0.25">
      <c r="A4078" s="9">
        <v>44482</v>
      </c>
      <c r="B4078" s="10">
        <v>5187.6337000000003</v>
      </c>
      <c r="C4078" s="10">
        <v>5192.4664000000002</v>
      </c>
      <c r="D4078" s="10">
        <v>5193.0326999999997</v>
      </c>
      <c r="E4078" s="10">
        <v>5082.7442000000001</v>
      </c>
      <c r="F4078" s="10">
        <v>5151.1248999999998</v>
      </c>
      <c r="G4078" s="10">
        <v>3624180768</v>
      </c>
      <c r="H4078" s="10">
        <v>37262841738</v>
      </c>
      <c r="I4078" s="10">
        <v>-36.508800000000001</v>
      </c>
      <c r="J4078" s="10">
        <v>-0.70379999999999998</v>
      </c>
    </row>
    <row r="4079" spans="1:10" x14ac:dyDescent="0.25">
      <c r="A4079" s="9">
        <v>44483</v>
      </c>
      <c r="B4079" s="10">
        <v>5151.1248999999998</v>
      </c>
      <c r="C4079" s="10">
        <v>5138.2464</v>
      </c>
      <c r="D4079" s="10">
        <v>5162.5418</v>
      </c>
      <c r="E4079" s="10">
        <v>5091.6427999999996</v>
      </c>
      <c r="F4079" s="10">
        <v>5130.9031000000004</v>
      </c>
      <c r="G4079" s="10">
        <v>2903102117</v>
      </c>
      <c r="H4079" s="10">
        <v>32012465190</v>
      </c>
      <c r="I4079" s="10">
        <v>-20.221800000000002</v>
      </c>
      <c r="J4079" s="10">
        <v>-0.3926</v>
      </c>
    </row>
    <row r="4080" spans="1:10" x14ac:dyDescent="0.25">
      <c r="A4080" s="9">
        <v>44484</v>
      </c>
      <c r="B4080" s="10">
        <v>5130.9031000000004</v>
      </c>
      <c r="C4080" s="10">
        <v>5127.1094000000003</v>
      </c>
      <c r="D4080" s="10">
        <v>5161.1648999999998</v>
      </c>
      <c r="E4080" s="10">
        <v>5088.1637000000001</v>
      </c>
      <c r="F4080" s="10">
        <v>5143.6427999999996</v>
      </c>
      <c r="G4080" s="10">
        <v>3642621546</v>
      </c>
      <c r="H4080" s="10">
        <v>37027056570</v>
      </c>
      <c r="I4080" s="10">
        <v>12.739699999999999</v>
      </c>
      <c r="J4080" s="10">
        <v>0.24829999999999999</v>
      </c>
    </row>
    <row r="4081" spans="1:10" x14ac:dyDescent="0.25">
      <c r="A4081" s="9">
        <v>44487</v>
      </c>
      <c r="B4081" s="10">
        <v>5143.6427999999996</v>
      </c>
      <c r="C4081" s="10">
        <v>5144.2906999999996</v>
      </c>
      <c r="D4081" s="10">
        <v>5221.8923999999997</v>
      </c>
      <c r="E4081" s="10">
        <v>5130.1436999999996</v>
      </c>
      <c r="F4081" s="10">
        <v>5220.4369999999999</v>
      </c>
      <c r="G4081" s="10">
        <v>3693672466</v>
      </c>
      <c r="H4081" s="10">
        <v>40208717634</v>
      </c>
      <c r="I4081" s="10">
        <v>76.794200000000004</v>
      </c>
      <c r="J4081" s="10">
        <v>1.4930000000000001</v>
      </c>
    </row>
    <row r="4082" spans="1:10" x14ac:dyDescent="0.25">
      <c r="A4082" s="9">
        <v>44488</v>
      </c>
      <c r="B4082" s="10">
        <v>5220.4369999999999</v>
      </c>
      <c r="C4082" s="10">
        <v>5209.8519999999999</v>
      </c>
      <c r="D4082" s="10">
        <v>5268.1057000000001</v>
      </c>
      <c r="E4082" s="10">
        <v>5186.7690000000002</v>
      </c>
      <c r="F4082" s="10">
        <v>5257.3297000000002</v>
      </c>
      <c r="G4082" s="10">
        <v>3435837970</v>
      </c>
      <c r="H4082" s="10">
        <v>38519790366</v>
      </c>
      <c r="I4082" s="10">
        <v>36.892699999999998</v>
      </c>
      <c r="J4082" s="10">
        <v>0.70669999999999999</v>
      </c>
    </row>
    <row r="4083" spans="1:10" x14ac:dyDescent="0.25">
      <c r="A4083" s="9">
        <v>44489</v>
      </c>
      <c r="B4083" s="10">
        <v>5257.3297000000002</v>
      </c>
      <c r="C4083" s="10">
        <v>5178.1668</v>
      </c>
      <c r="D4083" s="10">
        <v>5222.9718000000003</v>
      </c>
      <c r="E4083" s="10">
        <v>5170.7286999999997</v>
      </c>
      <c r="F4083" s="10">
        <v>5205.6617999999999</v>
      </c>
      <c r="G4083" s="10">
        <v>3454945129</v>
      </c>
      <c r="H4083" s="10">
        <v>36563696852</v>
      </c>
      <c r="I4083" s="10">
        <v>-51.667900000000003</v>
      </c>
      <c r="J4083" s="10">
        <v>-0.98280000000000001</v>
      </c>
    </row>
    <row r="4084" spans="1:10" x14ac:dyDescent="0.25">
      <c r="A4084" s="9">
        <v>44490</v>
      </c>
      <c r="B4084" s="10">
        <v>5205.6617999999999</v>
      </c>
      <c r="C4084" s="10">
        <v>5190.8886000000002</v>
      </c>
      <c r="D4084" s="10">
        <v>5291.3885</v>
      </c>
      <c r="E4084" s="10">
        <v>5188.7821000000004</v>
      </c>
      <c r="F4084" s="10">
        <v>5243.4528</v>
      </c>
      <c r="G4084" s="10">
        <v>4044750197</v>
      </c>
      <c r="H4084" s="10">
        <v>44093598831</v>
      </c>
      <c r="I4084" s="10">
        <v>37.790999999999997</v>
      </c>
      <c r="J4084" s="10">
        <v>0.72599999999999998</v>
      </c>
    </row>
    <row r="4085" spans="1:10" x14ac:dyDescent="0.25">
      <c r="A4085" s="9">
        <v>44491</v>
      </c>
      <c r="B4085" s="10">
        <v>5243.4528</v>
      </c>
      <c r="C4085" s="10">
        <v>5234.5337</v>
      </c>
      <c r="D4085" s="10">
        <v>5267.11</v>
      </c>
      <c r="E4085" s="10">
        <v>5146.1207999999997</v>
      </c>
      <c r="F4085" s="10">
        <v>5149.8550999999998</v>
      </c>
      <c r="G4085" s="10">
        <v>4202665994</v>
      </c>
      <c r="H4085" s="10">
        <v>44951873534</v>
      </c>
      <c r="I4085" s="10">
        <v>-93.597700000000003</v>
      </c>
      <c r="J4085" s="10">
        <v>-1.7849999999999999</v>
      </c>
    </row>
    <row r="4086" spans="1:10" x14ac:dyDescent="0.25">
      <c r="A4086" s="9">
        <v>44494</v>
      </c>
      <c r="B4086" s="10">
        <v>5149.8550999999998</v>
      </c>
      <c r="C4086" s="10">
        <v>5144.4906000000001</v>
      </c>
      <c r="D4086" s="10">
        <v>5164.5920999999998</v>
      </c>
      <c r="E4086" s="10">
        <v>5102.8968999999997</v>
      </c>
      <c r="F4086" s="10">
        <v>5155.3051999999998</v>
      </c>
      <c r="G4086" s="10">
        <v>3642153989</v>
      </c>
      <c r="H4086" s="10">
        <v>42120660031</v>
      </c>
      <c r="I4086" s="10">
        <v>5.4500999999999999</v>
      </c>
      <c r="J4086" s="10">
        <v>0.10580000000000001</v>
      </c>
    </row>
    <row r="4087" spans="1:10" x14ac:dyDescent="0.25">
      <c r="A4087" s="9">
        <v>44495</v>
      </c>
      <c r="B4087" s="10">
        <v>5155.3051999999998</v>
      </c>
      <c r="C4087" s="10">
        <v>5163.8747000000003</v>
      </c>
      <c r="D4087" s="10">
        <v>5174.4074000000001</v>
      </c>
      <c r="E4087" s="10">
        <v>5115.2566999999999</v>
      </c>
      <c r="F4087" s="10">
        <v>5132.1961000000001</v>
      </c>
      <c r="G4087" s="10">
        <v>3303802487</v>
      </c>
      <c r="H4087" s="10">
        <v>38955364568</v>
      </c>
      <c r="I4087" s="10">
        <v>-23.109100000000002</v>
      </c>
      <c r="J4087" s="10">
        <v>-0.44829999999999998</v>
      </c>
    </row>
    <row r="4088" spans="1:10" x14ac:dyDescent="0.25">
      <c r="A4088" s="9">
        <v>44496</v>
      </c>
      <c r="B4088" s="10">
        <v>5132.1961000000001</v>
      </c>
      <c r="C4088" s="10">
        <v>5110.0792000000001</v>
      </c>
      <c r="D4088" s="10">
        <v>5110.0792000000001</v>
      </c>
      <c r="E4088" s="10">
        <v>5034.6400999999996</v>
      </c>
      <c r="F4088" s="10">
        <v>5054.6221999999998</v>
      </c>
      <c r="G4088" s="10">
        <v>3596847599</v>
      </c>
      <c r="H4088" s="10">
        <v>37693721644</v>
      </c>
      <c r="I4088" s="10">
        <v>-77.573899999999995</v>
      </c>
      <c r="J4088" s="10">
        <v>-1.5115000000000001</v>
      </c>
    </row>
    <row r="4089" spans="1:10" x14ac:dyDescent="0.25">
      <c r="A4089" s="9">
        <v>44497</v>
      </c>
      <c r="B4089" s="10">
        <v>5054.6221999999998</v>
      </c>
      <c r="C4089" s="10">
        <v>5023.8143</v>
      </c>
      <c r="D4089" s="10">
        <v>5023.8143</v>
      </c>
      <c r="E4089" s="10">
        <v>4925.1668</v>
      </c>
      <c r="F4089" s="10">
        <v>4940.0065999999997</v>
      </c>
      <c r="G4089" s="10">
        <v>3815463910</v>
      </c>
      <c r="H4089" s="10">
        <v>39101307647</v>
      </c>
      <c r="I4089" s="10">
        <v>-114.6156</v>
      </c>
      <c r="J4089" s="10">
        <v>-2.2675000000000001</v>
      </c>
    </row>
    <row r="4090" spans="1:10" x14ac:dyDescent="0.25">
      <c r="A4090" s="9">
        <v>44498</v>
      </c>
      <c r="B4090" s="10">
        <v>4940.0065999999997</v>
      </c>
      <c r="C4090" s="10">
        <v>4945.4156000000003</v>
      </c>
      <c r="D4090" s="10">
        <v>4965.9903000000004</v>
      </c>
      <c r="E4090" s="10">
        <v>4915.6054999999997</v>
      </c>
      <c r="F4090" s="10">
        <v>4964.6733000000004</v>
      </c>
      <c r="G4090" s="10">
        <v>3778205142</v>
      </c>
      <c r="H4090" s="10">
        <v>41000705873</v>
      </c>
      <c r="I4090" s="10">
        <v>24.666699999999999</v>
      </c>
      <c r="J4090" s="10">
        <v>0.49930000000000002</v>
      </c>
    </row>
    <row r="4091" spans="1:10" x14ac:dyDescent="0.25">
      <c r="A4091" s="9">
        <v>44501</v>
      </c>
      <c r="B4091" s="10">
        <v>4964.6733000000004</v>
      </c>
      <c r="C4091" s="10">
        <v>4945.2034999999996</v>
      </c>
      <c r="D4091" s="10">
        <v>5004.4512999999997</v>
      </c>
      <c r="E4091" s="10">
        <v>4930.5859</v>
      </c>
      <c r="F4091" s="10">
        <v>4990.2493999999997</v>
      </c>
      <c r="G4091" s="10">
        <v>4188661664</v>
      </c>
      <c r="H4091" s="10">
        <v>41095883929</v>
      </c>
      <c r="I4091" s="10">
        <v>25.5761</v>
      </c>
      <c r="J4091" s="10">
        <v>0.51519999999999999</v>
      </c>
    </row>
    <row r="4092" spans="1:10" x14ac:dyDescent="0.25">
      <c r="A4092" s="9">
        <v>44502</v>
      </c>
      <c r="B4092" s="10">
        <v>4990.2493999999997</v>
      </c>
      <c r="C4092" s="10">
        <v>4988.1578</v>
      </c>
      <c r="D4092" s="10">
        <v>4996.7515000000003</v>
      </c>
      <c r="E4092" s="10">
        <v>4835.2662</v>
      </c>
      <c r="F4092" s="10">
        <v>4888.5757999999996</v>
      </c>
      <c r="G4092" s="10">
        <v>4853877168</v>
      </c>
      <c r="H4092" s="10">
        <v>49863714514</v>
      </c>
      <c r="I4092" s="10">
        <v>-101.67359999999999</v>
      </c>
      <c r="J4092" s="10">
        <v>-2.0373999999999999</v>
      </c>
    </row>
    <row r="4093" spans="1:10" x14ac:dyDescent="0.25">
      <c r="A4093" s="9">
        <v>44503</v>
      </c>
      <c r="B4093" s="10">
        <v>4888.5757999999996</v>
      </c>
      <c r="C4093" s="10">
        <v>4892.4354000000003</v>
      </c>
      <c r="D4093" s="10">
        <v>4954.4089999999997</v>
      </c>
      <c r="E4093" s="10">
        <v>4886.0129999999999</v>
      </c>
      <c r="F4093" s="10">
        <v>4952.7069000000001</v>
      </c>
      <c r="G4093" s="10">
        <v>3061416805</v>
      </c>
      <c r="H4093" s="10">
        <v>32981377502</v>
      </c>
      <c r="I4093" s="10">
        <v>64.131100000000004</v>
      </c>
      <c r="J4093" s="10">
        <v>1.3119000000000001</v>
      </c>
    </row>
    <row r="4094" spans="1:10" x14ac:dyDescent="0.25">
      <c r="A4094" s="9">
        <v>44504</v>
      </c>
      <c r="B4094" s="10">
        <v>4952.7069000000001</v>
      </c>
      <c r="C4094" s="10">
        <v>4953.8643000000002</v>
      </c>
      <c r="D4094" s="10">
        <v>4956.6787000000004</v>
      </c>
      <c r="E4094" s="10">
        <v>4922.3706000000002</v>
      </c>
      <c r="F4094" s="10">
        <v>4954.0349999999999</v>
      </c>
      <c r="G4094" s="10">
        <v>2994243533</v>
      </c>
      <c r="H4094" s="10">
        <v>33434959651</v>
      </c>
      <c r="I4094" s="10">
        <v>1.3281000000000001</v>
      </c>
      <c r="J4094" s="10">
        <v>2.6800000000000001E-2</v>
      </c>
    </row>
    <row r="4095" spans="1:10" x14ac:dyDescent="0.25">
      <c r="A4095" s="9">
        <v>44505</v>
      </c>
      <c r="B4095" s="10">
        <v>4954.0349999999999</v>
      </c>
      <c r="C4095" s="10">
        <v>4946.63</v>
      </c>
      <c r="D4095" s="10">
        <v>4954.0753000000004</v>
      </c>
      <c r="E4095" s="10">
        <v>4881.9195</v>
      </c>
      <c r="F4095" s="10">
        <v>4881.9479000000001</v>
      </c>
      <c r="G4095" s="10">
        <v>3273332693</v>
      </c>
      <c r="H4095" s="10">
        <v>36281689619</v>
      </c>
      <c r="I4095" s="10">
        <v>-72.087100000000007</v>
      </c>
      <c r="J4095" s="10">
        <v>-1.4551000000000001</v>
      </c>
    </row>
    <row r="4096" spans="1:10" x14ac:dyDescent="0.25">
      <c r="A4096" s="9">
        <v>44508</v>
      </c>
      <c r="B4096" s="10">
        <v>4881.9479000000001</v>
      </c>
      <c r="C4096" s="10">
        <v>4890.5958000000001</v>
      </c>
      <c r="D4096" s="10">
        <v>4928.7376000000004</v>
      </c>
      <c r="E4096" s="10">
        <v>4872.4336999999996</v>
      </c>
      <c r="F4096" s="10">
        <v>4912.0163000000002</v>
      </c>
      <c r="G4096" s="10">
        <v>2992848462</v>
      </c>
      <c r="H4096" s="10">
        <v>35150384983</v>
      </c>
      <c r="I4096" s="10">
        <v>30.0684</v>
      </c>
      <c r="J4096" s="10">
        <v>0.6159</v>
      </c>
    </row>
    <row r="4097" spans="1:10" x14ac:dyDescent="0.25">
      <c r="A4097" s="9">
        <v>44509</v>
      </c>
      <c r="B4097" s="10">
        <v>4912.0163000000002</v>
      </c>
      <c r="C4097" s="10">
        <v>4926.0284000000001</v>
      </c>
      <c r="D4097" s="10">
        <v>4941.8162000000002</v>
      </c>
      <c r="E4097" s="10">
        <v>4906.4750999999997</v>
      </c>
      <c r="F4097" s="10">
        <v>4937.5171</v>
      </c>
      <c r="G4097" s="10">
        <v>2691105244</v>
      </c>
      <c r="H4097" s="10">
        <v>31691893858</v>
      </c>
      <c r="I4097" s="10">
        <v>25.500800000000002</v>
      </c>
      <c r="J4097" s="10">
        <v>0.51919999999999999</v>
      </c>
    </row>
    <row r="4098" spans="1:10" x14ac:dyDescent="0.25">
      <c r="A4098" s="9">
        <v>44510</v>
      </c>
      <c r="B4098" s="10">
        <v>4937.5171</v>
      </c>
      <c r="C4098" s="10">
        <v>4932.3022000000001</v>
      </c>
      <c r="D4098" s="10">
        <v>4934.8811999999998</v>
      </c>
      <c r="E4098" s="10">
        <v>4849.2307000000001</v>
      </c>
      <c r="F4098" s="10">
        <v>4932.4344000000001</v>
      </c>
      <c r="G4098" s="10">
        <v>3610912599</v>
      </c>
      <c r="H4098" s="10">
        <v>38913227442</v>
      </c>
      <c r="I4098" s="10">
        <v>-5.0827</v>
      </c>
      <c r="J4098" s="10">
        <v>-0.10290000000000001</v>
      </c>
    </row>
    <row r="4099" spans="1:10" x14ac:dyDescent="0.25">
      <c r="A4099" s="9">
        <v>44511</v>
      </c>
      <c r="B4099" s="10">
        <v>4932.4344000000001</v>
      </c>
      <c r="C4099" s="10">
        <v>4930.7623000000003</v>
      </c>
      <c r="D4099" s="10">
        <v>5007.8900999999996</v>
      </c>
      <c r="E4099" s="10">
        <v>4925.4461000000001</v>
      </c>
      <c r="F4099" s="10">
        <v>5005.1689999999999</v>
      </c>
      <c r="G4099" s="10">
        <v>4748265684</v>
      </c>
      <c r="H4099" s="10">
        <v>51649796415</v>
      </c>
      <c r="I4099" s="10">
        <v>72.7346</v>
      </c>
      <c r="J4099" s="10">
        <v>1.4745999999999999</v>
      </c>
    </row>
    <row r="4100" spans="1:10" x14ac:dyDescent="0.25">
      <c r="A4100" s="9">
        <v>44512</v>
      </c>
      <c r="B4100" s="10">
        <v>5005.1689999999999</v>
      </c>
      <c r="C4100" s="10">
        <v>4990.5437000000002</v>
      </c>
      <c r="D4100" s="10">
        <v>4993.8706000000002</v>
      </c>
      <c r="E4100" s="10">
        <v>4951.4084000000003</v>
      </c>
      <c r="F4100" s="10">
        <v>4970.9612999999999</v>
      </c>
      <c r="G4100" s="10">
        <v>3505322884</v>
      </c>
      <c r="H4100" s="10">
        <v>37246971061</v>
      </c>
      <c r="I4100" s="10">
        <v>-34.207700000000003</v>
      </c>
      <c r="J4100" s="10">
        <v>-0.68340000000000001</v>
      </c>
    </row>
    <row r="4101" spans="1:10" x14ac:dyDescent="0.25">
      <c r="A4101" s="9">
        <v>44515</v>
      </c>
      <c r="B4101" s="10">
        <v>4970.9612999999999</v>
      </c>
      <c r="C4101" s="10">
        <v>4963.6012000000001</v>
      </c>
      <c r="D4101" s="10">
        <v>4982.2799000000005</v>
      </c>
      <c r="E4101" s="10">
        <v>4940.9886999999999</v>
      </c>
      <c r="F4101" s="10">
        <v>4979</v>
      </c>
      <c r="G4101" s="10">
        <v>2948177851</v>
      </c>
      <c r="H4101" s="10">
        <v>31650352837</v>
      </c>
      <c r="I4101" s="10">
        <v>8.0387000000000004</v>
      </c>
      <c r="J4101" s="10">
        <v>0.16170000000000001</v>
      </c>
    </row>
    <row r="4102" spans="1:10" x14ac:dyDescent="0.25">
      <c r="A4102" s="9">
        <v>44516</v>
      </c>
      <c r="B4102" s="10">
        <v>4979</v>
      </c>
      <c r="C4102" s="10">
        <v>4982.0398999999998</v>
      </c>
      <c r="D4102" s="10">
        <v>5001.9339</v>
      </c>
      <c r="E4102" s="10">
        <v>4947.0749999999998</v>
      </c>
      <c r="F4102" s="10">
        <v>4951.6302999999998</v>
      </c>
      <c r="G4102" s="10">
        <v>2856524790</v>
      </c>
      <c r="H4102" s="10">
        <v>28546515793</v>
      </c>
      <c r="I4102" s="10">
        <v>-27.369700000000002</v>
      </c>
      <c r="J4102" s="10">
        <v>-0.54969999999999997</v>
      </c>
    </row>
    <row r="4103" spans="1:10" x14ac:dyDescent="0.25">
      <c r="A4103" s="9">
        <v>44517</v>
      </c>
      <c r="B4103" s="10">
        <v>4951.6302999999998</v>
      </c>
      <c r="C4103" s="10">
        <v>4961.9283999999998</v>
      </c>
      <c r="D4103" s="10">
        <v>4994.5870000000004</v>
      </c>
      <c r="E4103" s="10">
        <v>4958.2214000000004</v>
      </c>
      <c r="F4103" s="10">
        <v>4992.9592000000002</v>
      </c>
      <c r="G4103" s="10">
        <v>2504959248</v>
      </c>
      <c r="H4103" s="10">
        <v>25457741736</v>
      </c>
      <c r="I4103" s="10">
        <v>41.328899999999997</v>
      </c>
      <c r="J4103" s="10">
        <v>0.8347</v>
      </c>
    </row>
    <row r="4104" spans="1:10" x14ac:dyDescent="0.25">
      <c r="A4104" s="9">
        <v>44518</v>
      </c>
      <c r="B4104" s="10">
        <v>4992.9592000000002</v>
      </c>
      <c r="C4104" s="10">
        <v>5002.2203</v>
      </c>
      <c r="D4104" s="10">
        <v>5018.2627000000002</v>
      </c>
      <c r="E4104" s="10">
        <v>4986.4979999999996</v>
      </c>
      <c r="F4104" s="10">
        <v>4989.2880999999998</v>
      </c>
      <c r="G4104" s="10">
        <v>2709127336</v>
      </c>
      <c r="H4104" s="10">
        <v>29749368720</v>
      </c>
      <c r="I4104" s="10">
        <v>-3.6711</v>
      </c>
      <c r="J4104" s="10">
        <v>-7.3499999999999996E-2</v>
      </c>
    </row>
    <row r="4105" spans="1:10" x14ac:dyDescent="0.25">
      <c r="A4105" s="9">
        <v>44519</v>
      </c>
      <c r="B4105" s="10">
        <v>4989.2880999999998</v>
      </c>
      <c r="C4105" s="10">
        <v>4985.6749</v>
      </c>
      <c r="D4105" s="10">
        <v>5063.4507999999996</v>
      </c>
      <c r="E4105" s="10">
        <v>4969.2049999999999</v>
      </c>
      <c r="F4105" s="10">
        <v>5059.4291999999996</v>
      </c>
      <c r="G4105" s="10">
        <v>3574516815</v>
      </c>
      <c r="H4105" s="10">
        <v>36151127595</v>
      </c>
      <c r="I4105" s="10">
        <v>70.141099999999994</v>
      </c>
      <c r="J4105" s="10">
        <v>1.4057999999999999</v>
      </c>
    </row>
    <row r="4106" spans="1:10" x14ac:dyDescent="0.25">
      <c r="A4106" s="9">
        <v>44522</v>
      </c>
      <c r="B4106" s="10">
        <v>5059.4291999999996</v>
      </c>
      <c r="C4106" s="10">
        <v>5068.3792999999996</v>
      </c>
      <c r="D4106" s="10">
        <v>5083.1641</v>
      </c>
      <c r="E4106" s="10">
        <v>5050.1710000000003</v>
      </c>
      <c r="F4106" s="10">
        <v>5067.4265999999998</v>
      </c>
      <c r="G4106" s="10">
        <v>3427630117</v>
      </c>
      <c r="H4106" s="10">
        <v>36789463640</v>
      </c>
      <c r="I4106" s="10">
        <v>7.9973999999999998</v>
      </c>
      <c r="J4106" s="10">
        <v>0.15809999999999999</v>
      </c>
    </row>
    <row r="4107" spans="1:10" x14ac:dyDescent="0.25">
      <c r="A4107" s="9">
        <v>44523</v>
      </c>
      <c r="B4107" s="10">
        <v>5067.4265999999998</v>
      </c>
      <c r="C4107" s="10">
        <v>5072.5792000000001</v>
      </c>
      <c r="D4107" s="10">
        <v>5119.7936</v>
      </c>
      <c r="E4107" s="10">
        <v>5060.5691999999999</v>
      </c>
      <c r="F4107" s="10">
        <v>5095.6040999999996</v>
      </c>
      <c r="G4107" s="10">
        <v>3428658308</v>
      </c>
      <c r="H4107" s="10">
        <v>35654940725</v>
      </c>
      <c r="I4107" s="10">
        <v>28.177499999999998</v>
      </c>
      <c r="J4107" s="10">
        <v>0.55610000000000004</v>
      </c>
    </row>
    <row r="4108" spans="1:10" x14ac:dyDescent="0.25">
      <c r="A4108" s="9">
        <v>44524</v>
      </c>
      <c r="B4108" s="10">
        <v>5095.6040999999996</v>
      </c>
      <c r="C4108" s="10">
        <v>5108.2</v>
      </c>
      <c r="D4108" s="10">
        <v>5127.0711000000001</v>
      </c>
      <c r="E4108" s="10">
        <v>5086.2587999999996</v>
      </c>
      <c r="F4108" s="10">
        <v>5120.1412</v>
      </c>
      <c r="G4108" s="10">
        <v>3296046976</v>
      </c>
      <c r="H4108" s="10">
        <v>33704127774</v>
      </c>
      <c r="I4108" s="10">
        <v>24.537099999999999</v>
      </c>
      <c r="J4108" s="10">
        <v>0.48149999999999998</v>
      </c>
    </row>
    <row r="4109" spans="1:10" x14ac:dyDescent="0.25">
      <c r="A4109" s="9">
        <v>44525</v>
      </c>
      <c r="B4109" s="10">
        <v>5120.1412</v>
      </c>
      <c r="C4109" s="10">
        <v>5132.8872000000001</v>
      </c>
      <c r="D4109" s="10">
        <v>5132.8872000000001</v>
      </c>
      <c r="E4109" s="10">
        <v>5082.1565000000001</v>
      </c>
      <c r="F4109" s="10">
        <v>5097.9714000000004</v>
      </c>
      <c r="G4109" s="10">
        <v>2767389186</v>
      </c>
      <c r="H4109" s="10">
        <v>27932552309</v>
      </c>
      <c r="I4109" s="10">
        <v>-22.169799999999999</v>
      </c>
      <c r="J4109" s="10">
        <v>-0.433</v>
      </c>
    </row>
    <row r="4110" spans="1:10" x14ac:dyDescent="0.25">
      <c r="A4110" s="9">
        <v>44526</v>
      </c>
      <c r="B4110" s="10">
        <v>5097.9714000000004</v>
      </c>
      <c r="C4110" s="10">
        <v>5079.6472999999996</v>
      </c>
      <c r="D4110" s="10">
        <v>5100.8571000000002</v>
      </c>
      <c r="E4110" s="10">
        <v>5058.1120000000001</v>
      </c>
      <c r="F4110" s="10">
        <v>5061.0959999999995</v>
      </c>
      <c r="G4110" s="10">
        <v>2780427523</v>
      </c>
      <c r="H4110" s="10">
        <v>30545015073</v>
      </c>
      <c r="I4110" s="10">
        <v>-36.875399999999999</v>
      </c>
      <c r="J4110" s="10">
        <v>-0.72330000000000005</v>
      </c>
    </row>
    <row r="4111" spans="1:10" x14ac:dyDescent="0.25">
      <c r="A4111" s="9">
        <v>44529</v>
      </c>
      <c r="B4111" s="10">
        <v>5061.0959999999995</v>
      </c>
      <c r="C4111" s="10">
        <v>5000.9683999999997</v>
      </c>
      <c r="D4111" s="10">
        <v>5029.8392000000003</v>
      </c>
      <c r="E4111" s="10">
        <v>4983.8001999999997</v>
      </c>
      <c r="F4111" s="10">
        <v>5029.2861999999996</v>
      </c>
      <c r="G4111" s="10">
        <v>3261754681</v>
      </c>
      <c r="H4111" s="10">
        <v>31729653554</v>
      </c>
      <c r="I4111" s="10">
        <v>-31.809799999999999</v>
      </c>
      <c r="J4111" s="10">
        <v>-0.62849999999999995</v>
      </c>
    </row>
    <row r="4112" spans="1:10" x14ac:dyDescent="0.25">
      <c r="A4112" s="9">
        <v>44530</v>
      </c>
      <c r="B4112" s="10">
        <v>5029.2861999999996</v>
      </c>
      <c r="C4112" s="10">
        <v>5040.8900000000003</v>
      </c>
      <c r="D4112" s="10">
        <v>5071.4610000000002</v>
      </c>
      <c r="E4112" s="10">
        <v>5023.8041000000003</v>
      </c>
      <c r="F4112" s="10">
        <v>5044.1175000000003</v>
      </c>
      <c r="G4112" s="10">
        <v>2942795510</v>
      </c>
      <c r="H4112" s="10">
        <v>30771032059</v>
      </c>
      <c r="I4112" s="10">
        <v>14.831300000000001</v>
      </c>
      <c r="J4112" s="10">
        <v>0.2949</v>
      </c>
    </row>
    <row r="4113" spans="1:10" x14ac:dyDescent="0.25">
      <c r="A4113" s="9">
        <v>44531</v>
      </c>
      <c r="B4113" s="10">
        <v>5044.1175000000003</v>
      </c>
      <c r="C4113" s="10">
        <v>5049.3942999999999</v>
      </c>
      <c r="D4113" s="10">
        <v>5103.4782999999998</v>
      </c>
      <c r="E4113" s="10">
        <v>5036.3422</v>
      </c>
      <c r="F4113" s="10">
        <v>5103.4782999999998</v>
      </c>
      <c r="G4113" s="10">
        <v>3298090238</v>
      </c>
      <c r="H4113" s="10">
        <v>34411452703</v>
      </c>
      <c r="I4113" s="10">
        <v>59.360799999999998</v>
      </c>
      <c r="J4113" s="10">
        <v>1.1768000000000001</v>
      </c>
    </row>
    <row r="4114" spans="1:10" x14ac:dyDescent="0.25">
      <c r="A4114" s="9">
        <v>44532</v>
      </c>
      <c r="B4114" s="10">
        <v>5103.4782999999998</v>
      </c>
      <c r="C4114" s="10">
        <v>5097.7025000000003</v>
      </c>
      <c r="D4114" s="10">
        <v>5124.8468999999996</v>
      </c>
      <c r="E4114" s="10">
        <v>5079.4705999999996</v>
      </c>
      <c r="F4114" s="10">
        <v>5114.3239999999996</v>
      </c>
      <c r="G4114" s="10">
        <v>4110000791</v>
      </c>
      <c r="H4114" s="10">
        <v>45150114543</v>
      </c>
      <c r="I4114" s="10">
        <v>10.845700000000001</v>
      </c>
      <c r="J4114" s="10">
        <v>0.21249999999999999</v>
      </c>
    </row>
    <row r="4115" spans="1:10" x14ac:dyDescent="0.25">
      <c r="A4115" s="9">
        <v>44533</v>
      </c>
      <c r="B4115" s="10">
        <v>5114.3239999999996</v>
      </c>
      <c r="C4115" s="10">
        <v>5118.2052999999996</v>
      </c>
      <c r="D4115" s="10">
        <v>5159.2560999999996</v>
      </c>
      <c r="E4115" s="10">
        <v>5072.1731</v>
      </c>
      <c r="F4115" s="10">
        <v>5150.0488999999998</v>
      </c>
      <c r="G4115" s="10">
        <v>3798228727</v>
      </c>
      <c r="H4115" s="10">
        <v>41400146722</v>
      </c>
      <c r="I4115" s="10">
        <v>35.724899999999998</v>
      </c>
      <c r="J4115" s="10">
        <v>0.69850000000000001</v>
      </c>
    </row>
    <row r="4116" spans="1:10" x14ac:dyDescent="0.25">
      <c r="A4116" s="9">
        <v>44536</v>
      </c>
      <c r="B4116" s="10">
        <v>5150.0488999999998</v>
      </c>
      <c r="C4116" s="10">
        <v>5147.6962000000003</v>
      </c>
      <c r="D4116" s="10">
        <v>5176.0370000000003</v>
      </c>
      <c r="E4116" s="10">
        <v>5091.7992000000004</v>
      </c>
      <c r="F4116" s="10">
        <v>5092.9238999999998</v>
      </c>
      <c r="G4116" s="10">
        <v>4499471582</v>
      </c>
      <c r="H4116" s="10">
        <v>47809188128</v>
      </c>
      <c r="I4116" s="10">
        <v>-57.125</v>
      </c>
      <c r="J4116" s="10">
        <v>-1.1092</v>
      </c>
    </row>
    <row r="4117" spans="1:10" x14ac:dyDescent="0.25">
      <c r="A4117" s="9">
        <v>44537</v>
      </c>
      <c r="B4117" s="10">
        <v>5092.9238999999998</v>
      </c>
      <c r="C4117" s="10">
        <v>5137.9928</v>
      </c>
      <c r="D4117" s="10">
        <v>5151.2658000000001</v>
      </c>
      <c r="E4117" s="10">
        <v>5060.9391999999998</v>
      </c>
      <c r="F4117" s="10">
        <v>5119.5989</v>
      </c>
      <c r="G4117" s="10">
        <v>5271506456</v>
      </c>
      <c r="H4117" s="10">
        <v>55962122437</v>
      </c>
      <c r="I4117" s="10">
        <v>26.675000000000001</v>
      </c>
      <c r="J4117" s="10">
        <v>0.52380000000000004</v>
      </c>
    </row>
    <row r="4118" spans="1:10" x14ac:dyDescent="0.25">
      <c r="A4118" s="9">
        <v>44538</v>
      </c>
      <c r="B4118" s="10">
        <v>5119.5989</v>
      </c>
      <c r="C4118" s="10">
        <v>5128.8188</v>
      </c>
      <c r="D4118" s="10">
        <v>5128.9606000000003</v>
      </c>
      <c r="E4118" s="10">
        <v>5087.5547999999999</v>
      </c>
      <c r="F4118" s="10">
        <v>5124.2078000000001</v>
      </c>
      <c r="G4118" s="10">
        <v>4101919021</v>
      </c>
      <c r="H4118" s="10">
        <v>43235278573</v>
      </c>
      <c r="I4118" s="10">
        <v>4.6089000000000002</v>
      </c>
      <c r="J4118" s="10">
        <v>0.09</v>
      </c>
    </row>
    <row r="4119" spans="1:10" x14ac:dyDescent="0.25">
      <c r="A4119" s="9">
        <v>44539</v>
      </c>
      <c r="B4119" s="10">
        <v>5124.2078000000001</v>
      </c>
      <c r="C4119" s="10">
        <v>5121.8593000000001</v>
      </c>
      <c r="D4119" s="10">
        <v>5144.3193000000001</v>
      </c>
      <c r="E4119" s="10">
        <v>5109.3442999999997</v>
      </c>
      <c r="F4119" s="10">
        <v>5130.7460000000001</v>
      </c>
      <c r="G4119" s="10">
        <v>4971816318</v>
      </c>
      <c r="H4119" s="10">
        <v>51961298339</v>
      </c>
      <c r="I4119" s="10">
        <v>6.5381999999999998</v>
      </c>
      <c r="J4119" s="10">
        <v>0.12759999999999999</v>
      </c>
    </row>
    <row r="4120" spans="1:10" x14ac:dyDescent="0.25">
      <c r="A4120" s="9">
        <v>44540</v>
      </c>
      <c r="B4120" s="10">
        <v>5130.7460000000001</v>
      </c>
      <c r="C4120" s="10">
        <v>5115.9326000000001</v>
      </c>
      <c r="D4120" s="10">
        <v>5128.3404</v>
      </c>
      <c r="E4120" s="10">
        <v>5090.1558999999997</v>
      </c>
      <c r="F4120" s="10">
        <v>5118.5648000000001</v>
      </c>
      <c r="G4120" s="10">
        <v>5075380318</v>
      </c>
      <c r="H4120" s="10">
        <v>47795584723</v>
      </c>
      <c r="I4120" s="10">
        <v>-12.1812</v>
      </c>
      <c r="J4120" s="10">
        <v>-0.2374</v>
      </c>
    </row>
    <row r="4121" spans="1:10" x14ac:dyDescent="0.25">
      <c r="A4121" s="9">
        <v>44543</v>
      </c>
      <c r="B4121" s="10">
        <v>5118.5648000000001</v>
      </c>
      <c r="C4121" s="10">
        <v>5141.2263999999996</v>
      </c>
      <c r="D4121" s="10">
        <v>5153.0020000000004</v>
      </c>
      <c r="E4121" s="10">
        <v>5112.7668999999996</v>
      </c>
      <c r="F4121" s="10">
        <v>5117.0871999999999</v>
      </c>
      <c r="G4121" s="10">
        <v>5145332892</v>
      </c>
      <c r="H4121" s="10">
        <v>47945387798</v>
      </c>
      <c r="I4121" s="10">
        <v>-1.4776</v>
      </c>
      <c r="J4121" s="10">
        <v>-2.8899999999999999E-2</v>
      </c>
    </row>
    <row r="4122" spans="1:10" x14ac:dyDescent="0.25">
      <c r="A4122" s="9">
        <v>44544</v>
      </c>
      <c r="B4122" s="10">
        <v>5117.0871999999999</v>
      </c>
      <c r="C4122" s="10">
        <v>5101.7936</v>
      </c>
      <c r="D4122" s="10">
        <v>5102.1914999999999</v>
      </c>
      <c r="E4122" s="10">
        <v>5060.8685999999998</v>
      </c>
      <c r="F4122" s="10">
        <v>5064.5911999999998</v>
      </c>
      <c r="G4122" s="10">
        <v>4138153766</v>
      </c>
      <c r="H4122" s="10">
        <v>37662639814</v>
      </c>
      <c r="I4122" s="10">
        <v>-52.496000000000002</v>
      </c>
      <c r="J4122" s="10">
        <v>-1.0259</v>
      </c>
    </row>
    <row r="4123" spans="1:10" x14ac:dyDescent="0.25">
      <c r="A4123" s="9">
        <v>44545</v>
      </c>
      <c r="B4123" s="10">
        <v>5064.5911999999998</v>
      </c>
      <c r="C4123" s="10">
        <v>5063.8157000000001</v>
      </c>
      <c r="D4123" s="10">
        <v>5107.7007999999996</v>
      </c>
      <c r="E4123" s="10">
        <v>5052.4489000000003</v>
      </c>
      <c r="F4123" s="10">
        <v>5087.3927000000003</v>
      </c>
      <c r="G4123" s="10">
        <v>3624124541</v>
      </c>
      <c r="H4123" s="10">
        <v>32544092894</v>
      </c>
      <c r="I4123" s="10">
        <v>22.801500000000001</v>
      </c>
      <c r="J4123" s="10">
        <v>0.45019999999999999</v>
      </c>
    </row>
    <row r="4124" spans="1:10" x14ac:dyDescent="0.25">
      <c r="A4124" s="9">
        <v>44546</v>
      </c>
      <c r="B4124" s="10">
        <v>5087.3927000000003</v>
      </c>
      <c r="C4124" s="10">
        <v>5104.8288000000002</v>
      </c>
      <c r="D4124" s="10">
        <v>5163.4723000000004</v>
      </c>
      <c r="E4124" s="10">
        <v>5103.9393</v>
      </c>
      <c r="F4124" s="10">
        <v>5162.8636999999999</v>
      </c>
      <c r="G4124" s="10">
        <v>4615858199</v>
      </c>
      <c r="H4124" s="10">
        <v>39320565648</v>
      </c>
      <c r="I4124" s="10">
        <v>75.471000000000004</v>
      </c>
      <c r="J4124" s="10">
        <v>1.4835</v>
      </c>
    </row>
    <row r="4125" spans="1:10" x14ac:dyDescent="0.25">
      <c r="A4125" s="9">
        <v>44547</v>
      </c>
      <c r="B4125" s="10">
        <v>5162.8636999999999</v>
      </c>
      <c r="C4125" s="10">
        <v>5162.0559999999996</v>
      </c>
      <c r="D4125" s="10">
        <v>5177.9795000000004</v>
      </c>
      <c r="E4125" s="10">
        <v>5127.7641000000003</v>
      </c>
      <c r="F4125" s="10">
        <v>5129.7383</v>
      </c>
      <c r="G4125" s="10">
        <v>3940645967</v>
      </c>
      <c r="H4125" s="10">
        <v>36404589114</v>
      </c>
      <c r="I4125" s="10">
        <v>-33.125399999999999</v>
      </c>
      <c r="J4125" s="10">
        <v>-0.64159999999999995</v>
      </c>
    </row>
    <row r="4126" spans="1:10" x14ac:dyDescent="0.25">
      <c r="A4126" s="9">
        <v>44550</v>
      </c>
      <c r="B4126" s="10">
        <v>5129.7383</v>
      </c>
      <c r="C4126" s="10">
        <v>5123.6066000000001</v>
      </c>
      <c r="D4126" s="10">
        <v>5152.4377999999997</v>
      </c>
      <c r="E4126" s="10">
        <v>5079.0257000000001</v>
      </c>
      <c r="F4126" s="10">
        <v>5084.1383999999998</v>
      </c>
      <c r="G4126" s="10">
        <v>3799345666</v>
      </c>
      <c r="H4126" s="10">
        <v>33028691760</v>
      </c>
      <c r="I4126" s="10">
        <v>-45.599899999999998</v>
      </c>
      <c r="J4126" s="10">
        <v>-0.88890000000000002</v>
      </c>
    </row>
    <row r="4127" spans="1:10" x14ac:dyDescent="0.25">
      <c r="A4127" s="9">
        <v>44551</v>
      </c>
      <c r="B4127" s="10">
        <v>5084.1383999999998</v>
      </c>
      <c r="C4127" s="10">
        <v>5078.0565999999999</v>
      </c>
      <c r="D4127" s="10">
        <v>5190.4507000000003</v>
      </c>
      <c r="E4127" s="10">
        <v>5077.9301999999998</v>
      </c>
      <c r="F4127" s="10">
        <v>5186.4850999999999</v>
      </c>
      <c r="G4127" s="10">
        <v>4554365249</v>
      </c>
      <c r="H4127" s="10">
        <v>37161144984</v>
      </c>
      <c r="I4127" s="10">
        <v>102.3467</v>
      </c>
      <c r="J4127" s="10">
        <v>2.0131000000000001</v>
      </c>
    </row>
    <row r="4128" spans="1:10" x14ac:dyDescent="0.25">
      <c r="A4128" s="9">
        <v>44552</v>
      </c>
      <c r="B4128" s="10">
        <v>5186.4850999999999</v>
      </c>
      <c r="C4128" s="10">
        <v>5191.7948999999999</v>
      </c>
      <c r="D4128" s="10">
        <v>5191.7948999999999</v>
      </c>
      <c r="E4128" s="10">
        <v>5150.29</v>
      </c>
      <c r="F4128" s="10">
        <v>5166.8514999999998</v>
      </c>
      <c r="G4128" s="10">
        <v>3584613473</v>
      </c>
      <c r="H4128" s="10">
        <v>29502482948</v>
      </c>
      <c r="I4128" s="10">
        <v>-19.633600000000001</v>
      </c>
      <c r="J4128" s="10">
        <v>-0.37859999999999999</v>
      </c>
    </row>
    <row r="4129" spans="1:10" x14ac:dyDescent="0.25">
      <c r="A4129" s="9">
        <v>44553</v>
      </c>
      <c r="B4129" s="10">
        <v>5166.8514999999998</v>
      </c>
      <c r="C4129" s="10">
        <v>5162.4443000000001</v>
      </c>
      <c r="D4129" s="10">
        <v>5197.0173000000004</v>
      </c>
      <c r="E4129" s="10">
        <v>5148.3666000000003</v>
      </c>
      <c r="F4129" s="10">
        <v>5186.9165999999996</v>
      </c>
      <c r="G4129" s="10">
        <v>3592799116</v>
      </c>
      <c r="H4129" s="10">
        <v>33045114986</v>
      </c>
      <c r="I4129" s="10">
        <v>20.065100000000001</v>
      </c>
      <c r="J4129" s="10">
        <v>0.38829999999999998</v>
      </c>
    </row>
    <row r="4130" spans="1:10" x14ac:dyDescent="0.25">
      <c r="A4130" s="9">
        <v>44554</v>
      </c>
      <c r="B4130" s="10">
        <v>5186.9165999999996</v>
      </c>
      <c r="C4130" s="10">
        <v>5189.2173000000003</v>
      </c>
      <c r="D4130" s="10">
        <v>5189.6619000000001</v>
      </c>
      <c r="E4130" s="10">
        <v>5140.7097999999996</v>
      </c>
      <c r="F4130" s="10">
        <v>5156.0636999999997</v>
      </c>
      <c r="G4130" s="10">
        <v>3329989853</v>
      </c>
      <c r="H4130" s="10">
        <v>30384606926</v>
      </c>
      <c r="I4130" s="10">
        <v>-30.852900000000002</v>
      </c>
      <c r="J4130" s="10">
        <v>-0.5948</v>
      </c>
    </row>
    <row r="4131" spans="1:10" x14ac:dyDescent="0.25">
      <c r="A4131" s="9">
        <v>44557</v>
      </c>
      <c r="B4131" s="10">
        <v>5156.0636999999997</v>
      </c>
      <c r="C4131" s="10">
        <v>5159.5511999999999</v>
      </c>
      <c r="D4131" s="10">
        <v>5204.6184999999996</v>
      </c>
      <c r="E4131" s="10">
        <v>5159.5511999999999</v>
      </c>
      <c r="F4131" s="10">
        <v>5186.5717999999997</v>
      </c>
      <c r="G4131" s="10">
        <v>3353387364</v>
      </c>
      <c r="H4131" s="10">
        <v>31351696516</v>
      </c>
      <c r="I4131" s="10">
        <v>30.508099999999999</v>
      </c>
      <c r="J4131" s="10">
        <v>0.5917</v>
      </c>
    </row>
    <row r="4132" spans="1:10" x14ac:dyDescent="0.25">
      <c r="A4132" s="9">
        <v>44558</v>
      </c>
      <c r="B4132" s="10">
        <v>5186.5717999999997</v>
      </c>
      <c r="C4132" s="10">
        <v>5187.8864000000003</v>
      </c>
      <c r="D4132" s="10">
        <v>5188.3154000000004</v>
      </c>
      <c r="E4132" s="10">
        <v>5139.8019999999997</v>
      </c>
      <c r="F4132" s="10">
        <v>5160.6194999999998</v>
      </c>
      <c r="G4132" s="10">
        <v>3482399760</v>
      </c>
      <c r="H4132" s="10">
        <v>30482106838</v>
      </c>
      <c r="I4132" s="10">
        <v>-25.952300000000001</v>
      </c>
      <c r="J4132" s="10">
        <v>-0.50039999999999996</v>
      </c>
    </row>
    <row r="4133" spans="1:10" x14ac:dyDescent="0.25">
      <c r="A4133" s="9">
        <v>44559</v>
      </c>
      <c r="B4133" s="10">
        <v>5160.6194999999998</v>
      </c>
      <c r="C4133" s="10">
        <v>5157.2478000000001</v>
      </c>
      <c r="D4133" s="10">
        <v>5162.0807000000004</v>
      </c>
      <c r="E4133" s="10">
        <v>5139.0358999999999</v>
      </c>
      <c r="F4133" s="10">
        <v>5145.0328</v>
      </c>
      <c r="G4133" s="10">
        <v>2808152486</v>
      </c>
      <c r="H4133" s="10">
        <v>25172441308</v>
      </c>
      <c r="I4133" s="10">
        <v>-15.5867</v>
      </c>
      <c r="J4133" s="10">
        <v>-0.30199999999999999</v>
      </c>
    </row>
    <row r="4134" spans="1:10" x14ac:dyDescent="0.25">
      <c r="A4134" s="9">
        <v>44560</v>
      </c>
      <c r="B4134" s="10">
        <v>5145.0328</v>
      </c>
      <c r="C4134" s="10">
        <v>5144.3967000000002</v>
      </c>
      <c r="D4134" s="10">
        <v>5166.5844999999999</v>
      </c>
      <c r="E4134" s="10">
        <v>5143.2331000000004</v>
      </c>
      <c r="F4134" s="10">
        <v>5158.3534</v>
      </c>
      <c r="G4134" s="10">
        <v>2894905901</v>
      </c>
      <c r="H4134" s="10">
        <v>25272917719</v>
      </c>
      <c r="I4134" s="10">
        <v>13.320600000000001</v>
      </c>
      <c r="J4134" s="10">
        <v>0.25890000000000002</v>
      </c>
    </row>
    <row r="4135" spans="1:10" x14ac:dyDescent="0.25">
      <c r="A4135" s="9">
        <v>44561</v>
      </c>
      <c r="B4135" s="10">
        <v>5158.3534</v>
      </c>
      <c r="C4135" s="10">
        <v>5160.5720000000001</v>
      </c>
      <c r="D4135" s="10">
        <v>5217.7138000000004</v>
      </c>
      <c r="E4135" s="10">
        <v>5156.2728999999999</v>
      </c>
      <c r="F4135" s="10">
        <v>5209.9022999999997</v>
      </c>
      <c r="G4135" s="10">
        <v>3011516244</v>
      </c>
      <c r="H4135" s="10">
        <v>28159297160</v>
      </c>
      <c r="I4135" s="10">
        <v>51.548900000000003</v>
      </c>
      <c r="J4135" s="10">
        <v>0.99929999999999997</v>
      </c>
    </row>
    <row r="4136" spans="1:10" x14ac:dyDescent="0.25">
      <c r="A4136" s="9">
        <v>44565</v>
      </c>
      <c r="B4136" s="10">
        <v>5209.9022999999997</v>
      </c>
      <c r="C4136" s="10">
        <v>5235.9327999999996</v>
      </c>
      <c r="D4136" s="10">
        <v>5284.0567000000001</v>
      </c>
      <c r="E4136" s="10">
        <v>5230.3986999999997</v>
      </c>
      <c r="F4136" s="10">
        <v>5272.7556000000004</v>
      </c>
      <c r="G4136" s="10">
        <v>4369261538</v>
      </c>
      <c r="H4136" s="10">
        <v>41075424301</v>
      </c>
      <c r="I4136" s="10">
        <v>62.853299999999997</v>
      </c>
      <c r="J4136" s="10">
        <v>1.2063999999999999</v>
      </c>
    </row>
    <row r="4137" spans="1:10" x14ac:dyDescent="0.25">
      <c r="A4137" s="9">
        <v>44566</v>
      </c>
      <c r="B4137" s="10">
        <v>5272.7556000000004</v>
      </c>
      <c r="C4137" s="10">
        <v>5257.4125999999997</v>
      </c>
      <c r="D4137" s="10">
        <v>5272.9902000000002</v>
      </c>
      <c r="E4137" s="10">
        <v>5223.6084000000001</v>
      </c>
      <c r="F4137" s="10">
        <v>5258.0069000000003</v>
      </c>
      <c r="G4137" s="10">
        <v>5361003261</v>
      </c>
      <c r="H4137" s="10">
        <v>47402969547</v>
      </c>
      <c r="I4137" s="10">
        <v>-14.748699999999999</v>
      </c>
      <c r="J4137" s="10">
        <v>-0.2797</v>
      </c>
    </row>
    <row r="4138" spans="1:10" x14ac:dyDescent="0.25">
      <c r="A4138" s="9">
        <v>44567</v>
      </c>
      <c r="B4138" s="10">
        <v>5258.0069000000003</v>
      </c>
      <c r="C4138" s="10">
        <v>5242.0675000000001</v>
      </c>
      <c r="D4138" s="10">
        <v>5284.4363000000003</v>
      </c>
      <c r="E4138" s="10">
        <v>5237.6589000000004</v>
      </c>
      <c r="F4138" s="10">
        <v>5281.6172999999999</v>
      </c>
      <c r="G4138" s="10">
        <v>4410424900</v>
      </c>
      <c r="H4138" s="10">
        <v>38731914300</v>
      </c>
      <c r="I4138" s="10">
        <v>23.610399999999998</v>
      </c>
      <c r="J4138" s="10">
        <v>0.44900000000000001</v>
      </c>
    </row>
    <row r="4139" spans="1:10" x14ac:dyDescent="0.25">
      <c r="A4139" s="9">
        <v>44568</v>
      </c>
      <c r="B4139" s="10">
        <v>5281.6172999999999</v>
      </c>
      <c r="C4139" s="10">
        <v>5277.5235000000002</v>
      </c>
      <c r="D4139" s="10">
        <v>5347.4736999999996</v>
      </c>
      <c r="E4139" s="10">
        <v>5277.5235000000002</v>
      </c>
      <c r="F4139" s="10">
        <v>5296.2817999999997</v>
      </c>
      <c r="G4139" s="10">
        <v>5871778944</v>
      </c>
      <c r="H4139" s="10">
        <v>48082318089</v>
      </c>
      <c r="I4139" s="10">
        <v>14.6645</v>
      </c>
      <c r="J4139" s="10">
        <v>0.2777</v>
      </c>
    </row>
    <row r="4140" spans="1:10" x14ac:dyDescent="0.25">
      <c r="A4140" s="9">
        <v>44571</v>
      </c>
      <c r="B4140" s="10">
        <v>5296.2817999999997</v>
      </c>
      <c r="C4140" s="10">
        <v>5293.7861000000003</v>
      </c>
      <c r="D4140" s="10">
        <v>5348.7701999999999</v>
      </c>
      <c r="E4140" s="10">
        <v>5289.3235000000004</v>
      </c>
      <c r="F4140" s="10">
        <v>5347.8285999999998</v>
      </c>
      <c r="G4140" s="10">
        <v>4884355248</v>
      </c>
      <c r="H4140" s="10">
        <v>40959920815</v>
      </c>
      <c r="I4140" s="10">
        <v>51.546799999999998</v>
      </c>
      <c r="J4140" s="10">
        <v>0.97330000000000005</v>
      </c>
    </row>
    <row r="4141" spans="1:10" x14ac:dyDescent="0.25">
      <c r="A4141" s="9">
        <v>44572</v>
      </c>
      <c r="B4141" s="10">
        <v>5347.8285999999998</v>
      </c>
      <c r="C4141" s="10">
        <v>5340.9912000000004</v>
      </c>
      <c r="D4141" s="10">
        <v>5400.6135999999997</v>
      </c>
      <c r="E4141" s="10">
        <v>5338.6183000000001</v>
      </c>
      <c r="F4141" s="10">
        <v>5371.9026000000003</v>
      </c>
      <c r="G4141" s="10">
        <v>5090362694</v>
      </c>
      <c r="H4141" s="10">
        <v>44903401181</v>
      </c>
      <c r="I4141" s="10">
        <v>24.074000000000002</v>
      </c>
      <c r="J4141" s="10">
        <v>0.45019999999999999</v>
      </c>
    </row>
    <row r="4142" spans="1:10" x14ac:dyDescent="0.25">
      <c r="A4142" s="9">
        <v>44573</v>
      </c>
      <c r="B4142" s="10">
        <v>5371.9026000000003</v>
      </c>
      <c r="C4142" s="10">
        <v>5365.8796000000002</v>
      </c>
      <c r="D4142" s="10">
        <v>5366.3963999999996</v>
      </c>
      <c r="E4142" s="10">
        <v>5306.7839000000004</v>
      </c>
      <c r="F4142" s="10">
        <v>5347.7160999999996</v>
      </c>
      <c r="G4142" s="10">
        <v>4284687765</v>
      </c>
      <c r="H4142" s="10">
        <v>37025144957</v>
      </c>
      <c r="I4142" s="10">
        <v>-24.186499999999999</v>
      </c>
      <c r="J4142" s="10">
        <v>-0.45019999999999999</v>
      </c>
    </row>
    <row r="4143" spans="1:10" x14ac:dyDescent="0.25">
      <c r="A4143" s="9">
        <v>44574</v>
      </c>
      <c r="B4143" s="10">
        <v>5347.7160999999996</v>
      </c>
      <c r="C4143" s="10">
        <v>5346.2272999999996</v>
      </c>
      <c r="D4143" s="10">
        <v>5386.6418999999996</v>
      </c>
      <c r="E4143" s="10">
        <v>5329.9490999999998</v>
      </c>
      <c r="F4143" s="10">
        <v>5331.4973</v>
      </c>
      <c r="G4143" s="10">
        <v>4605323047</v>
      </c>
      <c r="H4143" s="10">
        <v>38212552093</v>
      </c>
      <c r="I4143" s="10">
        <v>-16.218800000000002</v>
      </c>
      <c r="J4143" s="10">
        <v>-0.30330000000000001</v>
      </c>
    </row>
    <row r="4144" spans="1:10" x14ac:dyDescent="0.25">
      <c r="A4144" s="9">
        <v>44575</v>
      </c>
      <c r="B4144" s="10">
        <v>5331.4973</v>
      </c>
      <c r="C4144" s="10">
        <v>5309.7882</v>
      </c>
      <c r="D4144" s="10">
        <v>5310.2257</v>
      </c>
      <c r="E4144" s="10">
        <v>5233.3303999999998</v>
      </c>
      <c r="F4144" s="10">
        <v>5235.9777000000004</v>
      </c>
      <c r="G4144" s="10">
        <v>4766445327</v>
      </c>
      <c r="H4144" s="10">
        <v>38883923752</v>
      </c>
      <c r="I4144" s="10">
        <v>-95.519599999999997</v>
      </c>
      <c r="J4144" s="10">
        <v>-1.7916000000000001</v>
      </c>
    </row>
    <row r="4145" spans="1:10" x14ac:dyDescent="0.25">
      <c r="A4145" s="9">
        <v>44578</v>
      </c>
      <c r="B4145" s="10">
        <v>5235.9777000000004</v>
      </c>
      <c r="C4145" s="10">
        <v>5238.6126000000004</v>
      </c>
      <c r="D4145" s="10">
        <v>5267.4137000000001</v>
      </c>
      <c r="E4145" s="10">
        <v>5234.0559000000003</v>
      </c>
      <c r="F4145" s="10">
        <v>5251.1608999999999</v>
      </c>
      <c r="G4145" s="10">
        <v>3202551101</v>
      </c>
      <c r="H4145" s="10">
        <v>28016548488</v>
      </c>
      <c r="I4145" s="10">
        <v>15.183199999999999</v>
      </c>
      <c r="J4145" s="10">
        <v>0.28999999999999998</v>
      </c>
    </row>
    <row r="4146" spans="1:10" x14ac:dyDescent="0.25">
      <c r="A4146" s="9">
        <v>44579</v>
      </c>
      <c r="B4146" s="10">
        <v>5251.1608999999999</v>
      </c>
      <c r="C4146" s="10">
        <v>5257.6671999999999</v>
      </c>
      <c r="D4146" s="10">
        <v>5321.2160000000003</v>
      </c>
      <c r="E4146" s="10">
        <v>5237.5282999999999</v>
      </c>
      <c r="F4146" s="10">
        <v>5303.1782999999996</v>
      </c>
      <c r="G4146" s="10">
        <v>4723084358</v>
      </c>
      <c r="H4146" s="10">
        <v>38948507383</v>
      </c>
      <c r="I4146" s="10">
        <v>52.017400000000002</v>
      </c>
      <c r="J4146" s="10">
        <v>0.99060000000000004</v>
      </c>
    </row>
    <row r="4147" spans="1:10" x14ac:dyDescent="0.25">
      <c r="A4147" s="9">
        <v>44580</v>
      </c>
      <c r="B4147" s="10">
        <v>5303.1782999999996</v>
      </c>
      <c r="C4147" s="10">
        <v>5305.4758000000002</v>
      </c>
      <c r="D4147" s="10">
        <v>5363.2069000000001</v>
      </c>
      <c r="E4147" s="10">
        <v>5301.0429000000004</v>
      </c>
      <c r="F4147" s="10">
        <v>5338.3387000000002</v>
      </c>
      <c r="G4147" s="10">
        <v>4879085276</v>
      </c>
      <c r="H4147" s="10">
        <v>43797117086</v>
      </c>
      <c r="I4147" s="10">
        <v>35.160400000000003</v>
      </c>
      <c r="J4147" s="10">
        <v>0.66300000000000003</v>
      </c>
    </row>
    <row r="4148" spans="1:10" x14ac:dyDescent="0.25">
      <c r="A4148" s="9">
        <v>44581</v>
      </c>
      <c r="B4148" s="10">
        <v>5338.3387000000002</v>
      </c>
      <c r="C4148" s="10">
        <v>5340.9052000000001</v>
      </c>
      <c r="D4148" s="10">
        <v>5375.8518999999997</v>
      </c>
      <c r="E4148" s="10">
        <v>5300.3882999999996</v>
      </c>
      <c r="F4148" s="10">
        <v>5318.1382999999996</v>
      </c>
      <c r="G4148" s="10">
        <v>5694331261</v>
      </c>
      <c r="H4148" s="10">
        <v>47729881743</v>
      </c>
      <c r="I4148" s="10">
        <v>-20.200399999999998</v>
      </c>
      <c r="J4148" s="10">
        <v>-0.37840000000000001</v>
      </c>
    </row>
    <row r="4149" spans="1:10" x14ac:dyDescent="0.25">
      <c r="A4149" s="9">
        <v>44582</v>
      </c>
      <c r="B4149" s="10">
        <v>5318.1382999999996</v>
      </c>
      <c r="C4149" s="10">
        <v>5314.4053000000004</v>
      </c>
      <c r="D4149" s="10">
        <v>5322.0046000000002</v>
      </c>
      <c r="E4149" s="10">
        <v>5262.9881999999998</v>
      </c>
      <c r="F4149" s="10">
        <v>5276.7259000000004</v>
      </c>
      <c r="G4149" s="10">
        <v>4310438931</v>
      </c>
      <c r="H4149" s="10">
        <v>36471540273</v>
      </c>
      <c r="I4149" s="10">
        <v>-41.412399999999998</v>
      </c>
      <c r="J4149" s="10">
        <v>-0.77869999999999995</v>
      </c>
    </row>
    <row r="4150" spans="1:10" x14ac:dyDescent="0.25">
      <c r="A4150" s="9">
        <v>44585</v>
      </c>
      <c r="B4150" s="10">
        <v>5276.7259000000004</v>
      </c>
      <c r="C4150" s="10">
        <v>5258.0784000000003</v>
      </c>
      <c r="D4150" s="10">
        <v>5286.1143000000002</v>
      </c>
      <c r="E4150" s="10">
        <v>5209.6805999999997</v>
      </c>
      <c r="F4150" s="10">
        <v>5252.3922000000002</v>
      </c>
      <c r="G4150" s="10">
        <v>3902713540</v>
      </c>
      <c r="H4150" s="10">
        <v>32515562564</v>
      </c>
      <c r="I4150" s="10">
        <v>-24.3337</v>
      </c>
      <c r="J4150" s="10">
        <v>-0.4612</v>
      </c>
    </row>
    <row r="4151" spans="1:10" x14ac:dyDescent="0.25">
      <c r="A4151" s="9">
        <v>44586</v>
      </c>
      <c r="B4151" s="10">
        <v>5252.3922000000002</v>
      </c>
      <c r="C4151" s="10">
        <v>5224.2794000000004</v>
      </c>
      <c r="D4151" s="10">
        <v>5229.0253000000002</v>
      </c>
      <c r="E4151" s="10">
        <v>5070.317</v>
      </c>
      <c r="F4151" s="10">
        <v>5070.7303000000002</v>
      </c>
      <c r="G4151" s="10">
        <v>4001510774</v>
      </c>
      <c r="H4151" s="10">
        <v>32227466288</v>
      </c>
      <c r="I4151" s="10">
        <v>-181.6619</v>
      </c>
      <c r="J4151" s="10">
        <v>-3.4586999999999999</v>
      </c>
    </row>
    <row r="4152" spans="1:10" x14ac:dyDescent="0.25">
      <c r="A4152" s="9">
        <v>44587</v>
      </c>
      <c r="B4152" s="10">
        <v>5070.7303000000002</v>
      </c>
      <c r="C4152" s="10">
        <v>5078.8549000000003</v>
      </c>
      <c r="D4152" s="10">
        <v>5121.6000999999997</v>
      </c>
      <c r="E4152" s="10">
        <v>5053.5176000000001</v>
      </c>
      <c r="F4152" s="10">
        <v>5102.6571999999996</v>
      </c>
      <c r="G4152" s="10">
        <v>3182725806</v>
      </c>
      <c r="H4152" s="10">
        <v>25696096524</v>
      </c>
      <c r="I4152" s="10">
        <v>31.9269</v>
      </c>
      <c r="J4152" s="10">
        <v>0.62960000000000005</v>
      </c>
    </row>
    <row r="4153" spans="1:10" x14ac:dyDescent="0.25">
      <c r="A4153" s="9">
        <v>44588</v>
      </c>
      <c r="B4153" s="10">
        <v>5102.6571999999996</v>
      </c>
      <c r="C4153" s="10">
        <v>5104.7932000000001</v>
      </c>
      <c r="D4153" s="10">
        <v>5114.1908000000003</v>
      </c>
      <c r="E4153" s="10">
        <v>5033.8783999999996</v>
      </c>
      <c r="F4153" s="10">
        <v>5033.8933999999999</v>
      </c>
      <c r="G4153" s="10">
        <v>3551133911</v>
      </c>
      <c r="H4153" s="10">
        <v>28680598972</v>
      </c>
      <c r="I4153" s="10">
        <v>-68.763800000000003</v>
      </c>
      <c r="J4153" s="10">
        <v>-1.3475999999999999</v>
      </c>
    </row>
    <row r="4154" spans="1:10" x14ac:dyDescent="0.25">
      <c r="A4154" s="9">
        <v>44589</v>
      </c>
      <c r="B4154" s="10">
        <v>5033.8933999999999</v>
      </c>
      <c r="C4154" s="10">
        <v>5056.4053000000004</v>
      </c>
      <c r="D4154" s="10">
        <v>5065.5253000000002</v>
      </c>
      <c r="E4154" s="10">
        <v>4973.5842000000002</v>
      </c>
      <c r="F4154" s="10">
        <v>5009.7413999999999</v>
      </c>
      <c r="G4154" s="10">
        <v>4144515885</v>
      </c>
      <c r="H4154" s="10">
        <v>32383866463</v>
      </c>
      <c r="I4154" s="10">
        <v>-24.152000000000001</v>
      </c>
      <c r="J4154" s="10">
        <v>-0.4798</v>
      </c>
    </row>
    <row r="4155" spans="1:10" x14ac:dyDescent="0.25">
      <c r="A4155" s="9">
        <v>44599</v>
      </c>
      <c r="B4155" s="10">
        <v>5009.7413999999999</v>
      </c>
      <c r="C4155" s="10">
        <v>5050.9755999999998</v>
      </c>
      <c r="D4155" s="10">
        <v>5147.7147999999997</v>
      </c>
      <c r="E4155" s="10">
        <v>5050.9755999999998</v>
      </c>
      <c r="F4155" s="10">
        <v>5140.6036000000004</v>
      </c>
      <c r="G4155" s="10">
        <v>5014066198</v>
      </c>
      <c r="H4155" s="10">
        <v>38833412541</v>
      </c>
      <c r="I4155" s="10">
        <v>130.8622</v>
      </c>
      <c r="J4155" s="10">
        <v>2.6122000000000001</v>
      </c>
    </row>
    <row r="4156" spans="1:10" x14ac:dyDescent="0.25">
      <c r="A4156" s="9">
        <v>44600</v>
      </c>
      <c r="B4156" s="10">
        <v>5140.6036000000004</v>
      </c>
      <c r="C4156" s="10">
        <v>5154.0240000000003</v>
      </c>
      <c r="D4156" s="10">
        <v>5254.5344999999998</v>
      </c>
      <c r="E4156" s="10">
        <v>5149.9947000000002</v>
      </c>
      <c r="F4156" s="10">
        <v>5254.5344999999998</v>
      </c>
      <c r="G4156" s="10">
        <v>5898584826</v>
      </c>
      <c r="H4156" s="10">
        <v>44082715645</v>
      </c>
      <c r="I4156" s="10">
        <v>113.93089999999999</v>
      </c>
      <c r="J4156" s="10">
        <v>2.2162999999999999</v>
      </c>
    </row>
    <row r="4157" spans="1:10" x14ac:dyDescent="0.25">
      <c r="A4157" s="9">
        <v>44601</v>
      </c>
      <c r="B4157" s="10">
        <v>5254.5344999999998</v>
      </c>
      <c r="C4157" s="10">
        <v>5252.3887000000004</v>
      </c>
      <c r="D4157" s="10">
        <v>5302.7394999999997</v>
      </c>
      <c r="E4157" s="10">
        <v>5237.5577000000003</v>
      </c>
      <c r="F4157" s="10">
        <v>5278.9268000000002</v>
      </c>
      <c r="G4157" s="10">
        <v>5016646357</v>
      </c>
      <c r="H4157" s="10">
        <v>41058395022</v>
      </c>
      <c r="I4157" s="10">
        <v>24.392299999999999</v>
      </c>
      <c r="J4157" s="10">
        <v>0.4642</v>
      </c>
    </row>
    <row r="4158" spans="1:10" x14ac:dyDescent="0.25">
      <c r="A4158" s="9">
        <v>44602</v>
      </c>
      <c r="B4158" s="10">
        <v>5278.9268000000002</v>
      </c>
      <c r="C4158" s="10">
        <v>5264.9083000000001</v>
      </c>
      <c r="D4158" s="10">
        <v>5336.7452999999996</v>
      </c>
      <c r="E4158" s="10">
        <v>5239.9362000000001</v>
      </c>
      <c r="F4158" s="10">
        <v>5336.1947</v>
      </c>
      <c r="G4158" s="10">
        <v>4505065433</v>
      </c>
      <c r="H4158" s="10">
        <v>39113931648</v>
      </c>
      <c r="I4158" s="10">
        <v>57.267899999999997</v>
      </c>
      <c r="J4158" s="10">
        <v>1.0848</v>
      </c>
    </row>
    <row r="4159" spans="1:10" x14ac:dyDescent="0.25">
      <c r="A4159" s="9">
        <v>44603</v>
      </c>
      <c r="B4159" s="10">
        <v>5336.1947</v>
      </c>
      <c r="C4159" s="10">
        <v>5332.5888000000004</v>
      </c>
      <c r="D4159" s="10">
        <v>5382.1908999999996</v>
      </c>
      <c r="E4159" s="10">
        <v>5321.1109999999999</v>
      </c>
      <c r="F4159" s="10">
        <v>5325.3022000000001</v>
      </c>
      <c r="G4159" s="10">
        <v>5537099361</v>
      </c>
      <c r="H4159" s="10">
        <v>48401733197</v>
      </c>
      <c r="I4159" s="10">
        <v>-10.8925</v>
      </c>
      <c r="J4159" s="10">
        <v>-0.2041</v>
      </c>
    </row>
    <row r="4160" spans="1:10" x14ac:dyDescent="0.25">
      <c r="A4160" s="9">
        <v>44606</v>
      </c>
      <c r="B4160" s="10">
        <v>5325.3022000000001</v>
      </c>
      <c r="C4160" s="10">
        <v>5310.1813000000002</v>
      </c>
      <c r="D4160" s="10">
        <v>5317.1907000000001</v>
      </c>
      <c r="E4160" s="10">
        <v>5227.5883999999996</v>
      </c>
      <c r="F4160" s="10">
        <v>5242.9058999999997</v>
      </c>
      <c r="G4160" s="10">
        <v>4787101764</v>
      </c>
      <c r="H4160" s="10">
        <v>38455941734</v>
      </c>
      <c r="I4160" s="10">
        <v>-82.396299999999997</v>
      </c>
      <c r="J4160" s="10">
        <v>-1.5472999999999999</v>
      </c>
    </row>
    <row r="4161" spans="1:10" x14ac:dyDescent="0.25">
      <c r="A4161" s="9">
        <v>44607</v>
      </c>
      <c r="B4161" s="10">
        <v>5242.9058999999997</v>
      </c>
      <c r="C4161" s="10">
        <v>5241.2749000000003</v>
      </c>
      <c r="D4161" s="10">
        <v>5247.9044000000004</v>
      </c>
      <c r="E4161" s="10">
        <v>5187.3549000000003</v>
      </c>
      <c r="F4161" s="10">
        <v>5221.0933000000005</v>
      </c>
      <c r="G4161" s="10">
        <v>3756594878</v>
      </c>
      <c r="H4161" s="10">
        <v>31455090965</v>
      </c>
      <c r="I4161" s="10">
        <v>-21.8126</v>
      </c>
      <c r="J4161" s="10">
        <v>-0.41599999999999998</v>
      </c>
    </row>
    <row r="4162" spans="1:10" x14ac:dyDescent="0.25">
      <c r="A4162" s="9">
        <v>44608</v>
      </c>
      <c r="B4162" s="10">
        <v>5221.0933000000005</v>
      </c>
      <c r="C4162" s="10">
        <v>5232.2654000000002</v>
      </c>
      <c r="D4162" s="10">
        <v>5271.0460999999996</v>
      </c>
      <c r="E4162" s="10">
        <v>5228.1707999999999</v>
      </c>
      <c r="F4162" s="10">
        <v>5268.1763000000001</v>
      </c>
      <c r="G4162" s="10">
        <v>3123182986</v>
      </c>
      <c r="H4162" s="10">
        <v>26256436713</v>
      </c>
      <c r="I4162" s="10">
        <v>47.082999999999998</v>
      </c>
      <c r="J4162" s="10">
        <v>0.90180000000000005</v>
      </c>
    </row>
    <row r="4163" spans="1:10" x14ac:dyDescent="0.25">
      <c r="A4163" s="9">
        <v>44609</v>
      </c>
      <c r="B4163" s="10">
        <v>5268.1763000000001</v>
      </c>
      <c r="C4163" s="10">
        <v>5263.5658999999996</v>
      </c>
      <c r="D4163" s="10">
        <v>5264.9561000000003</v>
      </c>
      <c r="E4163" s="10">
        <v>5229.8109000000004</v>
      </c>
      <c r="F4163" s="10">
        <v>5244.6058999999996</v>
      </c>
      <c r="G4163" s="10">
        <v>3165335444</v>
      </c>
      <c r="H4163" s="10">
        <v>27176180353</v>
      </c>
      <c r="I4163" s="10">
        <v>-23.570399999999999</v>
      </c>
      <c r="J4163" s="10">
        <v>-0.44740000000000002</v>
      </c>
    </row>
    <row r="4164" spans="1:10" x14ac:dyDescent="0.25">
      <c r="A4164" s="9">
        <v>44610</v>
      </c>
      <c r="B4164" s="10">
        <v>5244.6058999999996</v>
      </c>
      <c r="C4164" s="10">
        <v>5228.9013999999997</v>
      </c>
      <c r="D4164" s="10">
        <v>5345.8989000000001</v>
      </c>
      <c r="E4164" s="10">
        <v>5220.6877999999997</v>
      </c>
      <c r="F4164" s="10">
        <v>5345.1593999999996</v>
      </c>
      <c r="G4164" s="10">
        <v>4078858507</v>
      </c>
      <c r="H4164" s="10">
        <v>35596738948</v>
      </c>
      <c r="I4164" s="10">
        <v>100.5535</v>
      </c>
      <c r="J4164" s="10">
        <v>1.9173</v>
      </c>
    </row>
    <row r="4165" spans="1:10" x14ac:dyDescent="0.25">
      <c r="A4165" s="9">
        <v>44613</v>
      </c>
      <c r="B4165" s="10">
        <v>5345.1593999999996</v>
      </c>
      <c r="C4165" s="10">
        <v>5347.6333000000004</v>
      </c>
      <c r="D4165" s="10">
        <v>5386.7710999999999</v>
      </c>
      <c r="E4165" s="10">
        <v>5316.8284999999996</v>
      </c>
      <c r="F4165" s="10">
        <v>5379.5402999999997</v>
      </c>
      <c r="G4165" s="10">
        <v>3618159769</v>
      </c>
      <c r="H4165" s="10">
        <v>31392376611</v>
      </c>
      <c r="I4165" s="10">
        <v>34.380899999999997</v>
      </c>
      <c r="J4165" s="10">
        <v>0.64319999999999999</v>
      </c>
    </row>
    <row r="4166" spans="1:10" x14ac:dyDescent="0.25">
      <c r="A4166" s="9">
        <v>44614</v>
      </c>
      <c r="B4166" s="10">
        <v>5379.5402999999997</v>
      </c>
      <c r="C4166" s="10">
        <v>5347.0077000000001</v>
      </c>
      <c r="D4166" s="10">
        <v>5364.0573999999997</v>
      </c>
      <c r="E4166" s="10">
        <v>5297.4885999999997</v>
      </c>
      <c r="F4166" s="10">
        <v>5334.1764000000003</v>
      </c>
      <c r="G4166" s="10">
        <v>3568225672</v>
      </c>
      <c r="H4166" s="10">
        <v>31556275511</v>
      </c>
      <c r="I4166" s="10">
        <v>-45.363900000000001</v>
      </c>
      <c r="J4166" s="10">
        <v>-0.84330000000000005</v>
      </c>
    </row>
    <row r="4167" spans="1:10" x14ac:dyDescent="0.25">
      <c r="A4167" s="9">
        <v>44615</v>
      </c>
      <c r="B4167" s="10">
        <v>5334.1764000000003</v>
      </c>
      <c r="C4167" s="10">
        <v>5332.8964999999998</v>
      </c>
      <c r="D4167" s="10">
        <v>5345.29</v>
      </c>
      <c r="E4167" s="10">
        <v>5289.5797000000002</v>
      </c>
      <c r="F4167" s="10">
        <v>5319.4470000000001</v>
      </c>
      <c r="G4167" s="10">
        <v>3746644819</v>
      </c>
      <c r="H4167" s="10">
        <v>32221297900</v>
      </c>
      <c r="I4167" s="10">
        <v>-14.7294</v>
      </c>
      <c r="J4167" s="10">
        <v>-0.27610000000000001</v>
      </c>
    </row>
    <row r="4168" spans="1:10" x14ac:dyDescent="0.25">
      <c r="A4168" s="9">
        <v>44616</v>
      </c>
      <c r="B4168" s="10">
        <v>5319.4470000000001</v>
      </c>
      <c r="C4168" s="10">
        <v>5302.8696</v>
      </c>
      <c r="D4168" s="10">
        <v>5318.4724999999999</v>
      </c>
      <c r="E4168" s="10">
        <v>5171.3525</v>
      </c>
      <c r="F4168" s="10">
        <v>5216.4931999999999</v>
      </c>
      <c r="G4168" s="10">
        <v>5105592370</v>
      </c>
      <c r="H4168" s="10">
        <v>40343440986</v>
      </c>
      <c r="I4168" s="10">
        <v>-102.9538</v>
      </c>
      <c r="J4168" s="10">
        <v>-1.9354</v>
      </c>
    </row>
    <row r="4169" spans="1:10" x14ac:dyDescent="0.25">
      <c r="A4169" s="9">
        <v>44617</v>
      </c>
      <c r="B4169" s="10">
        <v>5216.4931999999999</v>
      </c>
      <c r="C4169" s="10">
        <v>5230.7986000000001</v>
      </c>
      <c r="D4169" s="10">
        <v>5280.4306999999999</v>
      </c>
      <c r="E4169" s="10">
        <v>5187.3999000000003</v>
      </c>
      <c r="F4169" s="10">
        <v>5215.192</v>
      </c>
      <c r="G4169" s="10">
        <v>4580723768</v>
      </c>
      <c r="H4169" s="10">
        <v>37563375370</v>
      </c>
      <c r="I4169" s="10">
        <v>-1.3011999999999999</v>
      </c>
      <c r="J4169" s="10">
        <v>-2.4899999999999999E-2</v>
      </c>
    </row>
    <row r="4170" spans="1:10" x14ac:dyDescent="0.25">
      <c r="A4170" s="9">
        <v>44620</v>
      </c>
      <c r="B4170" s="10">
        <v>5215.192</v>
      </c>
      <c r="C4170" s="10">
        <v>5214.2298000000001</v>
      </c>
      <c r="D4170" s="10">
        <v>5220.9849999999997</v>
      </c>
      <c r="E4170" s="10">
        <v>5155.8981999999996</v>
      </c>
      <c r="F4170" s="10">
        <v>5219.1451999999999</v>
      </c>
      <c r="G4170" s="10">
        <v>3710908633</v>
      </c>
      <c r="H4170" s="10">
        <v>30944098564</v>
      </c>
      <c r="I4170" s="10">
        <v>3.9531999999999998</v>
      </c>
      <c r="J4170" s="10">
        <v>7.5800000000000006E-2</v>
      </c>
    </row>
    <row r="4171" spans="1:10" x14ac:dyDescent="0.25">
      <c r="A4171" s="9">
        <v>44621</v>
      </c>
      <c r="B4171" s="10">
        <v>5219.1451999999999</v>
      </c>
      <c r="C4171" s="10">
        <v>5230.2903999999999</v>
      </c>
      <c r="D4171" s="10">
        <v>5268.7262000000001</v>
      </c>
      <c r="E4171" s="10">
        <v>5206.7512999999999</v>
      </c>
      <c r="F4171" s="10">
        <v>5263.5753999999997</v>
      </c>
      <c r="G4171" s="10">
        <v>3518958476</v>
      </c>
      <c r="H4171" s="10">
        <v>29880445683</v>
      </c>
      <c r="I4171" s="10">
        <v>44.430199999999999</v>
      </c>
      <c r="J4171" s="10">
        <v>0.85129999999999995</v>
      </c>
    </row>
    <row r="4172" spans="1:10" x14ac:dyDescent="0.25">
      <c r="A4172" s="9">
        <v>44622</v>
      </c>
      <c r="B4172" s="10">
        <v>5263.5753999999997</v>
      </c>
      <c r="C4172" s="10">
        <v>5260.5652</v>
      </c>
      <c r="D4172" s="10">
        <v>5303.5971</v>
      </c>
      <c r="E4172" s="10">
        <v>5253.2933999999996</v>
      </c>
      <c r="F4172" s="10">
        <v>5298.6480000000001</v>
      </c>
      <c r="G4172" s="10">
        <v>3444157803</v>
      </c>
      <c r="H4172" s="10">
        <v>28759573876</v>
      </c>
      <c r="I4172" s="10">
        <v>35.072600000000001</v>
      </c>
      <c r="J4172" s="10">
        <v>0.6663</v>
      </c>
    </row>
    <row r="4173" spans="1:10" x14ac:dyDescent="0.25">
      <c r="A4173" s="9">
        <v>44623</v>
      </c>
      <c r="B4173" s="10">
        <v>5298.6480000000001</v>
      </c>
      <c r="C4173" s="10">
        <v>5311.6507000000001</v>
      </c>
      <c r="D4173" s="10">
        <v>5364.4612999999999</v>
      </c>
      <c r="E4173" s="10">
        <v>5311.4</v>
      </c>
      <c r="F4173" s="10">
        <v>5355.0093999999999</v>
      </c>
      <c r="G4173" s="10">
        <v>4932986927</v>
      </c>
      <c r="H4173" s="10">
        <v>39855622091</v>
      </c>
      <c r="I4173" s="10">
        <v>56.361400000000003</v>
      </c>
      <c r="J4173" s="10">
        <v>1.0637000000000001</v>
      </c>
    </row>
    <row r="4174" spans="1:10" x14ac:dyDescent="0.25">
      <c r="A4174" s="9">
        <v>44624</v>
      </c>
      <c r="B4174" s="10">
        <v>5355.0093999999999</v>
      </c>
      <c r="C4174" s="10">
        <v>5336.9492</v>
      </c>
      <c r="D4174" s="10">
        <v>5365.8653999999997</v>
      </c>
      <c r="E4174" s="10">
        <v>5282.299</v>
      </c>
      <c r="F4174" s="10">
        <v>5329.2221</v>
      </c>
      <c r="G4174" s="10">
        <v>4224172128</v>
      </c>
      <c r="H4174" s="10">
        <v>36362940482</v>
      </c>
      <c r="I4174" s="10">
        <v>-25.787299999999998</v>
      </c>
      <c r="J4174" s="10">
        <v>-0.48159999999999997</v>
      </c>
    </row>
    <row r="4175" spans="1:10" x14ac:dyDescent="0.25">
      <c r="A4175" s="9">
        <v>44627</v>
      </c>
      <c r="B4175" s="10">
        <v>5329.2221</v>
      </c>
      <c r="C4175" s="10">
        <v>5344.1629999999996</v>
      </c>
      <c r="D4175" s="10">
        <v>5356.6644999999999</v>
      </c>
      <c r="E4175" s="10">
        <v>5253.2987999999996</v>
      </c>
      <c r="F4175" s="10">
        <v>5271.5195000000003</v>
      </c>
      <c r="G4175" s="10">
        <v>4864760372</v>
      </c>
      <c r="H4175" s="10">
        <v>41055138612</v>
      </c>
      <c r="I4175" s="10">
        <v>-57.702599999999997</v>
      </c>
      <c r="J4175" s="10">
        <v>-1.0828</v>
      </c>
    </row>
    <row r="4176" spans="1:10" x14ac:dyDescent="0.25">
      <c r="A4176" s="9">
        <v>44628</v>
      </c>
      <c r="B4176" s="10">
        <v>5271.5195000000003</v>
      </c>
      <c r="C4176" s="10">
        <v>5253.7505000000001</v>
      </c>
      <c r="D4176" s="10">
        <v>5255.8257000000003</v>
      </c>
      <c r="E4176" s="10">
        <v>5088.2142000000003</v>
      </c>
      <c r="F4176" s="10">
        <v>5090.0852000000004</v>
      </c>
      <c r="G4176" s="10">
        <v>4941214367</v>
      </c>
      <c r="H4176" s="10">
        <v>41324895577</v>
      </c>
      <c r="I4176" s="10">
        <v>-181.43430000000001</v>
      </c>
      <c r="J4176" s="10">
        <v>-3.4418000000000002</v>
      </c>
    </row>
    <row r="4177" spans="1:10" x14ac:dyDescent="0.25">
      <c r="A4177" s="9">
        <v>44629</v>
      </c>
      <c r="B4177" s="10">
        <v>5090.0852000000004</v>
      </c>
      <c r="C4177" s="10">
        <v>5107.3567000000003</v>
      </c>
      <c r="D4177" s="10">
        <v>5142.7129000000004</v>
      </c>
      <c r="E4177" s="10">
        <v>4866.5369000000001</v>
      </c>
      <c r="F4177" s="10">
        <v>5024.8136000000004</v>
      </c>
      <c r="G4177" s="10">
        <v>5987246071</v>
      </c>
      <c r="H4177" s="10">
        <v>47731643468</v>
      </c>
      <c r="I4177" s="10">
        <v>-65.271600000000007</v>
      </c>
      <c r="J4177" s="10">
        <v>-1.2823</v>
      </c>
    </row>
    <row r="4178" spans="1:10" x14ac:dyDescent="0.25">
      <c r="A4178" s="9">
        <v>44630</v>
      </c>
      <c r="B4178" s="10">
        <v>5024.8136000000004</v>
      </c>
      <c r="C4178" s="10">
        <v>5078.0950000000003</v>
      </c>
      <c r="D4178" s="10">
        <v>5132.5888999999997</v>
      </c>
      <c r="E4178" s="10">
        <v>5024.8914999999997</v>
      </c>
      <c r="F4178" s="10">
        <v>5087.3540999999996</v>
      </c>
      <c r="G4178" s="10">
        <v>3819325481</v>
      </c>
      <c r="H4178" s="10">
        <v>32655721188</v>
      </c>
      <c r="I4178" s="10">
        <v>62.540500000000002</v>
      </c>
      <c r="J4178" s="10">
        <v>1.2445999999999999</v>
      </c>
    </row>
    <row r="4179" spans="1:10" x14ac:dyDescent="0.25">
      <c r="A4179" s="9">
        <v>44631</v>
      </c>
      <c r="B4179" s="10">
        <v>5087.3540999999996</v>
      </c>
      <c r="C4179" s="10">
        <v>5048.5401000000002</v>
      </c>
      <c r="D4179" s="10">
        <v>5126.2478000000001</v>
      </c>
      <c r="E4179" s="10">
        <v>4969.5334000000003</v>
      </c>
      <c r="F4179" s="10">
        <v>5120.3065999999999</v>
      </c>
      <c r="G4179" s="10">
        <v>4295351458</v>
      </c>
      <c r="H4179" s="10">
        <v>33946698180</v>
      </c>
      <c r="I4179" s="10">
        <v>32.952500000000001</v>
      </c>
      <c r="J4179" s="10">
        <v>0.64770000000000005</v>
      </c>
    </row>
    <row r="4180" spans="1:10" x14ac:dyDescent="0.25">
      <c r="A4180" s="9">
        <v>44634</v>
      </c>
      <c r="B4180" s="10">
        <v>5120.3065999999999</v>
      </c>
      <c r="C4180" s="10">
        <v>5078.2452000000003</v>
      </c>
      <c r="D4180" s="10">
        <v>5150.3536999999997</v>
      </c>
      <c r="E4180" s="10">
        <v>5009.3136000000004</v>
      </c>
      <c r="F4180" s="10">
        <v>5009.3136000000004</v>
      </c>
      <c r="G4180" s="10">
        <v>3985334305</v>
      </c>
      <c r="H4180" s="10">
        <v>32315738205</v>
      </c>
      <c r="I4180" s="10">
        <v>-110.99299999999999</v>
      </c>
      <c r="J4180" s="10">
        <v>-2.1677</v>
      </c>
    </row>
    <row r="4181" spans="1:10" x14ac:dyDescent="0.25">
      <c r="A4181" s="9">
        <v>44635</v>
      </c>
      <c r="B4181" s="10">
        <v>5009.3136000000004</v>
      </c>
      <c r="C4181" s="10">
        <v>4974.1202000000003</v>
      </c>
      <c r="D4181" s="10">
        <v>4974.7536</v>
      </c>
      <c r="E4181" s="10">
        <v>4699.8653999999997</v>
      </c>
      <c r="F4181" s="10">
        <v>4699.8653999999997</v>
      </c>
      <c r="G4181" s="10">
        <v>6666730641</v>
      </c>
      <c r="H4181" s="10">
        <v>50113388973</v>
      </c>
      <c r="I4181" s="10">
        <v>-309.44819999999999</v>
      </c>
      <c r="J4181" s="10">
        <v>-6.1775000000000002</v>
      </c>
    </row>
    <row r="4182" spans="1:10" x14ac:dyDescent="0.25">
      <c r="A4182" s="9">
        <v>44636</v>
      </c>
      <c r="B4182" s="10">
        <v>4699.8653999999997</v>
      </c>
      <c r="C4182" s="10">
        <v>4759.5622999999996</v>
      </c>
      <c r="D4182" s="10">
        <v>4829.1247999999996</v>
      </c>
      <c r="E4182" s="10">
        <v>4606.2017999999998</v>
      </c>
      <c r="F4182" s="10">
        <v>4811.5429999999997</v>
      </c>
      <c r="G4182" s="10">
        <v>5737258398</v>
      </c>
      <c r="H4182" s="10">
        <v>43790934800</v>
      </c>
      <c r="I4182" s="10">
        <v>111.6776</v>
      </c>
      <c r="J4182" s="10">
        <v>2.3761999999999999</v>
      </c>
    </row>
    <row r="4183" spans="1:10" x14ac:dyDescent="0.25">
      <c r="A4183" s="9">
        <v>44637</v>
      </c>
      <c r="B4183" s="10">
        <v>4811.5429999999997</v>
      </c>
      <c r="C4183" s="10">
        <v>4876.7179999999998</v>
      </c>
      <c r="D4183" s="10">
        <v>4958.5541000000003</v>
      </c>
      <c r="E4183" s="10">
        <v>4862.7349999999997</v>
      </c>
      <c r="F4183" s="10">
        <v>4896.5771000000004</v>
      </c>
      <c r="G4183" s="10">
        <v>5232454048</v>
      </c>
      <c r="H4183" s="10">
        <v>41944946219</v>
      </c>
      <c r="I4183" s="10">
        <v>85.034099999999995</v>
      </c>
      <c r="J4183" s="10">
        <v>1.7673000000000001</v>
      </c>
    </row>
    <row r="4184" spans="1:10" x14ac:dyDescent="0.25">
      <c r="A4184" s="9">
        <v>44638</v>
      </c>
      <c r="B4184" s="10">
        <v>4896.5771000000004</v>
      </c>
      <c r="C4184" s="10">
        <v>4887.5244000000002</v>
      </c>
      <c r="D4184" s="10">
        <v>5034.2831999999999</v>
      </c>
      <c r="E4184" s="10">
        <v>4875.5240000000003</v>
      </c>
      <c r="F4184" s="10">
        <v>5025.4993000000004</v>
      </c>
      <c r="G4184" s="10">
        <v>5157902495</v>
      </c>
      <c r="H4184" s="10">
        <v>41153365505</v>
      </c>
      <c r="I4184" s="10">
        <v>128.9222</v>
      </c>
      <c r="J4184" s="10">
        <v>2.6328999999999998</v>
      </c>
    </row>
    <row r="4185" spans="1:10" x14ac:dyDescent="0.25">
      <c r="A4185" s="9">
        <v>44641</v>
      </c>
      <c r="B4185" s="10">
        <v>5025.4993000000004</v>
      </c>
      <c r="C4185" s="10">
        <v>5028.1661000000004</v>
      </c>
      <c r="D4185" s="10">
        <v>5066.4449000000004</v>
      </c>
      <c r="E4185" s="10">
        <v>4994.5298000000003</v>
      </c>
      <c r="F4185" s="10">
        <v>5046.4549999999999</v>
      </c>
      <c r="G4185" s="10">
        <v>4036292046</v>
      </c>
      <c r="H4185" s="10">
        <v>33590073074</v>
      </c>
      <c r="I4185" s="10">
        <v>20.9557</v>
      </c>
      <c r="J4185" s="10">
        <v>0.41699999999999998</v>
      </c>
    </row>
    <row r="4186" spans="1:10" x14ac:dyDescent="0.25">
      <c r="A4186" s="9">
        <v>44642</v>
      </c>
      <c r="B4186" s="10">
        <v>5046.4549999999999</v>
      </c>
      <c r="C4186" s="10">
        <v>5035.2120999999997</v>
      </c>
      <c r="D4186" s="10">
        <v>5153.9862000000003</v>
      </c>
      <c r="E4186" s="10">
        <v>5027.2611999999999</v>
      </c>
      <c r="F4186" s="10">
        <v>5131.9306999999999</v>
      </c>
      <c r="G4186" s="10">
        <v>4947759024</v>
      </c>
      <c r="H4186" s="10">
        <v>37865983693</v>
      </c>
      <c r="I4186" s="10">
        <v>85.475700000000003</v>
      </c>
      <c r="J4186" s="10">
        <v>1.6938</v>
      </c>
    </row>
    <row r="4187" spans="1:10" x14ac:dyDescent="0.25">
      <c r="A4187" s="9">
        <v>44643</v>
      </c>
      <c r="B4187" s="10">
        <v>5131.9306999999999</v>
      </c>
      <c r="C4187" s="10">
        <v>5123.4571999999998</v>
      </c>
      <c r="D4187" s="10">
        <v>5162.2240000000002</v>
      </c>
      <c r="E4187" s="10">
        <v>5086.0847000000003</v>
      </c>
      <c r="F4187" s="10">
        <v>5145.7512999999999</v>
      </c>
      <c r="G4187" s="10">
        <v>4992211283</v>
      </c>
      <c r="H4187" s="10">
        <v>40654128255</v>
      </c>
      <c r="I4187" s="10">
        <v>13.820600000000001</v>
      </c>
      <c r="J4187" s="10">
        <v>0.26929999999999998</v>
      </c>
    </row>
    <row r="4188" spans="1:10" x14ac:dyDescent="0.25">
      <c r="A4188" s="9">
        <v>44644</v>
      </c>
      <c r="B4188" s="10">
        <v>5145.7512999999999</v>
      </c>
      <c r="C4188" s="10">
        <v>5123.4924000000001</v>
      </c>
      <c r="D4188" s="10">
        <v>5153.7888000000003</v>
      </c>
      <c r="E4188" s="10">
        <v>5108.4714000000004</v>
      </c>
      <c r="F4188" s="10">
        <v>5128.4378999999999</v>
      </c>
      <c r="G4188" s="10">
        <v>3796507723</v>
      </c>
      <c r="H4188" s="10">
        <v>29616220508</v>
      </c>
      <c r="I4188" s="10">
        <v>-17.313400000000001</v>
      </c>
      <c r="J4188" s="10">
        <v>-0.33650000000000002</v>
      </c>
    </row>
    <row r="4189" spans="1:10" x14ac:dyDescent="0.25">
      <c r="A4189" s="9">
        <v>44645</v>
      </c>
      <c r="B4189" s="10">
        <v>5128.4378999999999</v>
      </c>
      <c r="C4189" s="10">
        <v>5119.3995000000004</v>
      </c>
      <c r="D4189" s="10">
        <v>5189.4007000000001</v>
      </c>
      <c r="E4189" s="10">
        <v>5111.8257999999996</v>
      </c>
      <c r="F4189" s="10">
        <v>5124.2885999999999</v>
      </c>
      <c r="G4189" s="10">
        <v>3999291765</v>
      </c>
      <c r="H4189" s="10">
        <v>30520995599</v>
      </c>
      <c r="I4189" s="10">
        <v>-4.1493000000000002</v>
      </c>
      <c r="J4189" s="10">
        <v>-8.09E-2</v>
      </c>
    </row>
    <row r="4190" spans="1:10" x14ac:dyDescent="0.25">
      <c r="A4190" s="9">
        <v>44648</v>
      </c>
      <c r="B4190" s="10">
        <v>5124.2885999999999</v>
      </c>
      <c r="C4190" s="10">
        <v>5105.0607</v>
      </c>
      <c r="D4190" s="10">
        <v>5206.4534999999996</v>
      </c>
      <c r="E4190" s="10">
        <v>5072.9534999999996</v>
      </c>
      <c r="F4190" s="10">
        <v>5187.1652999999997</v>
      </c>
      <c r="G4190" s="10">
        <v>4946508771</v>
      </c>
      <c r="H4190" s="10">
        <v>37343917237</v>
      </c>
      <c r="I4190" s="10">
        <v>62.8767</v>
      </c>
      <c r="J4190" s="10">
        <v>1.2270000000000001</v>
      </c>
    </row>
    <row r="4191" spans="1:10" x14ac:dyDescent="0.25">
      <c r="A4191" s="9">
        <v>44649</v>
      </c>
      <c r="B4191" s="10">
        <v>5187.1652999999997</v>
      </c>
      <c r="C4191" s="10">
        <v>5178.6779999999999</v>
      </c>
      <c r="D4191" s="10">
        <v>5197.4013000000004</v>
      </c>
      <c r="E4191" s="10">
        <v>5148.2240000000002</v>
      </c>
      <c r="F4191" s="10">
        <v>5177.7105000000001</v>
      </c>
      <c r="G4191" s="10">
        <v>4104641122</v>
      </c>
      <c r="H4191" s="10">
        <v>32262034839</v>
      </c>
      <c r="I4191" s="10">
        <v>-9.4548000000000005</v>
      </c>
      <c r="J4191" s="10">
        <v>-0.18229999999999999</v>
      </c>
    </row>
    <row r="4192" spans="1:10" x14ac:dyDescent="0.25">
      <c r="A4192" s="9">
        <v>44650</v>
      </c>
      <c r="B4192" s="10">
        <v>5177.7105000000001</v>
      </c>
      <c r="C4192" s="10">
        <v>5175.7204000000002</v>
      </c>
      <c r="D4192" s="10">
        <v>5244.5808999999999</v>
      </c>
      <c r="E4192" s="10">
        <v>5171.9664000000002</v>
      </c>
      <c r="F4192" s="10">
        <v>5244.3886000000002</v>
      </c>
      <c r="G4192" s="10">
        <v>5360256330</v>
      </c>
      <c r="H4192" s="10">
        <v>43762747515</v>
      </c>
      <c r="I4192" s="10">
        <v>66.678100000000001</v>
      </c>
      <c r="J4192" s="10">
        <v>1.2878000000000001</v>
      </c>
    </row>
    <row r="4193" spans="1:10" x14ac:dyDescent="0.25">
      <c r="A4193" s="9">
        <v>44651</v>
      </c>
      <c r="B4193" s="10">
        <v>5244.3886000000002</v>
      </c>
      <c r="C4193" s="10">
        <v>5242.1621999999998</v>
      </c>
      <c r="D4193" s="10">
        <v>5348.4804000000004</v>
      </c>
      <c r="E4193" s="10">
        <v>5240.2460000000001</v>
      </c>
      <c r="F4193" s="10">
        <v>5303.2837</v>
      </c>
      <c r="G4193" s="10">
        <v>6277898801</v>
      </c>
      <c r="H4193" s="10">
        <v>50527436545</v>
      </c>
      <c r="I4193" s="10">
        <v>58.895099999999999</v>
      </c>
      <c r="J4193" s="10">
        <v>1.123</v>
      </c>
    </row>
    <row r="4194" spans="1:10" x14ac:dyDescent="0.25">
      <c r="A4194" s="9">
        <v>44652</v>
      </c>
      <c r="B4194" s="10">
        <v>5303.2837</v>
      </c>
      <c r="C4194" s="10">
        <v>5270.6931999999997</v>
      </c>
      <c r="D4194" s="10">
        <v>5363.4888000000001</v>
      </c>
      <c r="E4194" s="10">
        <v>5262.0846000000001</v>
      </c>
      <c r="F4194" s="10">
        <v>5357.4278000000004</v>
      </c>
      <c r="G4194" s="10">
        <v>5989209103</v>
      </c>
      <c r="H4194" s="10">
        <v>49352673363</v>
      </c>
      <c r="I4194" s="10">
        <v>54.144100000000002</v>
      </c>
      <c r="J4194" s="10">
        <v>1.0209999999999999</v>
      </c>
    </row>
    <row r="4195" spans="1:10" x14ac:dyDescent="0.25">
      <c r="A4195" s="9">
        <v>44657</v>
      </c>
      <c r="B4195" s="10">
        <v>5357.4278000000004</v>
      </c>
      <c r="C4195" s="10">
        <v>5365.1234999999997</v>
      </c>
      <c r="D4195" s="10">
        <v>5453.7462999999998</v>
      </c>
      <c r="E4195" s="10">
        <v>5339.5852999999997</v>
      </c>
      <c r="F4195" s="10">
        <v>5447.7716</v>
      </c>
      <c r="G4195" s="10">
        <v>7752283620</v>
      </c>
      <c r="H4195" s="10">
        <v>61150305440</v>
      </c>
      <c r="I4195" s="10">
        <v>90.343800000000002</v>
      </c>
      <c r="J4195" s="10">
        <v>1.6862999999999999</v>
      </c>
    </row>
    <row r="4196" spans="1:10" x14ac:dyDescent="0.25">
      <c r="A4196" s="9">
        <v>44658</v>
      </c>
      <c r="B4196" s="10">
        <v>5447.7716</v>
      </c>
      <c r="C4196" s="10">
        <v>5408.2743</v>
      </c>
      <c r="D4196" s="10">
        <v>5442.1196</v>
      </c>
      <c r="E4196" s="10">
        <v>5342.3424000000005</v>
      </c>
      <c r="F4196" s="10">
        <v>5342.5239000000001</v>
      </c>
      <c r="G4196" s="10">
        <v>6150945092</v>
      </c>
      <c r="H4196" s="10">
        <v>48134743329</v>
      </c>
      <c r="I4196" s="10">
        <v>-105.24769999999999</v>
      </c>
      <c r="J4196" s="10">
        <v>-1.9319</v>
      </c>
    </row>
    <row r="4197" spans="1:10" x14ac:dyDescent="0.25">
      <c r="A4197" s="9">
        <v>44659</v>
      </c>
      <c r="B4197" s="10">
        <v>5342.5239000000001</v>
      </c>
      <c r="C4197" s="10">
        <v>5349.5556999999999</v>
      </c>
      <c r="D4197" s="10">
        <v>5400.7830000000004</v>
      </c>
      <c r="E4197" s="10">
        <v>5285.1459000000004</v>
      </c>
      <c r="F4197" s="10">
        <v>5399.5349999999999</v>
      </c>
      <c r="G4197" s="10">
        <v>5858987807</v>
      </c>
      <c r="H4197" s="10">
        <v>47446941926</v>
      </c>
      <c r="I4197" s="10">
        <v>57.011099999999999</v>
      </c>
      <c r="J4197" s="10">
        <v>1.0670999999999999</v>
      </c>
    </row>
    <row r="4198" spans="1:10" x14ac:dyDescent="0.25">
      <c r="A4198" s="9">
        <v>44662</v>
      </c>
      <c r="B4198" s="10">
        <v>5399.5349999999999</v>
      </c>
      <c r="C4198" s="10">
        <v>5371.4048000000003</v>
      </c>
      <c r="D4198" s="10">
        <v>5376.7214000000004</v>
      </c>
      <c r="E4198" s="10">
        <v>5262.6049999999996</v>
      </c>
      <c r="F4198" s="10">
        <v>5280.0060999999996</v>
      </c>
      <c r="G4198" s="10">
        <v>5845665986</v>
      </c>
      <c r="H4198" s="10">
        <v>47967217568</v>
      </c>
      <c r="I4198" s="10">
        <v>-119.52889999999999</v>
      </c>
      <c r="J4198" s="10">
        <v>-2.2136999999999998</v>
      </c>
    </row>
    <row r="4199" spans="1:10" x14ac:dyDescent="0.25">
      <c r="A4199" s="9">
        <v>44663</v>
      </c>
      <c r="B4199" s="10">
        <v>5280.0060999999996</v>
      </c>
      <c r="C4199" s="10">
        <v>5269.9605000000001</v>
      </c>
      <c r="D4199" s="10">
        <v>5301.3244000000004</v>
      </c>
      <c r="E4199" s="10">
        <v>5203.9344000000001</v>
      </c>
      <c r="F4199" s="10">
        <v>5264.8158999999996</v>
      </c>
      <c r="G4199" s="10">
        <v>5457825572</v>
      </c>
      <c r="H4199" s="10">
        <v>44521062565</v>
      </c>
      <c r="I4199" s="10">
        <v>-15.190200000000001</v>
      </c>
      <c r="J4199" s="10">
        <v>-0.28770000000000001</v>
      </c>
    </row>
    <row r="4200" spans="1:10" x14ac:dyDescent="0.25">
      <c r="A4200" s="9">
        <v>44664</v>
      </c>
      <c r="B4200" s="10">
        <v>5264.8158999999996</v>
      </c>
      <c r="C4200" s="10">
        <v>5245.9713000000002</v>
      </c>
      <c r="D4200" s="10">
        <v>5323.9267</v>
      </c>
      <c r="E4200" s="10">
        <v>5205.3733000000002</v>
      </c>
      <c r="F4200" s="10">
        <v>5254.4666999999999</v>
      </c>
      <c r="G4200" s="10">
        <v>4920553111</v>
      </c>
      <c r="H4200" s="10">
        <v>41631567805</v>
      </c>
      <c r="I4200" s="10">
        <v>-10.3492</v>
      </c>
      <c r="J4200" s="10">
        <v>-0.1966</v>
      </c>
    </row>
    <row r="4201" spans="1:10" x14ac:dyDescent="0.25">
      <c r="A4201" s="9">
        <v>44665</v>
      </c>
      <c r="B4201" s="10">
        <v>5254.4666999999999</v>
      </c>
      <c r="C4201" s="10">
        <v>5274.7246999999998</v>
      </c>
      <c r="D4201" s="10">
        <v>5399.2111000000004</v>
      </c>
      <c r="E4201" s="10">
        <v>5259.6023999999998</v>
      </c>
      <c r="F4201" s="10">
        <v>5379.7853999999998</v>
      </c>
      <c r="G4201" s="10">
        <v>4759214398</v>
      </c>
      <c r="H4201" s="10">
        <v>42360439613</v>
      </c>
      <c r="I4201" s="10">
        <v>125.31870000000001</v>
      </c>
      <c r="J4201" s="10">
        <v>2.3849999999999998</v>
      </c>
    </row>
    <row r="4202" spans="1:10" x14ac:dyDescent="0.25">
      <c r="A4202" s="9">
        <v>44666</v>
      </c>
      <c r="B4202" s="10">
        <v>5379.7853999999998</v>
      </c>
      <c r="C4202" s="10">
        <v>5368.9812000000002</v>
      </c>
      <c r="D4202" s="10">
        <v>5439.6584999999995</v>
      </c>
      <c r="E4202" s="10">
        <v>5325.4371000000001</v>
      </c>
      <c r="F4202" s="10">
        <v>5347.8981000000003</v>
      </c>
      <c r="G4202" s="10">
        <v>5748767091</v>
      </c>
      <c r="H4202" s="10">
        <v>51723392381</v>
      </c>
      <c r="I4202" s="10">
        <v>-31.8873</v>
      </c>
      <c r="J4202" s="10">
        <v>-0.5927</v>
      </c>
    </row>
    <row r="4203" spans="1:10" x14ac:dyDescent="0.25">
      <c r="A4203" s="9">
        <v>44669</v>
      </c>
      <c r="B4203" s="10">
        <v>5347.8981000000003</v>
      </c>
      <c r="C4203" s="10">
        <v>5297.7920000000004</v>
      </c>
      <c r="D4203" s="10">
        <v>5341.2713000000003</v>
      </c>
      <c r="E4203" s="10">
        <v>5263.4160000000002</v>
      </c>
      <c r="F4203" s="10">
        <v>5276.5600999999997</v>
      </c>
      <c r="G4203" s="10">
        <v>5182060031</v>
      </c>
      <c r="H4203" s="10">
        <v>43802546489</v>
      </c>
      <c r="I4203" s="10">
        <v>-71.337999999999994</v>
      </c>
      <c r="J4203" s="10">
        <v>-1.3339000000000001</v>
      </c>
    </row>
    <row r="4204" spans="1:10" x14ac:dyDescent="0.25">
      <c r="A4204" s="9">
        <v>44670</v>
      </c>
      <c r="B4204" s="10">
        <v>5276.5600999999997</v>
      </c>
      <c r="C4204" s="10">
        <v>5278.1850999999997</v>
      </c>
      <c r="D4204" s="10">
        <v>5346.5607</v>
      </c>
      <c r="E4204" s="10">
        <v>5238.9264000000003</v>
      </c>
      <c r="F4204" s="10">
        <v>5338.5267000000003</v>
      </c>
      <c r="G4204" s="10">
        <v>4536506236</v>
      </c>
      <c r="H4204" s="10">
        <v>39171974740</v>
      </c>
      <c r="I4204" s="10">
        <v>61.9666</v>
      </c>
      <c r="J4204" s="10">
        <v>1.1744000000000001</v>
      </c>
    </row>
    <row r="4205" spans="1:10" x14ac:dyDescent="0.25">
      <c r="A4205" s="9">
        <v>44671</v>
      </c>
      <c r="B4205" s="10">
        <v>5338.5267000000003</v>
      </c>
      <c r="C4205" s="10">
        <v>5321.4683000000005</v>
      </c>
      <c r="D4205" s="10">
        <v>5331.9382999999998</v>
      </c>
      <c r="E4205" s="10">
        <v>5166.5331999999999</v>
      </c>
      <c r="F4205" s="10">
        <v>5182.9115000000002</v>
      </c>
      <c r="G4205" s="10">
        <v>4918607240</v>
      </c>
      <c r="H4205" s="10">
        <v>42122120747</v>
      </c>
      <c r="I4205" s="10">
        <v>-155.61519999999999</v>
      </c>
      <c r="J4205" s="10">
        <v>-2.9148999999999998</v>
      </c>
    </row>
    <row r="4206" spans="1:10" x14ac:dyDescent="0.25">
      <c r="A4206" s="9">
        <v>44672</v>
      </c>
      <c r="B4206" s="10">
        <v>5182.9115000000002</v>
      </c>
      <c r="C4206" s="10">
        <v>5176.6512000000002</v>
      </c>
      <c r="D4206" s="10">
        <v>5207.7206999999999</v>
      </c>
      <c r="E4206" s="10">
        <v>5047.2978999999996</v>
      </c>
      <c r="F4206" s="10">
        <v>5062.8474999999999</v>
      </c>
      <c r="G4206" s="10">
        <v>4946405388</v>
      </c>
      <c r="H4206" s="10">
        <v>38839903726</v>
      </c>
      <c r="I4206" s="10">
        <v>-120.06399999999999</v>
      </c>
      <c r="J4206" s="10">
        <v>-2.3165</v>
      </c>
    </row>
    <row r="4207" spans="1:10" x14ac:dyDescent="0.25">
      <c r="A4207" s="9">
        <v>44673</v>
      </c>
      <c r="B4207" s="10">
        <v>5062.8474999999999</v>
      </c>
      <c r="C4207" s="10">
        <v>5039.0126</v>
      </c>
      <c r="D4207" s="10">
        <v>5154.2582000000002</v>
      </c>
      <c r="E4207" s="10">
        <v>5014.3329999999996</v>
      </c>
      <c r="F4207" s="10">
        <v>5128.3990000000003</v>
      </c>
      <c r="G4207" s="10">
        <v>4821487084</v>
      </c>
      <c r="H4207" s="10">
        <v>37808320736</v>
      </c>
      <c r="I4207" s="10">
        <v>65.551500000000004</v>
      </c>
      <c r="J4207" s="10">
        <v>1.2948</v>
      </c>
    </row>
    <row r="4208" spans="1:10" x14ac:dyDescent="0.25">
      <c r="A4208" s="9">
        <v>44676</v>
      </c>
      <c r="B4208" s="10">
        <v>5128.3990000000003</v>
      </c>
      <c r="C4208" s="10">
        <v>5057.9998999999998</v>
      </c>
      <c r="D4208" s="10">
        <v>5057.9998999999998</v>
      </c>
      <c r="E4208" s="10">
        <v>4858.6673000000001</v>
      </c>
      <c r="F4208" s="10">
        <v>4859.1572999999999</v>
      </c>
      <c r="G4208" s="10">
        <v>6127203411</v>
      </c>
      <c r="H4208" s="10">
        <v>47056873305</v>
      </c>
      <c r="I4208" s="10">
        <v>-269.24169999999998</v>
      </c>
      <c r="J4208" s="10">
        <v>-5.25</v>
      </c>
    </row>
    <row r="4209" spans="1:10" x14ac:dyDescent="0.25">
      <c r="A4209" s="9">
        <v>44677</v>
      </c>
      <c r="B4209" s="10">
        <v>4859.1572999999999</v>
      </c>
      <c r="C4209" s="10">
        <v>4857.6133</v>
      </c>
      <c r="D4209" s="10">
        <v>4899.5015999999996</v>
      </c>
      <c r="E4209" s="10">
        <v>4753.8386</v>
      </c>
      <c r="F4209" s="10">
        <v>4766.7064</v>
      </c>
      <c r="G4209" s="10">
        <v>5321373871</v>
      </c>
      <c r="H4209" s="10">
        <v>39540021392</v>
      </c>
      <c r="I4209" s="10">
        <v>-92.450900000000004</v>
      </c>
      <c r="J4209" s="10">
        <v>-1.9026000000000001</v>
      </c>
    </row>
    <row r="4210" spans="1:10" x14ac:dyDescent="0.25">
      <c r="A4210" s="9">
        <v>44678</v>
      </c>
      <c r="B4210" s="10">
        <v>4766.7064</v>
      </c>
      <c r="C4210" s="10">
        <v>4720.6683999999996</v>
      </c>
      <c r="D4210" s="10">
        <v>4820.8503000000001</v>
      </c>
      <c r="E4210" s="10">
        <v>4675.2165999999997</v>
      </c>
      <c r="F4210" s="10">
        <v>4820.5909000000001</v>
      </c>
      <c r="G4210" s="10">
        <v>5910193921</v>
      </c>
      <c r="H4210" s="10">
        <v>45571279827</v>
      </c>
      <c r="I4210" s="10">
        <v>53.884500000000003</v>
      </c>
      <c r="J4210" s="10">
        <v>1.1304000000000001</v>
      </c>
    </row>
    <row r="4211" spans="1:10" x14ac:dyDescent="0.25">
      <c r="A4211" s="7">
        <v>44679</v>
      </c>
      <c r="B4211" s="8">
        <v>4820.5909000000001</v>
      </c>
      <c r="C4211" s="8">
        <v>4806.5295999999998</v>
      </c>
      <c r="D4211" s="8">
        <v>4905.7999</v>
      </c>
      <c r="E4211" s="8">
        <v>4796.0613999999996</v>
      </c>
      <c r="F4211" s="8">
        <v>4883.1702999999998</v>
      </c>
      <c r="G4211" s="8">
        <v>5654378800</v>
      </c>
      <c r="H4211" s="8">
        <v>44636330800</v>
      </c>
      <c r="I4211" s="8">
        <v>62.5794</v>
      </c>
      <c r="J4211" s="8">
        <v>1.2982</v>
      </c>
    </row>
    <row r="4213" spans="1:10" x14ac:dyDescent="0.25">
      <c r="A4213" s="3" t="s">
        <v>12</v>
      </c>
    </row>
  </sheetData>
  <mergeCells count="10">
    <mergeCell ref="A1"/>
    <mergeCell ref="B1"/>
    <mergeCell ref="C1"/>
    <mergeCell ref="D1"/>
    <mergeCell ref="E1"/>
    <mergeCell ref="F1"/>
    <mergeCell ref="G1"/>
    <mergeCell ref="H1"/>
    <mergeCell ref="I1"/>
    <mergeCell ref="J1"/>
  </mergeCells>
  <phoneticPr fontId="6" type="noConversion"/>
  <pageMargins left="0.75" right="0.75" top="1" bottom="1" header="0.5" footer="0.5"/>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8A01A-22D7-43E9-B987-7813743DE397}">
  <dimension ref="A1:P4213"/>
  <sheetViews>
    <sheetView topLeftCell="C16" zoomScale="106" zoomScaleNormal="106" workbookViewId="0">
      <selection activeCell="I38" sqref="I38"/>
    </sheetView>
  </sheetViews>
  <sheetFormatPr defaultRowHeight="13.2" x14ac:dyDescent="0.25"/>
  <cols>
    <col min="1" max="1" width="10.33203125" style="1"/>
    <col min="8" max="8" width="19.33203125" customWidth="1"/>
    <col min="11" max="11" width="13.88671875" customWidth="1"/>
  </cols>
  <sheetData>
    <row r="1" spans="1:16" ht="15" x14ac:dyDescent="0.35">
      <c r="A1" s="4"/>
      <c r="B1" t="s">
        <v>1</v>
      </c>
      <c r="C1" s="11" t="s">
        <v>13</v>
      </c>
      <c r="D1" s="11" t="s">
        <v>14</v>
      </c>
      <c r="E1" s="11" t="s">
        <v>15</v>
      </c>
      <c r="F1" s="11" t="s">
        <v>16</v>
      </c>
      <c r="O1" t="s">
        <v>58</v>
      </c>
      <c r="P1" t="s">
        <v>59</v>
      </c>
    </row>
    <row r="2" spans="1:16" x14ac:dyDescent="0.25">
      <c r="A2" s="5" t="s">
        <v>9</v>
      </c>
      <c r="B2" t="s">
        <v>10</v>
      </c>
      <c r="C2" t="s">
        <v>10</v>
      </c>
      <c r="D2" t="s">
        <v>10</v>
      </c>
      <c r="E2" t="s">
        <v>10</v>
      </c>
      <c r="F2" t="s">
        <v>10</v>
      </c>
      <c r="O2" t="s">
        <v>10</v>
      </c>
      <c r="P2" t="s">
        <v>10</v>
      </c>
    </row>
    <row r="3" spans="1:16" x14ac:dyDescent="0.25">
      <c r="A3" s="9">
        <v>38352</v>
      </c>
      <c r="B3">
        <v>1000</v>
      </c>
      <c r="C3">
        <v>1000</v>
      </c>
      <c r="D3">
        <v>1000</v>
      </c>
      <c r="E3">
        <v>1000</v>
      </c>
      <c r="F3">
        <v>1000</v>
      </c>
      <c r="O3">
        <v>1000</v>
      </c>
      <c r="P3">
        <v>1000</v>
      </c>
    </row>
    <row r="4" spans="1:16" x14ac:dyDescent="0.25">
      <c r="A4" s="9">
        <v>38356</v>
      </c>
      <c r="B4">
        <v>996.37699999999995</v>
      </c>
      <c r="C4">
        <v>996.37699999999995</v>
      </c>
      <c r="D4">
        <v>981.55499999999995</v>
      </c>
      <c r="E4">
        <v>981.55499999999995</v>
      </c>
      <c r="F4">
        <v>996.37699999999995</v>
      </c>
      <c r="O4">
        <v>996.37699999999995</v>
      </c>
      <c r="P4">
        <v>981.55499999999995</v>
      </c>
    </row>
    <row r="5" spans="1:16" x14ac:dyDescent="0.25">
      <c r="A5" s="9">
        <v>38357</v>
      </c>
      <c r="B5">
        <v>981.10500000000002</v>
      </c>
      <c r="C5">
        <v>986.53499999999997</v>
      </c>
      <c r="D5">
        <v>981.10500000000002</v>
      </c>
      <c r="E5">
        <v>986.53499999999997</v>
      </c>
      <c r="F5">
        <v>981.10500000000002</v>
      </c>
      <c r="O5">
        <v>986.53499999999997</v>
      </c>
      <c r="P5">
        <v>986.53499999999997</v>
      </c>
    </row>
    <row r="6" spans="1:16" x14ac:dyDescent="0.25">
      <c r="A6" s="9">
        <v>38358</v>
      </c>
      <c r="B6">
        <v>987.00800000000004</v>
      </c>
      <c r="C6">
        <v>987.00800000000004</v>
      </c>
      <c r="D6">
        <v>975.52599999999995</v>
      </c>
      <c r="E6">
        <v>975.52599999999995</v>
      </c>
      <c r="F6">
        <v>987.00800000000004</v>
      </c>
      <c r="O6">
        <v>987.00800000000004</v>
      </c>
      <c r="P6">
        <v>975.52599999999995</v>
      </c>
    </row>
    <row r="7" spans="1:16" x14ac:dyDescent="0.25">
      <c r="A7" s="9">
        <v>38359</v>
      </c>
      <c r="B7">
        <v>975.57799999999997</v>
      </c>
      <c r="C7">
        <v>982.04300000000001</v>
      </c>
      <c r="D7">
        <v>975.57799999999997</v>
      </c>
      <c r="E7">
        <v>980.71699999999998</v>
      </c>
      <c r="F7">
        <v>975.57799999999997</v>
      </c>
      <c r="O7">
        <v>982.04300000000001</v>
      </c>
      <c r="P7">
        <v>980.71699999999998</v>
      </c>
    </row>
    <row r="8" spans="1:16" x14ac:dyDescent="0.25">
      <c r="A8" s="9">
        <v>38362</v>
      </c>
      <c r="B8">
        <v>979.74900000000002</v>
      </c>
      <c r="C8">
        <v>989.529</v>
      </c>
      <c r="D8">
        <v>979.74900000000002</v>
      </c>
      <c r="E8">
        <v>989.529</v>
      </c>
      <c r="F8">
        <v>979.74900000000002</v>
      </c>
      <c r="O8">
        <v>989.529</v>
      </c>
      <c r="P8">
        <v>989.529</v>
      </c>
    </row>
    <row r="9" spans="1:16" x14ac:dyDescent="0.25">
      <c r="A9" s="9">
        <v>38363</v>
      </c>
      <c r="B9">
        <v>989.476</v>
      </c>
      <c r="C9">
        <v>990.28399999999999</v>
      </c>
      <c r="D9">
        <v>989.41899999999998</v>
      </c>
      <c r="E9">
        <v>990.28399999999999</v>
      </c>
      <c r="F9">
        <v>989.476</v>
      </c>
      <c r="O9">
        <v>990.28399999999999</v>
      </c>
      <c r="P9">
        <v>990.28399999999999</v>
      </c>
    </row>
    <row r="10" spans="1:16" x14ac:dyDescent="0.25">
      <c r="A10" s="9">
        <v>38364</v>
      </c>
      <c r="B10">
        <v>984.53800000000001</v>
      </c>
      <c r="C10">
        <v>989.82</v>
      </c>
      <c r="D10">
        <v>984.53800000000001</v>
      </c>
      <c r="E10">
        <v>989.82</v>
      </c>
      <c r="F10">
        <v>984.53800000000001</v>
      </c>
      <c r="O10">
        <v>989.82</v>
      </c>
      <c r="P10">
        <v>989.82</v>
      </c>
    </row>
    <row r="11" spans="1:16" x14ac:dyDescent="0.25">
      <c r="A11" s="9">
        <v>38365</v>
      </c>
      <c r="B11">
        <v>989.48</v>
      </c>
      <c r="C11">
        <v>991.59699999999998</v>
      </c>
      <c r="D11">
        <v>989.48</v>
      </c>
      <c r="E11">
        <v>989.73299999999995</v>
      </c>
      <c r="F11">
        <v>989.48</v>
      </c>
      <c r="O11">
        <v>991.59699999999998</v>
      </c>
      <c r="P11">
        <v>989.73299999999995</v>
      </c>
    </row>
    <row r="12" spans="1:16" x14ac:dyDescent="0.25">
      <c r="A12" s="9">
        <v>38366</v>
      </c>
      <c r="B12">
        <v>989.96500000000003</v>
      </c>
      <c r="C12">
        <v>992.05399999999997</v>
      </c>
      <c r="D12">
        <v>984.75599999999997</v>
      </c>
      <c r="E12">
        <v>984.75599999999997</v>
      </c>
      <c r="F12">
        <v>989.96500000000003</v>
      </c>
      <c r="O12">
        <v>992.05399999999997</v>
      </c>
      <c r="P12">
        <v>984.75599999999997</v>
      </c>
    </row>
    <row r="13" spans="1:16" x14ac:dyDescent="0.25">
      <c r="A13" s="9">
        <v>38369</v>
      </c>
      <c r="B13">
        <v>976.15599999999995</v>
      </c>
      <c r="C13">
        <v>976.15599999999995</v>
      </c>
      <c r="D13">
        <v>961.33</v>
      </c>
      <c r="E13">
        <v>961.33</v>
      </c>
      <c r="F13">
        <v>976.15599999999995</v>
      </c>
      <c r="O13">
        <v>976.15599999999995</v>
      </c>
      <c r="P13">
        <v>961.33</v>
      </c>
    </row>
    <row r="14" spans="1:16" x14ac:dyDescent="0.25">
      <c r="A14" s="9">
        <v>38370</v>
      </c>
      <c r="B14">
        <v>960.48400000000004</v>
      </c>
      <c r="C14">
        <v>965.38499999999999</v>
      </c>
      <c r="D14">
        <v>954.45100000000002</v>
      </c>
      <c r="E14">
        <v>965.38499999999999</v>
      </c>
      <c r="F14">
        <v>960.48400000000004</v>
      </c>
      <c r="O14">
        <v>965.38499999999999</v>
      </c>
      <c r="P14">
        <v>965.38499999999999</v>
      </c>
    </row>
    <row r="15" spans="1:16" x14ac:dyDescent="0.25">
      <c r="A15" s="9">
        <v>38371</v>
      </c>
      <c r="B15">
        <v>964.37300000000005</v>
      </c>
      <c r="C15">
        <v>964.37300000000005</v>
      </c>
      <c r="D15">
        <v>958.95699999999999</v>
      </c>
      <c r="E15">
        <v>959.25</v>
      </c>
      <c r="F15">
        <v>964.37300000000005</v>
      </c>
      <c r="O15">
        <v>964.37300000000005</v>
      </c>
      <c r="P15">
        <v>959.25</v>
      </c>
    </row>
    <row r="16" spans="1:16" x14ac:dyDescent="0.25">
      <c r="A16" s="9">
        <v>38372</v>
      </c>
      <c r="B16">
        <v>955.12400000000002</v>
      </c>
      <c r="C16">
        <v>955.12400000000002</v>
      </c>
      <c r="D16">
        <v>949.45</v>
      </c>
      <c r="E16">
        <v>949.45</v>
      </c>
      <c r="F16">
        <v>955.12400000000002</v>
      </c>
      <c r="O16">
        <v>955.12400000000002</v>
      </c>
      <c r="P16">
        <v>949.45</v>
      </c>
    </row>
    <row r="17" spans="1:16" x14ac:dyDescent="0.25">
      <c r="A17" s="9">
        <v>38373</v>
      </c>
      <c r="B17">
        <v>948.02599999999995</v>
      </c>
      <c r="C17">
        <v>976.92100000000005</v>
      </c>
      <c r="D17">
        <v>948.02599999999995</v>
      </c>
      <c r="E17">
        <v>976.92100000000005</v>
      </c>
      <c r="F17">
        <v>948.02599999999995</v>
      </c>
      <c r="O17">
        <v>976.92100000000005</v>
      </c>
      <c r="P17">
        <v>976.92100000000005</v>
      </c>
    </row>
    <row r="18" spans="1:16" x14ac:dyDescent="0.25">
      <c r="A18" s="9">
        <v>38376</v>
      </c>
      <c r="B18">
        <v>989.81799999999998</v>
      </c>
      <c r="C18">
        <v>992.22199999999998</v>
      </c>
      <c r="D18">
        <v>989.81799999999998</v>
      </c>
      <c r="E18">
        <v>992.22199999999998</v>
      </c>
      <c r="F18">
        <v>989.81799999999998</v>
      </c>
      <c r="O18">
        <v>992.22199999999998</v>
      </c>
      <c r="P18">
        <v>992.22199999999998</v>
      </c>
    </row>
    <row r="19" spans="1:16" x14ac:dyDescent="0.25">
      <c r="A19" s="9">
        <v>38377</v>
      </c>
      <c r="B19">
        <v>989.75</v>
      </c>
      <c r="C19">
        <v>994.673</v>
      </c>
      <c r="D19">
        <v>986.69600000000003</v>
      </c>
      <c r="E19">
        <v>994.673</v>
      </c>
      <c r="F19">
        <v>989.75</v>
      </c>
      <c r="O19">
        <v>994.673</v>
      </c>
      <c r="P19">
        <v>994.673</v>
      </c>
    </row>
    <row r="20" spans="1:16" x14ac:dyDescent="0.25">
      <c r="A20" s="9">
        <v>38378</v>
      </c>
      <c r="B20">
        <v>991.24699999999996</v>
      </c>
      <c r="C20">
        <v>991.24699999999996</v>
      </c>
      <c r="D20">
        <v>988.21699999999998</v>
      </c>
      <c r="E20">
        <v>988.21699999999998</v>
      </c>
      <c r="F20">
        <v>991.24699999999996</v>
      </c>
      <c r="O20">
        <v>991.24699999999996</v>
      </c>
      <c r="P20">
        <v>988.21699999999998</v>
      </c>
    </row>
    <row r="21" spans="1:16" x14ac:dyDescent="0.25">
      <c r="A21" s="9">
        <v>38379</v>
      </c>
      <c r="B21">
        <v>987.62900000000002</v>
      </c>
      <c r="C21">
        <v>987.62900000000002</v>
      </c>
      <c r="D21">
        <v>976.55499999999995</v>
      </c>
      <c r="E21">
        <v>976.55499999999995</v>
      </c>
      <c r="F21">
        <v>987.62900000000002</v>
      </c>
      <c r="O21">
        <v>987.62900000000002</v>
      </c>
      <c r="P21">
        <v>976.55499999999995</v>
      </c>
    </row>
    <row r="22" spans="1:16" x14ac:dyDescent="0.25">
      <c r="A22" s="9">
        <v>38380</v>
      </c>
      <c r="B22">
        <v>976.55499999999995</v>
      </c>
      <c r="C22">
        <v>976.55499999999995</v>
      </c>
      <c r="D22">
        <v>969.62199999999996</v>
      </c>
      <c r="E22">
        <v>969.62199999999996</v>
      </c>
      <c r="F22">
        <v>976.55499999999995</v>
      </c>
      <c r="O22">
        <v>976.55499999999995</v>
      </c>
      <c r="P22">
        <v>969.62199999999996</v>
      </c>
    </row>
    <row r="23" spans="1:16" x14ac:dyDescent="0.25">
      <c r="A23" s="9">
        <v>38383</v>
      </c>
      <c r="B23">
        <v>967.01300000000003</v>
      </c>
      <c r="C23">
        <v>967.01300000000003</v>
      </c>
      <c r="D23">
        <v>957.67499999999995</v>
      </c>
      <c r="E23">
        <v>959.10199999999998</v>
      </c>
      <c r="F23">
        <v>967.01300000000003</v>
      </c>
      <c r="O23">
        <v>967.01300000000003</v>
      </c>
      <c r="P23">
        <v>959.10199999999998</v>
      </c>
    </row>
    <row r="24" spans="1:16" x14ac:dyDescent="0.25">
      <c r="A24" s="9">
        <v>38384</v>
      </c>
      <c r="B24">
        <v>957.8</v>
      </c>
      <c r="C24">
        <v>967.85299999999995</v>
      </c>
      <c r="D24">
        <v>957.8</v>
      </c>
      <c r="E24">
        <v>962.41899999999998</v>
      </c>
      <c r="F24">
        <v>957.8</v>
      </c>
      <c r="O24">
        <v>967.85299999999995</v>
      </c>
      <c r="P24">
        <v>962.41899999999998</v>
      </c>
    </row>
    <row r="25" spans="1:16" x14ac:dyDescent="0.25">
      <c r="A25" s="9">
        <v>38385</v>
      </c>
      <c r="B25">
        <v>963.15700000000004</v>
      </c>
      <c r="C25">
        <v>1012.532</v>
      </c>
      <c r="D25">
        <v>963.15700000000004</v>
      </c>
      <c r="E25">
        <v>1012.532</v>
      </c>
      <c r="F25">
        <v>963.15700000000004</v>
      </c>
      <c r="O25">
        <v>1012.532</v>
      </c>
      <c r="P25">
        <v>1012.532</v>
      </c>
    </row>
    <row r="26" spans="1:16" x14ac:dyDescent="0.25">
      <c r="A26" s="9">
        <v>38386</v>
      </c>
      <c r="B26">
        <v>1013.1</v>
      </c>
      <c r="C26">
        <v>1013.1</v>
      </c>
      <c r="D26">
        <v>1004.114</v>
      </c>
      <c r="E26">
        <v>1004.114</v>
      </c>
      <c r="F26">
        <v>1013.1</v>
      </c>
      <c r="O26">
        <v>1013.1</v>
      </c>
      <c r="P26">
        <v>1004.114</v>
      </c>
    </row>
    <row r="27" spans="1:16" x14ac:dyDescent="0.25">
      <c r="A27" s="9">
        <v>38387</v>
      </c>
      <c r="B27">
        <v>1002.827</v>
      </c>
      <c r="C27">
        <v>1027.2629999999999</v>
      </c>
      <c r="D27">
        <v>1002.827</v>
      </c>
      <c r="E27">
        <v>1027.2629999999999</v>
      </c>
      <c r="F27">
        <v>1002.827</v>
      </c>
      <c r="O27">
        <v>1027.2629999999999</v>
      </c>
      <c r="P27">
        <v>1027.2629999999999</v>
      </c>
    </row>
    <row r="28" spans="1:16" x14ac:dyDescent="0.25">
      <c r="A28" s="9">
        <v>38399</v>
      </c>
      <c r="B28">
        <v>1033.078</v>
      </c>
      <c r="C28">
        <v>1042.0709999999999</v>
      </c>
      <c r="D28">
        <v>1033.078</v>
      </c>
      <c r="E28">
        <v>1034.9929999999999</v>
      </c>
      <c r="F28">
        <v>1033.078</v>
      </c>
      <c r="H28" s="70" t="s">
        <v>17</v>
      </c>
      <c r="I28" s="70"/>
      <c r="J28" s="25" t="s">
        <v>18</v>
      </c>
      <c r="K28" s="25" t="s">
        <v>19</v>
      </c>
      <c r="O28">
        <v>1042.0709999999999</v>
      </c>
      <c r="P28">
        <v>1034.9929999999999</v>
      </c>
    </row>
    <row r="29" spans="1:16" x14ac:dyDescent="0.25">
      <c r="A29" s="9">
        <v>38400</v>
      </c>
      <c r="B29">
        <v>1035.3820000000001</v>
      </c>
      <c r="C29">
        <v>1035.3820000000001</v>
      </c>
      <c r="D29">
        <v>1022.646</v>
      </c>
      <c r="E29">
        <v>1028.5419999999999</v>
      </c>
      <c r="F29">
        <v>1035.3820000000001</v>
      </c>
      <c r="H29" s="26" t="s">
        <v>20</v>
      </c>
      <c r="I29" s="26" t="s">
        <v>51</v>
      </c>
      <c r="J29" s="27">
        <f>'x1'!B5</f>
        <v>0.99930614350101876</v>
      </c>
      <c r="K29" s="28">
        <f>'x1'!B6</f>
        <v>0.99930597857197212</v>
      </c>
      <c r="O29">
        <v>1035.3820000000001</v>
      </c>
      <c r="P29">
        <v>1028.5419999999999</v>
      </c>
    </row>
    <row r="30" spans="1:16" x14ac:dyDescent="0.25">
      <c r="A30" s="9">
        <v>38401</v>
      </c>
      <c r="B30">
        <v>1028.2529999999999</v>
      </c>
      <c r="C30">
        <v>1028.2529999999999</v>
      </c>
      <c r="D30">
        <v>1013.775</v>
      </c>
      <c r="E30">
        <v>1013.775</v>
      </c>
      <c r="F30">
        <v>1028.2529999999999</v>
      </c>
      <c r="H30" s="29" t="s">
        <v>21</v>
      </c>
      <c r="I30" s="29" t="s">
        <v>52</v>
      </c>
      <c r="J30" s="30">
        <f>'x2'!B5</f>
        <v>0.99898815953164133</v>
      </c>
      <c r="K30" s="31">
        <f>'x2'!B6</f>
        <v>0.99898791901810002</v>
      </c>
      <c r="O30">
        <v>1028.2529999999999</v>
      </c>
      <c r="P30">
        <v>1013.775</v>
      </c>
    </row>
    <row r="31" spans="1:16" x14ac:dyDescent="0.25">
      <c r="A31" s="9">
        <v>38404</v>
      </c>
      <c r="B31">
        <v>1013.861</v>
      </c>
      <c r="C31">
        <v>1032.6859999999999</v>
      </c>
      <c r="D31">
        <v>1013.861</v>
      </c>
      <c r="E31">
        <v>1032.6859999999999</v>
      </c>
      <c r="F31">
        <v>1013.861</v>
      </c>
      <c r="H31" s="29" t="s">
        <v>22</v>
      </c>
      <c r="I31" s="29" t="s">
        <v>53</v>
      </c>
      <c r="J31" s="30">
        <f>'x3'!B5</f>
        <v>0.99811389054987498</v>
      </c>
      <c r="K31" s="31">
        <f>'x3'!B6</f>
        <v>0.99811344222340714</v>
      </c>
      <c r="O31">
        <v>1032.6859999999999</v>
      </c>
      <c r="P31">
        <v>1032.6859999999999</v>
      </c>
    </row>
    <row r="32" spans="1:16" x14ac:dyDescent="0.25">
      <c r="A32" s="9">
        <v>38405</v>
      </c>
      <c r="B32">
        <v>1033.604</v>
      </c>
      <c r="C32">
        <v>1054.2070000000001</v>
      </c>
      <c r="D32">
        <v>1033.604</v>
      </c>
      <c r="E32">
        <v>1054.2070000000001</v>
      </c>
      <c r="F32">
        <v>1033.604</v>
      </c>
      <c r="H32" s="29" t="s">
        <v>23</v>
      </c>
      <c r="I32" s="29" t="s">
        <v>54</v>
      </c>
      <c r="J32" s="30">
        <f>x1x2!B5</f>
        <v>0.99949227870010748</v>
      </c>
      <c r="K32" s="31">
        <f>x1x2!B6</f>
        <v>0.99949203727295588</v>
      </c>
      <c r="O32">
        <v>1054.2070000000001</v>
      </c>
      <c r="P32">
        <v>1054.2070000000001</v>
      </c>
    </row>
    <row r="33" spans="1:16" x14ac:dyDescent="0.25">
      <c r="A33" s="9">
        <v>38406</v>
      </c>
      <c r="B33">
        <v>1053.4949999999999</v>
      </c>
      <c r="C33">
        <v>1054.1089999999999</v>
      </c>
      <c r="D33">
        <v>1047.4159999999999</v>
      </c>
      <c r="E33">
        <v>1054.1089999999999</v>
      </c>
      <c r="F33">
        <v>1053.4949999999999</v>
      </c>
      <c r="H33" s="29" t="s">
        <v>25</v>
      </c>
      <c r="I33" s="29" t="s">
        <v>55</v>
      </c>
      <c r="J33" s="32">
        <f>x2x3!B5</f>
        <v>0.99898822340006954</v>
      </c>
      <c r="K33" s="31">
        <f>x2x3!B6</f>
        <v>0.99898774228899001</v>
      </c>
      <c r="O33">
        <v>1054.1089999999999</v>
      </c>
      <c r="P33">
        <v>1054.1089999999999</v>
      </c>
    </row>
    <row r="34" spans="1:16" x14ac:dyDescent="0.25">
      <c r="A34" s="9">
        <v>38407</v>
      </c>
      <c r="B34">
        <v>1052.492</v>
      </c>
      <c r="C34">
        <v>1053.4069999999999</v>
      </c>
      <c r="D34">
        <v>1044.527</v>
      </c>
      <c r="E34">
        <v>1053.4069999999999</v>
      </c>
      <c r="F34">
        <v>1052.492</v>
      </c>
      <c r="H34" s="29" t="s">
        <v>24</v>
      </c>
      <c r="I34" s="29" t="s">
        <v>56</v>
      </c>
      <c r="J34" s="30">
        <f>x1x3!B5</f>
        <v>0.99932463481860223</v>
      </c>
      <c r="K34" s="31">
        <f>x1x3!B6</f>
        <v>0.9993243136749117</v>
      </c>
      <c r="O34">
        <v>1053.4069999999999</v>
      </c>
      <c r="P34">
        <v>1053.4069999999999</v>
      </c>
    </row>
    <row r="35" spans="1:16" x14ac:dyDescent="0.25">
      <c r="A35" s="9">
        <v>38408</v>
      </c>
      <c r="B35">
        <v>1054.395</v>
      </c>
      <c r="C35">
        <v>1064.126</v>
      </c>
      <c r="D35">
        <v>1053.837</v>
      </c>
      <c r="E35">
        <v>1053.837</v>
      </c>
      <c r="F35">
        <v>1054.395</v>
      </c>
      <c r="H35" s="33" t="s">
        <v>26</v>
      </c>
      <c r="I35" s="33" t="s">
        <v>57</v>
      </c>
      <c r="J35" s="34">
        <f>x1x2x3!B5</f>
        <v>0.99976064056615044</v>
      </c>
      <c r="K35" s="35">
        <f>x1x2x3!B6</f>
        <v>0.99976046979842115</v>
      </c>
      <c r="O35">
        <v>1064.126</v>
      </c>
      <c r="P35">
        <v>1053.837</v>
      </c>
    </row>
    <row r="36" spans="1:16" x14ac:dyDescent="0.25">
      <c r="A36" s="9">
        <v>38411</v>
      </c>
      <c r="B36">
        <v>1053.114</v>
      </c>
      <c r="C36">
        <v>1053.114</v>
      </c>
      <c r="D36">
        <v>1047.2439999999999</v>
      </c>
      <c r="E36">
        <v>1047.2439999999999</v>
      </c>
      <c r="F36">
        <v>1053.114</v>
      </c>
      <c r="H36" s="12"/>
      <c r="O36">
        <v>1053.114</v>
      </c>
      <c r="P36">
        <v>1047.2439999999999</v>
      </c>
    </row>
    <row r="37" spans="1:16" x14ac:dyDescent="0.25">
      <c r="A37" s="9">
        <v>38412</v>
      </c>
      <c r="B37">
        <v>1045.8810000000001</v>
      </c>
      <c r="C37">
        <v>1045.8810000000001</v>
      </c>
      <c r="D37">
        <v>1039.8920000000001</v>
      </c>
      <c r="E37">
        <v>1040.558</v>
      </c>
      <c r="F37">
        <v>1045.8810000000001</v>
      </c>
      <c r="H37" s="37" t="s">
        <v>65</v>
      </c>
      <c r="I37" s="38" t="str">
        <f>INDEX(H29:H35,MATCH(MAX(K29:K35),K29:K35))</f>
        <v>最高价，最低价，收盘价</v>
      </c>
      <c r="O37">
        <v>1045.8810000000001</v>
      </c>
      <c r="P37">
        <v>1040.558</v>
      </c>
    </row>
    <row r="38" spans="1:16" x14ac:dyDescent="0.25">
      <c r="A38" s="9">
        <v>38413</v>
      </c>
      <c r="B38">
        <v>1040.961</v>
      </c>
      <c r="C38">
        <v>1040.961</v>
      </c>
      <c r="D38">
        <v>1023.222</v>
      </c>
      <c r="E38">
        <v>1023.222</v>
      </c>
      <c r="F38">
        <v>1040.961</v>
      </c>
      <c r="H38" s="24" t="s">
        <v>60</v>
      </c>
      <c r="I38" s="24"/>
      <c r="O38">
        <v>1040.961</v>
      </c>
      <c r="P38">
        <v>1023.222</v>
      </c>
    </row>
    <row r="39" spans="1:16" x14ac:dyDescent="0.25">
      <c r="A39" s="9">
        <v>38414</v>
      </c>
      <c r="B39">
        <v>1021.639</v>
      </c>
      <c r="C39">
        <v>1031.4090000000001</v>
      </c>
      <c r="D39">
        <v>1020.235</v>
      </c>
      <c r="E39">
        <v>1031.4090000000001</v>
      </c>
      <c r="F39">
        <v>1021.639</v>
      </c>
      <c r="H39" s="36" t="s">
        <v>61</v>
      </c>
      <c r="I39" s="36">
        <f>x1x2x3!B17</f>
        <v>-2.7067484752174096</v>
      </c>
      <c r="O39">
        <v>1031.4090000000001</v>
      </c>
      <c r="P39">
        <v>1031.4090000000001</v>
      </c>
    </row>
    <row r="40" spans="1:16" x14ac:dyDescent="0.25">
      <c r="A40" s="9">
        <v>38415</v>
      </c>
      <c r="B40">
        <v>1031.8489999999999</v>
      </c>
      <c r="C40">
        <v>1031.8489999999999</v>
      </c>
      <c r="D40">
        <v>1027.5170000000001</v>
      </c>
      <c r="E40">
        <v>1027.5170000000001</v>
      </c>
      <c r="F40">
        <v>1031.8489999999999</v>
      </c>
      <c r="H40" s="36" t="s">
        <v>62</v>
      </c>
      <c r="I40" s="36">
        <f>x1x2x3!B18</f>
        <v>0.93988726903286968</v>
      </c>
      <c r="O40">
        <v>1031.8489999999999</v>
      </c>
      <c r="P40">
        <v>1027.5170000000001</v>
      </c>
    </row>
    <row r="41" spans="1:16" x14ac:dyDescent="0.25">
      <c r="A41" s="9">
        <v>38418</v>
      </c>
      <c r="B41">
        <v>1027.95</v>
      </c>
      <c r="C41">
        <v>1033.97</v>
      </c>
      <c r="D41">
        <v>1027.95</v>
      </c>
      <c r="E41">
        <v>1033.627</v>
      </c>
      <c r="F41">
        <v>1027.95</v>
      </c>
      <c r="H41" s="36" t="s">
        <v>63</v>
      </c>
      <c r="I41" s="36">
        <f>x1x2x3!B19</f>
        <v>0.74647433862819068</v>
      </c>
      <c r="O41">
        <v>1033.97</v>
      </c>
      <c r="P41">
        <v>1033.627</v>
      </c>
    </row>
    <row r="42" spans="1:16" x14ac:dyDescent="0.25">
      <c r="A42" s="9">
        <v>38419</v>
      </c>
      <c r="B42">
        <v>1037.0809999999999</v>
      </c>
      <c r="C42">
        <v>1054.096</v>
      </c>
      <c r="D42">
        <v>1037.0809999999999</v>
      </c>
      <c r="E42">
        <v>1054.096</v>
      </c>
      <c r="F42">
        <v>1037.0809999999999</v>
      </c>
      <c r="H42" s="36" t="s">
        <v>64</v>
      </c>
      <c r="I42" s="36">
        <f>x1x2x3!B20</f>
        <v>-0.68658198932650383</v>
      </c>
      <c r="O42">
        <v>1054.096</v>
      </c>
      <c r="P42">
        <v>1054.096</v>
      </c>
    </row>
    <row r="43" spans="1:16" x14ac:dyDescent="0.25">
      <c r="A43" s="9">
        <v>38420</v>
      </c>
      <c r="B43">
        <v>1056.375</v>
      </c>
      <c r="C43">
        <v>1056.375</v>
      </c>
      <c r="D43">
        <v>1048.5820000000001</v>
      </c>
      <c r="E43">
        <v>1054.3699999999999</v>
      </c>
      <c r="F43">
        <v>1056.375</v>
      </c>
      <c r="H43" s="24"/>
      <c r="I43" s="24"/>
      <c r="O43">
        <v>1056.375</v>
      </c>
      <c r="P43">
        <v>1054.3699999999999</v>
      </c>
    </row>
    <row r="44" spans="1:16" x14ac:dyDescent="0.25">
      <c r="A44" s="9">
        <v>38421</v>
      </c>
      <c r="B44">
        <v>1053.9190000000001</v>
      </c>
      <c r="C44">
        <v>1053.9190000000001</v>
      </c>
      <c r="D44">
        <v>1027.817</v>
      </c>
      <c r="E44">
        <v>1027.817</v>
      </c>
      <c r="F44">
        <v>1053.9190000000001</v>
      </c>
      <c r="H44" s="23" t="s">
        <v>20</v>
      </c>
      <c r="I44" s="23">
        <v>4998.6000000000004</v>
      </c>
      <c r="O44">
        <v>1053.9190000000001</v>
      </c>
      <c r="P44">
        <v>1027.817</v>
      </c>
    </row>
    <row r="45" spans="1:16" x14ac:dyDescent="0.25">
      <c r="A45" s="9">
        <v>38422</v>
      </c>
      <c r="B45">
        <v>1026.617</v>
      </c>
      <c r="C45">
        <v>1031.731</v>
      </c>
      <c r="D45">
        <v>1026.617</v>
      </c>
      <c r="E45">
        <v>1031.731</v>
      </c>
      <c r="F45">
        <v>1026.617</v>
      </c>
      <c r="H45" s="23" t="s">
        <v>21</v>
      </c>
      <c r="I45" s="23">
        <v>4982.57</v>
      </c>
      <c r="O45">
        <v>1031.731</v>
      </c>
      <c r="P45">
        <v>1031.731</v>
      </c>
    </row>
    <row r="46" spans="1:16" x14ac:dyDescent="0.25">
      <c r="A46" s="9">
        <v>38425</v>
      </c>
      <c r="B46">
        <v>1031.7650000000001</v>
      </c>
      <c r="C46">
        <v>1038.4159999999999</v>
      </c>
      <c r="D46">
        <v>1031.7650000000001</v>
      </c>
      <c r="E46">
        <v>1038.4159999999999</v>
      </c>
      <c r="F46">
        <v>1031.7650000000001</v>
      </c>
      <c r="H46" s="23" t="s">
        <v>22</v>
      </c>
      <c r="I46" s="23">
        <f ca="1">RANDBETWEEN(I45,I44)</f>
        <v>4983</v>
      </c>
      <c r="O46">
        <v>1038.4159999999999</v>
      </c>
      <c r="P46">
        <v>1038.4159999999999</v>
      </c>
    </row>
    <row r="47" spans="1:16" x14ac:dyDescent="0.25">
      <c r="A47" s="9">
        <v>38426</v>
      </c>
      <c r="B47">
        <v>1038.5</v>
      </c>
      <c r="C47">
        <v>1038.5</v>
      </c>
      <c r="D47">
        <v>1018.7430000000001</v>
      </c>
      <c r="E47">
        <v>1018.7430000000001</v>
      </c>
      <c r="F47">
        <v>1038.5</v>
      </c>
      <c r="H47" s="23" t="s">
        <v>66</v>
      </c>
      <c r="I47" s="23">
        <f ca="1">I39+I40*I44+I41*I45+I42*I46</f>
        <v>4993.5363471171813</v>
      </c>
      <c r="O47">
        <v>1038.5</v>
      </c>
      <c r="P47">
        <v>1018.7430000000001</v>
      </c>
    </row>
    <row r="48" spans="1:16" x14ac:dyDescent="0.25">
      <c r="A48" s="9">
        <v>38427</v>
      </c>
      <c r="B48">
        <v>1017.91</v>
      </c>
      <c r="C48">
        <v>1017.91</v>
      </c>
      <c r="D48">
        <v>1002.8</v>
      </c>
      <c r="E48">
        <v>1008.532</v>
      </c>
      <c r="F48">
        <v>1017.91</v>
      </c>
      <c r="O48">
        <v>1017.91</v>
      </c>
      <c r="P48">
        <v>1008.532</v>
      </c>
    </row>
    <row r="49" spans="1:16" x14ac:dyDescent="0.25">
      <c r="A49" s="9">
        <v>38428</v>
      </c>
      <c r="B49">
        <v>1008.1180000000001</v>
      </c>
      <c r="C49">
        <v>1008.1180000000001</v>
      </c>
      <c r="D49">
        <v>996.59699999999998</v>
      </c>
      <c r="E49">
        <v>996.59699999999998</v>
      </c>
      <c r="F49">
        <v>1008.1180000000001</v>
      </c>
      <c r="O49">
        <v>1008.1180000000001</v>
      </c>
      <c r="P49">
        <v>996.59699999999998</v>
      </c>
    </row>
    <row r="50" spans="1:16" x14ac:dyDescent="0.25">
      <c r="A50" s="9">
        <v>38429</v>
      </c>
      <c r="B50">
        <v>996.04399999999998</v>
      </c>
      <c r="C50">
        <v>996.04399999999998</v>
      </c>
      <c r="D50">
        <v>984.55499999999995</v>
      </c>
      <c r="E50">
        <v>984.55499999999995</v>
      </c>
      <c r="F50">
        <v>996.04399999999998</v>
      </c>
      <c r="O50">
        <v>996.04399999999998</v>
      </c>
      <c r="P50">
        <v>984.55499999999995</v>
      </c>
    </row>
    <row r="51" spans="1:16" x14ac:dyDescent="0.25">
      <c r="A51" s="9">
        <v>38432</v>
      </c>
      <c r="B51">
        <v>984.11300000000006</v>
      </c>
      <c r="C51">
        <v>990.67</v>
      </c>
      <c r="D51">
        <v>984.11300000000006</v>
      </c>
      <c r="E51">
        <v>990.67</v>
      </c>
      <c r="F51">
        <v>984.11300000000006</v>
      </c>
      <c r="O51">
        <v>990.67</v>
      </c>
      <c r="P51">
        <v>990.67</v>
      </c>
    </row>
    <row r="52" spans="1:16" x14ac:dyDescent="0.25">
      <c r="A52" s="9">
        <v>38433</v>
      </c>
      <c r="B52">
        <v>971.67600000000004</v>
      </c>
      <c r="C52">
        <v>976.07799999999997</v>
      </c>
      <c r="D52">
        <v>971.67600000000004</v>
      </c>
      <c r="E52">
        <v>976.07799999999997</v>
      </c>
      <c r="F52">
        <v>971.67600000000004</v>
      </c>
      <c r="O52">
        <v>976.07799999999997</v>
      </c>
      <c r="P52">
        <v>976.07799999999997</v>
      </c>
    </row>
    <row r="53" spans="1:16" x14ac:dyDescent="0.25">
      <c r="A53" s="9">
        <v>38434</v>
      </c>
      <c r="B53">
        <v>975.36900000000003</v>
      </c>
      <c r="C53">
        <v>983.44200000000001</v>
      </c>
      <c r="D53">
        <v>970.31799999999998</v>
      </c>
      <c r="E53">
        <v>970.31799999999998</v>
      </c>
      <c r="F53">
        <v>975.36900000000003</v>
      </c>
      <c r="O53">
        <v>983.44200000000001</v>
      </c>
      <c r="P53">
        <v>970.31799999999998</v>
      </c>
    </row>
    <row r="54" spans="1:16" x14ac:dyDescent="0.25">
      <c r="A54" s="9">
        <v>38435</v>
      </c>
      <c r="B54">
        <v>969.28800000000001</v>
      </c>
      <c r="C54">
        <v>976.58299999999997</v>
      </c>
      <c r="D54">
        <v>967.22299999999996</v>
      </c>
      <c r="E54">
        <v>976.58299999999997</v>
      </c>
      <c r="F54">
        <v>969.28800000000001</v>
      </c>
      <c r="O54">
        <v>976.58299999999997</v>
      </c>
      <c r="P54">
        <v>976.58299999999997</v>
      </c>
    </row>
    <row r="55" spans="1:16" x14ac:dyDescent="0.25">
      <c r="A55" s="9">
        <v>38436</v>
      </c>
      <c r="B55">
        <v>976.09400000000005</v>
      </c>
      <c r="C55">
        <v>978.38</v>
      </c>
      <c r="D55">
        <v>975.01</v>
      </c>
      <c r="E55">
        <v>975.01</v>
      </c>
      <c r="F55">
        <v>976.09400000000005</v>
      </c>
      <c r="O55">
        <v>978.38</v>
      </c>
      <c r="P55">
        <v>975.01</v>
      </c>
    </row>
    <row r="56" spans="1:16" x14ac:dyDescent="0.25">
      <c r="A56" s="9">
        <v>38439</v>
      </c>
      <c r="B56">
        <v>974.21199999999999</v>
      </c>
      <c r="C56">
        <v>974.21199999999999</v>
      </c>
      <c r="D56">
        <v>964.12800000000004</v>
      </c>
      <c r="E56">
        <v>973.50599999999997</v>
      </c>
      <c r="F56">
        <v>974.21199999999999</v>
      </c>
      <c r="O56">
        <v>974.21199999999999</v>
      </c>
      <c r="P56">
        <v>973.50599999999997</v>
      </c>
    </row>
    <row r="57" spans="1:16" x14ac:dyDescent="0.25">
      <c r="A57" s="9">
        <v>38440</v>
      </c>
      <c r="B57">
        <v>973.346</v>
      </c>
      <c r="C57">
        <v>975.88</v>
      </c>
      <c r="D57">
        <v>968.57799999999997</v>
      </c>
      <c r="E57">
        <v>968.57799999999997</v>
      </c>
      <c r="F57">
        <v>973.346</v>
      </c>
      <c r="O57">
        <v>975.88</v>
      </c>
      <c r="P57">
        <v>968.57799999999997</v>
      </c>
    </row>
    <row r="58" spans="1:16" x14ac:dyDescent="0.25">
      <c r="A58" s="9">
        <v>38441</v>
      </c>
      <c r="B58">
        <v>966.74199999999996</v>
      </c>
      <c r="C58">
        <v>966.74199999999996</v>
      </c>
      <c r="D58">
        <v>952.30100000000004</v>
      </c>
      <c r="E58">
        <v>952.30100000000004</v>
      </c>
      <c r="F58">
        <v>966.74199999999996</v>
      </c>
      <c r="O58">
        <v>966.74199999999996</v>
      </c>
      <c r="P58">
        <v>952.30100000000004</v>
      </c>
    </row>
    <row r="59" spans="1:16" x14ac:dyDescent="0.25">
      <c r="A59" s="9">
        <v>38442</v>
      </c>
      <c r="B59">
        <v>950.01900000000001</v>
      </c>
      <c r="C59">
        <v>956.03899999999999</v>
      </c>
      <c r="D59">
        <v>945.09199999999998</v>
      </c>
      <c r="E59">
        <v>956.03899999999999</v>
      </c>
      <c r="F59">
        <v>950.01900000000001</v>
      </c>
      <c r="O59">
        <v>956.03899999999999</v>
      </c>
      <c r="P59">
        <v>956.03899999999999</v>
      </c>
    </row>
    <row r="60" spans="1:16" x14ac:dyDescent="0.25">
      <c r="A60" s="9">
        <v>38443</v>
      </c>
      <c r="B60">
        <v>955.26499999999999</v>
      </c>
      <c r="C60">
        <v>990.51</v>
      </c>
      <c r="D60">
        <v>955.26499999999999</v>
      </c>
      <c r="E60">
        <v>990.51</v>
      </c>
      <c r="F60">
        <v>955.26499999999999</v>
      </c>
      <c r="O60">
        <v>990.51</v>
      </c>
      <c r="P60">
        <v>990.51</v>
      </c>
    </row>
    <row r="61" spans="1:16" x14ac:dyDescent="0.25">
      <c r="A61" s="9">
        <v>38446</v>
      </c>
      <c r="B61">
        <v>981.62</v>
      </c>
      <c r="C61">
        <v>981.62</v>
      </c>
      <c r="D61">
        <v>972.74</v>
      </c>
      <c r="E61">
        <v>972.74</v>
      </c>
      <c r="F61">
        <v>981.62</v>
      </c>
      <c r="O61">
        <v>981.62</v>
      </c>
      <c r="P61">
        <v>972.74</v>
      </c>
    </row>
    <row r="62" spans="1:16" x14ac:dyDescent="0.25">
      <c r="A62" s="9">
        <v>38447</v>
      </c>
      <c r="B62">
        <v>970.94500000000005</v>
      </c>
      <c r="C62">
        <v>972.37300000000005</v>
      </c>
      <c r="D62">
        <v>963.34799999999996</v>
      </c>
      <c r="E62">
        <v>963.34799999999996</v>
      </c>
      <c r="F62">
        <v>970.94500000000005</v>
      </c>
      <c r="O62">
        <v>972.37300000000005</v>
      </c>
      <c r="P62">
        <v>963.34799999999996</v>
      </c>
    </row>
    <row r="63" spans="1:16" x14ac:dyDescent="0.25">
      <c r="A63" s="9">
        <v>38448</v>
      </c>
      <c r="B63">
        <v>963.34900000000005</v>
      </c>
      <c r="C63">
        <v>978.03</v>
      </c>
      <c r="D63">
        <v>963.34900000000005</v>
      </c>
      <c r="E63">
        <v>978.03</v>
      </c>
      <c r="F63">
        <v>963.34900000000005</v>
      </c>
      <c r="O63">
        <v>978.03</v>
      </c>
      <c r="P63">
        <v>978.03</v>
      </c>
    </row>
    <row r="64" spans="1:16" x14ac:dyDescent="0.25">
      <c r="A64" s="9">
        <v>38449</v>
      </c>
      <c r="B64">
        <v>978.779</v>
      </c>
      <c r="C64">
        <v>1001.027</v>
      </c>
      <c r="D64">
        <v>978.779</v>
      </c>
      <c r="E64">
        <v>985.12300000000005</v>
      </c>
      <c r="F64">
        <v>978.779</v>
      </c>
      <c r="O64">
        <v>1001.027</v>
      </c>
      <c r="P64">
        <v>985.12300000000005</v>
      </c>
    </row>
    <row r="65" spans="1:16" x14ac:dyDescent="0.25">
      <c r="A65" s="9">
        <v>38450</v>
      </c>
      <c r="B65">
        <v>984.79399999999998</v>
      </c>
      <c r="C65">
        <v>1002.468</v>
      </c>
      <c r="D65">
        <v>984.79399999999998</v>
      </c>
      <c r="E65">
        <v>1002.468</v>
      </c>
      <c r="F65">
        <v>984.79399999999998</v>
      </c>
      <c r="O65">
        <v>1002.468</v>
      </c>
      <c r="P65">
        <v>1002.468</v>
      </c>
    </row>
    <row r="66" spans="1:16" x14ac:dyDescent="0.25">
      <c r="A66" s="9">
        <v>38453</v>
      </c>
      <c r="B66">
        <v>1002.877</v>
      </c>
      <c r="C66">
        <v>1002.877</v>
      </c>
      <c r="D66">
        <v>993.19799999999998</v>
      </c>
      <c r="E66">
        <v>995.76</v>
      </c>
      <c r="F66">
        <v>1002.877</v>
      </c>
      <c r="O66">
        <v>1002.877</v>
      </c>
      <c r="P66">
        <v>995.76</v>
      </c>
    </row>
    <row r="67" spans="1:16" x14ac:dyDescent="0.25">
      <c r="A67" s="9">
        <v>38454</v>
      </c>
      <c r="B67">
        <v>993.24699999999996</v>
      </c>
      <c r="C67">
        <v>993.24699999999996</v>
      </c>
      <c r="D67">
        <v>981.09500000000003</v>
      </c>
      <c r="E67">
        <v>981.09500000000003</v>
      </c>
      <c r="F67">
        <v>993.24699999999996</v>
      </c>
      <c r="O67">
        <v>993.24699999999996</v>
      </c>
      <c r="P67">
        <v>981.09500000000003</v>
      </c>
    </row>
    <row r="68" spans="1:16" x14ac:dyDescent="0.25">
      <c r="A68" s="9">
        <v>38455</v>
      </c>
      <c r="B68">
        <v>987.87300000000005</v>
      </c>
      <c r="C68">
        <v>1007.6079999999999</v>
      </c>
      <c r="D68">
        <v>987.87300000000005</v>
      </c>
      <c r="E68">
        <v>1003.32</v>
      </c>
      <c r="F68">
        <v>987.87300000000005</v>
      </c>
      <c r="O68">
        <v>1007.6079999999999</v>
      </c>
      <c r="P68">
        <v>1003.32</v>
      </c>
    </row>
    <row r="69" spans="1:16" x14ac:dyDescent="0.25">
      <c r="A69" s="9">
        <v>38456</v>
      </c>
      <c r="B69">
        <v>1007.806</v>
      </c>
      <c r="C69">
        <v>1007.806</v>
      </c>
      <c r="D69">
        <v>995.38300000000004</v>
      </c>
      <c r="E69">
        <v>995.38300000000004</v>
      </c>
      <c r="F69">
        <v>1007.806</v>
      </c>
      <c r="O69">
        <v>1007.806</v>
      </c>
      <c r="P69">
        <v>995.38300000000004</v>
      </c>
    </row>
    <row r="70" spans="1:16" x14ac:dyDescent="0.25">
      <c r="A70" s="9">
        <v>38457</v>
      </c>
      <c r="B70">
        <v>992.31600000000003</v>
      </c>
      <c r="C70">
        <v>992.31600000000003</v>
      </c>
      <c r="D70">
        <v>983.88900000000001</v>
      </c>
      <c r="E70">
        <v>983.88900000000001</v>
      </c>
      <c r="F70">
        <v>992.31600000000003</v>
      </c>
      <c r="O70">
        <v>992.31600000000003</v>
      </c>
      <c r="P70">
        <v>983.88900000000001</v>
      </c>
    </row>
    <row r="71" spans="1:16" x14ac:dyDescent="0.25">
      <c r="A71" s="9">
        <v>38460</v>
      </c>
      <c r="B71">
        <v>981.39800000000002</v>
      </c>
      <c r="C71">
        <v>981.39800000000002</v>
      </c>
      <c r="D71">
        <v>971.471</v>
      </c>
      <c r="E71">
        <v>971.471</v>
      </c>
      <c r="F71">
        <v>981.39800000000002</v>
      </c>
      <c r="O71">
        <v>981.39800000000002</v>
      </c>
      <c r="P71">
        <v>971.471</v>
      </c>
    </row>
    <row r="72" spans="1:16" x14ac:dyDescent="0.25">
      <c r="A72" s="9">
        <v>38461</v>
      </c>
      <c r="B72">
        <v>970.77300000000002</v>
      </c>
      <c r="C72">
        <v>973.61099999999999</v>
      </c>
      <c r="D72">
        <v>970.77300000000002</v>
      </c>
      <c r="E72">
        <v>973.61099999999999</v>
      </c>
      <c r="F72">
        <v>970.77300000000002</v>
      </c>
      <c r="O72">
        <v>973.61099999999999</v>
      </c>
      <c r="P72">
        <v>973.61099999999999</v>
      </c>
    </row>
    <row r="73" spans="1:16" x14ac:dyDescent="0.25">
      <c r="A73" s="9">
        <v>38462</v>
      </c>
      <c r="B73">
        <v>973.09</v>
      </c>
      <c r="C73">
        <v>973.09</v>
      </c>
      <c r="D73">
        <v>960.20100000000002</v>
      </c>
      <c r="E73">
        <v>966.06899999999996</v>
      </c>
      <c r="F73">
        <v>973.09</v>
      </c>
      <c r="O73">
        <v>973.09</v>
      </c>
      <c r="P73">
        <v>966.06899999999996</v>
      </c>
    </row>
    <row r="74" spans="1:16" x14ac:dyDescent="0.25">
      <c r="A74" s="9">
        <v>38463</v>
      </c>
      <c r="B74">
        <v>964.90899999999999</v>
      </c>
      <c r="C74">
        <v>964.90899999999999</v>
      </c>
      <c r="D74">
        <v>958.31399999999996</v>
      </c>
      <c r="E74">
        <v>958.31399999999996</v>
      </c>
      <c r="F74">
        <v>964.90899999999999</v>
      </c>
      <c r="O74">
        <v>964.90899999999999</v>
      </c>
      <c r="P74">
        <v>958.31399999999996</v>
      </c>
    </row>
    <row r="75" spans="1:16" x14ac:dyDescent="0.25">
      <c r="A75" s="9">
        <v>38464</v>
      </c>
      <c r="B75">
        <v>957.22500000000002</v>
      </c>
      <c r="C75">
        <v>960.17600000000004</v>
      </c>
      <c r="D75">
        <v>956.40499999999997</v>
      </c>
      <c r="E75">
        <v>956.40499999999997</v>
      </c>
      <c r="F75">
        <v>957.22500000000002</v>
      </c>
      <c r="O75">
        <v>960.17600000000004</v>
      </c>
      <c r="P75">
        <v>956.40499999999997</v>
      </c>
    </row>
    <row r="76" spans="1:16" x14ac:dyDescent="0.25">
      <c r="A76" s="9">
        <v>38467</v>
      </c>
      <c r="B76">
        <v>940.78700000000003</v>
      </c>
      <c r="C76">
        <v>944.95799999999997</v>
      </c>
      <c r="D76">
        <v>940.78700000000003</v>
      </c>
      <c r="E76">
        <v>944.95799999999997</v>
      </c>
      <c r="F76">
        <v>940.78700000000003</v>
      </c>
      <c r="O76">
        <v>944.95799999999997</v>
      </c>
      <c r="P76">
        <v>944.95799999999997</v>
      </c>
    </row>
    <row r="77" spans="1:16" x14ac:dyDescent="0.25">
      <c r="A77" s="9">
        <v>38468</v>
      </c>
      <c r="B77">
        <v>944.23800000000006</v>
      </c>
      <c r="C77">
        <v>947.89499999999998</v>
      </c>
      <c r="D77">
        <v>941.39599999999996</v>
      </c>
      <c r="E77">
        <v>947.89499999999998</v>
      </c>
      <c r="F77">
        <v>944.23800000000006</v>
      </c>
      <c r="O77">
        <v>947.89499999999998</v>
      </c>
      <c r="P77">
        <v>947.89499999999998</v>
      </c>
    </row>
    <row r="78" spans="1:16" x14ac:dyDescent="0.25">
      <c r="A78" s="9">
        <v>38469</v>
      </c>
      <c r="B78">
        <v>942.75300000000004</v>
      </c>
      <c r="C78">
        <v>942.75300000000004</v>
      </c>
      <c r="D78">
        <v>932.01499999999999</v>
      </c>
      <c r="E78">
        <v>932.01499999999999</v>
      </c>
      <c r="F78">
        <v>942.75300000000004</v>
      </c>
      <c r="O78">
        <v>942.75300000000004</v>
      </c>
      <c r="P78">
        <v>932.01499999999999</v>
      </c>
    </row>
    <row r="79" spans="1:16" x14ac:dyDescent="0.25">
      <c r="A79" s="9">
        <v>38470</v>
      </c>
      <c r="B79">
        <v>928.07399999999996</v>
      </c>
      <c r="C79">
        <v>941.697</v>
      </c>
      <c r="D79">
        <v>928.07399999999996</v>
      </c>
      <c r="E79">
        <v>941.697</v>
      </c>
      <c r="F79">
        <v>928.07399999999996</v>
      </c>
      <c r="O79">
        <v>941.697</v>
      </c>
      <c r="P79">
        <v>941.697</v>
      </c>
    </row>
    <row r="80" spans="1:16" x14ac:dyDescent="0.25">
      <c r="A80" s="9">
        <v>38471</v>
      </c>
      <c r="B80">
        <v>940.95299999999997</v>
      </c>
      <c r="C80">
        <v>940.95299999999997</v>
      </c>
      <c r="D80">
        <v>932.53</v>
      </c>
      <c r="E80">
        <v>932.53</v>
      </c>
      <c r="F80">
        <v>940.95299999999997</v>
      </c>
      <c r="O80">
        <v>940.95299999999997</v>
      </c>
      <c r="P80">
        <v>932.53</v>
      </c>
    </row>
    <row r="81" spans="1:16" x14ac:dyDescent="0.25">
      <c r="A81" s="9">
        <v>38481</v>
      </c>
      <c r="B81">
        <v>933.77800000000002</v>
      </c>
      <c r="C81">
        <v>933.77800000000002</v>
      </c>
      <c r="D81">
        <v>911.56299999999999</v>
      </c>
      <c r="E81">
        <v>911.56299999999999</v>
      </c>
      <c r="F81">
        <v>933.77800000000002</v>
      </c>
      <c r="O81">
        <v>933.77800000000002</v>
      </c>
      <c r="P81">
        <v>911.56299999999999</v>
      </c>
    </row>
    <row r="82" spans="1:16" x14ac:dyDescent="0.25">
      <c r="A82" s="9">
        <v>38482</v>
      </c>
      <c r="B82">
        <v>909.85</v>
      </c>
      <c r="C82">
        <v>916.11300000000006</v>
      </c>
      <c r="D82">
        <v>907.91700000000003</v>
      </c>
      <c r="E82">
        <v>916.11300000000006</v>
      </c>
      <c r="F82">
        <v>909.85</v>
      </c>
      <c r="O82">
        <v>916.11300000000006</v>
      </c>
      <c r="P82">
        <v>916.11300000000006</v>
      </c>
    </row>
    <row r="83" spans="1:16" x14ac:dyDescent="0.25">
      <c r="A83" s="9">
        <v>38483</v>
      </c>
      <c r="B83">
        <v>915.27200000000005</v>
      </c>
      <c r="C83">
        <v>915.27200000000005</v>
      </c>
      <c r="D83">
        <v>905.31600000000003</v>
      </c>
      <c r="E83">
        <v>905.31600000000003</v>
      </c>
      <c r="F83">
        <v>915.27200000000005</v>
      </c>
      <c r="O83">
        <v>915.27200000000005</v>
      </c>
      <c r="P83">
        <v>905.31600000000003</v>
      </c>
    </row>
    <row r="84" spans="1:16" x14ac:dyDescent="0.25">
      <c r="A84" s="9">
        <v>38484</v>
      </c>
      <c r="B84">
        <v>904.01300000000003</v>
      </c>
      <c r="C84">
        <v>904.01300000000003</v>
      </c>
      <c r="D84">
        <v>885.25099999999998</v>
      </c>
      <c r="E84">
        <v>885.86500000000001</v>
      </c>
      <c r="F84">
        <v>904.01300000000003</v>
      </c>
      <c r="O84">
        <v>904.01300000000003</v>
      </c>
      <c r="P84">
        <v>885.86500000000001</v>
      </c>
    </row>
    <row r="85" spans="1:16" x14ac:dyDescent="0.25">
      <c r="A85" s="9">
        <v>38485</v>
      </c>
      <c r="B85">
        <v>883.90099999999995</v>
      </c>
      <c r="C85">
        <v>883.90099999999995</v>
      </c>
      <c r="D85">
        <v>880.13699999999994</v>
      </c>
      <c r="E85">
        <v>883.51199999999994</v>
      </c>
      <c r="F85">
        <v>883.90099999999995</v>
      </c>
      <c r="O85">
        <v>883.90099999999995</v>
      </c>
      <c r="P85">
        <v>883.51199999999994</v>
      </c>
    </row>
    <row r="86" spans="1:16" x14ac:dyDescent="0.25">
      <c r="A86" s="9">
        <v>38488</v>
      </c>
      <c r="B86">
        <v>882.40200000000004</v>
      </c>
      <c r="C86">
        <v>882.40200000000004</v>
      </c>
      <c r="D86">
        <v>873.69200000000001</v>
      </c>
      <c r="E86">
        <v>873.69200000000001</v>
      </c>
      <c r="F86">
        <v>882.40200000000004</v>
      </c>
      <c r="O86">
        <v>882.40200000000004</v>
      </c>
      <c r="P86">
        <v>873.69200000000001</v>
      </c>
    </row>
    <row r="87" spans="1:16" x14ac:dyDescent="0.25">
      <c r="A87" s="9">
        <v>38489</v>
      </c>
      <c r="B87">
        <v>871.59</v>
      </c>
      <c r="C87">
        <v>884.64200000000005</v>
      </c>
      <c r="D87">
        <v>871.59</v>
      </c>
      <c r="E87">
        <v>880.577</v>
      </c>
      <c r="F87">
        <v>871.59</v>
      </c>
      <c r="O87">
        <v>884.64200000000005</v>
      </c>
      <c r="P87">
        <v>880.577</v>
      </c>
    </row>
    <row r="88" spans="1:16" x14ac:dyDescent="0.25">
      <c r="A88" s="9">
        <v>38490</v>
      </c>
      <c r="B88">
        <v>878.78399999999999</v>
      </c>
      <c r="C88">
        <v>878.79700000000003</v>
      </c>
      <c r="D88">
        <v>873.98400000000004</v>
      </c>
      <c r="E88">
        <v>878.79700000000003</v>
      </c>
      <c r="F88">
        <v>878.78399999999999</v>
      </c>
      <c r="O88">
        <v>878.79700000000003</v>
      </c>
      <c r="P88">
        <v>878.79700000000003</v>
      </c>
    </row>
    <row r="89" spans="1:16" x14ac:dyDescent="0.25">
      <c r="A89" s="9">
        <v>38491</v>
      </c>
      <c r="B89">
        <v>877.79899999999998</v>
      </c>
      <c r="C89">
        <v>878.11</v>
      </c>
      <c r="D89">
        <v>866.36800000000005</v>
      </c>
      <c r="E89">
        <v>878.11</v>
      </c>
      <c r="F89">
        <v>877.79899999999998</v>
      </c>
      <c r="O89">
        <v>878.11</v>
      </c>
      <c r="P89">
        <v>878.11</v>
      </c>
    </row>
    <row r="90" spans="1:16" x14ac:dyDescent="0.25">
      <c r="A90" s="9">
        <v>38492</v>
      </c>
      <c r="B90">
        <v>876.64800000000002</v>
      </c>
      <c r="C90">
        <v>880.63699999999994</v>
      </c>
      <c r="D90">
        <v>876.41200000000003</v>
      </c>
      <c r="E90">
        <v>876.41200000000003</v>
      </c>
      <c r="F90">
        <v>876.64800000000002</v>
      </c>
      <c r="O90">
        <v>880.63699999999994</v>
      </c>
      <c r="P90">
        <v>876.41200000000003</v>
      </c>
    </row>
    <row r="91" spans="1:16" x14ac:dyDescent="0.25">
      <c r="A91" s="9">
        <v>38495</v>
      </c>
      <c r="B91">
        <v>872.46799999999996</v>
      </c>
      <c r="C91">
        <v>872.46799999999996</v>
      </c>
      <c r="D91">
        <v>852.18299999999999</v>
      </c>
      <c r="E91">
        <v>852.18299999999999</v>
      </c>
      <c r="F91">
        <v>872.46799999999996</v>
      </c>
      <c r="O91">
        <v>872.46799999999996</v>
      </c>
      <c r="P91">
        <v>852.18299999999999</v>
      </c>
    </row>
    <row r="92" spans="1:16" x14ac:dyDescent="0.25">
      <c r="A92" s="9">
        <v>38496</v>
      </c>
      <c r="B92">
        <v>849.74099999999999</v>
      </c>
      <c r="C92">
        <v>852.24599999999998</v>
      </c>
      <c r="D92">
        <v>846.21799999999996</v>
      </c>
      <c r="E92">
        <v>852.24599999999998</v>
      </c>
      <c r="F92">
        <v>849.74099999999999</v>
      </c>
      <c r="O92">
        <v>852.24599999999998</v>
      </c>
      <c r="P92">
        <v>852.24599999999998</v>
      </c>
    </row>
    <row r="93" spans="1:16" x14ac:dyDescent="0.25">
      <c r="A93" s="9">
        <v>38497</v>
      </c>
      <c r="B93">
        <v>851.51199999999994</v>
      </c>
      <c r="C93">
        <v>854.58699999999999</v>
      </c>
      <c r="D93">
        <v>850.875</v>
      </c>
      <c r="E93">
        <v>850.875</v>
      </c>
      <c r="F93">
        <v>851.51199999999994</v>
      </c>
      <c r="O93">
        <v>854.58699999999999</v>
      </c>
      <c r="P93">
        <v>850.875</v>
      </c>
    </row>
    <row r="94" spans="1:16" x14ac:dyDescent="0.25">
      <c r="A94" s="9">
        <v>38498</v>
      </c>
      <c r="B94">
        <v>849.75900000000001</v>
      </c>
      <c r="C94">
        <v>849.75900000000001</v>
      </c>
      <c r="D94">
        <v>840.49900000000002</v>
      </c>
      <c r="E94">
        <v>840.49900000000002</v>
      </c>
      <c r="F94">
        <v>849.75900000000001</v>
      </c>
      <c r="O94">
        <v>849.75900000000001</v>
      </c>
      <c r="P94">
        <v>840.49900000000002</v>
      </c>
    </row>
    <row r="95" spans="1:16" x14ac:dyDescent="0.25">
      <c r="A95" s="9">
        <v>38499</v>
      </c>
      <c r="B95">
        <v>838.70299999999997</v>
      </c>
      <c r="C95">
        <v>838.70299999999997</v>
      </c>
      <c r="D95">
        <v>833.56399999999996</v>
      </c>
      <c r="E95">
        <v>833.56399999999996</v>
      </c>
      <c r="F95">
        <v>838.70299999999997</v>
      </c>
      <c r="O95">
        <v>838.70299999999997</v>
      </c>
      <c r="P95">
        <v>833.56399999999996</v>
      </c>
    </row>
    <row r="96" spans="1:16" x14ac:dyDescent="0.25">
      <c r="A96" s="9">
        <v>38502</v>
      </c>
      <c r="B96">
        <v>832.04600000000005</v>
      </c>
      <c r="C96">
        <v>839.13699999999994</v>
      </c>
      <c r="D96">
        <v>830.322</v>
      </c>
      <c r="E96">
        <v>839.13699999999994</v>
      </c>
      <c r="F96">
        <v>832.04600000000005</v>
      </c>
      <c r="O96">
        <v>839.13699999999994</v>
      </c>
      <c r="P96">
        <v>839.13699999999994</v>
      </c>
    </row>
    <row r="97" spans="1:16" x14ac:dyDescent="0.25">
      <c r="A97" s="9">
        <v>38503</v>
      </c>
      <c r="B97">
        <v>841.06799999999998</v>
      </c>
      <c r="C97">
        <v>843.6</v>
      </c>
      <c r="D97">
        <v>841.06799999999998</v>
      </c>
      <c r="E97">
        <v>841.30600000000004</v>
      </c>
      <c r="F97">
        <v>841.06799999999998</v>
      </c>
      <c r="O97">
        <v>843.6</v>
      </c>
      <c r="P97">
        <v>841.30600000000004</v>
      </c>
    </row>
    <row r="98" spans="1:16" x14ac:dyDescent="0.25">
      <c r="A98" s="9">
        <v>38504</v>
      </c>
      <c r="B98">
        <v>840.947</v>
      </c>
      <c r="C98">
        <v>840.947</v>
      </c>
      <c r="D98">
        <v>824.38800000000003</v>
      </c>
      <c r="E98">
        <v>824.38800000000003</v>
      </c>
      <c r="F98">
        <v>840.947</v>
      </c>
      <c r="O98">
        <v>840.947</v>
      </c>
      <c r="P98">
        <v>824.38800000000003</v>
      </c>
    </row>
    <row r="99" spans="1:16" x14ac:dyDescent="0.25">
      <c r="A99" s="9">
        <v>38505</v>
      </c>
      <c r="B99">
        <v>823.17100000000005</v>
      </c>
      <c r="C99">
        <v>823.17100000000005</v>
      </c>
      <c r="D99">
        <v>804.93600000000004</v>
      </c>
      <c r="E99">
        <v>808.13</v>
      </c>
      <c r="F99">
        <v>823.17100000000005</v>
      </c>
      <c r="O99">
        <v>823.17100000000005</v>
      </c>
      <c r="P99">
        <v>808.13</v>
      </c>
    </row>
    <row r="100" spans="1:16" x14ac:dyDescent="0.25">
      <c r="A100" s="9">
        <v>38506</v>
      </c>
      <c r="B100">
        <v>806.44799999999998</v>
      </c>
      <c r="C100">
        <v>806.44799999999998</v>
      </c>
      <c r="D100">
        <v>799.04100000000005</v>
      </c>
      <c r="E100">
        <v>803.47299999999996</v>
      </c>
      <c r="F100">
        <v>806.44799999999998</v>
      </c>
      <c r="O100">
        <v>806.44799999999998</v>
      </c>
      <c r="P100">
        <v>803.47299999999996</v>
      </c>
    </row>
    <row r="101" spans="1:16" x14ac:dyDescent="0.25">
      <c r="A101" s="9">
        <v>38509</v>
      </c>
      <c r="B101">
        <v>802.19399999999996</v>
      </c>
      <c r="C101">
        <v>819.89700000000005</v>
      </c>
      <c r="D101">
        <v>802.19399999999996</v>
      </c>
      <c r="E101">
        <v>819.89700000000005</v>
      </c>
      <c r="F101">
        <v>802.19399999999996</v>
      </c>
      <c r="O101">
        <v>819.89700000000005</v>
      </c>
      <c r="P101">
        <v>819.89700000000005</v>
      </c>
    </row>
    <row r="102" spans="1:16" x14ac:dyDescent="0.25">
      <c r="A102" s="9">
        <v>38510</v>
      </c>
      <c r="B102">
        <v>822.82600000000002</v>
      </c>
      <c r="C102">
        <v>823.40099999999995</v>
      </c>
      <c r="D102">
        <v>818.31500000000005</v>
      </c>
      <c r="E102">
        <v>818.31500000000005</v>
      </c>
      <c r="F102">
        <v>822.82600000000002</v>
      </c>
      <c r="O102">
        <v>823.40099999999995</v>
      </c>
      <c r="P102">
        <v>818.31500000000005</v>
      </c>
    </row>
    <row r="103" spans="1:16" x14ac:dyDescent="0.25">
      <c r="A103" s="9">
        <v>38511</v>
      </c>
      <c r="B103">
        <v>882.16700000000003</v>
      </c>
      <c r="C103">
        <v>886.625</v>
      </c>
      <c r="D103">
        <v>882.16700000000003</v>
      </c>
      <c r="E103">
        <v>886.625</v>
      </c>
      <c r="F103">
        <v>882.16700000000003</v>
      </c>
      <c r="O103">
        <v>886.625</v>
      </c>
      <c r="P103">
        <v>886.625</v>
      </c>
    </row>
    <row r="104" spans="1:16" x14ac:dyDescent="0.25">
      <c r="A104" s="9">
        <v>38512</v>
      </c>
      <c r="B104">
        <v>887.3</v>
      </c>
      <c r="C104">
        <v>894.774</v>
      </c>
      <c r="D104">
        <v>887.3</v>
      </c>
      <c r="E104">
        <v>891.89400000000001</v>
      </c>
      <c r="F104">
        <v>887.3</v>
      </c>
      <c r="O104">
        <v>894.774</v>
      </c>
      <c r="P104">
        <v>891.89400000000001</v>
      </c>
    </row>
    <row r="105" spans="1:16" x14ac:dyDescent="0.25">
      <c r="A105" s="9">
        <v>38513</v>
      </c>
      <c r="B105">
        <v>891.81700000000001</v>
      </c>
      <c r="C105">
        <v>891.81700000000001</v>
      </c>
      <c r="D105">
        <v>874.88800000000003</v>
      </c>
      <c r="E105">
        <v>875.37900000000002</v>
      </c>
      <c r="F105">
        <v>891.81700000000001</v>
      </c>
      <c r="O105">
        <v>891.81700000000001</v>
      </c>
      <c r="P105">
        <v>875.37900000000002</v>
      </c>
    </row>
    <row r="106" spans="1:16" x14ac:dyDescent="0.25">
      <c r="A106" s="9">
        <v>38516</v>
      </c>
      <c r="B106">
        <v>868.024</v>
      </c>
      <c r="C106">
        <v>868.024</v>
      </c>
      <c r="D106">
        <v>864.31600000000003</v>
      </c>
      <c r="E106">
        <v>867.30100000000004</v>
      </c>
      <c r="F106">
        <v>868.024</v>
      </c>
      <c r="O106">
        <v>868.024</v>
      </c>
      <c r="P106">
        <v>867.30100000000004</v>
      </c>
    </row>
    <row r="107" spans="1:16" x14ac:dyDescent="0.25">
      <c r="A107" s="9">
        <v>38517</v>
      </c>
      <c r="B107">
        <v>869.21900000000005</v>
      </c>
      <c r="C107">
        <v>873.26400000000001</v>
      </c>
      <c r="D107">
        <v>862.25900000000001</v>
      </c>
      <c r="E107">
        <v>862.25900000000001</v>
      </c>
      <c r="F107">
        <v>869.21900000000005</v>
      </c>
      <c r="O107">
        <v>873.26400000000001</v>
      </c>
      <c r="P107">
        <v>862.25900000000001</v>
      </c>
    </row>
    <row r="108" spans="1:16" x14ac:dyDescent="0.25">
      <c r="A108" s="9">
        <v>38518</v>
      </c>
      <c r="B108">
        <v>860.447</v>
      </c>
      <c r="C108">
        <v>860.447</v>
      </c>
      <c r="D108">
        <v>849.04300000000001</v>
      </c>
      <c r="E108">
        <v>849.04300000000001</v>
      </c>
      <c r="F108">
        <v>860.447</v>
      </c>
      <c r="O108">
        <v>860.447</v>
      </c>
      <c r="P108">
        <v>849.04300000000001</v>
      </c>
    </row>
    <row r="109" spans="1:16" x14ac:dyDescent="0.25">
      <c r="A109" s="9">
        <v>38519</v>
      </c>
      <c r="B109">
        <v>846.904</v>
      </c>
      <c r="C109">
        <v>857.33100000000002</v>
      </c>
      <c r="D109">
        <v>846.904</v>
      </c>
      <c r="E109">
        <v>857.33100000000002</v>
      </c>
      <c r="F109">
        <v>846.904</v>
      </c>
      <c r="O109">
        <v>857.33100000000002</v>
      </c>
      <c r="P109">
        <v>857.33100000000002</v>
      </c>
    </row>
    <row r="110" spans="1:16" x14ac:dyDescent="0.25">
      <c r="A110" s="9">
        <v>38520</v>
      </c>
      <c r="B110">
        <v>864.02</v>
      </c>
      <c r="C110">
        <v>865.22900000000004</v>
      </c>
      <c r="D110">
        <v>863.75900000000001</v>
      </c>
      <c r="E110">
        <v>863.75900000000001</v>
      </c>
      <c r="F110">
        <v>864.02</v>
      </c>
      <c r="O110">
        <v>865.22900000000004</v>
      </c>
      <c r="P110">
        <v>863.75900000000001</v>
      </c>
    </row>
    <row r="111" spans="1:16" x14ac:dyDescent="0.25">
      <c r="A111" s="9">
        <v>38523</v>
      </c>
      <c r="B111">
        <v>863.85400000000004</v>
      </c>
      <c r="C111">
        <v>885.11</v>
      </c>
      <c r="D111">
        <v>863.85400000000004</v>
      </c>
      <c r="E111">
        <v>885.11</v>
      </c>
      <c r="F111">
        <v>863.85400000000004</v>
      </c>
      <c r="O111">
        <v>885.11</v>
      </c>
      <c r="P111">
        <v>885.11</v>
      </c>
    </row>
    <row r="112" spans="1:16" x14ac:dyDescent="0.25">
      <c r="A112" s="9">
        <v>38524</v>
      </c>
      <c r="B112">
        <v>885.91700000000003</v>
      </c>
      <c r="C112">
        <v>885.91700000000003</v>
      </c>
      <c r="D112">
        <v>875.99</v>
      </c>
      <c r="E112">
        <v>875.99</v>
      </c>
      <c r="F112">
        <v>885.91700000000003</v>
      </c>
      <c r="O112">
        <v>885.91700000000003</v>
      </c>
      <c r="P112">
        <v>875.99</v>
      </c>
    </row>
    <row r="113" spans="1:16" x14ac:dyDescent="0.25">
      <c r="A113" s="9">
        <v>38525</v>
      </c>
      <c r="B113">
        <v>874.32799999999997</v>
      </c>
      <c r="C113">
        <v>875.62199999999996</v>
      </c>
      <c r="D113">
        <v>870.56600000000003</v>
      </c>
      <c r="E113">
        <v>875.62199999999996</v>
      </c>
      <c r="F113">
        <v>874.32799999999997</v>
      </c>
      <c r="O113">
        <v>875.62199999999996</v>
      </c>
      <c r="P113">
        <v>875.62199999999996</v>
      </c>
    </row>
    <row r="114" spans="1:16" x14ac:dyDescent="0.25">
      <c r="A114" s="9">
        <v>38526</v>
      </c>
      <c r="B114">
        <v>874.55</v>
      </c>
      <c r="C114">
        <v>875.46199999999999</v>
      </c>
      <c r="D114">
        <v>868.77300000000002</v>
      </c>
      <c r="E114">
        <v>868.77300000000002</v>
      </c>
      <c r="F114">
        <v>874.55</v>
      </c>
      <c r="O114">
        <v>875.46199999999999</v>
      </c>
      <c r="P114">
        <v>868.77300000000002</v>
      </c>
    </row>
    <row r="115" spans="1:16" x14ac:dyDescent="0.25">
      <c r="A115" s="9">
        <v>38527</v>
      </c>
      <c r="B115">
        <v>868.03700000000003</v>
      </c>
      <c r="C115">
        <v>874.57299999999998</v>
      </c>
      <c r="D115">
        <v>868.03700000000003</v>
      </c>
      <c r="E115">
        <v>874.57299999999998</v>
      </c>
      <c r="F115">
        <v>868.03700000000003</v>
      </c>
      <c r="O115">
        <v>874.57299999999998</v>
      </c>
      <c r="P115">
        <v>874.57299999999998</v>
      </c>
    </row>
    <row r="116" spans="1:16" x14ac:dyDescent="0.25">
      <c r="A116" s="9">
        <v>38530</v>
      </c>
      <c r="B116">
        <v>878.774</v>
      </c>
      <c r="C116">
        <v>890.40200000000004</v>
      </c>
      <c r="D116">
        <v>878.774</v>
      </c>
      <c r="E116">
        <v>888.22299999999996</v>
      </c>
      <c r="F116">
        <v>878.774</v>
      </c>
      <c r="O116">
        <v>890.40200000000004</v>
      </c>
      <c r="P116">
        <v>888.22299999999996</v>
      </c>
    </row>
    <row r="117" spans="1:16" x14ac:dyDescent="0.25">
      <c r="A117" s="9">
        <v>38531</v>
      </c>
      <c r="B117">
        <v>888.92899999999997</v>
      </c>
      <c r="C117">
        <v>888.92899999999997</v>
      </c>
      <c r="D117">
        <v>878.10400000000004</v>
      </c>
      <c r="E117">
        <v>878.10400000000004</v>
      </c>
      <c r="F117">
        <v>888.92899999999997</v>
      </c>
      <c r="O117">
        <v>888.92899999999997</v>
      </c>
      <c r="P117">
        <v>878.10400000000004</v>
      </c>
    </row>
    <row r="118" spans="1:16" x14ac:dyDescent="0.25">
      <c r="A118" s="9">
        <v>38532</v>
      </c>
      <c r="B118">
        <v>888.03899999999999</v>
      </c>
      <c r="C118">
        <v>888.03899999999999</v>
      </c>
      <c r="D118">
        <v>875.30399999999997</v>
      </c>
      <c r="E118">
        <v>875.30399999999997</v>
      </c>
      <c r="F118">
        <v>888.03899999999999</v>
      </c>
      <c r="O118">
        <v>888.03899999999999</v>
      </c>
      <c r="P118">
        <v>875.30399999999997</v>
      </c>
    </row>
    <row r="119" spans="1:16" x14ac:dyDescent="0.25">
      <c r="A119" s="9">
        <v>38533</v>
      </c>
      <c r="B119">
        <v>873.99800000000005</v>
      </c>
      <c r="C119">
        <v>873.99800000000005</v>
      </c>
      <c r="D119">
        <v>855.45600000000002</v>
      </c>
      <c r="E119">
        <v>855.45600000000002</v>
      </c>
      <c r="F119">
        <v>873.99800000000005</v>
      </c>
      <c r="O119">
        <v>873.99800000000005</v>
      </c>
      <c r="P119">
        <v>855.45600000000002</v>
      </c>
    </row>
    <row r="120" spans="1:16" x14ac:dyDescent="0.25">
      <c r="A120" s="9">
        <v>38534</v>
      </c>
      <c r="B120">
        <v>853.024</v>
      </c>
      <c r="C120">
        <v>853.024</v>
      </c>
      <c r="D120">
        <v>844.23</v>
      </c>
      <c r="E120">
        <v>844.23</v>
      </c>
      <c r="F120">
        <v>853.024</v>
      </c>
      <c r="O120">
        <v>853.024</v>
      </c>
      <c r="P120">
        <v>844.23</v>
      </c>
    </row>
    <row r="121" spans="1:16" x14ac:dyDescent="0.25">
      <c r="A121" s="9">
        <v>38537</v>
      </c>
      <c r="B121">
        <v>840.82100000000003</v>
      </c>
      <c r="C121">
        <v>840.82100000000003</v>
      </c>
      <c r="D121">
        <v>830.79499999999996</v>
      </c>
      <c r="E121">
        <v>840.77300000000002</v>
      </c>
      <c r="F121">
        <v>840.82100000000003</v>
      </c>
      <c r="O121">
        <v>840.82100000000003</v>
      </c>
      <c r="P121">
        <v>840.77300000000002</v>
      </c>
    </row>
    <row r="122" spans="1:16" x14ac:dyDescent="0.25">
      <c r="A122" s="9">
        <v>38538</v>
      </c>
      <c r="B122">
        <v>836.97699999999998</v>
      </c>
      <c r="C122">
        <v>837.18</v>
      </c>
      <c r="D122">
        <v>831.06899999999996</v>
      </c>
      <c r="E122">
        <v>831.06899999999996</v>
      </c>
      <c r="F122">
        <v>836.97699999999998</v>
      </c>
      <c r="O122">
        <v>837.18</v>
      </c>
      <c r="P122">
        <v>831.06899999999996</v>
      </c>
    </row>
    <row r="123" spans="1:16" x14ac:dyDescent="0.25">
      <c r="A123" s="9">
        <v>38539</v>
      </c>
      <c r="B123">
        <v>832.50900000000001</v>
      </c>
      <c r="C123">
        <v>832.50900000000001</v>
      </c>
      <c r="D123">
        <v>826.75300000000004</v>
      </c>
      <c r="E123">
        <v>826.75300000000004</v>
      </c>
      <c r="F123">
        <v>832.50900000000001</v>
      </c>
      <c r="O123">
        <v>832.50900000000001</v>
      </c>
      <c r="P123">
        <v>826.75300000000004</v>
      </c>
    </row>
    <row r="124" spans="1:16" x14ac:dyDescent="0.25">
      <c r="A124" s="9">
        <v>38540</v>
      </c>
      <c r="B124">
        <v>825.62400000000002</v>
      </c>
      <c r="C124">
        <v>829.51199999999994</v>
      </c>
      <c r="D124">
        <v>825.62400000000002</v>
      </c>
      <c r="E124">
        <v>829.51199999999994</v>
      </c>
      <c r="F124">
        <v>825.62400000000002</v>
      </c>
      <c r="O124">
        <v>829.51199999999994</v>
      </c>
      <c r="P124">
        <v>829.51199999999994</v>
      </c>
    </row>
    <row r="125" spans="1:16" x14ac:dyDescent="0.25">
      <c r="A125" s="9">
        <v>38541</v>
      </c>
      <c r="B125">
        <v>827.70699999999999</v>
      </c>
      <c r="C125">
        <v>827.70699999999999</v>
      </c>
      <c r="D125">
        <v>815.58299999999997</v>
      </c>
      <c r="E125">
        <v>815.58299999999997</v>
      </c>
      <c r="F125">
        <v>827.70699999999999</v>
      </c>
      <c r="O125">
        <v>827.70699999999999</v>
      </c>
      <c r="P125">
        <v>815.58299999999997</v>
      </c>
    </row>
    <row r="126" spans="1:16" x14ac:dyDescent="0.25">
      <c r="A126" s="9">
        <v>38544</v>
      </c>
      <c r="B126">
        <v>818.23800000000006</v>
      </c>
      <c r="C126">
        <v>820.26300000000003</v>
      </c>
      <c r="D126">
        <v>808.76599999999996</v>
      </c>
      <c r="E126">
        <v>808.76599999999996</v>
      </c>
      <c r="F126">
        <v>818.23800000000006</v>
      </c>
      <c r="O126">
        <v>820.26300000000003</v>
      </c>
      <c r="P126">
        <v>808.76599999999996</v>
      </c>
    </row>
    <row r="127" spans="1:16" x14ac:dyDescent="0.25">
      <c r="A127" s="9">
        <v>38545</v>
      </c>
      <c r="B127">
        <v>804.904</v>
      </c>
      <c r="C127">
        <v>830.47699999999998</v>
      </c>
      <c r="D127">
        <v>804.904</v>
      </c>
      <c r="E127">
        <v>830.47699999999998</v>
      </c>
      <c r="F127">
        <v>804.904</v>
      </c>
      <c r="O127">
        <v>830.47699999999998</v>
      </c>
      <c r="P127">
        <v>830.47699999999998</v>
      </c>
    </row>
    <row r="128" spans="1:16" x14ac:dyDescent="0.25">
      <c r="A128" s="9">
        <v>38546</v>
      </c>
      <c r="B128">
        <v>828.697</v>
      </c>
      <c r="C128">
        <v>831.08699999999999</v>
      </c>
      <c r="D128">
        <v>825.70500000000004</v>
      </c>
      <c r="E128">
        <v>825.70500000000004</v>
      </c>
      <c r="F128">
        <v>828.697</v>
      </c>
      <c r="O128">
        <v>831.08699999999999</v>
      </c>
      <c r="P128">
        <v>825.70500000000004</v>
      </c>
    </row>
    <row r="129" spans="1:16" x14ac:dyDescent="0.25">
      <c r="A129" s="9">
        <v>38547</v>
      </c>
      <c r="B129">
        <v>823.45299999999997</v>
      </c>
      <c r="C129">
        <v>827.39</v>
      </c>
      <c r="D129">
        <v>823.45299999999997</v>
      </c>
      <c r="E129">
        <v>827.39</v>
      </c>
      <c r="F129">
        <v>823.45299999999997</v>
      </c>
      <c r="O129">
        <v>827.39</v>
      </c>
      <c r="P129">
        <v>827.39</v>
      </c>
    </row>
    <row r="130" spans="1:16" x14ac:dyDescent="0.25">
      <c r="A130" s="9">
        <v>38548</v>
      </c>
      <c r="B130">
        <v>826.86500000000001</v>
      </c>
      <c r="C130">
        <v>826.86500000000001</v>
      </c>
      <c r="D130">
        <v>818.39700000000005</v>
      </c>
      <c r="E130">
        <v>818.39700000000005</v>
      </c>
      <c r="F130">
        <v>826.86500000000001</v>
      </c>
      <c r="O130">
        <v>826.86500000000001</v>
      </c>
      <c r="P130">
        <v>818.39700000000005</v>
      </c>
    </row>
    <row r="131" spans="1:16" x14ac:dyDescent="0.25">
      <c r="A131" s="9">
        <v>38551</v>
      </c>
      <c r="B131">
        <v>815.26199999999994</v>
      </c>
      <c r="C131">
        <v>815.26199999999994</v>
      </c>
      <c r="D131">
        <v>805.63</v>
      </c>
      <c r="E131">
        <v>808.57899999999995</v>
      </c>
      <c r="F131">
        <v>815.26199999999994</v>
      </c>
      <c r="O131">
        <v>815.26199999999994</v>
      </c>
      <c r="P131">
        <v>808.57899999999995</v>
      </c>
    </row>
    <row r="132" spans="1:16" x14ac:dyDescent="0.25">
      <c r="A132" s="9">
        <v>38552</v>
      </c>
      <c r="B132">
        <v>807.47699999999998</v>
      </c>
      <c r="C132">
        <v>808.62900000000002</v>
      </c>
      <c r="D132">
        <v>805.71</v>
      </c>
      <c r="E132">
        <v>808.62900000000002</v>
      </c>
      <c r="F132">
        <v>807.47699999999998</v>
      </c>
      <c r="O132">
        <v>808.62900000000002</v>
      </c>
      <c r="P132">
        <v>808.62900000000002</v>
      </c>
    </row>
    <row r="133" spans="1:16" x14ac:dyDescent="0.25">
      <c r="A133" s="9">
        <v>38553</v>
      </c>
      <c r="B133">
        <v>808.59799999999996</v>
      </c>
      <c r="C133">
        <v>818.13400000000001</v>
      </c>
      <c r="D133">
        <v>808.59799999999996</v>
      </c>
      <c r="E133">
        <v>818.13400000000001</v>
      </c>
      <c r="F133">
        <v>808.59799999999996</v>
      </c>
      <c r="O133">
        <v>818.13400000000001</v>
      </c>
      <c r="P133">
        <v>818.13400000000001</v>
      </c>
    </row>
    <row r="134" spans="1:16" x14ac:dyDescent="0.25">
      <c r="A134" s="9">
        <v>38554</v>
      </c>
      <c r="B134">
        <v>818.01400000000001</v>
      </c>
      <c r="C134">
        <v>821.678</v>
      </c>
      <c r="D134">
        <v>815.03399999999999</v>
      </c>
      <c r="E134">
        <v>821.678</v>
      </c>
      <c r="F134">
        <v>818.01400000000001</v>
      </c>
      <c r="O134">
        <v>821.678</v>
      </c>
      <c r="P134">
        <v>821.678</v>
      </c>
    </row>
    <row r="135" spans="1:16" x14ac:dyDescent="0.25">
      <c r="A135" s="9">
        <v>38555</v>
      </c>
      <c r="B135">
        <v>821.678</v>
      </c>
      <c r="C135">
        <v>833.38199999999995</v>
      </c>
      <c r="D135">
        <v>821.678</v>
      </c>
      <c r="E135">
        <v>833.38199999999995</v>
      </c>
      <c r="F135">
        <v>821.678</v>
      </c>
      <c r="O135">
        <v>833.38199999999995</v>
      </c>
      <c r="P135">
        <v>833.38199999999995</v>
      </c>
    </row>
    <row r="136" spans="1:16" x14ac:dyDescent="0.25">
      <c r="A136" s="9">
        <v>38558</v>
      </c>
      <c r="B136">
        <v>832.16099999999994</v>
      </c>
      <c r="C136">
        <v>832.16099999999994</v>
      </c>
      <c r="D136">
        <v>828.53</v>
      </c>
      <c r="E136">
        <v>830.65099999999995</v>
      </c>
      <c r="F136">
        <v>832.16099999999994</v>
      </c>
      <c r="O136">
        <v>832.16099999999994</v>
      </c>
      <c r="P136">
        <v>830.65099999999995</v>
      </c>
    </row>
    <row r="137" spans="1:16" x14ac:dyDescent="0.25">
      <c r="A137" s="9">
        <v>38559</v>
      </c>
      <c r="B137">
        <v>831.12900000000002</v>
      </c>
      <c r="C137">
        <v>851.42600000000004</v>
      </c>
      <c r="D137">
        <v>831.12900000000002</v>
      </c>
      <c r="E137">
        <v>848.27700000000004</v>
      </c>
      <c r="F137">
        <v>831.12900000000002</v>
      </c>
      <c r="O137">
        <v>851.42600000000004</v>
      </c>
      <c r="P137">
        <v>848.27700000000004</v>
      </c>
    </row>
    <row r="138" spans="1:16" x14ac:dyDescent="0.25">
      <c r="A138" s="9">
        <v>38560</v>
      </c>
      <c r="B138">
        <v>847.78099999999995</v>
      </c>
      <c r="C138">
        <v>866.03700000000003</v>
      </c>
      <c r="D138">
        <v>847.78099999999995</v>
      </c>
      <c r="E138">
        <v>866.03700000000003</v>
      </c>
      <c r="F138">
        <v>847.78099999999995</v>
      </c>
      <c r="O138">
        <v>866.03700000000003</v>
      </c>
      <c r="P138">
        <v>866.03700000000003</v>
      </c>
    </row>
    <row r="139" spans="1:16" x14ac:dyDescent="0.25">
      <c r="A139" s="9">
        <v>38561</v>
      </c>
      <c r="B139">
        <v>867.25599999999997</v>
      </c>
      <c r="C139">
        <v>871.42399999999998</v>
      </c>
      <c r="D139">
        <v>864.48900000000003</v>
      </c>
      <c r="E139">
        <v>864.48900000000003</v>
      </c>
      <c r="F139">
        <v>867.25599999999997</v>
      </c>
      <c r="O139">
        <v>871.42399999999998</v>
      </c>
      <c r="P139">
        <v>864.48900000000003</v>
      </c>
    </row>
    <row r="140" spans="1:16" x14ac:dyDescent="0.25">
      <c r="A140" s="9">
        <v>38562</v>
      </c>
      <c r="B140">
        <v>862.899</v>
      </c>
      <c r="C140">
        <v>862.899</v>
      </c>
      <c r="D140">
        <v>862.553</v>
      </c>
      <c r="E140">
        <v>862.553</v>
      </c>
      <c r="F140">
        <v>862.899</v>
      </c>
      <c r="O140">
        <v>862.899</v>
      </c>
      <c r="P140">
        <v>862.553</v>
      </c>
    </row>
    <row r="141" spans="1:16" x14ac:dyDescent="0.25">
      <c r="A141" s="9">
        <v>38565</v>
      </c>
      <c r="B141">
        <v>862.428</v>
      </c>
      <c r="C141">
        <v>865.68200000000002</v>
      </c>
      <c r="D141">
        <v>862.428</v>
      </c>
      <c r="E141">
        <v>865.68200000000002</v>
      </c>
      <c r="F141">
        <v>862.428</v>
      </c>
      <c r="O141">
        <v>865.68200000000002</v>
      </c>
      <c r="P141">
        <v>865.68200000000002</v>
      </c>
    </row>
    <row r="142" spans="1:16" x14ac:dyDescent="0.25">
      <c r="A142" s="9">
        <v>38566</v>
      </c>
      <c r="B142">
        <v>866.86</v>
      </c>
      <c r="C142">
        <v>876.17399999999998</v>
      </c>
      <c r="D142">
        <v>866.86</v>
      </c>
      <c r="E142">
        <v>876.17399999999998</v>
      </c>
      <c r="F142">
        <v>866.86</v>
      </c>
      <c r="O142">
        <v>876.17399999999998</v>
      </c>
      <c r="P142">
        <v>876.17399999999998</v>
      </c>
    </row>
    <row r="143" spans="1:16" x14ac:dyDescent="0.25">
      <c r="A143" s="9">
        <v>38567</v>
      </c>
      <c r="B143">
        <v>877.31</v>
      </c>
      <c r="C143">
        <v>886.02800000000002</v>
      </c>
      <c r="D143">
        <v>877.31</v>
      </c>
      <c r="E143">
        <v>882.11500000000001</v>
      </c>
      <c r="F143">
        <v>877.31</v>
      </c>
      <c r="O143">
        <v>886.02800000000002</v>
      </c>
      <c r="P143">
        <v>882.11500000000001</v>
      </c>
    </row>
    <row r="144" spans="1:16" x14ac:dyDescent="0.25">
      <c r="A144" s="9">
        <v>38568</v>
      </c>
      <c r="B144">
        <v>880.702</v>
      </c>
      <c r="C144">
        <v>880.702</v>
      </c>
      <c r="D144">
        <v>877.45799999999997</v>
      </c>
      <c r="E144">
        <v>879.67100000000005</v>
      </c>
      <c r="F144">
        <v>880.702</v>
      </c>
      <c r="O144">
        <v>880.702</v>
      </c>
      <c r="P144">
        <v>879.67100000000005</v>
      </c>
    </row>
    <row r="145" spans="1:16" x14ac:dyDescent="0.25">
      <c r="A145" s="9">
        <v>38569</v>
      </c>
      <c r="B145">
        <v>879.58299999999997</v>
      </c>
      <c r="C145">
        <v>895.89</v>
      </c>
      <c r="D145">
        <v>879.58299999999997</v>
      </c>
      <c r="E145">
        <v>895.89</v>
      </c>
      <c r="F145">
        <v>879.58299999999997</v>
      </c>
      <c r="O145">
        <v>895.89</v>
      </c>
      <c r="P145">
        <v>895.89</v>
      </c>
    </row>
    <row r="146" spans="1:16" x14ac:dyDescent="0.25">
      <c r="A146" s="9">
        <v>38572</v>
      </c>
      <c r="B146">
        <v>898.68600000000004</v>
      </c>
      <c r="C146">
        <v>903.96600000000001</v>
      </c>
      <c r="D146">
        <v>898.68600000000004</v>
      </c>
      <c r="E146">
        <v>902.91600000000005</v>
      </c>
      <c r="F146">
        <v>898.68600000000004</v>
      </c>
      <c r="O146">
        <v>903.96600000000001</v>
      </c>
      <c r="P146">
        <v>902.91600000000005</v>
      </c>
    </row>
    <row r="147" spans="1:16" x14ac:dyDescent="0.25">
      <c r="A147" s="9">
        <v>38573</v>
      </c>
      <c r="B147">
        <v>902.04700000000003</v>
      </c>
      <c r="C147">
        <v>909.23599999999999</v>
      </c>
      <c r="D147">
        <v>900.423</v>
      </c>
      <c r="E147">
        <v>909.23599999999999</v>
      </c>
      <c r="F147">
        <v>902.04700000000003</v>
      </c>
      <c r="O147">
        <v>909.23599999999999</v>
      </c>
      <c r="P147">
        <v>909.23599999999999</v>
      </c>
    </row>
    <row r="148" spans="1:16" x14ac:dyDescent="0.25">
      <c r="A148" s="9">
        <v>38574</v>
      </c>
      <c r="B148">
        <v>909.40200000000004</v>
      </c>
      <c r="C148">
        <v>913.27</v>
      </c>
      <c r="D148">
        <v>901.13800000000003</v>
      </c>
      <c r="E148">
        <v>913.27</v>
      </c>
      <c r="F148">
        <v>909.40200000000004</v>
      </c>
      <c r="O148">
        <v>913.27</v>
      </c>
      <c r="P148">
        <v>913.27</v>
      </c>
    </row>
    <row r="149" spans="1:16" x14ac:dyDescent="0.25">
      <c r="A149" s="9">
        <v>38575</v>
      </c>
      <c r="B149">
        <v>913.29100000000005</v>
      </c>
      <c r="C149">
        <v>924.4</v>
      </c>
      <c r="D149">
        <v>913.29100000000005</v>
      </c>
      <c r="E149">
        <v>924.4</v>
      </c>
      <c r="F149">
        <v>913.29100000000005</v>
      </c>
      <c r="O149">
        <v>924.4</v>
      </c>
      <c r="P149">
        <v>924.4</v>
      </c>
    </row>
    <row r="150" spans="1:16" x14ac:dyDescent="0.25">
      <c r="A150" s="9">
        <v>38576</v>
      </c>
      <c r="B150">
        <v>927.07799999999997</v>
      </c>
      <c r="C150">
        <v>927.07799999999997</v>
      </c>
      <c r="D150">
        <v>915.702</v>
      </c>
      <c r="E150">
        <v>915.702</v>
      </c>
      <c r="F150">
        <v>927.07799999999997</v>
      </c>
      <c r="O150">
        <v>927.07799999999997</v>
      </c>
      <c r="P150">
        <v>915.702</v>
      </c>
    </row>
    <row r="151" spans="1:16" x14ac:dyDescent="0.25">
      <c r="A151" s="9">
        <v>38579</v>
      </c>
      <c r="B151">
        <v>914.68899999999996</v>
      </c>
      <c r="C151">
        <v>929.62599999999998</v>
      </c>
      <c r="D151">
        <v>914.68899999999996</v>
      </c>
      <c r="E151">
        <v>929.62599999999998</v>
      </c>
      <c r="F151">
        <v>914.68899999999996</v>
      </c>
      <c r="O151">
        <v>929.62599999999998</v>
      </c>
      <c r="P151">
        <v>929.62599999999998</v>
      </c>
    </row>
    <row r="152" spans="1:16" x14ac:dyDescent="0.25">
      <c r="A152" s="9">
        <v>38580</v>
      </c>
      <c r="B152">
        <v>930.31799999999998</v>
      </c>
      <c r="C152">
        <v>930.31799999999998</v>
      </c>
      <c r="D152">
        <v>920.30600000000004</v>
      </c>
      <c r="E152">
        <v>922.601</v>
      </c>
      <c r="F152">
        <v>930.31799999999998</v>
      </c>
      <c r="O152">
        <v>930.31799999999998</v>
      </c>
      <c r="P152">
        <v>922.601</v>
      </c>
    </row>
    <row r="153" spans="1:16" x14ac:dyDescent="0.25">
      <c r="A153" s="9">
        <v>38581</v>
      </c>
      <c r="B153">
        <v>923.23599999999999</v>
      </c>
      <c r="C153">
        <v>929.27200000000005</v>
      </c>
      <c r="D153">
        <v>919.92100000000005</v>
      </c>
      <c r="E153">
        <v>929.27200000000005</v>
      </c>
      <c r="F153">
        <v>923.23599999999999</v>
      </c>
      <c r="O153">
        <v>929.27200000000005</v>
      </c>
      <c r="P153">
        <v>929.27200000000005</v>
      </c>
    </row>
    <row r="154" spans="1:16" x14ac:dyDescent="0.25">
      <c r="A154" s="9">
        <v>38582</v>
      </c>
      <c r="B154">
        <v>942.41499999999996</v>
      </c>
      <c r="C154">
        <v>942.41499999999996</v>
      </c>
      <c r="D154">
        <v>911.76099999999997</v>
      </c>
      <c r="E154">
        <v>911.76099999999997</v>
      </c>
      <c r="F154">
        <v>942.41499999999996</v>
      </c>
      <c r="O154">
        <v>942.41499999999996</v>
      </c>
      <c r="P154">
        <v>911.76099999999997</v>
      </c>
    </row>
    <row r="155" spans="1:16" x14ac:dyDescent="0.25">
      <c r="A155" s="9">
        <v>38583</v>
      </c>
      <c r="B155">
        <v>908.6</v>
      </c>
      <c r="C155">
        <v>913.97299999999996</v>
      </c>
      <c r="D155">
        <v>908.6</v>
      </c>
      <c r="E155">
        <v>912.62699999999995</v>
      </c>
      <c r="F155">
        <v>908.6</v>
      </c>
      <c r="O155">
        <v>913.97299999999996</v>
      </c>
      <c r="P155">
        <v>912.62699999999995</v>
      </c>
    </row>
    <row r="156" spans="1:16" x14ac:dyDescent="0.25">
      <c r="A156" s="9">
        <v>38586</v>
      </c>
      <c r="B156">
        <v>913.11400000000003</v>
      </c>
      <c r="C156">
        <v>917.65300000000002</v>
      </c>
      <c r="D156">
        <v>912.21100000000001</v>
      </c>
      <c r="E156">
        <v>917.65300000000002</v>
      </c>
      <c r="F156">
        <v>913.11400000000003</v>
      </c>
      <c r="O156">
        <v>917.65300000000002</v>
      </c>
      <c r="P156">
        <v>917.65300000000002</v>
      </c>
    </row>
    <row r="157" spans="1:16" x14ac:dyDescent="0.25">
      <c r="A157" s="9">
        <v>38587</v>
      </c>
      <c r="B157">
        <v>918.16099999999994</v>
      </c>
      <c r="C157">
        <v>918.16099999999994</v>
      </c>
      <c r="D157">
        <v>906.65499999999997</v>
      </c>
      <c r="E157">
        <v>910.61900000000003</v>
      </c>
      <c r="F157">
        <v>918.16099999999994</v>
      </c>
      <c r="O157">
        <v>918.16099999999994</v>
      </c>
      <c r="P157">
        <v>910.61900000000003</v>
      </c>
    </row>
    <row r="158" spans="1:16" x14ac:dyDescent="0.25">
      <c r="A158" s="9">
        <v>38588</v>
      </c>
      <c r="B158">
        <v>911.85799999999995</v>
      </c>
      <c r="C158">
        <v>918.976</v>
      </c>
      <c r="D158">
        <v>911.85799999999995</v>
      </c>
      <c r="E158">
        <v>918.976</v>
      </c>
      <c r="F158">
        <v>911.85799999999995</v>
      </c>
      <c r="O158">
        <v>918.976</v>
      </c>
      <c r="P158">
        <v>918.976</v>
      </c>
    </row>
    <row r="159" spans="1:16" x14ac:dyDescent="0.25">
      <c r="A159" s="9">
        <v>38589</v>
      </c>
      <c r="B159">
        <v>919.53300000000002</v>
      </c>
      <c r="C159">
        <v>919.53300000000002</v>
      </c>
      <c r="D159">
        <v>913.18100000000004</v>
      </c>
      <c r="E159">
        <v>916.98900000000003</v>
      </c>
      <c r="F159">
        <v>919.53300000000002</v>
      </c>
      <c r="O159">
        <v>919.53300000000002</v>
      </c>
      <c r="P159">
        <v>916.98900000000003</v>
      </c>
    </row>
    <row r="160" spans="1:16" x14ac:dyDescent="0.25">
      <c r="A160" s="9">
        <v>38590</v>
      </c>
      <c r="B160">
        <v>916.58100000000002</v>
      </c>
      <c r="C160">
        <v>916.58100000000002</v>
      </c>
      <c r="D160">
        <v>909.81399999999996</v>
      </c>
      <c r="E160">
        <v>913.29499999999996</v>
      </c>
      <c r="F160">
        <v>916.58100000000002</v>
      </c>
      <c r="O160">
        <v>916.58100000000002</v>
      </c>
      <c r="P160">
        <v>913.29499999999996</v>
      </c>
    </row>
    <row r="161" spans="1:16" x14ac:dyDescent="0.25">
      <c r="A161" s="9">
        <v>38593</v>
      </c>
      <c r="B161">
        <v>913.37400000000002</v>
      </c>
      <c r="C161">
        <v>913.37400000000002</v>
      </c>
      <c r="D161">
        <v>897.23800000000006</v>
      </c>
      <c r="E161">
        <v>900.06899999999996</v>
      </c>
      <c r="F161">
        <v>913.37400000000002</v>
      </c>
      <c r="O161">
        <v>913.37400000000002</v>
      </c>
      <c r="P161">
        <v>900.06899999999996</v>
      </c>
    </row>
    <row r="162" spans="1:16" x14ac:dyDescent="0.25">
      <c r="A162" s="9">
        <v>38594</v>
      </c>
      <c r="B162">
        <v>898.06200000000001</v>
      </c>
      <c r="C162">
        <v>898.06200000000001</v>
      </c>
      <c r="D162">
        <v>897.86300000000006</v>
      </c>
      <c r="E162">
        <v>897.89099999999996</v>
      </c>
      <c r="F162">
        <v>898.06200000000001</v>
      </c>
      <c r="O162">
        <v>898.06200000000001</v>
      </c>
      <c r="P162">
        <v>897.89099999999996</v>
      </c>
    </row>
    <row r="163" spans="1:16" x14ac:dyDescent="0.25">
      <c r="A163" s="9">
        <v>38595</v>
      </c>
      <c r="B163">
        <v>897.16499999999996</v>
      </c>
      <c r="C163">
        <v>910.62400000000002</v>
      </c>
      <c r="D163">
        <v>897.16499999999996</v>
      </c>
      <c r="E163">
        <v>910.62400000000002</v>
      </c>
      <c r="F163">
        <v>897.16499999999996</v>
      </c>
      <c r="O163">
        <v>910.62400000000002</v>
      </c>
      <c r="P163">
        <v>910.62400000000002</v>
      </c>
    </row>
    <row r="164" spans="1:16" x14ac:dyDescent="0.25">
      <c r="A164" s="9">
        <v>38596</v>
      </c>
      <c r="B164">
        <v>910.54499999999996</v>
      </c>
      <c r="C164">
        <v>924.78499999999997</v>
      </c>
      <c r="D164">
        <v>910.54499999999996</v>
      </c>
      <c r="E164">
        <v>924.78499999999997</v>
      </c>
      <c r="F164">
        <v>910.54499999999996</v>
      </c>
      <c r="O164">
        <v>924.78499999999997</v>
      </c>
      <c r="P164">
        <v>924.78499999999997</v>
      </c>
    </row>
    <row r="165" spans="1:16" x14ac:dyDescent="0.25">
      <c r="A165" s="9">
        <v>38597</v>
      </c>
      <c r="B165">
        <v>925.61099999999999</v>
      </c>
      <c r="C165">
        <v>926.82399999999996</v>
      </c>
      <c r="D165">
        <v>923.85599999999999</v>
      </c>
      <c r="E165">
        <v>926.82399999999996</v>
      </c>
      <c r="F165">
        <v>925.61099999999999</v>
      </c>
      <c r="O165">
        <v>926.82399999999996</v>
      </c>
      <c r="P165">
        <v>926.82399999999996</v>
      </c>
    </row>
    <row r="166" spans="1:16" x14ac:dyDescent="0.25">
      <c r="A166" s="9">
        <v>38600</v>
      </c>
      <c r="B166">
        <v>926.69399999999996</v>
      </c>
      <c r="C166">
        <v>930.53</v>
      </c>
      <c r="D166">
        <v>925.27700000000004</v>
      </c>
      <c r="E166">
        <v>930.53</v>
      </c>
      <c r="F166">
        <v>926.69399999999996</v>
      </c>
      <c r="O166">
        <v>930.53</v>
      </c>
      <c r="P166">
        <v>930.53</v>
      </c>
    </row>
    <row r="167" spans="1:16" x14ac:dyDescent="0.25">
      <c r="A167" s="9">
        <v>38601</v>
      </c>
      <c r="B167">
        <v>931.21299999999997</v>
      </c>
      <c r="C167">
        <v>933.29700000000003</v>
      </c>
      <c r="D167">
        <v>915.42100000000005</v>
      </c>
      <c r="E167">
        <v>915.42100000000005</v>
      </c>
      <c r="F167">
        <v>931.21299999999997</v>
      </c>
      <c r="O167">
        <v>933.29700000000003</v>
      </c>
      <c r="P167">
        <v>915.42100000000005</v>
      </c>
    </row>
    <row r="168" spans="1:16" x14ac:dyDescent="0.25">
      <c r="A168" s="9">
        <v>38602</v>
      </c>
      <c r="B168">
        <v>913.83500000000004</v>
      </c>
      <c r="C168">
        <v>929.64499999999998</v>
      </c>
      <c r="D168">
        <v>913.83500000000004</v>
      </c>
      <c r="E168">
        <v>929.64499999999998</v>
      </c>
      <c r="F168">
        <v>913.83500000000004</v>
      </c>
      <c r="O168">
        <v>929.64499999999998</v>
      </c>
      <c r="P168">
        <v>929.64499999999998</v>
      </c>
    </row>
    <row r="169" spans="1:16" x14ac:dyDescent="0.25">
      <c r="A169" s="9">
        <v>38603</v>
      </c>
      <c r="B169">
        <v>931.10299999999995</v>
      </c>
      <c r="C169">
        <v>932.58699999999999</v>
      </c>
      <c r="D169">
        <v>931.10299999999995</v>
      </c>
      <c r="E169">
        <v>932.03300000000002</v>
      </c>
      <c r="F169">
        <v>931.10299999999995</v>
      </c>
      <c r="O169">
        <v>932.58699999999999</v>
      </c>
      <c r="P169">
        <v>932.03300000000002</v>
      </c>
    </row>
    <row r="170" spans="1:16" x14ac:dyDescent="0.25">
      <c r="A170" s="9">
        <v>38604</v>
      </c>
      <c r="B170">
        <v>932.48299999999995</v>
      </c>
      <c r="C170">
        <v>932.48299999999995</v>
      </c>
      <c r="D170">
        <v>927.14599999999996</v>
      </c>
      <c r="E170">
        <v>929.69799999999998</v>
      </c>
      <c r="F170">
        <v>932.48299999999995</v>
      </c>
      <c r="O170">
        <v>932.48299999999995</v>
      </c>
      <c r="P170">
        <v>929.69799999999998</v>
      </c>
    </row>
    <row r="171" spans="1:16" x14ac:dyDescent="0.25">
      <c r="A171" s="9">
        <v>38607</v>
      </c>
      <c r="B171">
        <v>926.54300000000001</v>
      </c>
      <c r="C171">
        <v>928.81899999999996</v>
      </c>
      <c r="D171">
        <v>926.54300000000001</v>
      </c>
      <c r="E171">
        <v>928.81899999999996</v>
      </c>
      <c r="F171">
        <v>926.54300000000001</v>
      </c>
      <c r="O171">
        <v>928.81899999999996</v>
      </c>
      <c r="P171">
        <v>928.81899999999996</v>
      </c>
    </row>
    <row r="172" spans="1:16" x14ac:dyDescent="0.25">
      <c r="A172" s="9">
        <v>38608</v>
      </c>
      <c r="B172">
        <v>936.26</v>
      </c>
      <c r="C172">
        <v>941.82399999999996</v>
      </c>
      <c r="D172">
        <v>936.26</v>
      </c>
      <c r="E172">
        <v>941.82399999999996</v>
      </c>
      <c r="F172">
        <v>936.26</v>
      </c>
      <c r="O172">
        <v>941.82399999999996</v>
      </c>
      <c r="P172">
        <v>941.82399999999996</v>
      </c>
    </row>
    <row r="173" spans="1:16" x14ac:dyDescent="0.25">
      <c r="A173" s="9">
        <v>38609</v>
      </c>
      <c r="B173">
        <v>945.53399999999999</v>
      </c>
      <c r="C173">
        <v>948.07100000000003</v>
      </c>
      <c r="D173">
        <v>945.53399999999999</v>
      </c>
      <c r="E173">
        <v>948.07100000000003</v>
      </c>
      <c r="F173">
        <v>945.53399999999999</v>
      </c>
      <c r="O173">
        <v>948.07100000000003</v>
      </c>
      <c r="P173">
        <v>948.07100000000003</v>
      </c>
    </row>
    <row r="174" spans="1:16" x14ac:dyDescent="0.25">
      <c r="A174" s="9">
        <v>38610</v>
      </c>
      <c r="B174">
        <v>949.61300000000006</v>
      </c>
      <c r="C174">
        <v>951.17399999999998</v>
      </c>
      <c r="D174">
        <v>949.61300000000006</v>
      </c>
      <c r="E174">
        <v>951.17399999999998</v>
      </c>
      <c r="F174">
        <v>949.61300000000006</v>
      </c>
      <c r="O174">
        <v>951.17399999999998</v>
      </c>
      <c r="P174">
        <v>951.17399999999998</v>
      </c>
    </row>
    <row r="175" spans="1:16" x14ac:dyDescent="0.25">
      <c r="A175" s="9">
        <v>38611</v>
      </c>
      <c r="B175">
        <v>946.673</v>
      </c>
      <c r="C175">
        <v>948.70299999999997</v>
      </c>
      <c r="D175">
        <v>946.673</v>
      </c>
      <c r="E175">
        <v>948.70299999999997</v>
      </c>
      <c r="F175">
        <v>946.673</v>
      </c>
      <c r="O175">
        <v>948.70299999999997</v>
      </c>
      <c r="P175">
        <v>948.70299999999997</v>
      </c>
    </row>
    <row r="176" spans="1:16" x14ac:dyDescent="0.25">
      <c r="A176" s="9">
        <v>38614</v>
      </c>
      <c r="B176">
        <v>951.02499999999998</v>
      </c>
      <c r="C176">
        <v>953.98299999999995</v>
      </c>
      <c r="D176">
        <v>951.02499999999998</v>
      </c>
      <c r="E176">
        <v>953.98299999999995</v>
      </c>
      <c r="F176">
        <v>951.02499999999998</v>
      </c>
      <c r="O176">
        <v>953.98299999999995</v>
      </c>
      <c r="P176">
        <v>953.98299999999995</v>
      </c>
    </row>
    <row r="177" spans="1:16" x14ac:dyDescent="0.25">
      <c r="A177" s="9">
        <v>38615</v>
      </c>
      <c r="B177">
        <v>944.58799999999997</v>
      </c>
      <c r="C177">
        <v>946.15599999999995</v>
      </c>
      <c r="D177">
        <v>944.58799999999997</v>
      </c>
      <c r="E177">
        <v>946.15599999999995</v>
      </c>
      <c r="F177">
        <v>944.58799999999997</v>
      </c>
      <c r="O177">
        <v>946.15599999999995</v>
      </c>
      <c r="P177">
        <v>946.15599999999995</v>
      </c>
    </row>
    <row r="178" spans="1:16" x14ac:dyDescent="0.25">
      <c r="A178" s="9">
        <v>38616</v>
      </c>
      <c r="B178">
        <v>930.01300000000003</v>
      </c>
      <c r="C178">
        <v>930.01300000000003</v>
      </c>
      <c r="D178">
        <v>929.26199999999994</v>
      </c>
      <c r="E178">
        <v>929.26199999999994</v>
      </c>
      <c r="F178">
        <v>930.01300000000003</v>
      </c>
      <c r="O178">
        <v>930.01300000000003</v>
      </c>
      <c r="P178">
        <v>929.26199999999994</v>
      </c>
    </row>
    <row r="179" spans="1:16" x14ac:dyDescent="0.25">
      <c r="A179" s="9">
        <v>38617</v>
      </c>
      <c r="B179">
        <v>908.99400000000003</v>
      </c>
      <c r="C179">
        <v>908.99400000000003</v>
      </c>
      <c r="D179">
        <v>906.98299999999995</v>
      </c>
      <c r="E179">
        <v>906.98299999999995</v>
      </c>
      <c r="F179">
        <v>908.99400000000003</v>
      </c>
      <c r="O179">
        <v>908.99400000000003</v>
      </c>
      <c r="P179">
        <v>906.98299999999995</v>
      </c>
    </row>
    <row r="180" spans="1:16" x14ac:dyDescent="0.25">
      <c r="A180" s="9">
        <v>38618</v>
      </c>
      <c r="B180">
        <v>906.52700000000004</v>
      </c>
      <c r="C180">
        <v>906.52700000000004</v>
      </c>
      <c r="D180">
        <v>903.39599999999996</v>
      </c>
      <c r="E180">
        <v>903.39599999999996</v>
      </c>
      <c r="F180">
        <v>906.52700000000004</v>
      </c>
      <c r="O180">
        <v>906.52700000000004</v>
      </c>
      <c r="P180">
        <v>903.39599999999996</v>
      </c>
    </row>
    <row r="181" spans="1:16" x14ac:dyDescent="0.25">
      <c r="A181" s="9">
        <v>38621</v>
      </c>
      <c r="B181">
        <v>902.53899999999999</v>
      </c>
      <c r="C181">
        <v>903.08799999999997</v>
      </c>
      <c r="D181">
        <v>901.76900000000001</v>
      </c>
      <c r="E181">
        <v>903.08799999999997</v>
      </c>
      <c r="F181">
        <v>902.53899999999999</v>
      </c>
      <c r="O181">
        <v>903.08799999999997</v>
      </c>
      <c r="P181">
        <v>903.08799999999997</v>
      </c>
    </row>
    <row r="182" spans="1:16" x14ac:dyDescent="0.25">
      <c r="A182" s="9">
        <v>38622</v>
      </c>
      <c r="B182">
        <v>903.41399999999999</v>
      </c>
      <c r="C182">
        <v>903.41399999999999</v>
      </c>
      <c r="D182">
        <v>890.25</v>
      </c>
      <c r="E182">
        <v>890.25</v>
      </c>
      <c r="F182">
        <v>903.41399999999999</v>
      </c>
      <c r="O182">
        <v>903.41399999999999</v>
      </c>
      <c r="P182">
        <v>890.25</v>
      </c>
    </row>
    <row r="183" spans="1:16" x14ac:dyDescent="0.25">
      <c r="A183" s="9">
        <v>38623</v>
      </c>
      <c r="B183">
        <v>888.71799999999996</v>
      </c>
      <c r="C183">
        <v>891.51300000000003</v>
      </c>
      <c r="D183">
        <v>886.86300000000006</v>
      </c>
      <c r="E183">
        <v>886.86300000000006</v>
      </c>
      <c r="F183">
        <v>888.71799999999996</v>
      </c>
      <c r="O183">
        <v>891.51300000000003</v>
      </c>
      <c r="P183">
        <v>886.86300000000006</v>
      </c>
    </row>
    <row r="184" spans="1:16" x14ac:dyDescent="0.25">
      <c r="A184" s="9">
        <v>38624</v>
      </c>
      <c r="B184">
        <v>888.65</v>
      </c>
      <c r="C184">
        <v>899.22699999999998</v>
      </c>
      <c r="D184">
        <v>888.65</v>
      </c>
      <c r="E184">
        <v>899.22699999999998</v>
      </c>
      <c r="F184">
        <v>888.65</v>
      </c>
      <c r="O184">
        <v>899.22699999999998</v>
      </c>
      <c r="P184">
        <v>899.22699999999998</v>
      </c>
    </row>
    <row r="185" spans="1:16" x14ac:dyDescent="0.25">
      <c r="A185" s="9">
        <v>38625</v>
      </c>
      <c r="B185">
        <v>899.67200000000003</v>
      </c>
      <c r="C185">
        <v>903.05499999999995</v>
      </c>
      <c r="D185">
        <v>899.67200000000003</v>
      </c>
      <c r="E185">
        <v>903.05499999999995</v>
      </c>
      <c r="F185">
        <v>899.67200000000003</v>
      </c>
      <c r="O185">
        <v>903.05499999999995</v>
      </c>
      <c r="P185">
        <v>903.05499999999995</v>
      </c>
    </row>
    <row r="186" spans="1:16" x14ac:dyDescent="0.25">
      <c r="A186" s="9">
        <v>38635</v>
      </c>
      <c r="B186">
        <v>901.49</v>
      </c>
      <c r="C186">
        <v>901.49</v>
      </c>
      <c r="D186">
        <v>890.68100000000004</v>
      </c>
      <c r="E186">
        <v>890.68100000000004</v>
      </c>
      <c r="F186">
        <v>901.49</v>
      </c>
      <c r="O186">
        <v>901.49</v>
      </c>
      <c r="P186">
        <v>890.68100000000004</v>
      </c>
    </row>
    <row r="187" spans="1:16" x14ac:dyDescent="0.25">
      <c r="A187" s="9">
        <v>38636</v>
      </c>
      <c r="B187">
        <v>890.21299999999997</v>
      </c>
      <c r="C187">
        <v>901.625</v>
      </c>
      <c r="D187">
        <v>890.21299999999997</v>
      </c>
      <c r="E187">
        <v>901.625</v>
      </c>
      <c r="F187">
        <v>890.21299999999997</v>
      </c>
      <c r="O187">
        <v>901.625</v>
      </c>
      <c r="P187">
        <v>901.625</v>
      </c>
    </row>
    <row r="188" spans="1:16" x14ac:dyDescent="0.25">
      <c r="A188" s="9">
        <v>38637</v>
      </c>
      <c r="B188">
        <v>904.27200000000005</v>
      </c>
      <c r="C188">
        <v>905.31700000000001</v>
      </c>
      <c r="D188">
        <v>901.41099999999994</v>
      </c>
      <c r="E188">
        <v>905.31700000000001</v>
      </c>
      <c r="F188">
        <v>904.27200000000005</v>
      </c>
      <c r="O188">
        <v>905.31700000000001</v>
      </c>
      <c r="P188">
        <v>905.31700000000001</v>
      </c>
    </row>
    <row r="189" spans="1:16" x14ac:dyDescent="0.25">
      <c r="A189" s="9">
        <v>38638</v>
      </c>
      <c r="B189">
        <v>906.29200000000003</v>
      </c>
      <c r="C189">
        <v>906.29200000000003</v>
      </c>
      <c r="D189">
        <v>899.28499999999997</v>
      </c>
      <c r="E189">
        <v>899.28499999999997</v>
      </c>
      <c r="F189">
        <v>906.29200000000003</v>
      </c>
      <c r="O189">
        <v>906.29200000000003</v>
      </c>
      <c r="P189">
        <v>899.28499999999997</v>
      </c>
    </row>
    <row r="190" spans="1:16" x14ac:dyDescent="0.25">
      <c r="A190" s="9">
        <v>38639</v>
      </c>
      <c r="B190">
        <v>898.83900000000006</v>
      </c>
      <c r="C190">
        <v>898.83900000000006</v>
      </c>
      <c r="D190">
        <v>887.56100000000004</v>
      </c>
      <c r="E190">
        <v>887.56100000000004</v>
      </c>
      <c r="F190">
        <v>898.83900000000006</v>
      </c>
      <c r="O190">
        <v>898.83900000000006</v>
      </c>
      <c r="P190">
        <v>887.56100000000004</v>
      </c>
    </row>
    <row r="191" spans="1:16" x14ac:dyDescent="0.25">
      <c r="A191" s="9">
        <v>38642</v>
      </c>
      <c r="B191">
        <v>886.44899999999996</v>
      </c>
      <c r="C191">
        <v>886.44899999999996</v>
      </c>
      <c r="D191">
        <v>872.79899999999998</v>
      </c>
      <c r="E191">
        <v>875.45500000000004</v>
      </c>
      <c r="F191">
        <v>886.44899999999996</v>
      </c>
      <c r="O191">
        <v>886.44899999999996</v>
      </c>
      <c r="P191">
        <v>875.45500000000004</v>
      </c>
    </row>
    <row r="192" spans="1:16" x14ac:dyDescent="0.25">
      <c r="A192" s="9">
        <v>38643</v>
      </c>
      <c r="B192">
        <v>874.90800000000002</v>
      </c>
      <c r="C192">
        <v>879.84</v>
      </c>
      <c r="D192">
        <v>874.90800000000002</v>
      </c>
      <c r="E192">
        <v>879.84</v>
      </c>
      <c r="F192">
        <v>874.90800000000002</v>
      </c>
      <c r="O192">
        <v>879.84</v>
      </c>
      <c r="P192">
        <v>879.84</v>
      </c>
    </row>
    <row r="193" spans="1:16" x14ac:dyDescent="0.25">
      <c r="A193" s="9">
        <v>38644</v>
      </c>
      <c r="B193">
        <v>879.62300000000005</v>
      </c>
      <c r="C193">
        <v>880.34799999999996</v>
      </c>
      <c r="D193">
        <v>875.428</v>
      </c>
      <c r="E193">
        <v>875.428</v>
      </c>
      <c r="F193">
        <v>879.62300000000005</v>
      </c>
      <c r="O193">
        <v>880.34799999999996</v>
      </c>
      <c r="P193">
        <v>875.428</v>
      </c>
    </row>
    <row r="194" spans="1:16" x14ac:dyDescent="0.25">
      <c r="A194" s="9">
        <v>38645</v>
      </c>
      <c r="B194">
        <v>875.01499999999999</v>
      </c>
      <c r="C194">
        <v>875.01499999999999</v>
      </c>
      <c r="D194">
        <v>867.20399999999995</v>
      </c>
      <c r="E194">
        <v>873.69899999999996</v>
      </c>
      <c r="F194">
        <v>875.01499999999999</v>
      </c>
      <c r="O194">
        <v>875.01499999999999</v>
      </c>
      <c r="P194">
        <v>873.69899999999996</v>
      </c>
    </row>
    <row r="195" spans="1:16" x14ac:dyDescent="0.25">
      <c r="A195" s="9">
        <v>38646</v>
      </c>
      <c r="B195">
        <v>873.61300000000006</v>
      </c>
      <c r="C195">
        <v>877.16</v>
      </c>
      <c r="D195">
        <v>873.61300000000006</v>
      </c>
      <c r="E195">
        <v>877.16</v>
      </c>
      <c r="F195">
        <v>873.61300000000006</v>
      </c>
      <c r="O195">
        <v>877.16</v>
      </c>
      <c r="P195">
        <v>877.16</v>
      </c>
    </row>
    <row r="196" spans="1:16" x14ac:dyDescent="0.25">
      <c r="A196" s="9">
        <v>38649</v>
      </c>
      <c r="B196">
        <v>877.62300000000005</v>
      </c>
      <c r="C196">
        <v>877.62300000000005</v>
      </c>
      <c r="D196">
        <v>874.72500000000002</v>
      </c>
      <c r="E196">
        <v>875.93100000000004</v>
      </c>
      <c r="F196">
        <v>877.62300000000005</v>
      </c>
      <c r="O196">
        <v>877.62300000000005</v>
      </c>
      <c r="P196">
        <v>875.93100000000004</v>
      </c>
    </row>
    <row r="197" spans="1:16" x14ac:dyDescent="0.25">
      <c r="A197" s="9">
        <v>38650</v>
      </c>
      <c r="B197">
        <v>875.86500000000001</v>
      </c>
      <c r="C197">
        <v>875.86500000000001</v>
      </c>
      <c r="D197">
        <v>864.12400000000002</v>
      </c>
      <c r="E197">
        <v>864.12400000000002</v>
      </c>
      <c r="F197">
        <v>875.86500000000001</v>
      </c>
      <c r="O197">
        <v>875.86500000000001</v>
      </c>
      <c r="P197">
        <v>864.12400000000002</v>
      </c>
    </row>
    <row r="198" spans="1:16" x14ac:dyDescent="0.25">
      <c r="A198" s="9">
        <v>38651</v>
      </c>
      <c r="B198">
        <v>862.53800000000001</v>
      </c>
      <c r="C198">
        <v>862.53800000000001</v>
      </c>
      <c r="D198">
        <v>845.45399999999995</v>
      </c>
      <c r="E198">
        <v>845.45399999999995</v>
      </c>
      <c r="F198">
        <v>862.53800000000001</v>
      </c>
      <c r="O198">
        <v>862.53800000000001</v>
      </c>
      <c r="P198">
        <v>845.45399999999995</v>
      </c>
    </row>
    <row r="199" spans="1:16" x14ac:dyDescent="0.25">
      <c r="A199" s="9">
        <v>38652</v>
      </c>
      <c r="B199">
        <v>842.83600000000001</v>
      </c>
      <c r="C199">
        <v>843.38199999999995</v>
      </c>
      <c r="D199">
        <v>841.54600000000005</v>
      </c>
      <c r="E199">
        <v>841.54600000000005</v>
      </c>
      <c r="F199">
        <v>842.83600000000001</v>
      </c>
      <c r="O199">
        <v>843.38199999999995</v>
      </c>
      <c r="P199">
        <v>841.54600000000005</v>
      </c>
    </row>
    <row r="200" spans="1:16" x14ac:dyDescent="0.25">
      <c r="A200" s="9">
        <v>38653</v>
      </c>
      <c r="B200">
        <v>840.78499999999997</v>
      </c>
      <c r="C200">
        <v>840.78499999999997</v>
      </c>
      <c r="D200">
        <v>829.9</v>
      </c>
      <c r="E200">
        <v>833.95699999999999</v>
      </c>
      <c r="F200">
        <v>840.78499999999997</v>
      </c>
      <c r="O200">
        <v>840.78499999999997</v>
      </c>
      <c r="P200">
        <v>833.95699999999999</v>
      </c>
    </row>
    <row r="201" spans="1:16" x14ac:dyDescent="0.25">
      <c r="A201" s="9">
        <v>38656</v>
      </c>
      <c r="B201">
        <v>831.01599999999996</v>
      </c>
      <c r="C201">
        <v>842.27800000000002</v>
      </c>
      <c r="D201">
        <v>831.01599999999996</v>
      </c>
      <c r="E201">
        <v>842.27800000000002</v>
      </c>
      <c r="F201">
        <v>831.01599999999996</v>
      </c>
      <c r="O201">
        <v>842.27800000000002</v>
      </c>
      <c r="P201">
        <v>842.27800000000002</v>
      </c>
    </row>
    <row r="202" spans="1:16" x14ac:dyDescent="0.25">
      <c r="A202" s="9">
        <v>38657</v>
      </c>
      <c r="B202">
        <v>842.23599999999999</v>
      </c>
      <c r="C202">
        <v>842.23599999999999</v>
      </c>
      <c r="D202">
        <v>833.50099999999998</v>
      </c>
      <c r="E202">
        <v>838.27800000000002</v>
      </c>
      <c r="F202">
        <v>842.23599999999999</v>
      </c>
      <c r="O202">
        <v>842.23599999999999</v>
      </c>
      <c r="P202">
        <v>838.27800000000002</v>
      </c>
    </row>
    <row r="203" spans="1:16" x14ac:dyDescent="0.25">
      <c r="A203" s="9">
        <v>38658</v>
      </c>
      <c r="B203">
        <v>838.81799999999998</v>
      </c>
      <c r="C203">
        <v>848.89700000000005</v>
      </c>
      <c r="D203">
        <v>838.81799999999998</v>
      </c>
      <c r="E203">
        <v>848.89700000000005</v>
      </c>
      <c r="F203">
        <v>838.81799999999998</v>
      </c>
      <c r="O203">
        <v>848.89700000000005</v>
      </c>
      <c r="P203">
        <v>848.89700000000005</v>
      </c>
    </row>
    <row r="204" spans="1:16" x14ac:dyDescent="0.25">
      <c r="A204" s="9">
        <v>38659</v>
      </c>
      <c r="B204">
        <v>848.93600000000004</v>
      </c>
      <c r="C204">
        <v>848.93600000000004</v>
      </c>
      <c r="D204">
        <v>840.03899999999999</v>
      </c>
      <c r="E204">
        <v>840.03899999999999</v>
      </c>
      <c r="F204">
        <v>848.93600000000004</v>
      </c>
      <c r="O204">
        <v>848.93600000000004</v>
      </c>
      <c r="P204">
        <v>840.03899999999999</v>
      </c>
    </row>
    <row r="205" spans="1:16" x14ac:dyDescent="0.25">
      <c r="A205" s="9">
        <v>38660</v>
      </c>
      <c r="B205">
        <v>840.18799999999999</v>
      </c>
      <c r="C205">
        <v>844.36</v>
      </c>
      <c r="D205">
        <v>840.18799999999999</v>
      </c>
      <c r="E205">
        <v>844.36</v>
      </c>
      <c r="F205">
        <v>840.18799999999999</v>
      </c>
      <c r="O205">
        <v>844.36</v>
      </c>
      <c r="P205">
        <v>844.36</v>
      </c>
    </row>
    <row r="206" spans="1:16" x14ac:dyDescent="0.25">
      <c r="A206" s="9">
        <v>38663</v>
      </c>
      <c r="B206">
        <v>841.81700000000001</v>
      </c>
      <c r="C206">
        <v>843.22500000000002</v>
      </c>
      <c r="D206">
        <v>837.41899999999998</v>
      </c>
      <c r="E206">
        <v>843.22500000000002</v>
      </c>
      <c r="F206">
        <v>841.81700000000001</v>
      </c>
      <c r="O206">
        <v>843.22500000000002</v>
      </c>
      <c r="P206">
        <v>843.22500000000002</v>
      </c>
    </row>
    <row r="207" spans="1:16" x14ac:dyDescent="0.25">
      <c r="A207" s="9">
        <v>38664</v>
      </c>
      <c r="B207">
        <v>842.35699999999997</v>
      </c>
      <c r="C207">
        <v>846.29600000000005</v>
      </c>
      <c r="D207">
        <v>842.35699999999997</v>
      </c>
      <c r="E207">
        <v>846.29600000000005</v>
      </c>
      <c r="F207">
        <v>842.35699999999997</v>
      </c>
      <c r="O207">
        <v>846.29600000000005</v>
      </c>
      <c r="P207">
        <v>846.29600000000005</v>
      </c>
    </row>
    <row r="208" spans="1:16" x14ac:dyDescent="0.25">
      <c r="A208" s="9">
        <v>38665</v>
      </c>
      <c r="B208">
        <v>846.20799999999997</v>
      </c>
      <c r="C208">
        <v>846.20799999999997</v>
      </c>
      <c r="D208">
        <v>844.46500000000003</v>
      </c>
      <c r="E208">
        <v>844.46500000000003</v>
      </c>
      <c r="F208">
        <v>846.20799999999997</v>
      </c>
      <c r="O208">
        <v>846.20799999999997</v>
      </c>
      <c r="P208">
        <v>844.46500000000003</v>
      </c>
    </row>
    <row r="209" spans="1:16" x14ac:dyDescent="0.25">
      <c r="A209" s="9">
        <v>38666</v>
      </c>
      <c r="B209">
        <v>844.22500000000002</v>
      </c>
      <c r="C209">
        <v>844.22500000000002</v>
      </c>
      <c r="D209">
        <v>827.90300000000002</v>
      </c>
      <c r="E209">
        <v>827.90300000000002</v>
      </c>
      <c r="F209">
        <v>844.22500000000002</v>
      </c>
      <c r="O209">
        <v>844.22500000000002</v>
      </c>
      <c r="P209">
        <v>827.90300000000002</v>
      </c>
    </row>
    <row r="210" spans="1:16" x14ac:dyDescent="0.25">
      <c r="A210" s="9">
        <v>38667</v>
      </c>
      <c r="B210">
        <v>826.37800000000004</v>
      </c>
      <c r="C210">
        <v>826.53800000000001</v>
      </c>
      <c r="D210">
        <v>824.38900000000001</v>
      </c>
      <c r="E210">
        <v>826.53800000000001</v>
      </c>
      <c r="F210">
        <v>826.37800000000004</v>
      </c>
      <c r="O210">
        <v>826.53800000000001</v>
      </c>
      <c r="P210">
        <v>826.53800000000001</v>
      </c>
    </row>
    <row r="211" spans="1:16" x14ac:dyDescent="0.25">
      <c r="A211" s="9">
        <v>38670</v>
      </c>
      <c r="B211">
        <v>822.94899999999996</v>
      </c>
      <c r="C211">
        <v>822.94899999999996</v>
      </c>
      <c r="D211">
        <v>822.90700000000004</v>
      </c>
      <c r="E211">
        <v>822.90700000000004</v>
      </c>
      <c r="F211">
        <v>822.94899999999996</v>
      </c>
      <c r="O211">
        <v>822.94899999999996</v>
      </c>
      <c r="P211">
        <v>822.90700000000004</v>
      </c>
    </row>
    <row r="212" spans="1:16" x14ac:dyDescent="0.25">
      <c r="A212" s="9">
        <v>38671</v>
      </c>
      <c r="B212">
        <v>822.53</v>
      </c>
      <c r="C212">
        <v>822.53</v>
      </c>
      <c r="D212">
        <v>820.34900000000005</v>
      </c>
      <c r="E212">
        <v>820.34900000000005</v>
      </c>
      <c r="F212">
        <v>822.53</v>
      </c>
      <c r="O212">
        <v>822.53</v>
      </c>
      <c r="P212">
        <v>820.34900000000005</v>
      </c>
    </row>
    <row r="213" spans="1:16" x14ac:dyDescent="0.25">
      <c r="A213" s="9">
        <v>38672</v>
      </c>
      <c r="B213">
        <v>820.54300000000001</v>
      </c>
      <c r="C213">
        <v>831.39700000000005</v>
      </c>
      <c r="D213">
        <v>813.86500000000001</v>
      </c>
      <c r="E213">
        <v>831.39700000000005</v>
      </c>
      <c r="F213">
        <v>820.54300000000001</v>
      </c>
      <c r="O213">
        <v>831.39700000000005</v>
      </c>
      <c r="P213">
        <v>831.39700000000005</v>
      </c>
    </row>
    <row r="214" spans="1:16" x14ac:dyDescent="0.25">
      <c r="A214" s="9">
        <v>38673</v>
      </c>
      <c r="B214">
        <v>831.58399999999995</v>
      </c>
      <c r="C214">
        <v>831.58399999999995</v>
      </c>
      <c r="D214">
        <v>827.90099999999995</v>
      </c>
      <c r="E214">
        <v>827.90099999999995</v>
      </c>
      <c r="F214">
        <v>831.58399999999995</v>
      </c>
      <c r="O214">
        <v>831.58399999999995</v>
      </c>
      <c r="P214">
        <v>827.90099999999995</v>
      </c>
    </row>
    <row r="215" spans="1:16" x14ac:dyDescent="0.25">
      <c r="A215" s="9">
        <v>38674</v>
      </c>
      <c r="B215">
        <v>827.95899999999995</v>
      </c>
      <c r="C215">
        <v>848.86199999999997</v>
      </c>
      <c r="D215">
        <v>827.95899999999995</v>
      </c>
      <c r="E215">
        <v>846.31299999999999</v>
      </c>
      <c r="F215">
        <v>827.95899999999995</v>
      </c>
      <c r="O215">
        <v>848.86199999999997</v>
      </c>
      <c r="P215">
        <v>846.31299999999999</v>
      </c>
    </row>
    <row r="216" spans="1:16" x14ac:dyDescent="0.25">
      <c r="A216" s="9">
        <v>38677</v>
      </c>
      <c r="B216">
        <v>846.63800000000003</v>
      </c>
      <c r="C216">
        <v>849.34100000000001</v>
      </c>
      <c r="D216">
        <v>846.63800000000003</v>
      </c>
      <c r="E216">
        <v>849.34100000000001</v>
      </c>
      <c r="F216">
        <v>846.63800000000003</v>
      </c>
      <c r="O216">
        <v>849.34100000000001</v>
      </c>
      <c r="P216">
        <v>849.34100000000001</v>
      </c>
    </row>
    <row r="217" spans="1:16" x14ac:dyDescent="0.25">
      <c r="A217" s="9">
        <v>38678</v>
      </c>
      <c r="B217">
        <v>849.49300000000005</v>
      </c>
      <c r="C217">
        <v>849.49300000000005</v>
      </c>
      <c r="D217">
        <v>835.27700000000004</v>
      </c>
      <c r="E217">
        <v>835.27700000000004</v>
      </c>
      <c r="F217">
        <v>849.49300000000005</v>
      </c>
      <c r="O217">
        <v>849.49300000000005</v>
      </c>
      <c r="P217">
        <v>835.27700000000004</v>
      </c>
    </row>
    <row r="218" spans="1:16" x14ac:dyDescent="0.25">
      <c r="A218" s="9">
        <v>38679</v>
      </c>
      <c r="B218">
        <v>834.55200000000002</v>
      </c>
      <c r="C218">
        <v>840.81700000000001</v>
      </c>
      <c r="D218">
        <v>834.55200000000002</v>
      </c>
      <c r="E218">
        <v>840.81700000000001</v>
      </c>
      <c r="F218">
        <v>834.55200000000002</v>
      </c>
      <c r="O218">
        <v>840.81700000000001</v>
      </c>
      <c r="P218">
        <v>840.81700000000001</v>
      </c>
    </row>
    <row r="219" spans="1:16" x14ac:dyDescent="0.25">
      <c r="A219" s="9">
        <v>38680</v>
      </c>
      <c r="B219">
        <v>840.60400000000004</v>
      </c>
      <c r="C219">
        <v>847.93600000000004</v>
      </c>
      <c r="D219">
        <v>840.60400000000004</v>
      </c>
      <c r="E219">
        <v>845.48299999999995</v>
      </c>
      <c r="F219">
        <v>840.60400000000004</v>
      </c>
      <c r="O219">
        <v>847.93600000000004</v>
      </c>
      <c r="P219">
        <v>845.48299999999995</v>
      </c>
    </row>
    <row r="220" spans="1:16" x14ac:dyDescent="0.25">
      <c r="A220" s="9">
        <v>38681</v>
      </c>
      <c r="B220">
        <v>844.92200000000003</v>
      </c>
      <c r="C220">
        <v>846.41499999999996</v>
      </c>
      <c r="D220">
        <v>844.56100000000004</v>
      </c>
      <c r="E220">
        <v>846.41499999999996</v>
      </c>
      <c r="F220">
        <v>844.92200000000003</v>
      </c>
      <c r="O220">
        <v>846.41499999999996</v>
      </c>
      <c r="P220">
        <v>846.41499999999996</v>
      </c>
    </row>
    <row r="221" spans="1:16" x14ac:dyDescent="0.25">
      <c r="A221" s="9">
        <v>38684</v>
      </c>
      <c r="B221">
        <v>844.61900000000003</v>
      </c>
      <c r="C221">
        <v>845.31899999999996</v>
      </c>
      <c r="D221">
        <v>844.61900000000003</v>
      </c>
      <c r="E221">
        <v>844.82</v>
      </c>
      <c r="F221">
        <v>844.61900000000003</v>
      </c>
      <c r="O221">
        <v>845.31899999999996</v>
      </c>
      <c r="P221">
        <v>844.82</v>
      </c>
    </row>
    <row r="222" spans="1:16" x14ac:dyDescent="0.25">
      <c r="A222" s="9">
        <v>38685</v>
      </c>
      <c r="B222">
        <v>844.58699999999999</v>
      </c>
      <c r="C222">
        <v>844.58699999999999</v>
      </c>
      <c r="D222">
        <v>835.29100000000005</v>
      </c>
      <c r="E222">
        <v>835.29100000000005</v>
      </c>
      <c r="F222">
        <v>844.58699999999999</v>
      </c>
      <c r="O222">
        <v>844.58699999999999</v>
      </c>
      <c r="P222">
        <v>835.29100000000005</v>
      </c>
    </row>
    <row r="223" spans="1:16" x14ac:dyDescent="0.25">
      <c r="A223" s="9">
        <v>38686</v>
      </c>
      <c r="B223">
        <v>834.44600000000003</v>
      </c>
      <c r="C223">
        <v>834.44600000000003</v>
      </c>
      <c r="D223">
        <v>829.11699999999996</v>
      </c>
      <c r="E223">
        <v>834.35900000000004</v>
      </c>
      <c r="F223">
        <v>834.44600000000003</v>
      </c>
      <c r="O223">
        <v>834.44600000000003</v>
      </c>
      <c r="P223">
        <v>834.35900000000004</v>
      </c>
    </row>
    <row r="224" spans="1:16" x14ac:dyDescent="0.25">
      <c r="A224" s="9">
        <v>38687</v>
      </c>
      <c r="B224">
        <v>834</v>
      </c>
      <c r="C224">
        <v>836.04100000000005</v>
      </c>
      <c r="D224">
        <v>834</v>
      </c>
      <c r="E224">
        <v>835.49300000000005</v>
      </c>
      <c r="F224">
        <v>834</v>
      </c>
      <c r="O224">
        <v>836.04100000000005</v>
      </c>
      <c r="P224">
        <v>835.49300000000005</v>
      </c>
    </row>
    <row r="225" spans="1:16" x14ac:dyDescent="0.25">
      <c r="A225" s="9">
        <v>38688</v>
      </c>
      <c r="B225">
        <v>836.851</v>
      </c>
      <c r="C225">
        <v>836.851</v>
      </c>
      <c r="D225">
        <v>834.202</v>
      </c>
      <c r="E225">
        <v>835.91</v>
      </c>
      <c r="F225">
        <v>836.851</v>
      </c>
      <c r="O225">
        <v>836.851</v>
      </c>
      <c r="P225">
        <v>835.91</v>
      </c>
    </row>
    <row r="226" spans="1:16" x14ac:dyDescent="0.25">
      <c r="A226" s="9">
        <v>38691</v>
      </c>
      <c r="B226">
        <v>836.53499999999997</v>
      </c>
      <c r="C226">
        <v>836.53499999999997</v>
      </c>
      <c r="D226">
        <v>825.91600000000005</v>
      </c>
      <c r="E226">
        <v>825.91600000000005</v>
      </c>
      <c r="F226">
        <v>836.53499999999997</v>
      </c>
      <c r="O226">
        <v>836.53499999999997</v>
      </c>
      <c r="P226">
        <v>825.91600000000005</v>
      </c>
    </row>
    <row r="227" spans="1:16" x14ac:dyDescent="0.25">
      <c r="A227" s="9">
        <v>38692</v>
      </c>
      <c r="B227">
        <v>824.62199999999996</v>
      </c>
      <c r="C227">
        <v>832.28399999999999</v>
      </c>
      <c r="D227">
        <v>824.62199999999996</v>
      </c>
      <c r="E227">
        <v>832.28399999999999</v>
      </c>
      <c r="F227">
        <v>824.62199999999996</v>
      </c>
      <c r="O227">
        <v>832.28399999999999</v>
      </c>
      <c r="P227">
        <v>832.28399999999999</v>
      </c>
    </row>
    <row r="228" spans="1:16" x14ac:dyDescent="0.25">
      <c r="A228" s="9">
        <v>38693</v>
      </c>
      <c r="B228">
        <v>832.28399999999999</v>
      </c>
      <c r="C228">
        <v>839.32799999999997</v>
      </c>
      <c r="D228">
        <v>832.28399999999999</v>
      </c>
      <c r="E228">
        <v>839.32799999999997</v>
      </c>
      <c r="F228">
        <v>832.28399999999999</v>
      </c>
      <c r="O228">
        <v>839.32799999999997</v>
      </c>
      <c r="P228">
        <v>839.32799999999997</v>
      </c>
    </row>
    <row r="229" spans="1:16" x14ac:dyDescent="0.25">
      <c r="A229" s="9">
        <v>38694</v>
      </c>
      <c r="B229">
        <v>839.952</v>
      </c>
      <c r="C229">
        <v>839.952</v>
      </c>
      <c r="D229">
        <v>836.952</v>
      </c>
      <c r="E229">
        <v>839.03800000000001</v>
      </c>
      <c r="F229">
        <v>839.952</v>
      </c>
      <c r="O229">
        <v>839.952</v>
      </c>
      <c r="P229">
        <v>839.03800000000001</v>
      </c>
    </row>
    <row r="230" spans="1:16" x14ac:dyDescent="0.25">
      <c r="A230" s="9">
        <v>38695</v>
      </c>
      <c r="B230">
        <v>838.79</v>
      </c>
      <c r="C230">
        <v>850.35599999999999</v>
      </c>
      <c r="D230">
        <v>838.79</v>
      </c>
      <c r="E230">
        <v>850.35599999999999</v>
      </c>
      <c r="F230">
        <v>838.79</v>
      </c>
      <c r="O230">
        <v>850.35599999999999</v>
      </c>
      <c r="P230">
        <v>850.35599999999999</v>
      </c>
    </row>
    <row r="231" spans="1:16" x14ac:dyDescent="0.25">
      <c r="A231" s="9">
        <v>38698</v>
      </c>
      <c r="B231">
        <v>850.09100000000001</v>
      </c>
      <c r="C231">
        <v>851.40099999999995</v>
      </c>
      <c r="D231">
        <v>850.09100000000001</v>
      </c>
      <c r="E231">
        <v>851.40099999999995</v>
      </c>
      <c r="F231">
        <v>850.09100000000001</v>
      </c>
      <c r="O231">
        <v>851.40099999999995</v>
      </c>
      <c r="P231">
        <v>851.40099999999995</v>
      </c>
    </row>
    <row r="232" spans="1:16" x14ac:dyDescent="0.25">
      <c r="A232" s="9">
        <v>38699</v>
      </c>
      <c r="B232">
        <v>851.154</v>
      </c>
      <c r="C232">
        <v>852.49</v>
      </c>
      <c r="D232">
        <v>848.005</v>
      </c>
      <c r="E232">
        <v>852.49</v>
      </c>
      <c r="F232">
        <v>851.154</v>
      </c>
      <c r="O232">
        <v>852.49</v>
      </c>
      <c r="P232">
        <v>852.49</v>
      </c>
    </row>
    <row r="233" spans="1:16" x14ac:dyDescent="0.25">
      <c r="A233" s="9">
        <v>38700</v>
      </c>
      <c r="B233">
        <v>856.15599999999995</v>
      </c>
      <c r="C233">
        <v>858.274</v>
      </c>
      <c r="D233">
        <v>852.99400000000003</v>
      </c>
      <c r="E233">
        <v>858.274</v>
      </c>
      <c r="F233">
        <v>856.15599999999995</v>
      </c>
      <c r="O233">
        <v>858.274</v>
      </c>
      <c r="P233">
        <v>858.274</v>
      </c>
    </row>
    <row r="234" spans="1:16" x14ac:dyDescent="0.25">
      <c r="A234" s="9">
        <v>38701</v>
      </c>
      <c r="B234">
        <v>859.13599999999997</v>
      </c>
      <c r="C234">
        <v>861.39800000000002</v>
      </c>
      <c r="D234">
        <v>858.976</v>
      </c>
      <c r="E234">
        <v>858.976</v>
      </c>
      <c r="F234">
        <v>859.13599999999997</v>
      </c>
      <c r="O234">
        <v>861.39800000000002</v>
      </c>
      <c r="P234">
        <v>858.976</v>
      </c>
    </row>
    <row r="235" spans="1:16" x14ac:dyDescent="0.25">
      <c r="A235" s="9">
        <v>38702</v>
      </c>
      <c r="B235">
        <v>858.32600000000002</v>
      </c>
      <c r="C235">
        <v>866.22400000000005</v>
      </c>
      <c r="D235">
        <v>858.32600000000002</v>
      </c>
      <c r="E235">
        <v>866.22400000000005</v>
      </c>
      <c r="F235">
        <v>858.32600000000002</v>
      </c>
      <c r="O235">
        <v>866.22400000000005</v>
      </c>
      <c r="P235">
        <v>866.22400000000005</v>
      </c>
    </row>
    <row r="236" spans="1:16" x14ac:dyDescent="0.25">
      <c r="A236" s="9">
        <v>38705</v>
      </c>
      <c r="B236">
        <v>867.76099999999997</v>
      </c>
      <c r="C236">
        <v>871.46799999999996</v>
      </c>
      <c r="D236">
        <v>867.76099999999997</v>
      </c>
      <c r="E236">
        <v>871.46799999999996</v>
      </c>
      <c r="F236">
        <v>867.76099999999997</v>
      </c>
      <c r="O236">
        <v>871.46799999999996</v>
      </c>
      <c r="P236">
        <v>871.46799999999996</v>
      </c>
    </row>
    <row r="237" spans="1:16" x14ac:dyDescent="0.25">
      <c r="A237" s="9">
        <v>38706</v>
      </c>
      <c r="B237">
        <v>871.41700000000003</v>
      </c>
      <c r="C237">
        <v>873.16700000000003</v>
      </c>
      <c r="D237">
        <v>868.48099999999999</v>
      </c>
      <c r="E237">
        <v>873.16700000000003</v>
      </c>
      <c r="F237">
        <v>871.41700000000003</v>
      </c>
      <c r="O237">
        <v>873.16700000000003</v>
      </c>
      <c r="P237">
        <v>873.16700000000003</v>
      </c>
    </row>
    <row r="238" spans="1:16" x14ac:dyDescent="0.25">
      <c r="A238" s="9">
        <v>38707</v>
      </c>
      <c r="B238">
        <v>873.26099999999997</v>
      </c>
      <c r="C238">
        <v>873.26099999999997</v>
      </c>
      <c r="D238">
        <v>867.73699999999997</v>
      </c>
      <c r="E238">
        <v>867.73699999999997</v>
      </c>
      <c r="F238">
        <v>873.26099999999997</v>
      </c>
      <c r="O238">
        <v>873.26099999999997</v>
      </c>
      <c r="P238">
        <v>867.73699999999997</v>
      </c>
    </row>
    <row r="239" spans="1:16" x14ac:dyDescent="0.25">
      <c r="A239" s="9">
        <v>38708</v>
      </c>
      <c r="B239">
        <v>866.93299999999999</v>
      </c>
      <c r="C239">
        <v>872.32799999999997</v>
      </c>
      <c r="D239">
        <v>866.89499999999998</v>
      </c>
      <c r="E239">
        <v>872.32799999999997</v>
      </c>
      <c r="F239">
        <v>866.93299999999999</v>
      </c>
      <c r="O239">
        <v>872.32799999999997</v>
      </c>
      <c r="P239">
        <v>872.32799999999997</v>
      </c>
    </row>
    <row r="240" spans="1:16" x14ac:dyDescent="0.25">
      <c r="A240" s="9">
        <v>38709</v>
      </c>
      <c r="B240">
        <v>872.75699999999995</v>
      </c>
      <c r="C240">
        <v>879.12800000000004</v>
      </c>
      <c r="D240">
        <v>872.75699999999995</v>
      </c>
      <c r="E240">
        <v>879.12800000000004</v>
      </c>
      <c r="F240">
        <v>872.75699999999995</v>
      </c>
      <c r="O240">
        <v>879.12800000000004</v>
      </c>
      <c r="P240">
        <v>879.12800000000004</v>
      </c>
    </row>
    <row r="241" spans="1:16" x14ac:dyDescent="0.25">
      <c r="A241" s="9">
        <v>38712</v>
      </c>
      <c r="B241">
        <v>886.38</v>
      </c>
      <c r="C241">
        <v>887.17399999999998</v>
      </c>
      <c r="D241">
        <v>886.38</v>
      </c>
      <c r="E241">
        <v>887.17399999999998</v>
      </c>
      <c r="F241">
        <v>886.38</v>
      </c>
      <c r="O241">
        <v>887.17399999999998</v>
      </c>
      <c r="P241">
        <v>887.17399999999998</v>
      </c>
    </row>
    <row r="242" spans="1:16" x14ac:dyDescent="0.25">
      <c r="A242" s="9">
        <v>38713</v>
      </c>
      <c r="B242">
        <v>886.19600000000003</v>
      </c>
      <c r="C242">
        <v>887.30799999999999</v>
      </c>
      <c r="D242">
        <v>886.19600000000003</v>
      </c>
      <c r="E242">
        <v>887.30799999999999</v>
      </c>
      <c r="F242">
        <v>886.19600000000003</v>
      </c>
      <c r="O242">
        <v>887.30799999999999</v>
      </c>
      <c r="P242">
        <v>887.30799999999999</v>
      </c>
    </row>
    <row r="243" spans="1:16" x14ac:dyDescent="0.25">
      <c r="A243" s="9">
        <v>38714</v>
      </c>
      <c r="B243">
        <v>887.16899999999998</v>
      </c>
      <c r="C243">
        <v>891.09199999999998</v>
      </c>
      <c r="D243">
        <v>886.96799999999996</v>
      </c>
      <c r="E243">
        <v>891.09199999999998</v>
      </c>
      <c r="F243">
        <v>887.16899999999998</v>
      </c>
      <c r="O243">
        <v>891.09199999999998</v>
      </c>
      <c r="P243">
        <v>891.09199999999998</v>
      </c>
    </row>
    <row r="244" spans="1:16" x14ac:dyDescent="0.25">
      <c r="A244" s="9">
        <v>38715</v>
      </c>
      <c r="B244">
        <v>890.61300000000006</v>
      </c>
      <c r="C244">
        <v>895.85599999999999</v>
      </c>
      <c r="D244">
        <v>890.61300000000006</v>
      </c>
      <c r="E244">
        <v>895.85599999999999</v>
      </c>
      <c r="F244">
        <v>890.61300000000006</v>
      </c>
      <c r="O244">
        <v>895.85599999999999</v>
      </c>
      <c r="P244">
        <v>895.85599999999999</v>
      </c>
    </row>
    <row r="245" spans="1:16" x14ac:dyDescent="0.25">
      <c r="A245" s="9">
        <v>38716</v>
      </c>
      <c r="B245">
        <v>901.072</v>
      </c>
      <c r="C245">
        <v>901.072</v>
      </c>
      <c r="D245">
        <v>890.49199999999996</v>
      </c>
      <c r="E245">
        <v>890.49199999999996</v>
      </c>
      <c r="F245">
        <v>901.072</v>
      </c>
      <c r="O245">
        <v>901.072</v>
      </c>
      <c r="P245">
        <v>890.49199999999996</v>
      </c>
    </row>
    <row r="246" spans="1:16" x14ac:dyDescent="0.25">
      <c r="A246" s="9">
        <v>38721</v>
      </c>
      <c r="B246">
        <v>887.97799999999995</v>
      </c>
      <c r="C246">
        <v>900.51700000000005</v>
      </c>
      <c r="D246">
        <v>887.97799999999995</v>
      </c>
      <c r="E246">
        <v>900.51700000000005</v>
      </c>
      <c r="F246">
        <v>887.97799999999995</v>
      </c>
      <c r="O246">
        <v>900.51700000000005</v>
      </c>
      <c r="P246">
        <v>900.51700000000005</v>
      </c>
    </row>
    <row r="247" spans="1:16" x14ac:dyDescent="0.25">
      <c r="A247" s="9">
        <v>38722</v>
      </c>
      <c r="B247">
        <v>900.51700000000005</v>
      </c>
      <c r="C247">
        <v>919.62900000000002</v>
      </c>
      <c r="D247">
        <v>900.51700000000005</v>
      </c>
      <c r="E247">
        <v>919.62900000000002</v>
      </c>
      <c r="F247">
        <v>900.51700000000005</v>
      </c>
      <c r="O247">
        <v>919.62900000000002</v>
      </c>
      <c r="P247">
        <v>919.62900000000002</v>
      </c>
    </row>
    <row r="248" spans="1:16" x14ac:dyDescent="0.25">
      <c r="A248" s="9">
        <v>38723</v>
      </c>
      <c r="B248">
        <v>920.66399999999999</v>
      </c>
      <c r="C248">
        <v>929.32</v>
      </c>
      <c r="D248">
        <v>920.66399999999999</v>
      </c>
      <c r="E248">
        <v>929.27700000000004</v>
      </c>
      <c r="F248">
        <v>920.66399999999999</v>
      </c>
      <c r="O248">
        <v>929.32</v>
      </c>
      <c r="P248">
        <v>929.27700000000004</v>
      </c>
    </row>
    <row r="249" spans="1:16" x14ac:dyDescent="0.25">
      <c r="A249" s="9">
        <v>38726</v>
      </c>
      <c r="B249">
        <v>930.42200000000003</v>
      </c>
      <c r="C249">
        <v>932.15200000000004</v>
      </c>
      <c r="D249">
        <v>930.42200000000003</v>
      </c>
      <c r="E249">
        <v>931.26700000000005</v>
      </c>
      <c r="F249">
        <v>930.42200000000003</v>
      </c>
      <c r="O249">
        <v>932.15200000000004</v>
      </c>
      <c r="P249">
        <v>931.26700000000005</v>
      </c>
    </row>
    <row r="250" spans="1:16" x14ac:dyDescent="0.25">
      <c r="A250" s="9">
        <v>38727</v>
      </c>
      <c r="B250">
        <v>932.51800000000003</v>
      </c>
      <c r="C250">
        <v>933.495</v>
      </c>
      <c r="D250">
        <v>926.84</v>
      </c>
      <c r="E250">
        <v>933.495</v>
      </c>
      <c r="F250">
        <v>932.51800000000003</v>
      </c>
      <c r="O250">
        <v>933.495</v>
      </c>
      <c r="P250">
        <v>933.495</v>
      </c>
    </row>
    <row r="251" spans="1:16" x14ac:dyDescent="0.25">
      <c r="A251" s="9">
        <v>38728</v>
      </c>
      <c r="B251">
        <v>932.59199999999998</v>
      </c>
      <c r="C251">
        <v>934.19399999999996</v>
      </c>
      <c r="D251">
        <v>930.27700000000004</v>
      </c>
      <c r="E251">
        <v>930.27700000000004</v>
      </c>
      <c r="F251">
        <v>932.59199999999998</v>
      </c>
      <c r="O251">
        <v>934.19399999999996</v>
      </c>
      <c r="P251">
        <v>930.27700000000004</v>
      </c>
    </row>
    <row r="252" spans="1:16" x14ac:dyDescent="0.25">
      <c r="A252" s="9">
        <v>38729</v>
      </c>
      <c r="B252">
        <v>929.28899999999999</v>
      </c>
      <c r="C252">
        <v>938.58399999999995</v>
      </c>
      <c r="D252">
        <v>929.28899999999999</v>
      </c>
      <c r="E252">
        <v>938.58399999999995</v>
      </c>
      <c r="F252">
        <v>929.28899999999999</v>
      </c>
      <c r="O252">
        <v>938.58399999999995</v>
      </c>
      <c r="P252">
        <v>938.58399999999995</v>
      </c>
    </row>
    <row r="253" spans="1:16" x14ac:dyDescent="0.25">
      <c r="A253" s="9">
        <v>38730</v>
      </c>
      <c r="B253">
        <v>939.04399999999998</v>
      </c>
      <c r="C253">
        <v>939.04399999999998</v>
      </c>
      <c r="D253">
        <v>931.99</v>
      </c>
      <c r="E253">
        <v>932.32899999999995</v>
      </c>
      <c r="F253">
        <v>939.04399999999998</v>
      </c>
      <c r="O253">
        <v>939.04399999999998</v>
      </c>
      <c r="P253">
        <v>932.32899999999995</v>
      </c>
    </row>
    <row r="254" spans="1:16" x14ac:dyDescent="0.25">
      <c r="A254" s="9">
        <v>38733</v>
      </c>
      <c r="B254">
        <v>931.61699999999996</v>
      </c>
      <c r="C254">
        <v>931.61699999999996</v>
      </c>
      <c r="D254">
        <v>917.83799999999997</v>
      </c>
      <c r="E254">
        <v>917.83799999999997</v>
      </c>
      <c r="F254">
        <v>931.61699999999996</v>
      </c>
      <c r="O254">
        <v>931.61699999999996</v>
      </c>
      <c r="P254">
        <v>917.83799999999997</v>
      </c>
    </row>
    <row r="255" spans="1:16" x14ac:dyDescent="0.25">
      <c r="A255" s="9">
        <v>38734</v>
      </c>
      <c r="B255">
        <v>916.33100000000002</v>
      </c>
      <c r="C255">
        <v>920.99800000000005</v>
      </c>
      <c r="D255">
        <v>916.33100000000002</v>
      </c>
      <c r="E255">
        <v>920.99800000000005</v>
      </c>
      <c r="F255">
        <v>916.33100000000002</v>
      </c>
      <c r="O255">
        <v>920.99800000000005</v>
      </c>
      <c r="P255">
        <v>920.99800000000005</v>
      </c>
    </row>
    <row r="256" spans="1:16" x14ac:dyDescent="0.25">
      <c r="A256" s="9">
        <v>38735</v>
      </c>
      <c r="B256">
        <v>920.50199999999995</v>
      </c>
      <c r="C256">
        <v>939.22299999999996</v>
      </c>
      <c r="D256">
        <v>920.50199999999995</v>
      </c>
      <c r="E256">
        <v>939.22299999999996</v>
      </c>
      <c r="F256">
        <v>920.50199999999995</v>
      </c>
      <c r="O256">
        <v>939.22299999999996</v>
      </c>
      <c r="P256">
        <v>939.22299999999996</v>
      </c>
    </row>
    <row r="257" spans="1:16" x14ac:dyDescent="0.25">
      <c r="A257" s="9">
        <v>38736</v>
      </c>
      <c r="B257">
        <v>941.96699999999998</v>
      </c>
      <c r="C257">
        <v>952.04100000000005</v>
      </c>
      <c r="D257">
        <v>941.96699999999998</v>
      </c>
      <c r="E257">
        <v>952.04100000000005</v>
      </c>
      <c r="F257">
        <v>941.96699999999998</v>
      </c>
      <c r="O257">
        <v>952.04100000000005</v>
      </c>
      <c r="P257">
        <v>952.04100000000005</v>
      </c>
    </row>
    <row r="258" spans="1:16" x14ac:dyDescent="0.25">
      <c r="A258" s="9">
        <v>38737</v>
      </c>
      <c r="B258">
        <v>950.96799999999996</v>
      </c>
      <c r="C258">
        <v>956.25400000000002</v>
      </c>
      <c r="D258">
        <v>950.96799999999996</v>
      </c>
      <c r="E258">
        <v>956.25400000000002</v>
      </c>
      <c r="F258">
        <v>950.96799999999996</v>
      </c>
      <c r="O258">
        <v>956.25400000000002</v>
      </c>
      <c r="P258">
        <v>956.25400000000002</v>
      </c>
    </row>
    <row r="259" spans="1:16" x14ac:dyDescent="0.25">
      <c r="A259" s="9">
        <v>38740</v>
      </c>
      <c r="B259">
        <v>956.25400000000002</v>
      </c>
      <c r="C259">
        <v>957.94899999999996</v>
      </c>
      <c r="D259">
        <v>956.25400000000002</v>
      </c>
      <c r="E259">
        <v>957.94899999999996</v>
      </c>
      <c r="F259">
        <v>956.25400000000002</v>
      </c>
      <c r="O259">
        <v>957.94899999999996</v>
      </c>
      <c r="P259">
        <v>957.94899999999996</v>
      </c>
    </row>
    <row r="260" spans="1:16" x14ac:dyDescent="0.25">
      <c r="A260" s="9">
        <v>38741</v>
      </c>
      <c r="B260">
        <v>957.92200000000003</v>
      </c>
      <c r="C260">
        <v>959.38800000000003</v>
      </c>
      <c r="D260">
        <v>955.07</v>
      </c>
      <c r="E260">
        <v>955.07</v>
      </c>
      <c r="F260">
        <v>957.92200000000003</v>
      </c>
      <c r="O260">
        <v>959.38800000000003</v>
      </c>
      <c r="P260">
        <v>955.07</v>
      </c>
    </row>
    <row r="261" spans="1:16" x14ac:dyDescent="0.25">
      <c r="A261" s="9">
        <v>38742</v>
      </c>
      <c r="B261">
        <v>955.46900000000005</v>
      </c>
      <c r="C261">
        <v>961.83199999999999</v>
      </c>
      <c r="D261">
        <v>954.178</v>
      </c>
      <c r="E261">
        <v>961.83199999999999</v>
      </c>
      <c r="F261">
        <v>955.46900000000005</v>
      </c>
      <c r="O261">
        <v>961.83199999999999</v>
      </c>
      <c r="P261">
        <v>961.83199999999999</v>
      </c>
    </row>
    <row r="262" spans="1:16" x14ac:dyDescent="0.25">
      <c r="A262" s="9">
        <v>38754</v>
      </c>
      <c r="B262">
        <v>963.74300000000005</v>
      </c>
      <c r="C262">
        <v>985.95699999999999</v>
      </c>
      <c r="D262">
        <v>963.74300000000005</v>
      </c>
      <c r="E262">
        <v>985.95699999999999</v>
      </c>
      <c r="F262">
        <v>963.74300000000005</v>
      </c>
      <c r="O262">
        <v>985.95699999999999</v>
      </c>
      <c r="P262">
        <v>985.95699999999999</v>
      </c>
    </row>
    <row r="263" spans="1:16" x14ac:dyDescent="0.25">
      <c r="A263" s="9">
        <v>38755</v>
      </c>
      <c r="B263">
        <v>987.39400000000001</v>
      </c>
      <c r="C263">
        <v>987.39400000000001</v>
      </c>
      <c r="D263">
        <v>983.08600000000001</v>
      </c>
      <c r="E263">
        <v>983.48400000000004</v>
      </c>
      <c r="F263">
        <v>987.39400000000001</v>
      </c>
      <c r="O263">
        <v>987.39400000000001</v>
      </c>
      <c r="P263">
        <v>983.48400000000004</v>
      </c>
    </row>
    <row r="264" spans="1:16" x14ac:dyDescent="0.25">
      <c r="A264" s="9">
        <v>38756</v>
      </c>
      <c r="B264">
        <v>983.65300000000002</v>
      </c>
      <c r="C264">
        <v>985.76499999999999</v>
      </c>
      <c r="D264">
        <v>979.38599999999997</v>
      </c>
      <c r="E264">
        <v>985.76499999999999</v>
      </c>
      <c r="F264">
        <v>983.65300000000002</v>
      </c>
      <c r="O264">
        <v>985.76499999999999</v>
      </c>
      <c r="P264">
        <v>985.76499999999999</v>
      </c>
    </row>
    <row r="265" spans="1:16" x14ac:dyDescent="0.25">
      <c r="A265" s="9">
        <v>38757</v>
      </c>
      <c r="B265">
        <v>985.58799999999997</v>
      </c>
      <c r="C265">
        <v>985.58799999999997</v>
      </c>
      <c r="D265">
        <v>974.16499999999996</v>
      </c>
      <c r="E265">
        <v>974.16499999999996</v>
      </c>
      <c r="F265">
        <v>985.58799999999997</v>
      </c>
      <c r="O265">
        <v>985.58799999999997</v>
      </c>
      <c r="P265">
        <v>974.16499999999996</v>
      </c>
    </row>
    <row r="266" spans="1:16" x14ac:dyDescent="0.25">
      <c r="A266" s="9">
        <v>38758</v>
      </c>
      <c r="B266">
        <v>973.87099999999998</v>
      </c>
      <c r="C266">
        <v>985.28300000000002</v>
      </c>
      <c r="D266">
        <v>973.87099999999998</v>
      </c>
      <c r="E266">
        <v>985.28300000000002</v>
      </c>
      <c r="F266">
        <v>973.87099999999998</v>
      </c>
      <c r="O266">
        <v>985.28300000000002</v>
      </c>
      <c r="P266">
        <v>985.28300000000002</v>
      </c>
    </row>
    <row r="267" spans="1:16" x14ac:dyDescent="0.25">
      <c r="A267" s="9">
        <v>38761</v>
      </c>
      <c r="B267">
        <v>986.00800000000004</v>
      </c>
      <c r="C267">
        <v>986.00800000000004</v>
      </c>
      <c r="D267">
        <v>976.87099999999998</v>
      </c>
      <c r="E267">
        <v>985.072</v>
      </c>
      <c r="F267">
        <v>986.00800000000004</v>
      </c>
      <c r="O267">
        <v>986.00800000000004</v>
      </c>
      <c r="P267">
        <v>985.072</v>
      </c>
    </row>
    <row r="268" spans="1:16" x14ac:dyDescent="0.25">
      <c r="A268" s="9">
        <v>38762</v>
      </c>
      <c r="B268">
        <v>985.31799999999998</v>
      </c>
      <c r="C268">
        <v>988</v>
      </c>
      <c r="D268">
        <v>984.78399999999999</v>
      </c>
      <c r="E268">
        <v>988</v>
      </c>
      <c r="F268">
        <v>985.31799999999998</v>
      </c>
      <c r="O268">
        <v>988</v>
      </c>
      <c r="P268">
        <v>988</v>
      </c>
    </row>
    <row r="269" spans="1:16" x14ac:dyDescent="0.25">
      <c r="A269" s="9">
        <v>38763</v>
      </c>
      <c r="B269">
        <v>989.06200000000001</v>
      </c>
      <c r="C269">
        <v>995.17499999999995</v>
      </c>
      <c r="D269">
        <v>989.06200000000001</v>
      </c>
      <c r="E269">
        <v>990.59799999999996</v>
      </c>
      <c r="F269">
        <v>989.06200000000001</v>
      </c>
      <c r="O269">
        <v>995.17499999999995</v>
      </c>
      <c r="P269">
        <v>990.59799999999996</v>
      </c>
    </row>
    <row r="270" spans="1:16" x14ac:dyDescent="0.25">
      <c r="A270" s="9">
        <v>38764</v>
      </c>
      <c r="B270">
        <v>990.30100000000004</v>
      </c>
      <c r="C270">
        <v>990.30100000000004</v>
      </c>
      <c r="D270">
        <v>966.81399999999996</v>
      </c>
      <c r="E270">
        <v>966.81399999999996</v>
      </c>
      <c r="F270">
        <v>990.30100000000004</v>
      </c>
      <c r="O270">
        <v>990.30100000000004</v>
      </c>
      <c r="P270">
        <v>966.81399999999996</v>
      </c>
    </row>
    <row r="271" spans="1:16" x14ac:dyDescent="0.25">
      <c r="A271" s="9">
        <v>38765</v>
      </c>
      <c r="B271">
        <v>967.84299999999996</v>
      </c>
      <c r="C271">
        <v>972.81399999999996</v>
      </c>
      <c r="D271">
        <v>967.84299999999996</v>
      </c>
      <c r="E271">
        <v>968.80899999999997</v>
      </c>
      <c r="F271">
        <v>967.84299999999996</v>
      </c>
      <c r="O271">
        <v>972.81399999999996</v>
      </c>
      <c r="P271">
        <v>968.80899999999997</v>
      </c>
    </row>
    <row r="272" spans="1:16" x14ac:dyDescent="0.25">
      <c r="A272" s="9">
        <v>38768</v>
      </c>
      <c r="B272">
        <v>970.36699999999996</v>
      </c>
      <c r="C272">
        <v>975.10299999999995</v>
      </c>
      <c r="D272">
        <v>969.78499999999997</v>
      </c>
      <c r="E272">
        <v>969.78499999999997</v>
      </c>
      <c r="F272">
        <v>970.36699999999996</v>
      </c>
      <c r="O272">
        <v>975.10299999999995</v>
      </c>
      <c r="P272">
        <v>969.78499999999997</v>
      </c>
    </row>
    <row r="273" spans="1:16" x14ac:dyDescent="0.25">
      <c r="A273" s="9">
        <v>38769</v>
      </c>
      <c r="B273">
        <v>969.35699999999997</v>
      </c>
      <c r="C273">
        <v>987.74400000000003</v>
      </c>
      <c r="D273">
        <v>969.35699999999997</v>
      </c>
      <c r="E273">
        <v>987.74400000000003</v>
      </c>
      <c r="F273">
        <v>969.35699999999997</v>
      </c>
      <c r="O273">
        <v>987.74400000000003</v>
      </c>
      <c r="P273">
        <v>987.74400000000003</v>
      </c>
    </row>
    <row r="274" spans="1:16" x14ac:dyDescent="0.25">
      <c r="A274" s="9">
        <v>38770</v>
      </c>
      <c r="B274">
        <v>988.41800000000001</v>
      </c>
      <c r="C274">
        <v>998.11099999999999</v>
      </c>
      <c r="D274">
        <v>988.41800000000001</v>
      </c>
      <c r="E274">
        <v>989.11599999999999</v>
      </c>
      <c r="F274">
        <v>988.41800000000001</v>
      </c>
      <c r="O274">
        <v>998.11099999999999</v>
      </c>
      <c r="P274">
        <v>989.11599999999999</v>
      </c>
    </row>
    <row r="275" spans="1:16" x14ac:dyDescent="0.25">
      <c r="A275" s="9">
        <v>38771</v>
      </c>
      <c r="B275">
        <v>989.39700000000005</v>
      </c>
      <c r="C275">
        <v>992.06299999999999</v>
      </c>
      <c r="D275">
        <v>985.61300000000006</v>
      </c>
      <c r="E275">
        <v>992.06299999999999</v>
      </c>
      <c r="F275">
        <v>989.39700000000005</v>
      </c>
      <c r="O275">
        <v>992.06299999999999</v>
      </c>
      <c r="P275">
        <v>992.06299999999999</v>
      </c>
    </row>
    <row r="276" spans="1:16" x14ac:dyDescent="0.25">
      <c r="A276" s="9">
        <v>38772</v>
      </c>
      <c r="B276">
        <v>994.03499999999997</v>
      </c>
      <c r="C276">
        <v>1000.755</v>
      </c>
      <c r="D276">
        <v>994.03499999999997</v>
      </c>
      <c r="E276">
        <v>1000.755</v>
      </c>
      <c r="F276">
        <v>994.03499999999997</v>
      </c>
      <c r="O276">
        <v>1000.755</v>
      </c>
      <c r="P276">
        <v>1000.755</v>
      </c>
    </row>
    <row r="277" spans="1:16" x14ac:dyDescent="0.25">
      <c r="A277" s="9">
        <v>38775</v>
      </c>
      <c r="B277">
        <v>1001.929</v>
      </c>
      <c r="C277">
        <v>1001.929</v>
      </c>
      <c r="D277">
        <v>996.83799999999997</v>
      </c>
      <c r="E277">
        <v>996.83799999999997</v>
      </c>
      <c r="F277">
        <v>1001.929</v>
      </c>
      <c r="O277">
        <v>1001.929</v>
      </c>
      <c r="P277">
        <v>996.83799999999997</v>
      </c>
    </row>
    <row r="278" spans="1:16" x14ac:dyDescent="0.25">
      <c r="A278" s="9">
        <v>38776</v>
      </c>
      <c r="B278">
        <v>995.34500000000003</v>
      </c>
      <c r="C278">
        <v>997.96900000000005</v>
      </c>
      <c r="D278">
        <v>991.65499999999997</v>
      </c>
      <c r="E278">
        <v>997.96900000000005</v>
      </c>
      <c r="F278">
        <v>995.34500000000003</v>
      </c>
      <c r="O278">
        <v>997.96900000000005</v>
      </c>
      <c r="P278">
        <v>997.96900000000005</v>
      </c>
    </row>
    <row r="279" spans="1:16" x14ac:dyDescent="0.25">
      <c r="A279" s="9">
        <v>38777</v>
      </c>
      <c r="B279">
        <v>999.63900000000001</v>
      </c>
      <c r="C279">
        <v>1002.583</v>
      </c>
      <c r="D279">
        <v>999.63900000000001</v>
      </c>
      <c r="E279">
        <v>1002.583</v>
      </c>
      <c r="F279">
        <v>999.63900000000001</v>
      </c>
      <c r="O279">
        <v>1002.583</v>
      </c>
      <c r="P279">
        <v>1002.583</v>
      </c>
    </row>
    <row r="280" spans="1:16" x14ac:dyDescent="0.25">
      <c r="A280" s="9">
        <v>38778</v>
      </c>
      <c r="B280">
        <v>1003.1319999999999</v>
      </c>
      <c r="C280">
        <v>1003.1319999999999</v>
      </c>
      <c r="D280">
        <v>990.101</v>
      </c>
      <c r="E280">
        <v>990.101</v>
      </c>
      <c r="F280">
        <v>1003.1319999999999</v>
      </c>
      <c r="O280">
        <v>1003.1319999999999</v>
      </c>
      <c r="P280">
        <v>990.101</v>
      </c>
    </row>
    <row r="281" spans="1:16" x14ac:dyDescent="0.25">
      <c r="A281" s="9">
        <v>38779</v>
      </c>
      <c r="B281">
        <v>990.29300000000001</v>
      </c>
      <c r="C281">
        <v>997.10299999999995</v>
      </c>
      <c r="D281">
        <v>988.78800000000001</v>
      </c>
      <c r="E281">
        <v>997.10299999999995</v>
      </c>
      <c r="F281">
        <v>990.29300000000001</v>
      </c>
      <c r="O281">
        <v>997.10299999999995</v>
      </c>
      <c r="P281">
        <v>997.10299999999995</v>
      </c>
    </row>
    <row r="282" spans="1:16" x14ac:dyDescent="0.25">
      <c r="A282" s="9">
        <v>38782</v>
      </c>
      <c r="B282">
        <v>997.18399999999997</v>
      </c>
      <c r="C282">
        <v>997.22199999999998</v>
      </c>
      <c r="D282">
        <v>994.67</v>
      </c>
      <c r="E282">
        <v>994.67</v>
      </c>
      <c r="F282">
        <v>997.18399999999997</v>
      </c>
      <c r="O282">
        <v>997.22199999999998</v>
      </c>
      <c r="P282">
        <v>994.67</v>
      </c>
    </row>
    <row r="283" spans="1:16" x14ac:dyDescent="0.25">
      <c r="A283" s="9">
        <v>38783</v>
      </c>
      <c r="B283">
        <v>995.25400000000002</v>
      </c>
      <c r="C283">
        <v>995.25400000000002</v>
      </c>
      <c r="D283">
        <v>974.41</v>
      </c>
      <c r="E283">
        <v>974.41</v>
      </c>
      <c r="F283">
        <v>995.25400000000002</v>
      </c>
      <c r="O283">
        <v>995.25400000000002</v>
      </c>
      <c r="P283">
        <v>974.41</v>
      </c>
    </row>
    <row r="284" spans="1:16" x14ac:dyDescent="0.25">
      <c r="A284" s="9">
        <v>38784</v>
      </c>
      <c r="B284">
        <v>957.94100000000003</v>
      </c>
      <c r="C284">
        <v>965.01099999999997</v>
      </c>
      <c r="D284">
        <v>957.94100000000003</v>
      </c>
      <c r="E284">
        <v>965.01099999999997</v>
      </c>
      <c r="F284">
        <v>957.94100000000003</v>
      </c>
      <c r="O284">
        <v>965.01099999999997</v>
      </c>
      <c r="P284">
        <v>965.01099999999997</v>
      </c>
    </row>
    <row r="285" spans="1:16" x14ac:dyDescent="0.25">
      <c r="A285" s="9">
        <v>38785</v>
      </c>
      <c r="B285">
        <v>964.221</v>
      </c>
      <c r="C285">
        <v>965.51300000000003</v>
      </c>
      <c r="D285">
        <v>963.98199999999997</v>
      </c>
      <c r="E285">
        <v>965.51300000000003</v>
      </c>
      <c r="F285">
        <v>964.221</v>
      </c>
      <c r="O285">
        <v>965.51300000000003</v>
      </c>
      <c r="P285">
        <v>965.51300000000003</v>
      </c>
    </row>
    <row r="286" spans="1:16" x14ac:dyDescent="0.25">
      <c r="A286" s="9">
        <v>38786</v>
      </c>
      <c r="B286">
        <v>966.07600000000002</v>
      </c>
      <c r="C286">
        <v>969.33399999999995</v>
      </c>
      <c r="D286">
        <v>966.07600000000002</v>
      </c>
      <c r="E286">
        <v>969.33399999999995</v>
      </c>
      <c r="F286">
        <v>966.07600000000002</v>
      </c>
      <c r="O286">
        <v>969.33399999999995</v>
      </c>
      <c r="P286">
        <v>969.33399999999995</v>
      </c>
    </row>
    <row r="287" spans="1:16" x14ac:dyDescent="0.25">
      <c r="A287" s="9">
        <v>38789</v>
      </c>
      <c r="B287">
        <v>968.928</v>
      </c>
      <c r="C287">
        <v>979.08199999999999</v>
      </c>
      <c r="D287">
        <v>968.928</v>
      </c>
      <c r="E287">
        <v>979.08199999999999</v>
      </c>
      <c r="F287">
        <v>968.928</v>
      </c>
      <c r="O287">
        <v>979.08199999999999</v>
      </c>
      <c r="P287">
        <v>979.08199999999999</v>
      </c>
    </row>
    <row r="288" spans="1:16" x14ac:dyDescent="0.25">
      <c r="A288" s="9">
        <v>38790</v>
      </c>
      <c r="B288">
        <v>977.41099999999994</v>
      </c>
      <c r="C288">
        <v>980.88900000000001</v>
      </c>
      <c r="D288">
        <v>977.41099999999994</v>
      </c>
      <c r="E288">
        <v>980.88900000000001</v>
      </c>
      <c r="F288">
        <v>977.41099999999994</v>
      </c>
      <c r="O288">
        <v>980.88900000000001</v>
      </c>
      <c r="P288">
        <v>980.88900000000001</v>
      </c>
    </row>
    <row r="289" spans="1:16" x14ac:dyDescent="0.25">
      <c r="A289" s="9">
        <v>38791</v>
      </c>
      <c r="B289">
        <v>988.976</v>
      </c>
      <c r="C289">
        <v>990.67200000000003</v>
      </c>
      <c r="D289">
        <v>988.976</v>
      </c>
      <c r="E289">
        <v>990.67200000000003</v>
      </c>
      <c r="F289">
        <v>988.976</v>
      </c>
      <c r="O289">
        <v>990.67200000000003</v>
      </c>
      <c r="P289">
        <v>990.67200000000003</v>
      </c>
    </row>
    <row r="290" spans="1:16" x14ac:dyDescent="0.25">
      <c r="A290" s="9">
        <v>38792</v>
      </c>
      <c r="B290">
        <v>987.26700000000005</v>
      </c>
      <c r="C290">
        <v>987.26700000000005</v>
      </c>
      <c r="D290">
        <v>986.60900000000004</v>
      </c>
      <c r="E290">
        <v>986.60900000000004</v>
      </c>
      <c r="F290">
        <v>987.26700000000005</v>
      </c>
      <c r="O290">
        <v>987.26700000000005</v>
      </c>
      <c r="P290">
        <v>986.60900000000004</v>
      </c>
    </row>
    <row r="291" spans="1:16" x14ac:dyDescent="0.25">
      <c r="A291" s="9">
        <v>38793</v>
      </c>
      <c r="B291">
        <v>981.71100000000001</v>
      </c>
      <c r="C291">
        <v>983.79600000000005</v>
      </c>
      <c r="D291">
        <v>981.71100000000001</v>
      </c>
      <c r="E291">
        <v>983.79600000000005</v>
      </c>
      <c r="F291">
        <v>981.71100000000001</v>
      </c>
      <c r="O291">
        <v>983.79600000000005</v>
      </c>
      <c r="P291">
        <v>983.79600000000005</v>
      </c>
    </row>
    <row r="292" spans="1:16" x14ac:dyDescent="0.25">
      <c r="A292" s="9">
        <v>38796</v>
      </c>
      <c r="B292">
        <v>983.82299999999998</v>
      </c>
      <c r="C292">
        <v>995.25900000000001</v>
      </c>
      <c r="D292">
        <v>983.82299999999998</v>
      </c>
      <c r="E292">
        <v>995.25900000000001</v>
      </c>
      <c r="F292">
        <v>983.82299999999998</v>
      </c>
      <c r="O292">
        <v>995.25900000000001</v>
      </c>
      <c r="P292">
        <v>995.25900000000001</v>
      </c>
    </row>
    <row r="293" spans="1:16" x14ac:dyDescent="0.25">
      <c r="A293" s="9">
        <v>38797</v>
      </c>
      <c r="B293">
        <v>995.11500000000001</v>
      </c>
      <c r="C293">
        <v>996.68700000000001</v>
      </c>
      <c r="D293">
        <v>993.73400000000004</v>
      </c>
      <c r="E293">
        <v>993.73400000000004</v>
      </c>
      <c r="F293">
        <v>995.11500000000001</v>
      </c>
      <c r="O293">
        <v>996.68700000000001</v>
      </c>
      <c r="P293">
        <v>993.73400000000004</v>
      </c>
    </row>
    <row r="294" spans="1:16" x14ac:dyDescent="0.25">
      <c r="A294" s="9">
        <v>38798</v>
      </c>
      <c r="B294">
        <v>993.31100000000004</v>
      </c>
      <c r="C294">
        <v>995.73</v>
      </c>
      <c r="D294">
        <v>990.00699999999995</v>
      </c>
      <c r="E294">
        <v>995.73</v>
      </c>
      <c r="F294">
        <v>993.31100000000004</v>
      </c>
      <c r="O294">
        <v>995.73</v>
      </c>
      <c r="P294">
        <v>995.73</v>
      </c>
    </row>
    <row r="295" spans="1:16" x14ac:dyDescent="0.25">
      <c r="A295" s="9">
        <v>38799</v>
      </c>
      <c r="B295">
        <v>994.92100000000005</v>
      </c>
      <c r="C295">
        <v>996.35</v>
      </c>
      <c r="D295">
        <v>990.42600000000004</v>
      </c>
      <c r="E295">
        <v>996.35</v>
      </c>
      <c r="F295">
        <v>994.92100000000005</v>
      </c>
      <c r="O295">
        <v>996.35</v>
      </c>
      <c r="P295">
        <v>996.35</v>
      </c>
    </row>
    <row r="296" spans="1:16" x14ac:dyDescent="0.25">
      <c r="A296" s="9">
        <v>38800</v>
      </c>
      <c r="B296">
        <v>996.77700000000004</v>
      </c>
      <c r="C296">
        <v>996.77700000000004</v>
      </c>
      <c r="D296">
        <v>992.44299999999998</v>
      </c>
      <c r="E296">
        <v>992.44299999999998</v>
      </c>
      <c r="F296">
        <v>996.77700000000004</v>
      </c>
      <c r="O296">
        <v>996.77700000000004</v>
      </c>
      <c r="P296">
        <v>992.44299999999998</v>
      </c>
    </row>
    <row r="297" spans="1:16" x14ac:dyDescent="0.25">
      <c r="A297" s="9">
        <v>38803</v>
      </c>
      <c r="B297">
        <v>992.25699999999995</v>
      </c>
      <c r="C297">
        <v>994.35400000000004</v>
      </c>
      <c r="D297">
        <v>990.08600000000001</v>
      </c>
      <c r="E297">
        <v>994.35400000000004</v>
      </c>
      <c r="F297">
        <v>992.25699999999995</v>
      </c>
      <c r="O297">
        <v>994.35400000000004</v>
      </c>
      <c r="P297">
        <v>994.35400000000004</v>
      </c>
    </row>
    <row r="298" spans="1:16" x14ac:dyDescent="0.25">
      <c r="A298" s="9">
        <v>38804</v>
      </c>
      <c r="B298">
        <v>993.99300000000005</v>
      </c>
      <c r="C298">
        <v>996.755</v>
      </c>
      <c r="D298">
        <v>993.29300000000001</v>
      </c>
      <c r="E298">
        <v>996.755</v>
      </c>
      <c r="F298">
        <v>993.99300000000005</v>
      </c>
      <c r="O298">
        <v>996.755</v>
      </c>
      <c r="P298">
        <v>996.755</v>
      </c>
    </row>
    <row r="299" spans="1:16" x14ac:dyDescent="0.25">
      <c r="A299" s="9">
        <v>38805</v>
      </c>
      <c r="B299">
        <v>996.93399999999997</v>
      </c>
      <c r="C299">
        <v>1004.989</v>
      </c>
      <c r="D299">
        <v>996.93399999999997</v>
      </c>
      <c r="E299">
        <v>1004.989</v>
      </c>
      <c r="F299">
        <v>996.93399999999997</v>
      </c>
      <c r="O299">
        <v>1004.989</v>
      </c>
      <c r="P299">
        <v>1004.989</v>
      </c>
    </row>
    <row r="300" spans="1:16" x14ac:dyDescent="0.25">
      <c r="A300" s="9">
        <v>38806</v>
      </c>
      <c r="B300">
        <v>1005.134</v>
      </c>
      <c r="C300">
        <v>1005.134</v>
      </c>
      <c r="D300">
        <v>998.48199999999997</v>
      </c>
      <c r="E300">
        <v>998.48199999999997</v>
      </c>
      <c r="F300">
        <v>1005.134</v>
      </c>
      <c r="O300">
        <v>1005.134</v>
      </c>
      <c r="P300">
        <v>998.48199999999997</v>
      </c>
    </row>
    <row r="301" spans="1:16" x14ac:dyDescent="0.25">
      <c r="A301" s="9">
        <v>38807</v>
      </c>
      <c r="B301">
        <v>996.58600000000001</v>
      </c>
      <c r="C301">
        <v>999.82899999999995</v>
      </c>
      <c r="D301">
        <v>996.58600000000001</v>
      </c>
      <c r="E301">
        <v>999.82899999999995</v>
      </c>
      <c r="F301">
        <v>996.58600000000001</v>
      </c>
      <c r="O301">
        <v>999.82899999999995</v>
      </c>
      <c r="P301">
        <v>999.82899999999995</v>
      </c>
    </row>
    <row r="302" spans="1:16" x14ac:dyDescent="0.25">
      <c r="A302" s="9">
        <v>38810</v>
      </c>
      <c r="B302">
        <v>1002.486</v>
      </c>
      <c r="C302">
        <v>1009.953</v>
      </c>
      <c r="D302">
        <v>1002.486</v>
      </c>
      <c r="E302">
        <v>1009.953</v>
      </c>
      <c r="F302">
        <v>1002.486</v>
      </c>
      <c r="O302">
        <v>1009.953</v>
      </c>
      <c r="P302">
        <v>1009.953</v>
      </c>
    </row>
    <row r="303" spans="1:16" x14ac:dyDescent="0.25">
      <c r="A303" s="9">
        <v>38811</v>
      </c>
      <c r="B303">
        <v>1011.203</v>
      </c>
      <c r="C303">
        <v>1019.998</v>
      </c>
      <c r="D303">
        <v>1011.203</v>
      </c>
      <c r="E303">
        <v>1019.998</v>
      </c>
      <c r="F303">
        <v>1011.203</v>
      </c>
      <c r="O303">
        <v>1019.998</v>
      </c>
      <c r="P303">
        <v>1019.998</v>
      </c>
    </row>
    <row r="304" spans="1:16" x14ac:dyDescent="0.25">
      <c r="A304" s="9">
        <v>38812</v>
      </c>
      <c r="B304">
        <v>1022.591</v>
      </c>
      <c r="C304">
        <v>1029.2739999999999</v>
      </c>
      <c r="D304">
        <v>1022.591</v>
      </c>
      <c r="E304">
        <v>1029.2739999999999</v>
      </c>
      <c r="F304">
        <v>1022.591</v>
      </c>
      <c r="O304">
        <v>1029.2739999999999</v>
      </c>
      <c r="P304">
        <v>1029.2739999999999</v>
      </c>
    </row>
    <row r="305" spans="1:16" x14ac:dyDescent="0.25">
      <c r="A305" s="9">
        <v>38813</v>
      </c>
      <c r="B305">
        <v>1032.2360000000001</v>
      </c>
      <c r="C305">
        <v>1032.2360000000001</v>
      </c>
      <c r="D305">
        <v>1029.4359999999999</v>
      </c>
      <c r="E305">
        <v>1029.4359999999999</v>
      </c>
      <c r="F305">
        <v>1032.2360000000001</v>
      </c>
      <c r="O305">
        <v>1032.2360000000001</v>
      </c>
      <c r="P305">
        <v>1029.4359999999999</v>
      </c>
    </row>
    <row r="306" spans="1:16" x14ac:dyDescent="0.25">
      <c r="A306" s="9">
        <v>38814</v>
      </c>
      <c r="B306">
        <v>1031.0350000000001</v>
      </c>
      <c r="C306">
        <v>1031.0350000000001</v>
      </c>
      <c r="D306">
        <v>1026.931</v>
      </c>
      <c r="E306">
        <v>1029.4090000000001</v>
      </c>
      <c r="F306">
        <v>1031.0350000000001</v>
      </c>
      <c r="O306">
        <v>1031.0350000000001</v>
      </c>
      <c r="P306">
        <v>1029.4090000000001</v>
      </c>
    </row>
    <row r="307" spans="1:16" x14ac:dyDescent="0.25">
      <c r="A307" s="9">
        <v>38817</v>
      </c>
      <c r="B307">
        <v>1030.864</v>
      </c>
      <c r="C307">
        <v>1044.848</v>
      </c>
      <c r="D307">
        <v>1030.864</v>
      </c>
      <c r="E307">
        <v>1044.848</v>
      </c>
      <c r="F307">
        <v>1030.864</v>
      </c>
      <c r="O307">
        <v>1044.848</v>
      </c>
      <c r="P307">
        <v>1044.848</v>
      </c>
    </row>
    <row r="308" spans="1:16" x14ac:dyDescent="0.25">
      <c r="A308" s="9">
        <v>38818</v>
      </c>
      <c r="B308">
        <v>1047.854</v>
      </c>
      <c r="C308">
        <v>1054.374</v>
      </c>
      <c r="D308">
        <v>1047.854</v>
      </c>
      <c r="E308">
        <v>1054.374</v>
      </c>
      <c r="F308">
        <v>1047.854</v>
      </c>
      <c r="O308">
        <v>1054.374</v>
      </c>
      <c r="P308">
        <v>1054.374</v>
      </c>
    </row>
    <row r="309" spans="1:16" x14ac:dyDescent="0.25">
      <c r="A309" s="9">
        <v>38819</v>
      </c>
      <c r="B309">
        <v>1054.201</v>
      </c>
      <c r="C309">
        <v>1054.201</v>
      </c>
      <c r="D309">
        <v>1046.232</v>
      </c>
      <c r="E309">
        <v>1046.232</v>
      </c>
      <c r="F309">
        <v>1054.201</v>
      </c>
      <c r="O309">
        <v>1054.201</v>
      </c>
      <c r="P309">
        <v>1046.232</v>
      </c>
    </row>
    <row r="310" spans="1:16" x14ac:dyDescent="0.25">
      <c r="A310" s="9">
        <v>38820</v>
      </c>
      <c r="B310">
        <v>1045.75</v>
      </c>
      <c r="C310">
        <v>1045.75</v>
      </c>
      <c r="D310">
        <v>1032.1189999999999</v>
      </c>
      <c r="E310">
        <v>1032.1189999999999</v>
      </c>
      <c r="F310">
        <v>1045.75</v>
      </c>
      <c r="O310">
        <v>1045.75</v>
      </c>
      <c r="P310">
        <v>1032.1189999999999</v>
      </c>
    </row>
    <row r="311" spans="1:16" x14ac:dyDescent="0.25">
      <c r="A311" s="9">
        <v>38821</v>
      </c>
      <c r="B311">
        <v>1030.9860000000001</v>
      </c>
      <c r="C311">
        <v>1056.8920000000001</v>
      </c>
      <c r="D311">
        <v>1030.9860000000001</v>
      </c>
      <c r="E311">
        <v>1056.8920000000001</v>
      </c>
      <c r="F311">
        <v>1030.9860000000001</v>
      </c>
      <c r="O311">
        <v>1056.8920000000001</v>
      </c>
      <c r="P311">
        <v>1056.8920000000001</v>
      </c>
    </row>
    <row r="312" spans="1:16" x14ac:dyDescent="0.25">
      <c r="A312" s="9">
        <v>38824</v>
      </c>
      <c r="B312">
        <v>1055.6969999999999</v>
      </c>
      <c r="C312">
        <v>1066</v>
      </c>
      <c r="D312">
        <v>1055.6969999999999</v>
      </c>
      <c r="E312">
        <v>1064.5540000000001</v>
      </c>
      <c r="F312">
        <v>1055.6969999999999</v>
      </c>
      <c r="O312">
        <v>1066</v>
      </c>
      <c r="P312">
        <v>1064.5540000000001</v>
      </c>
    </row>
    <row r="313" spans="1:16" x14ac:dyDescent="0.25">
      <c r="A313" s="9">
        <v>38825</v>
      </c>
      <c r="B313">
        <v>1064.365</v>
      </c>
      <c r="C313">
        <v>1077.1369999999999</v>
      </c>
      <c r="D313">
        <v>1064.365</v>
      </c>
      <c r="E313">
        <v>1070.211</v>
      </c>
      <c r="F313">
        <v>1064.365</v>
      </c>
      <c r="O313">
        <v>1077.1369999999999</v>
      </c>
      <c r="P313">
        <v>1070.211</v>
      </c>
    </row>
    <row r="314" spans="1:16" x14ac:dyDescent="0.25">
      <c r="A314" s="9">
        <v>38826</v>
      </c>
      <c r="B314">
        <v>1073.27</v>
      </c>
      <c r="C314">
        <v>1073.27</v>
      </c>
      <c r="D314">
        <v>1065.8710000000001</v>
      </c>
      <c r="E314">
        <v>1072.7280000000001</v>
      </c>
      <c r="F314">
        <v>1073.27</v>
      </c>
      <c r="O314">
        <v>1073.27</v>
      </c>
      <c r="P314">
        <v>1072.7280000000001</v>
      </c>
    </row>
    <row r="315" spans="1:16" x14ac:dyDescent="0.25">
      <c r="A315" s="9">
        <v>38827</v>
      </c>
      <c r="B315">
        <v>1074.6120000000001</v>
      </c>
      <c r="C315">
        <v>1074.6120000000001</v>
      </c>
      <c r="D315">
        <v>1061.492</v>
      </c>
      <c r="E315">
        <v>1061.492</v>
      </c>
      <c r="F315">
        <v>1074.6120000000001</v>
      </c>
      <c r="O315">
        <v>1074.6120000000001</v>
      </c>
      <c r="P315">
        <v>1061.492</v>
      </c>
    </row>
    <row r="316" spans="1:16" x14ac:dyDescent="0.25">
      <c r="A316" s="9">
        <v>38828</v>
      </c>
      <c r="B316">
        <v>1061.643</v>
      </c>
      <c r="C316">
        <v>1072.528</v>
      </c>
      <c r="D316">
        <v>1061.643</v>
      </c>
      <c r="E316">
        <v>1072.528</v>
      </c>
      <c r="F316">
        <v>1061.643</v>
      </c>
      <c r="O316">
        <v>1072.528</v>
      </c>
      <c r="P316">
        <v>1072.528</v>
      </c>
    </row>
    <row r="317" spans="1:16" x14ac:dyDescent="0.25">
      <c r="A317" s="9">
        <v>38831</v>
      </c>
      <c r="B317">
        <v>1076.9649999999999</v>
      </c>
      <c r="C317">
        <v>1076.9649999999999</v>
      </c>
      <c r="D317">
        <v>1059.499</v>
      </c>
      <c r="E317">
        <v>1059.595</v>
      </c>
      <c r="F317">
        <v>1076.9649999999999</v>
      </c>
      <c r="O317">
        <v>1076.9649999999999</v>
      </c>
      <c r="P317">
        <v>1059.595</v>
      </c>
    </row>
    <row r="318" spans="1:16" x14ac:dyDescent="0.25">
      <c r="A318" s="9">
        <v>38832</v>
      </c>
      <c r="B318">
        <v>1057.6659999999999</v>
      </c>
      <c r="C318">
        <v>1057.6659999999999</v>
      </c>
      <c r="D318">
        <v>1049.7919999999999</v>
      </c>
      <c r="E318">
        <v>1049.7919999999999</v>
      </c>
      <c r="F318">
        <v>1057.6659999999999</v>
      </c>
      <c r="O318">
        <v>1057.6659999999999</v>
      </c>
      <c r="P318">
        <v>1049.7919999999999</v>
      </c>
    </row>
    <row r="319" spans="1:16" x14ac:dyDescent="0.25">
      <c r="A319" s="9">
        <v>38833</v>
      </c>
      <c r="B319">
        <v>1048.9649999999999</v>
      </c>
      <c r="C319">
        <v>1065.175</v>
      </c>
      <c r="D319">
        <v>1048.9649999999999</v>
      </c>
      <c r="E319">
        <v>1065.175</v>
      </c>
      <c r="F319">
        <v>1048.9649999999999</v>
      </c>
      <c r="O319">
        <v>1065.175</v>
      </c>
      <c r="P319">
        <v>1065.175</v>
      </c>
    </row>
    <row r="320" spans="1:16" x14ac:dyDescent="0.25">
      <c r="A320" s="9">
        <v>38834</v>
      </c>
      <c r="B320">
        <v>1064.9870000000001</v>
      </c>
      <c r="C320">
        <v>1064.9870000000001</v>
      </c>
      <c r="D320">
        <v>1061.931</v>
      </c>
      <c r="E320">
        <v>1061.931</v>
      </c>
      <c r="F320">
        <v>1064.9870000000001</v>
      </c>
      <c r="O320">
        <v>1064.9870000000001</v>
      </c>
      <c r="P320">
        <v>1061.931</v>
      </c>
    </row>
    <row r="321" spans="1:16" x14ac:dyDescent="0.25">
      <c r="A321" s="9">
        <v>38835</v>
      </c>
      <c r="B321">
        <v>1055.011</v>
      </c>
      <c r="C321">
        <v>1066.8800000000001</v>
      </c>
      <c r="D321">
        <v>1055.011</v>
      </c>
      <c r="E321">
        <v>1066.8800000000001</v>
      </c>
      <c r="F321">
        <v>1055.011</v>
      </c>
      <c r="O321">
        <v>1066.8800000000001</v>
      </c>
      <c r="P321">
        <v>1066.8800000000001</v>
      </c>
    </row>
    <row r="322" spans="1:16" x14ac:dyDescent="0.25">
      <c r="A322" s="9">
        <v>38845</v>
      </c>
      <c r="B322">
        <v>1069.9100000000001</v>
      </c>
      <c r="C322">
        <v>1103.7360000000001</v>
      </c>
      <c r="D322">
        <v>1069.9100000000001</v>
      </c>
      <c r="E322">
        <v>1103.7360000000001</v>
      </c>
      <c r="F322">
        <v>1069.9100000000001</v>
      </c>
      <c r="O322">
        <v>1103.7360000000001</v>
      </c>
      <c r="P322">
        <v>1103.7360000000001</v>
      </c>
    </row>
    <row r="323" spans="1:16" x14ac:dyDescent="0.25">
      <c r="A323" s="9">
        <v>38846</v>
      </c>
      <c r="B323">
        <v>1108.636</v>
      </c>
      <c r="C323">
        <v>1122.5519999999999</v>
      </c>
      <c r="D323">
        <v>1108.636</v>
      </c>
      <c r="E323">
        <v>1122.5519999999999</v>
      </c>
      <c r="F323">
        <v>1108.636</v>
      </c>
      <c r="O323">
        <v>1122.5519999999999</v>
      </c>
      <c r="P323">
        <v>1122.5519999999999</v>
      </c>
    </row>
    <row r="324" spans="1:16" x14ac:dyDescent="0.25">
      <c r="A324" s="9">
        <v>38847</v>
      </c>
      <c r="B324">
        <v>1124.5609999999999</v>
      </c>
      <c r="C324">
        <v>1132.2909999999999</v>
      </c>
      <c r="D324">
        <v>1124.5609999999999</v>
      </c>
      <c r="E324">
        <v>1132.2909999999999</v>
      </c>
      <c r="F324">
        <v>1124.5609999999999</v>
      </c>
      <c r="O324">
        <v>1132.2909999999999</v>
      </c>
      <c r="P324">
        <v>1132.2909999999999</v>
      </c>
    </row>
    <row r="325" spans="1:16" x14ac:dyDescent="0.25">
      <c r="A325" s="9">
        <v>38848</v>
      </c>
      <c r="B325">
        <v>1136.98</v>
      </c>
      <c r="C325">
        <v>1151.0650000000001</v>
      </c>
      <c r="D325">
        <v>1122.479</v>
      </c>
      <c r="E325">
        <v>1122.479</v>
      </c>
      <c r="F325">
        <v>1136.98</v>
      </c>
      <c r="O325">
        <v>1151.0650000000001</v>
      </c>
      <c r="P325">
        <v>1122.479</v>
      </c>
    </row>
    <row r="326" spans="1:16" x14ac:dyDescent="0.25">
      <c r="A326" s="9">
        <v>38849</v>
      </c>
      <c r="B326">
        <v>1118.1079999999999</v>
      </c>
      <c r="C326">
        <v>1150.3520000000001</v>
      </c>
      <c r="D326">
        <v>1118.1079999999999</v>
      </c>
      <c r="E326">
        <v>1150.3520000000001</v>
      </c>
      <c r="F326">
        <v>1118.1079999999999</v>
      </c>
      <c r="O326">
        <v>1150.3520000000001</v>
      </c>
      <c r="P326">
        <v>1150.3520000000001</v>
      </c>
    </row>
    <row r="327" spans="1:16" x14ac:dyDescent="0.25">
      <c r="A327" s="9">
        <v>38852</v>
      </c>
      <c r="B327">
        <v>1155.771</v>
      </c>
      <c r="C327">
        <v>1198.1859999999999</v>
      </c>
      <c r="D327">
        <v>1155.771</v>
      </c>
      <c r="E327">
        <v>1198.1859999999999</v>
      </c>
      <c r="F327">
        <v>1155.771</v>
      </c>
      <c r="O327">
        <v>1198.1859999999999</v>
      </c>
      <c r="P327">
        <v>1198.1859999999999</v>
      </c>
    </row>
    <row r="328" spans="1:16" x14ac:dyDescent="0.25">
      <c r="A328" s="9">
        <v>38853</v>
      </c>
      <c r="B328">
        <v>1219.9860000000001</v>
      </c>
      <c r="C328">
        <v>1219.9860000000001</v>
      </c>
      <c r="D328">
        <v>1190.345</v>
      </c>
      <c r="E328">
        <v>1190.345</v>
      </c>
      <c r="F328">
        <v>1219.9860000000001</v>
      </c>
      <c r="O328">
        <v>1219.9860000000001</v>
      </c>
      <c r="P328">
        <v>1190.345</v>
      </c>
    </row>
    <row r="329" spans="1:16" x14ac:dyDescent="0.25">
      <c r="A329" s="9">
        <v>38854</v>
      </c>
      <c r="B329">
        <v>1196.278</v>
      </c>
      <c r="C329">
        <v>1211.9780000000001</v>
      </c>
      <c r="D329">
        <v>1196.278</v>
      </c>
      <c r="E329">
        <v>1211.9780000000001</v>
      </c>
      <c r="F329">
        <v>1196.278</v>
      </c>
      <c r="O329">
        <v>1211.9780000000001</v>
      </c>
      <c r="P329">
        <v>1211.9780000000001</v>
      </c>
    </row>
    <row r="330" spans="1:16" x14ac:dyDescent="0.25">
      <c r="A330" s="9">
        <v>38855</v>
      </c>
      <c r="B330">
        <v>1200.6289999999999</v>
      </c>
      <c r="C330">
        <v>1201.3240000000001</v>
      </c>
      <c r="D330">
        <v>1193.8630000000001</v>
      </c>
      <c r="E330">
        <v>1201.3240000000001</v>
      </c>
      <c r="F330">
        <v>1200.6289999999999</v>
      </c>
      <c r="O330">
        <v>1201.3240000000001</v>
      </c>
      <c r="P330">
        <v>1201.3240000000001</v>
      </c>
    </row>
    <row r="331" spans="1:16" x14ac:dyDescent="0.25">
      <c r="A331" s="9">
        <v>38856</v>
      </c>
      <c r="B331">
        <v>1204.2190000000001</v>
      </c>
      <c r="C331">
        <v>1227.818</v>
      </c>
      <c r="D331">
        <v>1204.2190000000001</v>
      </c>
      <c r="E331">
        <v>1227.818</v>
      </c>
      <c r="F331">
        <v>1204.2190000000001</v>
      </c>
      <c r="O331">
        <v>1227.818</v>
      </c>
      <c r="P331">
        <v>1227.818</v>
      </c>
    </row>
    <row r="332" spans="1:16" x14ac:dyDescent="0.25">
      <c r="A332" s="9">
        <v>38859</v>
      </c>
      <c r="B332">
        <v>1234.336</v>
      </c>
      <c r="C332">
        <v>1245.9280000000001</v>
      </c>
      <c r="D332">
        <v>1234.336</v>
      </c>
      <c r="E332">
        <v>1245.5039999999999</v>
      </c>
      <c r="F332">
        <v>1234.336</v>
      </c>
      <c r="O332">
        <v>1245.9280000000001</v>
      </c>
      <c r="P332">
        <v>1245.5039999999999</v>
      </c>
    </row>
    <row r="333" spans="1:16" x14ac:dyDescent="0.25">
      <c r="A333" s="9">
        <v>38860</v>
      </c>
      <c r="B333">
        <v>1243.8900000000001</v>
      </c>
      <c r="C333">
        <v>1243.8900000000001</v>
      </c>
      <c r="D333">
        <v>1207.18</v>
      </c>
      <c r="E333">
        <v>1207.18</v>
      </c>
      <c r="F333">
        <v>1243.8900000000001</v>
      </c>
      <c r="O333">
        <v>1243.8900000000001</v>
      </c>
      <c r="P333">
        <v>1207.18</v>
      </c>
    </row>
    <row r="334" spans="1:16" x14ac:dyDescent="0.25">
      <c r="A334" s="9">
        <v>38861</v>
      </c>
      <c r="B334">
        <v>1217.27</v>
      </c>
      <c r="C334">
        <v>1217.27</v>
      </c>
      <c r="D334">
        <v>1176.625</v>
      </c>
      <c r="E334">
        <v>1193.778</v>
      </c>
      <c r="F334">
        <v>1217.27</v>
      </c>
      <c r="O334">
        <v>1217.27</v>
      </c>
      <c r="P334">
        <v>1193.778</v>
      </c>
    </row>
    <row r="335" spans="1:16" x14ac:dyDescent="0.25">
      <c r="A335" s="9">
        <v>38862</v>
      </c>
      <c r="B335">
        <v>1186.404</v>
      </c>
      <c r="C335">
        <v>1186.404</v>
      </c>
      <c r="D335">
        <v>1173.6110000000001</v>
      </c>
      <c r="E335">
        <v>1183.8009999999999</v>
      </c>
      <c r="F335">
        <v>1186.404</v>
      </c>
      <c r="O335">
        <v>1186.404</v>
      </c>
      <c r="P335">
        <v>1183.8009999999999</v>
      </c>
    </row>
    <row r="336" spans="1:16" x14ac:dyDescent="0.25">
      <c r="A336" s="9">
        <v>38863</v>
      </c>
      <c r="B336">
        <v>1188.356</v>
      </c>
      <c r="C336">
        <v>1203.069</v>
      </c>
      <c r="D336">
        <v>1188.356</v>
      </c>
      <c r="E336">
        <v>1203.069</v>
      </c>
      <c r="F336">
        <v>1188.356</v>
      </c>
      <c r="O336">
        <v>1203.069</v>
      </c>
      <c r="P336">
        <v>1203.069</v>
      </c>
    </row>
    <row r="337" spans="1:16" x14ac:dyDescent="0.25">
      <c r="A337" s="9">
        <v>38866</v>
      </c>
      <c r="B337">
        <v>1209.1590000000001</v>
      </c>
      <c r="C337">
        <v>1234.0329999999999</v>
      </c>
      <c r="D337">
        <v>1209.1590000000001</v>
      </c>
      <c r="E337">
        <v>1234.0329999999999</v>
      </c>
      <c r="F337">
        <v>1209.1590000000001</v>
      </c>
      <c r="O337">
        <v>1234.0329999999999</v>
      </c>
      <c r="P337">
        <v>1234.0329999999999</v>
      </c>
    </row>
    <row r="338" spans="1:16" x14ac:dyDescent="0.25">
      <c r="A338" s="9">
        <v>38867</v>
      </c>
      <c r="B338">
        <v>1243.7460000000001</v>
      </c>
      <c r="C338">
        <v>1243.7460000000001</v>
      </c>
      <c r="D338">
        <v>1241.2950000000001</v>
      </c>
      <c r="E338">
        <v>1241.2950000000001</v>
      </c>
      <c r="F338">
        <v>1243.7460000000001</v>
      </c>
      <c r="O338">
        <v>1243.7460000000001</v>
      </c>
      <c r="P338">
        <v>1241.2950000000001</v>
      </c>
    </row>
    <row r="339" spans="1:16" x14ac:dyDescent="0.25">
      <c r="A339" s="9">
        <v>38868</v>
      </c>
      <c r="B339">
        <v>1239.415</v>
      </c>
      <c r="C339">
        <v>1249.5840000000001</v>
      </c>
      <c r="D339">
        <v>1239.415</v>
      </c>
      <c r="E339">
        <v>1240.4459999999999</v>
      </c>
      <c r="F339">
        <v>1239.415</v>
      </c>
      <c r="O339">
        <v>1249.5840000000001</v>
      </c>
      <c r="P339">
        <v>1240.4459999999999</v>
      </c>
    </row>
    <row r="340" spans="1:16" x14ac:dyDescent="0.25">
      <c r="A340" s="9">
        <v>38869</v>
      </c>
      <c r="B340">
        <v>1243.403</v>
      </c>
      <c r="C340">
        <v>1270.6659999999999</v>
      </c>
      <c r="D340">
        <v>1243.403</v>
      </c>
      <c r="E340">
        <v>1270.6659999999999</v>
      </c>
      <c r="F340">
        <v>1243.403</v>
      </c>
      <c r="O340">
        <v>1270.6659999999999</v>
      </c>
      <c r="P340">
        <v>1270.6659999999999</v>
      </c>
    </row>
    <row r="341" spans="1:16" x14ac:dyDescent="0.25">
      <c r="A341" s="9">
        <v>38870</v>
      </c>
      <c r="B341">
        <v>1272.22</v>
      </c>
      <c r="C341">
        <v>1272.22</v>
      </c>
      <c r="D341">
        <v>1262.299</v>
      </c>
      <c r="E341">
        <v>1262.299</v>
      </c>
      <c r="F341">
        <v>1272.22</v>
      </c>
      <c r="O341">
        <v>1272.22</v>
      </c>
      <c r="P341">
        <v>1262.299</v>
      </c>
    </row>
    <row r="342" spans="1:16" x14ac:dyDescent="0.25">
      <c r="A342" s="9">
        <v>38873</v>
      </c>
      <c r="B342">
        <v>1267.06</v>
      </c>
      <c r="C342">
        <v>1272.585</v>
      </c>
      <c r="D342">
        <v>1264.9359999999999</v>
      </c>
      <c r="E342">
        <v>1272.585</v>
      </c>
      <c r="F342">
        <v>1267.06</v>
      </c>
      <c r="O342">
        <v>1272.585</v>
      </c>
      <c r="P342">
        <v>1272.585</v>
      </c>
    </row>
    <row r="343" spans="1:16" x14ac:dyDescent="0.25">
      <c r="A343" s="9">
        <v>38874</v>
      </c>
      <c r="B343">
        <v>1274.3</v>
      </c>
      <c r="C343">
        <v>1283.903</v>
      </c>
      <c r="D343">
        <v>1274.3</v>
      </c>
      <c r="E343">
        <v>1276.654</v>
      </c>
      <c r="F343">
        <v>1274.3</v>
      </c>
      <c r="O343">
        <v>1283.903</v>
      </c>
      <c r="P343">
        <v>1276.654</v>
      </c>
    </row>
    <row r="344" spans="1:16" x14ac:dyDescent="0.25">
      <c r="A344" s="9">
        <v>38875</v>
      </c>
      <c r="B344">
        <v>1275.828</v>
      </c>
      <c r="C344">
        <v>1275.828</v>
      </c>
      <c r="D344">
        <v>1206.6420000000001</v>
      </c>
      <c r="E344">
        <v>1206.6420000000001</v>
      </c>
      <c r="F344">
        <v>1275.828</v>
      </c>
      <c r="O344">
        <v>1275.828</v>
      </c>
      <c r="P344">
        <v>1206.6420000000001</v>
      </c>
    </row>
    <row r="345" spans="1:16" x14ac:dyDescent="0.25">
      <c r="A345" s="9">
        <v>38876</v>
      </c>
      <c r="B345">
        <v>1196.835</v>
      </c>
      <c r="C345">
        <v>1214.9349999999999</v>
      </c>
      <c r="D345">
        <v>1195.6479999999999</v>
      </c>
      <c r="E345">
        <v>1214.9349999999999</v>
      </c>
      <c r="F345">
        <v>1196.835</v>
      </c>
      <c r="O345">
        <v>1214.9349999999999</v>
      </c>
      <c r="P345">
        <v>1214.9349999999999</v>
      </c>
    </row>
    <row r="346" spans="1:16" x14ac:dyDescent="0.25">
      <c r="A346" s="9">
        <v>38877</v>
      </c>
      <c r="B346">
        <v>1208.885</v>
      </c>
      <c r="C346">
        <v>1209.258</v>
      </c>
      <c r="D346">
        <v>1186.51</v>
      </c>
      <c r="E346">
        <v>1186.51</v>
      </c>
      <c r="F346">
        <v>1208.885</v>
      </c>
      <c r="O346">
        <v>1209.258</v>
      </c>
      <c r="P346">
        <v>1186.51</v>
      </c>
    </row>
    <row r="347" spans="1:16" x14ac:dyDescent="0.25">
      <c r="A347" s="9">
        <v>38880</v>
      </c>
      <c r="B347">
        <v>1180.029</v>
      </c>
      <c r="C347">
        <v>1188.19</v>
      </c>
      <c r="D347">
        <v>1180.029</v>
      </c>
      <c r="E347">
        <v>1186.92</v>
      </c>
      <c r="F347">
        <v>1180.029</v>
      </c>
      <c r="O347">
        <v>1188.19</v>
      </c>
      <c r="P347">
        <v>1186.92</v>
      </c>
    </row>
    <row r="348" spans="1:16" x14ac:dyDescent="0.25">
      <c r="A348" s="9">
        <v>38881</v>
      </c>
      <c r="B348">
        <v>1187.0229999999999</v>
      </c>
      <c r="C348">
        <v>1187.0229999999999</v>
      </c>
      <c r="D348">
        <v>1176.1849999999999</v>
      </c>
      <c r="E348">
        <v>1182.4570000000001</v>
      </c>
      <c r="F348">
        <v>1187.0229999999999</v>
      </c>
      <c r="O348">
        <v>1187.0229999999999</v>
      </c>
      <c r="P348">
        <v>1182.4570000000001</v>
      </c>
    </row>
    <row r="349" spans="1:16" x14ac:dyDescent="0.25">
      <c r="A349" s="9">
        <v>38882</v>
      </c>
      <c r="B349">
        <v>1178.7249999999999</v>
      </c>
      <c r="C349">
        <v>1178.7249999999999</v>
      </c>
      <c r="D349">
        <v>1156.55</v>
      </c>
      <c r="E349">
        <v>1162.021</v>
      </c>
      <c r="F349">
        <v>1178.7249999999999</v>
      </c>
      <c r="O349">
        <v>1178.7249999999999</v>
      </c>
      <c r="P349">
        <v>1162.021</v>
      </c>
    </row>
    <row r="350" spans="1:16" x14ac:dyDescent="0.25">
      <c r="A350" s="9">
        <v>38883</v>
      </c>
      <c r="B350">
        <v>1161.643</v>
      </c>
      <c r="C350">
        <v>1165.0519999999999</v>
      </c>
      <c r="D350">
        <v>1161.3910000000001</v>
      </c>
      <c r="E350">
        <v>1161.3910000000001</v>
      </c>
      <c r="F350">
        <v>1161.643</v>
      </c>
      <c r="O350">
        <v>1165.0519999999999</v>
      </c>
      <c r="P350">
        <v>1161.3910000000001</v>
      </c>
    </row>
    <row r="351" spans="1:16" x14ac:dyDescent="0.25">
      <c r="A351" s="9">
        <v>38884</v>
      </c>
      <c r="B351">
        <v>1178.6199999999999</v>
      </c>
      <c r="C351">
        <v>1189.328</v>
      </c>
      <c r="D351">
        <v>1178.6199999999999</v>
      </c>
      <c r="E351">
        <v>1189.328</v>
      </c>
      <c r="F351">
        <v>1178.6199999999999</v>
      </c>
      <c r="O351">
        <v>1189.328</v>
      </c>
      <c r="P351">
        <v>1189.328</v>
      </c>
    </row>
    <row r="352" spans="1:16" x14ac:dyDescent="0.25">
      <c r="A352" s="9">
        <v>38887</v>
      </c>
      <c r="B352">
        <v>1196.713</v>
      </c>
      <c r="C352">
        <v>1196.713</v>
      </c>
      <c r="D352">
        <v>1195.3420000000001</v>
      </c>
      <c r="E352">
        <v>1195.3420000000001</v>
      </c>
      <c r="F352">
        <v>1196.713</v>
      </c>
      <c r="O352">
        <v>1196.713</v>
      </c>
      <c r="P352">
        <v>1195.3420000000001</v>
      </c>
    </row>
    <row r="353" spans="1:16" x14ac:dyDescent="0.25">
      <c r="A353" s="9">
        <v>38888</v>
      </c>
      <c r="B353">
        <v>1195.1600000000001</v>
      </c>
      <c r="C353">
        <v>1200.316</v>
      </c>
      <c r="D353">
        <v>1195.1600000000001</v>
      </c>
      <c r="E353">
        <v>1200.316</v>
      </c>
      <c r="F353">
        <v>1195.1600000000001</v>
      </c>
      <c r="O353">
        <v>1200.316</v>
      </c>
      <c r="P353">
        <v>1200.316</v>
      </c>
    </row>
    <row r="354" spans="1:16" x14ac:dyDescent="0.25">
      <c r="A354" s="9">
        <v>38889</v>
      </c>
      <c r="B354">
        <v>1199.3900000000001</v>
      </c>
      <c r="C354">
        <v>1199.3900000000001</v>
      </c>
      <c r="D354">
        <v>1191.501</v>
      </c>
      <c r="E354">
        <v>1199.271</v>
      </c>
      <c r="F354">
        <v>1199.3900000000001</v>
      </c>
      <c r="O354">
        <v>1199.3900000000001</v>
      </c>
      <c r="P354">
        <v>1199.271</v>
      </c>
    </row>
    <row r="355" spans="1:16" x14ac:dyDescent="0.25">
      <c r="A355" s="9">
        <v>38890</v>
      </c>
      <c r="B355">
        <v>1196.873</v>
      </c>
      <c r="C355">
        <v>1196.873</v>
      </c>
      <c r="D355">
        <v>1194.799</v>
      </c>
      <c r="E355">
        <v>1194.799</v>
      </c>
      <c r="F355">
        <v>1196.873</v>
      </c>
      <c r="O355">
        <v>1196.873</v>
      </c>
      <c r="P355">
        <v>1194.799</v>
      </c>
    </row>
    <row r="356" spans="1:16" x14ac:dyDescent="0.25">
      <c r="A356" s="9">
        <v>38891</v>
      </c>
      <c r="B356">
        <v>1191.924</v>
      </c>
      <c r="C356">
        <v>1197.2370000000001</v>
      </c>
      <c r="D356">
        <v>1191.924</v>
      </c>
      <c r="E356">
        <v>1197.2370000000001</v>
      </c>
      <c r="F356">
        <v>1191.924</v>
      </c>
      <c r="O356">
        <v>1197.2370000000001</v>
      </c>
      <c r="P356">
        <v>1197.2370000000001</v>
      </c>
    </row>
    <row r="357" spans="1:16" x14ac:dyDescent="0.25">
      <c r="A357" s="9">
        <v>38894</v>
      </c>
      <c r="B357">
        <v>1197.1569999999999</v>
      </c>
      <c r="C357">
        <v>1215.7380000000001</v>
      </c>
      <c r="D357">
        <v>1197.1569999999999</v>
      </c>
      <c r="E357">
        <v>1215.7380000000001</v>
      </c>
      <c r="F357">
        <v>1197.1569999999999</v>
      </c>
      <c r="O357">
        <v>1215.7380000000001</v>
      </c>
      <c r="P357">
        <v>1215.7380000000001</v>
      </c>
    </row>
    <row r="358" spans="1:16" x14ac:dyDescent="0.25">
      <c r="A358" s="9">
        <v>38895</v>
      </c>
      <c r="B358">
        <v>1216.3800000000001</v>
      </c>
      <c r="C358">
        <v>1216.3800000000001</v>
      </c>
      <c r="D358">
        <v>1212.231</v>
      </c>
      <c r="E358">
        <v>1213.1849999999999</v>
      </c>
      <c r="F358">
        <v>1216.3800000000001</v>
      </c>
      <c r="O358">
        <v>1216.3800000000001</v>
      </c>
      <c r="P358">
        <v>1213.1849999999999</v>
      </c>
    </row>
    <row r="359" spans="1:16" x14ac:dyDescent="0.25">
      <c r="A359" s="9">
        <v>38896</v>
      </c>
      <c r="B359">
        <v>1211.865</v>
      </c>
      <c r="C359">
        <v>1217.175</v>
      </c>
      <c r="D359">
        <v>1209.829</v>
      </c>
      <c r="E359">
        <v>1217.175</v>
      </c>
      <c r="F359">
        <v>1211.865</v>
      </c>
      <c r="O359">
        <v>1217.175</v>
      </c>
      <c r="P359">
        <v>1217.175</v>
      </c>
    </row>
    <row r="360" spans="1:16" x14ac:dyDescent="0.25">
      <c r="A360" s="9">
        <v>38897</v>
      </c>
      <c r="B360">
        <v>1218.722</v>
      </c>
      <c r="C360">
        <v>1247.413</v>
      </c>
      <c r="D360">
        <v>1218.722</v>
      </c>
      <c r="E360">
        <v>1247.413</v>
      </c>
      <c r="F360">
        <v>1218.722</v>
      </c>
      <c r="O360">
        <v>1247.413</v>
      </c>
      <c r="P360">
        <v>1247.413</v>
      </c>
    </row>
    <row r="361" spans="1:16" x14ac:dyDescent="0.25">
      <c r="A361" s="9">
        <v>38898</v>
      </c>
      <c r="B361">
        <v>1253.8</v>
      </c>
      <c r="C361">
        <v>1253.8</v>
      </c>
      <c r="D361">
        <v>1241.683</v>
      </c>
      <c r="E361">
        <v>1247.7270000000001</v>
      </c>
      <c r="F361">
        <v>1253.8</v>
      </c>
      <c r="O361">
        <v>1253.8</v>
      </c>
      <c r="P361">
        <v>1247.7270000000001</v>
      </c>
    </row>
    <row r="362" spans="1:16" x14ac:dyDescent="0.25">
      <c r="A362" s="9">
        <v>38901</v>
      </c>
      <c r="B362">
        <v>1252.51</v>
      </c>
      <c r="C362">
        <v>1263.329</v>
      </c>
      <c r="D362">
        <v>1252.51</v>
      </c>
      <c r="E362">
        <v>1263.329</v>
      </c>
      <c r="F362">
        <v>1252.51</v>
      </c>
      <c r="O362">
        <v>1263.329</v>
      </c>
      <c r="P362">
        <v>1263.329</v>
      </c>
    </row>
    <row r="363" spans="1:16" x14ac:dyDescent="0.25">
      <c r="A363" s="9">
        <v>38902</v>
      </c>
      <c r="B363">
        <v>1265.0740000000001</v>
      </c>
      <c r="C363">
        <v>1265.0740000000001</v>
      </c>
      <c r="D363">
        <v>1250.752</v>
      </c>
      <c r="E363">
        <v>1250.752</v>
      </c>
      <c r="F363">
        <v>1265.0740000000001</v>
      </c>
      <c r="O363">
        <v>1265.0740000000001</v>
      </c>
      <c r="P363">
        <v>1250.752</v>
      </c>
    </row>
    <row r="364" spans="1:16" x14ac:dyDescent="0.25">
      <c r="A364" s="9">
        <v>38903</v>
      </c>
      <c r="B364">
        <v>1249.886</v>
      </c>
      <c r="C364">
        <v>1249.886</v>
      </c>
      <c r="D364">
        <v>1228.277</v>
      </c>
      <c r="E364">
        <v>1235.049</v>
      </c>
      <c r="F364">
        <v>1249.886</v>
      </c>
      <c r="O364">
        <v>1249.886</v>
      </c>
      <c r="P364">
        <v>1235.049</v>
      </c>
    </row>
    <row r="365" spans="1:16" x14ac:dyDescent="0.25">
      <c r="A365" s="9">
        <v>38904</v>
      </c>
      <c r="B365">
        <v>1234.211</v>
      </c>
      <c r="C365">
        <v>1255.654</v>
      </c>
      <c r="D365">
        <v>1234.211</v>
      </c>
      <c r="E365">
        <v>1255.654</v>
      </c>
      <c r="F365">
        <v>1234.211</v>
      </c>
      <c r="O365">
        <v>1255.654</v>
      </c>
      <c r="P365">
        <v>1255.654</v>
      </c>
    </row>
    <row r="366" spans="1:16" x14ac:dyDescent="0.25">
      <c r="A366" s="9">
        <v>38905</v>
      </c>
      <c r="B366">
        <v>1258.5709999999999</v>
      </c>
      <c r="C366">
        <v>1258.5709999999999</v>
      </c>
      <c r="D366">
        <v>1247.539</v>
      </c>
      <c r="E366">
        <v>1247.539</v>
      </c>
      <c r="F366">
        <v>1258.5709999999999</v>
      </c>
      <c r="O366">
        <v>1258.5709999999999</v>
      </c>
      <c r="P366">
        <v>1247.539</v>
      </c>
    </row>
    <row r="367" spans="1:16" x14ac:dyDescent="0.25">
      <c r="A367" s="9">
        <v>38908</v>
      </c>
      <c r="B367">
        <v>1248.5340000000001</v>
      </c>
      <c r="C367">
        <v>1248.5340000000001</v>
      </c>
      <c r="D367">
        <v>1238.309</v>
      </c>
      <c r="E367">
        <v>1247.4390000000001</v>
      </c>
      <c r="F367">
        <v>1248.5340000000001</v>
      </c>
      <c r="O367">
        <v>1248.5340000000001</v>
      </c>
      <c r="P367">
        <v>1247.4390000000001</v>
      </c>
    </row>
    <row r="368" spans="1:16" x14ac:dyDescent="0.25">
      <c r="A368" s="9">
        <v>38909</v>
      </c>
      <c r="B368">
        <v>1249.424</v>
      </c>
      <c r="C368">
        <v>1249.424</v>
      </c>
      <c r="D368">
        <v>1243.3910000000001</v>
      </c>
      <c r="E368">
        <v>1247.5260000000001</v>
      </c>
      <c r="F368">
        <v>1249.424</v>
      </c>
      <c r="O368">
        <v>1249.424</v>
      </c>
      <c r="P368">
        <v>1247.5260000000001</v>
      </c>
    </row>
    <row r="369" spans="1:16" x14ac:dyDescent="0.25">
      <c r="A369" s="9">
        <v>38910</v>
      </c>
      <c r="B369">
        <v>1247.0999999999999</v>
      </c>
      <c r="C369">
        <v>1252.6569999999999</v>
      </c>
      <c r="D369">
        <v>1247.0999999999999</v>
      </c>
      <c r="E369">
        <v>1248.7929999999999</v>
      </c>
      <c r="F369">
        <v>1247.0999999999999</v>
      </c>
      <c r="O369">
        <v>1252.6569999999999</v>
      </c>
      <c r="P369">
        <v>1248.7929999999999</v>
      </c>
    </row>
    <row r="370" spans="1:16" x14ac:dyDescent="0.25">
      <c r="A370" s="9">
        <v>38911</v>
      </c>
      <c r="B370">
        <v>1246.0650000000001</v>
      </c>
      <c r="C370">
        <v>1246.0650000000001</v>
      </c>
      <c r="D370">
        <v>1188.8699999999999</v>
      </c>
      <c r="E370">
        <v>1188.8699999999999</v>
      </c>
      <c r="F370">
        <v>1246.0650000000001</v>
      </c>
      <c r="O370">
        <v>1246.0650000000001</v>
      </c>
      <c r="P370">
        <v>1188.8699999999999</v>
      </c>
    </row>
    <row r="371" spans="1:16" x14ac:dyDescent="0.25">
      <c r="A371" s="9">
        <v>38912</v>
      </c>
      <c r="B371">
        <v>1178.952</v>
      </c>
      <c r="C371">
        <v>1198.6859999999999</v>
      </c>
      <c r="D371">
        <v>1178.952</v>
      </c>
      <c r="E371">
        <v>1194.721</v>
      </c>
      <c r="F371">
        <v>1178.952</v>
      </c>
      <c r="O371">
        <v>1198.6859999999999</v>
      </c>
      <c r="P371">
        <v>1194.721</v>
      </c>
    </row>
    <row r="372" spans="1:16" x14ac:dyDescent="0.25">
      <c r="A372" s="9">
        <v>38915</v>
      </c>
      <c r="B372">
        <v>1191.116</v>
      </c>
      <c r="C372">
        <v>1209.873</v>
      </c>
      <c r="D372">
        <v>1191.116</v>
      </c>
      <c r="E372">
        <v>1209.873</v>
      </c>
      <c r="F372">
        <v>1191.116</v>
      </c>
      <c r="O372">
        <v>1209.873</v>
      </c>
      <c r="P372">
        <v>1209.873</v>
      </c>
    </row>
    <row r="373" spans="1:16" x14ac:dyDescent="0.25">
      <c r="A373" s="9">
        <v>38916</v>
      </c>
      <c r="B373">
        <v>1208.768</v>
      </c>
      <c r="C373">
        <v>1211.1790000000001</v>
      </c>
      <c r="D373">
        <v>1202.751</v>
      </c>
      <c r="E373">
        <v>1211.1790000000001</v>
      </c>
      <c r="F373">
        <v>1208.768</v>
      </c>
      <c r="O373">
        <v>1211.1790000000001</v>
      </c>
      <c r="P373">
        <v>1211.1790000000001</v>
      </c>
    </row>
    <row r="374" spans="1:16" x14ac:dyDescent="0.25">
      <c r="A374" s="9">
        <v>38917</v>
      </c>
      <c r="B374">
        <v>1209.241</v>
      </c>
      <c r="C374">
        <v>1209.241</v>
      </c>
      <c r="D374">
        <v>1181.6969999999999</v>
      </c>
      <c r="E374">
        <v>1183.1690000000001</v>
      </c>
      <c r="F374">
        <v>1209.241</v>
      </c>
      <c r="O374">
        <v>1209.241</v>
      </c>
      <c r="P374">
        <v>1183.1690000000001</v>
      </c>
    </row>
    <row r="375" spans="1:16" x14ac:dyDescent="0.25">
      <c r="A375" s="9">
        <v>38918</v>
      </c>
      <c r="B375">
        <v>1181.3399999999999</v>
      </c>
      <c r="C375">
        <v>1187.422</v>
      </c>
      <c r="D375">
        <v>1181.3399999999999</v>
      </c>
      <c r="E375">
        <v>1187.422</v>
      </c>
      <c r="F375">
        <v>1181.3399999999999</v>
      </c>
      <c r="O375">
        <v>1187.422</v>
      </c>
      <c r="P375">
        <v>1187.422</v>
      </c>
    </row>
    <row r="376" spans="1:16" x14ac:dyDescent="0.25">
      <c r="A376" s="9">
        <v>38919</v>
      </c>
      <c r="B376">
        <v>1187.374</v>
      </c>
      <c r="C376">
        <v>1193.664</v>
      </c>
      <c r="D376">
        <v>1187.3440000000001</v>
      </c>
      <c r="E376">
        <v>1193.664</v>
      </c>
      <c r="F376">
        <v>1187.374</v>
      </c>
      <c r="O376">
        <v>1193.664</v>
      </c>
      <c r="P376">
        <v>1193.664</v>
      </c>
    </row>
    <row r="377" spans="1:16" x14ac:dyDescent="0.25">
      <c r="A377" s="9">
        <v>38922</v>
      </c>
      <c r="B377">
        <v>1182.25</v>
      </c>
      <c r="C377">
        <v>1191.875</v>
      </c>
      <c r="D377">
        <v>1182.25</v>
      </c>
      <c r="E377">
        <v>1191.875</v>
      </c>
      <c r="F377">
        <v>1182.25</v>
      </c>
      <c r="O377">
        <v>1191.875</v>
      </c>
      <c r="P377">
        <v>1191.875</v>
      </c>
    </row>
    <row r="378" spans="1:16" x14ac:dyDescent="0.25">
      <c r="A378" s="9">
        <v>38923</v>
      </c>
      <c r="B378">
        <v>1208.3800000000001</v>
      </c>
      <c r="C378">
        <v>1208.444</v>
      </c>
      <c r="D378">
        <v>1208.3800000000001</v>
      </c>
      <c r="E378">
        <v>1208.444</v>
      </c>
      <c r="F378">
        <v>1208.3800000000001</v>
      </c>
      <c r="O378">
        <v>1208.444</v>
      </c>
      <c r="P378">
        <v>1208.444</v>
      </c>
    </row>
    <row r="379" spans="1:16" x14ac:dyDescent="0.25">
      <c r="A379" s="9">
        <v>38924</v>
      </c>
      <c r="B379">
        <v>1208.0070000000001</v>
      </c>
      <c r="C379">
        <v>1209.519</v>
      </c>
      <c r="D379">
        <v>1208.0070000000001</v>
      </c>
      <c r="E379">
        <v>1209.519</v>
      </c>
      <c r="F379">
        <v>1208.0070000000001</v>
      </c>
      <c r="O379">
        <v>1209.519</v>
      </c>
      <c r="P379">
        <v>1209.519</v>
      </c>
    </row>
    <row r="380" spans="1:16" x14ac:dyDescent="0.25">
      <c r="A380" s="9">
        <v>38925</v>
      </c>
      <c r="B380">
        <v>1209.453</v>
      </c>
      <c r="C380">
        <v>1209.453</v>
      </c>
      <c r="D380">
        <v>1195.8240000000001</v>
      </c>
      <c r="E380">
        <v>1197.0640000000001</v>
      </c>
      <c r="F380">
        <v>1209.453</v>
      </c>
      <c r="O380">
        <v>1209.453</v>
      </c>
      <c r="P380">
        <v>1197.0640000000001</v>
      </c>
    </row>
    <row r="381" spans="1:16" x14ac:dyDescent="0.25">
      <c r="A381" s="9">
        <v>38926</v>
      </c>
      <c r="B381">
        <v>1196.652</v>
      </c>
      <c r="C381">
        <v>1196.652</v>
      </c>
      <c r="D381">
        <v>1180.1679999999999</v>
      </c>
      <c r="E381">
        <v>1188.21</v>
      </c>
      <c r="F381">
        <v>1196.652</v>
      </c>
      <c r="O381">
        <v>1196.652</v>
      </c>
      <c r="P381">
        <v>1188.21</v>
      </c>
    </row>
    <row r="382" spans="1:16" x14ac:dyDescent="0.25">
      <c r="A382" s="9">
        <v>38929</v>
      </c>
      <c r="B382">
        <v>1185.5999999999999</v>
      </c>
      <c r="C382">
        <v>1185.5999999999999</v>
      </c>
      <c r="D382">
        <v>1145.2570000000001</v>
      </c>
      <c r="E382">
        <v>1145.2570000000001</v>
      </c>
      <c r="F382">
        <v>1185.5999999999999</v>
      </c>
      <c r="O382">
        <v>1185.5999999999999</v>
      </c>
      <c r="P382">
        <v>1145.2570000000001</v>
      </c>
    </row>
    <row r="383" spans="1:16" x14ac:dyDescent="0.25">
      <c r="A383" s="9">
        <v>38930</v>
      </c>
      <c r="B383">
        <v>1144.557</v>
      </c>
      <c r="C383">
        <v>1147.6500000000001</v>
      </c>
      <c r="D383">
        <v>1138.162</v>
      </c>
      <c r="E383">
        <v>1138.162</v>
      </c>
      <c r="F383">
        <v>1144.557</v>
      </c>
      <c r="O383">
        <v>1147.6500000000001</v>
      </c>
      <c r="P383">
        <v>1138.162</v>
      </c>
    </row>
    <row r="384" spans="1:16" x14ac:dyDescent="0.25">
      <c r="A384" s="9">
        <v>38931</v>
      </c>
      <c r="B384">
        <v>1137.6980000000001</v>
      </c>
      <c r="C384">
        <v>1137.6980000000001</v>
      </c>
      <c r="D384">
        <v>1128.6780000000001</v>
      </c>
      <c r="E384">
        <v>1134.8409999999999</v>
      </c>
      <c r="F384">
        <v>1137.6980000000001</v>
      </c>
      <c r="O384">
        <v>1137.6980000000001</v>
      </c>
      <c r="P384">
        <v>1134.8409999999999</v>
      </c>
    </row>
    <row r="385" spans="1:16" x14ac:dyDescent="0.25">
      <c r="A385" s="9">
        <v>38932</v>
      </c>
      <c r="B385">
        <v>1139.357</v>
      </c>
      <c r="C385">
        <v>1139.357</v>
      </c>
      <c r="D385">
        <v>1133.893</v>
      </c>
      <c r="E385">
        <v>1136.5989999999999</v>
      </c>
      <c r="F385">
        <v>1139.357</v>
      </c>
      <c r="O385">
        <v>1139.357</v>
      </c>
      <c r="P385">
        <v>1136.5989999999999</v>
      </c>
    </row>
    <row r="386" spans="1:16" x14ac:dyDescent="0.25">
      <c r="A386" s="9">
        <v>38933</v>
      </c>
      <c r="B386">
        <v>1137.3720000000001</v>
      </c>
      <c r="C386">
        <v>1137.3720000000001</v>
      </c>
      <c r="D386">
        <v>1111.8309999999999</v>
      </c>
      <c r="E386">
        <v>1111.8309999999999</v>
      </c>
      <c r="F386">
        <v>1137.3720000000001</v>
      </c>
      <c r="O386">
        <v>1137.3720000000001</v>
      </c>
      <c r="P386">
        <v>1111.8309999999999</v>
      </c>
    </row>
    <row r="387" spans="1:16" x14ac:dyDescent="0.25">
      <c r="A387" s="9">
        <v>38936</v>
      </c>
      <c r="B387">
        <v>1108.1400000000001</v>
      </c>
      <c r="C387">
        <v>1108.1400000000001</v>
      </c>
      <c r="D387">
        <v>1094.569</v>
      </c>
      <c r="E387">
        <v>1094.569</v>
      </c>
      <c r="F387">
        <v>1108.1400000000001</v>
      </c>
      <c r="O387">
        <v>1108.1400000000001</v>
      </c>
      <c r="P387">
        <v>1094.569</v>
      </c>
    </row>
    <row r="388" spans="1:16" x14ac:dyDescent="0.25">
      <c r="A388" s="9">
        <v>38937</v>
      </c>
      <c r="B388">
        <v>1094.5640000000001</v>
      </c>
      <c r="C388">
        <v>1119.201</v>
      </c>
      <c r="D388">
        <v>1094.5640000000001</v>
      </c>
      <c r="E388">
        <v>1119.201</v>
      </c>
      <c r="F388">
        <v>1094.5640000000001</v>
      </c>
      <c r="O388">
        <v>1119.201</v>
      </c>
      <c r="P388">
        <v>1119.201</v>
      </c>
    </row>
    <row r="389" spans="1:16" x14ac:dyDescent="0.25">
      <c r="A389" s="9">
        <v>38938</v>
      </c>
      <c r="B389">
        <v>1121.0630000000001</v>
      </c>
      <c r="C389">
        <v>1121.0630000000001</v>
      </c>
      <c r="D389">
        <v>1113.0889999999999</v>
      </c>
      <c r="E389">
        <v>1116.808</v>
      </c>
      <c r="F389">
        <v>1121.0630000000001</v>
      </c>
      <c r="O389">
        <v>1121.0630000000001</v>
      </c>
      <c r="P389">
        <v>1116.808</v>
      </c>
    </row>
    <row r="390" spans="1:16" x14ac:dyDescent="0.25">
      <c r="A390" s="9">
        <v>38939</v>
      </c>
      <c r="B390">
        <v>1117.0630000000001</v>
      </c>
      <c r="C390">
        <v>1138.075</v>
      </c>
      <c r="D390">
        <v>1117.0630000000001</v>
      </c>
      <c r="E390">
        <v>1138.075</v>
      </c>
      <c r="F390">
        <v>1117.0630000000001</v>
      </c>
      <c r="O390">
        <v>1138.075</v>
      </c>
      <c r="P390">
        <v>1138.075</v>
      </c>
    </row>
    <row r="391" spans="1:16" x14ac:dyDescent="0.25">
      <c r="A391" s="9">
        <v>38940</v>
      </c>
      <c r="B391">
        <v>1138.364</v>
      </c>
      <c r="C391">
        <v>1140.1659999999999</v>
      </c>
      <c r="D391">
        <v>1136.855</v>
      </c>
      <c r="E391">
        <v>1140.1659999999999</v>
      </c>
      <c r="F391">
        <v>1138.364</v>
      </c>
      <c r="O391">
        <v>1140.1659999999999</v>
      </c>
      <c r="P391">
        <v>1140.1659999999999</v>
      </c>
    </row>
    <row r="392" spans="1:16" x14ac:dyDescent="0.25">
      <c r="A392" s="9">
        <v>38943</v>
      </c>
      <c r="B392">
        <v>1140.181</v>
      </c>
      <c r="C392">
        <v>1140.181</v>
      </c>
      <c r="D392">
        <v>1111.9480000000001</v>
      </c>
      <c r="E392">
        <v>1113.4670000000001</v>
      </c>
      <c r="F392">
        <v>1140.181</v>
      </c>
      <c r="O392">
        <v>1140.181</v>
      </c>
      <c r="P392">
        <v>1113.4670000000001</v>
      </c>
    </row>
    <row r="393" spans="1:16" x14ac:dyDescent="0.25">
      <c r="A393" s="9">
        <v>38944</v>
      </c>
      <c r="B393">
        <v>1113.2239999999999</v>
      </c>
      <c r="C393">
        <v>1131.991</v>
      </c>
      <c r="D393">
        <v>1113.2239999999999</v>
      </c>
      <c r="E393">
        <v>1131.991</v>
      </c>
      <c r="F393">
        <v>1113.2239999999999</v>
      </c>
      <c r="O393">
        <v>1131.991</v>
      </c>
      <c r="P393">
        <v>1131.991</v>
      </c>
    </row>
    <row r="394" spans="1:16" x14ac:dyDescent="0.25">
      <c r="A394" s="9">
        <v>38945</v>
      </c>
      <c r="B394">
        <v>1132.8230000000001</v>
      </c>
      <c r="C394">
        <v>1144.7429999999999</v>
      </c>
      <c r="D394">
        <v>1132.8230000000001</v>
      </c>
      <c r="E394">
        <v>1144.7429999999999</v>
      </c>
      <c r="F394">
        <v>1132.8230000000001</v>
      </c>
      <c r="O394">
        <v>1144.7429999999999</v>
      </c>
      <c r="P394">
        <v>1144.7429999999999</v>
      </c>
    </row>
    <row r="395" spans="1:16" x14ac:dyDescent="0.25">
      <c r="A395" s="9">
        <v>38946</v>
      </c>
      <c r="B395">
        <v>1143.742</v>
      </c>
      <c r="C395">
        <v>1143.742</v>
      </c>
      <c r="D395">
        <v>1128.2380000000001</v>
      </c>
      <c r="E395">
        <v>1135.0830000000001</v>
      </c>
      <c r="F395">
        <v>1143.742</v>
      </c>
      <c r="O395">
        <v>1143.742</v>
      </c>
      <c r="P395">
        <v>1135.0830000000001</v>
      </c>
    </row>
    <row r="396" spans="1:16" x14ac:dyDescent="0.25">
      <c r="A396" s="9">
        <v>38947</v>
      </c>
      <c r="B396">
        <v>1133.5730000000001</v>
      </c>
      <c r="C396">
        <v>1135.0809999999999</v>
      </c>
      <c r="D396">
        <v>1131.8050000000001</v>
      </c>
      <c r="E396">
        <v>1131.8050000000001</v>
      </c>
      <c r="F396">
        <v>1133.5730000000001</v>
      </c>
      <c r="O396">
        <v>1135.0809999999999</v>
      </c>
      <c r="P396">
        <v>1131.8050000000001</v>
      </c>
    </row>
    <row r="397" spans="1:16" x14ac:dyDescent="0.25">
      <c r="A397" s="9">
        <v>38950</v>
      </c>
      <c r="B397">
        <v>1103.6949999999999</v>
      </c>
      <c r="C397">
        <v>1129.4459999999999</v>
      </c>
      <c r="D397">
        <v>1103.6949999999999</v>
      </c>
      <c r="E397">
        <v>1129.4459999999999</v>
      </c>
      <c r="F397">
        <v>1103.6949999999999</v>
      </c>
      <c r="O397">
        <v>1129.4459999999999</v>
      </c>
      <c r="P397">
        <v>1129.4459999999999</v>
      </c>
    </row>
    <row r="398" spans="1:16" x14ac:dyDescent="0.25">
      <c r="A398" s="9">
        <v>38951</v>
      </c>
      <c r="B398">
        <v>1128.607</v>
      </c>
      <c r="C398">
        <v>1138.1179999999999</v>
      </c>
      <c r="D398">
        <v>1128.607</v>
      </c>
      <c r="E398">
        <v>1138.1179999999999</v>
      </c>
      <c r="F398">
        <v>1128.607</v>
      </c>
      <c r="O398">
        <v>1138.1179999999999</v>
      </c>
      <c r="P398">
        <v>1138.1179999999999</v>
      </c>
    </row>
    <row r="399" spans="1:16" x14ac:dyDescent="0.25">
      <c r="A399" s="9">
        <v>38952</v>
      </c>
      <c r="B399">
        <v>1137.68</v>
      </c>
      <c r="C399">
        <v>1140.078</v>
      </c>
      <c r="D399">
        <v>1137.68</v>
      </c>
      <c r="E399">
        <v>1138.5920000000001</v>
      </c>
      <c r="F399">
        <v>1137.68</v>
      </c>
      <c r="O399">
        <v>1140.078</v>
      </c>
      <c r="P399">
        <v>1138.5920000000001</v>
      </c>
    </row>
    <row r="400" spans="1:16" x14ac:dyDescent="0.25">
      <c r="A400" s="9">
        <v>38953</v>
      </c>
      <c r="B400">
        <v>1139.6759999999999</v>
      </c>
      <c r="C400">
        <v>1144.7380000000001</v>
      </c>
      <c r="D400">
        <v>1137.309</v>
      </c>
      <c r="E400">
        <v>1144.7380000000001</v>
      </c>
      <c r="F400">
        <v>1139.6759999999999</v>
      </c>
      <c r="O400">
        <v>1144.7380000000001</v>
      </c>
      <c r="P400">
        <v>1144.7380000000001</v>
      </c>
    </row>
    <row r="401" spans="1:16" x14ac:dyDescent="0.25">
      <c r="A401" s="9">
        <v>38954</v>
      </c>
      <c r="B401">
        <v>1145.8989999999999</v>
      </c>
      <c r="C401">
        <v>1153.3489999999999</v>
      </c>
      <c r="D401">
        <v>1145.8989999999999</v>
      </c>
      <c r="E401">
        <v>1152.079</v>
      </c>
      <c r="F401">
        <v>1145.8989999999999</v>
      </c>
      <c r="O401">
        <v>1153.3489999999999</v>
      </c>
      <c r="P401">
        <v>1152.079</v>
      </c>
    </row>
    <row r="402" spans="1:16" x14ac:dyDescent="0.25">
      <c r="A402" s="9">
        <v>38957</v>
      </c>
      <c r="B402">
        <v>1154.5170000000001</v>
      </c>
      <c r="C402">
        <v>1173.0619999999999</v>
      </c>
      <c r="D402">
        <v>1154.5170000000001</v>
      </c>
      <c r="E402">
        <v>1173.0619999999999</v>
      </c>
      <c r="F402">
        <v>1154.5170000000001</v>
      </c>
      <c r="O402">
        <v>1173.0619999999999</v>
      </c>
      <c r="P402">
        <v>1173.0619999999999</v>
      </c>
    </row>
    <row r="403" spans="1:16" x14ac:dyDescent="0.25">
      <c r="A403" s="9">
        <v>38958</v>
      </c>
      <c r="B403">
        <v>1176.6320000000001</v>
      </c>
      <c r="C403">
        <v>1185.0219999999999</v>
      </c>
      <c r="D403">
        <v>1174.204</v>
      </c>
      <c r="E403">
        <v>1174.204</v>
      </c>
      <c r="F403">
        <v>1176.6320000000001</v>
      </c>
      <c r="O403">
        <v>1185.0219999999999</v>
      </c>
      <c r="P403">
        <v>1174.204</v>
      </c>
    </row>
    <row r="404" spans="1:16" x14ac:dyDescent="0.25">
      <c r="A404" s="9">
        <v>38959</v>
      </c>
      <c r="B404">
        <v>1172.7840000000001</v>
      </c>
      <c r="C404">
        <v>1175.7159999999999</v>
      </c>
      <c r="D404">
        <v>1172.0440000000001</v>
      </c>
      <c r="E404">
        <v>1175.7159999999999</v>
      </c>
      <c r="F404">
        <v>1172.7840000000001</v>
      </c>
      <c r="O404">
        <v>1175.7159999999999</v>
      </c>
      <c r="P404">
        <v>1175.7159999999999</v>
      </c>
    </row>
    <row r="405" spans="1:16" x14ac:dyDescent="0.25">
      <c r="A405" s="9">
        <v>38960</v>
      </c>
      <c r="B405">
        <v>1175.7739999999999</v>
      </c>
      <c r="C405">
        <v>1179.8530000000001</v>
      </c>
      <c r="D405">
        <v>1175.7739999999999</v>
      </c>
      <c r="E405">
        <v>1179.8530000000001</v>
      </c>
      <c r="F405">
        <v>1175.7739999999999</v>
      </c>
      <c r="O405">
        <v>1179.8530000000001</v>
      </c>
      <c r="P405">
        <v>1179.8530000000001</v>
      </c>
    </row>
    <row r="406" spans="1:16" x14ac:dyDescent="0.25">
      <c r="A406" s="9">
        <v>38961</v>
      </c>
      <c r="B406">
        <v>1168.684</v>
      </c>
      <c r="C406">
        <v>1169.278</v>
      </c>
      <c r="D406">
        <v>1168.684</v>
      </c>
      <c r="E406">
        <v>1169.278</v>
      </c>
      <c r="F406">
        <v>1168.684</v>
      </c>
      <c r="O406">
        <v>1169.278</v>
      </c>
      <c r="P406">
        <v>1169.278</v>
      </c>
    </row>
    <row r="407" spans="1:16" x14ac:dyDescent="0.25">
      <c r="A407" s="9">
        <v>38964</v>
      </c>
      <c r="B407">
        <v>1180.653</v>
      </c>
      <c r="C407">
        <v>1182.625</v>
      </c>
      <c r="D407">
        <v>1180.653</v>
      </c>
      <c r="E407">
        <v>1182.625</v>
      </c>
      <c r="F407">
        <v>1180.653</v>
      </c>
      <c r="O407">
        <v>1182.625</v>
      </c>
      <c r="P407">
        <v>1182.625</v>
      </c>
    </row>
    <row r="408" spans="1:16" x14ac:dyDescent="0.25">
      <c r="A408" s="9">
        <v>38965</v>
      </c>
      <c r="B408">
        <v>1180.354</v>
      </c>
      <c r="C408">
        <v>1180.354</v>
      </c>
      <c r="D408">
        <v>1179.5129999999999</v>
      </c>
      <c r="E408">
        <v>1179.5129999999999</v>
      </c>
      <c r="F408">
        <v>1180.354</v>
      </c>
      <c r="O408">
        <v>1180.354</v>
      </c>
      <c r="P408">
        <v>1179.5129999999999</v>
      </c>
    </row>
    <row r="409" spans="1:16" x14ac:dyDescent="0.25">
      <c r="A409" s="9">
        <v>38966</v>
      </c>
      <c r="B409">
        <v>1179.212</v>
      </c>
      <c r="C409">
        <v>1184.5340000000001</v>
      </c>
      <c r="D409">
        <v>1179.212</v>
      </c>
      <c r="E409">
        <v>1184.5340000000001</v>
      </c>
      <c r="F409">
        <v>1179.212</v>
      </c>
      <c r="O409">
        <v>1184.5340000000001</v>
      </c>
      <c r="P409">
        <v>1184.5340000000001</v>
      </c>
    </row>
    <row r="410" spans="1:16" x14ac:dyDescent="0.25">
      <c r="A410" s="9">
        <v>38967</v>
      </c>
      <c r="B410">
        <v>1171.8040000000001</v>
      </c>
      <c r="C410">
        <v>1171.8040000000001</v>
      </c>
      <c r="D410">
        <v>1168.4369999999999</v>
      </c>
      <c r="E410">
        <v>1168.4369999999999</v>
      </c>
      <c r="F410">
        <v>1171.8040000000001</v>
      </c>
      <c r="O410">
        <v>1171.8040000000001</v>
      </c>
      <c r="P410">
        <v>1168.4369999999999</v>
      </c>
    </row>
    <row r="411" spans="1:16" x14ac:dyDescent="0.25">
      <c r="A411" s="9">
        <v>38968</v>
      </c>
      <c r="B411">
        <v>1167.229</v>
      </c>
      <c r="C411">
        <v>1171.4449999999999</v>
      </c>
      <c r="D411">
        <v>1167.229</v>
      </c>
      <c r="E411">
        <v>1171.309</v>
      </c>
      <c r="F411">
        <v>1167.229</v>
      </c>
      <c r="O411">
        <v>1171.4449999999999</v>
      </c>
      <c r="P411">
        <v>1171.309</v>
      </c>
    </row>
    <row r="412" spans="1:16" x14ac:dyDescent="0.25">
      <c r="A412" s="9">
        <v>38971</v>
      </c>
      <c r="B412">
        <v>1164.7660000000001</v>
      </c>
      <c r="C412">
        <v>1173.7919999999999</v>
      </c>
      <c r="D412">
        <v>1164.7660000000001</v>
      </c>
      <c r="E412">
        <v>1173.7919999999999</v>
      </c>
      <c r="F412">
        <v>1164.7660000000001</v>
      </c>
      <c r="O412">
        <v>1173.7919999999999</v>
      </c>
      <c r="P412">
        <v>1173.7919999999999</v>
      </c>
    </row>
    <row r="413" spans="1:16" x14ac:dyDescent="0.25">
      <c r="A413" s="9">
        <v>38972</v>
      </c>
      <c r="B413">
        <v>1173.9369999999999</v>
      </c>
      <c r="C413">
        <v>1184.4970000000001</v>
      </c>
      <c r="D413">
        <v>1173.9369999999999</v>
      </c>
      <c r="E413">
        <v>1184.4970000000001</v>
      </c>
      <c r="F413">
        <v>1173.9369999999999</v>
      </c>
      <c r="O413">
        <v>1184.4970000000001</v>
      </c>
      <c r="P413">
        <v>1184.4970000000001</v>
      </c>
    </row>
    <row r="414" spans="1:16" x14ac:dyDescent="0.25">
      <c r="A414" s="9">
        <v>38973</v>
      </c>
      <c r="B414">
        <v>1185.9259999999999</v>
      </c>
      <c r="C414">
        <v>1194.95</v>
      </c>
      <c r="D414">
        <v>1180.8489999999999</v>
      </c>
      <c r="E414">
        <v>1180.8489999999999</v>
      </c>
      <c r="F414">
        <v>1185.9259999999999</v>
      </c>
      <c r="O414">
        <v>1194.95</v>
      </c>
      <c r="P414">
        <v>1180.8489999999999</v>
      </c>
    </row>
    <row r="415" spans="1:16" x14ac:dyDescent="0.25">
      <c r="A415" s="9">
        <v>38974</v>
      </c>
      <c r="B415">
        <v>1180.0170000000001</v>
      </c>
      <c r="C415">
        <v>1180.0170000000001</v>
      </c>
      <c r="D415">
        <v>1170.8820000000001</v>
      </c>
      <c r="E415">
        <v>1174.4110000000001</v>
      </c>
      <c r="F415">
        <v>1180.0170000000001</v>
      </c>
      <c r="O415">
        <v>1180.0170000000001</v>
      </c>
      <c r="P415">
        <v>1174.4110000000001</v>
      </c>
    </row>
    <row r="416" spans="1:16" x14ac:dyDescent="0.25">
      <c r="A416" s="9">
        <v>38975</v>
      </c>
      <c r="B416">
        <v>1174.422</v>
      </c>
      <c r="C416">
        <v>1201.0429999999999</v>
      </c>
      <c r="D416">
        <v>1174.422</v>
      </c>
      <c r="E416">
        <v>1201.0429999999999</v>
      </c>
      <c r="F416">
        <v>1174.422</v>
      </c>
      <c r="O416">
        <v>1201.0429999999999</v>
      </c>
      <c r="P416">
        <v>1201.0429999999999</v>
      </c>
    </row>
    <row r="417" spans="1:16" x14ac:dyDescent="0.25">
      <c r="A417" s="9">
        <v>38978</v>
      </c>
      <c r="B417">
        <v>1206.569</v>
      </c>
      <c r="C417">
        <v>1215.604</v>
      </c>
      <c r="D417">
        <v>1206.569</v>
      </c>
      <c r="E417">
        <v>1214.6279999999999</v>
      </c>
      <c r="F417">
        <v>1206.569</v>
      </c>
      <c r="O417">
        <v>1215.604</v>
      </c>
      <c r="P417">
        <v>1214.6279999999999</v>
      </c>
    </row>
    <row r="418" spans="1:16" x14ac:dyDescent="0.25">
      <c r="A418" s="9">
        <v>38979</v>
      </c>
      <c r="B418">
        <v>1217.0429999999999</v>
      </c>
      <c r="C418">
        <v>1217.0429999999999</v>
      </c>
      <c r="D418">
        <v>1214.2639999999999</v>
      </c>
      <c r="E418">
        <v>1214.2639999999999</v>
      </c>
      <c r="F418">
        <v>1217.0429999999999</v>
      </c>
      <c r="O418">
        <v>1217.0429999999999</v>
      </c>
      <c r="P418">
        <v>1214.2639999999999</v>
      </c>
    </row>
    <row r="419" spans="1:16" x14ac:dyDescent="0.25">
      <c r="A419" s="9">
        <v>38980</v>
      </c>
      <c r="B419">
        <v>1212.175</v>
      </c>
      <c r="C419">
        <v>1212.175</v>
      </c>
      <c r="D419">
        <v>1209.01</v>
      </c>
      <c r="E419">
        <v>1209.01</v>
      </c>
      <c r="F419">
        <v>1212.175</v>
      </c>
      <c r="O419">
        <v>1212.175</v>
      </c>
      <c r="P419">
        <v>1209.01</v>
      </c>
    </row>
    <row r="420" spans="1:16" x14ac:dyDescent="0.25">
      <c r="A420" s="9">
        <v>38981</v>
      </c>
      <c r="B420">
        <v>1209.566</v>
      </c>
      <c r="C420">
        <v>1211.184</v>
      </c>
      <c r="D420">
        <v>1209.566</v>
      </c>
      <c r="E420">
        <v>1211.184</v>
      </c>
      <c r="F420">
        <v>1209.566</v>
      </c>
      <c r="O420">
        <v>1211.184</v>
      </c>
      <c r="P420">
        <v>1211.184</v>
      </c>
    </row>
    <row r="421" spans="1:16" x14ac:dyDescent="0.25">
      <c r="A421" s="9">
        <v>38982</v>
      </c>
      <c r="B421">
        <v>1211.673</v>
      </c>
      <c r="C421">
        <v>1211.673</v>
      </c>
      <c r="D421">
        <v>1196.7950000000001</v>
      </c>
      <c r="E421">
        <v>1196.7950000000001</v>
      </c>
      <c r="F421">
        <v>1211.673</v>
      </c>
      <c r="O421">
        <v>1211.673</v>
      </c>
      <c r="P421">
        <v>1196.7950000000001</v>
      </c>
    </row>
    <row r="422" spans="1:16" x14ac:dyDescent="0.25">
      <c r="A422" s="9">
        <v>38985</v>
      </c>
      <c r="B422">
        <v>1194.3910000000001</v>
      </c>
      <c r="C422">
        <v>1194.3910000000001</v>
      </c>
      <c r="D422">
        <v>1189.922</v>
      </c>
      <c r="E422">
        <v>1189.922</v>
      </c>
      <c r="F422">
        <v>1194.3910000000001</v>
      </c>
      <c r="O422">
        <v>1194.3910000000001</v>
      </c>
      <c r="P422">
        <v>1189.922</v>
      </c>
    </row>
    <row r="423" spans="1:16" x14ac:dyDescent="0.25">
      <c r="A423" s="9">
        <v>38986</v>
      </c>
      <c r="B423">
        <v>1189.0429999999999</v>
      </c>
      <c r="C423">
        <v>1189.0429999999999</v>
      </c>
      <c r="D423">
        <v>1182.4069999999999</v>
      </c>
      <c r="E423">
        <v>1182.4069999999999</v>
      </c>
      <c r="F423">
        <v>1189.0429999999999</v>
      </c>
      <c r="O423">
        <v>1189.0429999999999</v>
      </c>
      <c r="P423">
        <v>1182.4069999999999</v>
      </c>
    </row>
    <row r="424" spans="1:16" x14ac:dyDescent="0.25">
      <c r="A424" s="9">
        <v>38987</v>
      </c>
      <c r="B424">
        <v>1182.297</v>
      </c>
      <c r="C424">
        <v>1189.673</v>
      </c>
      <c r="D424">
        <v>1182.2760000000001</v>
      </c>
      <c r="E424">
        <v>1189.673</v>
      </c>
      <c r="F424">
        <v>1182.297</v>
      </c>
      <c r="O424">
        <v>1189.673</v>
      </c>
      <c r="P424">
        <v>1189.673</v>
      </c>
    </row>
    <row r="425" spans="1:16" x14ac:dyDescent="0.25">
      <c r="A425" s="9">
        <v>38988</v>
      </c>
      <c r="B425">
        <v>1190.5550000000001</v>
      </c>
      <c r="C425">
        <v>1198.2629999999999</v>
      </c>
      <c r="D425">
        <v>1190.5550000000001</v>
      </c>
      <c r="E425">
        <v>1198.2629999999999</v>
      </c>
      <c r="F425">
        <v>1190.5550000000001</v>
      </c>
      <c r="O425">
        <v>1198.2629999999999</v>
      </c>
      <c r="P425">
        <v>1198.2629999999999</v>
      </c>
    </row>
    <row r="426" spans="1:16" x14ac:dyDescent="0.25">
      <c r="A426" s="9">
        <v>38989</v>
      </c>
      <c r="B426">
        <v>1199.559</v>
      </c>
      <c r="C426">
        <v>1209.0050000000001</v>
      </c>
      <c r="D426">
        <v>1199.559</v>
      </c>
      <c r="E426">
        <v>1208.2260000000001</v>
      </c>
      <c r="F426">
        <v>1199.559</v>
      </c>
      <c r="O426">
        <v>1209.0050000000001</v>
      </c>
      <c r="P426">
        <v>1208.2260000000001</v>
      </c>
    </row>
    <row r="427" spans="1:16" x14ac:dyDescent="0.25">
      <c r="A427" s="9">
        <v>38999</v>
      </c>
      <c r="B427">
        <v>1219.4059999999999</v>
      </c>
      <c r="C427">
        <v>1231.7149999999999</v>
      </c>
      <c r="D427">
        <v>1219.4059999999999</v>
      </c>
      <c r="E427">
        <v>1231.7149999999999</v>
      </c>
      <c r="F427">
        <v>1219.4059999999999</v>
      </c>
      <c r="O427">
        <v>1231.7149999999999</v>
      </c>
      <c r="P427">
        <v>1231.7149999999999</v>
      </c>
    </row>
    <row r="428" spans="1:16" x14ac:dyDescent="0.25">
      <c r="A428" s="9">
        <v>39000</v>
      </c>
      <c r="B428">
        <v>1235.2840000000001</v>
      </c>
      <c r="C428">
        <v>1238.97</v>
      </c>
      <c r="D428">
        <v>1235.2840000000001</v>
      </c>
      <c r="E428">
        <v>1237.3910000000001</v>
      </c>
      <c r="F428">
        <v>1235.2840000000001</v>
      </c>
      <c r="O428">
        <v>1238.97</v>
      </c>
      <c r="P428">
        <v>1237.3910000000001</v>
      </c>
    </row>
    <row r="429" spans="1:16" x14ac:dyDescent="0.25">
      <c r="A429" s="9">
        <v>39001</v>
      </c>
      <c r="B429">
        <v>1236.836</v>
      </c>
      <c r="C429">
        <v>1240.383</v>
      </c>
      <c r="D429">
        <v>1232.0530000000001</v>
      </c>
      <c r="E429">
        <v>1240.383</v>
      </c>
      <c r="F429">
        <v>1236.836</v>
      </c>
      <c r="O429">
        <v>1240.383</v>
      </c>
      <c r="P429">
        <v>1240.383</v>
      </c>
    </row>
    <row r="430" spans="1:16" x14ac:dyDescent="0.25">
      <c r="A430" s="9">
        <v>39002</v>
      </c>
      <c r="B430">
        <v>1241.597</v>
      </c>
      <c r="C430">
        <v>1248.1679999999999</v>
      </c>
      <c r="D430">
        <v>1241.597</v>
      </c>
      <c r="E430">
        <v>1248.1679999999999</v>
      </c>
      <c r="F430">
        <v>1241.597</v>
      </c>
      <c r="O430">
        <v>1248.1679999999999</v>
      </c>
      <c r="P430">
        <v>1248.1679999999999</v>
      </c>
    </row>
    <row r="431" spans="1:16" x14ac:dyDescent="0.25">
      <c r="A431" s="9">
        <v>39003</v>
      </c>
      <c r="B431">
        <v>1247.3150000000001</v>
      </c>
      <c r="C431">
        <v>1250.4469999999999</v>
      </c>
      <c r="D431">
        <v>1247.3150000000001</v>
      </c>
      <c r="E431">
        <v>1248.4469999999999</v>
      </c>
      <c r="F431">
        <v>1247.3150000000001</v>
      </c>
      <c r="O431">
        <v>1250.4469999999999</v>
      </c>
      <c r="P431">
        <v>1248.4469999999999</v>
      </c>
    </row>
    <row r="432" spans="1:16" x14ac:dyDescent="0.25">
      <c r="A432" s="9">
        <v>39006</v>
      </c>
      <c r="B432">
        <v>1250.924</v>
      </c>
      <c r="C432">
        <v>1250.924</v>
      </c>
      <c r="D432">
        <v>1238.47</v>
      </c>
      <c r="E432">
        <v>1238.47</v>
      </c>
      <c r="F432">
        <v>1250.924</v>
      </c>
      <c r="O432">
        <v>1250.924</v>
      </c>
      <c r="P432">
        <v>1238.47</v>
      </c>
    </row>
    <row r="433" spans="1:16" x14ac:dyDescent="0.25">
      <c r="A433" s="9">
        <v>39007</v>
      </c>
      <c r="B433">
        <v>1237.0139999999999</v>
      </c>
      <c r="C433">
        <v>1238.989</v>
      </c>
      <c r="D433">
        <v>1233.4290000000001</v>
      </c>
      <c r="E433">
        <v>1233.4290000000001</v>
      </c>
      <c r="F433">
        <v>1237.0139999999999</v>
      </c>
      <c r="O433">
        <v>1238.989</v>
      </c>
      <c r="P433">
        <v>1233.4290000000001</v>
      </c>
    </row>
    <row r="434" spans="1:16" x14ac:dyDescent="0.25">
      <c r="A434" s="9">
        <v>39008</v>
      </c>
      <c r="B434">
        <v>1232.9390000000001</v>
      </c>
      <c r="C434">
        <v>1248.463</v>
      </c>
      <c r="D434">
        <v>1232.9390000000001</v>
      </c>
      <c r="E434">
        <v>1248.463</v>
      </c>
      <c r="F434">
        <v>1232.9390000000001</v>
      </c>
      <c r="O434">
        <v>1248.463</v>
      </c>
      <c r="P434">
        <v>1248.463</v>
      </c>
    </row>
    <row r="435" spans="1:16" x14ac:dyDescent="0.25">
      <c r="A435" s="9">
        <v>39009</v>
      </c>
      <c r="B435">
        <v>1249.8810000000001</v>
      </c>
      <c r="C435">
        <v>1252.1199999999999</v>
      </c>
      <c r="D435">
        <v>1249.8810000000001</v>
      </c>
      <c r="E435">
        <v>1251.33</v>
      </c>
      <c r="F435">
        <v>1249.8810000000001</v>
      </c>
      <c r="O435">
        <v>1252.1199999999999</v>
      </c>
      <c r="P435">
        <v>1251.33</v>
      </c>
    </row>
    <row r="436" spans="1:16" x14ac:dyDescent="0.25">
      <c r="A436" s="9">
        <v>39010</v>
      </c>
      <c r="B436">
        <v>1252.7</v>
      </c>
      <c r="C436">
        <v>1252.7</v>
      </c>
      <c r="D436">
        <v>1246.242</v>
      </c>
      <c r="E436">
        <v>1246.242</v>
      </c>
      <c r="F436">
        <v>1252.7</v>
      </c>
      <c r="O436">
        <v>1252.7</v>
      </c>
      <c r="P436">
        <v>1246.242</v>
      </c>
    </row>
    <row r="437" spans="1:16" x14ac:dyDescent="0.25">
      <c r="A437" s="9">
        <v>39013</v>
      </c>
      <c r="B437">
        <v>1246.2159999999999</v>
      </c>
      <c r="C437">
        <v>1246.2159999999999</v>
      </c>
      <c r="D437">
        <v>1224.3789999999999</v>
      </c>
      <c r="E437">
        <v>1224.3789999999999</v>
      </c>
      <c r="F437">
        <v>1246.2159999999999</v>
      </c>
      <c r="O437">
        <v>1246.2159999999999</v>
      </c>
      <c r="P437">
        <v>1224.3789999999999</v>
      </c>
    </row>
    <row r="438" spans="1:16" x14ac:dyDescent="0.25">
      <c r="A438" s="9">
        <v>39014</v>
      </c>
      <c r="B438">
        <v>1222.191</v>
      </c>
      <c r="C438">
        <v>1253.508</v>
      </c>
      <c r="D438">
        <v>1222.191</v>
      </c>
      <c r="E438">
        <v>1253.508</v>
      </c>
      <c r="F438">
        <v>1222.191</v>
      </c>
      <c r="O438">
        <v>1253.508</v>
      </c>
      <c r="P438">
        <v>1253.508</v>
      </c>
    </row>
    <row r="439" spans="1:16" x14ac:dyDescent="0.25">
      <c r="A439" s="9">
        <v>39015</v>
      </c>
      <c r="B439">
        <v>1255.825</v>
      </c>
      <c r="C439">
        <v>1257.1320000000001</v>
      </c>
      <c r="D439">
        <v>1249.4459999999999</v>
      </c>
      <c r="E439">
        <v>1257.1320000000001</v>
      </c>
      <c r="F439">
        <v>1255.825</v>
      </c>
      <c r="O439">
        <v>1257.1320000000001</v>
      </c>
      <c r="P439">
        <v>1257.1320000000001</v>
      </c>
    </row>
    <row r="440" spans="1:16" x14ac:dyDescent="0.25">
      <c r="A440" s="9">
        <v>39016</v>
      </c>
      <c r="B440">
        <v>1257.1320000000001</v>
      </c>
      <c r="C440">
        <v>1262.3050000000001</v>
      </c>
      <c r="D440">
        <v>1257.1320000000001</v>
      </c>
      <c r="E440">
        <v>1261.836</v>
      </c>
      <c r="F440">
        <v>1257.1320000000001</v>
      </c>
      <c r="O440">
        <v>1262.3050000000001</v>
      </c>
      <c r="P440">
        <v>1261.836</v>
      </c>
    </row>
    <row r="441" spans="1:16" x14ac:dyDescent="0.25">
      <c r="A441" s="9">
        <v>39017</v>
      </c>
      <c r="B441">
        <v>1261.328</v>
      </c>
      <c r="C441">
        <v>1261.328</v>
      </c>
      <c r="D441">
        <v>1254.877</v>
      </c>
      <c r="E441">
        <v>1260.0239999999999</v>
      </c>
      <c r="F441">
        <v>1261.328</v>
      </c>
      <c r="O441">
        <v>1261.328</v>
      </c>
      <c r="P441">
        <v>1260.0239999999999</v>
      </c>
    </row>
    <row r="442" spans="1:16" x14ac:dyDescent="0.25">
      <c r="A442" s="9">
        <v>39020</v>
      </c>
      <c r="B442">
        <v>1262.088</v>
      </c>
      <c r="C442">
        <v>1282.192</v>
      </c>
      <c r="D442">
        <v>1262.088</v>
      </c>
      <c r="E442">
        <v>1282.192</v>
      </c>
      <c r="F442">
        <v>1262.088</v>
      </c>
      <c r="O442">
        <v>1282.192</v>
      </c>
      <c r="P442">
        <v>1282.192</v>
      </c>
    </row>
    <row r="443" spans="1:16" x14ac:dyDescent="0.25">
      <c r="A443" s="9">
        <v>39021</v>
      </c>
      <c r="B443">
        <v>1285.6790000000001</v>
      </c>
      <c r="C443">
        <v>1302.3440000000001</v>
      </c>
      <c r="D443">
        <v>1285.6790000000001</v>
      </c>
      <c r="E443">
        <v>1302.2149999999999</v>
      </c>
      <c r="F443">
        <v>1285.6790000000001</v>
      </c>
      <c r="O443">
        <v>1302.3440000000001</v>
      </c>
      <c r="P443">
        <v>1302.2149999999999</v>
      </c>
    </row>
    <row r="444" spans="1:16" x14ac:dyDescent="0.25">
      <c r="A444" s="9">
        <v>39022</v>
      </c>
      <c r="B444">
        <v>1303.4079999999999</v>
      </c>
      <c r="C444">
        <v>1321.4059999999999</v>
      </c>
      <c r="D444">
        <v>1303.4079999999999</v>
      </c>
      <c r="E444">
        <v>1321.4059999999999</v>
      </c>
      <c r="F444">
        <v>1303.4079999999999</v>
      </c>
      <c r="O444">
        <v>1321.4059999999999</v>
      </c>
      <c r="P444">
        <v>1321.4059999999999</v>
      </c>
    </row>
    <row r="445" spans="1:16" x14ac:dyDescent="0.25">
      <c r="A445" s="9">
        <v>39023</v>
      </c>
      <c r="B445">
        <v>1324.069</v>
      </c>
      <c r="C445">
        <v>1329.999</v>
      </c>
      <c r="D445">
        <v>1324.069</v>
      </c>
      <c r="E445">
        <v>1329.999</v>
      </c>
      <c r="F445">
        <v>1324.069</v>
      </c>
      <c r="O445">
        <v>1329.999</v>
      </c>
      <c r="P445">
        <v>1329.999</v>
      </c>
    </row>
    <row r="446" spans="1:16" x14ac:dyDescent="0.25">
      <c r="A446" s="9">
        <v>39024</v>
      </c>
      <c r="B446">
        <v>1332.694</v>
      </c>
      <c r="C446">
        <v>1341.46</v>
      </c>
      <c r="D446">
        <v>1332.694</v>
      </c>
      <c r="E446">
        <v>1333.867</v>
      </c>
      <c r="F446">
        <v>1332.694</v>
      </c>
      <c r="O446">
        <v>1341.46</v>
      </c>
      <c r="P446">
        <v>1333.867</v>
      </c>
    </row>
    <row r="447" spans="1:16" x14ac:dyDescent="0.25">
      <c r="A447" s="9">
        <v>39027</v>
      </c>
      <c r="B447">
        <v>1325.5119999999999</v>
      </c>
      <c r="C447">
        <v>1370.944</v>
      </c>
      <c r="D447">
        <v>1325.5119999999999</v>
      </c>
      <c r="E447">
        <v>1370.944</v>
      </c>
      <c r="F447">
        <v>1325.5119999999999</v>
      </c>
      <c r="O447">
        <v>1370.944</v>
      </c>
      <c r="P447">
        <v>1370.944</v>
      </c>
    </row>
    <row r="448" spans="1:16" x14ac:dyDescent="0.25">
      <c r="A448" s="9">
        <v>39028</v>
      </c>
      <c r="B448">
        <v>1375.2360000000001</v>
      </c>
      <c r="C448">
        <v>1375.2360000000001</v>
      </c>
      <c r="D448">
        <v>1355.9780000000001</v>
      </c>
      <c r="E448">
        <v>1364.2729999999999</v>
      </c>
      <c r="F448">
        <v>1375.2360000000001</v>
      </c>
      <c r="O448">
        <v>1375.2360000000001</v>
      </c>
      <c r="P448">
        <v>1364.2729999999999</v>
      </c>
    </row>
    <row r="449" spans="1:16" x14ac:dyDescent="0.25">
      <c r="A449" s="9">
        <v>39029</v>
      </c>
      <c r="B449">
        <v>1363.6990000000001</v>
      </c>
      <c r="C449">
        <v>1363.6990000000001</v>
      </c>
      <c r="D449">
        <v>1340.1130000000001</v>
      </c>
      <c r="E449">
        <v>1340.1130000000001</v>
      </c>
      <c r="F449">
        <v>1363.6990000000001</v>
      </c>
      <c r="O449">
        <v>1363.6990000000001</v>
      </c>
      <c r="P449">
        <v>1340.1130000000001</v>
      </c>
    </row>
    <row r="450" spans="1:16" x14ac:dyDescent="0.25">
      <c r="A450" s="9">
        <v>39030</v>
      </c>
      <c r="B450">
        <v>1334.7339999999999</v>
      </c>
      <c r="C450">
        <v>1360.596</v>
      </c>
      <c r="D450">
        <v>1334.7339999999999</v>
      </c>
      <c r="E450">
        <v>1360.596</v>
      </c>
      <c r="F450">
        <v>1334.7339999999999</v>
      </c>
      <c r="O450">
        <v>1360.596</v>
      </c>
      <c r="P450">
        <v>1360.596</v>
      </c>
    </row>
    <row r="451" spans="1:16" x14ac:dyDescent="0.25">
      <c r="A451" s="9">
        <v>39031</v>
      </c>
      <c r="B451">
        <v>1362.9380000000001</v>
      </c>
      <c r="C451">
        <v>1362.9380000000001</v>
      </c>
      <c r="D451">
        <v>1335.431</v>
      </c>
      <c r="E451">
        <v>1335.431</v>
      </c>
      <c r="F451">
        <v>1362.9380000000001</v>
      </c>
      <c r="O451">
        <v>1362.9380000000001</v>
      </c>
      <c r="P451">
        <v>1335.431</v>
      </c>
    </row>
    <row r="452" spans="1:16" x14ac:dyDescent="0.25">
      <c r="A452" s="9">
        <v>39034</v>
      </c>
      <c r="B452">
        <v>1333.7170000000001</v>
      </c>
      <c r="C452">
        <v>1333.7170000000001</v>
      </c>
      <c r="D452">
        <v>1302.6869999999999</v>
      </c>
      <c r="E452">
        <v>1302.6869999999999</v>
      </c>
      <c r="F452">
        <v>1333.7170000000001</v>
      </c>
      <c r="O452">
        <v>1333.7170000000001</v>
      </c>
      <c r="P452">
        <v>1302.6869999999999</v>
      </c>
    </row>
    <row r="453" spans="1:16" x14ac:dyDescent="0.25">
      <c r="A453" s="9">
        <v>39035</v>
      </c>
      <c r="B453">
        <v>1299.616</v>
      </c>
      <c r="C453">
        <v>1304.106</v>
      </c>
      <c r="D453">
        <v>1274.739</v>
      </c>
      <c r="E453">
        <v>1304.106</v>
      </c>
      <c r="F453">
        <v>1299.616</v>
      </c>
      <c r="O453">
        <v>1304.106</v>
      </c>
      <c r="P453">
        <v>1304.106</v>
      </c>
    </row>
    <row r="454" spans="1:16" x14ac:dyDescent="0.25">
      <c r="A454" s="9">
        <v>39036</v>
      </c>
      <c r="B454">
        <v>1301.4169999999999</v>
      </c>
      <c r="C454">
        <v>1349.145</v>
      </c>
      <c r="D454">
        <v>1301.4169999999999</v>
      </c>
      <c r="E454">
        <v>1349.145</v>
      </c>
      <c r="F454">
        <v>1301.4169999999999</v>
      </c>
      <c r="O454">
        <v>1349.145</v>
      </c>
      <c r="P454">
        <v>1349.145</v>
      </c>
    </row>
    <row r="455" spans="1:16" x14ac:dyDescent="0.25">
      <c r="A455" s="9">
        <v>39037</v>
      </c>
      <c r="B455">
        <v>1352.528</v>
      </c>
      <c r="C455">
        <v>1365.4010000000001</v>
      </c>
      <c r="D455">
        <v>1340.694</v>
      </c>
      <c r="E455">
        <v>1340.694</v>
      </c>
      <c r="F455">
        <v>1352.528</v>
      </c>
      <c r="O455">
        <v>1365.4010000000001</v>
      </c>
      <c r="P455">
        <v>1340.694</v>
      </c>
    </row>
    <row r="456" spans="1:16" x14ac:dyDescent="0.25">
      <c r="A456" s="9">
        <v>39038</v>
      </c>
      <c r="B456">
        <v>1333.0730000000001</v>
      </c>
      <c r="C456">
        <v>1378.9949999999999</v>
      </c>
      <c r="D456">
        <v>1333.0730000000001</v>
      </c>
      <c r="E456">
        <v>1378.9949999999999</v>
      </c>
      <c r="F456">
        <v>1333.0730000000001</v>
      </c>
      <c r="O456">
        <v>1378.9949999999999</v>
      </c>
      <c r="P456">
        <v>1378.9949999999999</v>
      </c>
    </row>
    <row r="457" spans="1:16" x14ac:dyDescent="0.25">
      <c r="A457" s="9">
        <v>39041</v>
      </c>
      <c r="B457">
        <v>1386.9770000000001</v>
      </c>
      <c r="C457">
        <v>1408.7159999999999</v>
      </c>
      <c r="D457">
        <v>1386.0840000000001</v>
      </c>
      <c r="E457">
        <v>1408.7159999999999</v>
      </c>
      <c r="F457">
        <v>1386.9770000000001</v>
      </c>
      <c r="O457">
        <v>1408.7159999999999</v>
      </c>
      <c r="P457">
        <v>1408.7159999999999</v>
      </c>
    </row>
    <row r="458" spans="1:16" x14ac:dyDescent="0.25">
      <c r="A458" s="9">
        <v>39042</v>
      </c>
      <c r="B458">
        <v>1406.067</v>
      </c>
      <c r="C458">
        <v>1425.1610000000001</v>
      </c>
      <c r="D458">
        <v>1406.067</v>
      </c>
      <c r="E458">
        <v>1425.1610000000001</v>
      </c>
      <c r="F458">
        <v>1406.067</v>
      </c>
      <c r="O458">
        <v>1425.1610000000001</v>
      </c>
      <c r="P458">
        <v>1425.1610000000001</v>
      </c>
    </row>
    <row r="459" spans="1:16" x14ac:dyDescent="0.25">
      <c r="A459" s="9">
        <v>39043</v>
      </c>
      <c r="B459">
        <v>1420.422</v>
      </c>
      <c r="C459">
        <v>1431.1120000000001</v>
      </c>
      <c r="D459">
        <v>1420.422</v>
      </c>
      <c r="E459">
        <v>1426.548</v>
      </c>
      <c r="F459">
        <v>1420.422</v>
      </c>
      <c r="O459">
        <v>1431.1120000000001</v>
      </c>
      <c r="P459">
        <v>1426.548</v>
      </c>
    </row>
    <row r="460" spans="1:16" x14ac:dyDescent="0.25">
      <c r="A460" s="9">
        <v>39044</v>
      </c>
      <c r="B460">
        <v>1425.778</v>
      </c>
      <c r="C460">
        <v>1443.7929999999999</v>
      </c>
      <c r="D460">
        <v>1425.778</v>
      </c>
      <c r="E460">
        <v>1440.098</v>
      </c>
      <c r="F460">
        <v>1425.778</v>
      </c>
      <c r="O460">
        <v>1443.7929999999999</v>
      </c>
      <c r="P460">
        <v>1440.098</v>
      </c>
    </row>
    <row r="461" spans="1:16" x14ac:dyDescent="0.25">
      <c r="A461" s="9">
        <v>39045</v>
      </c>
      <c r="B461">
        <v>1438.3140000000001</v>
      </c>
      <c r="C461">
        <v>1443.365</v>
      </c>
      <c r="D461">
        <v>1431.7190000000001</v>
      </c>
      <c r="E461">
        <v>1443.365</v>
      </c>
      <c r="F461">
        <v>1438.3140000000001</v>
      </c>
      <c r="O461">
        <v>1443.365</v>
      </c>
      <c r="P461">
        <v>1443.365</v>
      </c>
    </row>
    <row r="462" spans="1:16" x14ac:dyDescent="0.25">
      <c r="A462" s="9">
        <v>39048</v>
      </c>
      <c r="B462">
        <v>1439.729</v>
      </c>
      <c r="C462">
        <v>1461.6479999999999</v>
      </c>
      <c r="D462">
        <v>1439.729</v>
      </c>
      <c r="E462">
        <v>1461.6479999999999</v>
      </c>
      <c r="F462">
        <v>1439.729</v>
      </c>
      <c r="O462">
        <v>1461.6479999999999</v>
      </c>
      <c r="P462">
        <v>1461.6479999999999</v>
      </c>
    </row>
    <row r="463" spans="1:16" x14ac:dyDescent="0.25">
      <c r="A463" s="9">
        <v>39049</v>
      </c>
      <c r="B463">
        <v>1460.77</v>
      </c>
      <c r="C463">
        <v>1460.77</v>
      </c>
      <c r="D463">
        <v>1451.107</v>
      </c>
      <c r="E463">
        <v>1455.4390000000001</v>
      </c>
      <c r="F463">
        <v>1460.77</v>
      </c>
      <c r="O463">
        <v>1460.77</v>
      </c>
      <c r="P463">
        <v>1455.4390000000001</v>
      </c>
    </row>
    <row r="464" spans="1:16" x14ac:dyDescent="0.25">
      <c r="A464" s="9">
        <v>39050</v>
      </c>
      <c r="B464">
        <v>1433.1079999999999</v>
      </c>
      <c r="C464">
        <v>1472.412</v>
      </c>
      <c r="D464">
        <v>1433.1079999999999</v>
      </c>
      <c r="E464">
        <v>1472.412</v>
      </c>
      <c r="F464">
        <v>1433.1079999999999</v>
      </c>
      <c r="O464">
        <v>1472.412</v>
      </c>
      <c r="P464">
        <v>1472.412</v>
      </c>
    </row>
    <row r="465" spans="1:16" x14ac:dyDescent="0.25">
      <c r="A465" s="9">
        <v>39051</v>
      </c>
      <c r="B465">
        <v>1477.01</v>
      </c>
      <c r="C465">
        <v>1524.846</v>
      </c>
      <c r="D465">
        <v>1477.01</v>
      </c>
      <c r="E465">
        <v>1524.846</v>
      </c>
      <c r="F465">
        <v>1477.01</v>
      </c>
      <c r="O465">
        <v>1524.846</v>
      </c>
      <c r="P465">
        <v>1524.846</v>
      </c>
    </row>
    <row r="466" spans="1:16" x14ac:dyDescent="0.25">
      <c r="A466" s="9">
        <v>39052</v>
      </c>
      <c r="B466">
        <v>1530.529</v>
      </c>
      <c r="C466">
        <v>1550.104</v>
      </c>
      <c r="D466">
        <v>1530.529</v>
      </c>
      <c r="E466">
        <v>1533.0129999999999</v>
      </c>
      <c r="F466">
        <v>1530.529</v>
      </c>
      <c r="O466">
        <v>1550.104</v>
      </c>
      <c r="P466">
        <v>1533.0129999999999</v>
      </c>
    </row>
    <row r="467" spans="1:16" x14ac:dyDescent="0.25">
      <c r="A467" s="9">
        <v>39055</v>
      </c>
      <c r="B467">
        <v>1537.595</v>
      </c>
      <c r="C467">
        <v>1574.2560000000001</v>
      </c>
      <c r="D467">
        <v>1537.595</v>
      </c>
      <c r="E467">
        <v>1574.2560000000001</v>
      </c>
      <c r="F467">
        <v>1537.595</v>
      </c>
      <c r="O467">
        <v>1574.2560000000001</v>
      </c>
      <c r="P467">
        <v>1574.2560000000001</v>
      </c>
    </row>
    <row r="468" spans="1:16" x14ac:dyDescent="0.25">
      <c r="A468" s="9">
        <v>39056</v>
      </c>
      <c r="B468">
        <v>1579.124</v>
      </c>
      <c r="C468">
        <v>1589.932</v>
      </c>
      <c r="D468">
        <v>1579.124</v>
      </c>
      <c r="E468">
        <v>1585.13</v>
      </c>
      <c r="F468">
        <v>1579.124</v>
      </c>
      <c r="O468">
        <v>1589.932</v>
      </c>
      <c r="P468">
        <v>1585.13</v>
      </c>
    </row>
    <row r="469" spans="1:16" x14ac:dyDescent="0.25">
      <c r="A469" s="9">
        <v>39057</v>
      </c>
      <c r="B469">
        <v>1585.674</v>
      </c>
      <c r="C469">
        <v>1585.674</v>
      </c>
      <c r="D469">
        <v>1548.0920000000001</v>
      </c>
      <c r="E469">
        <v>1563.425</v>
      </c>
      <c r="F469">
        <v>1585.674</v>
      </c>
      <c r="O469">
        <v>1585.674</v>
      </c>
      <c r="P469">
        <v>1563.425</v>
      </c>
    </row>
    <row r="470" spans="1:16" x14ac:dyDescent="0.25">
      <c r="A470" s="9">
        <v>39058</v>
      </c>
      <c r="B470">
        <v>1560.171</v>
      </c>
      <c r="C470">
        <v>1595.3679999999999</v>
      </c>
      <c r="D470">
        <v>1560.171</v>
      </c>
      <c r="E470">
        <v>1570.2539999999999</v>
      </c>
      <c r="F470">
        <v>1560.171</v>
      </c>
      <c r="O470">
        <v>1595.3679999999999</v>
      </c>
      <c r="P470">
        <v>1570.2539999999999</v>
      </c>
    </row>
    <row r="471" spans="1:16" x14ac:dyDescent="0.25">
      <c r="A471" s="9">
        <v>39059</v>
      </c>
      <c r="B471">
        <v>1554.1880000000001</v>
      </c>
      <c r="C471">
        <v>1554.1880000000001</v>
      </c>
      <c r="D471">
        <v>1508.222</v>
      </c>
      <c r="E471">
        <v>1508.222</v>
      </c>
      <c r="F471">
        <v>1554.1880000000001</v>
      </c>
      <c r="O471">
        <v>1554.1880000000001</v>
      </c>
      <c r="P471">
        <v>1508.222</v>
      </c>
    </row>
    <row r="472" spans="1:16" x14ac:dyDescent="0.25">
      <c r="A472" s="9">
        <v>39062</v>
      </c>
      <c r="B472">
        <v>1545.9690000000001</v>
      </c>
      <c r="C472">
        <v>1573.8689999999999</v>
      </c>
      <c r="D472">
        <v>1545.9690000000001</v>
      </c>
      <c r="E472">
        <v>1573.8689999999999</v>
      </c>
      <c r="F472">
        <v>1545.9690000000001</v>
      </c>
      <c r="O472">
        <v>1573.8689999999999</v>
      </c>
      <c r="P472">
        <v>1573.8689999999999</v>
      </c>
    </row>
    <row r="473" spans="1:16" x14ac:dyDescent="0.25">
      <c r="A473" s="9">
        <v>39063</v>
      </c>
      <c r="B473">
        <v>1580.655</v>
      </c>
      <c r="C473">
        <v>1586.934</v>
      </c>
      <c r="D473">
        <v>1566.3630000000001</v>
      </c>
      <c r="E473">
        <v>1586.934</v>
      </c>
      <c r="F473">
        <v>1580.655</v>
      </c>
      <c r="O473">
        <v>1586.934</v>
      </c>
      <c r="P473">
        <v>1586.934</v>
      </c>
    </row>
    <row r="474" spans="1:16" x14ac:dyDescent="0.25">
      <c r="A474" s="9">
        <v>39064</v>
      </c>
      <c r="B474">
        <v>1588.3630000000001</v>
      </c>
      <c r="C474">
        <v>1603.8720000000001</v>
      </c>
      <c r="D474">
        <v>1587.7950000000001</v>
      </c>
      <c r="E474">
        <v>1603.8720000000001</v>
      </c>
      <c r="F474">
        <v>1588.3630000000001</v>
      </c>
      <c r="O474">
        <v>1603.8720000000001</v>
      </c>
      <c r="P474">
        <v>1603.8720000000001</v>
      </c>
    </row>
    <row r="475" spans="1:16" x14ac:dyDescent="0.25">
      <c r="A475" s="9">
        <v>39065</v>
      </c>
      <c r="B475">
        <v>1607.1859999999999</v>
      </c>
      <c r="C475">
        <v>1627.307</v>
      </c>
      <c r="D475">
        <v>1607.1859999999999</v>
      </c>
      <c r="E475">
        <v>1627.307</v>
      </c>
      <c r="F475">
        <v>1607.1859999999999</v>
      </c>
      <c r="O475">
        <v>1627.307</v>
      </c>
      <c r="P475">
        <v>1627.307</v>
      </c>
    </row>
    <row r="476" spans="1:16" x14ac:dyDescent="0.25">
      <c r="A476" s="9">
        <v>39066</v>
      </c>
      <c r="B476">
        <v>1639.163</v>
      </c>
      <c r="C476">
        <v>1644.067</v>
      </c>
      <c r="D476">
        <v>1639.163</v>
      </c>
      <c r="E476">
        <v>1644.067</v>
      </c>
      <c r="F476">
        <v>1639.163</v>
      </c>
      <c r="O476">
        <v>1644.067</v>
      </c>
      <c r="P476">
        <v>1644.067</v>
      </c>
    </row>
    <row r="477" spans="1:16" x14ac:dyDescent="0.25">
      <c r="A477" s="9">
        <v>39069</v>
      </c>
      <c r="B477">
        <v>1675.154</v>
      </c>
      <c r="C477">
        <v>1675.154</v>
      </c>
      <c r="D477">
        <v>1667.3230000000001</v>
      </c>
      <c r="E477">
        <v>1667.3230000000001</v>
      </c>
      <c r="F477">
        <v>1675.154</v>
      </c>
      <c r="O477">
        <v>1675.154</v>
      </c>
      <c r="P477">
        <v>1667.3230000000001</v>
      </c>
    </row>
    <row r="478" spans="1:16" x14ac:dyDescent="0.25">
      <c r="A478" s="9">
        <v>39070</v>
      </c>
      <c r="B478">
        <v>1663.3530000000001</v>
      </c>
      <c r="C478">
        <v>1678.4880000000001</v>
      </c>
      <c r="D478">
        <v>1663.3530000000001</v>
      </c>
      <c r="E478">
        <v>1678.4880000000001</v>
      </c>
      <c r="F478">
        <v>1663.3530000000001</v>
      </c>
      <c r="O478">
        <v>1678.4880000000001</v>
      </c>
      <c r="P478">
        <v>1678.4880000000001</v>
      </c>
    </row>
    <row r="479" spans="1:16" x14ac:dyDescent="0.25">
      <c r="A479" s="9">
        <v>39071</v>
      </c>
      <c r="B479">
        <v>1682.4690000000001</v>
      </c>
      <c r="C479">
        <v>1685.172</v>
      </c>
      <c r="D479">
        <v>1682.4690000000001</v>
      </c>
      <c r="E479">
        <v>1685.172</v>
      </c>
      <c r="F479">
        <v>1682.4690000000001</v>
      </c>
      <c r="O479">
        <v>1685.172</v>
      </c>
      <c r="P479">
        <v>1685.172</v>
      </c>
    </row>
    <row r="480" spans="1:16" x14ac:dyDescent="0.25">
      <c r="A480" s="9">
        <v>39072</v>
      </c>
      <c r="B480">
        <v>1679.8209999999999</v>
      </c>
      <c r="C480">
        <v>1679.8209999999999</v>
      </c>
      <c r="D480">
        <v>1648.9590000000001</v>
      </c>
      <c r="E480">
        <v>1648.9590000000001</v>
      </c>
      <c r="F480">
        <v>1679.8209999999999</v>
      </c>
      <c r="O480">
        <v>1679.8209999999999</v>
      </c>
      <c r="P480">
        <v>1648.9590000000001</v>
      </c>
    </row>
    <row r="481" spans="1:16" x14ac:dyDescent="0.25">
      <c r="A481" s="9">
        <v>39073</v>
      </c>
      <c r="B481">
        <v>1640.92</v>
      </c>
      <c r="C481">
        <v>1640.92</v>
      </c>
      <c r="D481">
        <v>1637.68</v>
      </c>
      <c r="E481">
        <v>1637.68</v>
      </c>
      <c r="F481">
        <v>1640.92</v>
      </c>
      <c r="O481">
        <v>1640.92</v>
      </c>
      <c r="P481">
        <v>1637.68</v>
      </c>
    </row>
    <row r="482" spans="1:16" x14ac:dyDescent="0.25">
      <c r="A482" s="9">
        <v>39076</v>
      </c>
      <c r="B482">
        <v>1679.963</v>
      </c>
      <c r="C482">
        <v>1679.963</v>
      </c>
      <c r="D482">
        <v>1668.7049999999999</v>
      </c>
      <c r="E482">
        <v>1668.7049999999999</v>
      </c>
      <c r="F482">
        <v>1679.963</v>
      </c>
      <c r="O482">
        <v>1679.963</v>
      </c>
      <c r="P482">
        <v>1668.7049999999999</v>
      </c>
    </row>
    <row r="483" spans="1:16" x14ac:dyDescent="0.25">
      <c r="A483" s="9">
        <v>39077</v>
      </c>
      <c r="B483">
        <v>1673.55</v>
      </c>
      <c r="C483">
        <v>1688.0329999999999</v>
      </c>
      <c r="D483">
        <v>1665.9449999999999</v>
      </c>
      <c r="E483">
        <v>1688.0329999999999</v>
      </c>
      <c r="F483">
        <v>1673.55</v>
      </c>
      <c r="O483">
        <v>1688.0329999999999</v>
      </c>
      <c r="P483">
        <v>1688.0329999999999</v>
      </c>
    </row>
    <row r="484" spans="1:16" x14ac:dyDescent="0.25">
      <c r="A484" s="9">
        <v>39078</v>
      </c>
      <c r="B484">
        <v>1688.0340000000001</v>
      </c>
      <c r="C484">
        <v>1718.087</v>
      </c>
      <c r="D484">
        <v>1688.0340000000001</v>
      </c>
      <c r="E484">
        <v>1718.087</v>
      </c>
      <c r="F484">
        <v>1688.0340000000001</v>
      </c>
      <c r="O484">
        <v>1718.087</v>
      </c>
      <c r="P484">
        <v>1718.087</v>
      </c>
    </row>
    <row r="485" spans="1:16" x14ac:dyDescent="0.25">
      <c r="A485" s="9">
        <v>39079</v>
      </c>
      <c r="B485">
        <v>1720.8869999999999</v>
      </c>
      <c r="C485">
        <v>1720.8869999999999</v>
      </c>
      <c r="D485">
        <v>1704.7159999999999</v>
      </c>
      <c r="E485">
        <v>1715.7570000000001</v>
      </c>
      <c r="F485">
        <v>1720.8869999999999</v>
      </c>
      <c r="O485">
        <v>1720.8869999999999</v>
      </c>
      <c r="P485">
        <v>1715.7570000000001</v>
      </c>
    </row>
    <row r="486" spans="1:16" x14ac:dyDescent="0.25">
      <c r="A486" s="9">
        <v>39080</v>
      </c>
      <c r="B486">
        <v>1721.4090000000001</v>
      </c>
      <c r="C486">
        <v>1763.694</v>
      </c>
      <c r="D486">
        <v>1721.4090000000001</v>
      </c>
      <c r="E486">
        <v>1763.694</v>
      </c>
      <c r="F486">
        <v>1721.4090000000001</v>
      </c>
      <c r="O486">
        <v>1763.694</v>
      </c>
      <c r="P486">
        <v>1763.694</v>
      </c>
    </row>
    <row r="487" spans="1:16" x14ac:dyDescent="0.25">
      <c r="A487" s="9">
        <v>39086</v>
      </c>
      <c r="B487">
        <v>1787.3789999999999</v>
      </c>
      <c r="C487">
        <v>1838.759</v>
      </c>
      <c r="D487">
        <v>1787.3789999999999</v>
      </c>
      <c r="E487">
        <v>1815.702</v>
      </c>
      <c r="F487">
        <v>1787.3789999999999</v>
      </c>
      <c r="O487">
        <v>1838.759</v>
      </c>
      <c r="P487">
        <v>1815.702</v>
      </c>
    </row>
    <row r="488" spans="1:16" x14ac:dyDescent="0.25">
      <c r="A488" s="9">
        <v>39087</v>
      </c>
      <c r="B488">
        <v>1805.9469999999999</v>
      </c>
      <c r="C488">
        <v>1871.982</v>
      </c>
      <c r="D488">
        <v>1805.9469999999999</v>
      </c>
      <c r="E488">
        <v>1871.982</v>
      </c>
      <c r="F488">
        <v>1805.9469999999999</v>
      </c>
      <c r="O488">
        <v>1871.982</v>
      </c>
      <c r="P488">
        <v>1871.982</v>
      </c>
    </row>
    <row r="489" spans="1:16" x14ac:dyDescent="0.25">
      <c r="A489" s="9">
        <v>39090</v>
      </c>
      <c r="B489">
        <v>1878.095</v>
      </c>
      <c r="C489">
        <v>1927.414</v>
      </c>
      <c r="D489">
        <v>1878.095</v>
      </c>
      <c r="E489">
        <v>1927.414</v>
      </c>
      <c r="F489">
        <v>1878.095</v>
      </c>
      <c r="O489">
        <v>1927.414</v>
      </c>
      <c r="P489">
        <v>1927.414</v>
      </c>
    </row>
    <row r="490" spans="1:16" x14ac:dyDescent="0.25">
      <c r="A490" s="9">
        <v>39091</v>
      </c>
      <c r="B490">
        <v>1930.5719999999999</v>
      </c>
      <c r="C490">
        <v>1998.7729999999999</v>
      </c>
      <c r="D490">
        <v>1930.5719999999999</v>
      </c>
      <c r="E490">
        <v>1998.7729999999999</v>
      </c>
      <c r="F490">
        <v>1930.5719999999999</v>
      </c>
      <c r="O490">
        <v>1998.7729999999999</v>
      </c>
      <c r="P490">
        <v>1998.7729999999999</v>
      </c>
    </row>
    <row r="491" spans="1:16" x14ac:dyDescent="0.25">
      <c r="A491" s="9">
        <v>39092</v>
      </c>
      <c r="B491">
        <v>2004.75</v>
      </c>
      <c r="C491">
        <v>2047.992</v>
      </c>
      <c r="D491">
        <v>2004.75</v>
      </c>
      <c r="E491">
        <v>2047.992</v>
      </c>
      <c r="F491">
        <v>2004.75</v>
      </c>
      <c r="O491">
        <v>2047.992</v>
      </c>
      <c r="P491">
        <v>2047.992</v>
      </c>
    </row>
    <row r="492" spans="1:16" x14ac:dyDescent="0.25">
      <c r="A492" s="9">
        <v>39093</v>
      </c>
      <c r="B492">
        <v>2051.2570000000001</v>
      </c>
      <c r="C492">
        <v>2064.8040000000001</v>
      </c>
      <c r="D492">
        <v>2012.326</v>
      </c>
      <c r="E492">
        <v>2012.326</v>
      </c>
      <c r="F492">
        <v>2051.2570000000001</v>
      </c>
      <c r="O492">
        <v>2064.8040000000001</v>
      </c>
      <c r="P492">
        <v>2012.326</v>
      </c>
    </row>
    <row r="493" spans="1:16" x14ac:dyDescent="0.25">
      <c r="A493" s="9">
        <v>39094</v>
      </c>
      <c r="B493">
        <v>1993.9349999999999</v>
      </c>
      <c r="C493">
        <v>1993.9349999999999</v>
      </c>
      <c r="D493">
        <v>1929.2550000000001</v>
      </c>
      <c r="E493">
        <v>1929.2550000000001</v>
      </c>
      <c r="F493">
        <v>1993.9349999999999</v>
      </c>
      <c r="O493">
        <v>1993.9349999999999</v>
      </c>
      <c r="P493">
        <v>1929.2550000000001</v>
      </c>
    </row>
    <row r="494" spans="1:16" x14ac:dyDescent="0.25">
      <c r="A494" s="9">
        <v>39097</v>
      </c>
      <c r="B494">
        <v>1923.1089999999999</v>
      </c>
      <c r="C494">
        <v>2029.7249999999999</v>
      </c>
      <c r="D494">
        <v>1923.1089999999999</v>
      </c>
      <c r="E494">
        <v>2029.7249999999999</v>
      </c>
      <c r="F494">
        <v>1923.1089999999999</v>
      </c>
      <c r="O494">
        <v>2029.7249999999999</v>
      </c>
      <c r="P494">
        <v>2029.7249999999999</v>
      </c>
    </row>
    <row r="495" spans="1:16" x14ac:dyDescent="0.25">
      <c r="A495" s="9">
        <v>39098</v>
      </c>
      <c r="B495">
        <v>2032.98</v>
      </c>
      <c r="C495">
        <v>2062.2020000000002</v>
      </c>
      <c r="D495">
        <v>2019.672</v>
      </c>
      <c r="E495">
        <v>2062.2020000000002</v>
      </c>
      <c r="F495">
        <v>2032.98</v>
      </c>
      <c r="O495">
        <v>2062.2020000000002</v>
      </c>
      <c r="P495">
        <v>2062.2020000000002</v>
      </c>
    </row>
    <row r="496" spans="1:16" x14ac:dyDescent="0.25">
      <c r="A496" s="9">
        <v>39099</v>
      </c>
      <c r="B496">
        <v>2069.759</v>
      </c>
      <c r="C496">
        <v>2101.0010000000002</v>
      </c>
      <c r="D496">
        <v>2064.538</v>
      </c>
      <c r="E496">
        <v>2064.538</v>
      </c>
      <c r="F496">
        <v>2069.759</v>
      </c>
      <c r="O496">
        <v>2101.0010000000002</v>
      </c>
      <c r="P496">
        <v>2064.538</v>
      </c>
    </row>
    <row r="497" spans="1:16" x14ac:dyDescent="0.25">
      <c r="A497" s="9">
        <v>39100</v>
      </c>
      <c r="B497">
        <v>2056.8879999999999</v>
      </c>
      <c r="C497">
        <v>2056.8879999999999</v>
      </c>
      <c r="D497">
        <v>2005.6420000000001</v>
      </c>
      <c r="E497">
        <v>2055.7249999999999</v>
      </c>
      <c r="F497">
        <v>2056.8879999999999</v>
      </c>
      <c r="O497">
        <v>2056.8879999999999</v>
      </c>
      <c r="P497">
        <v>2055.7249999999999</v>
      </c>
    </row>
    <row r="498" spans="1:16" x14ac:dyDescent="0.25">
      <c r="A498" s="9">
        <v>39101</v>
      </c>
      <c r="B498">
        <v>2059.4899999999998</v>
      </c>
      <c r="C498">
        <v>2122.3339999999998</v>
      </c>
      <c r="D498">
        <v>2059.4899999999998</v>
      </c>
      <c r="E498">
        <v>2122.3339999999998</v>
      </c>
      <c r="F498">
        <v>2059.4899999999998</v>
      </c>
      <c r="O498">
        <v>2122.3339999999998</v>
      </c>
      <c r="P498">
        <v>2122.3339999999998</v>
      </c>
    </row>
    <row r="499" spans="1:16" x14ac:dyDescent="0.25">
      <c r="A499" s="9">
        <v>39104</v>
      </c>
      <c r="B499">
        <v>2132.0210000000002</v>
      </c>
      <c r="C499">
        <v>2217.9270000000001</v>
      </c>
      <c r="D499">
        <v>2132.0210000000002</v>
      </c>
      <c r="E499">
        <v>2217.9270000000001</v>
      </c>
      <c r="F499">
        <v>2132.0210000000002</v>
      </c>
      <c r="O499">
        <v>2217.9270000000001</v>
      </c>
      <c r="P499">
        <v>2217.9270000000001</v>
      </c>
    </row>
    <row r="500" spans="1:16" x14ac:dyDescent="0.25">
      <c r="A500" s="9">
        <v>39105</v>
      </c>
      <c r="B500">
        <v>2236.2139999999999</v>
      </c>
      <c r="C500">
        <v>2250.6480000000001</v>
      </c>
      <c r="D500">
        <v>2196.2950000000001</v>
      </c>
      <c r="E500">
        <v>2250.6480000000001</v>
      </c>
      <c r="F500">
        <v>2236.2139999999999</v>
      </c>
      <c r="O500">
        <v>2250.6480000000001</v>
      </c>
      <c r="P500">
        <v>2250.6480000000001</v>
      </c>
    </row>
    <row r="501" spans="1:16" x14ac:dyDescent="0.25">
      <c r="A501" s="9">
        <v>39106</v>
      </c>
      <c r="B501">
        <v>2251.799</v>
      </c>
      <c r="C501">
        <v>2276.44</v>
      </c>
      <c r="D501">
        <v>2251.799</v>
      </c>
      <c r="E501">
        <v>2276.44</v>
      </c>
      <c r="F501">
        <v>2251.799</v>
      </c>
      <c r="O501">
        <v>2276.44</v>
      </c>
      <c r="P501">
        <v>2276.44</v>
      </c>
    </row>
    <row r="502" spans="1:16" x14ac:dyDescent="0.25">
      <c r="A502" s="9">
        <v>39107</v>
      </c>
      <c r="B502">
        <v>2251.88</v>
      </c>
      <c r="C502">
        <v>2251.88</v>
      </c>
      <c r="D502">
        <v>2176.3670000000002</v>
      </c>
      <c r="E502">
        <v>2176.3670000000002</v>
      </c>
      <c r="F502">
        <v>2251.88</v>
      </c>
      <c r="O502">
        <v>2251.88</v>
      </c>
      <c r="P502">
        <v>2176.3670000000002</v>
      </c>
    </row>
    <row r="503" spans="1:16" x14ac:dyDescent="0.25">
      <c r="A503" s="9">
        <v>39108</v>
      </c>
      <c r="B503">
        <v>2152.4</v>
      </c>
      <c r="C503">
        <v>2212.56</v>
      </c>
      <c r="D503">
        <v>2126.7559999999999</v>
      </c>
      <c r="E503">
        <v>2212.56</v>
      </c>
      <c r="F503">
        <v>2152.4</v>
      </c>
      <c r="O503">
        <v>2212.56</v>
      </c>
      <c r="P503">
        <v>2212.56</v>
      </c>
    </row>
    <row r="504" spans="1:16" x14ac:dyDescent="0.25">
      <c r="A504" s="9">
        <v>39111</v>
      </c>
      <c r="B504">
        <v>2227.3969999999999</v>
      </c>
      <c r="C504">
        <v>2286.3609999999999</v>
      </c>
      <c r="D504">
        <v>2227.3969999999999</v>
      </c>
      <c r="E504">
        <v>2286.3609999999999</v>
      </c>
      <c r="F504">
        <v>2227.3969999999999</v>
      </c>
      <c r="O504">
        <v>2286.3609999999999</v>
      </c>
      <c r="P504">
        <v>2286.3609999999999</v>
      </c>
    </row>
    <row r="505" spans="1:16" x14ac:dyDescent="0.25">
      <c r="A505" s="9">
        <v>39112</v>
      </c>
      <c r="B505">
        <v>2298.6179999999999</v>
      </c>
      <c r="C505">
        <v>2298.6179999999999</v>
      </c>
      <c r="D505">
        <v>2285.3530000000001</v>
      </c>
      <c r="E505">
        <v>2285.3530000000001</v>
      </c>
      <c r="F505">
        <v>2298.6179999999999</v>
      </c>
      <c r="O505">
        <v>2298.6179999999999</v>
      </c>
      <c r="P505">
        <v>2285.3530000000001</v>
      </c>
    </row>
    <row r="506" spans="1:16" x14ac:dyDescent="0.25">
      <c r="A506" s="9">
        <v>39113</v>
      </c>
      <c r="B506">
        <v>2275.9090000000001</v>
      </c>
      <c r="C506">
        <v>2275.9090000000001</v>
      </c>
      <c r="D506">
        <v>2136.5619999999999</v>
      </c>
      <c r="E506">
        <v>2136.5619999999999</v>
      </c>
      <c r="F506">
        <v>2275.9090000000001</v>
      </c>
      <c r="O506">
        <v>2275.9090000000001</v>
      </c>
      <c r="P506">
        <v>2136.5619999999999</v>
      </c>
    </row>
    <row r="507" spans="1:16" x14ac:dyDescent="0.25">
      <c r="A507" s="9">
        <v>39114</v>
      </c>
      <c r="B507">
        <v>2103.3710000000001</v>
      </c>
      <c r="C507">
        <v>2122.2339999999999</v>
      </c>
      <c r="D507">
        <v>2101.5050000000001</v>
      </c>
      <c r="E507">
        <v>2122.2339999999999</v>
      </c>
      <c r="F507">
        <v>2103.3710000000001</v>
      </c>
      <c r="O507">
        <v>2122.2339999999999</v>
      </c>
      <c r="P507">
        <v>2122.2339999999999</v>
      </c>
    </row>
    <row r="508" spans="1:16" x14ac:dyDescent="0.25">
      <c r="A508" s="9">
        <v>39115</v>
      </c>
      <c r="B508">
        <v>2123.306</v>
      </c>
      <c r="C508">
        <v>2123.306</v>
      </c>
      <c r="D508">
        <v>2039.9079999999999</v>
      </c>
      <c r="E508">
        <v>2039.9079999999999</v>
      </c>
      <c r="F508">
        <v>2123.306</v>
      </c>
      <c r="O508">
        <v>2123.306</v>
      </c>
      <c r="P508">
        <v>2039.9079999999999</v>
      </c>
    </row>
    <row r="509" spans="1:16" x14ac:dyDescent="0.25">
      <c r="A509" s="9">
        <v>39118</v>
      </c>
      <c r="B509">
        <v>2023.25</v>
      </c>
      <c r="C509">
        <v>2047.4970000000001</v>
      </c>
      <c r="D509">
        <v>2020.8130000000001</v>
      </c>
      <c r="E509">
        <v>2020.8130000000001</v>
      </c>
      <c r="F509">
        <v>2023.25</v>
      </c>
      <c r="O509">
        <v>2047.4970000000001</v>
      </c>
      <c r="P509">
        <v>2020.8130000000001</v>
      </c>
    </row>
    <row r="510" spans="1:16" x14ac:dyDescent="0.25">
      <c r="A510" s="9">
        <v>39119</v>
      </c>
      <c r="B510">
        <v>2027.047</v>
      </c>
      <c r="C510">
        <v>2046.0940000000001</v>
      </c>
      <c r="D510">
        <v>2007.7670000000001</v>
      </c>
      <c r="E510">
        <v>2046.0940000000001</v>
      </c>
      <c r="F510">
        <v>2027.047</v>
      </c>
      <c r="O510">
        <v>2046.0940000000001</v>
      </c>
      <c r="P510">
        <v>2046.0940000000001</v>
      </c>
    </row>
    <row r="511" spans="1:16" x14ac:dyDescent="0.25">
      <c r="A511" s="9">
        <v>39120</v>
      </c>
      <c r="B511">
        <v>2059.48</v>
      </c>
      <c r="C511">
        <v>2105.2170000000001</v>
      </c>
      <c r="D511">
        <v>2059.48</v>
      </c>
      <c r="E511">
        <v>2101.0230000000001</v>
      </c>
      <c r="F511">
        <v>2059.48</v>
      </c>
      <c r="O511">
        <v>2105.2170000000001</v>
      </c>
      <c r="P511">
        <v>2101.0230000000001</v>
      </c>
    </row>
    <row r="512" spans="1:16" x14ac:dyDescent="0.25">
      <c r="A512" s="9">
        <v>39121</v>
      </c>
      <c r="B512">
        <v>2107.5839999999998</v>
      </c>
      <c r="C512">
        <v>2160.549</v>
      </c>
      <c r="D512">
        <v>2107.5839999999998</v>
      </c>
      <c r="E512">
        <v>2160.549</v>
      </c>
      <c r="F512">
        <v>2107.5839999999998</v>
      </c>
      <c r="O512">
        <v>2160.549</v>
      </c>
      <c r="P512">
        <v>2160.549</v>
      </c>
    </row>
    <row r="513" spans="1:16" x14ac:dyDescent="0.25">
      <c r="A513" s="9">
        <v>39122</v>
      </c>
      <c r="B513">
        <v>2166.7489999999998</v>
      </c>
      <c r="C513">
        <v>2166.7489999999998</v>
      </c>
      <c r="D513">
        <v>2148.6129999999998</v>
      </c>
      <c r="E513">
        <v>2155.5279999999998</v>
      </c>
      <c r="F513">
        <v>2166.7489999999998</v>
      </c>
      <c r="O513">
        <v>2166.7489999999998</v>
      </c>
      <c r="P513">
        <v>2155.5279999999998</v>
      </c>
    </row>
    <row r="514" spans="1:16" x14ac:dyDescent="0.25">
      <c r="A514" s="9">
        <v>39125</v>
      </c>
      <c r="B514">
        <v>2156.2370000000001</v>
      </c>
      <c r="C514">
        <v>2225.7750000000001</v>
      </c>
      <c r="D514">
        <v>2156.2370000000001</v>
      </c>
      <c r="E514">
        <v>2225.7750000000001</v>
      </c>
      <c r="F514">
        <v>2156.2370000000001</v>
      </c>
      <c r="O514">
        <v>2225.7750000000001</v>
      </c>
      <c r="P514">
        <v>2225.7750000000001</v>
      </c>
    </row>
    <row r="515" spans="1:16" x14ac:dyDescent="0.25">
      <c r="A515" s="9">
        <v>39126</v>
      </c>
      <c r="B515">
        <v>2232.6320000000001</v>
      </c>
      <c r="C515">
        <v>2258.4830000000002</v>
      </c>
      <c r="D515">
        <v>2228.0140000000001</v>
      </c>
      <c r="E515">
        <v>2258.4830000000002</v>
      </c>
      <c r="F515">
        <v>2232.6320000000001</v>
      </c>
      <c r="O515">
        <v>2258.4830000000002</v>
      </c>
      <c r="P515">
        <v>2258.4830000000002</v>
      </c>
    </row>
    <row r="516" spans="1:16" x14ac:dyDescent="0.25">
      <c r="A516" s="9">
        <v>39127</v>
      </c>
      <c r="B516">
        <v>2258.4830000000002</v>
      </c>
      <c r="C516">
        <v>2320.0079999999998</v>
      </c>
      <c r="D516">
        <v>2258.4830000000002</v>
      </c>
      <c r="E516">
        <v>2320.0079999999998</v>
      </c>
      <c r="F516">
        <v>2258.4830000000002</v>
      </c>
      <c r="O516">
        <v>2320.0079999999998</v>
      </c>
      <c r="P516">
        <v>2320.0079999999998</v>
      </c>
    </row>
    <row r="517" spans="1:16" x14ac:dyDescent="0.25">
      <c r="A517" s="9">
        <v>39128</v>
      </c>
      <c r="B517">
        <v>2332.8020000000001</v>
      </c>
      <c r="C517">
        <v>2398.415</v>
      </c>
      <c r="D517">
        <v>2332.8020000000001</v>
      </c>
      <c r="E517">
        <v>2398.415</v>
      </c>
      <c r="F517">
        <v>2332.8020000000001</v>
      </c>
      <c r="O517">
        <v>2398.415</v>
      </c>
      <c r="P517">
        <v>2398.415</v>
      </c>
    </row>
    <row r="518" spans="1:16" x14ac:dyDescent="0.25">
      <c r="A518" s="9">
        <v>39129</v>
      </c>
      <c r="B518">
        <v>2421.5680000000002</v>
      </c>
      <c r="C518">
        <v>2456.0529999999999</v>
      </c>
      <c r="D518">
        <v>2421.5680000000002</v>
      </c>
      <c r="E518">
        <v>2424.0309999999999</v>
      </c>
      <c r="F518">
        <v>2421.5680000000002</v>
      </c>
      <c r="O518">
        <v>2456.0529999999999</v>
      </c>
      <c r="P518">
        <v>2424.0309999999999</v>
      </c>
    </row>
    <row r="519" spans="1:16" x14ac:dyDescent="0.25">
      <c r="A519" s="9">
        <v>39139</v>
      </c>
      <c r="B519">
        <v>2440.0940000000001</v>
      </c>
      <c r="C519">
        <v>2519.9899999999998</v>
      </c>
      <c r="D519">
        <v>2440.0940000000001</v>
      </c>
      <c r="E519">
        <v>2519.9899999999998</v>
      </c>
      <c r="F519">
        <v>2440.0940000000001</v>
      </c>
      <c r="O519">
        <v>2519.9899999999998</v>
      </c>
      <c r="P519">
        <v>2519.9899999999998</v>
      </c>
    </row>
    <row r="520" spans="1:16" x14ac:dyDescent="0.25">
      <c r="A520" s="9">
        <v>39140</v>
      </c>
      <c r="B520">
        <v>2531.8409999999999</v>
      </c>
      <c r="C520">
        <v>2531.8409999999999</v>
      </c>
      <c r="D520">
        <v>2282.7669999999998</v>
      </c>
      <c r="E520">
        <v>2282.7669999999998</v>
      </c>
      <c r="F520">
        <v>2531.8409999999999</v>
      </c>
      <c r="O520">
        <v>2531.8409999999999</v>
      </c>
      <c r="P520">
        <v>2282.7669999999998</v>
      </c>
    </row>
    <row r="521" spans="1:16" x14ac:dyDescent="0.25">
      <c r="A521" s="9">
        <v>39141</v>
      </c>
      <c r="B521">
        <v>2235.0529999999999</v>
      </c>
      <c r="C521">
        <v>2385.0340000000001</v>
      </c>
      <c r="D521">
        <v>2235.0529999999999</v>
      </c>
      <c r="E521">
        <v>2385.0340000000001</v>
      </c>
      <c r="F521">
        <v>2235.0529999999999</v>
      </c>
      <c r="O521">
        <v>2385.0340000000001</v>
      </c>
      <c r="P521">
        <v>2385.0340000000001</v>
      </c>
    </row>
    <row r="522" spans="1:16" x14ac:dyDescent="0.25">
      <c r="A522" s="9">
        <v>39142</v>
      </c>
      <c r="B522">
        <v>2397.567</v>
      </c>
      <c r="C522">
        <v>2397.567</v>
      </c>
      <c r="D522">
        <v>2305.3760000000002</v>
      </c>
      <c r="E522">
        <v>2305.3760000000002</v>
      </c>
      <c r="F522">
        <v>2397.567</v>
      </c>
      <c r="O522">
        <v>2397.567</v>
      </c>
      <c r="P522">
        <v>2305.3760000000002</v>
      </c>
    </row>
    <row r="523" spans="1:16" x14ac:dyDescent="0.25">
      <c r="A523" s="9">
        <v>39143</v>
      </c>
      <c r="B523">
        <v>2297</v>
      </c>
      <c r="C523">
        <v>2326.7910000000002</v>
      </c>
      <c r="D523">
        <v>2297</v>
      </c>
      <c r="E523">
        <v>2326.7910000000002</v>
      </c>
      <c r="F523">
        <v>2297</v>
      </c>
      <c r="O523">
        <v>2326.7910000000002</v>
      </c>
      <c r="P523">
        <v>2326.7910000000002</v>
      </c>
    </row>
    <row r="524" spans="1:16" x14ac:dyDescent="0.25">
      <c r="A524" s="9">
        <v>39146</v>
      </c>
      <c r="B524">
        <v>2321.326</v>
      </c>
      <c r="C524">
        <v>2321.326</v>
      </c>
      <c r="D524">
        <v>2248.1990000000001</v>
      </c>
      <c r="E524">
        <v>2291.5929999999998</v>
      </c>
      <c r="F524">
        <v>2321.326</v>
      </c>
      <c r="O524">
        <v>2321.326</v>
      </c>
      <c r="P524">
        <v>2291.5929999999998</v>
      </c>
    </row>
    <row r="525" spans="1:16" x14ac:dyDescent="0.25">
      <c r="A525" s="9">
        <v>39147</v>
      </c>
      <c r="B525">
        <v>2280.7339999999999</v>
      </c>
      <c r="C525">
        <v>2306.4920000000002</v>
      </c>
      <c r="D525">
        <v>2280.7339999999999</v>
      </c>
      <c r="E525">
        <v>2306.4920000000002</v>
      </c>
      <c r="F525">
        <v>2280.7339999999999</v>
      </c>
      <c r="O525">
        <v>2306.4920000000002</v>
      </c>
      <c r="P525">
        <v>2306.4920000000002</v>
      </c>
    </row>
    <row r="526" spans="1:16" x14ac:dyDescent="0.25">
      <c r="A526" s="9">
        <v>39148</v>
      </c>
      <c r="B526">
        <v>2321.6590000000001</v>
      </c>
      <c r="C526">
        <v>2371.768</v>
      </c>
      <c r="D526">
        <v>2321.6590000000001</v>
      </c>
      <c r="E526">
        <v>2371.768</v>
      </c>
      <c r="F526">
        <v>2321.6590000000001</v>
      </c>
      <c r="O526">
        <v>2371.768</v>
      </c>
      <c r="P526">
        <v>2371.768</v>
      </c>
    </row>
    <row r="527" spans="1:16" x14ac:dyDescent="0.25">
      <c r="A527" s="9">
        <v>39149</v>
      </c>
      <c r="B527">
        <v>2379.2429999999999</v>
      </c>
      <c r="C527">
        <v>2404.3009999999999</v>
      </c>
      <c r="D527">
        <v>2379.2429999999999</v>
      </c>
      <c r="E527">
        <v>2404.3009999999999</v>
      </c>
      <c r="F527">
        <v>2379.2429999999999</v>
      </c>
      <c r="O527">
        <v>2404.3009999999999</v>
      </c>
      <c r="P527">
        <v>2404.3009999999999</v>
      </c>
    </row>
    <row r="528" spans="1:16" x14ac:dyDescent="0.25">
      <c r="A528" s="9">
        <v>39150</v>
      </c>
      <c r="B528">
        <v>2410.491</v>
      </c>
      <c r="C528">
        <v>2410.491</v>
      </c>
      <c r="D528">
        <v>2381.5720000000001</v>
      </c>
      <c r="E528">
        <v>2392.8910000000001</v>
      </c>
      <c r="F528">
        <v>2410.491</v>
      </c>
      <c r="O528">
        <v>2410.491</v>
      </c>
      <c r="P528">
        <v>2392.8910000000001</v>
      </c>
    </row>
    <row r="529" spans="1:16" x14ac:dyDescent="0.25">
      <c r="A529" s="9">
        <v>39153</v>
      </c>
      <c r="B529">
        <v>2393.9789999999998</v>
      </c>
      <c r="C529">
        <v>2409.31</v>
      </c>
      <c r="D529">
        <v>2376.1909999999998</v>
      </c>
      <c r="E529">
        <v>2409.31</v>
      </c>
      <c r="F529">
        <v>2393.9789999999998</v>
      </c>
      <c r="O529">
        <v>2409.31</v>
      </c>
      <c r="P529">
        <v>2409.31</v>
      </c>
    </row>
    <row r="530" spans="1:16" x14ac:dyDescent="0.25">
      <c r="A530" s="9">
        <v>39154</v>
      </c>
      <c r="B530">
        <v>2411.5509999999999</v>
      </c>
      <c r="C530">
        <v>2441.489</v>
      </c>
      <c r="D530">
        <v>2411.5509999999999</v>
      </c>
      <c r="E530">
        <v>2441.489</v>
      </c>
      <c r="F530">
        <v>2411.5509999999999</v>
      </c>
      <c r="O530">
        <v>2441.489</v>
      </c>
      <c r="P530">
        <v>2441.489</v>
      </c>
    </row>
    <row r="531" spans="1:16" x14ac:dyDescent="0.25">
      <c r="A531" s="9">
        <v>39155</v>
      </c>
      <c r="B531">
        <v>2412.4760000000001</v>
      </c>
      <c r="C531">
        <v>2412.4760000000001</v>
      </c>
      <c r="D531">
        <v>2383.009</v>
      </c>
      <c r="E531">
        <v>2383.6170000000002</v>
      </c>
      <c r="F531">
        <v>2412.4760000000001</v>
      </c>
      <c r="O531">
        <v>2412.4760000000001</v>
      </c>
      <c r="P531">
        <v>2383.6170000000002</v>
      </c>
    </row>
    <row r="532" spans="1:16" x14ac:dyDescent="0.25">
      <c r="A532" s="9">
        <v>39156</v>
      </c>
      <c r="B532">
        <v>2380.5129999999999</v>
      </c>
      <c r="C532">
        <v>2432.6950000000002</v>
      </c>
      <c r="D532">
        <v>2380.5129999999999</v>
      </c>
      <c r="E532">
        <v>2432.6950000000002</v>
      </c>
      <c r="F532">
        <v>2380.5129999999999</v>
      </c>
      <c r="O532">
        <v>2432.6950000000002</v>
      </c>
      <c r="P532">
        <v>2432.6950000000002</v>
      </c>
    </row>
    <row r="533" spans="1:16" x14ac:dyDescent="0.25">
      <c r="A533" s="9">
        <v>39157</v>
      </c>
      <c r="B533">
        <v>2439.6239999999998</v>
      </c>
      <c r="C533">
        <v>2439.6239999999998</v>
      </c>
      <c r="D533">
        <v>2376.0039999999999</v>
      </c>
      <c r="E533">
        <v>2376.0039999999999</v>
      </c>
      <c r="F533">
        <v>2439.6239999999998</v>
      </c>
      <c r="O533">
        <v>2439.6239999999998</v>
      </c>
      <c r="P533">
        <v>2376.0039999999999</v>
      </c>
    </row>
    <row r="534" spans="1:16" x14ac:dyDescent="0.25">
      <c r="A534" s="9">
        <v>39160</v>
      </c>
      <c r="B534">
        <v>2298.02</v>
      </c>
      <c r="C534">
        <v>2409.5129999999999</v>
      </c>
      <c r="D534">
        <v>2298.02</v>
      </c>
      <c r="E534">
        <v>2409.5129999999999</v>
      </c>
      <c r="F534">
        <v>2298.02</v>
      </c>
      <c r="O534">
        <v>2409.5129999999999</v>
      </c>
      <c r="P534">
        <v>2409.5129999999999</v>
      </c>
    </row>
    <row r="535" spans="1:16" x14ac:dyDescent="0.25">
      <c r="A535" s="9">
        <v>39161</v>
      </c>
      <c r="B535">
        <v>2415.0430000000001</v>
      </c>
      <c r="C535">
        <v>2435.4380000000001</v>
      </c>
      <c r="D535">
        <v>2409.0619999999999</v>
      </c>
      <c r="E535">
        <v>2435.4380000000001</v>
      </c>
      <c r="F535">
        <v>2415.0430000000001</v>
      </c>
      <c r="O535">
        <v>2435.4380000000001</v>
      </c>
      <c r="P535">
        <v>2435.4380000000001</v>
      </c>
    </row>
    <row r="536" spans="1:16" x14ac:dyDescent="0.25">
      <c r="A536" s="9">
        <v>39162</v>
      </c>
      <c r="B536">
        <v>2442.98</v>
      </c>
      <c r="C536">
        <v>2461.002</v>
      </c>
      <c r="D536">
        <v>2441.5259999999998</v>
      </c>
      <c r="E536">
        <v>2461.002</v>
      </c>
      <c r="F536">
        <v>2442.98</v>
      </c>
      <c r="O536">
        <v>2461.002</v>
      </c>
      <c r="P536">
        <v>2461.002</v>
      </c>
    </row>
    <row r="537" spans="1:16" x14ac:dyDescent="0.25">
      <c r="A537" s="9">
        <v>39163</v>
      </c>
      <c r="B537">
        <v>2475.451</v>
      </c>
      <c r="C537">
        <v>2502.4389999999999</v>
      </c>
      <c r="D537">
        <v>2475.451</v>
      </c>
      <c r="E537">
        <v>2480.9720000000002</v>
      </c>
      <c r="F537">
        <v>2475.451</v>
      </c>
      <c r="O537">
        <v>2502.4389999999999</v>
      </c>
      <c r="P537">
        <v>2480.9720000000002</v>
      </c>
    </row>
    <row r="538" spans="1:16" x14ac:dyDescent="0.25">
      <c r="A538" s="9">
        <v>39164</v>
      </c>
      <c r="B538">
        <v>2487.6480000000001</v>
      </c>
      <c r="C538">
        <v>2514.8220000000001</v>
      </c>
      <c r="D538">
        <v>2445.5830000000001</v>
      </c>
      <c r="E538">
        <v>2514.8220000000001</v>
      </c>
      <c r="F538">
        <v>2487.6480000000001</v>
      </c>
      <c r="O538">
        <v>2514.8220000000001</v>
      </c>
      <c r="P538">
        <v>2514.8220000000001</v>
      </c>
    </row>
    <row r="539" spans="1:16" x14ac:dyDescent="0.25">
      <c r="A539" s="9">
        <v>39167</v>
      </c>
      <c r="B539">
        <v>2531.0859999999998</v>
      </c>
      <c r="C539">
        <v>2564.33</v>
      </c>
      <c r="D539">
        <v>2531.0859999999998</v>
      </c>
      <c r="E539">
        <v>2564.33</v>
      </c>
      <c r="F539">
        <v>2531.0859999999998</v>
      </c>
      <c r="O539">
        <v>2564.33</v>
      </c>
      <c r="P539">
        <v>2564.33</v>
      </c>
    </row>
    <row r="540" spans="1:16" x14ac:dyDescent="0.25">
      <c r="A540" s="9">
        <v>39168</v>
      </c>
      <c r="B540">
        <v>2578.3719999999998</v>
      </c>
      <c r="C540">
        <v>2580.884</v>
      </c>
      <c r="D540">
        <v>2578.3719999999998</v>
      </c>
      <c r="E540">
        <v>2579.0639999999999</v>
      </c>
      <c r="F540">
        <v>2578.3719999999998</v>
      </c>
      <c r="O540">
        <v>2580.884</v>
      </c>
      <c r="P540">
        <v>2579.0639999999999</v>
      </c>
    </row>
    <row r="541" spans="1:16" x14ac:dyDescent="0.25">
      <c r="A541" s="9">
        <v>39169</v>
      </c>
      <c r="B541">
        <v>2583.1610000000001</v>
      </c>
      <c r="C541">
        <v>2587.8560000000002</v>
      </c>
      <c r="D541">
        <v>2543.6469999999999</v>
      </c>
      <c r="E541">
        <v>2587.8560000000002</v>
      </c>
      <c r="F541">
        <v>2583.1610000000001</v>
      </c>
      <c r="O541">
        <v>2587.8560000000002</v>
      </c>
      <c r="P541">
        <v>2587.8560000000002</v>
      </c>
    </row>
    <row r="542" spans="1:16" x14ac:dyDescent="0.25">
      <c r="A542" s="9">
        <v>39170</v>
      </c>
      <c r="B542">
        <v>2592.3919999999998</v>
      </c>
      <c r="C542">
        <v>2592.3919999999998</v>
      </c>
      <c r="D542">
        <v>2545.0540000000001</v>
      </c>
      <c r="E542">
        <v>2545.0540000000001</v>
      </c>
      <c r="F542">
        <v>2592.3919999999998</v>
      </c>
      <c r="O542">
        <v>2592.3919999999998</v>
      </c>
      <c r="P542">
        <v>2545.0540000000001</v>
      </c>
    </row>
    <row r="543" spans="1:16" x14ac:dyDescent="0.25">
      <c r="A543" s="9">
        <v>39171</v>
      </c>
      <c r="B543">
        <v>2537.8440000000001</v>
      </c>
      <c r="C543">
        <v>2564.1790000000001</v>
      </c>
      <c r="D543">
        <v>2537.8440000000001</v>
      </c>
      <c r="E543">
        <v>2564.1790000000001</v>
      </c>
      <c r="F543">
        <v>2537.8440000000001</v>
      </c>
      <c r="O543">
        <v>2564.1790000000001</v>
      </c>
      <c r="P543">
        <v>2564.1790000000001</v>
      </c>
    </row>
    <row r="544" spans="1:16" x14ac:dyDescent="0.25">
      <c r="A544" s="9">
        <v>39174</v>
      </c>
      <c r="B544">
        <v>2581.5830000000001</v>
      </c>
      <c r="C544">
        <v>2644.0949999999998</v>
      </c>
      <c r="D544">
        <v>2581.5830000000001</v>
      </c>
      <c r="E544">
        <v>2644.0949999999998</v>
      </c>
      <c r="F544">
        <v>2581.5830000000001</v>
      </c>
      <c r="O544">
        <v>2644.0949999999998</v>
      </c>
      <c r="P544">
        <v>2644.0949999999998</v>
      </c>
    </row>
    <row r="545" spans="1:16" x14ac:dyDescent="0.25">
      <c r="A545" s="9">
        <v>39175</v>
      </c>
      <c r="B545">
        <v>2658.828</v>
      </c>
      <c r="C545">
        <v>2677.9050000000002</v>
      </c>
      <c r="D545">
        <v>2658.828</v>
      </c>
      <c r="E545">
        <v>2677.9050000000002</v>
      </c>
      <c r="F545">
        <v>2658.828</v>
      </c>
      <c r="O545">
        <v>2677.9050000000002</v>
      </c>
      <c r="P545">
        <v>2677.9050000000002</v>
      </c>
    </row>
    <row r="546" spans="1:16" x14ac:dyDescent="0.25">
      <c r="A546" s="9">
        <v>39176</v>
      </c>
      <c r="B546">
        <v>2682.6559999999999</v>
      </c>
      <c r="C546">
        <v>2693.605</v>
      </c>
      <c r="D546">
        <v>2682.6559999999999</v>
      </c>
      <c r="E546">
        <v>2691.27</v>
      </c>
      <c r="F546">
        <v>2682.6559999999999</v>
      </c>
      <c r="O546">
        <v>2693.605</v>
      </c>
      <c r="P546">
        <v>2691.27</v>
      </c>
    </row>
    <row r="547" spans="1:16" x14ac:dyDescent="0.25">
      <c r="A547" s="9">
        <v>39177</v>
      </c>
      <c r="B547">
        <v>2690.0920000000001</v>
      </c>
      <c r="C547">
        <v>2724.5790000000002</v>
      </c>
      <c r="D547">
        <v>2690.0920000000001</v>
      </c>
      <c r="E547">
        <v>2724.5790000000002</v>
      </c>
      <c r="F547">
        <v>2690.0920000000001</v>
      </c>
      <c r="O547">
        <v>2724.5790000000002</v>
      </c>
      <c r="P547">
        <v>2724.5790000000002</v>
      </c>
    </row>
    <row r="548" spans="1:16" x14ac:dyDescent="0.25">
      <c r="A548" s="9">
        <v>39178</v>
      </c>
      <c r="B548">
        <v>2706.8539999999998</v>
      </c>
      <c r="C548">
        <v>2759.1750000000002</v>
      </c>
      <c r="D548">
        <v>2706.8539999999998</v>
      </c>
      <c r="E548">
        <v>2759.1750000000002</v>
      </c>
      <c r="F548">
        <v>2706.8539999999998</v>
      </c>
      <c r="O548">
        <v>2759.1750000000002</v>
      </c>
      <c r="P548">
        <v>2759.1750000000002</v>
      </c>
    </row>
    <row r="549" spans="1:16" x14ac:dyDescent="0.25">
      <c r="A549" s="9">
        <v>39181</v>
      </c>
      <c r="B549">
        <v>2834.982</v>
      </c>
      <c r="C549">
        <v>2834.982</v>
      </c>
      <c r="D549">
        <v>2829.741</v>
      </c>
      <c r="E549">
        <v>2829.741</v>
      </c>
      <c r="F549">
        <v>2834.982</v>
      </c>
      <c r="O549">
        <v>2834.982</v>
      </c>
      <c r="P549">
        <v>2829.741</v>
      </c>
    </row>
    <row r="550" spans="1:16" x14ac:dyDescent="0.25">
      <c r="A550" s="9">
        <v>39182</v>
      </c>
      <c r="B550">
        <v>2843.0949999999998</v>
      </c>
      <c r="C550">
        <v>2880.1889999999999</v>
      </c>
      <c r="D550">
        <v>2841.3429999999998</v>
      </c>
      <c r="E550">
        <v>2880.1889999999999</v>
      </c>
      <c r="F550">
        <v>2843.0949999999998</v>
      </c>
      <c r="O550">
        <v>2880.1889999999999</v>
      </c>
      <c r="P550">
        <v>2880.1889999999999</v>
      </c>
    </row>
    <row r="551" spans="1:16" x14ac:dyDescent="0.25">
      <c r="A551" s="9">
        <v>39183</v>
      </c>
      <c r="B551">
        <v>2890.3310000000001</v>
      </c>
      <c r="C551">
        <v>2907.0889999999999</v>
      </c>
      <c r="D551">
        <v>2882.4589999999998</v>
      </c>
      <c r="E551">
        <v>2907.0889999999999</v>
      </c>
      <c r="F551">
        <v>2890.3310000000001</v>
      </c>
      <c r="O551">
        <v>2907.0889999999999</v>
      </c>
      <c r="P551">
        <v>2907.0889999999999</v>
      </c>
    </row>
    <row r="552" spans="1:16" x14ac:dyDescent="0.25">
      <c r="A552" s="9">
        <v>39184</v>
      </c>
      <c r="B552">
        <v>2911.0070000000001</v>
      </c>
      <c r="C552">
        <v>2960.7040000000002</v>
      </c>
      <c r="D552">
        <v>2911.0070000000001</v>
      </c>
      <c r="E552">
        <v>2960.7040000000002</v>
      </c>
      <c r="F552">
        <v>2911.0070000000001</v>
      </c>
      <c r="O552">
        <v>2960.7040000000002</v>
      </c>
      <c r="P552">
        <v>2960.7040000000002</v>
      </c>
    </row>
    <row r="553" spans="1:16" x14ac:dyDescent="0.25">
      <c r="A553" s="9">
        <v>39185</v>
      </c>
      <c r="B553">
        <v>2968.7950000000001</v>
      </c>
      <c r="C553">
        <v>2971.0970000000002</v>
      </c>
      <c r="D553">
        <v>2937.5239999999999</v>
      </c>
      <c r="E553">
        <v>2937.5239999999999</v>
      </c>
      <c r="F553">
        <v>2968.7950000000001</v>
      </c>
      <c r="O553">
        <v>2971.0970000000002</v>
      </c>
      <c r="P553">
        <v>2937.5239999999999</v>
      </c>
    </row>
    <row r="554" spans="1:16" x14ac:dyDescent="0.25">
      <c r="A554" s="9">
        <v>39188</v>
      </c>
      <c r="B554">
        <v>2947.9</v>
      </c>
      <c r="C554">
        <v>3011.2649999999999</v>
      </c>
      <c r="D554">
        <v>2947.9</v>
      </c>
      <c r="E554">
        <v>3011.2649999999999</v>
      </c>
      <c r="F554">
        <v>2947.9</v>
      </c>
      <c r="O554">
        <v>3011.2649999999999</v>
      </c>
      <c r="P554">
        <v>3011.2649999999999</v>
      </c>
    </row>
    <row r="555" spans="1:16" x14ac:dyDescent="0.25">
      <c r="A555" s="9">
        <v>39189</v>
      </c>
      <c r="B555">
        <v>3034.3339999999998</v>
      </c>
      <c r="C555">
        <v>3059.8409999999999</v>
      </c>
      <c r="D555">
        <v>3003.3560000000002</v>
      </c>
      <c r="E555">
        <v>3059.8409999999999</v>
      </c>
      <c r="F555">
        <v>3034.3339999999998</v>
      </c>
      <c r="O555">
        <v>3059.8409999999999</v>
      </c>
      <c r="P555">
        <v>3059.8409999999999</v>
      </c>
    </row>
    <row r="556" spans="1:16" x14ac:dyDescent="0.25">
      <c r="A556" s="9">
        <v>39190</v>
      </c>
      <c r="B556">
        <v>3071.826</v>
      </c>
      <c r="C556">
        <v>3127.1970000000001</v>
      </c>
      <c r="D556">
        <v>3071.826</v>
      </c>
      <c r="E556">
        <v>3127.1970000000001</v>
      </c>
      <c r="F556">
        <v>3071.826</v>
      </c>
      <c r="O556">
        <v>3127.1970000000001</v>
      </c>
      <c r="P556">
        <v>3127.1970000000001</v>
      </c>
    </row>
    <row r="557" spans="1:16" x14ac:dyDescent="0.25">
      <c r="A557" s="9">
        <v>39191</v>
      </c>
      <c r="B557">
        <v>3123.6329999999998</v>
      </c>
      <c r="C557">
        <v>3123.6329999999998</v>
      </c>
      <c r="D557">
        <v>2984.663</v>
      </c>
      <c r="E557">
        <v>2984.663</v>
      </c>
      <c r="F557">
        <v>3123.6329999999998</v>
      </c>
      <c r="O557">
        <v>3123.6329999999998</v>
      </c>
      <c r="P557">
        <v>2984.663</v>
      </c>
    </row>
    <row r="558" spans="1:16" x14ac:dyDescent="0.25">
      <c r="A558" s="9">
        <v>39192</v>
      </c>
      <c r="B558">
        <v>3001.8829999999998</v>
      </c>
      <c r="C558">
        <v>3124.3229999999999</v>
      </c>
      <c r="D558">
        <v>3001.8829999999998</v>
      </c>
      <c r="E558">
        <v>3124.3229999999999</v>
      </c>
      <c r="F558">
        <v>3001.8829999999998</v>
      </c>
      <c r="O558">
        <v>3124.3229999999999</v>
      </c>
      <c r="P558">
        <v>3124.3229999999999</v>
      </c>
    </row>
    <row r="559" spans="1:16" x14ac:dyDescent="0.25">
      <c r="A559" s="9">
        <v>39195</v>
      </c>
      <c r="B559">
        <v>3170.672</v>
      </c>
      <c r="C559">
        <v>3294.24</v>
      </c>
      <c r="D559">
        <v>3170.672</v>
      </c>
      <c r="E559">
        <v>3294.24</v>
      </c>
      <c r="F559">
        <v>3170.672</v>
      </c>
      <c r="O559">
        <v>3294.24</v>
      </c>
      <c r="P559">
        <v>3294.24</v>
      </c>
    </row>
    <row r="560" spans="1:16" x14ac:dyDescent="0.25">
      <c r="A560" s="9">
        <v>39196</v>
      </c>
      <c r="B560">
        <v>3323.7809999999999</v>
      </c>
      <c r="C560">
        <v>3388.9369999999999</v>
      </c>
      <c r="D560">
        <v>3323.7809999999999</v>
      </c>
      <c r="E560">
        <v>3344.3240000000001</v>
      </c>
      <c r="F560">
        <v>3323.7809999999999</v>
      </c>
      <c r="O560">
        <v>3388.9369999999999</v>
      </c>
      <c r="P560">
        <v>3344.3240000000001</v>
      </c>
    </row>
    <row r="561" spans="1:16" x14ac:dyDescent="0.25">
      <c r="A561" s="9">
        <v>39197</v>
      </c>
      <c r="B561">
        <v>3330.931</v>
      </c>
      <c r="C561">
        <v>3340.1590000000001</v>
      </c>
      <c r="D561">
        <v>3290.9960000000001</v>
      </c>
      <c r="E561">
        <v>3340.1590000000001</v>
      </c>
      <c r="F561">
        <v>3330.931</v>
      </c>
      <c r="O561">
        <v>3340.1590000000001</v>
      </c>
      <c r="P561">
        <v>3340.1590000000001</v>
      </c>
    </row>
    <row r="562" spans="1:16" x14ac:dyDescent="0.25">
      <c r="A562" s="9">
        <v>39198</v>
      </c>
      <c r="B562">
        <v>3352.5619999999999</v>
      </c>
      <c r="C562">
        <v>3374.6509999999998</v>
      </c>
      <c r="D562">
        <v>3352.5619999999999</v>
      </c>
      <c r="E562">
        <v>3374.6509999999998</v>
      </c>
      <c r="F562">
        <v>3352.5619999999999</v>
      </c>
      <c r="O562">
        <v>3374.6509999999998</v>
      </c>
      <c r="P562">
        <v>3374.6509999999998</v>
      </c>
    </row>
    <row r="563" spans="1:16" x14ac:dyDescent="0.25">
      <c r="A563" s="9">
        <v>39199</v>
      </c>
      <c r="B563">
        <v>3389.5619999999999</v>
      </c>
      <c r="C563">
        <v>3389.5619999999999</v>
      </c>
      <c r="D563">
        <v>3340.297</v>
      </c>
      <c r="E563">
        <v>3340.297</v>
      </c>
      <c r="F563">
        <v>3389.5619999999999</v>
      </c>
      <c r="O563">
        <v>3389.5619999999999</v>
      </c>
      <c r="P563">
        <v>3340.297</v>
      </c>
    </row>
    <row r="564" spans="1:16" x14ac:dyDescent="0.25">
      <c r="A564" s="9">
        <v>39202</v>
      </c>
      <c r="B564">
        <v>3339.971</v>
      </c>
      <c r="C564">
        <v>3386.3589999999999</v>
      </c>
      <c r="D564">
        <v>3339.971</v>
      </c>
      <c r="E564">
        <v>3386.3589999999999</v>
      </c>
      <c r="F564">
        <v>3339.971</v>
      </c>
      <c r="O564">
        <v>3386.3589999999999</v>
      </c>
      <c r="P564">
        <v>3386.3589999999999</v>
      </c>
    </row>
    <row r="565" spans="1:16" x14ac:dyDescent="0.25">
      <c r="A565" s="9">
        <v>39210</v>
      </c>
      <c r="B565">
        <v>3408.759</v>
      </c>
      <c r="C565">
        <v>3544.6210000000001</v>
      </c>
      <c r="D565">
        <v>3408.759</v>
      </c>
      <c r="E565">
        <v>3544.6210000000001</v>
      </c>
      <c r="F565">
        <v>3408.759</v>
      </c>
      <c r="O565">
        <v>3544.6210000000001</v>
      </c>
      <c r="P565">
        <v>3544.6210000000001</v>
      </c>
    </row>
    <row r="566" spans="1:16" x14ac:dyDescent="0.25">
      <c r="A566" s="9">
        <v>39211</v>
      </c>
      <c r="B566">
        <v>3561.48</v>
      </c>
      <c r="C566">
        <v>3561.48</v>
      </c>
      <c r="D566">
        <v>3507.335</v>
      </c>
      <c r="E566">
        <v>3546.498</v>
      </c>
      <c r="F566">
        <v>3561.48</v>
      </c>
      <c r="O566">
        <v>3561.48</v>
      </c>
      <c r="P566">
        <v>3546.498</v>
      </c>
    </row>
    <row r="567" spans="1:16" x14ac:dyDescent="0.25">
      <c r="A567" s="9">
        <v>39212</v>
      </c>
      <c r="B567">
        <v>3549.973</v>
      </c>
      <c r="C567">
        <v>3600.53</v>
      </c>
      <c r="D567">
        <v>3549.973</v>
      </c>
      <c r="E567">
        <v>3600.53</v>
      </c>
      <c r="F567">
        <v>3549.973</v>
      </c>
      <c r="O567">
        <v>3600.53</v>
      </c>
      <c r="P567">
        <v>3600.53</v>
      </c>
    </row>
    <row r="568" spans="1:16" x14ac:dyDescent="0.25">
      <c r="A568" s="9">
        <v>39213</v>
      </c>
      <c r="B568">
        <v>3579.1280000000002</v>
      </c>
      <c r="C568">
        <v>3579.1280000000002</v>
      </c>
      <c r="D568">
        <v>3551.9029999999998</v>
      </c>
      <c r="E568">
        <v>3568.6930000000002</v>
      </c>
      <c r="F568">
        <v>3579.1280000000002</v>
      </c>
      <c r="O568">
        <v>3579.1280000000002</v>
      </c>
      <c r="P568">
        <v>3568.6930000000002</v>
      </c>
    </row>
    <row r="569" spans="1:16" x14ac:dyDescent="0.25">
      <c r="A569" s="9">
        <v>39216</v>
      </c>
      <c r="B569">
        <v>3511.4650000000001</v>
      </c>
      <c r="C569">
        <v>3610.46</v>
      </c>
      <c r="D569">
        <v>3511.4650000000001</v>
      </c>
      <c r="E569">
        <v>3591.4229999999998</v>
      </c>
      <c r="F569">
        <v>3511.4650000000001</v>
      </c>
      <c r="O569">
        <v>3610.46</v>
      </c>
      <c r="P569">
        <v>3591.4229999999998</v>
      </c>
    </row>
    <row r="570" spans="1:16" x14ac:dyDescent="0.25">
      <c r="A570" s="9">
        <v>39217</v>
      </c>
      <c r="B570">
        <v>3591.4229999999998</v>
      </c>
      <c r="C570">
        <v>3591.4229999999998</v>
      </c>
      <c r="D570">
        <v>3459.8409999999999</v>
      </c>
      <c r="E570">
        <v>3459.8409999999999</v>
      </c>
      <c r="F570">
        <v>3591.4229999999998</v>
      </c>
      <c r="O570">
        <v>3591.4229999999998</v>
      </c>
      <c r="P570">
        <v>3459.8409999999999</v>
      </c>
    </row>
    <row r="571" spans="1:16" x14ac:dyDescent="0.25">
      <c r="A571" s="9">
        <v>39218</v>
      </c>
      <c r="B571">
        <v>3447.4279999999999</v>
      </c>
      <c r="C571">
        <v>3540.31</v>
      </c>
      <c r="D571">
        <v>3447.4279999999999</v>
      </c>
      <c r="E571">
        <v>3540.31</v>
      </c>
      <c r="F571">
        <v>3447.4279999999999</v>
      </c>
      <c r="O571">
        <v>3540.31</v>
      </c>
      <c r="P571">
        <v>3540.31</v>
      </c>
    </row>
    <row r="572" spans="1:16" x14ac:dyDescent="0.25">
      <c r="A572" s="9">
        <v>39219</v>
      </c>
      <c r="B572">
        <v>3556.0610000000001</v>
      </c>
      <c r="C572">
        <v>3615.1559999999999</v>
      </c>
      <c r="D572">
        <v>3556.0610000000001</v>
      </c>
      <c r="E572">
        <v>3609.1669999999999</v>
      </c>
      <c r="F572">
        <v>3556.0610000000001</v>
      </c>
      <c r="O572">
        <v>3615.1559999999999</v>
      </c>
      <c r="P572">
        <v>3609.1669999999999</v>
      </c>
    </row>
    <row r="573" spans="1:16" x14ac:dyDescent="0.25">
      <c r="A573" s="9">
        <v>39220</v>
      </c>
      <c r="B573">
        <v>3605.721</v>
      </c>
      <c r="C573">
        <v>3610.1640000000002</v>
      </c>
      <c r="D573">
        <v>3598.6930000000002</v>
      </c>
      <c r="E573">
        <v>3610.1640000000002</v>
      </c>
      <c r="F573">
        <v>3605.721</v>
      </c>
      <c r="O573">
        <v>3610.1640000000002</v>
      </c>
      <c r="P573">
        <v>3610.1640000000002</v>
      </c>
    </row>
    <row r="574" spans="1:16" x14ac:dyDescent="0.25">
      <c r="A574" s="9">
        <v>39223</v>
      </c>
      <c r="B574">
        <v>3482.57</v>
      </c>
      <c r="C574">
        <v>3700.5630000000001</v>
      </c>
      <c r="D574">
        <v>3482.57</v>
      </c>
      <c r="E574">
        <v>3684.377</v>
      </c>
      <c r="F574">
        <v>3482.57</v>
      </c>
      <c r="O574">
        <v>3700.5630000000001</v>
      </c>
      <c r="P574">
        <v>3684.377</v>
      </c>
    </row>
    <row r="575" spans="1:16" x14ac:dyDescent="0.25">
      <c r="A575" s="9">
        <v>39224</v>
      </c>
      <c r="B575">
        <v>3701.3310000000001</v>
      </c>
      <c r="C575">
        <v>3748.39</v>
      </c>
      <c r="D575">
        <v>3701.3310000000001</v>
      </c>
      <c r="E575">
        <v>3738.134</v>
      </c>
      <c r="F575">
        <v>3701.3310000000001</v>
      </c>
      <c r="O575">
        <v>3748.39</v>
      </c>
      <c r="P575">
        <v>3738.134</v>
      </c>
    </row>
    <row r="576" spans="1:16" x14ac:dyDescent="0.25">
      <c r="A576" s="9">
        <v>39225</v>
      </c>
      <c r="B576">
        <v>3755.1640000000002</v>
      </c>
      <c r="C576">
        <v>3812.723</v>
      </c>
      <c r="D576">
        <v>3755.1640000000002</v>
      </c>
      <c r="E576">
        <v>3812.723</v>
      </c>
      <c r="F576">
        <v>3755.1640000000002</v>
      </c>
      <c r="O576">
        <v>3812.723</v>
      </c>
      <c r="P576">
        <v>3812.723</v>
      </c>
    </row>
    <row r="577" spans="1:16" x14ac:dyDescent="0.25">
      <c r="A577" s="9">
        <v>39226</v>
      </c>
      <c r="B577">
        <v>3823.7890000000002</v>
      </c>
      <c r="C577">
        <v>3823.7890000000002</v>
      </c>
      <c r="D577">
        <v>3748.46</v>
      </c>
      <c r="E577">
        <v>3753.87</v>
      </c>
      <c r="F577">
        <v>3823.7890000000002</v>
      </c>
      <c r="O577">
        <v>3823.7890000000002</v>
      </c>
      <c r="P577">
        <v>3753.87</v>
      </c>
    </row>
    <row r="578" spans="1:16" x14ac:dyDescent="0.25">
      <c r="A578" s="9">
        <v>39227</v>
      </c>
      <c r="B578">
        <v>3735.6579999999999</v>
      </c>
      <c r="C578">
        <v>3791.1729999999998</v>
      </c>
      <c r="D578">
        <v>3735.6579999999999</v>
      </c>
      <c r="E578">
        <v>3791.1729999999998</v>
      </c>
      <c r="F578">
        <v>3735.6579999999999</v>
      </c>
      <c r="O578">
        <v>3791.1729999999998</v>
      </c>
      <c r="P578">
        <v>3791.1729999999998</v>
      </c>
    </row>
    <row r="579" spans="1:16" x14ac:dyDescent="0.25">
      <c r="A579" s="9">
        <v>39230</v>
      </c>
      <c r="B579">
        <v>3836.634</v>
      </c>
      <c r="C579">
        <v>3884.3330000000001</v>
      </c>
      <c r="D579">
        <v>3836.634</v>
      </c>
      <c r="E579">
        <v>3877.616</v>
      </c>
      <c r="F579">
        <v>3836.634</v>
      </c>
      <c r="O579">
        <v>3884.3330000000001</v>
      </c>
      <c r="P579">
        <v>3877.616</v>
      </c>
    </row>
    <row r="580" spans="1:16" x14ac:dyDescent="0.25">
      <c r="A580" s="9">
        <v>39231</v>
      </c>
      <c r="B580">
        <v>3899.777</v>
      </c>
      <c r="C580">
        <v>3991.31</v>
      </c>
      <c r="D580">
        <v>3899.777</v>
      </c>
      <c r="E580">
        <v>3991.31</v>
      </c>
      <c r="F580">
        <v>3899.777</v>
      </c>
      <c r="O580">
        <v>3991.31</v>
      </c>
      <c r="P580">
        <v>3991.31</v>
      </c>
    </row>
    <row r="581" spans="1:16" x14ac:dyDescent="0.25">
      <c r="A581" s="9">
        <v>39232</v>
      </c>
      <c r="B581">
        <v>3739.8649999999998</v>
      </c>
      <c r="C581">
        <v>3739.8649999999998</v>
      </c>
      <c r="D581">
        <v>3688.2269999999999</v>
      </c>
      <c r="E581">
        <v>3688.2269999999999</v>
      </c>
      <c r="F581">
        <v>3739.8649999999998</v>
      </c>
      <c r="O581">
        <v>3739.8649999999998</v>
      </c>
      <c r="P581">
        <v>3688.2269999999999</v>
      </c>
    </row>
    <row r="582" spans="1:16" x14ac:dyDescent="0.25">
      <c r="A582" s="9">
        <v>39233</v>
      </c>
      <c r="B582">
        <v>3611.1190000000001</v>
      </c>
      <c r="C582">
        <v>3689.3310000000001</v>
      </c>
      <c r="D582">
        <v>3600.8939999999998</v>
      </c>
      <c r="E582">
        <v>3689.3310000000001</v>
      </c>
      <c r="F582">
        <v>3611.1190000000001</v>
      </c>
      <c r="O582">
        <v>3689.3310000000001</v>
      </c>
      <c r="P582">
        <v>3689.3310000000001</v>
      </c>
    </row>
    <row r="583" spans="1:16" x14ac:dyDescent="0.25">
      <c r="A583" s="9">
        <v>39234</v>
      </c>
      <c r="B583">
        <v>3711.6179999999999</v>
      </c>
      <c r="C583">
        <v>3711.6179999999999</v>
      </c>
      <c r="D583">
        <v>3526.335</v>
      </c>
      <c r="E583">
        <v>3526.335</v>
      </c>
      <c r="F583">
        <v>3711.6179999999999</v>
      </c>
      <c r="O583">
        <v>3711.6179999999999</v>
      </c>
      <c r="P583">
        <v>3526.335</v>
      </c>
    </row>
    <row r="584" spans="1:16" x14ac:dyDescent="0.25">
      <c r="A584" s="9">
        <v>39237</v>
      </c>
      <c r="B584">
        <v>3522.723</v>
      </c>
      <c r="C584">
        <v>3522.723</v>
      </c>
      <c r="D584">
        <v>3220.3870000000002</v>
      </c>
      <c r="E584">
        <v>3220.3870000000002</v>
      </c>
      <c r="F584">
        <v>3522.723</v>
      </c>
      <c r="O584">
        <v>3522.723</v>
      </c>
      <c r="P584">
        <v>3220.3870000000002</v>
      </c>
    </row>
    <row r="585" spans="1:16" x14ac:dyDescent="0.25">
      <c r="A585" s="9">
        <v>39238</v>
      </c>
      <c r="B585">
        <v>3179.4789999999998</v>
      </c>
      <c r="C585">
        <v>3336.8789999999999</v>
      </c>
      <c r="D585">
        <v>3044.2689999999998</v>
      </c>
      <c r="E585">
        <v>3336.8789999999999</v>
      </c>
      <c r="F585">
        <v>3179.4789999999998</v>
      </c>
      <c r="O585">
        <v>3336.8789999999999</v>
      </c>
      <c r="P585">
        <v>3336.8789999999999</v>
      </c>
    </row>
    <row r="586" spans="1:16" x14ac:dyDescent="0.25">
      <c r="A586" s="9">
        <v>39239</v>
      </c>
      <c r="B586">
        <v>3363.0819999999999</v>
      </c>
      <c r="C586">
        <v>3383.4740000000002</v>
      </c>
      <c r="D586">
        <v>3363.0819999999999</v>
      </c>
      <c r="E586">
        <v>3383.4740000000002</v>
      </c>
      <c r="F586">
        <v>3363.0819999999999</v>
      </c>
      <c r="O586">
        <v>3383.4740000000002</v>
      </c>
      <c r="P586">
        <v>3383.4740000000002</v>
      </c>
    </row>
    <row r="587" spans="1:16" x14ac:dyDescent="0.25">
      <c r="A587" s="9">
        <v>39240</v>
      </c>
      <c r="B587">
        <v>3383.4740000000002</v>
      </c>
      <c r="C587">
        <v>3515.8780000000002</v>
      </c>
      <c r="D587">
        <v>3383.4740000000002</v>
      </c>
      <c r="E587">
        <v>3515.8780000000002</v>
      </c>
      <c r="F587">
        <v>3383.4740000000002</v>
      </c>
      <c r="O587">
        <v>3515.8780000000002</v>
      </c>
      <c r="P587">
        <v>3515.8780000000002</v>
      </c>
    </row>
    <row r="588" spans="1:16" x14ac:dyDescent="0.25">
      <c r="A588" s="9">
        <v>39241</v>
      </c>
      <c r="B588">
        <v>3524.5529999999999</v>
      </c>
      <c r="C588">
        <v>3564.7570000000001</v>
      </c>
      <c r="D588">
        <v>3524.5529999999999</v>
      </c>
      <c r="E588">
        <v>3564.7570000000001</v>
      </c>
      <c r="F588">
        <v>3524.5529999999999</v>
      </c>
      <c r="O588">
        <v>3564.7570000000001</v>
      </c>
      <c r="P588">
        <v>3564.7570000000001</v>
      </c>
    </row>
    <row r="589" spans="1:16" x14ac:dyDescent="0.25">
      <c r="A589" s="9">
        <v>39244</v>
      </c>
      <c r="B589">
        <v>3595.5650000000001</v>
      </c>
      <c r="C589">
        <v>3639.529</v>
      </c>
      <c r="D589">
        <v>3595.5650000000001</v>
      </c>
      <c r="E589">
        <v>3639.529</v>
      </c>
      <c r="F589">
        <v>3595.5650000000001</v>
      </c>
      <c r="O589">
        <v>3639.529</v>
      </c>
      <c r="P589">
        <v>3639.529</v>
      </c>
    </row>
    <row r="590" spans="1:16" x14ac:dyDescent="0.25">
      <c r="A590" s="9">
        <v>39245</v>
      </c>
      <c r="B590">
        <v>3666.0990000000002</v>
      </c>
      <c r="C590">
        <v>3808.509</v>
      </c>
      <c r="D590">
        <v>3666.0990000000002</v>
      </c>
      <c r="E590">
        <v>3808.509</v>
      </c>
      <c r="F590">
        <v>3666.0990000000002</v>
      </c>
      <c r="O590">
        <v>3808.509</v>
      </c>
      <c r="P590">
        <v>3808.509</v>
      </c>
    </row>
    <row r="591" spans="1:16" x14ac:dyDescent="0.25">
      <c r="A591" s="9">
        <v>39246</v>
      </c>
      <c r="B591">
        <v>3858.279</v>
      </c>
      <c r="C591">
        <v>3907.7759999999998</v>
      </c>
      <c r="D591">
        <v>3858.279</v>
      </c>
      <c r="E591">
        <v>3863.9929999999999</v>
      </c>
      <c r="F591">
        <v>3858.279</v>
      </c>
      <c r="O591">
        <v>3907.7759999999998</v>
      </c>
      <c r="P591">
        <v>3863.9929999999999</v>
      </c>
    </row>
    <row r="592" spans="1:16" x14ac:dyDescent="0.25">
      <c r="A592" s="9">
        <v>39247</v>
      </c>
      <c r="B592">
        <v>3849.8510000000001</v>
      </c>
      <c r="C592">
        <v>3849.8510000000001</v>
      </c>
      <c r="D592">
        <v>3807.91</v>
      </c>
      <c r="E592">
        <v>3807.91</v>
      </c>
      <c r="F592">
        <v>3849.8510000000001</v>
      </c>
      <c r="O592">
        <v>3849.8510000000001</v>
      </c>
      <c r="P592">
        <v>3807.91</v>
      </c>
    </row>
    <row r="593" spans="1:16" x14ac:dyDescent="0.25">
      <c r="A593" s="9">
        <v>39248</v>
      </c>
      <c r="B593">
        <v>3768.2170000000001</v>
      </c>
      <c r="C593">
        <v>3802.8359999999998</v>
      </c>
      <c r="D593">
        <v>3768.2170000000001</v>
      </c>
      <c r="E593">
        <v>3802.8359999999998</v>
      </c>
      <c r="F593">
        <v>3768.2170000000001</v>
      </c>
      <c r="O593">
        <v>3802.8359999999998</v>
      </c>
      <c r="P593">
        <v>3802.8359999999998</v>
      </c>
    </row>
    <row r="594" spans="1:16" x14ac:dyDescent="0.25">
      <c r="A594" s="9">
        <v>39251</v>
      </c>
      <c r="B594">
        <v>3879.431</v>
      </c>
      <c r="C594">
        <v>3923.7919999999999</v>
      </c>
      <c r="D594">
        <v>3879.431</v>
      </c>
      <c r="E594">
        <v>3914.4870000000001</v>
      </c>
      <c r="F594">
        <v>3879.431</v>
      </c>
      <c r="O594">
        <v>3923.7919999999999</v>
      </c>
      <c r="P594">
        <v>3914.4870000000001</v>
      </c>
    </row>
    <row r="595" spans="1:16" x14ac:dyDescent="0.25">
      <c r="A595" s="9">
        <v>39252</v>
      </c>
      <c r="B595">
        <v>3925.067</v>
      </c>
      <c r="C595">
        <v>3948.8879999999999</v>
      </c>
      <c r="D595">
        <v>3924.0410000000002</v>
      </c>
      <c r="E595">
        <v>3948.8879999999999</v>
      </c>
      <c r="F595">
        <v>3925.067</v>
      </c>
      <c r="O595">
        <v>3948.8879999999999</v>
      </c>
      <c r="P595">
        <v>3948.8879999999999</v>
      </c>
    </row>
    <row r="596" spans="1:16" x14ac:dyDescent="0.25">
      <c r="A596" s="9">
        <v>39253</v>
      </c>
      <c r="B596">
        <v>3964.433</v>
      </c>
      <c r="C596">
        <v>4010.2429999999999</v>
      </c>
      <c r="D596">
        <v>3871.6480000000001</v>
      </c>
      <c r="E596">
        <v>3871.6480000000001</v>
      </c>
      <c r="F596">
        <v>3964.433</v>
      </c>
      <c r="O596">
        <v>4010.2429999999999</v>
      </c>
      <c r="P596">
        <v>3871.6480000000001</v>
      </c>
    </row>
    <row r="597" spans="1:16" x14ac:dyDescent="0.25">
      <c r="A597" s="9">
        <v>39254</v>
      </c>
      <c r="B597">
        <v>3856.549</v>
      </c>
      <c r="C597">
        <v>3893.4609999999998</v>
      </c>
      <c r="D597">
        <v>3856.549</v>
      </c>
      <c r="E597">
        <v>3893.4609999999998</v>
      </c>
      <c r="F597">
        <v>3856.549</v>
      </c>
      <c r="O597">
        <v>3893.4609999999998</v>
      </c>
      <c r="P597">
        <v>3893.4609999999998</v>
      </c>
    </row>
    <row r="598" spans="1:16" x14ac:dyDescent="0.25">
      <c r="A598" s="9">
        <v>39255</v>
      </c>
      <c r="B598">
        <v>3899.08</v>
      </c>
      <c r="C598">
        <v>3899.08</v>
      </c>
      <c r="D598">
        <v>3733.069</v>
      </c>
      <c r="E598">
        <v>3733.069</v>
      </c>
      <c r="F598">
        <v>3899.08</v>
      </c>
      <c r="O598">
        <v>3899.08</v>
      </c>
      <c r="P598">
        <v>3733.069</v>
      </c>
    </row>
    <row r="599" spans="1:16" x14ac:dyDescent="0.25">
      <c r="A599" s="9">
        <v>39258</v>
      </c>
      <c r="B599">
        <v>3755.7739999999999</v>
      </c>
      <c r="C599">
        <v>3755.7739999999999</v>
      </c>
      <c r="D599">
        <v>3520.5590000000002</v>
      </c>
      <c r="E599">
        <v>3520.5590000000002</v>
      </c>
      <c r="F599">
        <v>3755.7739999999999</v>
      </c>
      <c r="O599">
        <v>3755.7739999999999</v>
      </c>
      <c r="P599">
        <v>3520.5590000000002</v>
      </c>
    </row>
    <row r="600" spans="1:16" x14ac:dyDescent="0.25">
      <c r="A600" s="9">
        <v>39259</v>
      </c>
      <c r="B600">
        <v>3433.8780000000002</v>
      </c>
      <c r="C600">
        <v>3584.9389999999999</v>
      </c>
      <c r="D600">
        <v>3433.8780000000002</v>
      </c>
      <c r="E600">
        <v>3584.9389999999999</v>
      </c>
      <c r="F600">
        <v>3433.8780000000002</v>
      </c>
      <c r="O600">
        <v>3584.9389999999999</v>
      </c>
      <c r="P600">
        <v>3584.9389999999999</v>
      </c>
    </row>
    <row r="601" spans="1:16" x14ac:dyDescent="0.25">
      <c r="A601" s="9">
        <v>39260</v>
      </c>
      <c r="B601">
        <v>3605.893</v>
      </c>
      <c r="C601">
        <v>3689.4470000000001</v>
      </c>
      <c r="D601">
        <v>3605.893</v>
      </c>
      <c r="E601">
        <v>3689.4470000000001</v>
      </c>
      <c r="F601">
        <v>3605.893</v>
      </c>
      <c r="O601">
        <v>3689.4470000000001</v>
      </c>
      <c r="P601">
        <v>3689.4470000000001</v>
      </c>
    </row>
    <row r="602" spans="1:16" x14ac:dyDescent="0.25">
      <c r="A602" s="9">
        <v>39261</v>
      </c>
      <c r="B602">
        <v>3685.7489999999998</v>
      </c>
      <c r="C602">
        <v>3685.7489999999998</v>
      </c>
      <c r="D602">
        <v>3520.9540000000002</v>
      </c>
      <c r="E602">
        <v>3520.9540000000002</v>
      </c>
      <c r="F602">
        <v>3685.7489999999998</v>
      </c>
      <c r="O602">
        <v>3685.7489999999998</v>
      </c>
      <c r="P602">
        <v>3520.9540000000002</v>
      </c>
    </row>
    <row r="603" spans="1:16" x14ac:dyDescent="0.25">
      <c r="A603" s="9">
        <v>39262</v>
      </c>
      <c r="B603">
        <v>3462.6559999999999</v>
      </c>
      <c r="C603">
        <v>3543.8760000000002</v>
      </c>
      <c r="D603">
        <v>3462.6559999999999</v>
      </c>
      <c r="E603">
        <v>3464.7739999999999</v>
      </c>
      <c r="F603">
        <v>3462.6559999999999</v>
      </c>
      <c r="O603">
        <v>3543.8760000000002</v>
      </c>
      <c r="P603">
        <v>3464.7739999999999</v>
      </c>
    </row>
    <row r="604" spans="1:16" x14ac:dyDescent="0.25">
      <c r="A604" s="9">
        <v>39265</v>
      </c>
      <c r="B604">
        <v>3453.143</v>
      </c>
      <c r="C604">
        <v>3507.614</v>
      </c>
      <c r="D604">
        <v>3453.143</v>
      </c>
      <c r="E604">
        <v>3507.614</v>
      </c>
      <c r="F604">
        <v>3453.143</v>
      </c>
      <c r="O604">
        <v>3507.614</v>
      </c>
      <c r="P604">
        <v>3507.614</v>
      </c>
    </row>
    <row r="605" spans="1:16" x14ac:dyDescent="0.25">
      <c r="A605" s="9">
        <v>39266</v>
      </c>
      <c r="B605">
        <v>3540.5619999999999</v>
      </c>
      <c r="C605">
        <v>3562.6089999999999</v>
      </c>
      <c r="D605">
        <v>3528.395</v>
      </c>
      <c r="E605">
        <v>3562.6089999999999</v>
      </c>
      <c r="F605">
        <v>3540.5619999999999</v>
      </c>
      <c r="O605">
        <v>3562.6089999999999</v>
      </c>
      <c r="P605">
        <v>3562.6089999999999</v>
      </c>
    </row>
    <row r="606" spans="1:16" x14ac:dyDescent="0.25">
      <c r="A606" s="9">
        <v>39267</v>
      </c>
      <c r="B606">
        <v>3571.3009999999999</v>
      </c>
      <c r="C606">
        <v>3571.3009999999999</v>
      </c>
      <c r="D606">
        <v>3493.3090000000002</v>
      </c>
      <c r="E606">
        <v>3493.3090000000002</v>
      </c>
      <c r="F606">
        <v>3571.3009999999999</v>
      </c>
      <c r="O606">
        <v>3571.3009999999999</v>
      </c>
      <c r="P606">
        <v>3493.3090000000002</v>
      </c>
    </row>
    <row r="607" spans="1:16" x14ac:dyDescent="0.25">
      <c r="A607" s="9">
        <v>39268</v>
      </c>
      <c r="B607">
        <v>3432.9850000000001</v>
      </c>
      <c r="C607">
        <v>3432.9850000000001</v>
      </c>
      <c r="D607">
        <v>3282.703</v>
      </c>
      <c r="E607">
        <v>3282.703</v>
      </c>
      <c r="F607">
        <v>3432.9850000000001</v>
      </c>
      <c r="O607">
        <v>3432.9850000000001</v>
      </c>
      <c r="P607">
        <v>3282.703</v>
      </c>
    </row>
    <row r="608" spans="1:16" x14ac:dyDescent="0.25">
      <c r="A608" s="9">
        <v>39269</v>
      </c>
      <c r="B608">
        <v>3309.7759999999998</v>
      </c>
      <c r="C608">
        <v>3441.7530000000002</v>
      </c>
      <c r="D608">
        <v>3309.7759999999998</v>
      </c>
      <c r="E608">
        <v>3441.7530000000002</v>
      </c>
      <c r="F608">
        <v>3309.7759999999998</v>
      </c>
      <c r="O608">
        <v>3441.7530000000002</v>
      </c>
      <c r="P608">
        <v>3441.7530000000002</v>
      </c>
    </row>
    <row r="609" spans="1:16" x14ac:dyDescent="0.25">
      <c r="A609" s="9">
        <v>39272</v>
      </c>
      <c r="B609">
        <v>3481.8</v>
      </c>
      <c r="C609">
        <v>3556.2750000000001</v>
      </c>
      <c r="D609">
        <v>3481.8</v>
      </c>
      <c r="E609">
        <v>3556.2750000000001</v>
      </c>
      <c r="F609">
        <v>3481.8</v>
      </c>
      <c r="O609">
        <v>3556.2750000000001</v>
      </c>
      <c r="P609">
        <v>3556.2750000000001</v>
      </c>
    </row>
    <row r="610" spans="1:16" x14ac:dyDescent="0.25">
      <c r="A610" s="9">
        <v>39273</v>
      </c>
      <c r="B610">
        <v>3557.067</v>
      </c>
      <c r="C610">
        <v>3557.067</v>
      </c>
      <c r="D610">
        <v>3459.4650000000001</v>
      </c>
      <c r="E610">
        <v>3459.4650000000001</v>
      </c>
      <c r="F610">
        <v>3557.067</v>
      </c>
      <c r="O610">
        <v>3557.067</v>
      </c>
      <c r="P610">
        <v>3459.4650000000001</v>
      </c>
    </row>
    <row r="611" spans="1:16" x14ac:dyDescent="0.25">
      <c r="A611" s="9">
        <v>39274</v>
      </c>
      <c r="B611">
        <v>3436.2649999999999</v>
      </c>
      <c r="C611">
        <v>3481.4319999999998</v>
      </c>
      <c r="D611">
        <v>3436.2649999999999</v>
      </c>
      <c r="E611">
        <v>3481.4319999999998</v>
      </c>
      <c r="F611">
        <v>3436.2649999999999</v>
      </c>
      <c r="O611">
        <v>3481.4319999999998</v>
      </c>
      <c r="P611">
        <v>3481.4319999999998</v>
      </c>
    </row>
    <row r="612" spans="1:16" x14ac:dyDescent="0.25">
      <c r="A612" s="9">
        <v>39275</v>
      </c>
      <c r="B612">
        <v>3472.3629999999998</v>
      </c>
      <c r="C612">
        <v>3490.212</v>
      </c>
      <c r="D612">
        <v>3472.3629999999998</v>
      </c>
      <c r="E612">
        <v>3490.212</v>
      </c>
      <c r="F612">
        <v>3472.3629999999998</v>
      </c>
      <c r="O612">
        <v>3490.212</v>
      </c>
      <c r="P612">
        <v>3490.212</v>
      </c>
    </row>
    <row r="613" spans="1:16" x14ac:dyDescent="0.25">
      <c r="A613" s="9">
        <v>39276</v>
      </c>
      <c r="B613">
        <v>3501.6149999999998</v>
      </c>
      <c r="C613">
        <v>3512.585</v>
      </c>
      <c r="D613">
        <v>3501.6149999999998</v>
      </c>
      <c r="E613">
        <v>3512.585</v>
      </c>
      <c r="F613">
        <v>3501.6149999999998</v>
      </c>
      <c r="O613">
        <v>3512.585</v>
      </c>
      <c r="P613">
        <v>3512.585</v>
      </c>
    </row>
    <row r="614" spans="1:16" x14ac:dyDescent="0.25">
      <c r="A614" s="9">
        <v>39279</v>
      </c>
      <c r="B614">
        <v>3442.1970000000001</v>
      </c>
      <c r="C614">
        <v>3442.1970000000001</v>
      </c>
      <c r="D614">
        <v>3393.221</v>
      </c>
      <c r="E614">
        <v>3393.221</v>
      </c>
      <c r="F614">
        <v>3442.1970000000001</v>
      </c>
      <c r="O614">
        <v>3442.1970000000001</v>
      </c>
      <c r="P614">
        <v>3393.221</v>
      </c>
    </row>
    <row r="615" spans="1:16" x14ac:dyDescent="0.25">
      <c r="A615" s="9">
        <v>39280</v>
      </c>
      <c r="B615">
        <v>3413.7260000000001</v>
      </c>
      <c r="C615">
        <v>3439.3159999999998</v>
      </c>
      <c r="D615">
        <v>3413.7260000000001</v>
      </c>
      <c r="E615">
        <v>3439.3159999999998</v>
      </c>
      <c r="F615">
        <v>3413.7260000000001</v>
      </c>
      <c r="O615">
        <v>3439.3159999999998</v>
      </c>
      <c r="P615">
        <v>3439.3159999999998</v>
      </c>
    </row>
    <row r="616" spans="1:16" x14ac:dyDescent="0.25">
      <c r="A616" s="9">
        <v>39281</v>
      </c>
      <c r="B616">
        <v>3437.998</v>
      </c>
      <c r="C616">
        <v>3469.0569999999998</v>
      </c>
      <c r="D616">
        <v>3437.998</v>
      </c>
      <c r="E616">
        <v>3455.1709999999998</v>
      </c>
      <c r="F616">
        <v>3437.998</v>
      </c>
      <c r="O616">
        <v>3469.0569999999998</v>
      </c>
      <c r="P616">
        <v>3455.1709999999998</v>
      </c>
    </row>
    <row r="617" spans="1:16" x14ac:dyDescent="0.25">
      <c r="A617" s="9">
        <v>39282</v>
      </c>
      <c r="B617">
        <v>3449.3449999999998</v>
      </c>
      <c r="C617">
        <v>3449.3449999999998</v>
      </c>
      <c r="D617">
        <v>3427.623</v>
      </c>
      <c r="E617">
        <v>3427.623</v>
      </c>
      <c r="F617">
        <v>3449.3449999999998</v>
      </c>
      <c r="O617">
        <v>3449.3449999999998</v>
      </c>
      <c r="P617">
        <v>3427.623</v>
      </c>
    </row>
    <row r="618" spans="1:16" x14ac:dyDescent="0.25">
      <c r="A618" s="9">
        <v>39283</v>
      </c>
      <c r="B618">
        <v>3426.5149999999999</v>
      </c>
      <c r="C618">
        <v>3540.0129999999999</v>
      </c>
      <c r="D618">
        <v>3426.5149999999999</v>
      </c>
      <c r="E618">
        <v>3540.0129999999999</v>
      </c>
      <c r="F618">
        <v>3426.5149999999999</v>
      </c>
      <c r="O618">
        <v>3540.0129999999999</v>
      </c>
      <c r="P618">
        <v>3540.0129999999999</v>
      </c>
    </row>
    <row r="619" spans="1:16" x14ac:dyDescent="0.25">
      <c r="A619" s="9">
        <v>39286</v>
      </c>
      <c r="B619">
        <v>3552.6280000000002</v>
      </c>
      <c r="C619">
        <v>3773.1039999999998</v>
      </c>
      <c r="D619">
        <v>3552.6280000000002</v>
      </c>
      <c r="E619">
        <v>3773.1039999999998</v>
      </c>
      <c r="F619">
        <v>3552.6280000000002</v>
      </c>
      <c r="O619">
        <v>3773.1039999999998</v>
      </c>
      <c r="P619">
        <v>3773.1039999999998</v>
      </c>
    </row>
    <row r="620" spans="1:16" x14ac:dyDescent="0.25">
      <c r="A620" s="9">
        <v>39287</v>
      </c>
      <c r="B620">
        <v>3813.0709999999999</v>
      </c>
      <c r="C620">
        <v>3838.386</v>
      </c>
      <c r="D620">
        <v>3779.8960000000002</v>
      </c>
      <c r="E620">
        <v>3779.8960000000002</v>
      </c>
      <c r="F620">
        <v>3813.0709999999999</v>
      </c>
      <c r="O620">
        <v>3838.386</v>
      </c>
      <c r="P620">
        <v>3779.8960000000002</v>
      </c>
    </row>
    <row r="621" spans="1:16" x14ac:dyDescent="0.25">
      <c r="A621" s="9">
        <v>39288</v>
      </c>
      <c r="B621">
        <v>3781.7559999999999</v>
      </c>
      <c r="C621">
        <v>3892.0830000000001</v>
      </c>
      <c r="D621">
        <v>3781.7559999999999</v>
      </c>
      <c r="E621">
        <v>3892.0830000000001</v>
      </c>
      <c r="F621">
        <v>3781.7559999999999</v>
      </c>
      <c r="O621">
        <v>3892.0830000000001</v>
      </c>
      <c r="P621">
        <v>3892.0830000000001</v>
      </c>
    </row>
    <row r="622" spans="1:16" x14ac:dyDescent="0.25">
      <c r="A622" s="9">
        <v>39289</v>
      </c>
      <c r="B622">
        <v>3924.9409999999998</v>
      </c>
      <c r="C622">
        <v>3932.663</v>
      </c>
      <c r="D622">
        <v>3924.9409999999998</v>
      </c>
      <c r="E622">
        <v>3932.663</v>
      </c>
      <c r="F622">
        <v>3924.9409999999998</v>
      </c>
      <c r="O622">
        <v>3932.663</v>
      </c>
      <c r="P622">
        <v>3932.663</v>
      </c>
    </row>
    <row r="623" spans="1:16" x14ac:dyDescent="0.25">
      <c r="A623" s="9">
        <v>39290</v>
      </c>
      <c r="B623">
        <v>3906.1379999999999</v>
      </c>
      <c r="C623">
        <v>3986.8119999999999</v>
      </c>
      <c r="D623">
        <v>3906.1379999999999</v>
      </c>
      <c r="E623">
        <v>3986.8119999999999</v>
      </c>
      <c r="F623">
        <v>3906.1379999999999</v>
      </c>
      <c r="O623">
        <v>3986.8119999999999</v>
      </c>
      <c r="P623">
        <v>3986.8119999999999</v>
      </c>
    </row>
    <row r="624" spans="1:16" x14ac:dyDescent="0.25">
      <c r="A624" s="9">
        <v>39293</v>
      </c>
      <c r="B624">
        <v>3989.9650000000001</v>
      </c>
      <c r="C624">
        <v>4116.5190000000002</v>
      </c>
      <c r="D624">
        <v>3989.9650000000001</v>
      </c>
      <c r="E624">
        <v>4103.8040000000001</v>
      </c>
      <c r="F624">
        <v>3989.9650000000001</v>
      </c>
      <c r="O624">
        <v>4116.5190000000002</v>
      </c>
      <c r="P624">
        <v>4103.8040000000001</v>
      </c>
    </row>
    <row r="625" spans="1:16" x14ac:dyDescent="0.25">
      <c r="A625" s="9">
        <v>39294</v>
      </c>
      <c r="B625">
        <v>4105.5069999999996</v>
      </c>
      <c r="C625">
        <v>4164.3130000000001</v>
      </c>
      <c r="D625">
        <v>4105.5069999999996</v>
      </c>
      <c r="E625">
        <v>4164.3130000000001</v>
      </c>
      <c r="F625">
        <v>4105.5069999999996</v>
      </c>
      <c r="O625">
        <v>4164.3130000000001</v>
      </c>
      <c r="P625">
        <v>4164.3130000000001</v>
      </c>
    </row>
    <row r="626" spans="1:16" x14ac:dyDescent="0.25">
      <c r="A626" s="9">
        <v>39295</v>
      </c>
      <c r="B626">
        <v>4179.7120000000004</v>
      </c>
      <c r="C626">
        <v>4179.7120000000004</v>
      </c>
      <c r="D626">
        <v>3995.39</v>
      </c>
      <c r="E626">
        <v>3995.39</v>
      </c>
      <c r="F626">
        <v>4179.7120000000004</v>
      </c>
      <c r="O626">
        <v>4179.7120000000004</v>
      </c>
      <c r="P626">
        <v>3995.39</v>
      </c>
    </row>
    <row r="627" spans="1:16" x14ac:dyDescent="0.25">
      <c r="A627" s="9">
        <v>39296</v>
      </c>
      <c r="B627">
        <v>4014.7530000000002</v>
      </c>
      <c r="C627">
        <v>4128.0839999999998</v>
      </c>
      <c r="D627">
        <v>4014.7530000000002</v>
      </c>
      <c r="E627">
        <v>4128.0839999999998</v>
      </c>
      <c r="F627">
        <v>4014.7530000000002</v>
      </c>
      <c r="O627">
        <v>4128.0839999999998</v>
      </c>
      <c r="P627">
        <v>4128.0839999999998</v>
      </c>
    </row>
    <row r="628" spans="1:16" x14ac:dyDescent="0.25">
      <c r="A628" s="9">
        <v>39297</v>
      </c>
      <c r="B628">
        <v>4160.3450000000003</v>
      </c>
      <c r="C628">
        <v>4199.1840000000002</v>
      </c>
      <c r="D628">
        <v>4160.3450000000003</v>
      </c>
      <c r="E628">
        <v>4199.1840000000002</v>
      </c>
      <c r="F628">
        <v>4160.3450000000003</v>
      </c>
      <c r="O628">
        <v>4199.1840000000002</v>
      </c>
      <c r="P628">
        <v>4199.1840000000002</v>
      </c>
    </row>
    <row r="629" spans="1:16" x14ac:dyDescent="0.25">
      <c r="A629" s="9">
        <v>39300</v>
      </c>
      <c r="B629">
        <v>4250.1120000000001</v>
      </c>
      <c r="C629">
        <v>4344.6970000000001</v>
      </c>
      <c r="D629">
        <v>4250.1120000000001</v>
      </c>
      <c r="E629">
        <v>4344.6970000000001</v>
      </c>
      <c r="F629">
        <v>4250.1120000000001</v>
      </c>
      <c r="O629">
        <v>4344.6970000000001</v>
      </c>
      <c r="P629">
        <v>4344.6970000000001</v>
      </c>
    </row>
    <row r="630" spans="1:16" x14ac:dyDescent="0.25">
      <c r="A630" s="9">
        <v>39301</v>
      </c>
      <c r="B630">
        <v>4352.6450000000004</v>
      </c>
      <c r="C630">
        <v>4402.2709999999997</v>
      </c>
      <c r="D630">
        <v>4352.6450000000004</v>
      </c>
      <c r="E630">
        <v>4363.098</v>
      </c>
      <c r="F630">
        <v>4352.6450000000004</v>
      </c>
      <c r="O630">
        <v>4402.2709999999997</v>
      </c>
      <c r="P630">
        <v>4363.098</v>
      </c>
    </row>
    <row r="631" spans="1:16" x14ac:dyDescent="0.25">
      <c r="A631" s="9">
        <v>39302</v>
      </c>
      <c r="B631">
        <v>4326.7889999999998</v>
      </c>
      <c r="C631">
        <v>4326.7889999999998</v>
      </c>
      <c r="D631">
        <v>4274.4560000000001</v>
      </c>
      <c r="E631">
        <v>4274.4560000000001</v>
      </c>
      <c r="F631">
        <v>4326.7889999999998</v>
      </c>
      <c r="O631">
        <v>4326.7889999999998</v>
      </c>
      <c r="P631">
        <v>4274.4560000000001</v>
      </c>
    </row>
    <row r="632" spans="1:16" x14ac:dyDescent="0.25">
      <c r="A632" s="9">
        <v>39303</v>
      </c>
      <c r="B632">
        <v>4261.9290000000001</v>
      </c>
      <c r="C632">
        <v>4339.9930000000004</v>
      </c>
      <c r="D632">
        <v>4261.9290000000001</v>
      </c>
      <c r="E632">
        <v>4339.9930000000004</v>
      </c>
      <c r="F632">
        <v>4261.9290000000001</v>
      </c>
      <c r="O632">
        <v>4339.9930000000004</v>
      </c>
      <c r="P632">
        <v>4339.9930000000004</v>
      </c>
    </row>
    <row r="633" spans="1:16" x14ac:dyDescent="0.25">
      <c r="A633" s="9">
        <v>39304</v>
      </c>
      <c r="B633">
        <v>4329.33</v>
      </c>
      <c r="C633">
        <v>4329.33</v>
      </c>
      <c r="D633">
        <v>4276.8370000000004</v>
      </c>
      <c r="E633">
        <v>4303.0159999999996</v>
      </c>
      <c r="F633">
        <v>4329.33</v>
      </c>
      <c r="O633">
        <v>4329.33</v>
      </c>
      <c r="P633">
        <v>4303.0159999999996</v>
      </c>
    </row>
    <row r="634" spans="1:16" x14ac:dyDescent="0.25">
      <c r="A634" s="9">
        <v>39307</v>
      </c>
      <c r="B634">
        <v>4307.6289999999999</v>
      </c>
      <c r="C634">
        <v>4335.8289999999997</v>
      </c>
      <c r="D634">
        <v>4307.6289999999999</v>
      </c>
      <c r="E634">
        <v>4309.8789999999999</v>
      </c>
      <c r="F634">
        <v>4307.6289999999999</v>
      </c>
      <c r="O634">
        <v>4335.8289999999997</v>
      </c>
      <c r="P634">
        <v>4309.8789999999999</v>
      </c>
    </row>
    <row r="635" spans="1:16" x14ac:dyDescent="0.25">
      <c r="A635" s="9">
        <v>39308</v>
      </c>
      <c r="B635">
        <v>4316.8969999999999</v>
      </c>
      <c r="C635">
        <v>4364.1880000000001</v>
      </c>
      <c r="D635">
        <v>4316.8969999999999</v>
      </c>
      <c r="E635">
        <v>4364.1880000000001</v>
      </c>
      <c r="F635">
        <v>4316.8969999999999</v>
      </c>
      <c r="O635">
        <v>4364.1880000000001</v>
      </c>
      <c r="P635">
        <v>4364.1880000000001</v>
      </c>
    </row>
    <row r="636" spans="1:16" x14ac:dyDescent="0.25">
      <c r="A636" s="9">
        <v>39309</v>
      </c>
      <c r="B636">
        <v>4375.41</v>
      </c>
      <c r="C636">
        <v>4375.41</v>
      </c>
      <c r="D636">
        <v>4303.9830000000002</v>
      </c>
      <c r="E636">
        <v>4364.5959999999995</v>
      </c>
      <c r="F636">
        <v>4375.41</v>
      </c>
      <c r="O636">
        <v>4375.41</v>
      </c>
      <c r="P636">
        <v>4364.5959999999995</v>
      </c>
    </row>
    <row r="637" spans="1:16" x14ac:dyDescent="0.25">
      <c r="A637" s="9">
        <v>39310</v>
      </c>
      <c r="B637">
        <v>4346.4920000000002</v>
      </c>
      <c r="C637">
        <v>4346.4920000000002</v>
      </c>
      <c r="D637">
        <v>4264.3879999999999</v>
      </c>
      <c r="E637">
        <v>4296.4759999999997</v>
      </c>
      <c r="F637">
        <v>4346.4920000000002</v>
      </c>
      <c r="O637">
        <v>4346.4920000000002</v>
      </c>
      <c r="P637">
        <v>4296.4759999999997</v>
      </c>
    </row>
    <row r="638" spans="1:16" x14ac:dyDescent="0.25">
      <c r="A638" s="9">
        <v>39311</v>
      </c>
      <c r="B638">
        <v>4296.4759999999997</v>
      </c>
      <c r="C638">
        <v>4296.4759999999997</v>
      </c>
      <c r="D638">
        <v>4217.1769999999997</v>
      </c>
      <c r="E638">
        <v>4217.1769999999997</v>
      </c>
      <c r="F638">
        <v>4296.4759999999997</v>
      </c>
      <c r="O638">
        <v>4296.4759999999997</v>
      </c>
      <c r="P638">
        <v>4217.1769999999997</v>
      </c>
    </row>
    <row r="639" spans="1:16" x14ac:dyDescent="0.25">
      <c r="A639" s="9">
        <v>39314</v>
      </c>
      <c r="B639">
        <v>4333.7380000000003</v>
      </c>
      <c r="C639">
        <v>4489.1469999999999</v>
      </c>
      <c r="D639">
        <v>4333.7380000000003</v>
      </c>
      <c r="E639">
        <v>4489.1469999999999</v>
      </c>
      <c r="F639">
        <v>4333.7380000000003</v>
      </c>
      <c r="O639">
        <v>4489.1469999999999</v>
      </c>
      <c r="P639">
        <v>4489.1469999999999</v>
      </c>
    </row>
    <row r="640" spans="1:16" x14ac:dyDescent="0.25">
      <c r="A640" s="9">
        <v>39315</v>
      </c>
      <c r="B640">
        <v>4536.68</v>
      </c>
      <c r="C640">
        <v>4574.95</v>
      </c>
      <c r="D640">
        <v>4536.68</v>
      </c>
      <c r="E640">
        <v>4563.6940000000004</v>
      </c>
      <c r="F640">
        <v>4536.68</v>
      </c>
      <c r="O640">
        <v>4574.95</v>
      </c>
      <c r="P640">
        <v>4563.6940000000004</v>
      </c>
    </row>
    <row r="641" spans="1:16" x14ac:dyDescent="0.25">
      <c r="A641" s="9">
        <v>39316</v>
      </c>
      <c r="B641">
        <v>4492.0060000000003</v>
      </c>
      <c r="C641">
        <v>4608.4219999999996</v>
      </c>
      <c r="D641">
        <v>4492.0060000000003</v>
      </c>
      <c r="E641">
        <v>4596.3379999999997</v>
      </c>
      <c r="F641">
        <v>4492.0060000000003</v>
      </c>
      <c r="O641">
        <v>4608.4219999999996</v>
      </c>
      <c r="P641">
        <v>4596.3379999999997</v>
      </c>
    </row>
    <row r="642" spans="1:16" x14ac:dyDescent="0.25">
      <c r="A642" s="9">
        <v>39317</v>
      </c>
      <c r="B642">
        <v>4619.51</v>
      </c>
      <c r="C642">
        <v>4658.6239999999998</v>
      </c>
      <c r="D642">
        <v>4619.51</v>
      </c>
      <c r="E642">
        <v>4658.6239999999998</v>
      </c>
      <c r="F642">
        <v>4619.51</v>
      </c>
      <c r="O642">
        <v>4658.6239999999998</v>
      </c>
      <c r="P642">
        <v>4658.6239999999998</v>
      </c>
    </row>
    <row r="643" spans="1:16" x14ac:dyDescent="0.25">
      <c r="A643" s="9">
        <v>39318</v>
      </c>
      <c r="B643">
        <v>4729.1580000000004</v>
      </c>
      <c r="C643">
        <v>4751.4870000000001</v>
      </c>
      <c r="D643">
        <v>4729.1580000000004</v>
      </c>
      <c r="E643">
        <v>4751.4870000000001</v>
      </c>
      <c r="F643">
        <v>4729.1580000000004</v>
      </c>
      <c r="O643">
        <v>4751.4870000000001</v>
      </c>
      <c r="P643">
        <v>4751.4870000000001</v>
      </c>
    </row>
    <row r="644" spans="1:16" x14ac:dyDescent="0.25">
      <c r="A644" s="9">
        <v>39321</v>
      </c>
      <c r="B644">
        <v>4797.0469999999996</v>
      </c>
      <c r="C644">
        <v>4797.0469999999996</v>
      </c>
      <c r="D644">
        <v>4782.8999999999996</v>
      </c>
      <c r="E644">
        <v>4782.8999999999996</v>
      </c>
      <c r="F644">
        <v>4797.0469999999996</v>
      </c>
      <c r="O644">
        <v>4797.0469999999996</v>
      </c>
      <c r="P644">
        <v>4782.8999999999996</v>
      </c>
    </row>
    <row r="645" spans="1:16" x14ac:dyDescent="0.25">
      <c r="A645" s="9">
        <v>39322</v>
      </c>
      <c r="B645">
        <v>4755.9560000000001</v>
      </c>
      <c r="C645">
        <v>4794.0550000000003</v>
      </c>
      <c r="D645">
        <v>4755.9560000000001</v>
      </c>
      <c r="E645">
        <v>4794.0550000000003</v>
      </c>
      <c r="F645">
        <v>4755.9560000000001</v>
      </c>
      <c r="O645">
        <v>4794.0550000000003</v>
      </c>
      <c r="P645">
        <v>4794.0550000000003</v>
      </c>
    </row>
    <row r="646" spans="1:16" x14ac:dyDescent="0.25">
      <c r="A646" s="9">
        <v>39323</v>
      </c>
      <c r="B646">
        <v>4766.1210000000001</v>
      </c>
      <c r="C646">
        <v>4766.1210000000001</v>
      </c>
      <c r="D646">
        <v>4712.6639999999998</v>
      </c>
      <c r="E646">
        <v>4712.6639999999998</v>
      </c>
      <c r="F646">
        <v>4766.1210000000001</v>
      </c>
      <c r="O646">
        <v>4766.1210000000001</v>
      </c>
      <c r="P646">
        <v>4712.6639999999998</v>
      </c>
    </row>
    <row r="647" spans="1:16" x14ac:dyDescent="0.25">
      <c r="A647" s="9">
        <v>39324</v>
      </c>
      <c r="B647">
        <v>4736.6880000000001</v>
      </c>
      <c r="C647">
        <v>4796.7640000000001</v>
      </c>
      <c r="D647">
        <v>4736.6880000000001</v>
      </c>
      <c r="E647">
        <v>4796.7640000000001</v>
      </c>
      <c r="F647">
        <v>4736.6880000000001</v>
      </c>
      <c r="O647">
        <v>4796.7640000000001</v>
      </c>
      <c r="P647">
        <v>4796.7640000000001</v>
      </c>
    </row>
    <row r="648" spans="1:16" x14ac:dyDescent="0.25">
      <c r="A648" s="9">
        <v>39325</v>
      </c>
      <c r="B648">
        <v>4818.0619999999999</v>
      </c>
      <c r="C648">
        <v>4903.24</v>
      </c>
      <c r="D648">
        <v>4818.0619999999999</v>
      </c>
      <c r="E648">
        <v>4894.4870000000001</v>
      </c>
      <c r="F648">
        <v>4818.0619999999999</v>
      </c>
      <c r="O648">
        <v>4903.24</v>
      </c>
      <c r="P648">
        <v>4894.4870000000001</v>
      </c>
    </row>
    <row r="649" spans="1:16" x14ac:dyDescent="0.25">
      <c r="A649" s="9">
        <v>39328</v>
      </c>
      <c r="B649">
        <v>4933.2120000000004</v>
      </c>
      <c r="C649">
        <v>5118.6840000000002</v>
      </c>
      <c r="D649">
        <v>4933.2120000000004</v>
      </c>
      <c r="E649">
        <v>5118.6840000000002</v>
      </c>
      <c r="F649">
        <v>4933.2120000000004</v>
      </c>
      <c r="O649">
        <v>5118.6840000000002</v>
      </c>
      <c r="P649">
        <v>5118.6840000000002</v>
      </c>
    </row>
    <row r="650" spans="1:16" x14ac:dyDescent="0.25">
      <c r="A650" s="9">
        <v>39329</v>
      </c>
      <c r="B650">
        <v>5140.3670000000002</v>
      </c>
      <c r="C650">
        <v>5140.3670000000002</v>
      </c>
      <c r="D650">
        <v>5091.3019999999997</v>
      </c>
      <c r="E650">
        <v>5091.3019999999997</v>
      </c>
      <c r="F650">
        <v>5140.3670000000002</v>
      </c>
      <c r="O650">
        <v>5140.3670000000002</v>
      </c>
      <c r="P650">
        <v>5091.3019999999997</v>
      </c>
    </row>
    <row r="651" spans="1:16" x14ac:dyDescent="0.25">
      <c r="A651" s="9">
        <v>39330</v>
      </c>
      <c r="B651">
        <v>5064.9170000000004</v>
      </c>
      <c r="C651">
        <v>5137.7579999999998</v>
      </c>
      <c r="D651">
        <v>5064.9170000000004</v>
      </c>
      <c r="E651">
        <v>5137.7579999999998</v>
      </c>
      <c r="F651">
        <v>5064.9170000000004</v>
      </c>
      <c r="O651">
        <v>5137.7579999999998</v>
      </c>
      <c r="P651">
        <v>5137.7579999999998</v>
      </c>
    </row>
    <row r="652" spans="1:16" x14ac:dyDescent="0.25">
      <c r="A652" s="9">
        <v>39331</v>
      </c>
      <c r="B652">
        <v>5227.1059999999998</v>
      </c>
      <c r="C652">
        <v>5227.1059999999998</v>
      </c>
      <c r="D652">
        <v>5201.4009999999998</v>
      </c>
      <c r="E652">
        <v>5201.4009999999998</v>
      </c>
      <c r="F652">
        <v>5227.1059999999998</v>
      </c>
      <c r="O652">
        <v>5227.1059999999998</v>
      </c>
      <c r="P652">
        <v>5201.4009999999998</v>
      </c>
    </row>
    <row r="653" spans="1:16" x14ac:dyDescent="0.25">
      <c r="A653" s="9">
        <v>39332</v>
      </c>
      <c r="B653">
        <v>5180.37</v>
      </c>
      <c r="C653">
        <v>5180.37</v>
      </c>
      <c r="D653">
        <v>5108.7749999999996</v>
      </c>
      <c r="E653">
        <v>5108.7749999999996</v>
      </c>
      <c r="F653">
        <v>5180.37</v>
      </c>
      <c r="O653">
        <v>5180.37</v>
      </c>
      <c r="P653">
        <v>5108.7749999999996</v>
      </c>
    </row>
    <row r="654" spans="1:16" x14ac:dyDescent="0.25">
      <c r="A654" s="9">
        <v>39335</v>
      </c>
      <c r="B654">
        <v>5035.6009999999997</v>
      </c>
      <c r="C654">
        <v>5202.21</v>
      </c>
      <c r="D654">
        <v>5035.6009999999997</v>
      </c>
      <c r="E654">
        <v>5202.21</v>
      </c>
      <c r="F654">
        <v>5035.6009999999997</v>
      </c>
      <c r="O654">
        <v>5202.21</v>
      </c>
      <c r="P654">
        <v>5202.21</v>
      </c>
    </row>
    <row r="655" spans="1:16" x14ac:dyDescent="0.25">
      <c r="A655" s="9">
        <v>39336</v>
      </c>
      <c r="B655">
        <v>5199.3959999999997</v>
      </c>
      <c r="C655">
        <v>5199.3959999999997</v>
      </c>
      <c r="D655">
        <v>4935.7700000000004</v>
      </c>
      <c r="E655">
        <v>4935.7700000000004</v>
      </c>
      <c r="F655">
        <v>5199.3959999999997</v>
      </c>
      <c r="O655">
        <v>5199.3959999999997</v>
      </c>
      <c r="P655">
        <v>4935.7700000000004</v>
      </c>
    </row>
    <row r="656" spans="1:16" x14ac:dyDescent="0.25">
      <c r="A656" s="9">
        <v>39337</v>
      </c>
      <c r="B656">
        <v>4906.9859999999999</v>
      </c>
      <c r="C656">
        <v>5038.3630000000003</v>
      </c>
      <c r="D656">
        <v>4906.9859999999999</v>
      </c>
      <c r="E656">
        <v>5038.3630000000003</v>
      </c>
      <c r="F656">
        <v>4906.9859999999999</v>
      </c>
      <c r="O656">
        <v>5038.3630000000003</v>
      </c>
      <c r="P656">
        <v>5038.3630000000003</v>
      </c>
    </row>
    <row r="657" spans="1:16" x14ac:dyDescent="0.25">
      <c r="A657" s="9">
        <v>39338</v>
      </c>
      <c r="B657">
        <v>5071.4709999999995</v>
      </c>
      <c r="C657">
        <v>5209.683</v>
      </c>
      <c r="D657">
        <v>5071.4709999999995</v>
      </c>
      <c r="E657">
        <v>5209.683</v>
      </c>
      <c r="F657">
        <v>5071.4709999999995</v>
      </c>
      <c r="O657">
        <v>5209.683</v>
      </c>
      <c r="P657">
        <v>5209.683</v>
      </c>
    </row>
    <row r="658" spans="1:16" x14ac:dyDescent="0.25">
      <c r="A658" s="9">
        <v>39339</v>
      </c>
      <c r="B658">
        <v>5235.0110000000004</v>
      </c>
      <c r="C658">
        <v>5331.3450000000003</v>
      </c>
      <c r="D658">
        <v>5235.0110000000004</v>
      </c>
      <c r="E658">
        <v>5331.3450000000003</v>
      </c>
      <c r="F658">
        <v>5235.0110000000004</v>
      </c>
      <c r="O658">
        <v>5331.3450000000003</v>
      </c>
      <c r="P658">
        <v>5331.3450000000003</v>
      </c>
    </row>
    <row r="659" spans="1:16" x14ac:dyDescent="0.25">
      <c r="A659" s="9">
        <v>39342</v>
      </c>
      <c r="B659">
        <v>5319.0659999999998</v>
      </c>
      <c r="C659">
        <v>5514.9229999999998</v>
      </c>
      <c r="D659">
        <v>5319.0659999999998</v>
      </c>
      <c r="E659">
        <v>5514.9229999999998</v>
      </c>
      <c r="F659">
        <v>5319.0659999999998</v>
      </c>
      <c r="O659">
        <v>5514.9229999999998</v>
      </c>
      <c r="P659">
        <v>5514.9229999999998</v>
      </c>
    </row>
    <row r="660" spans="1:16" x14ac:dyDescent="0.25">
      <c r="A660" s="9">
        <v>39343</v>
      </c>
      <c r="B660">
        <v>5555.0450000000001</v>
      </c>
      <c r="C660">
        <v>5555.0450000000001</v>
      </c>
      <c r="D660">
        <v>5492.6270000000004</v>
      </c>
      <c r="E660">
        <v>5500.99</v>
      </c>
      <c r="F660">
        <v>5555.0450000000001</v>
      </c>
      <c r="O660">
        <v>5555.0450000000001</v>
      </c>
      <c r="P660">
        <v>5500.99</v>
      </c>
    </row>
    <row r="661" spans="1:16" x14ac:dyDescent="0.25">
      <c r="A661" s="9">
        <v>39344</v>
      </c>
      <c r="B661">
        <v>5504.125</v>
      </c>
      <c r="C661">
        <v>5504.125</v>
      </c>
      <c r="D661">
        <v>5399.4279999999999</v>
      </c>
      <c r="E661">
        <v>5414.0619999999999</v>
      </c>
      <c r="F661">
        <v>5504.125</v>
      </c>
      <c r="O661">
        <v>5504.125</v>
      </c>
      <c r="P661">
        <v>5414.0619999999999</v>
      </c>
    </row>
    <row r="662" spans="1:16" x14ac:dyDescent="0.25">
      <c r="A662" s="9">
        <v>39345</v>
      </c>
      <c r="B662">
        <v>5435.9139999999998</v>
      </c>
      <c r="C662">
        <v>5486.027</v>
      </c>
      <c r="D662">
        <v>5435.9139999999998</v>
      </c>
      <c r="E662">
        <v>5481.6419999999998</v>
      </c>
      <c r="F662">
        <v>5435.9139999999998</v>
      </c>
      <c r="O662">
        <v>5486.027</v>
      </c>
      <c r="P662">
        <v>5481.6419999999998</v>
      </c>
    </row>
    <row r="663" spans="1:16" x14ac:dyDescent="0.25">
      <c r="A663" s="9">
        <v>39346</v>
      </c>
      <c r="B663">
        <v>5494.3940000000002</v>
      </c>
      <c r="C663">
        <v>5494.3940000000002</v>
      </c>
      <c r="D663">
        <v>5288.5249999999996</v>
      </c>
      <c r="E663">
        <v>5404.1719999999996</v>
      </c>
      <c r="F663">
        <v>5494.3940000000002</v>
      </c>
      <c r="O663">
        <v>5494.3940000000002</v>
      </c>
      <c r="P663">
        <v>5404.1719999999996</v>
      </c>
    </row>
    <row r="664" spans="1:16" x14ac:dyDescent="0.25">
      <c r="A664" s="9">
        <v>39349</v>
      </c>
      <c r="B664">
        <v>5413.0330000000004</v>
      </c>
      <c r="C664">
        <v>5445.4350000000004</v>
      </c>
      <c r="D664">
        <v>5396.2219999999998</v>
      </c>
      <c r="E664">
        <v>5445.4350000000004</v>
      </c>
      <c r="F664">
        <v>5413.0330000000004</v>
      </c>
      <c r="O664">
        <v>5445.4350000000004</v>
      </c>
      <c r="P664">
        <v>5445.4350000000004</v>
      </c>
    </row>
    <row r="665" spans="1:16" x14ac:dyDescent="0.25">
      <c r="A665" s="9">
        <v>39350</v>
      </c>
      <c r="B665">
        <v>5447.1509999999998</v>
      </c>
      <c r="C665">
        <v>5447.1509999999998</v>
      </c>
      <c r="D665">
        <v>5313.8580000000002</v>
      </c>
      <c r="E665">
        <v>5313.8580000000002</v>
      </c>
      <c r="F665">
        <v>5447.1509999999998</v>
      </c>
      <c r="O665">
        <v>5447.1509999999998</v>
      </c>
      <c r="P665">
        <v>5313.8580000000002</v>
      </c>
    </row>
    <row r="666" spans="1:16" x14ac:dyDescent="0.25">
      <c r="A666" s="9">
        <v>39351</v>
      </c>
      <c r="B666">
        <v>5297.2939999999999</v>
      </c>
      <c r="C666">
        <v>5297.2939999999999</v>
      </c>
      <c r="D666">
        <v>5188.4359999999997</v>
      </c>
      <c r="E666">
        <v>5188.4359999999997</v>
      </c>
      <c r="F666">
        <v>5297.2939999999999</v>
      </c>
      <c r="O666">
        <v>5297.2939999999999</v>
      </c>
      <c r="P666">
        <v>5188.4359999999997</v>
      </c>
    </row>
    <row r="667" spans="1:16" x14ac:dyDescent="0.25">
      <c r="A667" s="9">
        <v>39352</v>
      </c>
      <c r="B667">
        <v>5186.4040000000005</v>
      </c>
      <c r="C667">
        <v>5280.0910000000003</v>
      </c>
      <c r="D667">
        <v>5186.4040000000005</v>
      </c>
      <c r="E667">
        <v>5280.0910000000003</v>
      </c>
      <c r="F667">
        <v>5186.4040000000005</v>
      </c>
      <c r="O667">
        <v>5280.0910000000003</v>
      </c>
      <c r="P667">
        <v>5280.0910000000003</v>
      </c>
    </row>
    <row r="668" spans="1:16" x14ac:dyDescent="0.25">
      <c r="A668" s="9">
        <v>39353</v>
      </c>
      <c r="B668">
        <v>5338.549</v>
      </c>
      <c r="C668">
        <v>5426.17</v>
      </c>
      <c r="D668">
        <v>5338.549</v>
      </c>
      <c r="E668">
        <v>5426.17</v>
      </c>
      <c r="F668">
        <v>5338.549</v>
      </c>
      <c r="O668">
        <v>5426.17</v>
      </c>
      <c r="P668">
        <v>5426.17</v>
      </c>
    </row>
    <row r="669" spans="1:16" x14ac:dyDescent="0.25">
      <c r="A669" s="9">
        <v>39363</v>
      </c>
      <c r="B669">
        <v>5413.2640000000001</v>
      </c>
      <c r="C669">
        <v>5413.2640000000001</v>
      </c>
      <c r="D669">
        <v>5386.067</v>
      </c>
      <c r="E669">
        <v>5386.067</v>
      </c>
      <c r="F669">
        <v>5413.2640000000001</v>
      </c>
      <c r="O669">
        <v>5413.2640000000001</v>
      </c>
      <c r="P669">
        <v>5386.067</v>
      </c>
    </row>
    <row r="670" spans="1:16" x14ac:dyDescent="0.25">
      <c r="A670" s="9">
        <v>39364</v>
      </c>
      <c r="B670">
        <v>5373.2879999999996</v>
      </c>
      <c r="C670">
        <v>5373.2879999999996</v>
      </c>
      <c r="D670">
        <v>5299.6940000000004</v>
      </c>
      <c r="E670">
        <v>5350.0820000000003</v>
      </c>
      <c r="F670">
        <v>5373.2879999999996</v>
      </c>
      <c r="O670">
        <v>5373.2879999999996</v>
      </c>
      <c r="P670">
        <v>5350.0820000000003</v>
      </c>
    </row>
    <row r="671" spans="1:16" x14ac:dyDescent="0.25">
      <c r="A671" s="9">
        <v>39365</v>
      </c>
      <c r="B671">
        <v>5369.893</v>
      </c>
      <c r="C671">
        <v>5464.375</v>
      </c>
      <c r="D671">
        <v>5369.893</v>
      </c>
      <c r="E671">
        <v>5395.835</v>
      </c>
      <c r="F671">
        <v>5369.893</v>
      </c>
      <c r="O671">
        <v>5464.375</v>
      </c>
      <c r="P671">
        <v>5395.835</v>
      </c>
    </row>
    <row r="672" spans="1:16" x14ac:dyDescent="0.25">
      <c r="A672" s="9">
        <v>39366</v>
      </c>
      <c r="B672">
        <v>5400.44</v>
      </c>
      <c r="C672">
        <v>5414.6270000000004</v>
      </c>
      <c r="D672">
        <v>5400.44</v>
      </c>
      <c r="E672">
        <v>5411.6729999999998</v>
      </c>
      <c r="F672">
        <v>5400.44</v>
      </c>
      <c r="O672">
        <v>5414.6270000000004</v>
      </c>
      <c r="P672">
        <v>5411.6729999999998</v>
      </c>
    </row>
    <row r="673" spans="1:16" x14ac:dyDescent="0.25">
      <c r="A673" s="9">
        <v>39367</v>
      </c>
      <c r="B673">
        <v>5441.2560000000003</v>
      </c>
      <c r="C673">
        <v>5441.2560000000003</v>
      </c>
      <c r="D673">
        <v>5218.616</v>
      </c>
      <c r="E673">
        <v>5388.6180000000004</v>
      </c>
      <c r="F673">
        <v>5441.2560000000003</v>
      </c>
      <c r="O673">
        <v>5441.2560000000003</v>
      </c>
      <c r="P673">
        <v>5388.6180000000004</v>
      </c>
    </row>
    <row r="674" spans="1:16" x14ac:dyDescent="0.25">
      <c r="A674" s="9">
        <v>39370</v>
      </c>
      <c r="B674">
        <v>5406.2950000000001</v>
      </c>
      <c r="C674">
        <v>5619.7370000000001</v>
      </c>
      <c r="D674">
        <v>5406.2950000000001</v>
      </c>
      <c r="E674">
        <v>5619.7370000000001</v>
      </c>
      <c r="F674">
        <v>5406.2950000000001</v>
      </c>
      <c r="O674">
        <v>5619.7370000000001</v>
      </c>
      <c r="P674">
        <v>5619.7370000000001</v>
      </c>
    </row>
    <row r="675" spans="1:16" x14ac:dyDescent="0.25">
      <c r="A675" s="9">
        <v>39371</v>
      </c>
      <c r="B675">
        <v>5668.8670000000002</v>
      </c>
      <c r="C675">
        <v>5668.8670000000002</v>
      </c>
      <c r="D675">
        <v>5615.71</v>
      </c>
      <c r="E675">
        <v>5629.0169999999998</v>
      </c>
      <c r="F675">
        <v>5668.8670000000002</v>
      </c>
      <c r="O675">
        <v>5668.8670000000002</v>
      </c>
      <c r="P675">
        <v>5629.0169999999998</v>
      </c>
    </row>
    <row r="676" spans="1:16" x14ac:dyDescent="0.25">
      <c r="A676" s="9">
        <v>39372</v>
      </c>
      <c r="B676">
        <v>5613.277</v>
      </c>
      <c r="C676">
        <v>5613.277</v>
      </c>
      <c r="D676">
        <v>5546.8810000000003</v>
      </c>
      <c r="E676">
        <v>5577.78</v>
      </c>
      <c r="F676">
        <v>5613.277</v>
      </c>
      <c r="O676">
        <v>5613.277</v>
      </c>
      <c r="P676">
        <v>5577.78</v>
      </c>
    </row>
    <row r="677" spans="1:16" x14ac:dyDescent="0.25">
      <c r="A677" s="9">
        <v>39373</v>
      </c>
      <c r="B677">
        <v>5561.8530000000001</v>
      </c>
      <c r="C677">
        <v>5561.8530000000001</v>
      </c>
      <c r="D677">
        <v>5358.9849999999997</v>
      </c>
      <c r="E677">
        <v>5358.9849999999997</v>
      </c>
      <c r="F677">
        <v>5561.8530000000001</v>
      </c>
      <c r="O677">
        <v>5561.8530000000001</v>
      </c>
      <c r="P677">
        <v>5358.9849999999997</v>
      </c>
    </row>
    <row r="678" spans="1:16" x14ac:dyDescent="0.25">
      <c r="A678" s="9">
        <v>39374</v>
      </c>
      <c r="B678">
        <v>5387.3</v>
      </c>
      <c r="C678">
        <v>5405.5829999999996</v>
      </c>
      <c r="D678">
        <v>5338.2610000000004</v>
      </c>
      <c r="E678">
        <v>5338.2610000000004</v>
      </c>
      <c r="F678">
        <v>5387.3</v>
      </c>
      <c r="O678">
        <v>5405.5829999999996</v>
      </c>
      <c r="P678">
        <v>5338.2610000000004</v>
      </c>
    </row>
    <row r="679" spans="1:16" x14ac:dyDescent="0.25">
      <c r="A679" s="9">
        <v>39377</v>
      </c>
      <c r="B679">
        <v>5266.3410000000003</v>
      </c>
      <c r="C679">
        <v>5266.3410000000003</v>
      </c>
      <c r="D679">
        <v>5132.2110000000002</v>
      </c>
      <c r="E679">
        <v>5132.2110000000002</v>
      </c>
      <c r="F679">
        <v>5266.3410000000003</v>
      </c>
      <c r="O679">
        <v>5266.3410000000003</v>
      </c>
      <c r="P679">
        <v>5132.2110000000002</v>
      </c>
    </row>
    <row r="680" spans="1:16" x14ac:dyDescent="0.25">
      <c r="A680" s="9">
        <v>39378</v>
      </c>
      <c r="B680">
        <v>5123.0280000000002</v>
      </c>
      <c r="C680">
        <v>5194.4620000000004</v>
      </c>
      <c r="D680">
        <v>5033.0879999999997</v>
      </c>
      <c r="E680">
        <v>5194.4620000000004</v>
      </c>
      <c r="F680">
        <v>5123.0280000000002</v>
      </c>
      <c r="O680">
        <v>5194.4620000000004</v>
      </c>
      <c r="P680">
        <v>5194.4620000000004</v>
      </c>
    </row>
    <row r="681" spans="1:16" x14ac:dyDescent="0.25">
      <c r="A681" s="9">
        <v>39379</v>
      </c>
      <c r="B681">
        <v>5209.2489999999998</v>
      </c>
      <c r="C681">
        <v>5215.34</v>
      </c>
      <c r="D681">
        <v>5175.1970000000001</v>
      </c>
      <c r="E681">
        <v>5175.1970000000001</v>
      </c>
      <c r="F681">
        <v>5209.2489999999998</v>
      </c>
      <c r="O681">
        <v>5215.34</v>
      </c>
      <c r="P681">
        <v>5175.1970000000001</v>
      </c>
    </row>
    <row r="682" spans="1:16" x14ac:dyDescent="0.25">
      <c r="A682" s="9">
        <v>39380</v>
      </c>
      <c r="B682">
        <v>5126.6499999999996</v>
      </c>
      <c r="C682">
        <v>5126.6499999999996</v>
      </c>
      <c r="D682">
        <v>4829.8069999999998</v>
      </c>
      <c r="E682">
        <v>4829.8069999999998</v>
      </c>
      <c r="F682">
        <v>5126.6499999999996</v>
      </c>
      <c r="O682">
        <v>5126.6499999999996</v>
      </c>
      <c r="P682">
        <v>4829.8069999999998</v>
      </c>
    </row>
    <row r="683" spans="1:16" x14ac:dyDescent="0.25">
      <c r="A683" s="9">
        <v>39381</v>
      </c>
      <c r="B683">
        <v>4780.9430000000002</v>
      </c>
      <c r="C683">
        <v>4867.1750000000002</v>
      </c>
      <c r="D683">
        <v>4780.9430000000002</v>
      </c>
      <c r="E683">
        <v>4867.1750000000002</v>
      </c>
      <c r="F683">
        <v>4780.9430000000002</v>
      </c>
      <c r="O683">
        <v>4867.1750000000002</v>
      </c>
      <c r="P683">
        <v>4867.1750000000002</v>
      </c>
    </row>
    <row r="684" spans="1:16" x14ac:dyDescent="0.25">
      <c r="A684" s="9">
        <v>39384</v>
      </c>
      <c r="B684">
        <v>4905.5889999999999</v>
      </c>
      <c r="C684">
        <v>5049.4629999999997</v>
      </c>
      <c r="D684">
        <v>4905.5889999999999</v>
      </c>
      <c r="E684">
        <v>5049.4629999999997</v>
      </c>
      <c r="F684">
        <v>4905.5889999999999</v>
      </c>
      <c r="O684">
        <v>5049.4629999999997</v>
      </c>
      <c r="P684">
        <v>5049.4629999999997</v>
      </c>
    </row>
    <row r="685" spans="1:16" x14ac:dyDescent="0.25">
      <c r="A685" s="9">
        <v>39385</v>
      </c>
      <c r="B685">
        <v>5062.7110000000002</v>
      </c>
      <c r="C685">
        <v>5132.299</v>
      </c>
      <c r="D685">
        <v>5062.7110000000002</v>
      </c>
      <c r="E685">
        <v>5132.299</v>
      </c>
      <c r="F685">
        <v>5062.7110000000002</v>
      </c>
      <c r="O685">
        <v>5132.299</v>
      </c>
      <c r="P685">
        <v>5132.299</v>
      </c>
    </row>
    <row r="686" spans="1:16" x14ac:dyDescent="0.25">
      <c r="A686" s="9">
        <v>39386</v>
      </c>
      <c r="B686">
        <v>5167.7759999999998</v>
      </c>
      <c r="C686">
        <v>5187.4369999999999</v>
      </c>
      <c r="D686">
        <v>5167.7759999999998</v>
      </c>
      <c r="E686">
        <v>5185.2250000000004</v>
      </c>
      <c r="F686">
        <v>5167.7759999999998</v>
      </c>
      <c r="O686">
        <v>5187.4369999999999</v>
      </c>
      <c r="P686">
        <v>5185.2250000000004</v>
      </c>
    </row>
    <row r="687" spans="1:16" x14ac:dyDescent="0.25">
      <c r="A687" s="9">
        <v>39387</v>
      </c>
      <c r="B687">
        <v>5185.1000000000004</v>
      </c>
      <c r="C687">
        <v>5185.1000000000004</v>
      </c>
      <c r="D687">
        <v>5021.7860000000001</v>
      </c>
      <c r="E687">
        <v>5021.7860000000001</v>
      </c>
      <c r="F687">
        <v>5185.1000000000004</v>
      </c>
      <c r="O687">
        <v>5185.1000000000004</v>
      </c>
      <c r="P687">
        <v>5021.7860000000001</v>
      </c>
    </row>
    <row r="688" spans="1:16" x14ac:dyDescent="0.25">
      <c r="A688" s="9">
        <v>39388</v>
      </c>
      <c r="B688">
        <v>4937.0990000000002</v>
      </c>
      <c r="C688">
        <v>4937.0990000000002</v>
      </c>
      <c r="D688">
        <v>4813.2969999999996</v>
      </c>
      <c r="E688">
        <v>4813.2969999999996</v>
      </c>
      <c r="F688">
        <v>4937.0990000000002</v>
      </c>
      <c r="O688">
        <v>4937.0990000000002</v>
      </c>
      <c r="P688">
        <v>4813.2969999999996</v>
      </c>
    </row>
    <row r="689" spans="1:16" x14ac:dyDescent="0.25">
      <c r="A689" s="9">
        <v>39391</v>
      </c>
      <c r="B689">
        <v>4783.6260000000002</v>
      </c>
      <c r="C689">
        <v>4806.348</v>
      </c>
      <c r="D689">
        <v>4779.0510000000004</v>
      </c>
      <c r="E689">
        <v>4806.348</v>
      </c>
      <c r="F689">
        <v>4783.6260000000002</v>
      </c>
      <c r="O689">
        <v>4806.348</v>
      </c>
      <c r="P689">
        <v>4806.348</v>
      </c>
    </row>
    <row r="690" spans="1:16" x14ac:dyDescent="0.25">
      <c r="A690" s="9">
        <v>39392</v>
      </c>
      <c r="B690">
        <v>4802.335</v>
      </c>
      <c r="C690">
        <v>4826.8500000000004</v>
      </c>
      <c r="D690">
        <v>4784.2659999999996</v>
      </c>
      <c r="E690">
        <v>4784.2659999999996</v>
      </c>
      <c r="F690">
        <v>4802.335</v>
      </c>
      <c r="O690">
        <v>4826.8500000000004</v>
      </c>
      <c r="P690">
        <v>4784.2659999999996</v>
      </c>
    </row>
    <row r="691" spans="1:16" x14ac:dyDescent="0.25">
      <c r="A691" s="9">
        <v>39393</v>
      </c>
      <c r="B691">
        <v>4812.8890000000001</v>
      </c>
      <c r="C691">
        <v>4812.8890000000001</v>
      </c>
      <c r="D691">
        <v>4728.1620000000003</v>
      </c>
      <c r="E691">
        <v>4780.4809999999998</v>
      </c>
      <c r="F691">
        <v>4812.8890000000001</v>
      </c>
      <c r="O691">
        <v>4812.8890000000001</v>
      </c>
      <c r="P691">
        <v>4780.4809999999998</v>
      </c>
    </row>
    <row r="692" spans="1:16" x14ac:dyDescent="0.25">
      <c r="A692" s="9">
        <v>39394</v>
      </c>
      <c r="B692">
        <v>4761.7910000000002</v>
      </c>
      <c r="C692">
        <v>4761.7910000000002</v>
      </c>
      <c r="D692">
        <v>4542.1729999999998</v>
      </c>
      <c r="E692">
        <v>4542.1729999999998</v>
      </c>
      <c r="F692">
        <v>4761.7910000000002</v>
      </c>
      <c r="O692">
        <v>4761.7910000000002</v>
      </c>
      <c r="P692">
        <v>4542.1729999999998</v>
      </c>
    </row>
    <row r="693" spans="1:16" x14ac:dyDescent="0.25">
      <c r="A693" s="9">
        <v>39395</v>
      </c>
      <c r="B693">
        <v>4488.2370000000001</v>
      </c>
      <c r="C693">
        <v>4488.2370000000001</v>
      </c>
      <c r="D693">
        <v>4434.8940000000002</v>
      </c>
      <c r="E693">
        <v>4434.8940000000002</v>
      </c>
      <c r="F693">
        <v>4488.2370000000001</v>
      </c>
      <c r="O693">
        <v>4488.2370000000001</v>
      </c>
      <c r="P693">
        <v>4434.8940000000002</v>
      </c>
    </row>
    <row r="694" spans="1:16" x14ac:dyDescent="0.25">
      <c r="A694" s="9">
        <v>39398</v>
      </c>
      <c r="B694">
        <v>4332.0349999999999</v>
      </c>
      <c r="C694">
        <v>4332.0349999999999</v>
      </c>
      <c r="D694">
        <v>4173.8440000000001</v>
      </c>
      <c r="E694">
        <v>4331.75</v>
      </c>
      <c r="F694">
        <v>4332.0349999999999</v>
      </c>
      <c r="O694">
        <v>4332.0349999999999</v>
      </c>
      <c r="P694">
        <v>4331.75</v>
      </c>
    </row>
    <row r="695" spans="1:16" x14ac:dyDescent="0.25">
      <c r="A695" s="9">
        <v>39399</v>
      </c>
      <c r="B695">
        <v>4366.5460000000003</v>
      </c>
      <c r="C695">
        <v>4379.4830000000002</v>
      </c>
      <c r="D695">
        <v>4331.6329999999998</v>
      </c>
      <c r="E695">
        <v>4331.6329999999998</v>
      </c>
      <c r="F695">
        <v>4366.5460000000003</v>
      </c>
      <c r="O695">
        <v>4379.4830000000002</v>
      </c>
      <c r="P695">
        <v>4331.6329999999998</v>
      </c>
    </row>
    <row r="696" spans="1:16" x14ac:dyDescent="0.25">
      <c r="A696" s="9">
        <v>39400</v>
      </c>
      <c r="B696">
        <v>4399.5240000000003</v>
      </c>
      <c r="C696">
        <v>4536.0959999999995</v>
      </c>
      <c r="D696">
        <v>4399.5240000000003</v>
      </c>
      <c r="E696">
        <v>4536.0959999999995</v>
      </c>
      <c r="F696">
        <v>4399.5240000000003</v>
      </c>
      <c r="O696">
        <v>4536.0959999999995</v>
      </c>
      <c r="P696">
        <v>4536.0959999999995</v>
      </c>
    </row>
    <row r="697" spans="1:16" x14ac:dyDescent="0.25">
      <c r="A697" s="9">
        <v>39401</v>
      </c>
      <c r="B697">
        <v>4521.0519999999997</v>
      </c>
      <c r="C697">
        <v>4521.0519999999997</v>
      </c>
      <c r="D697">
        <v>4435.91</v>
      </c>
      <c r="E697">
        <v>4435.91</v>
      </c>
      <c r="F697">
        <v>4521.0519999999997</v>
      </c>
      <c r="O697">
        <v>4521.0519999999997</v>
      </c>
      <c r="P697">
        <v>4435.91</v>
      </c>
    </row>
    <row r="698" spans="1:16" x14ac:dyDescent="0.25">
      <c r="A698" s="9">
        <v>39402</v>
      </c>
      <c r="B698">
        <v>4371.1779999999999</v>
      </c>
      <c r="C698">
        <v>4387.125</v>
      </c>
      <c r="D698">
        <v>4319.3670000000002</v>
      </c>
      <c r="E698">
        <v>4387.125</v>
      </c>
      <c r="F698">
        <v>4371.1779999999999</v>
      </c>
      <c r="O698">
        <v>4387.125</v>
      </c>
      <c r="P698">
        <v>4387.125</v>
      </c>
    </row>
    <row r="699" spans="1:16" x14ac:dyDescent="0.25">
      <c r="A699" s="9">
        <v>39405</v>
      </c>
      <c r="B699">
        <v>4403.1570000000002</v>
      </c>
      <c r="C699">
        <v>4470.1859999999997</v>
      </c>
      <c r="D699">
        <v>4403.1570000000002</v>
      </c>
      <c r="E699">
        <v>4470.1859999999997</v>
      </c>
      <c r="F699">
        <v>4403.1570000000002</v>
      </c>
      <c r="O699">
        <v>4470.1859999999997</v>
      </c>
      <c r="P699">
        <v>4470.1859999999997</v>
      </c>
    </row>
    <row r="700" spans="1:16" x14ac:dyDescent="0.25">
      <c r="A700" s="9">
        <v>39406</v>
      </c>
      <c r="B700">
        <v>4451.4780000000001</v>
      </c>
      <c r="C700">
        <v>4598.8190000000004</v>
      </c>
      <c r="D700">
        <v>4451.4780000000001</v>
      </c>
      <c r="E700">
        <v>4595.4089999999997</v>
      </c>
      <c r="F700">
        <v>4451.4780000000001</v>
      </c>
      <c r="O700">
        <v>4598.8190000000004</v>
      </c>
      <c r="P700">
        <v>4595.4089999999997</v>
      </c>
    </row>
    <row r="701" spans="1:16" x14ac:dyDescent="0.25">
      <c r="A701" s="9">
        <v>39407</v>
      </c>
      <c r="B701">
        <v>4625.9949999999999</v>
      </c>
      <c r="C701">
        <v>4625.9949999999999</v>
      </c>
      <c r="D701">
        <v>4531.0929999999998</v>
      </c>
      <c r="E701">
        <v>4531.0929999999998</v>
      </c>
      <c r="F701">
        <v>4625.9949999999999</v>
      </c>
      <c r="O701">
        <v>4625.9949999999999</v>
      </c>
      <c r="P701">
        <v>4531.0929999999998</v>
      </c>
    </row>
    <row r="702" spans="1:16" x14ac:dyDescent="0.25">
      <c r="A702" s="9">
        <v>39408</v>
      </c>
      <c r="B702">
        <v>4440.0529999999999</v>
      </c>
      <c r="C702">
        <v>4440.0529999999999</v>
      </c>
      <c r="D702">
        <v>4343.9570000000003</v>
      </c>
      <c r="E702">
        <v>4343.9570000000003</v>
      </c>
      <c r="F702">
        <v>4440.0529999999999</v>
      </c>
      <c r="O702">
        <v>4440.0529999999999</v>
      </c>
      <c r="P702">
        <v>4343.9570000000003</v>
      </c>
    </row>
    <row r="703" spans="1:16" x14ac:dyDescent="0.25">
      <c r="A703" s="9">
        <v>39409</v>
      </c>
      <c r="B703">
        <v>4309.9859999999999</v>
      </c>
      <c r="C703">
        <v>4427.2259999999997</v>
      </c>
      <c r="D703">
        <v>4309.9859999999999</v>
      </c>
      <c r="E703">
        <v>4427.2259999999997</v>
      </c>
      <c r="F703">
        <v>4309.9859999999999</v>
      </c>
      <c r="O703">
        <v>4427.2259999999997</v>
      </c>
      <c r="P703">
        <v>4427.2259999999997</v>
      </c>
    </row>
    <row r="704" spans="1:16" x14ac:dyDescent="0.25">
      <c r="A704" s="9">
        <v>39412</v>
      </c>
      <c r="B704">
        <v>4502.1289999999999</v>
      </c>
      <c r="C704">
        <v>4502.1289999999999</v>
      </c>
      <c r="D704">
        <v>4378.8509999999997</v>
      </c>
      <c r="E704">
        <v>4378.8509999999997</v>
      </c>
      <c r="F704">
        <v>4502.1289999999999</v>
      </c>
      <c r="O704">
        <v>4502.1289999999999</v>
      </c>
      <c r="P704">
        <v>4378.8509999999997</v>
      </c>
    </row>
    <row r="705" spans="1:16" x14ac:dyDescent="0.25">
      <c r="A705" s="9">
        <v>39413</v>
      </c>
      <c r="B705">
        <v>4339.7650000000003</v>
      </c>
      <c r="C705">
        <v>4363.8999999999996</v>
      </c>
      <c r="D705">
        <v>4321.9939999999997</v>
      </c>
      <c r="E705">
        <v>4321.9939999999997</v>
      </c>
      <c r="F705">
        <v>4339.7650000000003</v>
      </c>
      <c r="O705">
        <v>4363.8999999999996</v>
      </c>
      <c r="P705">
        <v>4321.9939999999997</v>
      </c>
    </row>
    <row r="706" spans="1:16" x14ac:dyDescent="0.25">
      <c r="A706" s="9">
        <v>39414</v>
      </c>
      <c r="B706">
        <v>4339.8389999999999</v>
      </c>
      <c r="C706">
        <v>4339.8389999999999</v>
      </c>
      <c r="D706">
        <v>4257.5649999999996</v>
      </c>
      <c r="E706">
        <v>4257.5649999999996</v>
      </c>
      <c r="F706">
        <v>4339.8389999999999</v>
      </c>
      <c r="O706">
        <v>4339.8389999999999</v>
      </c>
      <c r="P706">
        <v>4257.5649999999996</v>
      </c>
    </row>
    <row r="707" spans="1:16" x14ac:dyDescent="0.25">
      <c r="A707" s="9">
        <v>39415</v>
      </c>
      <c r="B707">
        <v>4309.58</v>
      </c>
      <c r="C707">
        <v>4378.2839999999997</v>
      </c>
      <c r="D707">
        <v>4304.1409999999996</v>
      </c>
      <c r="E707">
        <v>4378.2839999999997</v>
      </c>
      <c r="F707">
        <v>4309.58</v>
      </c>
      <c r="O707">
        <v>4378.2839999999997</v>
      </c>
      <c r="P707">
        <v>4378.2839999999997</v>
      </c>
    </row>
    <row r="708" spans="1:16" x14ac:dyDescent="0.25">
      <c r="A708" s="9">
        <v>39416</v>
      </c>
      <c r="B708">
        <v>4299.1000000000004</v>
      </c>
      <c r="C708">
        <v>4299.1000000000004</v>
      </c>
      <c r="D708">
        <v>4265.1570000000002</v>
      </c>
      <c r="E708">
        <v>4265.1570000000002</v>
      </c>
      <c r="F708">
        <v>4299.1000000000004</v>
      </c>
      <c r="O708">
        <v>4299.1000000000004</v>
      </c>
      <c r="P708">
        <v>4265.1570000000002</v>
      </c>
    </row>
    <row r="709" spans="1:16" x14ac:dyDescent="0.25">
      <c r="A709" s="9">
        <v>39419</v>
      </c>
      <c r="B709">
        <v>4251</v>
      </c>
      <c r="C709">
        <v>4280.7089999999998</v>
      </c>
      <c r="D709">
        <v>4251</v>
      </c>
      <c r="E709">
        <v>4270.6310000000003</v>
      </c>
      <c r="F709">
        <v>4251</v>
      </c>
      <c r="O709">
        <v>4280.7089999999998</v>
      </c>
      <c r="P709">
        <v>4270.6310000000003</v>
      </c>
    </row>
    <row r="710" spans="1:16" x14ac:dyDescent="0.25">
      <c r="A710" s="9">
        <v>39420</v>
      </c>
      <c r="B710">
        <v>4288.799</v>
      </c>
      <c r="C710">
        <v>4360.78</v>
      </c>
      <c r="D710">
        <v>4288.799</v>
      </c>
      <c r="E710">
        <v>4339.3270000000002</v>
      </c>
      <c r="F710">
        <v>4288.799</v>
      </c>
      <c r="O710">
        <v>4360.78</v>
      </c>
      <c r="P710">
        <v>4339.3270000000002</v>
      </c>
    </row>
    <row r="711" spans="1:16" x14ac:dyDescent="0.25">
      <c r="A711" s="9">
        <v>39421</v>
      </c>
      <c r="B711">
        <v>4344.6499999999996</v>
      </c>
      <c r="C711">
        <v>4515.9889999999996</v>
      </c>
      <c r="D711">
        <v>4344.6499999999996</v>
      </c>
      <c r="E711">
        <v>4515.9889999999996</v>
      </c>
      <c r="F711">
        <v>4344.6499999999996</v>
      </c>
      <c r="O711">
        <v>4515.9889999999996</v>
      </c>
      <c r="P711">
        <v>4515.9889999999996</v>
      </c>
    </row>
    <row r="712" spans="1:16" x14ac:dyDescent="0.25">
      <c r="A712" s="9">
        <v>39422</v>
      </c>
      <c r="B712">
        <v>4535.0460000000003</v>
      </c>
      <c r="C712">
        <v>4535.0460000000003</v>
      </c>
      <c r="D712">
        <v>4504.1180000000004</v>
      </c>
      <c r="E712">
        <v>4518.3220000000001</v>
      </c>
      <c r="F712">
        <v>4535.0460000000003</v>
      </c>
      <c r="O712">
        <v>4535.0460000000003</v>
      </c>
      <c r="P712">
        <v>4518.3220000000001</v>
      </c>
    </row>
    <row r="713" spans="1:16" x14ac:dyDescent="0.25">
      <c r="A713" s="9">
        <v>39423</v>
      </c>
      <c r="B713">
        <v>4532.5510000000004</v>
      </c>
      <c r="C713">
        <v>4629.5209999999997</v>
      </c>
      <c r="D713">
        <v>4532.5510000000004</v>
      </c>
      <c r="E713">
        <v>4622.134</v>
      </c>
      <c r="F713">
        <v>4532.5510000000004</v>
      </c>
      <c r="O713">
        <v>4629.5209999999997</v>
      </c>
      <c r="P713">
        <v>4622.134</v>
      </c>
    </row>
    <row r="714" spans="1:16" x14ac:dyDescent="0.25">
      <c r="A714" s="9">
        <v>39426</v>
      </c>
      <c r="B714">
        <v>4557.6779999999999</v>
      </c>
      <c r="C714">
        <v>4749.9250000000002</v>
      </c>
      <c r="D714">
        <v>4557.6779999999999</v>
      </c>
      <c r="E714">
        <v>4749.9250000000002</v>
      </c>
      <c r="F714">
        <v>4557.6779999999999</v>
      </c>
      <c r="O714">
        <v>4749.9250000000002</v>
      </c>
      <c r="P714">
        <v>4749.9250000000002</v>
      </c>
    </row>
    <row r="715" spans="1:16" x14ac:dyDescent="0.25">
      <c r="A715" s="9">
        <v>39427</v>
      </c>
      <c r="B715">
        <v>4768.1610000000001</v>
      </c>
      <c r="C715">
        <v>4768.6559999999999</v>
      </c>
      <c r="D715">
        <v>4752.6949999999997</v>
      </c>
      <c r="E715">
        <v>4768.6559999999999</v>
      </c>
      <c r="F715">
        <v>4768.1610000000001</v>
      </c>
      <c r="O715">
        <v>4768.6559999999999</v>
      </c>
      <c r="P715">
        <v>4768.6559999999999</v>
      </c>
    </row>
    <row r="716" spans="1:16" x14ac:dyDescent="0.25">
      <c r="A716" s="9">
        <v>39428</v>
      </c>
      <c r="B716">
        <v>4754.8190000000004</v>
      </c>
      <c r="C716">
        <v>4771.0619999999999</v>
      </c>
      <c r="D716">
        <v>4752.7529999999997</v>
      </c>
      <c r="E716">
        <v>4771.0619999999999</v>
      </c>
      <c r="F716">
        <v>4754.8190000000004</v>
      </c>
      <c r="O716">
        <v>4771.0619999999999</v>
      </c>
      <c r="P716">
        <v>4771.0619999999999</v>
      </c>
    </row>
    <row r="717" spans="1:16" x14ac:dyDescent="0.25">
      <c r="A717" s="9">
        <v>39429</v>
      </c>
      <c r="B717">
        <v>4756.8599999999997</v>
      </c>
      <c r="C717">
        <v>4756.8599999999997</v>
      </c>
      <c r="D717">
        <v>4564.3270000000002</v>
      </c>
      <c r="E717">
        <v>4564.3270000000002</v>
      </c>
      <c r="F717">
        <v>4756.8599999999997</v>
      </c>
      <c r="O717">
        <v>4756.8599999999997</v>
      </c>
      <c r="P717">
        <v>4564.3270000000002</v>
      </c>
    </row>
    <row r="718" spans="1:16" x14ac:dyDescent="0.25">
      <c r="A718" s="9">
        <v>39430</v>
      </c>
      <c r="B718">
        <v>4505.192</v>
      </c>
      <c r="C718">
        <v>4657.5810000000001</v>
      </c>
      <c r="D718">
        <v>4505.192</v>
      </c>
      <c r="E718">
        <v>4657.5810000000001</v>
      </c>
      <c r="F718">
        <v>4505.192</v>
      </c>
      <c r="O718">
        <v>4657.5810000000001</v>
      </c>
      <c r="P718">
        <v>4657.5810000000001</v>
      </c>
    </row>
    <row r="719" spans="1:16" x14ac:dyDescent="0.25">
      <c r="A719" s="9">
        <v>39433</v>
      </c>
      <c r="B719">
        <v>4662.5810000000001</v>
      </c>
      <c r="C719">
        <v>4662.5810000000001</v>
      </c>
      <c r="D719">
        <v>4588.5259999999998</v>
      </c>
      <c r="E719">
        <v>4589.598</v>
      </c>
      <c r="F719">
        <v>4662.5810000000001</v>
      </c>
      <c r="O719">
        <v>4662.5810000000001</v>
      </c>
      <c r="P719">
        <v>4589.598</v>
      </c>
    </row>
    <row r="720" spans="1:16" x14ac:dyDescent="0.25">
      <c r="A720" s="9">
        <v>39434</v>
      </c>
      <c r="B720">
        <v>4571.0860000000002</v>
      </c>
      <c r="C720">
        <v>4596.6350000000002</v>
      </c>
      <c r="D720">
        <v>4568.634</v>
      </c>
      <c r="E720">
        <v>4596.6350000000002</v>
      </c>
      <c r="F720">
        <v>4571.0860000000002</v>
      </c>
      <c r="O720">
        <v>4596.6350000000002</v>
      </c>
      <c r="P720">
        <v>4596.6350000000002</v>
      </c>
    </row>
    <row r="721" spans="1:16" x14ac:dyDescent="0.25">
      <c r="A721" s="9">
        <v>39435</v>
      </c>
      <c r="B721">
        <v>4621.5839999999998</v>
      </c>
      <c r="C721">
        <v>4729.8109999999997</v>
      </c>
      <c r="D721">
        <v>4621.5839999999998</v>
      </c>
      <c r="E721">
        <v>4729.8109999999997</v>
      </c>
      <c r="F721">
        <v>4621.5839999999998</v>
      </c>
      <c r="O721">
        <v>4729.8109999999997</v>
      </c>
      <c r="P721">
        <v>4729.8109999999997</v>
      </c>
    </row>
    <row r="722" spans="1:16" x14ac:dyDescent="0.25">
      <c r="A722" s="9">
        <v>39436</v>
      </c>
      <c r="B722">
        <v>4739.4260000000004</v>
      </c>
      <c r="C722">
        <v>4805.598</v>
      </c>
      <c r="D722">
        <v>4739.4260000000004</v>
      </c>
      <c r="E722">
        <v>4805.598</v>
      </c>
      <c r="F722">
        <v>4739.4260000000004</v>
      </c>
      <c r="O722">
        <v>4805.598</v>
      </c>
      <c r="P722">
        <v>4805.598</v>
      </c>
    </row>
    <row r="723" spans="1:16" x14ac:dyDescent="0.25">
      <c r="A723" s="9">
        <v>39437</v>
      </c>
      <c r="B723">
        <v>4791.2979999999998</v>
      </c>
      <c r="C723">
        <v>4885.9719999999998</v>
      </c>
      <c r="D723">
        <v>4791.2979999999998</v>
      </c>
      <c r="E723">
        <v>4885.9719999999998</v>
      </c>
      <c r="F723">
        <v>4791.2979999999998</v>
      </c>
      <c r="O723">
        <v>4885.9719999999998</v>
      </c>
      <c r="P723">
        <v>4885.9719999999998</v>
      </c>
    </row>
    <row r="724" spans="1:16" x14ac:dyDescent="0.25">
      <c r="A724" s="9">
        <v>39440</v>
      </c>
      <c r="B724">
        <v>4911.8209999999999</v>
      </c>
      <c r="C724">
        <v>5010.7250000000004</v>
      </c>
      <c r="D724">
        <v>4911.8209999999999</v>
      </c>
      <c r="E724">
        <v>4964.2790000000005</v>
      </c>
      <c r="F724">
        <v>4911.8209999999999</v>
      </c>
      <c r="O724">
        <v>5010.7250000000004</v>
      </c>
      <c r="P724">
        <v>4964.2790000000005</v>
      </c>
    </row>
    <row r="725" spans="1:16" x14ac:dyDescent="0.25">
      <c r="A725" s="9">
        <v>39441</v>
      </c>
      <c r="B725">
        <v>4970.7780000000002</v>
      </c>
      <c r="C725">
        <v>5026.2139999999999</v>
      </c>
      <c r="D725">
        <v>4970.7780000000002</v>
      </c>
      <c r="E725">
        <v>5023.2089999999998</v>
      </c>
      <c r="F725">
        <v>4970.7780000000002</v>
      </c>
      <c r="O725">
        <v>5026.2139999999999</v>
      </c>
      <c r="P725">
        <v>5023.2089999999998</v>
      </c>
    </row>
    <row r="726" spans="1:16" x14ac:dyDescent="0.25">
      <c r="A726" s="9">
        <v>39442</v>
      </c>
      <c r="B726">
        <v>5033.6509999999998</v>
      </c>
      <c r="C726">
        <v>5075.6679999999997</v>
      </c>
      <c r="D726">
        <v>5019.2790000000005</v>
      </c>
      <c r="E726">
        <v>5075.6679999999997</v>
      </c>
      <c r="F726">
        <v>5033.6509999999998</v>
      </c>
      <c r="O726">
        <v>5075.6679999999997</v>
      </c>
      <c r="P726">
        <v>5075.6679999999997</v>
      </c>
    </row>
    <row r="727" spans="1:16" x14ac:dyDescent="0.25">
      <c r="A727" s="9">
        <v>39443</v>
      </c>
      <c r="B727">
        <v>5093.5259999999998</v>
      </c>
      <c r="C727">
        <v>5143.1499999999996</v>
      </c>
      <c r="D727">
        <v>5093.5259999999998</v>
      </c>
      <c r="E727">
        <v>5143.1499999999996</v>
      </c>
      <c r="F727">
        <v>5093.5259999999998</v>
      </c>
      <c r="O727">
        <v>5143.1499999999996</v>
      </c>
      <c r="P727">
        <v>5143.1499999999996</v>
      </c>
    </row>
    <row r="728" spans="1:16" x14ac:dyDescent="0.25">
      <c r="A728" s="9">
        <v>39444</v>
      </c>
      <c r="B728">
        <v>5164.7790000000005</v>
      </c>
      <c r="C728">
        <v>5164.7790000000005</v>
      </c>
      <c r="D728">
        <v>5102.799</v>
      </c>
      <c r="E728">
        <v>5102.799</v>
      </c>
      <c r="F728">
        <v>5164.7790000000005</v>
      </c>
      <c r="O728">
        <v>5164.7790000000005</v>
      </c>
      <c r="P728">
        <v>5102.799</v>
      </c>
    </row>
    <row r="729" spans="1:16" x14ac:dyDescent="0.25">
      <c r="A729" s="9">
        <v>39449</v>
      </c>
      <c r="B729">
        <v>5113.9430000000002</v>
      </c>
      <c r="C729">
        <v>5163.1390000000001</v>
      </c>
      <c r="D729">
        <v>5113.9430000000002</v>
      </c>
      <c r="E729">
        <v>5163.1390000000001</v>
      </c>
      <c r="F729">
        <v>5113.9430000000002</v>
      </c>
      <c r="O729">
        <v>5163.1390000000001</v>
      </c>
      <c r="P729">
        <v>5163.1390000000001</v>
      </c>
    </row>
    <row r="730" spans="1:16" x14ac:dyDescent="0.25">
      <c r="A730" s="9">
        <v>39450</v>
      </c>
      <c r="B730">
        <v>5159.0839999999998</v>
      </c>
      <c r="C730">
        <v>5315.4440000000004</v>
      </c>
      <c r="D730">
        <v>5159.0839999999998</v>
      </c>
      <c r="E730">
        <v>5315.4440000000004</v>
      </c>
      <c r="F730">
        <v>5159.0839999999998</v>
      </c>
      <c r="O730">
        <v>5315.4440000000004</v>
      </c>
      <c r="P730">
        <v>5315.4440000000004</v>
      </c>
    </row>
    <row r="731" spans="1:16" x14ac:dyDescent="0.25">
      <c r="A731" s="9">
        <v>39451</v>
      </c>
      <c r="B731">
        <v>5325.1130000000003</v>
      </c>
      <c r="C731">
        <v>5335.1570000000002</v>
      </c>
      <c r="D731">
        <v>5325.1130000000003</v>
      </c>
      <c r="E731">
        <v>5327.5349999999999</v>
      </c>
      <c r="F731">
        <v>5325.1130000000003</v>
      </c>
      <c r="O731">
        <v>5335.1570000000002</v>
      </c>
      <c r="P731">
        <v>5327.5349999999999</v>
      </c>
    </row>
    <row r="732" spans="1:16" x14ac:dyDescent="0.25">
      <c r="A732" s="9">
        <v>39454</v>
      </c>
      <c r="B732">
        <v>5314.07</v>
      </c>
      <c r="C732">
        <v>5414.6120000000001</v>
      </c>
      <c r="D732">
        <v>5314.07</v>
      </c>
      <c r="E732">
        <v>5414.6120000000001</v>
      </c>
      <c r="F732">
        <v>5314.07</v>
      </c>
      <c r="O732">
        <v>5414.6120000000001</v>
      </c>
      <c r="P732">
        <v>5414.6120000000001</v>
      </c>
    </row>
    <row r="733" spans="1:16" x14ac:dyDescent="0.25">
      <c r="A733" s="9">
        <v>39455</v>
      </c>
      <c r="B733">
        <v>5417.72</v>
      </c>
      <c r="C733">
        <v>5470.0110000000004</v>
      </c>
      <c r="D733">
        <v>5359.415</v>
      </c>
      <c r="E733">
        <v>5359.415</v>
      </c>
      <c r="F733">
        <v>5417.72</v>
      </c>
      <c r="O733">
        <v>5470.0110000000004</v>
      </c>
      <c r="P733">
        <v>5359.415</v>
      </c>
    </row>
    <row r="734" spans="1:16" x14ac:dyDescent="0.25">
      <c r="A734" s="9">
        <v>39456</v>
      </c>
      <c r="B734">
        <v>5337.9009999999998</v>
      </c>
      <c r="C734">
        <v>5494.3040000000001</v>
      </c>
      <c r="D734">
        <v>5337.9009999999998</v>
      </c>
      <c r="E734">
        <v>5494.3040000000001</v>
      </c>
      <c r="F734">
        <v>5337.9009999999998</v>
      </c>
      <c r="O734">
        <v>5494.3040000000001</v>
      </c>
      <c r="P734">
        <v>5494.3040000000001</v>
      </c>
    </row>
    <row r="735" spans="1:16" x14ac:dyDescent="0.25">
      <c r="A735" s="9">
        <v>39457</v>
      </c>
      <c r="B735">
        <v>5494.3050000000003</v>
      </c>
      <c r="C735">
        <v>5641.3010000000004</v>
      </c>
      <c r="D735">
        <v>5494.3050000000003</v>
      </c>
      <c r="E735">
        <v>5583.3230000000003</v>
      </c>
      <c r="F735">
        <v>5494.3050000000003</v>
      </c>
      <c r="O735">
        <v>5641.3010000000004</v>
      </c>
      <c r="P735">
        <v>5583.3230000000003</v>
      </c>
    </row>
    <row r="736" spans="1:16" x14ac:dyDescent="0.25">
      <c r="A736" s="9">
        <v>39458</v>
      </c>
      <c r="B736">
        <v>5601.5919999999996</v>
      </c>
      <c r="C736">
        <v>5601.5919999999996</v>
      </c>
      <c r="D736">
        <v>5490.3419999999996</v>
      </c>
      <c r="E736">
        <v>5550.6959999999999</v>
      </c>
      <c r="F736">
        <v>5601.5919999999996</v>
      </c>
      <c r="O736">
        <v>5601.5919999999996</v>
      </c>
      <c r="P736">
        <v>5550.6959999999999</v>
      </c>
    </row>
    <row r="737" spans="1:16" x14ac:dyDescent="0.25">
      <c r="A737" s="9">
        <v>39461</v>
      </c>
      <c r="B737">
        <v>5549.9160000000002</v>
      </c>
      <c r="C737">
        <v>5604.6719999999996</v>
      </c>
      <c r="D737">
        <v>5549.9160000000002</v>
      </c>
      <c r="E737">
        <v>5604.009</v>
      </c>
      <c r="F737">
        <v>5549.9160000000002</v>
      </c>
      <c r="O737">
        <v>5604.6719999999996</v>
      </c>
      <c r="P737">
        <v>5604.009</v>
      </c>
    </row>
    <row r="738" spans="1:16" x14ac:dyDescent="0.25">
      <c r="A738" s="9">
        <v>39462</v>
      </c>
      <c r="B738">
        <v>5611.5259999999998</v>
      </c>
      <c r="C738">
        <v>5614.4960000000001</v>
      </c>
      <c r="D738">
        <v>5555.41</v>
      </c>
      <c r="E738">
        <v>5614.4960000000001</v>
      </c>
      <c r="F738">
        <v>5611.5259999999998</v>
      </c>
      <c r="O738">
        <v>5614.4960000000001</v>
      </c>
      <c r="P738">
        <v>5614.4960000000001</v>
      </c>
    </row>
    <row r="739" spans="1:16" x14ac:dyDescent="0.25">
      <c r="A739" s="9">
        <v>39463</v>
      </c>
      <c r="B739">
        <v>5567.2449999999999</v>
      </c>
      <c r="C739">
        <v>5567.2449999999999</v>
      </c>
      <c r="D739">
        <v>5409.0259999999998</v>
      </c>
      <c r="E739">
        <v>5423.982</v>
      </c>
      <c r="F739">
        <v>5567.2449999999999</v>
      </c>
      <c r="O739">
        <v>5567.2449999999999</v>
      </c>
      <c r="P739">
        <v>5423.982</v>
      </c>
    </row>
    <row r="740" spans="1:16" x14ac:dyDescent="0.25">
      <c r="A740" s="9">
        <v>39464</v>
      </c>
      <c r="B740">
        <v>5376.402</v>
      </c>
      <c r="C740">
        <v>5376.402</v>
      </c>
      <c r="D740">
        <v>5224.723</v>
      </c>
      <c r="E740">
        <v>5261.1859999999997</v>
      </c>
      <c r="F740">
        <v>5376.402</v>
      </c>
      <c r="O740">
        <v>5376.402</v>
      </c>
      <c r="P740">
        <v>5261.1859999999997</v>
      </c>
    </row>
    <row r="741" spans="1:16" x14ac:dyDescent="0.25">
      <c r="A741" s="9">
        <v>39465</v>
      </c>
      <c r="B741">
        <v>5252.7950000000001</v>
      </c>
      <c r="C741">
        <v>5305.4589999999998</v>
      </c>
      <c r="D741">
        <v>5252.7950000000001</v>
      </c>
      <c r="E741">
        <v>5305.4589999999998</v>
      </c>
      <c r="F741">
        <v>5252.7950000000001</v>
      </c>
      <c r="O741">
        <v>5305.4589999999998</v>
      </c>
      <c r="P741">
        <v>5305.4589999999998</v>
      </c>
    </row>
    <row r="742" spans="1:16" x14ac:dyDescent="0.25">
      <c r="A742" s="9">
        <v>39468</v>
      </c>
      <c r="B742">
        <v>5315.7129999999997</v>
      </c>
      <c r="C742">
        <v>5315.7129999999997</v>
      </c>
      <c r="D742">
        <v>5038.2460000000001</v>
      </c>
      <c r="E742">
        <v>5038.2460000000001</v>
      </c>
      <c r="F742">
        <v>5315.7129999999997</v>
      </c>
      <c r="O742">
        <v>5315.7129999999997</v>
      </c>
      <c r="P742">
        <v>5038.2460000000001</v>
      </c>
    </row>
    <row r="743" spans="1:16" x14ac:dyDescent="0.25">
      <c r="A743" s="9">
        <v>39469</v>
      </c>
      <c r="B743">
        <v>4910.76</v>
      </c>
      <c r="C743">
        <v>4910.76</v>
      </c>
      <c r="D743">
        <v>4662.6719999999996</v>
      </c>
      <c r="E743">
        <v>4662.6719999999996</v>
      </c>
      <c r="F743">
        <v>4910.76</v>
      </c>
      <c r="O743">
        <v>4910.76</v>
      </c>
      <c r="P743">
        <v>4662.6719999999996</v>
      </c>
    </row>
    <row r="744" spans="1:16" x14ac:dyDescent="0.25">
      <c r="A744" s="9">
        <v>39470</v>
      </c>
      <c r="B744">
        <v>4693.6940000000004</v>
      </c>
      <c r="C744">
        <v>4919.9399999999996</v>
      </c>
      <c r="D744">
        <v>4693.6940000000004</v>
      </c>
      <c r="E744">
        <v>4919.9399999999996</v>
      </c>
      <c r="F744">
        <v>4693.6940000000004</v>
      </c>
      <c r="O744">
        <v>4919.9399999999996</v>
      </c>
      <c r="P744">
        <v>4919.9399999999996</v>
      </c>
    </row>
    <row r="745" spans="1:16" x14ac:dyDescent="0.25">
      <c r="A745" s="9">
        <v>39471</v>
      </c>
      <c r="B745">
        <v>4968.0169999999998</v>
      </c>
      <c r="C745">
        <v>5020.4120000000003</v>
      </c>
      <c r="D745">
        <v>4968.0169999999998</v>
      </c>
      <c r="E745">
        <v>4991.0839999999998</v>
      </c>
      <c r="F745">
        <v>4968.0169999999998</v>
      </c>
      <c r="O745">
        <v>5020.4120000000003</v>
      </c>
      <c r="P745">
        <v>4991.0839999999998</v>
      </c>
    </row>
    <row r="746" spans="1:16" x14ac:dyDescent="0.25">
      <c r="A746" s="9">
        <v>39472</v>
      </c>
      <c r="B746">
        <v>4993.99</v>
      </c>
      <c r="C746">
        <v>5003.26</v>
      </c>
      <c r="D746">
        <v>4993.99</v>
      </c>
      <c r="E746">
        <v>4996.4210000000003</v>
      </c>
      <c r="F746">
        <v>4993.99</v>
      </c>
      <c r="O746">
        <v>5003.26</v>
      </c>
      <c r="P746">
        <v>4996.4210000000003</v>
      </c>
    </row>
    <row r="747" spans="1:16" x14ac:dyDescent="0.25">
      <c r="A747" s="9">
        <v>39475</v>
      </c>
      <c r="B747">
        <v>4964.8040000000001</v>
      </c>
      <c r="C747">
        <v>4964.8040000000001</v>
      </c>
      <c r="D747">
        <v>4638.1170000000002</v>
      </c>
      <c r="E747">
        <v>4638.1170000000002</v>
      </c>
      <c r="F747">
        <v>4964.8040000000001</v>
      </c>
      <c r="O747">
        <v>4964.8040000000001</v>
      </c>
      <c r="P747">
        <v>4638.1170000000002</v>
      </c>
    </row>
    <row r="748" spans="1:16" x14ac:dyDescent="0.25">
      <c r="A748" s="9">
        <v>39476</v>
      </c>
      <c r="B748">
        <v>4640.4750000000004</v>
      </c>
      <c r="C748">
        <v>4680.3339999999998</v>
      </c>
      <c r="D748">
        <v>4640.4750000000004</v>
      </c>
      <c r="E748">
        <v>4668.1940000000004</v>
      </c>
      <c r="F748">
        <v>4640.4750000000004</v>
      </c>
      <c r="O748">
        <v>4680.3339999999998</v>
      </c>
      <c r="P748">
        <v>4668.1940000000004</v>
      </c>
    </row>
    <row r="749" spans="1:16" x14ac:dyDescent="0.25">
      <c r="A749" s="9">
        <v>39477</v>
      </c>
      <c r="B749">
        <v>4724.3500000000004</v>
      </c>
      <c r="C749">
        <v>4724.3500000000004</v>
      </c>
      <c r="D749">
        <v>4603.7669999999998</v>
      </c>
      <c r="E749">
        <v>4663.3689999999997</v>
      </c>
      <c r="F749">
        <v>4724.3500000000004</v>
      </c>
      <c r="O749">
        <v>4724.3500000000004</v>
      </c>
      <c r="P749">
        <v>4663.3689999999997</v>
      </c>
    </row>
    <row r="750" spans="1:16" x14ac:dyDescent="0.25">
      <c r="A750" s="9">
        <v>39478</v>
      </c>
      <c r="B750">
        <v>4647.7340000000004</v>
      </c>
      <c r="C750">
        <v>4647.7340000000004</v>
      </c>
      <c r="D750">
        <v>4589.1090000000004</v>
      </c>
      <c r="E750">
        <v>4589.1090000000004</v>
      </c>
      <c r="F750">
        <v>4647.7340000000004</v>
      </c>
      <c r="O750">
        <v>4647.7340000000004</v>
      </c>
      <c r="P750">
        <v>4589.1090000000004</v>
      </c>
    </row>
    <row r="751" spans="1:16" x14ac:dyDescent="0.25">
      <c r="A751" s="9">
        <v>39479</v>
      </c>
      <c r="B751">
        <v>4580.7340000000004</v>
      </c>
      <c r="C751">
        <v>4580.7340000000004</v>
      </c>
      <c r="D751">
        <v>4429.8180000000002</v>
      </c>
      <c r="E751">
        <v>4509.1760000000004</v>
      </c>
      <c r="F751">
        <v>4580.7340000000004</v>
      </c>
      <c r="O751">
        <v>4580.7340000000004</v>
      </c>
      <c r="P751">
        <v>4509.1760000000004</v>
      </c>
    </row>
    <row r="752" spans="1:16" x14ac:dyDescent="0.25">
      <c r="A752" s="9">
        <v>39482</v>
      </c>
      <c r="B752">
        <v>4630.0860000000002</v>
      </c>
      <c r="C752">
        <v>4888.848</v>
      </c>
      <c r="D752">
        <v>4630.0860000000002</v>
      </c>
      <c r="E752">
        <v>4888.848</v>
      </c>
      <c r="F752">
        <v>4630.0860000000002</v>
      </c>
      <c r="O752">
        <v>4888.848</v>
      </c>
      <c r="P752">
        <v>4888.848</v>
      </c>
    </row>
    <row r="753" spans="1:16" x14ac:dyDescent="0.25">
      <c r="A753" s="9">
        <v>39483</v>
      </c>
      <c r="B753">
        <v>4902.183</v>
      </c>
      <c r="C753">
        <v>4902.183</v>
      </c>
      <c r="D753">
        <v>4863.3509999999997</v>
      </c>
      <c r="E753">
        <v>4880.2169999999996</v>
      </c>
      <c r="F753">
        <v>4902.183</v>
      </c>
      <c r="O753">
        <v>4902.183</v>
      </c>
      <c r="P753">
        <v>4880.2169999999996</v>
      </c>
    </row>
    <row r="754" spans="1:16" x14ac:dyDescent="0.25">
      <c r="A754" s="9">
        <v>39491</v>
      </c>
      <c r="B754">
        <v>4830.1850000000004</v>
      </c>
      <c r="C754">
        <v>4837.1499999999996</v>
      </c>
      <c r="D754">
        <v>4801.1059999999998</v>
      </c>
      <c r="E754">
        <v>4801.1059999999998</v>
      </c>
      <c r="F754">
        <v>4830.1850000000004</v>
      </c>
      <c r="O754">
        <v>4837.1499999999996</v>
      </c>
      <c r="P754">
        <v>4801.1059999999998</v>
      </c>
    </row>
    <row r="755" spans="1:16" x14ac:dyDescent="0.25">
      <c r="A755" s="9">
        <v>39492</v>
      </c>
      <c r="B755">
        <v>4844.5330000000004</v>
      </c>
      <c r="C755">
        <v>4913.7839999999997</v>
      </c>
      <c r="D755">
        <v>4844.5330000000004</v>
      </c>
      <c r="E755">
        <v>4885.4669999999996</v>
      </c>
      <c r="F755">
        <v>4844.5330000000004</v>
      </c>
      <c r="O755">
        <v>4913.7839999999997</v>
      </c>
      <c r="P755">
        <v>4885.4669999999996</v>
      </c>
    </row>
    <row r="756" spans="1:16" x14ac:dyDescent="0.25">
      <c r="A756" s="9">
        <v>39493</v>
      </c>
      <c r="B756">
        <v>4853.6120000000001</v>
      </c>
      <c r="C756">
        <v>4853.6120000000001</v>
      </c>
      <c r="D756">
        <v>4774.5739999999996</v>
      </c>
      <c r="E756">
        <v>4845.424</v>
      </c>
      <c r="F756">
        <v>4853.6120000000001</v>
      </c>
      <c r="O756">
        <v>4853.6120000000001</v>
      </c>
      <c r="P756">
        <v>4845.424</v>
      </c>
    </row>
    <row r="757" spans="1:16" x14ac:dyDescent="0.25">
      <c r="A757" s="9">
        <v>39496</v>
      </c>
      <c r="B757">
        <v>4888.5810000000001</v>
      </c>
      <c r="C757">
        <v>4975.3140000000003</v>
      </c>
      <c r="D757">
        <v>4888.5810000000001</v>
      </c>
      <c r="E757">
        <v>4939.2950000000001</v>
      </c>
      <c r="F757">
        <v>4888.5810000000001</v>
      </c>
      <c r="O757">
        <v>4975.3140000000003</v>
      </c>
      <c r="P757">
        <v>4939.2950000000001</v>
      </c>
    </row>
    <row r="758" spans="1:16" x14ac:dyDescent="0.25">
      <c r="A758" s="9">
        <v>39497</v>
      </c>
      <c r="B758">
        <v>4953.7089999999998</v>
      </c>
      <c r="C758">
        <v>5072.2550000000001</v>
      </c>
      <c r="D758">
        <v>4953.7089999999998</v>
      </c>
      <c r="E758">
        <v>5072.2550000000001</v>
      </c>
      <c r="F758">
        <v>4953.7089999999998</v>
      </c>
      <c r="O758">
        <v>5072.2550000000001</v>
      </c>
      <c r="P758">
        <v>5072.2550000000001</v>
      </c>
    </row>
    <row r="759" spans="1:16" x14ac:dyDescent="0.25">
      <c r="A759" s="9">
        <v>39498</v>
      </c>
      <c r="B759">
        <v>5097.9629999999997</v>
      </c>
      <c r="C759">
        <v>5097.9629999999997</v>
      </c>
      <c r="D759">
        <v>5004.5730000000003</v>
      </c>
      <c r="E759">
        <v>5004.5730000000003</v>
      </c>
      <c r="F759">
        <v>5097.9629999999997</v>
      </c>
      <c r="O759">
        <v>5097.9629999999997</v>
      </c>
      <c r="P759">
        <v>5004.5730000000003</v>
      </c>
    </row>
    <row r="760" spans="1:16" x14ac:dyDescent="0.25">
      <c r="A760" s="9">
        <v>39499</v>
      </c>
      <c r="B760">
        <v>4976.5280000000002</v>
      </c>
      <c r="C760">
        <v>5063.6459999999997</v>
      </c>
      <c r="D760">
        <v>4976.5280000000002</v>
      </c>
      <c r="E760">
        <v>5052.9309999999996</v>
      </c>
      <c r="F760">
        <v>4976.5280000000002</v>
      </c>
      <c r="O760">
        <v>5063.6459999999997</v>
      </c>
      <c r="P760">
        <v>5052.9309999999996</v>
      </c>
    </row>
    <row r="761" spans="1:16" x14ac:dyDescent="0.25">
      <c r="A761" s="9">
        <v>39500</v>
      </c>
      <c r="B761">
        <v>5037.2870000000003</v>
      </c>
      <c r="C761">
        <v>5037.2870000000003</v>
      </c>
      <c r="D761">
        <v>4866.4170000000004</v>
      </c>
      <c r="E761">
        <v>4894.1790000000001</v>
      </c>
      <c r="F761">
        <v>5037.2870000000003</v>
      </c>
      <c r="O761">
        <v>5037.2870000000003</v>
      </c>
      <c r="P761">
        <v>4894.1790000000001</v>
      </c>
    </row>
    <row r="762" spans="1:16" x14ac:dyDescent="0.25">
      <c r="A762" s="9">
        <v>39503</v>
      </c>
      <c r="B762">
        <v>4893.82</v>
      </c>
      <c r="C762">
        <v>4893.82</v>
      </c>
      <c r="D762">
        <v>4728.7830000000004</v>
      </c>
      <c r="E762">
        <v>4728.7830000000004</v>
      </c>
      <c r="F762">
        <v>4893.82</v>
      </c>
      <c r="O762">
        <v>4893.82</v>
      </c>
      <c r="P762">
        <v>4728.7830000000004</v>
      </c>
    </row>
    <row r="763" spans="1:16" x14ac:dyDescent="0.25">
      <c r="A763" s="9">
        <v>39504</v>
      </c>
      <c r="B763">
        <v>4848.4170000000004</v>
      </c>
      <c r="C763">
        <v>4848.4170000000004</v>
      </c>
      <c r="D763">
        <v>4653.4880000000003</v>
      </c>
      <c r="E763">
        <v>4669.0420000000004</v>
      </c>
      <c r="F763">
        <v>4848.4170000000004</v>
      </c>
      <c r="O763">
        <v>4848.4170000000004</v>
      </c>
      <c r="P763">
        <v>4669.0420000000004</v>
      </c>
    </row>
    <row r="764" spans="1:16" x14ac:dyDescent="0.25">
      <c r="A764" s="9">
        <v>39505</v>
      </c>
      <c r="B764">
        <v>4701.2250000000004</v>
      </c>
      <c r="C764">
        <v>4776.3389999999999</v>
      </c>
      <c r="D764">
        <v>4701.2250000000004</v>
      </c>
      <c r="E764">
        <v>4776.3389999999999</v>
      </c>
      <c r="F764">
        <v>4701.2250000000004</v>
      </c>
      <c r="O764">
        <v>4776.3389999999999</v>
      </c>
      <c r="P764">
        <v>4776.3389999999999</v>
      </c>
    </row>
    <row r="765" spans="1:16" x14ac:dyDescent="0.25">
      <c r="A765" s="9">
        <v>39506</v>
      </c>
      <c r="B765">
        <v>4785.42</v>
      </c>
      <c r="C765">
        <v>4799.7550000000001</v>
      </c>
      <c r="D765">
        <v>4777.6559999999999</v>
      </c>
      <c r="E765">
        <v>4799.7550000000001</v>
      </c>
      <c r="F765">
        <v>4785.42</v>
      </c>
      <c r="O765">
        <v>4799.7550000000001</v>
      </c>
      <c r="P765">
        <v>4799.7550000000001</v>
      </c>
    </row>
    <row r="766" spans="1:16" x14ac:dyDescent="0.25">
      <c r="A766" s="9">
        <v>39507</v>
      </c>
      <c r="B766">
        <v>4781.6859999999997</v>
      </c>
      <c r="C766">
        <v>4819.8389999999999</v>
      </c>
      <c r="D766">
        <v>4781.6859999999997</v>
      </c>
      <c r="E766">
        <v>4819.8389999999999</v>
      </c>
      <c r="F766">
        <v>4781.6859999999997</v>
      </c>
      <c r="O766">
        <v>4819.8389999999999</v>
      </c>
      <c r="P766">
        <v>4819.8389999999999</v>
      </c>
    </row>
    <row r="767" spans="1:16" x14ac:dyDescent="0.25">
      <c r="A767" s="9">
        <v>39510</v>
      </c>
      <c r="B767">
        <v>4798.3590000000004</v>
      </c>
      <c r="C767">
        <v>4944.5320000000002</v>
      </c>
      <c r="D767">
        <v>4798.3590000000004</v>
      </c>
      <c r="E767">
        <v>4944.5320000000002</v>
      </c>
      <c r="F767">
        <v>4798.3590000000004</v>
      </c>
      <c r="O767">
        <v>4944.5320000000002</v>
      </c>
      <c r="P767">
        <v>4944.5320000000002</v>
      </c>
    </row>
    <row r="768" spans="1:16" x14ac:dyDescent="0.25">
      <c r="A768" s="9">
        <v>39511</v>
      </c>
      <c r="B768">
        <v>4953.1000000000004</v>
      </c>
      <c r="C768">
        <v>4953.1000000000004</v>
      </c>
      <c r="D768">
        <v>4831.5929999999998</v>
      </c>
      <c r="E768">
        <v>4831.5929999999998</v>
      </c>
      <c r="F768">
        <v>4953.1000000000004</v>
      </c>
      <c r="O768">
        <v>4953.1000000000004</v>
      </c>
      <c r="P768">
        <v>4831.5929999999998</v>
      </c>
    </row>
    <row r="769" spans="1:16" x14ac:dyDescent="0.25">
      <c r="A769" s="9">
        <v>39512</v>
      </c>
      <c r="B769">
        <v>4801.8860000000004</v>
      </c>
      <c r="C769">
        <v>4801.8860000000004</v>
      </c>
      <c r="D769">
        <v>4644.2340000000004</v>
      </c>
      <c r="E769">
        <v>4752.5200000000004</v>
      </c>
      <c r="F769">
        <v>4801.8860000000004</v>
      </c>
      <c r="O769">
        <v>4801.8860000000004</v>
      </c>
      <c r="P769">
        <v>4752.5200000000004</v>
      </c>
    </row>
    <row r="770" spans="1:16" x14ac:dyDescent="0.25">
      <c r="A770" s="9">
        <v>39513</v>
      </c>
      <c r="B770">
        <v>4767.6040000000003</v>
      </c>
      <c r="C770">
        <v>4833.8519999999999</v>
      </c>
      <c r="D770">
        <v>4767.6040000000003</v>
      </c>
      <c r="E770">
        <v>4780.6790000000001</v>
      </c>
      <c r="F770">
        <v>4767.6040000000003</v>
      </c>
      <c r="O770">
        <v>4833.8519999999999</v>
      </c>
      <c r="P770">
        <v>4780.6790000000001</v>
      </c>
    </row>
    <row r="771" spans="1:16" x14ac:dyDescent="0.25">
      <c r="A771" s="9">
        <v>39514</v>
      </c>
      <c r="B771">
        <v>4736.6289999999999</v>
      </c>
      <c r="C771">
        <v>4736.6289999999999</v>
      </c>
      <c r="D771">
        <v>4710.1369999999997</v>
      </c>
      <c r="E771">
        <v>4714.4650000000001</v>
      </c>
      <c r="F771">
        <v>4736.6289999999999</v>
      </c>
      <c r="O771">
        <v>4736.6289999999999</v>
      </c>
      <c r="P771">
        <v>4714.4650000000001</v>
      </c>
    </row>
    <row r="772" spans="1:16" x14ac:dyDescent="0.25">
      <c r="A772" s="9">
        <v>39517</v>
      </c>
      <c r="B772">
        <v>4686.6989999999996</v>
      </c>
      <c r="C772">
        <v>4686.6989999999996</v>
      </c>
      <c r="D772">
        <v>4522.268</v>
      </c>
      <c r="E772">
        <v>4522.268</v>
      </c>
      <c r="F772">
        <v>4686.6989999999996</v>
      </c>
      <c r="O772">
        <v>4686.6989999999996</v>
      </c>
      <c r="P772">
        <v>4522.268</v>
      </c>
    </row>
    <row r="773" spans="1:16" x14ac:dyDescent="0.25">
      <c r="A773" s="9">
        <v>39518</v>
      </c>
      <c r="B773">
        <v>4478.2569999999996</v>
      </c>
      <c r="C773">
        <v>4526.5789999999997</v>
      </c>
      <c r="D773">
        <v>4458.7830000000004</v>
      </c>
      <c r="E773">
        <v>4526.5789999999997</v>
      </c>
      <c r="F773">
        <v>4478.2569999999996</v>
      </c>
      <c r="O773">
        <v>4526.5789999999997</v>
      </c>
      <c r="P773">
        <v>4526.5789999999997</v>
      </c>
    </row>
    <row r="774" spans="1:16" x14ac:dyDescent="0.25">
      <c r="A774" s="9">
        <v>39519</v>
      </c>
      <c r="B774">
        <v>4622.5709999999999</v>
      </c>
      <c r="C774">
        <v>4622.5709999999999</v>
      </c>
      <c r="D774">
        <v>4409.6959999999999</v>
      </c>
      <c r="E774">
        <v>4409.6959999999999</v>
      </c>
      <c r="F774">
        <v>4622.5709999999999</v>
      </c>
      <c r="O774">
        <v>4622.5709999999999</v>
      </c>
      <c r="P774">
        <v>4409.6959999999999</v>
      </c>
    </row>
    <row r="775" spans="1:16" x14ac:dyDescent="0.25">
      <c r="A775" s="9">
        <v>39520</v>
      </c>
      <c r="B775">
        <v>4370.1329999999998</v>
      </c>
      <c r="C775">
        <v>4370.1329999999998</v>
      </c>
      <c r="D775">
        <v>4251.9709999999995</v>
      </c>
      <c r="E775">
        <v>4253.0659999999998</v>
      </c>
      <c r="F775">
        <v>4370.1329999999998</v>
      </c>
      <c r="O775">
        <v>4370.1329999999998</v>
      </c>
      <c r="P775">
        <v>4253.0659999999998</v>
      </c>
    </row>
    <row r="776" spans="1:16" x14ac:dyDescent="0.25">
      <c r="A776" s="9">
        <v>39521</v>
      </c>
      <c r="B776">
        <v>4232.7809999999999</v>
      </c>
      <c r="C776">
        <v>4232.7809999999999</v>
      </c>
      <c r="D776">
        <v>4140.116</v>
      </c>
      <c r="E776">
        <v>4212.7449999999999</v>
      </c>
      <c r="F776">
        <v>4232.7809999999999</v>
      </c>
      <c r="O776">
        <v>4232.7809999999999</v>
      </c>
      <c r="P776">
        <v>4212.7449999999999</v>
      </c>
    </row>
    <row r="777" spans="1:16" x14ac:dyDescent="0.25">
      <c r="A777" s="9">
        <v>39524</v>
      </c>
      <c r="B777">
        <v>4194.902</v>
      </c>
      <c r="C777">
        <v>4194.902</v>
      </c>
      <c r="D777">
        <v>3949.5610000000001</v>
      </c>
      <c r="E777">
        <v>3949.5610000000001</v>
      </c>
      <c r="F777">
        <v>4194.902</v>
      </c>
      <c r="O777">
        <v>4194.902</v>
      </c>
      <c r="P777">
        <v>3949.5610000000001</v>
      </c>
    </row>
    <row r="778" spans="1:16" x14ac:dyDescent="0.25">
      <c r="A778" s="9">
        <v>39525</v>
      </c>
      <c r="B778">
        <v>3908.2820000000002</v>
      </c>
      <c r="C778">
        <v>3908.2820000000002</v>
      </c>
      <c r="D778">
        <v>3719.8519999999999</v>
      </c>
      <c r="E778">
        <v>3719.8519999999999</v>
      </c>
      <c r="F778">
        <v>3908.2820000000002</v>
      </c>
      <c r="O778">
        <v>3908.2820000000002</v>
      </c>
      <c r="P778">
        <v>3719.8519999999999</v>
      </c>
    </row>
    <row r="779" spans="1:16" x14ac:dyDescent="0.25">
      <c r="A779" s="9">
        <v>39526</v>
      </c>
      <c r="B779">
        <v>3799.5650000000001</v>
      </c>
      <c r="C779">
        <v>3892.1689999999999</v>
      </c>
      <c r="D779">
        <v>3799.5650000000001</v>
      </c>
      <c r="E779">
        <v>3864.7820000000002</v>
      </c>
      <c r="F779">
        <v>3799.5650000000001</v>
      </c>
      <c r="O779">
        <v>3892.1689999999999</v>
      </c>
      <c r="P779">
        <v>3864.7820000000002</v>
      </c>
    </row>
    <row r="780" spans="1:16" x14ac:dyDescent="0.25">
      <c r="A780" s="9">
        <v>39527</v>
      </c>
      <c r="B780">
        <v>3807.7640000000001</v>
      </c>
      <c r="C780">
        <v>4007.1750000000002</v>
      </c>
      <c r="D780">
        <v>3807.7640000000001</v>
      </c>
      <c r="E780">
        <v>4007.1750000000002</v>
      </c>
      <c r="F780">
        <v>3807.7640000000001</v>
      </c>
      <c r="O780">
        <v>4007.1750000000002</v>
      </c>
      <c r="P780">
        <v>4007.1750000000002</v>
      </c>
    </row>
    <row r="781" spans="1:16" x14ac:dyDescent="0.25">
      <c r="A781" s="9">
        <v>39528</v>
      </c>
      <c r="B781">
        <v>4008.2269999999999</v>
      </c>
      <c r="C781">
        <v>4105.3159999999998</v>
      </c>
      <c r="D781">
        <v>4008.2269999999999</v>
      </c>
      <c r="E781">
        <v>4105.3159999999998</v>
      </c>
      <c r="F781">
        <v>4008.2269999999999</v>
      </c>
      <c r="O781">
        <v>4105.3159999999998</v>
      </c>
      <c r="P781">
        <v>4105.3159999999998</v>
      </c>
    </row>
    <row r="782" spans="1:16" x14ac:dyDescent="0.25">
      <c r="A782" s="9">
        <v>39531</v>
      </c>
      <c r="B782">
        <v>4154.8280000000004</v>
      </c>
      <c r="C782">
        <v>4154.8280000000004</v>
      </c>
      <c r="D782">
        <v>3935.1309999999999</v>
      </c>
      <c r="E782">
        <v>3935.1309999999999</v>
      </c>
      <c r="F782">
        <v>4154.8280000000004</v>
      </c>
      <c r="O782">
        <v>4154.8280000000004</v>
      </c>
      <c r="P782">
        <v>3935.1309999999999</v>
      </c>
    </row>
    <row r="783" spans="1:16" x14ac:dyDescent="0.25">
      <c r="A783" s="9">
        <v>39532</v>
      </c>
      <c r="B783">
        <v>3859.0569999999998</v>
      </c>
      <c r="C783">
        <v>4025.125</v>
      </c>
      <c r="D783">
        <v>3859.0569999999998</v>
      </c>
      <c r="E783">
        <v>4025.125</v>
      </c>
      <c r="F783">
        <v>3859.0569999999998</v>
      </c>
      <c r="O783">
        <v>4025.125</v>
      </c>
      <c r="P783">
        <v>4025.125</v>
      </c>
    </row>
    <row r="784" spans="1:16" x14ac:dyDescent="0.25">
      <c r="A784" s="9">
        <v>39533</v>
      </c>
      <c r="B784">
        <v>4041.2539999999999</v>
      </c>
      <c r="C784">
        <v>4041.2539999999999</v>
      </c>
      <c r="D784">
        <v>4026.1120000000001</v>
      </c>
      <c r="E784">
        <v>4034.864</v>
      </c>
      <c r="F784">
        <v>4041.2539999999999</v>
      </c>
      <c r="O784">
        <v>4041.2539999999999</v>
      </c>
      <c r="P784">
        <v>4034.864</v>
      </c>
    </row>
    <row r="785" spans="1:16" x14ac:dyDescent="0.25">
      <c r="A785" s="9">
        <v>39534</v>
      </c>
      <c r="B785">
        <v>3980.68</v>
      </c>
      <c r="C785">
        <v>3980.68</v>
      </c>
      <c r="D785">
        <v>3843.3139999999999</v>
      </c>
      <c r="E785">
        <v>3843.3139999999999</v>
      </c>
      <c r="F785">
        <v>3980.68</v>
      </c>
      <c r="O785">
        <v>3980.68</v>
      </c>
      <c r="P785">
        <v>3843.3139999999999</v>
      </c>
    </row>
    <row r="786" spans="1:16" x14ac:dyDescent="0.25">
      <c r="A786" s="9">
        <v>39535</v>
      </c>
      <c r="B786">
        <v>3804.0630000000001</v>
      </c>
      <c r="C786">
        <v>3960.473</v>
      </c>
      <c r="D786">
        <v>3804.0630000000001</v>
      </c>
      <c r="E786">
        <v>3960.473</v>
      </c>
      <c r="F786">
        <v>3804.0630000000001</v>
      </c>
      <c r="O786">
        <v>3960.473</v>
      </c>
      <c r="P786">
        <v>3960.473</v>
      </c>
    </row>
    <row r="787" spans="1:16" x14ac:dyDescent="0.25">
      <c r="A787" s="9">
        <v>39538</v>
      </c>
      <c r="B787">
        <v>3842.5210000000002</v>
      </c>
      <c r="C787">
        <v>3842.5210000000002</v>
      </c>
      <c r="D787">
        <v>3808.9659999999999</v>
      </c>
      <c r="E787">
        <v>3808.9659999999999</v>
      </c>
      <c r="F787">
        <v>3842.5210000000002</v>
      </c>
      <c r="O787">
        <v>3842.5210000000002</v>
      </c>
      <c r="P787">
        <v>3808.9659999999999</v>
      </c>
    </row>
    <row r="788" spans="1:16" x14ac:dyDescent="0.25">
      <c r="A788" s="9">
        <v>39539</v>
      </c>
      <c r="B788">
        <v>3794.8850000000002</v>
      </c>
      <c r="C788">
        <v>3835.03</v>
      </c>
      <c r="D788">
        <v>3521.357</v>
      </c>
      <c r="E788">
        <v>3529.261</v>
      </c>
      <c r="F788">
        <v>3794.8850000000002</v>
      </c>
      <c r="O788">
        <v>3835.03</v>
      </c>
      <c r="P788">
        <v>3529.261</v>
      </c>
    </row>
    <row r="789" spans="1:16" x14ac:dyDescent="0.25">
      <c r="A789" s="9">
        <v>39540</v>
      </c>
      <c r="B789">
        <v>3559.5239999999999</v>
      </c>
      <c r="C789">
        <v>3609.009</v>
      </c>
      <c r="D789">
        <v>3396.1190000000001</v>
      </c>
      <c r="E789">
        <v>3440.752</v>
      </c>
      <c r="F789">
        <v>3559.5239999999999</v>
      </c>
      <c r="O789">
        <v>3609.009</v>
      </c>
      <c r="P789">
        <v>3440.752</v>
      </c>
    </row>
    <row r="790" spans="1:16" x14ac:dyDescent="0.25">
      <c r="A790" s="9">
        <v>39541</v>
      </c>
      <c r="B790">
        <v>3420.1680000000001</v>
      </c>
      <c r="C790">
        <v>3606.2440000000001</v>
      </c>
      <c r="D790">
        <v>3400.0729999999999</v>
      </c>
      <c r="E790">
        <v>3590.0459999999998</v>
      </c>
      <c r="F790">
        <v>3420.1680000000001</v>
      </c>
      <c r="O790">
        <v>3606.2440000000001</v>
      </c>
      <c r="P790">
        <v>3590.0459999999998</v>
      </c>
    </row>
    <row r="791" spans="1:16" x14ac:dyDescent="0.25">
      <c r="A791" s="9">
        <v>39545</v>
      </c>
      <c r="B791">
        <v>3548.7139999999999</v>
      </c>
      <c r="C791">
        <v>3802.68</v>
      </c>
      <c r="D791">
        <v>3508.9349999999999</v>
      </c>
      <c r="E791">
        <v>3793.4270000000001</v>
      </c>
      <c r="F791">
        <v>3548.7139999999999</v>
      </c>
      <c r="O791">
        <v>3802.68</v>
      </c>
      <c r="P791">
        <v>3793.4270000000001</v>
      </c>
    </row>
    <row r="792" spans="1:16" x14ac:dyDescent="0.25">
      <c r="A792" s="9">
        <v>39546</v>
      </c>
      <c r="B792">
        <v>3798.317</v>
      </c>
      <c r="C792">
        <v>3897.0639999999999</v>
      </c>
      <c r="D792">
        <v>3776.482</v>
      </c>
      <c r="E792">
        <v>3847.7460000000001</v>
      </c>
      <c r="F792">
        <v>3798.317</v>
      </c>
      <c r="O792">
        <v>3897.0639999999999</v>
      </c>
      <c r="P792">
        <v>3847.7460000000001</v>
      </c>
    </row>
    <row r="793" spans="1:16" x14ac:dyDescent="0.25">
      <c r="A793" s="9">
        <v>39547</v>
      </c>
      <c r="B793">
        <v>3828.8290000000002</v>
      </c>
      <c r="C793">
        <v>3915.1010000000001</v>
      </c>
      <c r="D793">
        <v>3698.3530000000001</v>
      </c>
      <c r="E793">
        <v>3702.4810000000002</v>
      </c>
      <c r="F793">
        <v>3828.8290000000002</v>
      </c>
      <c r="O793">
        <v>3915.1010000000001</v>
      </c>
      <c r="P793">
        <v>3702.4810000000002</v>
      </c>
    </row>
    <row r="794" spans="1:16" x14ac:dyDescent="0.25">
      <c r="A794" s="9">
        <v>39548</v>
      </c>
      <c r="B794">
        <v>3643.509</v>
      </c>
      <c r="C794">
        <v>3788.4540000000002</v>
      </c>
      <c r="D794">
        <v>3620.6350000000002</v>
      </c>
      <c r="E794">
        <v>3788.4540000000002</v>
      </c>
      <c r="F794">
        <v>3643.509</v>
      </c>
      <c r="O794">
        <v>3788.4540000000002</v>
      </c>
      <c r="P794">
        <v>3788.4540000000002</v>
      </c>
    </row>
    <row r="795" spans="1:16" x14ac:dyDescent="0.25">
      <c r="A795" s="9">
        <v>39549</v>
      </c>
      <c r="B795">
        <v>3815.2570000000001</v>
      </c>
      <c r="C795">
        <v>3862.5920000000001</v>
      </c>
      <c r="D795">
        <v>3787.2779999999998</v>
      </c>
      <c r="E795">
        <v>3811.9119999999998</v>
      </c>
      <c r="F795">
        <v>3815.2570000000001</v>
      </c>
      <c r="O795">
        <v>3862.5920000000001</v>
      </c>
      <c r="P795">
        <v>3811.9119999999998</v>
      </c>
    </row>
    <row r="796" spans="1:16" x14ac:dyDescent="0.25">
      <c r="A796" s="9">
        <v>39552</v>
      </c>
      <c r="B796">
        <v>3732.7939999999999</v>
      </c>
      <c r="C796">
        <v>3733.8270000000002</v>
      </c>
      <c r="D796">
        <v>3570.7779999999998</v>
      </c>
      <c r="E796">
        <v>3577.145</v>
      </c>
      <c r="F796">
        <v>3732.7939999999999</v>
      </c>
      <c r="O796">
        <v>3733.8270000000002</v>
      </c>
      <c r="P796">
        <v>3577.145</v>
      </c>
    </row>
    <row r="797" spans="1:16" x14ac:dyDescent="0.25">
      <c r="A797" s="9">
        <v>39553</v>
      </c>
      <c r="B797">
        <v>3557.8180000000002</v>
      </c>
      <c r="C797">
        <v>3638.9960000000001</v>
      </c>
      <c r="D797">
        <v>3473.4250000000002</v>
      </c>
      <c r="E797">
        <v>3638.46</v>
      </c>
      <c r="F797">
        <v>3557.8180000000002</v>
      </c>
      <c r="O797">
        <v>3638.9960000000001</v>
      </c>
      <c r="P797">
        <v>3638.46</v>
      </c>
    </row>
    <row r="798" spans="1:16" x14ac:dyDescent="0.25">
      <c r="A798" s="9">
        <v>39554</v>
      </c>
      <c r="B798">
        <v>3633.7280000000001</v>
      </c>
      <c r="C798">
        <v>3641.0590000000002</v>
      </c>
      <c r="D798">
        <v>3532.067</v>
      </c>
      <c r="E798">
        <v>3544.538</v>
      </c>
      <c r="F798">
        <v>3633.7280000000001</v>
      </c>
      <c r="O798">
        <v>3641.0590000000002</v>
      </c>
      <c r="P798">
        <v>3544.538</v>
      </c>
    </row>
    <row r="799" spans="1:16" x14ac:dyDescent="0.25">
      <c r="A799" s="9">
        <v>39555</v>
      </c>
      <c r="B799">
        <v>3551.192</v>
      </c>
      <c r="C799">
        <v>3602.7510000000002</v>
      </c>
      <c r="D799">
        <v>3359.3989999999999</v>
      </c>
      <c r="E799">
        <v>3405.8029999999999</v>
      </c>
      <c r="F799">
        <v>3551.192</v>
      </c>
      <c r="O799">
        <v>3602.7510000000002</v>
      </c>
      <c r="P799">
        <v>3405.8029999999999</v>
      </c>
    </row>
    <row r="800" spans="1:16" x14ac:dyDescent="0.25">
      <c r="A800" s="9">
        <v>39556</v>
      </c>
      <c r="B800">
        <v>3372.4140000000002</v>
      </c>
      <c r="C800">
        <v>3402.6959999999999</v>
      </c>
      <c r="D800">
        <v>3255.596</v>
      </c>
      <c r="E800">
        <v>3259.4050000000002</v>
      </c>
      <c r="F800">
        <v>3372.4140000000002</v>
      </c>
      <c r="O800">
        <v>3402.6959999999999</v>
      </c>
      <c r="P800">
        <v>3259.4050000000002</v>
      </c>
    </row>
    <row r="801" spans="1:16" x14ac:dyDescent="0.25">
      <c r="A801" s="9">
        <v>39559</v>
      </c>
      <c r="B801">
        <v>3478.9229999999998</v>
      </c>
      <c r="C801">
        <v>3478.9229999999998</v>
      </c>
      <c r="D801">
        <v>3219.694</v>
      </c>
      <c r="E801">
        <v>3255.6909999999998</v>
      </c>
      <c r="F801">
        <v>3478.9229999999998</v>
      </c>
      <c r="O801">
        <v>3478.9229999999998</v>
      </c>
      <c r="P801">
        <v>3255.6909999999998</v>
      </c>
    </row>
    <row r="802" spans="1:16" x14ac:dyDescent="0.25">
      <c r="A802" s="9">
        <v>39560</v>
      </c>
      <c r="B802">
        <v>3197.5839999999998</v>
      </c>
      <c r="C802">
        <v>3276.6979999999999</v>
      </c>
      <c r="D802">
        <v>3093.3449999999998</v>
      </c>
      <c r="E802">
        <v>3276.6979999999999</v>
      </c>
      <c r="F802">
        <v>3197.5839999999998</v>
      </c>
      <c r="O802">
        <v>3276.6979999999999</v>
      </c>
      <c r="P802">
        <v>3276.6979999999999</v>
      </c>
    </row>
    <row r="803" spans="1:16" x14ac:dyDescent="0.25">
      <c r="A803" s="9">
        <v>39561</v>
      </c>
      <c r="B803">
        <v>3253.0790000000002</v>
      </c>
      <c r="C803">
        <v>3443.8049999999998</v>
      </c>
      <c r="D803">
        <v>3232.3710000000001</v>
      </c>
      <c r="E803">
        <v>3434.47</v>
      </c>
      <c r="F803">
        <v>3253.0790000000002</v>
      </c>
      <c r="O803">
        <v>3443.8049999999998</v>
      </c>
      <c r="P803">
        <v>3434.47</v>
      </c>
    </row>
    <row r="804" spans="1:16" x14ac:dyDescent="0.25">
      <c r="A804" s="9">
        <v>39562</v>
      </c>
      <c r="B804">
        <v>3714.569</v>
      </c>
      <c r="C804">
        <v>3755.817</v>
      </c>
      <c r="D804">
        <v>3652.9859999999999</v>
      </c>
      <c r="E804">
        <v>3751.2930000000001</v>
      </c>
      <c r="F804">
        <v>3714.569</v>
      </c>
      <c r="O804">
        <v>3755.817</v>
      </c>
      <c r="P804">
        <v>3751.2930000000001</v>
      </c>
    </row>
    <row r="805" spans="1:16" x14ac:dyDescent="0.25">
      <c r="A805" s="9">
        <v>39563</v>
      </c>
      <c r="B805">
        <v>3760.0219999999999</v>
      </c>
      <c r="C805">
        <v>3930.4479999999999</v>
      </c>
      <c r="D805">
        <v>3713.1990000000001</v>
      </c>
      <c r="E805">
        <v>3803.7860000000001</v>
      </c>
      <c r="F805">
        <v>3760.0219999999999</v>
      </c>
      <c r="O805">
        <v>3930.4479999999999</v>
      </c>
      <c r="P805">
        <v>3803.7860000000001</v>
      </c>
    </row>
    <row r="806" spans="1:16" x14ac:dyDescent="0.25">
      <c r="A806" s="9">
        <v>39566</v>
      </c>
      <c r="B806">
        <v>3748.444</v>
      </c>
      <c r="C806">
        <v>3805.5039999999999</v>
      </c>
      <c r="D806">
        <v>3718.029</v>
      </c>
      <c r="E806">
        <v>3748.0549999999998</v>
      </c>
      <c r="F806">
        <v>3748.444</v>
      </c>
      <c r="O806">
        <v>3805.5039999999999</v>
      </c>
      <c r="P806">
        <v>3748.0549999999998</v>
      </c>
    </row>
    <row r="807" spans="1:16" x14ac:dyDescent="0.25">
      <c r="A807" s="9">
        <v>39567</v>
      </c>
      <c r="B807">
        <v>3723.3629999999998</v>
      </c>
      <c r="C807">
        <v>3840.8069999999998</v>
      </c>
      <c r="D807">
        <v>3719.7570000000001</v>
      </c>
      <c r="E807">
        <v>3812.125</v>
      </c>
      <c r="F807">
        <v>3723.3629999999998</v>
      </c>
      <c r="O807">
        <v>3840.8069999999998</v>
      </c>
      <c r="P807">
        <v>3812.125</v>
      </c>
    </row>
    <row r="808" spans="1:16" x14ac:dyDescent="0.25">
      <c r="A808" s="9">
        <v>39568</v>
      </c>
      <c r="B808">
        <v>3822.58</v>
      </c>
      <c r="C808">
        <v>3973.645</v>
      </c>
      <c r="D808">
        <v>3822.58</v>
      </c>
      <c r="E808">
        <v>3966.07</v>
      </c>
      <c r="F808">
        <v>3822.58</v>
      </c>
      <c r="O808">
        <v>3973.645</v>
      </c>
      <c r="P808">
        <v>3966.07</v>
      </c>
    </row>
    <row r="809" spans="1:16" x14ac:dyDescent="0.25">
      <c r="A809" s="9">
        <v>39573</v>
      </c>
      <c r="B809">
        <v>4027.3589999999999</v>
      </c>
      <c r="C809">
        <v>4083.5050000000001</v>
      </c>
      <c r="D809">
        <v>3976.4839999999999</v>
      </c>
      <c r="E809">
        <v>4079.2060000000001</v>
      </c>
      <c r="F809">
        <v>4027.3589999999999</v>
      </c>
      <c r="O809">
        <v>4083.5050000000001</v>
      </c>
      <c r="P809">
        <v>4079.2060000000001</v>
      </c>
    </row>
    <row r="810" spans="1:16" x14ac:dyDescent="0.25">
      <c r="A810" s="9">
        <v>39574</v>
      </c>
      <c r="B810">
        <v>4052.0810000000001</v>
      </c>
      <c r="C810">
        <v>4118.2920000000004</v>
      </c>
      <c r="D810">
        <v>3994.8679999999999</v>
      </c>
      <c r="E810">
        <v>4043.8119999999999</v>
      </c>
      <c r="F810">
        <v>4052.0810000000001</v>
      </c>
      <c r="O810">
        <v>4118.2920000000004</v>
      </c>
      <c r="P810">
        <v>4043.8119999999999</v>
      </c>
    </row>
    <row r="811" spans="1:16" x14ac:dyDescent="0.25">
      <c r="A811" s="9">
        <v>39575</v>
      </c>
      <c r="B811">
        <v>4021.93</v>
      </c>
      <c r="C811">
        <v>4067.5450000000001</v>
      </c>
      <c r="D811">
        <v>3856.0390000000002</v>
      </c>
      <c r="E811">
        <v>3856.9009999999998</v>
      </c>
      <c r="F811">
        <v>4021.93</v>
      </c>
      <c r="O811">
        <v>4067.5450000000001</v>
      </c>
      <c r="P811">
        <v>3856.9009999999998</v>
      </c>
    </row>
    <row r="812" spans="1:16" x14ac:dyDescent="0.25">
      <c r="A812" s="9">
        <v>39576</v>
      </c>
      <c r="B812">
        <v>3812.2379999999998</v>
      </c>
      <c r="C812">
        <v>3982.183</v>
      </c>
      <c r="D812">
        <v>3798.1210000000001</v>
      </c>
      <c r="E812">
        <v>3980.8760000000002</v>
      </c>
      <c r="F812">
        <v>3812.2379999999998</v>
      </c>
      <c r="O812">
        <v>3982.183</v>
      </c>
      <c r="P812">
        <v>3980.8760000000002</v>
      </c>
    </row>
    <row r="813" spans="1:16" x14ac:dyDescent="0.25">
      <c r="A813" s="9">
        <v>39577</v>
      </c>
      <c r="B813">
        <v>4015.529</v>
      </c>
      <c r="C813">
        <v>4072.58</v>
      </c>
      <c r="D813">
        <v>3916.8580000000002</v>
      </c>
      <c r="E813">
        <v>3989.826</v>
      </c>
      <c r="F813">
        <v>4015.529</v>
      </c>
      <c r="O813">
        <v>4072.58</v>
      </c>
      <c r="P813">
        <v>3989.826</v>
      </c>
    </row>
    <row r="814" spans="1:16" x14ac:dyDescent="0.25">
      <c r="A814" s="9">
        <v>39580</v>
      </c>
      <c r="B814">
        <v>3932.7669999999998</v>
      </c>
      <c r="C814">
        <v>4072.8229999999999</v>
      </c>
      <c r="D814">
        <v>3897.7919999999999</v>
      </c>
      <c r="E814">
        <v>4024.9479999999999</v>
      </c>
      <c r="F814">
        <v>3932.7669999999998</v>
      </c>
      <c r="O814">
        <v>4072.8229999999999</v>
      </c>
      <c r="P814">
        <v>4024.9479999999999</v>
      </c>
    </row>
    <row r="815" spans="1:16" x14ac:dyDescent="0.25">
      <c r="A815" s="9">
        <v>39581</v>
      </c>
      <c r="B815">
        <v>3905.6480000000001</v>
      </c>
      <c r="C815">
        <v>4088.34</v>
      </c>
      <c r="D815">
        <v>3899.8409999999999</v>
      </c>
      <c r="E815">
        <v>4030.5650000000001</v>
      </c>
      <c r="F815">
        <v>3905.6480000000001</v>
      </c>
      <c r="O815">
        <v>4088.34</v>
      </c>
      <c r="P815">
        <v>4030.5650000000001</v>
      </c>
    </row>
    <row r="816" spans="1:16" x14ac:dyDescent="0.25">
      <c r="A816" s="9">
        <v>39582</v>
      </c>
      <c r="B816">
        <v>4030.1840000000002</v>
      </c>
      <c r="C816">
        <v>4133.2520000000004</v>
      </c>
      <c r="D816">
        <v>4030.1840000000002</v>
      </c>
      <c r="E816">
        <v>4131.8879999999999</v>
      </c>
      <c r="F816">
        <v>4030.1840000000002</v>
      </c>
      <c r="O816">
        <v>4133.2520000000004</v>
      </c>
      <c r="P816">
        <v>4131.8879999999999</v>
      </c>
    </row>
    <row r="817" spans="1:16" x14ac:dyDescent="0.25">
      <c r="A817" s="9">
        <v>39583</v>
      </c>
      <c r="B817">
        <v>4159.7969999999996</v>
      </c>
      <c r="C817">
        <v>4212.0950000000003</v>
      </c>
      <c r="D817">
        <v>4126.8829999999998</v>
      </c>
      <c r="E817">
        <v>4126.8829999999998</v>
      </c>
      <c r="F817">
        <v>4159.7969999999996</v>
      </c>
      <c r="O817">
        <v>4212.0950000000003</v>
      </c>
      <c r="P817">
        <v>4126.8829999999998</v>
      </c>
    </row>
    <row r="818" spans="1:16" x14ac:dyDescent="0.25">
      <c r="A818" s="9">
        <v>39584</v>
      </c>
      <c r="B818">
        <v>4127.7830000000004</v>
      </c>
      <c r="C818">
        <v>4168.4610000000002</v>
      </c>
      <c r="D818">
        <v>4024.07</v>
      </c>
      <c r="E818">
        <v>4087.4479999999999</v>
      </c>
      <c r="F818">
        <v>4127.7830000000004</v>
      </c>
      <c r="O818">
        <v>4168.4610000000002</v>
      </c>
      <c r="P818">
        <v>4087.4479999999999</v>
      </c>
    </row>
    <row r="819" spans="1:16" x14ac:dyDescent="0.25">
      <c r="A819" s="9">
        <v>39587</v>
      </c>
      <c r="B819">
        <v>4082.127</v>
      </c>
      <c r="C819">
        <v>4101.9030000000002</v>
      </c>
      <c r="D819">
        <v>4030.2959999999998</v>
      </c>
      <c r="E819">
        <v>4073.5929999999998</v>
      </c>
      <c r="F819">
        <v>4082.127</v>
      </c>
      <c r="O819">
        <v>4101.9030000000002</v>
      </c>
      <c r="P819">
        <v>4073.5929999999998</v>
      </c>
    </row>
    <row r="820" spans="1:16" x14ac:dyDescent="0.25">
      <c r="A820" s="9">
        <v>39588</v>
      </c>
      <c r="B820">
        <v>4078.6</v>
      </c>
      <c r="C820">
        <v>4102.6840000000002</v>
      </c>
      <c r="D820">
        <v>3832.0590000000002</v>
      </c>
      <c r="E820">
        <v>3849.9079999999999</v>
      </c>
      <c r="F820">
        <v>4078.6</v>
      </c>
      <c r="O820">
        <v>4102.6840000000002</v>
      </c>
      <c r="P820">
        <v>3849.9079999999999</v>
      </c>
    </row>
    <row r="821" spans="1:16" x14ac:dyDescent="0.25">
      <c r="A821" s="9">
        <v>39589</v>
      </c>
      <c r="B821">
        <v>3800.64</v>
      </c>
      <c r="C821">
        <v>3965.0509999999999</v>
      </c>
      <c r="D821">
        <v>3734.616</v>
      </c>
      <c r="E821">
        <v>3955.9140000000002</v>
      </c>
      <c r="F821">
        <v>3800.64</v>
      </c>
      <c r="O821">
        <v>3965.0509999999999</v>
      </c>
      <c r="P821">
        <v>3955.9140000000002</v>
      </c>
    </row>
    <row r="822" spans="1:16" x14ac:dyDescent="0.25">
      <c r="A822" s="9">
        <v>39590</v>
      </c>
      <c r="B822">
        <v>3907.9349999999999</v>
      </c>
      <c r="C822">
        <v>3991.4929999999999</v>
      </c>
      <c r="D822">
        <v>3873.991</v>
      </c>
      <c r="E822">
        <v>3901.806</v>
      </c>
      <c r="F822">
        <v>3907.9349999999999</v>
      </c>
      <c r="O822">
        <v>3991.4929999999999</v>
      </c>
      <c r="P822">
        <v>3901.806</v>
      </c>
    </row>
    <row r="823" spans="1:16" x14ac:dyDescent="0.25">
      <c r="A823" s="9">
        <v>39591</v>
      </c>
      <c r="B823">
        <v>3885.0010000000002</v>
      </c>
      <c r="C823">
        <v>3918.502</v>
      </c>
      <c r="D823">
        <v>3786.902</v>
      </c>
      <c r="E823">
        <v>3843.8670000000002</v>
      </c>
      <c r="F823">
        <v>3885.0010000000002</v>
      </c>
      <c r="O823">
        <v>3918.502</v>
      </c>
      <c r="P823">
        <v>3843.8670000000002</v>
      </c>
    </row>
    <row r="824" spans="1:16" x14ac:dyDescent="0.25">
      <c r="A824" s="9">
        <v>39594</v>
      </c>
      <c r="B824">
        <v>3811.32</v>
      </c>
      <c r="C824">
        <v>3811.32</v>
      </c>
      <c r="D824">
        <v>3703.3</v>
      </c>
      <c r="E824">
        <v>3708.14</v>
      </c>
      <c r="F824">
        <v>3811.32</v>
      </c>
      <c r="O824">
        <v>3811.32</v>
      </c>
      <c r="P824">
        <v>3708.14</v>
      </c>
    </row>
    <row r="825" spans="1:16" x14ac:dyDescent="0.25">
      <c r="A825" s="9">
        <v>39595</v>
      </c>
      <c r="B825">
        <v>3693.9</v>
      </c>
      <c r="C825">
        <v>3752.36</v>
      </c>
      <c r="D825">
        <v>3669.71</v>
      </c>
      <c r="E825">
        <v>3718.91</v>
      </c>
      <c r="F825">
        <v>3693.9</v>
      </c>
      <c r="O825">
        <v>3752.36</v>
      </c>
      <c r="P825">
        <v>3718.91</v>
      </c>
    </row>
    <row r="826" spans="1:16" x14ac:dyDescent="0.25">
      <c r="A826" s="9">
        <v>39596</v>
      </c>
      <c r="B826">
        <v>3719.26</v>
      </c>
      <c r="C826">
        <v>3833.47</v>
      </c>
      <c r="D826">
        <v>3687.23</v>
      </c>
      <c r="E826">
        <v>3806.97</v>
      </c>
      <c r="F826">
        <v>3719.26</v>
      </c>
      <c r="O826">
        <v>3833.47</v>
      </c>
      <c r="P826">
        <v>3806.97</v>
      </c>
    </row>
    <row r="827" spans="1:16" x14ac:dyDescent="0.25">
      <c r="A827" s="9">
        <v>39597</v>
      </c>
      <c r="B827">
        <v>3798.56</v>
      </c>
      <c r="C827">
        <v>3807.52</v>
      </c>
      <c r="D827">
        <v>3703.52</v>
      </c>
      <c r="E827">
        <v>3708.52</v>
      </c>
      <c r="F827">
        <v>3798.56</v>
      </c>
      <c r="O827">
        <v>3807.52</v>
      </c>
      <c r="P827">
        <v>3708.52</v>
      </c>
    </row>
    <row r="828" spans="1:16" x14ac:dyDescent="0.25">
      <c r="A828" s="9">
        <v>39598</v>
      </c>
      <c r="B828">
        <v>3707.83</v>
      </c>
      <c r="C828">
        <v>3742.58</v>
      </c>
      <c r="D828">
        <v>3661.01</v>
      </c>
      <c r="E828">
        <v>3734</v>
      </c>
      <c r="F828">
        <v>3707.83</v>
      </c>
      <c r="O828">
        <v>3742.58</v>
      </c>
      <c r="P828">
        <v>3734</v>
      </c>
    </row>
    <row r="829" spans="1:16" x14ac:dyDescent="0.25">
      <c r="A829" s="9">
        <v>39601</v>
      </c>
      <c r="B829">
        <v>3723.78</v>
      </c>
      <c r="C829">
        <v>3780.49</v>
      </c>
      <c r="D829">
        <v>3705.4</v>
      </c>
      <c r="E829">
        <v>3755.85</v>
      </c>
      <c r="F829">
        <v>3723.78</v>
      </c>
      <c r="O829">
        <v>3780.49</v>
      </c>
      <c r="P829">
        <v>3755.85</v>
      </c>
    </row>
    <row r="830" spans="1:16" x14ac:dyDescent="0.25">
      <c r="A830" s="9">
        <v>39602</v>
      </c>
      <c r="B830">
        <v>3768.1149999999998</v>
      </c>
      <c r="C830">
        <v>3771.7950000000001</v>
      </c>
      <c r="D830">
        <v>3735.4940000000001</v>
      </c>
      <c r="E830">
        <v>3757.3020000000001</v>
      </c>
      <c r="F830">
        <v>3768.1149999999998</v>
      </c>
      <c r="O830">
        <v>3771.7950000000001</v>
      </c>
      <c r="P830">
        <v>3757.3020000000001</v>
      </c>
    </row>
    <row r="831" spans="1:16" x14ac:dyDescent="0.25">
      <c r="A831" s="9">
        <v>39603</v>
      </c>
      <c r="B831">
        <v>3736.1329999999998</v>
      </c>
      <c r="C831">
        <v>3736.1329999999998</v>
      </c>
      <c r="D831">
        <v>3659.3589999999999</v>
      </c>
      <c r="E831">
        <v>3675.0569999999998</v>
      </c>
      <c r="F831">
        <v>3736.1329999999998</v>
      </c>
      <c r="O831">
        <v>3736.1329999999998</v>
      </c>
      <c r="P831">
        <v>3675.0569999999998</v>
      </c>
    </row>
    <row r="832" spans="1:16" x14ac:dyDescent="0.25">
      <c r="A832" s="9">
        <v>39604</v>
      </c>
      <c r="B832">
        <v>3635.2289999999998</v>
      </c>
      <c r="C832">
        <v>3655.9259999999999</v>
      </c>
      <c r="D832">
        <v>3596.0940000000001</v>
      </c>
      <c r="E832">
        <v>3613.7530000000002</v>
      </c>
      <c r="F832">
        <v>3635.2289999999998</v>
      </c>
      <c r="O832">
        <v>3655.9259999999999</v>
      </c>
      <c r="P832">
        <v>3613.7530000000002</v>
      </c>
    </row>
    <row r="833" spans="1:16" x14ac:dyDescent="0.25">
      <c r="A833" s="9">
        <v>39605</v>
      </c>
      <c r="B833">
        <v>3630.2860000000001</v>
      </c>
      <c r="C833">
        <v>3649.9250000000002</v>
      </c>
      <c r="D833">
        <v>3586.5569999999998</v>
      </c>
      <c r="E833">
        <v>3603.4079999999999</v>
      </c>
      <c r="F833">
        <v>3630.2860000000001</v>
      </c>
      <c r="O833">
        <v>3649.9250000000002</v>
      </c>
      <c r="P833">
        <v>3603.4079999999999</v>
      </c>
    </row>
    <row r="834" spans="1:16" x14ac:dyDescent="0.25">
      <c r="A834" s="9">
        <v>39609</v>
      </c>
      <c r="B834">
        <v>3465.7930000000001</v>
      </c>
      <c r="C834">
        <v>3468.9560000000001</v>
      </c>
      <c r="D834">
        <v>3307.3389999999999</v>
      </c>
      <c r="E834">
        <v>3326.5659999999998</v>
      </c>
      <c r="F834">
        <v>3465.7930000000001</v>
      </c>
      <c r="O834">
        <v>3468.9560000000001</v>
      </c>
      <c r="P834">
        <v>3326.5659999999998</v>
      </c>
    </row>
    <row r="835" spans="1:16" x14ac:dyDescent="0.25">
      <c r="A835" s="9">
        <v>39610</v>
      </c>
      <c r="B835">
        <v>3280.1379999999999</v>
      </c>
      <c r="C835">
        <v>3297.35</v>
      </c>
      <c r="D835">
        <v>3225.7240000000002</v>
      </c>
      <c r="E835">
        <v>3256.88</v>
      </c>
      <c r="F835">
        <v>3280.1379999999999</v>
      </c>
      <c r="O835">
        <v>3297.35</v>
      </c>
      <c r="P835">
        <v>3256.88</v>
      </c>
    </row>
    <row r="836" spans="1:16" x14ac:dyDescent="0.25">
      <c r="A836" s="9">
        <v>39611</v>
      </c>
      <c r="B836">
        <v>3248.5160000000001</v>
      </c>
      <c r="C836">
        <v>3268.6779999999999</v>
      </c>
      <c r="D836">
        <v>3152.0880000000002</v>
      </c>
      <c r="E836">
        <v>3199.279</v>
      </c>
      <c r="F836">
        <v>3248.5160000000001</v>
      </c>
      <c r="O836">
        <v>3268.6779999999999</v>
      </c>
      <c r="P836">
        <v>3199.279</v>
      </c>
    </row>
    <row r="837" spans="1:16" x14ac:dyDescent="0.25">
      <c r="A837" s="9">
        <v>39612</v>
      </c>
      <c r="B837">
        <v>3199.8209999999999</v>
      </c>
      <c r="C837">
        <v>3225.5949999999998</v>
      </c>
      <c r="D837">
        <v>3091.5529999999999</v>
      </c>
      <c r="E837">
        <v>3096.4940000000001</v>
      </c>
      <c r="F837">
        <v>3199.8209999999999</v>
      </c>
      <c r="O837">
        <v>3225.5949999999998</v>
      </c>
      <c r="P837">
        <v>3096.4940000000001</v>
      </c>
    </row>
    <row r="838" spans="1:16" x14ac:dyDescent="0.25">
      <c r="A838" s="9">
        <v>39615</v>
      </c>
      <c r="B838">
        <v>3091.489</v>
      </c>
      <c r="C838">
        <v>3115.6280000000002</v>
      </c>
      <c r="D838">
        <v>3013.163</v>
      </c>
      <c r="E838">
        <v>3048.6370000000002</v>
      </c>
      <c r="F838">
        <v>3091.489</v>
      </c>
      <c r="O838">
        <v>3115.6280000000002</v>
      </c>
      <c r="P838">
        <v>3048.6370000000002</v>
      </c>
    </row>
    <row r="839" spans="1:16" x14ac:dyDescent="0.25">
      <c r="A839" s="9">
        <v>39616</v>
      </c>
      <c r="B839">
        <v>3048.942</v>
      </c>
      <c r="C839">
        <v>3080.989</v>
      </c>
      <c r="D839">
        <v>2920.8939999999998</v>
      </c>
      <c r="E839">
        <v>2925.2379999999998</v>
      </c>
      <c r="F839">
        <v>3048.942</v>
      </c>
      <c r="O839">
        <v>3080.989</v>
      </c>
      <c r="P839">
        <v>2925.2379999999998</v>
      </c>
    </row>
    <row r="840" spans="1:16" x14ac:dyDescent="0.25">
      <c r="A840" s="9">
        <v>39617</v>
      </c>
      <c r="B840">
        <v>2909.0819999999999</v>
      </c>
      <c r="C840">
        <v>3110.2730000000001</v>
      </c>
      <c r="D840">
        <v>2861.3850000000002</v>
      </c>
      <c r="E840">
        <v>3093.8690000000001</v>
      </c>
      <c r="F840">
        <v>2909.0819999999999</v>
      </c>
      <c r="O840">
        <v>3110.2730000000001</v>
      </c>
      <c r="P840">
        <v>3093.8690000000001</v>
      </c>
    </row>
    <row r="841" spans="1:16" x14ac:dyDescent="0.25">
      <c r="A841" s="9">
        <v>39618</v>
      </c>
      <c r="B841">
        <v>3073.7</v>
      </c>
      <c r="C841">
        <v>3073.7</v>
      </c>
      <c r="D841">
        <v>2854.873</v>
      </c>
      <c r="E841">
        <v>2854.873</v>
      </c>
      <c r="F841">
        <v>3073.7</v>
      </c>
      <c r="O841">
        <v>3073.7</v>
      </c>
      <c r="P841">
        <v>2854.873</v>
      </c>
    </row>
    <row r="842" spans="1:16" x14ac:dyDescent="0.25">
      <c r="A842" s="9">
        <v>39619</v>
      </c>
      <c r="B842">
        <v>2893.473</v>
      </c>
      <c r="C842">
        <v>3009.1149999999998</v>
      </c>
      <c r="D842">
        <v>2784.7939999999999</v>
      </c>
      <c r="E842">
        <v>2903.5189999999998</v>
      </c>
      <c r="F842">
        <v>2893.473</v>
      </c>
      <c r="O842">
        <v>3009.1149999999998</v>
      </c>
      <c r="P842">
        <v>2903.5189999999998</v>
      </c>
    </row>
    <row r="843" spans="1:16" x14ac:dyDescent="0.25">
      <c r="A843" s="9">
        <v>39622</v>
      </c>
      <c r="B843">
        <v>2856.1709999999998</v>
      </c>
      <c r="C843">
        <v>2901.9389999999999</v>
      </c>
      <c r="D843">
        <v>2818.018</v>
      </c>
      <c r="E843">
        <v>2826.2669999999998</v>
      </c>
      <c r="F843">
        <v>2856.1709999999998</v>
      </c>
      <c r="O843">
        <v>2901.9389999999999</v>
      </c>
      <c r="P843">
        <v>2826.2669999999998</v>
      </c>
    </row>
    <row r="844" spans="1:16" x14ac:dyDescent="0.25">
      <c r="A844" s="9">
        <v>39623</v>
      </c>
      <c r="B844">
        <v>2810.3389999999999</v>
      </c>
      <c r="C844">
        <v>2868.3020000000001</v>
      </c>
      <c r="D844">
        <v>2786.3180000000002</v>
      </c>
      <c r="E844">
        <v>2860.4659999999999</v>
      </c>
      <c r="F844">
        <v>2810.3389999999999</v>
      </c>
      <c r="O844">
        <v>2868.3020000000001</v>
      </c>
      <c r="P844">
        <v>2860.4659999999999</v>
      </c>
    </row>
    <row r="845" spans="1:16" x14ac:dyDescent="0.25">
      <c r="A845" s="9">
        <v>39624</v>
      </c>
      <c r="B845">
        <v>2856.6880000000001</v>
      </c>
      <c r="C845">
        <v>2999.8339999999998</v>
      </c>
      <c r="D845">
        <v>2856.6880000000001</v>
      </c>
      <c r="E845">
        <v>2999.8290000000002</v>
      </c>
      <c r="F845">
        <v>2856.6880000000001</v>
      </c>
      <c r="O845">
        <v>2999.8339999999998</v>
      </c>
      <c r="P845">
        <v>2999.8290000000002</v>
      </c>
    </row>
    <row r="846" spans="1:16" x14ac:dyDescent="0.25">
      <c r="A846" s="9">
        <v>39625</v>
      </c>
      <c r="B846">
        <v>2988.799</v>
      </c>
      <c r="C846">
        <v>3042.2150000000001</v>
      </c>
      <c r="D846">
        <v>2947.73</v>
      </c>
      <c r="E846">
        <v>3010.76</v>
      </c>
      <c r="F846">
        <v>2988.799</v>
      </c>
      <c r="O846">
        <v>3042.2150000000001</v>
      </c>
      <c r="P846">
        <v>3010.76</v>
      </c>
    </row>
    <row r="847" spans="1:16" x14ac:dyDescent="0.25">
      <c r="A847" s="9">
        <v>39626</v>
      </c>
      <c r="B847">
        <v>2912.43</v>
      </c>
      <c r="C847">
        <v>2913.6260000000002</v>
      </c>
      <c r="D847">
        <v>2800.2049999999999</v>
      </c>
      <c r="E847">
        <v>2825.0650000000001</v>
      </c>
      <c r="F847">
        <v>2912.43</v>
      </c>
      <c r="O847">
        <v>2913.6260000000002</v>
      </c>
      <c r="P847">
        <v>2825.0650000000001</v>
      </c>
    </row>
    <row r="848" spans="1:16" x14ac:dyDescent="0.25">
      <c r="A848" s="9">
        <v>39629</v>
      </c>
      <c r="B848">
        <v>2804.9110000000001</v>
      </c>
      <c r="C848">
        <v>2835.3510000000001</v>
      </c>
      <c r="D848">
        <v>2753.5709999999999</v>
      </c>
      <c r="E848">
        <v>2795.79</v>
      </c>
      <c r="F848">
        <v>2804.9110000000001</v>
      </c>
      <c r="O848">
        <v>2835.3510000000001</v>
      </c>
      <c r="P848">
        <v>2795.79</v>
      </c>
    </row>
    <row r="849" spans="1:16" x14ac:dyDescent="0.25">
      <c r="A849" s="9">
        <v>39630</v>
      </c>
      <c r="B849">
        <v>2801.2550000000001</v>
      </c>
      <c r="C849">
        <v>2801.2550000000001</v>
      </c>
      <c r="D849">
        <v>2708.6570000000002</v>
      </c>
      <c r="E849">
        <v>2715.8510000000001</v>
      </c>
      <c r="F849">
        <v>2801.2550000000001</v>
      </c>
      <c r="O849">
        <v>2801.2550000000001</v>
      </c>
      <c r="P849">
        <v>2715.8510000000001</v>
      </c>
    </row>
    <row r="850" spans="1:16" x14ac:dyDescent="0.25">
      <c r="A850" s="9">
        <v>39631</v>
      </c>
      <c r="B850">
        <v>2723.7420000000002</v>
      </c>
      <c r="C850">
        <v>2758.6849999999999</v>
      </c>
      <c r="D850">
        <v>2700.2820000000002</v>
      </c>
      <c r="E850">
        <v>2736.0050000000001</v>
      </c>
      <c r="F850">
        <v>2723.7420000000002</v>
      </c>
      <c r="O850">
        <v>2758.6849999999999</v>
      </c>
      <c r="P850">
        <v>2736.0050000000001</v>
      </c>
    </row>
    <row r="851" spans="1:16" x14ac:dyDescent="0.25">
      <c r="A851" s="9">
        <v>39632</v>
      </c>
      <c r="B851">
        <v>2697.7049999999999</v>
      </c>
      <c r="C851">
        <v>2845.42</v>
      </c>
      <c r="D851">
        <v>2669.2159999999999</v>
      </c>
      <c r="E851">
        <v>2816.7089999999998</v>
      </c>
      <c r="F851">
        <v>2697.7049999999999</v>
      </c>
      <c r="O851">
        <v>2845.42</v>
      </c>
      <c r="P851">
        <v>2816.7089999999998</v>
      </c>
    </row>
    <row r="852" spans="1:16" x14ac:dyDescent="0.25">
      <c r="A852" s="9">
        <v>39633</v>
      </c>
      <c r="B852">
        <v>2799.3040000000001</v>
      </c>
      <c r="C852">
        <v>2825.9659999999999</v>
      </c>
      <c r="D852">
        <v>2744.8130000000001</v>
      </c>
      <c r="E852">
        <v>2772.3960000000002</v>
      </c>
      <c r="F852">
        <v>2799.3040000000001</v>
      </c>
      <c r="O852">
        <v>2825.9659999999999</v>
      </c>
      <c r="P852">
        <v>2772.3960000000002</v>
      </c>
    </row>
    <row r="853" spans="1:16" x14ac:dyDescent="0.25">
      <c r="A853" s="9">
        <v>39636</v>
      </c>
      <c r="B853">
        <v>2779.962</v>
      </c>
      <c r="C853">
        <v>2920.7429999999999</v>
      </c>
      <c r="D853">
        <v>2779.962</v>
      </c>
      <c r="E853">
        <v>2920.7429999999999</v>
      </c>
      <c r="F853">
        <v>2779.962</v>
      </c>
      <c r="O853">
        <v>2920.7429999999999</v>
      </c>
      <c r="P853">
        <v>2920.7429999999999</v>
      </c>
    </row>
    <row r="854" spans="1:16" x14ac:dyDescent="0.25">
      <c r="A854" s="9">
        <v>39637</v>
      </c>
      <c r="B854">
        <v>2938.4789999999998</v>
      </c>
      <c r="C854">
        <v>2979.067</v>
      </c>
      <c r="D854">
        <v>2903.8490000000002</v>
      </c>
      <c r="E854">
        <v>2958.4090000000001</v>
      </c>
      <c r="F854">
        <v>2938.4789999999998</v>
      </c>
      <c r="O854">
        <v>2979.067</v>
      </c>
      <c r="P854">
        <v>2958.4090000000001</v>
      </c>
    </row>
    <row r="855" spans="1:16" x14ac:dyDescent="0.25">
      <c r="A855" s="9">
        <v>39638</v>
      </c>
      <c r="B855">
        <v>2978.5520000000001</v>
      </c>
      <c r="C855">
        <v>3058.9140000000002</v>
      </c>
      <c r="D855">
        <v>2978.5520000000001</v>
      </c>
      <c r="E855">
        <v>3058.9140000000002</v>
      </c>
      <c r="F855">
        <v>2978.5520000000001</v>
      </c>
      <c r="O855">
        <v>3058.9140000000002</v>
      </c>
      <c r="P855">
        <v>3058.9140000000002</v>
      </c>
    </row>
    <row r="856" spans="1:16" x14ac:dyDescent="0.25">
      <c r="A856" s="9">
        <v>39639</v>
      </c>
      <c r="B856">
        <v>3013.9589999999998</v>
      </c>
      <c r="C856">
        <v>3073.8220000000001</v>
      </c>
      <c r="D856">
        <v>2998.9540000000002</v>
      </c>
      <c r="E856">
        <v>2998.9540000000002</v>
      </c>
      <c r="F856">
        <v>3013.9589999999998</v>
      </c>
      <c r="O856">
        <v>3073.8220000000001</v>
      </c>
      <c r="P856">
        <v>2998.9540000000002</v>
      </c>
    </row>
    <row r="857" spans="1:16" x14ac:dyDescent="0.25">
      <c r="A857" s="9">
        <v>39640</v>
      </c>
      <c r="B857">
        <v>2986.473</v>
      </c>
      <c r="C857">
        <v>3004.8580000000002</v>
      </c>
      <c r="D857">
        <v>2938.6590000000001</v>
      </c>
      <c r="E857">
        <v>2971.002</v>
      </c>
      <c r="F857">
        <v>2986.473</v>
      </c>
      <c r="O857">
        <v>3004.8580000000002</v>
      </c>
      <c r="P857">
        <v>2971.002</v>
      </c>
    </row>
    <row r="858" spans="1:16" x14ac:dyDescent="0.25">
      <c r="A858" s="9">
        <v>39643</v>
      </c>
      <c r="B858">
        <v>2945.7669999999998</v>
      </c>
      <c r="C858">
        <v>3007.5349999999999</v>
      </c>
      <c r="D858">
        <v>2945.7669999999998</v>
      </c>
      <c r="E858">
        <v>3007.5349999999999</v>
      </c>
      <c r="F858">
        <v>2945.7669999999998</v>
      </c>
      <c r="O858">
        <v>3007.5349999999999</v>
      </c>
      <c r="P858">
        <v>3007.5349999999999</v>
      </c>
    </row>
    <row r="859" spans="1:16" x14ac:dyDescent="0.25">
      <c r="A859" s="9">
        <v>39644</v>
      </c>
      <c r="B859">
        <v>3022.634</v>
      </c>
      <c r="C859">
        <v>3037.6590000000001</v>
      </c>
      <c r="D859">
        <v>2908.6129999999998</v>
      </c>
      <c r="E859">
        <v>2908.6129999999998</v>
      </c>
      <c r="F859">
        <v>3022.634</v>
      </c>
      <c r="O859">
        <v>3037.6590000000001</v>
      </c>
      <c r="P859">
        <v>2908.6129999999998</v>
      </c>
    </row>
    <row r="860" spans="1:16" x14ac:dyDescent="0.25">
      <c r="A860" s="9">
        <v>39645</v>
      </c>
      <c r="B860">
        <v>2874.212</v>
      </c>
      <c r="C860">
        <v>2874.212</v>
      </c>
      <c r="D860">
        <v>2745.7689999999998</v>
      </c>
      <c r="E860">
        <v>2786.2429999999999</v>
      </c>
      <c r="F860">
        <v>2874.212</v>
      </c>
      <c r="O860">
        <v>2874.212</v>
      </c>
      <c r="P860">
        <v>2786.2429999999999</v>
      </c>
    </row>
    <row r="861" spans="1:16" x14ac:dyDescent="0.25">
      <c r="A861" s="9">
        <v>39646</v>
      </c>
      <c r="B861">
        <v>2826.317</v>
      </c>
      <c r="C861">
        <v>2838.4079999999999</v>
      </c>
      <c r="D861">
        <v>2739.2620000000002</v>
      </c>
      <c r="E861">
        <v>2740.4409999999998</v>
      </c>
      <c r="F861">
        <v>2826.317</v>
      </c>
      <c r="O861">
        <v>2838.4079999999999</v>
      </c>
      <c r="P861">
        <v>2740.4409999999998</v>
      </c>
    </row>
    <row r="862" spans="1:16" x14ac:dyDescent="0.25">
      <c r="A862" s="9">
        <v>39647</v>
      </c>
      <c r="B862">
        <v>2767.2240000000002</v>
      </c>
      <c r="C862">
        <v>2821.33</v>
      </c>
      <c r="D862">
        <v>2698.808</v>
      </c>
      <c r="E862">
        <v>2821.33</v>
      </c>
      <c r="F862">
        <v>2767.2240000000002</v>
      </c>
      <c r="O862">
        <v>2821.33</v>
      </c>
      <c r="P862">
        <v>2821.33</v>
      </c>
    </row>
    <row r="863" spans="1:16" x14ac:dyDescent="0.25">
      <c r="A863" s="9">
        <v>39650</v>
      </c>
      <c r="B863">
        <v>2805.1460000000002</v>
      </c>
      <c r="C863">
        <v>2921.11</v>
      </c>
      <c r="D863">
        <v>2786.502</v>
      </c>
      <c r="E863">
        <v>2918.4679999999998</v>
      </c>
      <c r="F863">
        <v>2805.1460000000002</v>
      </c>
      <c r="O863">
        <v>2921.11</v>
      </c>
      <c r="P863">
        <v>2918.4679999999998</v>
      </c>
    </row>
    <row r="864" spans="1:16" x14ac:dyDescent="0.25">
      <c r="A864" s="9">
        <v>39651</v>
      </c>
      <c r="B864">
        <v>2915.2750000000001</v>
      </c>
      <c r="C864">
        <v>2939.1729999999998</v>
      </c>
      <c r="D864">
        <v>2902.4749999999999</v>
      </c>
      <c r="E864">
        <v>2921.4140000000002</v>
      </c>
      <c r="F864">
        <v>2915.2750000000001</v>
      </c>
      <c r="O864">
        <v>2939.1729999999998</v>
      </c>
      <c r="P864">
        <v>2921.4140000000002</v>
      </c>
    </row>
    <row r="865" spans="1:16" x14ac:dyDescent="0.25">
      <c r="A865" s="9">
        <v>39652</v>
      </c>
      <c r="B865">
        <v>2934.2959999999998</v>
      </c>
      <c r="C865">
        <v>2950.8620000000001</v>
      </c>
      <c r="D865">
        <v>2885.527</v>
      </c>
      <c r="E865">
        <v>2885.971</v>
      </c>
      <c r="F865">
        <v>2934.2959999999998</v>
      </c>
      <c r="O865">
        <v>2950.8620000000001</v>
      </c>
      <c r="P865">
        <v>2885.971</v>
      </c>
    </row>
    <row r="866" spans="1:16" x14ac:dyDescent="0.25">
      <c r="A866" s="9">
        <v>39653</v>
      </c>
      <c r="B866">
        <v>2902.779</v>
      </c>
      <c r="C866">
        <v>2955.52</v>
      </c>
      <c r="D866">
        <v>2889.6170000000002</v>
      </c>
      <c r="E866">
        <v>2952.9430000000002</v>
      </c>
      <c r="F866">
        <v>2902.779</v>
      </c>
      <c r="O866">
        <v>2955.52</v>
      </c>
      <c r="P866">
        <v>2952.9430000000002</v>
      </c>
    </row>
    <row r="867" spans="1:16" x14ac:dyDescent="0.25">
      <c r="A867" s="9">
        <v>39654</v>
      </c>
      <c r="B867">
        <v>2919.6770000000001</v>
      </c>
      <c r="C867">
        <v>2935.75</v>
      </c>
      <c r="D867">
        <v>2901.241</v>
      </c>
      <c r="E867">
        <v>2909.3850000000002</v>
      </c>
      <c r="F867">
        <v>2919.6770000000001</v>
      </c>
      <c r="O867">
        <v>2935.75</v>
      </c>
      <c r="P867">
        <v>2909.3850000000002</v>
      </c>
    </row>
    <row r="868" spans="1:16" x14ac:dyDescent="0.25">
      <c r="A868" s="9">
        <v>39657</v>
      </c>
      <c r="B868">
        <v>2926.8510000000001</v>
      </c>
      <c r="C868">
        <v>2953.1990000000001</v>
      </c>
      <c r="D868">
        <v>2924.3020000000001</v>
      </c>
      <c r="E868">
        <v>2939.05</v>
      </c>
      <c r="F868">
        <v>2926.8510000000001</v>
      </c>
      <c r="O868">
        <v>2953.1990000000001</v>
      </c>
      <c r="P868">
        <v>2939.05</v>
      </c>
    </row>
    <row r="869" spans="1:16" x14ac:dyDescent="0.25">
      <c r="A869" s="9">
        <v>39658</v>
      </c>
      <c r="B869">
        <v>2906.2420000000002</v>
      </c>
      <c r="C869">
        <v>2906.2420000000002</v>
      </c>
      <c r="D869">
        <v>2865.8310000000001</v>
      </c>
      <c r="E869">
        <v>2887.2689999999998</v>
      </c>
      <c r="F869">
        <v>2906.2420000000002</v>
      </c>
      <c r="O869">
        <v>2906.2420000000002</v>
      </c>
      <c r="P869">
        <v>2887.2689999999998</v>
      </c>
    </row>
    <row r="870" spans="1:16" x14ac:dyDescent="0.25">
      <c r="A870" s="9">
        <v>39659</v>
      </c>
      <c r="B870">
        <v>2915.212</v>
      </c>
      <c r="C870">
        <v>2915.212</v>
      </c>
      <c r="D870">
        <v>2842.8739999999998</v>
      </c>
      <c r="E870">
        <v>2865.8829999999998</v>
      </c>
      <c r="F870">
        <v>2915.212</v>
      </c>
      <c r="O870">
        <v>2915.212</v>
      </c>
      <c r="P870">
        <v>2865.8829999999998</v>
      </c>
    </row>
    <row r="871" spans="1:16" x14ac:dyDescent="0.25">
      <c r="A871" s="9">
        <v>39660</v>
      </c>
      <c r="B871">
        <v>2877.42</v>
      </c>
      <c r="C871">
        <v>2877.42</v>
      </c>
      <c r="D871">
        <v>2783.25</v>
      </c>
      <c r="E871">
        <v>2783.5070000000001</v>
      </c>
      <c r="F871">
        <v>2877.42</v>
      </c>
      <c r="O871">
        <v>2877.42</v>
      </c>
      <c r="P871">
        <v>2783.5070000000001</v>
      </c>
    </row>
    <row r="872" spans="1:16" x14ac:dyDescent="0.25">
      <c r="A872" s="9">
        <v>39661</v>
      </c>
      <c r="B872">
        <v>2765.605</v>
      </c>
      <c r="C872">
        <v>2797.1619999999998</v>
      </c>
      <c r="D872">
        <v>2702.913</v>
      </c>
      <c r="E872">
        <v>2777.875</v>
      </c>
      <c r="F872">
        <v>2765.605</v>
      </c>
      <c r="O872">
        <v>2797.1619999999998</v>
      </c>
      <c r="P872">
        <v>2777.875</v>
      </c>
    </row>
    <row r="873" spans="1:16" x14ac:dyDescent="0.25">
      <c r="A873" s="9">
        <v>39664</v>
      </c>
      <c r="B873">
        <v>2759.799</v>
      </c>
      <c r="C873">
        <v>2759.799</v>
      </c>
      <c r="D873">
        <v>2683.9050000000002</v>
      </c>
      <c r="E873">
        <v>2687.5479999999998</v>
      </c>
      <c r="F873">
        <v>2759.799</v>
      </c>
      <c r="O873">
        <v>2759.799</v>
      </c>
      <c r="P873">
        <v>2687.5479999999998</v>
      </c>
    </row>
    <row r="874" spans="1:16" x14ac:dyDescent="0.25">
      <c r="A874" s="9">
        <v>39665</v>
      </c>
      <c r="B874">
        <v>2683.8449999999998</v>
      </c>
      <c r="C874">
        <v>2695.0439999999999</v>
      </c>
      <c r="D874">
        <v>2575.8470000000002</v>
      </c>
      <c r="E874">
        <v>2582.1610000000001</v>
      </c>
      <c r="F874">
        <v>2683.8449999999998</v>
      </c>
      <c r="O874">
        <v>2695.0439999999999</v>
      </c>
      <c r="P874">
        <v>2582.1610000000001</v>
      </c>
    </row>
    <row r="875" spans="1:16" x14ac:dyDescent="0.25">
      <c r="A875" s="9">
        <v>39666</v>
      </c>
      <c r="B875">
        <v>2597.7249999999999</v>
      </c>
      <c r="C875">
        <v>2614.6060000000002</v>
      </c>
      <c r="D875">
        <v>2550.1849999999999</v>
      </c>
      <c r="E875">
        <v>2590.7579999999998</v>
      </c>
      <c r="F875">
        <v>2597.7249999999999</v>
      </c>
      <c r="O875">
        <v>2614.6060000000002</v>
      </c>
      <c r="P875">
        <v>2590.7579999999998</v>
      </c>
    </row>
    <row r="876" spans="1:16" x14ac:dyDescent="0.25">
      <c r="A876" s="9">
        <v>39667</v>
      </c>
      <c r="B876">
        <v>2589.2759999999998</v>
      </c>
      <c r="C876">
        <v>2612.0540000000001</v>
      </c>
      <c r="D876">
        <v>2562.194</v>
      </c>
      <c r="E876">
        <v>2592.3710000000001</v>
      </c>
      <c r="F876">
        <v>2589.2759999999998</v>
      </c>
      <c r="O876">
        <v>2612.0540000000001</v>
      </c>
      <c r="P876">
        <v>2592.3710000000001</v>
      </c>
    </row>
    <row r="877" spans="1:16" x14ac:dyDescent="0.25">
      <c r="A877" s="9">
        <v>39668</v>
      </c>
      <c r="B877">
        <v>2591.6329999999998</v>
      </c>
      <c r="C877">
        <v>2591.6329999999998</v>
      </c>
      <c r="D877">
        <v>2450.8270000000002</v>
      </c>
      <c r="E877">
        <v>2455.9459999999999</v>
      </c>
      <c r="F877">
        <v>2591.6329999999998</v>
      </c>
      <c r="O877">
        <v>2591.6329999999998</v>
      </c>
      <c r="P877">
        <v>2455.9459999999999</v>
      </c>
    </row>
    <row r="878" spans="1:16" x14ac:dyDescent="0.25">
      <c r="A878" s="9">
        <v>39671</v>
      </c>
      <c r="B878">
        <v>2449.0309999999999</v>
      </c>
      <c r="C878">
        <v>2451.2559999999999</v>
      </c>
      <c r="D878">
        <v>2310.299</v>
      </c>
      <c r="E878">
        <v>2326.8440000000001</v>
      </c>
      <c r="F878">
        <v>2449.0309999999999</v>
      </c>
      <c r="O878">
        <v>2451.2559999999999</v>
      </c>
      <c r="P878">
        <v>2326.8440000000001</v>
      </c>
    </row>
    <row r="879" spans="1:16" x14ac:dyDescent="0.25">
      <c r="A879" s="9">
        <v>39672</v>
      </c>
      <c r="B879">
        <v>2310.7600000000002</v>
      </c>
      <c r="C879">
        <v>2376.998</v>
      </c>
      <c r="D879">
        <v>2298.0859999999998</v>
      </c>
      <c r="E879">
        <v>2360.4430000000002</v>
      </c>
      <c r="F879">
        <v>2310.7600000000002</v>
      </c>
      <c r="O879">
        <v>2376.998</v>
      </c>
      <c r="P879">
        <v>2360.4430000000002</v>
      </c>
    </row>
    <row r="880" spans="1:16" x14ac:dyDescent="0.25">
      <c r="A880" s="9">
        <v>39673</v>
      </c>
      <c r="B880">
        <v>2350.2150000000001</v>
      </c>
      <c r="C880">
        <v>2398.049</v>
      </c>
      <c r="D880">
        <v>2300.9520000000002</v>
      </c>
      <c r="E880">
        <v>2376.105</v>
      </c>
      <c r="F880">
        <v>2350.2150000000001</v>
      </c>
      <c r="O880">
        <v>2398.049</v>
      </c>
      <c r="P880">
        <v>2376.105</v>
      </c>
    </row>
    <row r="881" spans="1:16" x14ac:dyDescent="0.25">
      <c r="A881" s="9">
        <v>39674</v>
      </c>
      <c r="B881">
        <v>2360.375</v>
      </c>
      <c r="C881">
        <v>2396.9560000000001</v>
      </c>
      <c r="D881">
        <v>2345.3939999999998</v>
      </c>
      <c r="E881">
        <v>2375.973</v>
      </c>
      <c r="F881">
        <v>2360.375</v>
      </c>
      <c r="O881">
        <v>2396.9560000000001</v>
      </c>
      <c r="P881">
        <v>2375.973</v>
      </c>
    </row>
    <row r="882" spans="1:16" x14ac:dyDescent="0.25">
      <c r="A882" s="9">
        <v>39675</v>
      </c>
      <c r="B882">
        <v>2374.71</v>
      </c>
      <c r="C882">
        <v>2400</v>
      </c>
      <c r="D882">
        <v>2342.0340000000001</v>
      </c>
      <c r="E882">
        <v>2368.5479999999998</v>
      </c>
      <c r="F882">
        <v>2374.71</v>
      </c>
      <c r="O882">
        <v>2400</v>
      </c>
      <c r="P882">
        <v>2368.5479999999998</v>
      </c>
    </row>
    <row r="883" spans="1:16" x14ac:dyDescent="0.25">
      <c r="A883" s="9">
        <v>39678</v>
      </c>
      <c r="B883">
        <v>2376.096</v>
      </c>
      <c r="C883">
        <v>2378.2620000000002</v>
      </c>
      <c r="D883">
        <v>2227.3339999999998</v>
      </c>
      <c r="E883">
        <v>2228.1509999999998</v>
      </c>
      <c r="F883">
        <v>2376.096</v>
      </c>
      <c r="O883">
        <v>2378.2620000000002</v>
      </c>
      <c r="P883">
        <v>2228.1509999999998</v>
      </c>
    </row>
    <row r="884" spans="1:16" x14ac:dyDescent="0.25">
      <c r="A884" s="9">
        <v>39679</v>
      </c>
      <c r="B884">
        <v>2199.7800000000002</v>
      </c>
      <c r="C884">
        <v>2267.42</v>
      </c>
      <c r="D884">
        <v>2188.6570000000002</v>
      </c>
      <c r="E884">
        <v>2262.4650000000001</v>
      </c>
      <c r="F884">
        <v>2199.7800000000002</v>
      </c>
      <c r="O884">
        <v>2267.42</v>
      </c>
      <c r="P884">
        <v>2262.4650000000001</v>
      </c>
    </row>
    <row r="885" spans="1:16" x14ac:dyDescent="0.25">
      <c r="A885" s="9">
        <v>39680</v>
      </c>
      <c r="B885">
        <v>2251.5729999999999</v>
      </c>
      <c r="C885">
        <v>2422.5149999999999</v>
      </c>
      <c r="D885">
        <v>2223.4560000000001</v>
      </c>
      <c r="E885">
        <v>2418.71</v>
      </c>
      <c r="F885">
        <v>2251.5729999999999</v>
      </c>
      <c r="O885">
        <v>2422.5149999999999</v>
      </c>
      <c r="P885">
        <v>2418.71</v>
      </c>
    </row>
    <row r="886" spans="1:16" x14ac:dyDescent="0.25">
      <c r="A886" s="9">
        <v>39681</v>
      </c>
      <c r="B886">
        <v>2377.5309999999999</v>
      </c>
      <c r="C886">
        <v>2413.2579999999998</v>
      </c>
      <c r="D886">
        <v>2312.201</v>
      </c>
      <c r="E886">
        <v>2318.9340000000002</v>
      </c>
      <c r="F886">
        <v>2377.5309999999999</v>
      </c>
      <c r="O886">
        <v>2413.2579999999998</v>
      </c>
      <c r="P886">
        <v>2318.9340000000002</v>
      </c>
    </row>
    <row r="887" spans="1:16" x14ac:dyDescent="0.25">
      <c r="A887" s="9">
        <v>39682</v>
      </c>
      <c r="B887">
        <v>2297.7469999999998</v>
      </c>
      <c r="C887">
        <v>2311.748</v>
      </c>
      <c r="D887">
        <v>2239.3000000000002</v>
      </c>
      <c r="E887">
        <v>2273.8449999999998</v>
      </c>
      <c r="F887">
        <v>2297.7469999999998</v>
      </c>
      <c r="O887">
        <v>2311.748</v>
      </c>
      <c r="P887">
        <v>2273.8449999999998</v>
      </c>
    </row>
    <row r="888" spans="1:16" x14ac:dyDescent="0.25">
      <c r="A888" s="9">
        <v>39685</v>
      </c>
      <c r="B888">
        <v>2269.9279999999999</v>
      </c>
      <c r="C888">
        <v>2290.7379999999998</v>
      </c>
      <c r="D888">
        <v>2232.3119999999999</v>
      </c>
      <c r="E888">
        <v>2254.3389999999999</v>
      </c>
      <c r="F888">
        <v>2269.9279999999999</v>
      </c>
      <c r="O888">
        <v>2290.7379999999998</v>
      </c>
      <c r="P888">
        <v>2254.3389999999999</v>
      </c>
    </row>
    <row r="889" spans="1:16" x14ac:dyDescent="0.25">
      <c r="A889" s="9">
        <v>39686</v>
      </c>
      <c r="B889">
        <v>2232.547</v>
      </c>
      <c r="C889">
        <v>2232.6460000000002</v>
      </c>
      <c r="D889">
        <v>2147.9969999999998</v>
      </c>
      <c r="E889">
        <v>2167.1170000000002</v>
      </c>
      <c r="F889">
        <v>2232.547</v>
      </c>
      <c r="O889">
        <v>2232.6460000000002</v>
      </c>
      <c r="P889">
        <v>2167.1170000000002</v>
      </c>
    </row>
    <row r="890" spans="1:16" x14ac:dyDescent="0.25">
      <c r="A890" s="9">
        <v>39687</v>
      </c>
      <c r="B890">
        <v>2160.9070000000002</v>
      </c>
      <c r="C890">
        <v>2191.1979999999999</v>
      </c>
      <c r="D890">
        <v>2118.8229999999999</v>
      </c>
      <c r="E890">
        <v>2157.3960000000002</v>
      </c>
      <c r="F890">
        <v>2160.9070000000002</v>
      </c>
      <c r="O890">
        <v>2191.1979999999999</v>
      </c>
      <c r="P890">
        <v>2157.3960000000002</v>
      </c>
    </row>
    <row r="891" spans="1:16" x14ac:dyDescent="0.25">
      <c r="A891" s="9">
        <v>39688</v>
      </c>
      <c r="B891">
        <v>2155.2579999999998</v>
      </c>
      <c r="C891">
        <v>2182.4639999999999</v>
      </c>
      <c r="D891">
        <v>2144.6379999999999</v>
      </c>
      <c r="E891">
        <v>2173.047</v>
      </c>
      <c r="F891">
        <v>2155.2579999999998</v>
      </c>
      <c r="O891">
        <v>2182.4639999999999</v>
      </c>
      <c r="P891">
        <v>2173.047</v>
      </c>
    </row>
    <row r="892" spans="1:16" x14ac:dyDescent="0.25">
      <c r="A892" s="9">
        <v>39689</v>
      </c>
      <c r="B892">
        <v>2179.404</v>
      </c>
      <c r="C892">
        <v>2256.5439999999999</v>
      </c>
      <c r="D892">
        <v>2179.404</v>
      </c>
      <c r="E892">
        <v>2233.2829999999999</v>
      </c>
      <c r="F892">
        <v>2179.404</v>
      </c>
      <c r="O892">
        <v>2256.5439999999999</v>
      </c>
      <c r="P892">
        <v>2233.2829999999999</v>
      </c>
    </row>
    <row r="893" spans="1:16" x14ac:dyDescent="0.25">
      <c r="A893" s="9">
        <v>39692</v>
      </c>
      <c r="B893">
        <v>2217.107</v>
      </c>
      <c r="C893">
        <v>2220.768</v>
      </c>
      <c r="D893">
        <v>2164.962</v>
      </c>
      <c r="E893">
        <v>2177.143</v>
      </c>
      <c r="F893">
        <v>2217.107</v>
      </c>
      <c r="O893">
        <v>2220.768</v>
      </c>
      <c r="P893">
        <v>2177.143</v>
      </c>
    </row>
    <row r="894" spans="1:16" x14ac:dyDescent="0.25">
      <c r="A894" s="9">
        <v>39693</v>
      </c>
      <c r="B894">
        <v>2162.962</v>
      </c>
      <c r="C894">
        <v>2190.6610000000001</v>
      </c>
      <c r="D894">
        <v>2140.4850000000001</v>
      </c>
      <c r="E894">
        <v>2172.64</v>
      </c>
      <c r="F894">
        <v>2162.962</v>
      </c>
      <c r="O894">
        <v>2190.6610000000001</v>
      </c>
      <c r="P894">
        <v>2172.64</v>
      </c>
    </row>
    <row r="895" spans="1:16" x14ac:dyDescent="0.25">
      <c r="A895" s="9">
        <v>39694</v>
      </c>
      <c r="B895">
        <v>2165.1320000000001</v>
      </c>
      <c r="C895">
        <v>2175.8589999999999</v>
      </c>
      <c r="D895">
        <v>2123.7809999999999</v>
      </c>
      <c r="E895">
        <v>2142.4290000000001</v>
      </c>
      <c r="F895">
        <v>2165.1320000000001</v>
      </c>
      <c r="O895">
        <v>2175.8589999999999</v>
      </c>
      <c r="P895">
        <v>2142.4290000000001</v>
      </c>
    </row>
    <row r="896" spans="1:16" x14ac:dyDescent="0.25">
      <c r="A896" s="9">
        <v>39695</v>
      </c>
      <c r="B896">
        <v>2136.8519999999999</v>
      </c>
      <c r="C896">
        <v>2173.5140000000001</v>
      </c>
      <c r="D896">
        <v>2127.2289999999998</v>
      </c>
      <c r="E896">
        <v>2152.8180000000002</v>
      </c>
      <c r="F896">
        <v>2136.8519999999999</v>
      </c>
      <c r="O896">
        <v>2173.5140000000001</v>
      </c>
      <c r="P896">
        <v>2152.8180000000002</v>
      </c>
    </row>
    <row r="897" spans="1:16" x14ac:dyDescent="0.25">
      <c r="A897" s="9">
        <v>39696</v>
      </c>
      <c r="B897">
        <v>2099.9029999999998</v>
      </c>
      <c r="C897">
        <v>2127.4659999999999</v>
      </c>
      <c r="D897">
        <v>2082.8150000000001</v>
      </c>
      <c r="E897">
        <v>2088.462</v>
      </c>
      <c r="F897">
        <v>2099.9029999999998</v>
      </c>
      <c r="O897">
        <v>2127.4659999999999</v>
      </c>
      <c r="P897">
        <v>2088.462</v>
      </c>
    </row>
    <row r="898" spans="1:16" x14ac:dyDescent="0.25">
      <c r="A898" s="9">
        <v>39699</v>
      </c>
      <c r="B898">
        <v>2090.4870000000001</v>
      </c>
      <c r="C898">
        <v>2100.6750000000002</v>
      </c>
      <c r="D898">
        <v>2013.8530000000001</v>
      </c>
      <c r="E898">
        <v>2018.231</v>
      </c>
      <c r="F898">
        <v>2090.4870000000001</v>
      </c>
      <c r="O898">
        <v>2100.6750000000002</v>
      </c>
      <c r="P898">
        <v>2018.231</v>
      </c>
    </row>
    <row r="899" spans="1:16" x14ac:dyDescent="0.25">
      <c r="A899" s="9">
        <v>39700</v>
      </c>
      <c r="B899">
        <v>2027.5050000000001</v>
      </c>
      <c r="C899">
        <v>2056.3069999999998</v>
      </c>
      <c r="D899">
        <v>2011.1030000000001</v>
      </c>
      <c r="E899">
        <v>2042.635</v>
      </c>
      <c r="F899">
        <v>2027.5050000000001</v>
      </c>
      <c r="O899">
        <v>2056.3069999999998</v>
      </c>
      <c r="P899">
        <v>2042.635</v>
      </c>
    </row>
    <row r="900" spans="1:16" x14ac:dyDescent="0.25">
      <c r="A900" s="9">
        <v>39701</v>
      </c>
      <c r="B900">
        <v>2030.732</v>
      </c>
      <c r="C900">
        <v>2086.0810000000001</v>
      </c>
      <c r="D900">
        <v>2013.933</v>
      </c>
      <c r="E900">
        <v>2051.6950000000002</v>
      </c>
      <c r="F900">
        <v>2030.732</v>
      </c>
      <c r="O900">
        <v>2086.0810000000001</v>
      </c>
      <c r="P900">
        <v>2051.6950000000002</v>
      </c>
    </row>
    <row r="901" spans="1:16" x14ac:dyDescent="0.25">
      <c r="A901" s="9">
        <v>39702</v>
      </c>
      <c r="B901">
        <v>2051.4050000000002</v>
      </c>
      <c r="C901">
        <v>2064.9349999999999</v>
      </c>
      <c r="D901">
        <v>2008.2449999999999</v>
      </c>
      <c r="E901">
        <v>2011.461</v>
      </c>
      <c r="F901">
        <v>2051.4050000000002</v>
      </c>
      <c r="O901">
        <v>2064.9349999999999</v>
      </c>
      <c r="P901">
        <v>2011.461</v>
      </c>
    </row>
    <row r="902" spans="1:16" x14ac:dyDescent="0.25">
      <c r="A902" s="9">
        <v>39703</v>
      </c>
      <c r="B902">
        <v>2009.808</v>
      </c>
      <c r="C902">
        <v>2043.873</v>
      </c>
      <c r="D902">
        <v>2009.808</v>
      </c>
      <c r="E902">
        <v>2024.085</v>
      </c>
      <c r="F902">
        <v>2009.808</v>
      </c>
      <c r="O902">
        <v>2043.873</v>
      </c>
      <c r="P902">
        <v>2024.085</v>
      </c>
    </row>
    <row r="903" spans="1:16" x14ac:dyDescent="0.25">
      <c r="A903" s="9">
        <v>39707</v>
      </c>
      <c r="B903">
        <v>2019.575</v>
      </c>
      <c r="C903">
        <v>2020.577</v>
      </c>
      <c r="D903">
        <v>1979.912</v>
      </c>
      <c r="E903">
        <v>1997.3219999999999</v>
      </c>
      <c r="F903">
        <v>2019.575</v>
      </c>
      <c r="O903">
        <v>2020.577</v>
      </c>
      <c r="P903">
        <v>1997.3219999999999</v>
      </c>
    </row>
    <row r="904" spans="1:16" x14ac:dyDescent="0.25">
      <c r="A904" s="9">
        <v>39708</v>
      </c>
      <c r="B904">
        <v>1992.1659999999999</v>
      </c>
      <c r="C904">
        <v>2016.5229999999999</v>
      </c>
      <c r="D904">
        <v>1954.069</v>
      </c>
      <c r="E904">
        <v>1959.529</v>
      </c>
      <c r="F904">
        <v>1992.1659999999999</v>
      </c>
      <c r="O904">
        <v>2016.5229999999999</v>
      </c>
      <c r="P904">
        <v>1959.529</v>
      </c>
    </row>
    <row r="905" spans="1:16" x14ac:dyDescent="0.25">
      <c r="A905" s="9">
        <v>39709</v>
      </c>
      <c r="B905">
        <v>1924.7829999999999</v>
      </c>
      <c r="C905">
        <v>1953.864</v>
      </c>
      <c r="D905">
        <v>1833.4590000000001</v>
      </c>
      <c r="E905">
        <v>1914.6379999999999</v>
      </c>
      <c r="F905">
        <v>1924.7829999999999</v>
      </c>
      <c r="O905">
        <v>1953.864</v>
      </c>
      <c r="P905">
        <v>1914.6379999999999</v>
      </c>
    </row>
    <row r="906" spans="1:16" x14ac:dyDescent="0.25">
      <c r="A906" s="9">
        <v>39710</v>
      </c>
      <c r="B906">
        <v>2069.6109999999999</v>
      </c>
      <c r="C906">
        <v>2079.8780000000002</v>
      </c>
      <c r="D906">
        <v>2051.154</v>
      </c>
      <c r="E906">
        <v>2079.8780000000002</v>
      </c>
      <c r="F906">
        <v>2069.6109999999999</v>
      </c>
      <c r="O906">
        <v>2079.8780000000002</v>
      </c>
      <c r="P906">
        <v>2079.8780000000002</v>
      </c>
    </row>
    <row r="907" spans="1:16" x14ac:dyDescent="0.25">
      <c r="A907" s="9">
        <v>39713</v>
      </c>
      <c r="B907">
        <v>2207.6149999999998</v>
      </c>
      <c r="C907">
        <v>2252.2269999999999</v>
      </c>
      <c r="D907">
        <v>2095.7190000000001</v>
      </c>
      <c r="E907">
        <v>2163.6260000000002</v>
      </c>
      <c r="F907">
        <v>2207.6149999999998</v>
      </c>
      <c r="O907">
        <v>2252.2269999999999</v>
      </c>
      <c r="P907">
        <v>2163.6260000000002</v>
      </c>
    </row>
    <row r="908" spans="1:16" x14ac:dyDescent="0.25">
      <c r="A908" s="9">
        <v>39714</v>
      </c>
      <c r="B908">
        <v>2098.4389999999999</v>
      </c>
      <c r="C908">
        <v>2125.7240000000002</v>
      </c>
      <c r="D908">
        <v>2061.7420000000002</v>
      </c>
      <c r="E908">
        <v>2072.6869999999999</v>
      </c>
      <c r="F908">
        <v>2098.4389999999999</v>
      </c>
      <c r="O908">
        <v>2125.7240000000002</v>
      </c>
      <c r="P908">
        <v>2072.6869999999999</v>
      </c>
    </row>
    <row r="909" spans="1:16" x14ac:dyDescent="0.25">
      <c r="A909" s="9">
        <v>39715</v>
      </c>
      <c r="B909">
        <v>2038.204</v>
      </c>
      <c r="C909">
        <v>2094.3200000000002</v>
      </c>
      <c r="D909">
        <v>2018.076</v>
      </c>
      <c r="E909">
        <v>2094.0920000000001</v>
      </c>
      <c r="F909">
        <v>2038.204</v>
      </c>
      <c r="O909">
        <v>2094.3200000000002</v>
      </c>
      <c r="P909">
        <v>2094.0920000000001</v>
      </c>
    </row>
    <row r="910" spans="1:16" x14ac:dyDescent="0.25">
      <c r="A910" s="9">
        <v>39716</v>
      </c>
      <c r="B910">
        <v>2097.7510000000002</v>
      </c>
      <c r="C910">
        <v>2196.08</v>
      </c>
      <c r="D910">
        <v>2093.232</v>
      </c>
      <c r="E910">
        <v>2175.2020000000002</v>
      </c>
      <c r="F910">
        <v>2097.7510000000002</v>
      </c>
      <c r="O910">
        <v>2196.08</v>
      </c>
      <c r="P910">
        <v>2175.2020000000002</v>
      </c>
    </row>
    <row r="911" spans="1:16" x14ac:dyDescent="0.25">
      <c r="A911" s="9">
        <v>39717</v>
      </c>
      <c r="B911">
        <v>2188.114</v>
      </c>
      <c r="C911">
        <v>2218.4430000000002</v>
      </c>
      <c r="D911">
        <v>2161.4110000000001</v>
      </c>
      <c r="E911">
        <v>2203.04</v>
      </c>
      <c r="F911">
        <v>2188.114</v>
      </c>
      <c r="O911">
        <v>2218.4430000000002</v>
      </c>
      <c r="P911">
        <v>2203.04</v>
      </c>
    </row>
    <row r="912" spans="1:16" x14ac:dyDescent="0.25">
      <c r="A912" s="9">
        <v>39727</v>
      </c>
      <c r="B912">
        <v>2161.395</v>
      </c>
      <c r="C912">
        <v>2161.395</v>
      </c>
      <c r="D912">
        <v>2079.8890000000001</v>
      </c>
      <c r="E912">
        <v>2080.2080000000001</v>
      </c>
      <c r="F912">
        <v>2161.395</v>
      </c>
      <c r="O912">
        <v>2161.395</v>
      </c>
      <c r="P912">
        <v>2080.2080000000001</v>
      </c>
    </row>
    <row r="913" spans="1:16" x14ac:dyDescent="0.25">
      <c r="A913" s="9">
        <v>39728</v>
      </c>
      <c r="B913">
        <v>2010.3209999999999</v>
      </c>
      <c r="C913">
        <v>2085.8809999999999</v>
      </c>
      <c r="D913">
        <v>1985.7670000000001</v>
      </c>
      <c r="E913">
        <v>2053.1089999999999</v>
      </c>
      <c r="F913">
        <v>2010.3209999999999</v>
      </c>
      <c r="O913">
        <v>2085.8809999999999</v>
      </c>
      <c r="P913">
        <v>2053.1089999999999</v>
      </c>
    </row>
    <row r="914" spans="1:16" x14ac:dyDescent="0.25">
      <c r="A914" s="9">
        <v>39729</v>
      </c>
      <c r="B914">
        <v>2006.163</v>
      </c>
      <c r="C914">
        <v>2032.2639999999999</v>
      </c>
      <c r="D914">
        <v>1989.1590000000001</v>
      </c>
      <c r="E914">
        <v>2005.1020000000001</v>
      </c>
      <c r="F914">
        <v>2006.163</v>
      </c>
      <c r="O914">
        <v>2032.2639999999999</v>
      </c>
      <c r="P914">
        <v>2005.1020000000001</v>
      </c>
    </row>
    <row r="915" spans="1:16" x14ac:dyDescent="0.25">
      <c r="A915" s="9">
        <v>39730</v>
      </c>
      <c r="B915">
        <v>2039.5219999999999</v>
      </c>
      <c r="C915">
        <v>2044.8969999999999</v>
      </c>
      <c r="D915">
        <v>1969.3219999999999</v>
      </c>
      <c r="E915">
        <v>1969.52</v>
      </c>
      <c r="F915">
        <v>2039.5219999999999</v>
      </c>
      <c r="O915">
        <v>2044.8969999999999</v>
      </c>
      <c r="P915">
        <v>1969.52</v>
      </c>
    </row>
    <row r="916" spans="1:16" x14ac:dyDescent="0.25">
      <c r="A916" s="9">
        <v>39731</v>
      </c>
      <c r="B916">
        <v>1900.845</v>
      </c>
      <c r="C916">
        <v>1903.7260000000001</v>
      </c>
      <c r="D916">
        <v>1865.194</v>
      </c>
      <c r="E916">
        <v>1875.4459999999999</v>
      </c>
      <c r="F916">
        <v>1900.845</v>
      </c>
      <c r="O916">
        <v>1903.7260000000001</v>
      </c>
      <c r="P916">
        <v>1875.4459999999999</v>
      </c>
    </row>
    <row r="917" spans="1:16" x14ac:dyDescent="0.25">
      <c r="A917" s="9">
        <v>39734</v>
      </c>
      <c r="B917">
        <v>1852.21</v>
      </c>
      <c r="C917">
        <v>1912.232</v>
      </c>
      <c r="D917">
        <v>1800.0329999999999</v>
      </c>
      <c r="E917">
        <v>1911.6610000000001</v>
      </c>
      <c r="F917">
        <v>1852.21</v>
      </c>
      <c r="O917">
        <v>1912.232</v>
      </c>
      <c r="P917">
        <v>1911.6610000000001</v>
      </c>
    </row>
    <row r="918" spans="1:16" x14ac:dyDescent="0.25">
      <c r="A918" s="9">
        <v>39735</v>
      </c>
      <c r="B918">
        <v>1965.567</v>
      </c>
      <c r="C918">
        <v>1973.3309999999999</v>
      </c>
      <c r="D918">
        <v>1867.377</v>
      </c>
      <c r="E918">
        <v>1867.3820000000001</v>
      </c>
      <c r="F918">
        <v>1965.567</v>
      </c>
      <c r="O918">
        <v>1973.3309999999999</v>
      </c>
      <c r="P918">
        <v>1867.3820000000001</v>
      </c>
    </row>
    <row r="919" spans="1:16" x14ac:dyDescent="0.25">
      <c r="A919" s="9">
        <v>39736</v>
      </c>
      <c r="B919">
        <v>1848.9880000000001</v>
      </c>
      <c r="C919">
        <v>1852.9079999999999</v>
      </c>
      <c r="D919">
        <v>1818.11</v>
      </c>
      <c r="E919">
        <v>1839.0440000000001</v>
      </c>
      <c r="F919">
        <v>1848.9880000000001</v>
      </c>
      <c r="O919">
        <v>1852.9079999999999</v>
      </c>
      <c r="P919">
        <v>1839.0440000000001</v>
      </c>
    </row>
    <row r="920" spans="1:16" x14ac:dyDescent="0.25">
      <c r="A920" s="9">
        <v>39737</v>
      </c>
      <c r="B920">
        <v>1774.723</v>
      </c>
      <c r="C920">
        <v>1790.925</v>
      </c>
      <c r="D920">
        <v>1750.325</v>
      </c>
      <c r="E920">
        <v>1750.4580000000001</v>
      </c>
      <c r="F920">
        <v>1774.723</v>
      </c>
      <c r="O920">
        <v>1790.925</v>
      </c>
      <c r="P920">
        <v>1750.4580000000001</v>
      </c>
    </row>
    <row r="921" spans="1:16" x14ac:dyDescent="0.25">
      <c r="A921" s="9">
        <v>39738</v>
      </c>
      <c r="B921">
        <v>1760.069</v>
      </c>
      <c r="C921">
        <v>1781.712</v>
      </c>
      <c r="D921">
        <v>1744.08</v>
      </c>
      <c r="E921">
        <v>1774.7429999999999</v>
      </c>
      <c r="F921">
        <v>1760.069</v>
      </c>
      <c r="O921">
        <v>1781.712</v>
      </c>
      <c r="P921">
        <v>1774.7429999999999</v>
      </c>
    </row>
    <row r="922" spans="1:16" x14ac:dyDescent="0.25">
      <c r="A922" s="9">
        <v>39741</v>
      </c>
      <c r="B922">
        <v>1772.6469999999999</v>
      </c>
      <c r="C922">
        <v>1831.364</v>
      </c>
      <c r="D922">
        <v>1753.2139999999999</v>
      </c>
      <c r="E922">
        <v>1828.0909999999999</v>
      </c>
      <c r="F922">
        <v>1772.6469999999999</v>
      </c>
      <c r="O922">
        <v>1831.364</v>
      </c>
      <c r="P922">
        <v>1828.0909999999999</v>
      </c>
    </row>
    <row r="923" spans="1:16" x14ac:dyDescent="0.25">
      <c r="A923" s="9">
        <v>39742</v>
      </c>
      <c r="B923">
        <v>1835.0409999999999</v>
      </c>
      <c r="C923">
        <v>1861.1559999999999</v>
      </c>
      <c r="D923">
        <v>1817.712</v>
      </c>
      <c r="E923">
        <v>1817.9449999999999</v>
      </c>
      <c r="F923">
        <v>1835.0409999999999</v>
      </c>
      <c r="O923">
        <v>1861.1559999999999</v>
      </c>
      <c r="P923">
        <v>1817.9449999999999</v>
      </c>
    </row>
    <row r="924" spans="1:16" x14ac:dyDescent="0.25">
      <c r="A924" s="9">
        <v>39743</v>
      </c>
      <c r="B924">
        <v>1796.7170000000001</v>
      </c>
      <c r="C924">
        <v>1821.067</v>
      </c>
      <c r="D924">
        <v>1775.489</v>
      </c>
      <c r="E924">
        <v>1775.588</v>
      </c>
      <c r="F924">
        <v>1796.7170000000001</v>
      </c>
      <c r="O924">
        <v>1821.067</v>
      </c>
      <c r="P924">
        <v>1775.588</v>
      </c>
    </row>
    <row r="925" spans="1:16" x14ac:dyDescent="0.25">
      <c r="A925" s="9">
        <v>39744</v>
      </c>
      <c r="B925">
        <v>1740.355</v>
      </c>
      <c r="C925">
        <v>1784.181</v>
      </c>
      <c r="D925">
        <v>1731.7940000000001</v>
      </c>
      <c r="E925">
        <v>1783.3879999999999</v>
      </c>
      <c r="F925">
        <v>1740.355</v>
      </c>
      <c r="O925">
        <v>1784.181</v>
      </c>
      <c r="P925">
        <v>1783.3879999999999</v>
      </c>
    </row>
    <row r="926" spans="1:16" x14ac:dyDescent="0.25">
      <c r="A926" s="9">
        <v>39745</v>
      </c>
      <c r="B926">
        <v>1777.5650000000001</v>
      </c>
      <c r="C926">
        <v>1790.6790000000001</v>
      </c>
      <c r="D926">
        <v>1739.1289999999999</v>
      </c>
      <c r="E926">
        <v>1748.0940000000001</v>
      </c>
      <c r="F926">
        <v>1777.5650000000001</v>
      </c>
      <c r="O926">
        <v>1790.6790000000001</v>
      </c>
      <c r="P926">
        <v>1748.0940000000001</v>
      </c>
    </row>
    <row r="927" spans="1:16" x14ac:dyDescent="0.25">
      <c r="A927" s="9">
        <v>39748</v>
      </c>
      <c r="B927">
        <v>1713.9639999999999</v>
      </c>
      <c r="C927">
        <v>1713.9639999999999</v>
      </c>
      <c r="D927">
        <v>1628.694</v>
      </c>
      <c r="E927">
        <v>1629.954</v>
      </c>
      <c r="F927">
        <v>1713.9639999999999</v>
      </c>
      <c r="O927">
        <v>1713.9639999999999</v>
      </c>
      <c r="P927">
        <v>1629.954</v>
      </c>
    </row>
    <row r="928" spans="1:16" x14ac:dyDescent="0.25">
      <c r="A928" s="9">
        <v>39749</v>
      </c>
      <c r="B928">
        <v>1601.0889999999999</v>
      </c>
      <c r="C928">
        <v>1671.9739999999999</v>
      </c>
      <c r="D928">
        <v>1594.1189999999999</v>
      </c>
      <c r="E928">
        <v>1665.3510000000001</v>
      </c>
      <c r="F928">
        <v>1601.0889999999999</v>
      </c>
      <c r="O928">
        <v>1671.9739999999999</v>
      </c>
      <c r="P928">
        <v>1665.3510000000001</v>
      </c>
    </row>
    <row r="929" spans="1:16" x14ac:dyDescent="0.25">
      <c r="A929" s="9">
        <v>39750</v>
      </c>
      <c r="B929">
        <v>1686.268</v>
      </c>
      <c r="C929">
        <v>1689.662</v>
      </c>
      <c r="D929">
        <v>1621.393</v>
      </c>
      <c r="E929">
        <v>1621.5519999999999</v>
      </c>
      <c r="F929">
        <v>1686.268</v>
      </c>
      <c r="O929">
        <v>1689.662</v>
      </c>
      <c r="P929">
        <v>1621.5519999999999</v>
      </c>
    </row>
    <row r="930" spans="1:16" x14ac:dyDescent="0.25">
      <c r="A930" s="9">
        <v>39751</v>
      </c>
      <c r="B930">
        <v>1630.519</v>
      </c>
      <c r="C930">
        <v>1668.836</v>
      </c>
      <c r="D930">
        <v>1610.1130000000001</v>
      </c>
      <c r="E930">
        <v>1651.192</v>
      </c>
      <c r="F930">
        <v>1630.519</v>
      </c>
      <c r="O930">
        <v>1668.836</v>
      </c>
      <c r="P930">
        <v>1651.192</v>
      </c>
    </row>
    <row r="931" spans="1:16" x14ac:dyDescent="0.25">
      <c r="A931" s="9">
        <v>39752</v>
      </c>
      <c r="B931">
        <v>1642.444</v>
      </c>
      <c r="C931">
        <v>1649.076</v>
      </c>
      <c r="D931">
        <v>1609.0329999999999</v>
      </c>
      <c r="E931">
        <v>1615.5630000000001</v>
      </c>
      <c r="F931">
        <v>1642.444</v>
      </c>
      <c r="O931">
        <v>1649.076</v>
      </c>
      <c r="P931">
        <v>1615.5630000000001</v>
      </c>
    </row>
    <row r="932" spans="1:16" x14ac:dyDescent="0.25">
      <c r="A932" s="9">
        <v>39755</v>
      </c>
      <c r="B932">
        <v>1606.7919999999999</v>
      </c>
      <c r="C932">
        <v>1620.271</v>
      </c>
      <c r="D932">
        <v>1592.338</v>
      </c>
      <c r="E932">
        <v>1596.1010000000001</v>
      </c>
      <c r="F932">
        <v>1606.7919999999999</v>
      </c>
      <c r="O932">
        <v>1620.271</v>
      </c>
      <c r="P932">
        <v>1596.1010000000001</v>
      </c>
    </row>
    <row r="933" spans="1:16" x14ac:dyDescent="0.25">
      <c r="A933" s="9">
        <v>39756</v>
      </c>
      <c r="B933">
        <v>1589.712</v>
      </c>
      <c r="C933">
        <v>1591.914</v>
      </c>
      <c r="D933">
        <v>1555.3720000000001</v>
      </c>
      <c r="E933">
        <v>1568.82</v>
      </c>
      <c r="F933">
        <v>1589.712</v>
      </c>
      <c r="O933">
        <v>1591.914</v>
      </c>
      <c r="P933">
        <v>1568.82</v>
      </c>
    </row>
    <row r="934" spans="1:16" x14ac:dyDescent="0.25">
      <c r="A934" s="9">
        <v>39757</v>
      </c>
      <c r="B934">
        <v>1579.2729999999999</v>
      </c>
      <c r="C934">
        <v>1633.15</v>
      </c>
      <c r="D934">
        <v>1579.2729999999999</v>
      </c>
      <c r="E934">
        <v>1618.691</v>
      </c>
      <c r="F934">
        <v>1579.2729999999999</v>
      </c>
      <c r="O934">
        <v>1633.15</v>
      </c>
      <c r="P934">
        <v>1618.691</v>
      </c>
    </row>
    <row r="935" spans="1:16" x14ac:dyDescent="0.25">
      <c r="A935" s="9">
        <v>39758</v>
      </c>
      <c r="B935">
        <v>1583.7170000000001</v>
      </c>
      <c r="C935">
        <v>1615.2750000000001</v>
      </c>
      <c r="D935">
        <v>1572.682</v>
      </c>
      <c r="E935">
        <v>1603.55</v>
      </c>
      <c r="F935">
        <v>1583.7170000000001</v>
      </c>
      <c r="O935">
        <v>1615.2750000000001</v>
      </c>
      <c r="P935">
        <v>1603.55</v>
      </c>
    </row>
    <row r="936" spans="1:16" x14ac:dyDescent="0.25">
      <c r="A936" s="9">
        <v>39759</v>
      </c>
      <c r="B936">
        <v>1578.9649999999999</v>
      </c>
      <c r="C936">
        <v>1625.5</v>
      </c>
      <c r="D936">
        <v>1571.548</v>
      </c>
      <c r="E936">
        <v>1617.3920000000001</v>
      </c>
      <c r="F936">
        <v>1578.9649999999999</v>
      </c>
      <c r="O936">
        <v>1625.5</v>
      </c>
      <c r="P936">
        <v>1617.3920000000001</v>
      </c>
    </row>
    <row r="937" spans="1:16" x14ac:dyDescent="0.25">
      <c r="A937" s="9">
        <v>39762</v>
      </c>
      <c r="B937">
        <v>1640.9359999999999</v>
      </c>
      <c r="C937">
        <v>1722.396</v>
      </c>
      <c r="D937">
        <v>1640.9359999999999</v>
      </c>
      <c r="E937">
        <v>1722.396</v>
      </c>
      <c r="F937">
        <v>1640.9359999999999</v>
      </c>
      <c r="O937">
        <v>1722.396</v>
      </c>
      <c r="P937">
        <v>1722.396</v>
      </c>
    </row>
    <row r="938" spans="1:16" x14ac:dyDescent="0.25">
      <c r="A938" s="9">
        <v>39763</v>
      </c>
      <c r="B938">
        <v>1723.9169999999999</v>
      </c>
      <c r="C938">
        <v>1755.5219999999999</v>
      </c>
      <c r="D938">
        <v>1707.0709999999999</v>
      </c>
      <c r="E938">
        <v>1717.479</v>
      </c>
      <c r="F938">
        <v>1723.9169999999999</v>
      </c>
      <c r="O938">
        <v>1755.5219999999999</v>
      </c>
      <c r="P938">
        <v>1717.479</v>
      </c>
    </row>
    <row r="939" spans="1:16" x14ac:dyDescent="0.25">
      <c r="A939" s="9">
        <v>39764</v>
      </c>
      <c r="B939">
        <v>1696.1890000000001</v>
      </c>
      <c r="C939">
        <v>1731.117</v>
      </c>
      <c r="D939">
        <v>1690.654</v>
      </c>
      <c r="E939">
        <v>1730.1010000000001</v>
      </c>
      <c r="F939">
        <v>1696.1890000000001</v>
      </c>
      <c r="O939">
        <v>1731.117</v>
      </c>
      <c r="P939">
        <v>1730.1010000000001</v>
      </c>
    </row>
    <row r="940" spans="1:16" x14ac:dyDescent="0.25">
      <c r="A940" s="9">
        <v>39765</v>
      </c>
      <c r="B940">
        <v>1713.3969999999999</v>
      </c>
      <c r="C940">
        <v>1822.5650000000001</v>
      </c>
      <c r="D940">
        <v>1702.211</v>
      </c>
      <c r="E940">
        <v>1810.393</v>
      </c>
      <c r="F940">
        <v>1713.3969999999999</v>
      </c>
      <c r="O940">
        <v>1822.5650000000001</v>
      </c>
      <c r="P940">
        <v>1810.393</v>
      </c>
    </row>
    <row r="941" spans="1:16" x14ac:dyDescent="0.25">
      <c r="A941" s="9">
        <v>39766</v>
      </c>
      <c r="B941">
        <v>1827.4449999999999</v>
      </c>
      <c r="C941">
        <v>1872.4259999999999</v>
      </c>
      <c r="D941">
        <v>1797.2850000000001</v>
      </c>
      <c r="E941">
        <v>1872.4259999999999</v>
      </c>
      <c r="F941">
        <v>1827.4449999999999</v>
      </c>
      <c r="O941">
        <v>1872.4259999999999</v>
      </c>
      <c r="P941">
        <v>1872.4259999999999</v>
      </c>
    </row>
    <row r="942" spans="1:16" x14ac:dyDescent="0.25">
      <c r="A942" s="9">
        <v>39769</v>
      </c>
      <c r="B942">
        <v>1862.55</v>
      </c>
      <c r="C942">
        <v>1922.635</v>
      </c>
      <c r="D942">
        <v>1844.7170000000001</v>
      </c>
      <c r="E942">
        <v>1922.537</v>
      </c>
      <c r="F942">
        <v>1862.55</v>
      </c>
      <c r="O942">
        <v>1922.635</v>
      </c>
      <c r="P942">
        <v>1922.537</v>
      </c>
    </row>
    <row r="943" spans="1:16" x14ac:dyDescent="0.25">
      <c r="A943" s="9">
        <v>39770</v>
      </c>
      <c r="B943">
        <v>1905.34</v>
      </c>
      <c r="C943">
        <v>1919.702</v>
      </c>
      <c r="D943">
        <v>1772.306</v>
      </c>
      <c r="E943">
        <v>1776.575</v>
      </c>
      <c r="F943">
        <v>1905.34</v>
      </c>
      <c r="O943">
        <v>1919.702</v>
      </c>
      <c r="P943">
        <v>1776.575</v>
      </c>
    </row>
    <row r="944" spans="1:16" x14ac:dyDescent="0.25">
      <c r="A944" s="9">
        <v>39771</v>
      </c>
      <c r="B944">
        <v>1759.787</v>
      </c>
      <c r="C944">
        <v>1878.7460000000001</v>
      </c>
      <c r="D944">
        <v>1759.787</v>
      </c>
      <c r="E944">
        <v>1875.002</v>
      </c>
      <c r="F944">
        <v>1759.787</v>
      </c>
      <c r="O944">
        <v>1878.7460000000001</v>
      </c>
      <c r="P944">
        <v>1875.002</v>
      </c>
    </row>
    <row r="945" spans="1:16" x14ac:dyDescent="0.25">
      <c r="A945" s="9">
        <v>39772</v>
      </c>
      <c r="B945">
        <v>1838.6410000000001</v>
      </c>
      <c r="C945">
        <v>1899.691</v>
      </c>
      <c r="D945">
        <v>1821.9059999999999</v>
      </c>
      <c r="E945">
        <v>1851.81</v>
      </c>
      <c r="F945">
        <v>1838.6410000000001</v>
      </c>
      <c r="O945">
        <v>1899.691</v>
      </c>
      <c r="P945">
        <v>1851.81</v>
      </c>
    </row>
    <row r="946" spans="1:16" x14ac:dyDescent="0.25">
      <c r="A946" s="9">
        <v>39773</v>
      </c>
      <c r="B946">
        <v>1802.7270000000001</v>
      </c>
      <c r="C946">
        <v>1877.229</v>
      </c>
      <c r="D946">
        <v>1763.1379999999999</v>
      </c>
      <c r="E946">
        <v>1839.845</v>
      </c>
      <c r="F946">
        <v>1802.7270000000001</v>
      </c>
      <c r="O946">
        <v>1877.229</v>
      </c>
      <c r="P946">
        <v>1839.845</v>
      </c>
    </row>
    <row r="947" spans="1:16" x14ac:dyDescent="0.25">
      <c r="A947" s="9">
        <v>39776</v>
      </c>
      <c r="B947">
        <v>1840.8330000000001</v>
      </c>
      <c r="C947">
        <v>1851.1</v>
      </c>
      <c r="D947">
        <v>1772.348</v>
      </c>
      <c r="E947">
        <v>1775.1210000000001</v>
      </c>
      <c r="F947">
        <v>1840.8330000000001</v>
      </c>
      <c r="O947">
        <v>1851.1</v>
      </c>
      <c r="P947">
        <v>1775.1210000000001</v>
      </c>
    </row>
    <row r="948" spans="1:16" x14ac:dyDescent="0.25">
      <c r="A948" s="9">
        <v>39777</v>
      </c>
      <c r="B948">
        <v>1800.4949999999999</v>
      </c>
      <c r="C948">
        <v>1814.384</v>
      </c>
      <c r="D948">
        <v>1737.183</v>
      </c>
      <c r="E948">
        <v>1766.741</v>
      </c>
      <c r="F948">
        <v>1800.4949999999999</v>
      </c>
      <c r="O948">
        <v>1814.384</v>
      </c>
      <c r="P948">
        <v>1766.741</v>
      </c>
    </row>
    <row r="949" spans="1:16" x14ac:dyDescent="0.25">
      <c r="A949" s="9">
        <v>39778</v>
      </c>
      <c r="B949">
        <v>1764.308</v>
      </c>
      <c r="C949">
        <v>1812.999</v>
      </c>
      <c r="D949">
        <v>1750.4059999999999</v>
      </c>
      <c r="E949">
        <v>1791.664</v>
      </c>
      <c r="F949">
        <v>1764.308</v>
      </c>
      <c r="O949">
        <v>1812.999</v>
      </c>
      <c r="P949">
        <v>1791.664</v>
      </c>
    </row>
    <row r="950" spans="1:16" x14ac:dyDescent="0.25">
      <c r="A950" s="9">
        <v>39779</v>
      </c>
      <c r="B950">
        <v>1908.26</v>
      </c>
      <c r="C950">
        <v>1912.86</v>
      </c>
      <c r="D950">
        <v>1819.691</v>
      </c>
      <c r="E950">
        <v>1821.4110000000001</v>
      </c>
      <c r="F950">
        <v>1908.26</v>
      </c>
      <c r="O950">
        <v>1912.86</v>
      </c>
      <c r="P950">
        <v>1821.4110000000001</v>
      </c>
    </row>
    <row r="951" spans="1:16" x14ac:dyDescent="0.25">
      <c r="A951" s="9">
        <v>39780</v>
      </c>
      <c r="B951">
        <v>1804.5509999999999</v>
      </c>
      <c r="C951">
        <v>1828.864</v>
      </c>
      <c r="D951">
        <v>1786.15</v>
      </c>
      <c r="E951">
        <v>1798.4369999999999</v>
      </c>
      <c r="F951">
        <v>1804.5509999999999</v>
      </c>
      <c r="O951">
        <v>1828.864</v>
      </c>
      <c r="P951">
        <v>1798.4369999999999</v>
      </c>
    </row>
    <row r="952" spans="1:16" x14ac:dyDescent="0.25">
      <c r="A952" s="9">
        <v>39783</v>
      </c>
      <c r="B952">
        <v>1792.586</v>
      </c>
      <c r="C952">
        <v>1828.027</v>
      </c>
      <c r="D952">
        <v>1764.325</v>
      </c>
      <c r="E952">
        <v>1827.94</v>
      </c>
      <c r="F952">
        <v>1792.586</v>
      </c>
      <c r="O952">
        <v>1828.027</v>
      </c>
      <c r="P952">
        <v>1827.94</v>
      </c>
    </row>
    <row r="953" spans="1:16" x14ac:dyDescent="0.25">
      <c r="A953" s="9">
        <v>39784</v>
      </c>
      <c r="B953">
        <v>1793.4190000000001</v>
      </c>
      <c r="C953">
        <v>1851.5730000000001</v>
      </c>
      <c r="D953">
        <v>1783.8040000000001</v>
      </c>
      <c r="E953">
        <v>1837.7439999999999</v>
      </c>
      <c r="F953">
        <v>1793.4190000000001</v>
      </c>
      <c r="O953">
        <v>1851.5730000000001</v>
      </c>
      <c r="P953">
        <v>1837.7439999999999</v>
      </c>
    </row>
    <row r="954" spans="1:16" x14ac:dyDescent="0.25">
      <c r="A954" s="9">
        <v>39785</v>
      </c>
      <c r="B954">
        <v>1851.3389999999999</v>
      </c>
      <c r="C954">
        <v>1919.0029999999999</v>
      </c>
      <c r="D954">
        <v>1851.3389999999999</v>
      </c>
      <c r="E954">
        <v>1919.0029999999999</v>
      </c>
      <c r="F954">
        <v>1851.3389999999999</v>
      </c>
      <c r="O954">
        <v>1919.0029999999999</v>
      </c>
      <c r="P954">
        <v>1919.0029999999999</v>
      </c>
    </row>
    <row r="955" spans="1:16" x14ac:dyDescent="0.25">
      <c r="A955" s="9">
        <v>39786</v>
      </c>
      <c r="B955">
        <v>1941.877</v>
      </c>
      <c r="C955">
        <v>2010.66</v>
      </c>
      <c r="D955">
        <v>1932.443</v>
      </c>
      <c r="E955">
        <v>1943.7940000000001</v>
      </c>
      <c r="F955">
        <v>1941.877</v>
      </c>
      <c r="O955">
        <v>2010.66</v>
      </c>
      <c r="P955">
        <v>1943.7940000000001</v>
      </c>
    </row>
    <row r="956" spans="1:16" x14ac:dyDescent="0.25">
      <c r="A956" s="9">
        <v>39787</v>
      </c>
      <c r="B956">
        <v>1933.136</v>
      </c>
      <c r="C956">
        <v>1970.2090000000001</v>
      </c>
      <c r="D956">
        <v>1919.672</v>
      </c>
      <c r="E956">
        <v>1969.903</v>
      </c>
      <c r="F956">
        <v>1933.136</v>
      </c>
      <c r="O956">
        <v>1970.2090000000001</v>
      </c>
      <c r="P956">
        <v>1969.903</v>
      </c>
    </row>
    <row r="957" spans="1:16" x14ac:dyDescent="0.25">
      <c r="A957" s="9">
        <v>39790</v>
      </c>
      <c r="B957">
        <v>1992.6079999999999</v>
      </c>
      <c r="C957">
        <v>2039.213</v>
      </c>
      <c r="D957">
        <v>1980.913</v>
      </c>
      <c r="E957">
        <v>2039.213</v>
      </c>
      <c r="F957">
        <v>1992.6079999999999</v>
      </c>
      <c r="O957">
        <v>2039.213</v>
      </c>
      <c r="P957">
        <v>2039.213</v>
      </c>
    </row>
    <row r="958" spans="1:16" x14ac:dyDescent="0.25">
      <c r="A958" s="9">
        <v>39791</v>
      </c>
      <c r="B958">
        <v>2048.5459999999998</v>
      </c>
      <c r="C958">
        <v>2061.5320000000002</v>
      </c>
      <c r="D958">
        <v>2002.902</v>
      </c>
      <c r="E958">
        <v>2004.6389999999999</v>
      </c>
      <c r="F958">
        <v>2048.5459999999998</v>
      </c>
      <c r="O958">
        <v>2061.5320000000002</v>
      </c>
      <c r="P958">
        <v>2004.6389999999999</v>
      </c>
    </row>
    <row r="959" spans="1:16" x14ac:dyDescent="0.25">
      <c r="A959" s="9">
        <v>39792</v>
      </c>
      <c r="B959">
        <v>1988.9749999999999</v>
      </c>
      <c r="C959">
        <v>2028.6559999999999</v>
      </c>
      <c r="D959">
        <v>1958.5940000000001</v>
      </c>
      <c r="E959">
        <v>2028.4349999999999</v>
      </c>
      <c r="F959">
        <v>1988.9749999999999</v>
      </c>
      <c r="O959">
        <v>2028.6559999999999</v>
      </c>
      <c r="P959">
        <v>2028.4349999999999</v>
      </c>
    </row>
    <row r="960" spans="1:16" x14ac:dyDescent="0.25">
      <c r="A960" s="9">
        <v>39793</v>
      </c>
      <c r="B960">
        <v>2021.992</v>
      </c>
      <c r="C960">
        <v>2039.5519999999999</v>
      </c>
      <c r="D960">
        <v>1979.6089999999999</v>
      </c>
      <c r="E960">
        <v>1981.509</v>
      </c>
      <c r="F960">
        <v>2021.992</v>
      </c>
      <c r="O960">
        <v>2039.5519999999999</v>
      </c>
      <c r="P960">
        <v>1981.509</v>
      </c>
    </row>
    <row r="961" spans="1:16" x14ac:dyDescent="0.25">
      <c r="A961" s="9">
        <v>39794</v>
      </c>
      <c r="B961">
        <v>1967.1179999999999</v>
      </c>
      <c r="C961">
        <v>1976.9110000000001</v>
      </c>
      <c r="D961">
        <v>1879.3109999999999</v>
      </c>
      <c r="E961">
        <v>1902.682</v>
      </c>
      <c r="F961">
        <v>1967.1179999999999</v>
      </c>
      <c r="O961">
        <v>1976.9110000000001</v>
      </c>
      <c r="P961">
        <v>1902.682</v>
      </c>
    </row>
    <row r="962" spans="1:16" x14ac:dyDescent="0.25">
      <c r="A962" s="9">
        <v>39797</v>
      </c>
      <c r="B962">
        <v>1931.8689999999999</v>
      </c>
      <c r="C962">
        <v>1943.4469999999999</v>
      </c>
      <c r="D962">
        <v>1889.5360000000001</v>
      </c>
      <c r="E962">
        <v>1924.4090000000001</v>
      </c>
      <c r="F962">
        <v>1931.8689999999999</v>
      </c>
      <c r="O962">
        <v>1943.4469999999999</v>
      </c>
      <c r="P962">
        <v>1924.4090000000001</v>
      </c>
    </row>
    <row r="963" spans="1:16" x14ac:dyDescent="0.25">
      <c r="A963" s="9">
        <v>39798</v>
      </c>
      <c r="B963">
        <v>1909.931</v>
      </c>
      <c r="C963">
        <v>1947.838</v>
      </c>
      <c r="D963">
        <v>1872.43</v>
      </c>
      <c r="E963">
        <v>1947.665</v>
      </c>
      <c r="F963">
        <v>1909.931</v>
      </c>
      <c r="O963">
        <v>1947.838</v>
      </c>
      <c r="P963">
        <v>1947.665</v>
      </c>
    </row>
    <row r="964" spans="1:16" x14ac:dyDescent="0.25">
      <c r="A964" s="9">
        <v>39799</v>
      </c>
      <c r="B964">
        <v>1955.2370000000001</v>
      </c>
      <c r="C964">
        <v>1987.88</v>
      </c>
      <c r="D964">
        <v>1947.981</v>
      </c>
      <c r="E964">
        <v>1961.4059999999999</v>
      </c>
      <c r="F964">
        <v>1955.2370000000001</v>
      </c>
      <c r="O964">
        <v>1987.88</v>
      </c>
      <c r="P964">
        <v>1961.4059999999999</v>
      </c>
    </row>
    <row r="965" spans="1:16" x14ac:dyDescent="0.25">
      <c r="A965" s="9">
        <v>39800</v>
      </c>
      <c r="B965">
        <v>1959.145</v>
      </c>
      <c r="C965">
        <v>1989.788</v>
      </c>
      <c r="D965">
        <v>1937.7070000000001</v>
      </c>
      <c r="E965">
        <v>1988.2149999999999</v>
      </c>
      <c r="F965">
        <v>1959.145</v>
      </c>
      <c r="O965">
        <v>1989.788</v>
      </c>
      <c r="P965">
        <v>1988.2149999999999</v>
      </c>
    </row>
    <row r="966" spans="1:16" x14ac:dyDescent="0.25">
      <c r="A966" s="9">
        <v>39801</v>
      </c>
      <c r="B966">
        <v>1986.9690000000001</v>
      </c>
      <c r="C966">
        <v>2021.097</v>
      </c>
      <c r="D966">
        <v>1981.9559999999999</v>
      </c>
      <c r="E966">
        <v>2001.143</v>
      </c>
      <c r="F966">
        <v>1986.9690000000001</v>
      </c>
      <c r="O966">
        <v>2021.097</v>
      </c>
      <c r="P966">
        <v>2001.143</v>
      </c>
    </row>
    <row r="967" spans="1:16" x14ac:dyDescent="0.25">
      <c r="A967" s="9">
        <v>39804</v>
      </c>
      <c r="B967">
        <v>1998.953</v>
      </c>
      <c r="C967">
        <v>2005.633</v>
      </c>
      <c r="D967">
        <v>1950.65</v>
      </c>
      <c r="E967">
        <v>1973.2349999999999</v>
      </c>
      <c r="F967">
        <v>1998.953</v>
      </c>
      <c r="O967">
        <v>2005.633</v>
      </c>
      <c r="P967">
        <v>1973.2349999999999</v>
      </c>
    </row>
    <row r="968" spans="1:16" x14ac:dyDescent="0.25">
      <c r="A968" s="9">
        <v>39805</v>
      </c>
      <c r="B968">
        <v>1977.4690000000001</v>
      </c>
      <c r="C968">
        <v>1977.4690000000001</v>
      </c>
      <c r="D968">
        <v>1876.0540000000001</v>
      </c>
      <c r="E968">
        <v>1876.421</v>
      </c>
      <c r="F968">
        <v>1977.4690000000001</v>
      </c>
      <c r="O968">
        <v>1977.4690000000001</v>
      </c>
      <c r="P968">
        <v>1876.421</v>
      </c>
    </row>
    <row r="969" spans="1:16" x14ac:dyDescent="0.25">
      <c r="A969" s="9">
        <v>39806</v>
      </c>
      <c r="B969">
        <v>1848.748</v>
      </c>
      <c r="C969">
        <v>1865.3</v>
      </c>
      <c r="D969">
        <v>1823.271</v>
      </c>
      <c r="E969">
        <v>1838.645</v>
      </c>
      <c r="F969">
        <v>1848.748</v>
      </c>
      <c r="O969">
        <v>1865.3</v>
      </c>
      <c r="P969">
        <v>1838.645</v>
      </c>
    </row>
    <row r="970" spans="1:16" x14ac:dyDescent="0.25">
      <c r="A970" s="9">
        <v>39807</v>
      </c>
      <c r="B970">
        <v>1842.998</v>
      </c>
      <c r="C970">
        <v>1853.3409999999999</v>
      </c>
      <c r="D970">
        <v>1801.3340000000001</v>
      </c>
      <c r="E970">
        <v>1823.2059999999999</v>
      </c>
      <c r="F970">
        <v>1842.998</v>
      </c>
      <c r="O970">
        <v>1853.3409999999999</v>
      </c>
      <c r="P970">
        <v>1823.2059999999999</v>
      </c>
    </row>
    <row r="971" spans="1:16" x14ac:dyDescent="0.25">
      <c r="A971" s="9">
        <v>39808</v>
      </c>
      <c r="B971">
        <v>1810.4059999999999</v>
      </c>
      <c r="C971">
        <v>1819.0229999999999</v>
      </c>
      <c r="D971">
        <v>1789.029</v>
      </c>
      <c r="E971">
        <v>1804.806</v>
      </c>
      <c r="F971">
        <v>1810.4059999999999</v>
      </c>
      <c r="O971">
        <v>1819.0229999999999</v>
      </c>
      <c r="P971">
        <v>1804.806</v>
      </c>
    </row>
    <row r="972" spans="1:16" x14ac:dyDescent="0.25">
      <c r="A972" s="9">
        <v>39811</v>
      </c>
      <c r="B972">
        <v>1782.99</v>
      </c>
      <c r="C972">
        <v>1791.759</v>
      </c>
      <c r="D972">
        <v>1748.1030000000001</v>
      </c>
      <c r="E972">
        <v>1783.933</v>
      </c>
      <c r="F972">
        <v>1782.99</v>
      </c>
      <c r="O972">
        <v>1791.759</v>
      </c>
      <c r="P972">
        <v>1783.933</v>
      </c>
    </row>
    <row r="973" spans="1:16" x14ac:dyDescent="0.25">
      <c r="A973" s="9">
        <v>39812</v>
      </c>
      <c r="B973">
        <v>1778.42</v>
      </c>
      <c r="C973">
        <v>1783.354</v>
      </c>
      <c r="D973">
        <v>1741.442</v>
      </c>
      <c r="E973">
        <v>1746.5139999999999</v>
      </c>
      <c r="F973">
        <v>1778.42</v>
      </c>
      <c r="O973">
        <v>1783.354</v>
      </c>
      <c r="P973">
        <v>1746.5139999999999</v>
      </c>
    </row>
    <row r="974" spans="1:16" x14ac:dyDescent="0.25">
      <c r="A974" s="9">
        <v>39813</v>
      </c>
      <c r="B974">
        <v>1743.8240000000001</v>
      </c>
      <c r="C974">
        <v>1751.789</v>
      </c>
      <c r="D974">
        <v>1708.5840000000001</v>
      </c>
      <c r="E974">
        <v>1711.0150000000001</v>
      </c>
      <c r="F974">
        <v>1743.8240000000001</v>
      </c>
      <c r="O974">
        <v>1751.789</v>
      </c>
      <c r="P974">
        <v>1711.0150000000001</v>
      </c>
    </row>
    <row r="975" spans="1:16" x14ac:dyDescent="0.25">
      <c r="A975" s="9">
        <v>39818</v>
      </c>
      <c r="B975">
        <v>1729.7539999999999</v>
      </c>
      <c r="C975">
        <v>1776.252</v>
      </c>
      <c r="D975">
        <v>1725.7670000000001</v>
      </c>
      <c r="E975">
        <v>1776.048</v>
      </c>
      <c r="F975">
        <v>1729.7539999999999</v>
      </c>
      <c r="O975">
        <v>1776.252</v>
      </c>
      <c r="P975">
        <v>1776.048</v>
      </c>
    </row>
    <row r="976" spans="1:16" x14ac:dyDescent="0.25">
      <c r="A976" s="9">
        <v>39819</v>
      </c>
      <c r="B976">
        <v>1772.479</v>
      </c>
      <c r="C976">
        <v>1839.1310000000001</v>
      </c>
      <c r="D976">
        <v>1762.633</v>
      </c>
      <c r="E976">
        <v>1833.2819999999999</v>
      </c>
      <c r="F976">
        <v>1772.479</v>
      </c>
      <c r="O976">
        <v>1839.1310000000001</v>
      </c>
      <c r="P976">
        <v>1833.2819999999999</v>
      </c>
    </row>
    <row r="977" spans="1:16" x14ac:dyDescent="0.25">
      <c r="A977" s="9">
        <v>39820</v>
      </c>
      <c r="B977">
        <v>1827.3219999999999</v>
      </c>
      <c r="C977">
        <v>1844.5060000000001</v>
      </c>
      <c r="D977">
        <v>1815.597</v>
      </c>
      <c r="E977">
        <v>1821.6790000000001</v>
      </c>
      <c r="F977">
        <v>1827.3219999999999</v>
      </c>
      <c r="O977">
        <v>1844.5060000000001</v>
      </c>
      <c r="P977">
        <v>1821.6790000000001</v>
      </c>
    </row>
    <row r="978" spans="1:16" x14ac:dyDescent="0.25">
      <c r="A978" s="9">
        <v>39821</v>
      </c>
      <c r="B978">
        <v>1789.184</v>
      </c>
      <c r="C978">
        <v>1803.069</v>
      </c>
      <c r="D978">
        <v>1770.597</v>
      </c>
      <c r="E978">
        <v>1784.4169999999999</v>
      </c>
      <c r="F978">
        <v>1789.184</v>
      </c>
      <c r="O978">
        <v>1803.069</v>
      </c>
      <c r="P978">
        <v>1784.4169999999999</v>
      </c>
    </row>
    <row r="979" spans="1:16" x14ac:dyDescent="0.25">
      <c r="A979" s="9">
        <v>39822</v>
      </c>
      <c r="B979">
        <v>1786.1980000000001</v>
      </c>
      <c r="C979">
        <v>1827.182</v>
      </c>
      <c r="D979">
        <v>1786.1980000000001</v>
      </c>
      <c r="E979">
        <v>1822.575</v>
      </c>
      <c r="F979">
        <v>1786.1980000000001</v>
      </c>
      <c r="O979">
        <v>1827.182</v>
      </c>
      <c r="P979">
        <v>1822.575</v>
      </c>
    </row>
    <row r="980" spans="1:16" x14ac:dyDescent="0.25">
      <c r="A980" s="9">
        <v>39825</v>
      </c>
      <c r="B980">
        <v>1817.826</v>
      </c>
      <c r="C980">
        <v>1862.9459999999999</v>
      </c>
      <c r="D980">
        <v>1812.212</v>
      </c>
      <c r="E980">
        <v>1838.329</v>
      </c>
      <c r="F980">
        <v>1817.826</v>
      </c>
      <c r="O980">
        <v>1862.9459999999999</v>
      </c>
      <c r="P980">
        <v>1838.329</v>
      </c>
    </row>
    <row r="981" spans="1:16" x14ac:dyDescent="0.25">
      <c r="A981" s="9">
        <v>39826</v>
      </c>
      <c r="B981">
        <v>1817.271</v>
      </c>
      <c r="C981">
        <v>1840.7739999999999</v>
      </c>
      <c r="D981">
        <v>1795.9960000000001</v>
      </c>
      <c r="E981">
        <v>1797.297</v>
      </c>
      <c r="F981">
        <v>1817.271</v>
      </c>
      <c r="O981">
        <v>1840.7739999999999</v>
      </c>
      <c r="P981">
        <v>1797.297</v>
      </c>
    </row>
    <row r="982" spans="1:16" x14ac:dyDescent="0.25">
      <c r="A982" s="9">
        <v>39827</v>
      </c>
      <c r="B982">
        <v>1795.693</v>
      </c>
      <c r="C982">
        <v>1867.075</v>
      </c>
      <c r="D982">
        <v>1795.693</v>
      </c>
      <c r="E982">
        <v>1867.075</v>
      </c>
      <c r="F982">
        <v>1795.693</v>
      </c>
      <c r="O982">
        <v>1867.075</v>
      </c>
      <c r="P982">
        <v>1867.075</v>
      </c>
    </row>
    <row r="983" spans="1:16" x14ac:dyDescent="0.25">
      <c r="A983" s="9">
        <v>39828</v>
      </c>
      <c r="B983">
        <v>1850.4690000000001</v>
      </c>
      <c r="C983">
        <v>1885.2249999999999</v>
      </c>
      <c r="D983">
        <v>1842.2729999999999</v>
      </c>
      <c r="E983">
        <v>1861.7080000000001</v>
      </c>
      <c r="F983">
        <v>1850.4690000000001</v>
      </c>
      <c r="O983">
        <v>1885.2249999999999</v>
      </c>
      <c r="P983">
        <v>1861.7080000000001</v>
      </c>
    </row>
    <row r="984" spans="1:16" x14ac:dyDescent="0.25">
      <c r="A984" s="9">
        <v>39829</v>
      </c>
      <c r="B984">
        <v>1870.056</v>
      </c>
      <c r="C984">
        <v>1910.982</v>
      </c>
      <c r="D984">
        <v>1870.056</v>
      </c>
      <c r="E984">
        <v>1885.9659999999999</v>
      </c>
      <c r="F984">
        <v>1870.056</v>
      </c>
      <c r="O984">
        <v>1910.982</v>
      </c>
      <c r="P984">
        <v>1885.9659999999999</v>
      </c>
    </row>
    <row r="985" spans="1:16" x14ac:dyDescent="0.25">
      <c r="A985" s="9">
        <v>39832</v>
      </c>
      <c r="B985">
        <v>1902.7439999999999</v>
      </c>
      <c r="C985">
        <v>1923.519</v>
      </c>
      <c r="D985">
        <v>1876.5889999999999</v>
      </c>
      <c r="E985">
        <v>1895.2650000000001</v>
      </c>
      <c r="F985">
        <v>1902.7439999999999</v>
      </c>
      <c r="O985">
        <v>1923.519</v>
      </c>
      <c r="P985">
        <v>1895.2650000000001</v>
      </c>
    </row>
    <row r="986" spans="1:16" x14ac:dyDescent="0.25">
      <c r="A986" s="9">
        <v>39833</v>
      </c>
      <c r="B986">
        <v>1891.9749999999999</v>
      </c>
      <c r="C986">
        <v>1908.309</v>
      </c>
      <c r="D986">
        <v>1876.4359999999999</v>
      </c>
      <c r="E986">
        <v>1908.309</v>
      </c>
      <c r="F986">
        <v>1891.9749999999999</v>
      </c>
      <c r="O986">
        <v>1908.309</v>
      </c>
      <c r="P986">
        <v>1908.309</v>
      </c>
    </row>
    <row r="987" spans="1:16" x14ac:dyDescent="0.25">
      <c r="A987" s="9">
        <v>39834</v>
      </c>
      <c r="B987">
        <v>1879.723</v>
      </c>
      <c r="C987">
        <v>1916.3019999999999</v>
      </c>
      <c r="D987">
        <v>1873.982</v>
      </c>
      <c r="E987">
        <v>1896.2819999999999</v>
      </c>
      <c r="F987">
        <v>1879.723</v>
      </c>
      <c r="O987">
        <v>1916.3019999999999</v>
      </c>
      <c r="P987">
        <v>1896.2819999999999</v>
      </c>
    </row>
    <row r="988" spans="1:16" x14ac:dyDescent="0.25">
      <c r="A988" s="9">
        <v>39835</v>
      </c>
      <c r="B988">
        <v>1905.193</v>
      </c>
      <c r="C988">
        <v>1924.9290000000001</v>
      </c>
      <c r="D988">
        <v>1892.1790000000001</v>
      </c>
      <c r="E988">
        <v>1924.441</v>
      </c>
      <c r="F988">
        <v>1905.193</v>
      </c>
      <c r="O988">
        <v>1924.9290000000001</v>
      </c>
      <c r="P988">
        <v>1924.441</v>
      </c>
    </row>
    <row r="989" spans="1:16" x14ac:dyDescent="0.25">
      <c r="A989" s="9">
        <v>39836</v>
      </c>
      <c r="B989">
        <v>1920.664</v>
      </c>
      <c r="C989">
        <v>1939.9079999999999</v>
      </c>
      <c r="D989">
        <v>1908.4860000000001</v>
      </c>
      <c r="E989">
        <v>1918.788</v>
      </c>
      <c r="F989">
        <v>1920.664</v>
      </c>
      <c r="O989">
        <v>1939.9079999999999</v>
      </c>
      <c r="P989">
        <v>1918.788</v>
      </c>
    </row>
    <row r="990" spans="1:16" x14ac:dyDescent="0.25">
      <c r="A990" s="9">
        <v>39846</v>
      </c>
      <c r="B990">
        <v>1940.57</v>
      </c>
      <c r="C990">
        <v>1959.9829999999999</v>
      </c>
      <c r="D990">
        <v>1923.9359999999999</v>
      </c>
      <c r="E990">
        <v>1957.424</v>
      </c>
      <c r="F990">
        <v>1940.57</v>
      </c>
      <c r="O990">
        <v>1959.9829999999999</v>
      </c>
      <c r="P990">
        <v>1957.424</v>
      </c>
    </row>
    <row r="991" spans="1:16" x14ac:dyDescent="0.25">
      <c r="A991" s="9">
        <v>39847</v>
      </c>
      <c r="B991">
        <v>1957.797</v>
      </c>
      <c r="C991">
        <v>2012.538</v>
      </c>
      <c r="D991">
        <v>1950.4829999999999</v>
      </c>
      <c r="E991">
        <v>2012.174</v>
      </c>
      <c r="F991">
        <v>1957.797</v>
      </c>
      <c r="O991">
        <v>2012.538</v>
      </c>
      <c r="P991">
        <v>2012.174</v>
      </c>
    </row>
    <row r="992" spans="1:16" x14ac:dyDescent="0.25">
      <c r="A992" s="9">
        <v>39848</v>
      </c>
      <c r="B992">
        <v>2021.7639999999999</v>
      </c>
      <c r="C992">
        <v>2062.2020000000002</v>
      </c>
      <c r="D992">
        <v>2021.7639999999999</v>
      </c>
      <c r="E992">
        <v>2061.9609999999998</v>
      </c>
      <c r="F992">
        <v>2021.7639999999999</v>
      </c>
      <c r="O992">
        <v>2062.2020000000002</v>
      </c>
      <c r="P992">
        <v>2061.9609999999998</v>
      </c>
    </row>
    <row r="993" spans="1:16" x14ac:dyDescent="0.25">
      <c r="A993" s="9">
        <v>39849</v>
      </c>
      <c r="B993">
        <v>2062.306</v>
      </c>
      <c r="C993">
        <v>2108.5920000000001</v>
      </c>
      <c r="D993">
        <v>2038.28</v>
      </c>
      <c r="E993">
        <v>2055.0390000000002</v>
      </c>
      <c r="F993">
        <v>2062.306</v>
      </c>
      <c r="O993">
        <v>2108.5920000000001</v>
      </c>
      <c r="P993">
        <v>2055.0390000000002</v>
      </c>
    </row>
    <row r="994" spans="1:16" x14ac:dyDescent="0.25">
      <c r="A994" s="9">
        <v>39850</v>
      </c>
      <c r="B994">
        <v>2062.6619999999998</v>
      </c>
      <c r="C994">
        <v>2149.4630000000002</v>
      </c>
      <c r="D994">
        <v>2062.6619999999998</v>
      </c>
      <c r="E994">
        <v>2143.1680000000001</v>
      </c>
      <c r="F994">
        <v>2062.6619999999998</v>
      </c>
      <c r="O994">
        <v>2149.4630000000002</v>
      </c>
      <c r="P994">
        <v>2143.1680000000001</v>
      </c>
    </row>
    <row r="995" spans="1:16" x14ac:dyDescent="0.25">
      <c r="A995" s="9">
        <v>39853</v>
      </c>
      <c r="B995">
        <v>2179.308</v>
      </c>
      <c r="C995">
        <v>2231.9029999999998</v>
      </c>
      <c r="D995">
        <v>2167.4369999999999</v>
      </c>
      <c r="E995">
        <v>2227.3200000000002</v>
      </c>
      <c r="F995">
        <v>2179.308</v>
      </c>
      <c r="O995">
        <v>2231.9029999999998</v>
      </c>
      <c r="P995">
        <v>2227.3200000000002</v>
      </c>
    </row>
    <row r="996" spans="1:16" x14ac:dyDescent="0.25">
      <c r="A996" s="9">
        <v>39854</v>
      </c>
      <c r="B996">
        <v>2222.078</v>
      </c>
      <c r="C996">
        <v>2279.7280000000001</v>
      </c>
      <c r="D996">
        <v>2186.723</v>
      </c>
      <c r="E996">
        <v>2279.7280000000001</v>
      </c>
      <c r="F996">
        <v>2222.078</v>
      </c>
      <c r="O996">
        <v>2279.7280000000001</v>
      </c>
      <c r="P996">
        <v>2279.7280000000001</v>
      </c>
    </row>
    <row r="997" spans="1:16" x14ac:dyDescent="0.25">
      <c r="A997" s="9">
        <v>39855</v>
      </c>
      <c r="B997">
        <v>2238.9050000000002</v>
      </c>
      <c r="C997">
        <v>2314.3130000000001</v>
      </c>
      <c r="D997">
        <v>2222.5920000000001</v>
      </c>
      <c r="E997">
        <v>2269.8649999999998</v>
      </c>
      <c r="F997">
        <v>2238.9050000000002</v>
      </c>
      <c r="O997">
        <v>2314.3130000000001</v>
      </c>
      <c r="P997">
        <v>2269.8649999999998</v>
      </c>
    </row>
    <row r="998" spans="1:16" x14ac:dyDescent="0.25">
      <c r="A998" s="9">
        <v>39856</v>
      </c>
      <c r="B998">
        <v>2270.3440000000001</v>
      </c>
      <c r="C998">
        <v>2283.8009999999999</v>
      </c>
      <c r="D998">
        <v>2171.8910000000001</v>
      </c>
      <c r="E998">
        <v>2250.8490000000002</v>
      </c>
      <c r="F998">
        <v>2270.3440000000001</v>
      </c>
      <c r="O998">
        <v>2283.8009999999999</v>
      </c>
      <c r="P998">
        <v>2250.8490000000002</v>
      </c>
    </row>
    <row r="999" spans="1:16" x14ac:dyDescent="0.25">
      <c r="A999" s="9">
        <v>39857</v>
      </c>
      <c r="B999">
        <v>2251.127</v>
      </c>
      <c r="C999">
        <v>2332.335</v>
      </c>
      <c r="D999">
        <v>2230.5810000000001</v>
      </c>
      <c r="E999">
        <v>2328.5740000000001</v>
      </c>
      <c r="F999">
        <v>2251.127</v>
      </c>
      <c r="O999">
        <v>2332.335</v>
      </c>
      <c r="P999">
        <v>2328.5740000000001</v>
      </c>
    </row>
    <row r="1000" spans="1:16" x14ac:dyDescent="0.25">
      <c r="A1000" s="9">
        <v>39860</v>
      </c>
      <c r="B1000">
        <v>2354.11</v>
      </c>
      <c r="C1000">
        <v>2404.2730000000001</v>
      </c>
      <c r="D1000">
        <v>2320.8629999999998</v>
      </c>
      <c r="E1000">
        <v>2404.2730000000001</v>
      </c>
      <c r="F1000">
        <v>2354.11</v>
      </c>
      <c r="O1000">
        <v>2404.2730000000001</v>
      </c>
      <c r="P1000">
        <v>2404.2730000000001</v>
      </c>
    </row>
    <row r="1001" spans="1:16" x14ac:dyDescent="0.25">
      <c r="A1001" s="9">
        <v>39861</v>
      </c>
      <c r="B1001">
        <v>2403.768</v>
      </c>
      <c r="C1001">
        <v>2408.5189999999998</v>
      </c>
      <c r="D1001">
        <v>2320.3649999999998</v>
      </c>
      <c r="E1001">
        <v>2320.7579999999998</v>
      </c>
      <c r="F1001">
        <v>2403.768</v>
      </c>
      <c r="O1001">
        <v>2408.5189999999998</v>
      </c>
      <c r="P1001">
        <v>2320.7579999999998</v>
      </c>
    </row>
    <row r="1002" spans="1:16" x14ac:dyDescent="0.25">
      <c r="A1002" s="9">
        <v>39862</v>
      </c>
      <c r="B1002">
        <v>2260.6689999999999</v>
      </c>
      <c r="C1002">
        <v>2304.2719999999999</v>
      </c>
      <c r="D1002">
        <v>2203.748</v>
      </c>
      <c r="E1002">
        <v>2206.9409999999998</v>
      </c>
      <c r="F1002">
        <v>2260.6689999999999</v>
      </c>
      <c r="O1002">
        <v>2304.2719999999999</v>
      </c>
      <c r="P1002">
        <v>2206.9409999999998</v>
      </c>
    </row>
    <row r="1003" spans="1:16" x14ac:dyDescent="0.25">
      <c r="A1003" s="9">
        <v>39863</v>
      </c>
      <c r="B1003">
        <v>2230.5940000000001</v>
      </c>
      <c r="C1003">
        <v>2272.181</v>
      </c>
      <c r="D1003">
        <v>2211.056</v>
      </c>
      <c r="E1003">
        <v>2255.8380000000002</v>
      </c>
      <c r="F1003">
        <v>2230.5940000000001</v>
      </c>
      <c r="O1003">
        <v>2272.181</v>
      </c>
      <c r="P1003">
        <v>2255.8380000000002</v>
      </c>
    </row>
    <row r="1004" spans="1:16" x14ac:dyDescent="0.25">
      <c r="A1004" s="9">
        <v>39864</v>
      </c>
      <c r="B1004">
        <v>2265.6579999999999</v>
      </c>
      <c r="C1004">
        <v>2330.797</v>
      </c>
      <c r="D1004">
        <v>2236.4690000000001</v>
      </c>
      <c r="E1004">
        <v>2330.672</v>
      </c>
      <c r="F1004">
        <v>2265.6579999999999</v>
      </c>
      <c r="O1004">
        <v>2330.797</v>
      </c>
      <c r="P1004">
        <v>2330.672</v>
      </c>
    </row>
    <row r="1005" spans="1:16" x14ac:dyDescent="0.25">
      <c r="A1005" s="9">
        <v>39867</v>
      </c>
      <c r="B1005">
        <v>2321.37</v>
      </c>
      <c r="C1005">
        <v>2396.5700000000002</v>
      </c>
      <c r="D1005">
        <v>2290.4409999999998</v>
      </c>
      <c r="E1005">
        <v>2386.7089999999998</v>
      </c>
      <c r="F1005">
        <v>2321.37</v>
      </c>
      <c r="O1005">
        <v>2396.5700000000002</v>
      </c>
      <c r="P1005">
        <v>2386.7089999999998</v>
      </c>
    </row>
    <row r="1006" spans="1:16" x14ac:dyDescent="0.25">
      <c r="A1006" s="9">
        <v>39868</v>
      </c>
      <c r="B1006">
        <v>2355.1410000000001</v>
      </c>
      <c r="C1006">
        <v>2395.0859999999998</v>
      </c>
      <c r="D1006">
        <v>2290.614</v>
      </c>
      <c r="E1006">
        <v>2291.9580000000001</v>
      </c>
      <c r="F1006">
        <v>2355.1410000000001</v>
      </c>
      <c r="O1006">
        <v>2395.0859999999998</v>
      </c>
      <c r="P1006">
        <v>2291.9580000000001</v>
      </c>
    </row>
    <row r="1007" spans="1:16" x14ac:dyDescent="0.25">
      <c r="A1007" s="9">
        <v>39869</v>
      </c>
      <c r="B1007">
        <v>2320.819</v>
      </c>
      <c r="C1007">
        <v>2337.134</v>
      </c>
      <c r="D1007">
        <v>2217.3919999999998</v>
      </c>
      <c r="E1007">
        <v>2277.2080000000001</v>
      </c>
      <c r="F1007">
        <v>2320.819</v>
      </c>
      <c r="O1007">
        <v>2337.134</v>
      </c>
      <c r="P1007">
        <v>2277.2080000000001</v>
      </c>
    </row>
    <row r="1008" spans="1:16" x14ac:dyDescent="0.25">
      <c r="A1008" s="9">
        <v>39870</v>
      </c>
      <c r="B1008">
        <v>2277.9279999999999</v>
      </c>
      <c r="C1008">
        <v>2311.4659999999999</v>
      </c>
      <c r="D1008">
        <v>2107.5770000000002</v>
      </c>
      <c r="E1008">
        <v>2137.4250000000002</v>
      </c>
      <c r="F1008">
        <v>2277.9279999999999</v>
      </c>
      <c r="O1008">
        <v>2311.4659999999999</v>
      </c>
      <c r="P1008">
        <v>2137.4250000000002</v>
      </c>
    </row>
    <row r="1009" spans="1:16" x14ac:dyDescent="0.25">
      <c r="A1009" s="9">
        <v>39871</v>
      </c>
      <c r="B1009">
        <v>2109.6799999999998</v>
      </c>
      <c r="C1009">
        <v>2123.2539999999999</v>
      </c>
      <c r="D1009">
        <v>2013.9570000000001</v>
      </c>
      <c r="E1009">
        <v>2038.242</v>
      </c>
      <c r="F1009">
        <v>2109.6799999999998</v>
      </c>
      <c r="O1009">
        <v>2123.2539999999999</v>
      </c>
      <c r="P1009">
        <v>2038.242</v>
      </c>
    </row>
    <row r="1010" spans="1:16" x14ac:dyDescent="0.25">
      <c r="A1010" s="9">
        <v>39874</v>
      </c>
      <c r="B1010">
        <v>2014.731</v>
      </c>
      <c r="C1010">
        <v>2078.1869999999999</v>
      </c>
      <c r="D1010">
        <v>2006.047</v>
      </c>
      <c r="E1010">
        <v>2068.4119999999998</v>
      </c>
      <c r="F1010">
        <v>2014.731</v>
      </c>
      <c r="O1010">
        <v>2078.1869999999999</v>
      </c>
      <c r="P1010">
        <v>2068.4119999999998</v>
      </c>
    </row>
    <row r="1011" spans="1:16" x14ac:dyDescent="0.25">
      <c r="A1011" s="9">
        <v>39875</v>
      </c>
      <c r="B1011">
        <v>2019.028</v>
      </c>
      <c r="C1011">
        <v>2091.1320000000001</v>
      </c>
      <c r="D1011">
        <v>2004.893</v>
      </c>
      <c r="E1011">
        <v>2069.971</v>
      </c>
      <c r="F1011">
        <v>2019.028</v>
      </c>
      <c r="O1011">
        <v>2091.1320000000001</v>
      </c>
      <c r="P1011">
        <v>2069.971</v>
      </c>
    </row>
    <row r="1012" spans="1:16" x14ac:dyDescent="0.25">
      <c r="A1012" s="9">
        <v>39876</v>
      </c>
      <c r="B1012">
        <v>2076.6320000000001</v>
      </c>
      <c r="C1012">
        <v>2210.8449999999998</v>
      </c>
      <c r="D1012">
        <v>2076.6320000000001</v>
      </c>
      <c r="E1012">
        <v>2205.125</v>
      </c>
      <c r="F1012">
        <v>2076.6320000000001</v>
      </c>
      <c r="O1012">
        <v>2210.8449999999998</v>
      </c>
      <c r="P1012">
        <v>2205.125</v>
      </c>
    </row>
    <row r="1013" spans="1:16" x14ac:dyDescent="0.25">
      <c r="A1013" s="9">
        <v>39877</v>
      </c>
      <c r="B1013">
        <v>2237.9630000000002</v>
      </c>
      <c r="C1013">
        <v>2252.9110000000001</v>
      </c>
      <c r="D1013">
        <v>2174.6750000000002</v>
      </c>
      <c r="E1013">
        <v>2220.9160000000002</v>
      </c>
      <c r="F1013">
        <v>2237.9630000000002</v>
      </c>
      <c r="O1013">
        <v>2252.9110000000001</v>
      </c>
      <c r="P1013">
        <v>2220.9160000000002</v>
      </c>
    </row>
    <row r="1014" spans="1:16" x14ac:dyDescent="0.25">
      <c r="A1014" s="9">
        <v>39878</v>
      </c>
      <c r="B1014">
        <v>2178.8809999999999</v>
      </c>
      <c r="C1014">
        <v>2213.6689999999999</v>
      </c>
      <c r="D1014">
        <v>2164.0740000000001</v>
      </c>
      <c r="E1014">
        <v>2196.221</v>
      </c>
      <c r="F1014">
        <v>2178.8809999999999</v>
      </c>
      <c r="O1014">
        <v>2213.6689999999999</v>
      </c>
      <c r="P1014">
        <v>2196.221</v>
      </c>
    </row>
    <row r="1015" spans="1:16" x14ac:dyDescent="0.25">
      <c r="A1015" s="9">
        <v>39881</v>
      </c>
      <c r="B1015">
        <v>2210.145</v>
      </c>
      <c r="C1015">
        <v>2230.0529999999999</v>
      </c>
      <c r="D1015">
        <v>2105.866</v>
      </c>
      <c r="E1015">
        <v>2107.4050000000002</v>
      </c>
      <c r="F1015">
        <v>2210.145</v>
      </c>
      <c r="O1015">
        <v>2230.0529999999999</v>
      </c>
      <c r="P1015">
        <v>2107.4050000000002</v>
      </c>
    </row>
    <row r="1016" spans="1:16" x14ac:dyDescent="0.25">
      <c r="A1016" s="9">
        <v>39882</v>
      </c>
      <c r="B1016">
        <v>2079.7959999999998</v>
      </c>
      <c r="C1016">
        <v>2147.5459999999998</v>
      </c>
      <c r="D1016">
        <v>2074.163</v>
      </c>
      <c r="E1016">
        <v>2147.5459999999998</v>
      </c>
      <c r="F1016">
        <v>2079.7959999999998</v>
      </c>
      <c r="O1016">
        <v>2147.5459999999998</v>
      </c>
      <c r="P1016">
        <v>2147.5459999999998</v>
      </c>
    </row>
    <row r="1017" spans="1:16" x14ac:dyDescent="0.25">
      <c r="A1017" s="9">
        <v>39883</v>
      </c>
      <c r="B1017">
        <v>2193.509</v>
      </c>
      <c r="C1017">
        <v>2204.4380000000001</v>
      </c>
      <c r="D1017">
        <v>2125.002</v>
      </c>
      <c r="E1017">
        <v>2135.674</v>
      </c>
      <c r="F1017">
        <v>2193.509</v>
      </c>
      <c r="O1017">
        <v>2204.4380000000001</v>
      </c>
      <c r="P1017">
        <v>2135.674</v>
      </c>
    </row>
    <row r="1018" spans="1:16" x14ac:dyDescent="0.25">
      <c r="A1018" s="9">
        <v>39884</v>
      </c>
      <c r="B1018">
        <v>2123.5419999999999</v>
      </c>
      <c r="C1018">
        <v>2141.5279999999998</v>
      </c>
      <c r="D1018">
        <v>2074.835</v>
      </c>
      <c r="E1018">
        <v>2133.8429999999998</v>
      </c>
      <c r="F1018">
        <v>2123.5419999999999</v>
      </c>
      <c r="O1018">
        <v>2141.5279999999998</v>
      </c>
      <c r="P1018">
        <v>2133.8429999999998</v>
      </c>
    </row>
    <row r="1019" spans="1:16" x14ac:dyDescent="0.25">
      <c r="A1019" s="9">
        <v>39885</v>
      </c>
      <c r="B1019">
        <v>2147.09</v>
      </c>
      <c r="C1019">
        <v>2158.4830000000002</v>
      </c>
      <c r="D1019">
        <v>2109.2910000000002</v>
      </c>
      <c r="E1019">
        <v>2111.6970000000001</v>
      </c>
      <c r="F1019">
        <v>2147.09</v>
      </c>
      <c r="O1019">
        <v>2158.4830000000002</v>
      </c>
      <c r="P1019">
        <v>2111.6970000000001</v>
      </c>
    </row>
    <row r="1020" spans="1:16" x14ac:dyDescent="0.25">
      <c r="A1020" s="9">
        <v>39888</v>
      </c>
      <c r="B1020">
        <v>2107.0970000000002</v>
      </c>
      <c r="C1020">
        <v>2144.1509999999998</v>
      </c>
      <c r="D1020">
        <v>2092.8150000000001</v>
      </c>
      <c r="E1020">
        <v>2140.6129999999998</v>
      </c>
      <c r="F1020">
        <v>2107.0970000000002</v>
      </c>
      <c r="O1020">
        <v>2144.1509999999998</v>
      </c>
      <c r="P1020">
        <v>2140.6129999999998</v>
      </c>
    </row>
    <row r="1021" spans="1:16" x14ac:dyDescent="0.25">
      <c r="A1021" s="9">
        <v>39889</v>
      </c>
      <c r="B1021">
        <v>2148.326</v>
      </c>
      <c r="C1021">
        <v>2227.63</v>
      </c>
      <c r="D1021">
        <v>2142.1030000000001</v>
      </c>
      <c r="E1021">
        <v>2222.98</v>
      </c>
      <c r="F1021">
        <v>2148.326</v>
      </c>
      <c r="O1021">
        <v>2227.63</v>
      </c>
      <c r="P1021">
        <v>2222.98</v>
      </c>
    </row>
    <row r="1022" spans="1:16" x14ac:dyDescent="0.25">
      <c r="A1022" s="9">
        <v>39890</v>
      </c>
      <c r="B1022">
        <v>2235.3679999999999</v>
      </c>
      <c r="C1022">
        <v>2296.357</v>
      </c>
      <c r="D1022">
        <v>2232.6909999999998</v>
      </c>
      <c r="E1022">
        <v>2255.127</v>
      </c>
      <c r="F1022">
        <v>2235.3679999999999</v>
      </c>
      <c r="O1022">
        <v>2296.357</v>
      </c>
      <c r="P1022">
        <v>2255.127</v>
      </c>
    </row>
    <row r="1023" spans="1:16" x14ac:dyDescent="0.25">
      <c r="A1023" s="9">
        <v>39891</v>
      </c>
      <c r="B1023">
        <v>2259.89</v>
      </c>
      <c r="C1023">
        <v>2311.165</v>
      </c>
      <c r="D1023">
        <v>2250.723</v>
      </c>
      <c r="E1023">
        <v>2309.848</v>
      </c>
      <c r="F1023">
        <v>2259.89</v>
      </c>
      <c r="O1023">
        <v>2311.165</v>
      </c>
      <c r="P1023">
        <v>2309.848</v>
      </c>
    </row>
    <row r="1024" spans="1:16" x14ac:dyDescent="0.25">
      <c r="A1024" s="9">
        <v>39892</v>
      </c>
      <c r="B1024">
        <v>2320.585</v>
      </c>
      <c r="C1024">
        <v>2353.7350000000001</v>
      </c>
      <c r="D1024">
        <v>2293.453</v>
      </c>
      <c r="E1024">
        <v>2337.3200000000002</v>
      </c>
      <c r="F1024">
        <v>2320.585</v>
      </c>
      <c r="O1024">
        <v>2353.7350000000001</v>
      </c>
      <c r="P1024">
        <v>2337.3200000000002</v>
      </c>
    </row>
    <row r="1025" spans="1:16" x14ac:dyDescent="0.25">
      <c r="A1025" s="9">
        <v>39895</v>
      </c>
      <c r="B1025">
        <v>2350.2350000000001</v>
      </c>
      <c r="C1025">
        <v>2410.846</v>
      </c>
      <c r="D1025">
        <v>2340.232</v>
      </c>
      <c r="E1025">
        <v>2392.7130000000002</v>
      </c>
      <c r="F1025">
        <v>2350.2350000000001</v>
      </c>
      <c r="O1025">
        <v>2410.846</v>
      </c>
      <c r="P1025">
        <v>2392.7130000000002</v>
      </c>
    </row>
    <row r="1026" spans="1:16" x14ac:dyDescent="0.25">
      <c r="A1026" s="9">
        <v>39896</v>
      </c>
      <c r="B1026">
        <v>2420.5300000000002</v>
      </c>
      <c r="C1026">
        <v>2425.576</v>
      </c>
      <c r="D1026">
        <v>2385.951</v>
      </c>
      <c r="E1026">
        <v>2410.7840000000001</v>
      </c>
      <c r="F1026">
        <v>2420.5300000000002</v>
      </c>
      <c r="O1026">
        <v>2425.576</v>
      </c>
      <c r="P1026">
        <v>2410.7840000000001</v>
      </c>
    </row>
    <row r="1027" spans="1:16" x14ac:dyDescent="0.25">
      <c r="A1027" s="9">
        <v>39897</v>
      </c>
      <c r="B1027">
        <v>2393.777</v>
      </c>
      <c r="C1027">
        <v>2414.8820000000001</v>
      </c>
      <c r="D1027">
        <v>2339.4229999999998</v>
      </c>
      <c r="E1027">
        <v>2339.5709999999999</v>
      </c>
      <c r="F1027">
        <v>2393.777</v>
      </c>
      <c r="O1027">
        <v>2414.8820000000001</v>
      </c>
      <c r="P1027">
        <v>2339.5709999999999</v>
      </c>
    </row>
    <row r="1028" spans="1:16" x14ac:dyDescent="0.25">
      <c r="A1028" s="9">
        <v>39898</v>
      </c>
      <c r="B1028">
        <v>2342.7579999999998</v>
      </c>
      <c r="C1028">
        <v>2408.886</v>
      </c>
      <c r="D1028">
        <v>2304.694</v>
      </c>
      <c r="E1028">
        <v>2408.6309999999999</v>
      </c>
      <c r="F1028">
        <v>2342.7579999999998</v>
      </c>
      <c r="O1028">
        <v>2408.886</v>
      </c>
      <c r="P1028">
        <v>2408.6309999999999</v>
      </c>
    </row>
    <row r="1029" spans="1:16" x14ac:dyDescent="0.25">
      <c r="A1029" s="9">
        <v>39899</v>
      </c>
      <c r="B1029">
        <v>2430.261</v>
      </c>
      <c r="C1029">
        <v>2469.6460000000002</v>
      </c>
      <c r="D1029">
        <v>2411.502</v>
      </c>
      <c r="E1029">
        <v>2437.8110000000001</v>
      </c>
      <c r="F1029">
        <v>2430.261</v>
      </c>
      <c r="O1029">
        <v>2469.6460000000002</v>
      </c>
      <c r="P1029">
        <v>2437.8110000000001</v>
      </c>
    </row>
    <row r="1030" spans="1:16" x14ac:dyDescent="0.25">
      <c r="A1030" s="9">
        <v>39902</v>
      </c>
      <c r="B1030">
        <v>2433.2649999999999</v>
      </c>
      <c r="C1030">
        <v>2433.7440000000001</v>
      </c>
      <c r="D1030">
        <v>2395.7930000000001</v>
      </c>
      <c r="E1030">
        <v>2409.3200000000002</v>
      </c>
      <c r="F1030">
        <v>2433.2649999999999</v>
      </c>
      <c r="O1030">
        <v>2433.7440000000001</v>
      </c>
      <c r="P1030">
        <v>2409.3200000000002</v>
      </c>
    </row>
    <row r="1031" spans="1:16" x14ac:dyDescent="0.25">
      <c r="A1031" s="9">
        <v>39903</v>
      </c>
      <c r="B1031">
        <v>2360.8420000000001</v>
      </c>
      <c r="C1031">
        <v>2408.1970000000001</v>
      </c>
      <c r="D1031">
        <v>2338.866</v>
      </c>
      <c r="E1031">
        <v>2407.2979999999998</v>
      </c>
      <c r="F1031">
        <v>2360.8420000000001</v>
      </c>
      <c r="O1031">
        <v>2408.1970000000001</v>
      </c>
      <c r="P1031">
        <v>2407.2979999999998</v>
      </c>
    </row>
    <row r="1032" spans="1:16" x14ac:dyDescent="0.25">
      <c r="A1032" s="9">
        <v>39904</v>
      </c>
      <c r="B1032">
        <v>2422.0320000000002</v>
      </c>
      <c r="C1032">
        <v>2476.576</v>
      </c>
      <c r="D1032">
        <v>2422.0239999999999</v>
      </c>
      <c r="E1032">
        <v>2466.3069999999998</v>
      </c>
      <c r="F1032">
        <v>2422.0320000000002</v>
      </c>
      <c r="O1032">
        <v>2476.576</v>
      </c>
      <c r="P1032">
        <v>2466.3069999999998</v>
      </c>
    </row>
    <row r="1033" spans="1:16" x14ac:dyDescent="0.25">
      <c r="A1033" s="9">
        <v>39905</v>
      </c>
      <c r="B1033">
        <v>2473.5030000000002</v>
      </c>
      <c r="C1033">
        <v>2513.5830000000001</v>
      </c>
      <c r="D1033">
        <v>2459.489</v>
      </c>
      <c r="E1033">
        <v>2489.7089999999998</v>
      </c>
      <c r="F1033">
        <v>2473.5030000000002</v>
      </c>
      <c r="O1033">
        <v>2513.5830000000001</v>
      </c>
      <c r="P1033">
        <v>2489.7089999999998</v>
      </c>
    </row>
    <row r="1034" spans="1:16" x14ac:dyDescent="0.25">
      <c r="A1034" s="9">
        <v>39906</v>
      </c>
      <c r="B1034">
        <v>2508.6509999999998</v>
      </c>
      <c r="C1034">
        <v>2515.0149999999999</v>
      </c>
      <c r="D1034">
        <v>2449.7190000000001</v>
      </c>
      <c r="E1034">
        <v>2464.078</v>
      </c>
      <c r="F1034">
        <v>2508.6509999999998</v>
      </c>
      <c r="O1034">
        <v>2515.0149999999999</v>
      </c>
      <c r="P1034">
        <v>2464.078</v>
      </c>
    </row>
    <row r="1035" spans="1:16" x14ac:dyDescent="0.25">
      <c r="A1035" s="9">
        <v>39910</v>
      </c>
      <c r="B1035">
        <v>2466.9760000000001</v>
      </c>
      <c r="C1035">
        <v>2491.6840000000002</v>
      </c>
      <c r="D1035">
        <v>2451.9989999999998</v>
      </c>
      <c r="E1035">
        <v>2480.8359999999998</v>
      </c>
      <c r="F1035">
        <v>2466.9760000000001</v>
      </c>
      <c r="O1035">
        <v>2491.6840000000002</v>
      </c>
      <c r="P1035">
        <v>2480.8359999999998</v>
      </c>
    </row>
    <row r="1036" spans="1:16" x14ac:dyDescent="0.25">
      <c r="A1036" s="9">
        <v>39911</v>
      </c>
      <c r="B1036">
        <v>2469.194</v>
      </c>
      <c r="C1036">
        <v>2470.373</v>
      </c>
      <c r="D1036">
        <v>2395.2289999999998</v>
      </c>
      <c r="E1036">
        <v>2395.2289999999998</v>
      </c>
      <c r="F1036">
        <v>2469.194</v>
      </c>
      <c r="O1036">
        <v>2470.373</v>
      </c>
      <c r="P1036">
        <v>2395.2289999999998</v>
      </c>
    </row>
    <row r="1037" spans="1:16" x14ac:dyDescent="0.25">
      <c r="A1037" s="9">
        <v>39912</v>
      </c>
      <c r="B1037">
        <v>2391.2249999999999</v>
      </c>
      <c r="C1037">
        <v>2430.3969999999999</v>
      </c>
      <c r="D1037">
        <v>2374.3519999999999</v>
      </c>
      <c r="E1037">
        <v>2430.2370000000001</v>
      </c>
      <c r="F1037">
        <v>2391.2249999999999</v>
      </c>
      <c r="O1037">
        <v>2430.3969999999999</v>
      </c>
      <c r="P1037">
        <v>2430.2370000000001</v>
      </c>
    </row>
    <row r="1038" spans="1:16" x14ac:dyDescent="0.25">
      <c r="A1038" s="9">
        <v>39913</v>
      </c>
      <c r="B1038">
        <v>2446.473</v>
      </c>
      <c r="C1038">
        <v>2501.7809999999999</v>
      </c>
      <c r="D1038">
        <v>2430.5039999999999</v>
      </c>
      <c r="E1038">
        <v>2500.3389999999999</v>
      </c>
      <c r="F1038">
        <v>2446.473</v>
      </c>
      <c r="O1038">
        <v>2501.7809999999999</v>
      </c>
      <c r="P1038">
        <v>2500.3389999999999</v>
      </c>
    </row>
    <row r="1039" spans="1:16" x14ac:dyDescent="0.25">
      <c r="A1039" s="9">
        <v>39916</v>
      </c>
      <c r="B1039">
        <v>2523.0189999999998</v>
      </c>
      <c r="C1039">
        <v>2581.2260000000001</v>
      </c>
      <c r="D1039">
        <v>2518.2600000000002</v>
      </c>
      <c r="E1039">
        <v>2575.4630000000002</v>
      </c>
      <c r="F1039">
        <v>2523.0189999999998</v>
      </c>
      <c r="O1039">
        <v>2581.2260000000001</v>
      </c>
      <c r="P1039">
        <v>2575.4630000000002</v>
      </c>
    </row>
    <row r="1040" spans="1:16" x14ac:dyDescent="0.25">
      <c r="A1040" s="9">
        <v>39917</v>
      </c>
      <c r="B1040">
        <v>2571.145</v>
      </c>
      <c r="C1040">
        <v>2607.5810000000001</v>
      </c>
      <c r="D1040">
        <v>2553.69</v>
      </c>
      <c r="E1040">
        <v>2598.09</v>
      </c>
      <c r="F1040">
        <v>2571.145</v>
      </c>
      <c r="O1040">
        <v>2607.5810000000001</v>
      </c>
      <c r="P1040">
        <v>2598.09</v>
      </c>
    </row>
    <row r="1041" spans="1:16" x14ac:dyDescent="0.25">
      <c r="A1041" s="9">
        <v>39918</v>
      </c>
      <c r="B1041">
        <v>2583.7330000000002</v>
      </c>
      <c r="C1041">
        <v>2636.424</v>
      </c>
      <c r="D1041">
        <v>2567.192</v>
      </c>
      <c r="E1041">
        <v>2626.8580000000002</v>
      </c>
      <c r="F1041">
        <v>2583.7330000000002</v>
      </c>
      <c r="O1041">
        <v>2636.424</v>
      </c>
      <c r="P1041">
        <v>2626.8580000000002</v>
      </c>
    </row>
    <row r="1042" spans="1:16" x14ac:dyDescent="0.25">
      <c r="A1042" s="9">
        <v>39919</v>
      </c>
      <c r="B1042">
        <v>2634.8510000000001</v>
      </c>
      <c r="C1042">
        <v>2664.73</v>
      </c>
      <c r="D1042">
        <v>2598.9859999999999</v>
      </c>
      <c r="E1042">
        <v>2641.0909999999999</v>
      </c>
      <c r="F1042">
        <v>2634.8510000000001</v>
      </c>
      <c r="O1042">
        <v>2664.73</v>
      </c>
      <c r="P1042">
        <v>2641.0909999999999</v>
      </c>
    </row>
    <row r="1043" spans="1:16" x14ac:dyDescent="0.25">
      <c r="A1043" s="9">
        <v>39920</v>
      </c>
      <c r="B1043">
        <v>2630.797</v>
      </c>
      <c r="C1043">
        <v>2630.8139999999999</v>
      </c>
      <c r="D1043">
        <v>2555.4699999999998</v>
      </c>
      <c r="E1043">
        <v>2587.038</v>
      </c>
      <c r="F1043">
        <v>2630.797</v>
      </c>
      <c r="O1043">
        <v>2630.8139999999999</v>
      </c>
      <c r="P1043">
        <v>2587.038</v>
      </c>
    </row>
    <row r="1044" spans="1:16" x14ac:dyDescent="0.25">
      <c r="A1044" s="9">
        <v>39923</v>
      </c>
      <c r="B1044">
        <v>2579.1790000000001</v>
      </c>
      <c r="C1044">
        <v>2642.0340000000001</v>
      </c>
      <c r="D1044">
        <v>2575.9989999999998</v>
      </c>
      <c r="E1044">
        <v>2641.1860000000001</v>
      </c>
      <c r="F1044">
        <v>2579.1790000000001</v>
      </c>
      <c r="O1044">
        <v>2642.0340000000001</v>
      </c>
      <c r="P1044">
        <v>2641.1860000000001</v>
      </c>
    </row>
    <row r="1045" spans="1:16" x14ac:dyDescent="0.25">
      <c r="A1045" s="9">
        <v>39924</v>
      </c>
      <c r="B1045">
        <v>2608.567</v>
      </c>
      <c r="C1045">
        <v>2634.864</v>
      </c>
      <c r="D1045">
        <v>2564.373</v>
      </c>
      <c r="E1045">
        <v>2614.9589999999998</v>
      </c>
      <c r="F1045">
        <v>2608.567</v>
      </c>
      <c r="O1045">
        <v>2634.864</v>
      </c>
      <c r="P1045">
        <v>2614.9589999999998</v>
      </c>
    </row>
    <row r="1046" spans="1:16" x14ac:dyDescent="0.25">
      <c r="A1046" s="9">
        <v>39925</v>
      </c>
      <c r="B1046">
        <v>2623.6379999999999</v>
      </c>
      <c r="C1046">
        <v>2645.1559999999999</v>
      </c>
      <c r="D1046">
        <v>2495.8989999999999</v>
      </c>
      <c r="E1046">
        <v>2506.6640000000002</v>
      </c>
      <c r="F1046">
        <v>2623.6379999999999</v>
      </c>
      <c r="O1046">
        <v>2645.1559999999999</v>
      </c>
      <c r="P1046">
        <v>2506.6640000000002</v>
      </c>
    </row>
    <row r="1047" spans="1:16" x14ac:dyDescent="0.25">
      <c r="A1047" s="9">
        <v>39926</v>
      </c>
      <c r="B1047">
        <v>2482.0450000000001</v>
      </c>
      <c r="C1047">
        <v>2546.7429999999999</v>
      </c>
      <c r="D1047">
        <v>2473.2249999999999</v>
      </c>
      <c r="E1047">
        <v>2533.951</v>
      </c>
      <c r="F1047">
        <v>2482.0450000000001</v>
      </c>
      <c r="O1047">
        <v>2546.7429999999999</v>
      </c>
      <c r="P1047">
        <v>2533.951</v>
      </c>
    </row>
    <row r="1048" spans="1:16" x14ac:dyDescent="0.25">
      <c r="A1048" s="9">
        <v>39927</v>
      </c>
      <c r="B1048">
        <v>2540.7750000000001</v>
      </c>
      <c r="C1048">
        <v>2544.154</v>
      </c>
      <c r="D1048">
        <v>2499.2260000000001</v>
      </c>
      <c r="E1048">
        <v>2501.4780000000001</v>
      </c>
      <c r="F1048">
        <v>2540.7750000000001</v>
      </c>
      <c r="O1048">
        <v>2544.154</v>
      </c>
      <c r="P1048">
        <v>2501.4780000000001</v>
      </c>
    </row>
    <row r="1049" spans="1:16" x14ac:dyDescent="0.25">
      <c r="A1049" s="9">
        <v>39930</v>
      </c>
      <c r="B1049">
        <v>2495.0949999999998</v>
      </c>
      <c r="C1049">
        <v>2501.1819999999998</v>
      </c>
      <c r="D1049">
        <v>2408.4540000000002</v>
      </c>
      <c r="E1049">
        <v>2420.096</v>
      </c>
      <c r="F1049">
        <v>2495.0949999999998</v>
      </c>
      <c r="O1049">
        <v>2501.1819999999998</v>
      </c>
      <c r="P1049">
        <v>2420.096</v>
      </c>
    </row>
    <row r="1050" spans="1:16" x14ac:dyDescent="0.25">
      <c r="A1050" s="9">
        <v>39931</v>
      </c>
      <c r="B1050">
        <v>2402.6219999999998</v>
      </c>
      <c r="C1050">
        <v>2445.6930000000002</v>
      </c>
      <c r="D1050">
        <v>2399.8130000000001</v>
      </c>
      <c r="E1050">
        <v>2433.6779999999999</v>
      </c>
      <c r="F1050">
        <v>2402.6219999999998</v>
      </c>
      <c r="O1050">
        <v>2445.6930000000002</v>
      </c>
      <c r="P1050">
        <v>2433.6779999999999</v>
      </c>
    </row>
    <row r="1051" spans="1:16" x14ac:dyDescent="0.25">
      <c r="A1051" s="9">
        <v>39932</v>
      </c>
      <c r="B1051">
        <v>2431.377</v>
      </c>
      <c r="C1051">
        <v>2500.6109999999999</v>
      </c>
      <c r="D1051">
        <v>2424.9589999999998</v>
      </c>
      <c r="E1051">
        <v>2493.7689999999998</v>
      </c>
      <c r="F1051">
        <v>2431.377</v>
      </c>
      <c r="O1051">
        <v>2500.6109999999999</v>
      </c>
      <c r="P1051">
        <v>2493.7689999999998</v>
      </c>
    </row>
    <row r="1052" spans="1:16" x14ac:dyDescent="0.25">
      <c r="A1052" s="9">
        <v>39933</v>
      </c>
      <c r="B1052">
        <v>2512.7440000000001</v>
      </c>
      <c r="C1052">
        <v>2528.826</v>
      </c>
      <c r="D1052">
        <v>2495.239</v>
      </c>
      <c r="E1052">
        <v>2513.3429999999998</v>
      </c>
      <c r="F1052">
        <v>2512.7440000000001</v>
      </c>
      <c r="O1052">
        <v>2528.826</v>
      </c>
      <c r="P1052">
        <v>2513.3429999999998</v>
      </c>
    </row>
    <row r="1053" spans="1:16" x14ac:dyDescent="0.25">
      <c r="A1053" s="9">
        <v>39937</v>
      </c>
      <c r="B1053">
        <v>2531.4989999999998</v>
      </c>
      <c r="C1053">
        <v>2624.72</v>
      </c>
      <c r="D1053">
        <v>2531.4989999999998</v>
      </c>
      <c r="E1053">
        <v>2624.5430000000001</v>
      </c>
      <c r="F1053">
        <v>2531.4989999999998</v>
      </c>
      <c r="O1053">
        <v>2624.72</v>
      </c>
      <c r="P1053">
        <v>2624.5430000000001</v>
      </c>
    </row>
    <row r="1054" spans="1:16" x14ac:dyDescent="0.25">
      <c r="A1054" s="9">
        <v>39938</v>
      </c>
      <c r="B1054">
        <v>2645.473</v>
      </c>
      <c r="C1054">
        <v>2653.2979999999998</v>
      </c>
      <c r="D1054">
        <v>2616.1640000000002</v>
      </c>
      <c r="E1054">
        <v>2636.42</v>
      </c>
      <c r="F1054">
        <v>2645.473</v>
      </c>
      <c r="O1054">
        <v>2653.2979999999998</v>
      </c>
      <c r="P1054">
        <v>2636.42</v>
      </c>
    </row>
    <row r="1055" spans="1:16" x14ac:dyDescent="0.25">
      <c r="A1055" s="9">
        <v>39939</v>
      </c>
      <c r="B1055">
        <v>2633.52</v>
      </c>
      <c r="C1055">
        <v>2684.7820000000002</v>
      </c>
      <c r="D1055">
        <v>2622.66</v>
      </c>
      <c r="E1055">
        <v>2681.2919999999999</v>
      </c>
      <c r="F1055">
        <v>2633.52</v>
      </c>
      <c r="O1055">
        <v>2684.7820000000002</v>
      </c>
      <c r="P1055">
        <v>2681.2919999999999</v>
      </c>
    </row>
    <row r="1056" spans="1:16" x14ac:dyDescent="0.25">
      <c r="A1056" s="9">
        <v>39940</v>
      </c>
      <c r="B1056">
        <v>2705.6970000000001</v>
      </c>
      <c r="C1056">
        <v>2720.97</v>
      </c>
      <c r="D1056">
        <v>2632.8589999999999</v>
      </c>
      <c r="E1056">
        <v>2668.451</v>
      </c>
      <c r="F1056">
        <v>2705.6970000000001</v>
      </c>
      <c r="O1056">
        <v>2720.97</v>
      </c>
      <c r="P1056">
        <v>2668.451</v>
      </c>
    </row>
    <row r="1057" spans="1:16" x14ac:dyDescent="0.25">
      <c r="A1057" s="9">
        <v>39941</v>
      </c>
      <c r="B1057">
        <v>2645.0859999999998</v>
      </c>
      <c r="C1057">
        <v>2671.91</v>
      </c>
      <c r="D1057">
        <v>2612.7489999999998</v>
      </c>
      <c r="E1057">
        <v>2657.4070000000002</v>
      </c>
      <c r="F1057">
        <v>2645.0859999999998</v>
      </c>
      <c r="O1057">
        <v>2671.91</v>
      </c>
      <c r="P1057">
        <v>2657.4070000000002</v>
      </c>
    </row>
    <row r="1058" spans="1:16" x14ac:dyDescent="0.25">
      <c r="A1058" s="9">
        <v>39944</v>
      </c>
      <c r="B1058">
        <v>2668.0619999999999</v>
      </c>
      <c r="C1058">
        <v>2680.9459999999999</v>
      </c>
      <c r="D1058">
        <v>2576.4940000000001</v>
      </c>
      <c r="E1058">
        <v>2578.0740000000001</v>
      </c>
      <c r="F1058">
        <v>2668.0619999999999</v>
      </c>
      <c r="O1058">
        <v>2680.9459999999999</v>
      </c>
      <c r="P1058">
        <v>2578.0740000000001</v>
      </c>
    </row>
    <row r="1059" spans="1:16" x14ac:dyDescent="0.25">
      <c r="A1059" s="9">
        <v>39945</v>
      </c>
      <c r="B1059">
        <v>2554.0970000000002</v>
      </c>
      <c r="C1059">
        <v>2656.3110000000001</v>
      </c>
      <c r="D1059">
        <v>2549.7979999999998</v>
      </c>
      <c r="E1059">
        <v>2656.3110000000001</v>
      </c>
      <c r="F1059">
        <v>2554.0970000000002</v>
      </c>
      <c r="O1059">
        <v>2656.3110000000001</v>
      </c>
      <c r="P1059">
        <v>2656.3110000000001</v>
      </c>
    </row>
    <row r="1060" spans="1:16" x14ac:dyDescent="0.25">
      <c r="A1060" s="9">
        <v>39946</v>
      </c>
      <c r="B1060">
        <v>2659.2620000000002</v>
      </c>
      <c r="C1060">
        <v>2694.0949999999998</v>
      </c>
      <c r="D1060">
        <v>2653.1610000000001</v>
      </c>
      <c r="E1060">
        <v>2682.9839999999999</v>
      </c>
      <c r="F1060">
        <v>2659.2620000000002</v>
      </c>
      <c r="O1060">
        <v>2694.0949999999998</v>
      </c>
      <c r="P1060">
        <v>2682.9839999999999</v>
      </c>
    </row>
    <row r="1061" spans="1:16" x14ac:dyDescent="0.25">
      <c r="A1061" s="9">
        <v>39947</v>
      </c>
      <c r="B1061">
        <v>2653.9389999999999</v>
      </c>
      <c r="C1061">
        <v>2688.5720000000001</v>
      </c>
      <c r="D1061">
        <v>2642.38</v>
      </c>
      <c r="E1061">
        <v>2680.6010000000001</v>
      </c>
      <c r="F1061">
        <v>2653.9389999999999</v>
      </c>
      <c r="O1061">
        <v>2688.5720000000001</v>
      </c>
      <c r="P1061">
        <v>2680.6010000000001</v>
      </c>
    </row>
    <row r="1062" spans="1:16" x14ac:dyDescent="0.25">
      <c r="A1062" s="9">
        <v>39948</v>
      </c>
      <c r="B1062">
        <v>2684.7429999999999</v>
      </c>
      <c r="C1062">
        <v>2693.7310000000002</v>
      </c>
      <c r="D1062">
        <v>2654.2550000000001</v>
      </c>
      <c r="E1062">
        <v>2680.078</v>
      </c>
      <c r="F1062">
        <v>2684.7429999999999</v>
      </c>
      <c r="O1062">
        <v>2693.7310000000002</v>
      </c>
      <c r="P1062">
        <v>2680.078</v>
      </c>
    </row>
    <row r="1063" spans="1:16" x14ac:dyDescent="0.25">
      <c r="A1063" s="9">
        <v>39951</v>
      </c>
      <c r="B1063">
        <v>2666.998</v>
      </c>
      <c r="C1063">
        <v>2719.9050000000002</v>
      </c>
      <c r="D1063">
        <v>2628.8649999999998</v>
      </c>
      <c r="E1063">
        <v>2715.47</v>
      </c>
      <c r="F1063">
        <v>2666.998</v>
      </c>
      <c r="O1063">
        <v>2719.9050000000002</v>
      </c>
      <c r="P1063">
        <v>2715.47</v>
      </c>
    </row>
    <row r="1064" spans="1:16" x14ac:dyDescent="0.25">
      <c r="A1064" s="9">
        <v>39952</v>
      </c>
      <c r="B1064">
        <v>2733.8130000000001</v>
      </c>
      <c r="C1064">
        <v>2752.3690000000001</v>
      </c>
      <c r="D1064">
        <v>2720.4470000000001</v>
      </c>
      <c r="E1064">
        <v>2745.817</v>
      </c>
      <c r="F1064">
        <v>2733.8130000000001</v>
      </c>
      <c r="O1064">
        <v>2752.3690000000001</v>
      </c>
      <c r="P1064">
        <v>2745.817</v>
      </c>
    </row>
    <row r="1065" spans="1:16" x14ac:dyDescent="0.25">
      <c r="A1065" s="9">
        <v>39953</v>
      </c>
      <c r="B1065">
        <v>2751.06</v>
      </c>
      <c r="C1065">
        <v>2767.7979999999998</v>
      </c>
      <c r="D1065">
        <v>2730.7530000000002</v>
      </c>
      <c r="E1065">
        <v>2732.098</v>
      </c>
      <c r="F1065">
        <v>2751.06</v>
      </c>
      <c r="O1065">
        <v>2767.7979999999998</v>
      </c>
      <c r="P1065">
        <v>2732.098</v>
      </c>
    </row>
    <row r="1066" spans="1:16" x14ac:dyDescent="0.25">
      <c r="A1066" s="9">
        <v>39954</v>
      </c>
      <c r="B1066">
        <v>2717.462</v>
      </c>
      <c r="C1066">
        <v>2732.9110000000001</v>
      </c>
      <c r="D1066">
        <v>2661.895</v>
      </c>
      <c r="E1066">
        <v>2675.0010000000002</v>
      </c>
      <c r="F1066">
        <v>2717.462</v>
      </c>
      <c r="O1066">
        <v>2732.9110000000001</v>
      </c>
      <c r="P1066">
        <v>2675.0010000000002</v>
      </c>
    </row>
    <row r="1067" spans="1:16" x14ac:dyDescent="0.25">
      <c r="A1067" s="9">
        <v>39955</v>
      </c>
      <c r="B1067">
        <v>2657.8040000000001</v>
      </c>
      <c r="C1067">
        <v>2683.7240000000002</v>
      </c>
      <c r="D1067">
        <v>2635.8820000000001</v>
      </c>
      <c r="E1067">
        <v>2659.9749999999999</v>
      </c>
      <c r="F1067">
        <v>2657.8040000000001</v>
      </c>
      <c r="O1067">
        <v>2683.7240000000002</v>
      </c>
      <c r="P1067">
        <v>2659.9749999999999</v>
      </c>
    </row>
    <row r="1068" spans="1:16" x14ac:dyDescent="0.25">
      <c r="A1068" s="9">
        <v>39958</v>
      </c>
      <c r="B1068">
        <v>2594.9850000000001</v>
      </c>
      <c r="C1068">
        <v>2678.6419999999998</v>
      </c>
      <c r="D1068">
        <v>2574.46</v>
      </c>
      <c r="E1068">
        <v>2669.2710000000002</v>
      </c>
      <c r="F1068">
        <v>2594.9850000000001</v>
      </c>
      <c r="O1068">
        <v>2678.6419999999998</v>
      </c>
      <c r="P1068">
        <v>2669.2710000000002</v>
      </c>
    </row>
    <row r="1069" spans="1:16" x14ac:dyDescent="0.25">
      <c r="A1069" s="9">
        <v>39959</v>
      </c>
      <c r="B1069">
        <v>2668.5740000000001</v>
      </c>
      <c r="C1069">
        <v>2682.7130000000002</v>
      </c>
      <c r="D1069">
        <v>2633.5189999999998</v>
      </c>
      <c r="E1069">
        <v>2637.5920000000001</v>
      </c>
      <c r="F1069">
        <v>2668.5740000000001</v>
      </c>
      <c r="O1069">
        <v>2682.7130000000002</v>
      </c>
      <c r="P1069">
        <v>2637.5920000000001</v>
      </c>
    </row>
    <row r="1070" spans="1:16" x14ac:dyDescent="0.25">
      <c r="A1070" s="9">
        <v>39960</v>
      </c>
      <c r="B1070">
        <v>2649.3389999999999</v>
      </c>
      <c r="C1070">
        <v>2665.3020000000001</v>
      </c>
      <c r="D1070">
        <v>2618.7080000000001</v>
      </c>
      <c r="E1070">
        <v>2656.9459999999999</v>
      </c>
      <c r="F1070">
        <v>2649.3389999999999</v>
      </c>
      <c r="O1070">
        <v>2665.3020000000001</v>
      </c>
      <c r="P1070">
        <v>2656.9459999999999</v>
      </c>
    </row>
    <row r="1071" spans="1:16" x14ac:dyDescent="0.25">
      <c r="A1071" s="9">
        <v>39965</v>
      </c>
      <c r="B1071">
        <v>2687.5079999999998</v>
      </c>
      <c r="C1071">
        <v>2746.3989999999999</v>
      </c>
      <c r="D1071">
        <v>2687.5079999999998</v>
      </c>
      <c r="E1071">
        <v>2738.317</v>
      </c>
      <c r="F1071">
        <v>2687.5079999999998</v>
      </c>
      <c r="O1071">
        <v>2746.3989999999999</v>
      </c>
      <c r="P1071">
        <v>2738.317</v>
      </c>
    </row>
    <row r="1072" spans="1:16" x14ac:dyDescent="0.25">
      <c r="A1072" s="9">
        <v>39966</v>
      </c>
      <c r="B1072">
        <v>2759.4079999999999</v>
      </c>
      <c r="C1072">
        <v>2785.8939999999998</v>
      </c>
      <c r="D1072">
        <v>2751.2240000000002</v>
      </c>
      <c r="E1072">
        <v>2764.97</v>
      </c>
      <c r="F1072">
        <v>2759.4079999999999</v>
      </c>
      <c r="O1072">
        <v>2785.8939999999998</v>
      </c>
      <c r="P1072">
        <v>2764.97</v>
      </c>
    </row>
    <row r="1073" spans="1:16" x14ac:dyDescent="0.25">
      <c r="A1073" s="9">
        <v>39967</v>
      </c>
      <c r="B1073">
        <v>2763.9639999999999</v>
      </c>
      <c r="C1073">
        <v>2809.4969999999998</v>
      </c>
      <c r="D1073">
        <v>2758.7809999999999</v>
      </c>
      <c r="E1073">
        <v>2809.4969999999998</v>
      </c>
      <c r="F1073">
        <v>2763.9639999999999</v>
      </c>
      <c r="O1073">
        <v>2809.4969999999998</v>
      </c>
      <c r="P1073">
        <v>2809.4969999999998</v>
      </c>
    </row>
    <row r="1074" spans="1:16" x14ac:dyDescent="0.25">
      <c r="A1074" s="9">
        <v>39968</v>
      </c>
      <c r="B1074">
        <v>2792.9250000000002</v>
      </c>
      <c r="C1074">
        <v>2830.0169999999998</v>
      </c>
      <c r="D1074">
        <v>2771.0160000000001</v>
      </c>
      <c r="E1074">
        <v>2827.8229999999999</v>
      </c>
      <c r="F1074">
        <v>2792.9250000000002</v>
      </c>
      <c r="O1074">
        <v>2830.0169999999998</v>
      </c>
      <c r="P1074">
        <v>2827.8229999999999</v>
      </c>
    </row>
    <row r="1075" spans="1:16" x14ac:dyDescent="0.25">
      <c r="A1075" s="9">
        <v>39969</v>
      </c>
      <c r="B1075">
        <v>2839.049</v>
      </c>
      <c r="C1075">
        <v>2863.835</v>
      </c>
      <c r="D1075">
        <v>2809.922</v>
      </c>
      <c r="E1075">
        <v>2812.5909999999999</v>
      </c>
      <c r="F1075">
        <v>2839.049</v>
      </c>
      <c r="O1075">
        <v>2863.835</v>
      </c>
      <c r="P1075">
        <v>2812.5909999999999</v>
      </c>
    </row>
    <row r="1076" spans="1:16" x14ac:dyDescent="0.25">
      <c r="A1076" s="9">
        <v>39972</v>
      </c>
      <c r="B1076">
        <v>2806.61</v>
      </c>
      <c r="C1076">
        <v>2814.3440000000001</v>
      </c>
      <c r="D1076">
        <v>2760.1709999999998</v>
      </c>
      <c r="E1076">
        <v>2786.8629999999998</v>
      </c>
      <c r="F1076">
        <v>2806.61</v>
      </c>
      <c r="O1076">
        <v>2814.3440000000001</v>
      </c>
      <c r="P1076">
        <v>2786.8629999999998</v>
      </c>
    </row>
    <row r="1077" spans="1:16" x14ac:dyDescent="0.25">
      <c r="A1077" s="9">
        <v>39973</v>
      </c>
      <c r="B1077">
        <v>2784.107</v>
      </c>
      <c r="C1077">
        <v>2791.5279999999998</v>
      </c>
      <c r="D1077">
        <v>2716.357</v>
      </c>
      <c r="E1077">
        <v>2779.93</v>
      </c>
      <c r="F1077">
        <v>2784.107</v>
      </c>
      <c r="O1077">
        <v>2791.5279999999998</v>
      </c>
      <c r="P1077">
        <v>2779.93</v>
      </c>
    </row>
    <row r="1078" spans="1:16" x14ac:dyDescent="0.25">
      <c r="A1078" s="9">
        <v>39974</v>
      </c>
      <c r="B1078">
        <v>2792.9969999999998</v>
      </c>
      <c r="C1078">
        <v>2825.2179999999998</v>
      </c>
      <c r="D1078">
        <v>2783.2979999999998</v>
      </c>
      <c r="E1078">
        <v>2823.8969999999999</v>
      </c>
      <c r="F1078">
        <v>2792.9969999999998</v>
      </c>
      <c r="O1078">
        <v>2825.2179999999998</v>
      </c>
      <c r="P1078">
        <v>2823.8969999999999</v>
      </c>
    </row>
    <row r="1079" spans="1:16" x14ac:dyDescent="0.25">
      <c r="A1079" s="9">
        <v>39975</v>
      </c>
      <c r="B1079">
        <v>2819.5390000000002</v>
      </c>
      <c r="C1079">
        <v>2828.1379999999999</v>
      </c>
      <c r="D1079">
        <v>2779.0239999999999</v>
      </c>
      <c r="E1079">
        <v>2789.35</v>
      </c>
      <c r="F1079">
        <v>2819.5390000000002</v>
      </c>
      <c r="O1079">
        <v>2828.1379999999999</v>
      </c>
      <c r="P1079">
        <v>2789.35</v>
      </c>
    </row>
    <row r="1080" spans="1:16" x14ac:dyDescent="0.25">
      <c r="A1080" s="9">
        <v>39976</v>
      </c>
      <c r="B1080">
        <v>2784.4740000000002</v>
      </c>
      <c r="C1080">
        <v>2797.2979999999998</v>
      </c>
      <c r="D1080">
        <v>2710.27</v>
      </c>
      <c r="E1080">
        <v>2730.473</v>
      </c>
      <c r="F1080">
        <v>2784.4740000000002</v>
      </c>
      <c r="O1080">
        <v>2797.2979999999998</v>
      </c>
      <c r="P1080">
        <v>2730.473</v>
      </c>
    </row>
    <row r="1081" spans="1:16" x14ac:dyDescent="0.25">
      <c r="A1081" s="9">
        <v>39979</v>
      </c>
      <c r="B1081">
        <v>2717.1439999999998</v>
      </c>
      <c r="C1081">
        <v>2735.4290000000001</v>
      </c>
      <c r="D1081">
        <v>2686.1060000000002</v>
      </c>
      <c r="E1081">
        <v>2735.2139999999999</v>
      </c>
      <c r="F1081">
        <v>2717.1439999999998</v>
      </c>
      <c r="O1081">
        <v>2735.4290000000001</v>
      </c>
      <c r="P1081">
        <v>2735.2139999999999</v>
      </c>
    </row>
    <row r="1082" spans="1:16" x14ac:dyDescent="0.25">
      <c r="A1082" s="9">
        <v>39980</v>
      </c>
      <c r="B1082">
        <v>2708.9540000000002</v>
      </c>
      <c r="C1082">
        <v>2748.4969999999998</v>
      </c>
      <c r="D1082">
        <v>2701.1210000000001</v>
      </c>
      <c r="E1082">
        <v>2737.194</v>
      </c>
      <c r="F1082">
        <v>2708.9540000000002</v>
      </c>
      <c r="O1082">
        <v>2748.4969999999998</v>
      </c>
      <c r="P1082">
        <v>2737.194</v>
      </c>
    </row>
    <row r="1083" spans="1:16" x14ac:dyDescent="0.25">
      <c r="A1083" s="9">
        <v>39981</v>
      </c>
      <c r="B1083">
        <v>2734.25</v>
      </c>
      <c r="C1083">
        <v>2776.174</v>
      </c>
      <c r="D1083">
        <v>2715.9250000000002</v>
      </c>
      <c r="E1083">
        <v>2774.5940000000001</v>
      </c>
      <c r="F1083">
        <v>2734.25</v>
      </c>
      <c r="O1083">
        <v>2776.174</v>
      </c>
      <c r="P1083">
        <v>2774.5940000000001</v>
      </c>
    </row>
    <row r="1084" spans="1:16" x14ac:dyDescent="0.25">
      <c r="A1084" s="9">
        <v>39982</v>
      </c>
      <c r="B1084">
        <v>2779.52</v>
      </c>
      <c r="C1084">
        <v>2805.6990000000001</v>
      </c>
      <c r="D1084">
        <v>2779.52</v>
      </c>
      <c r="E1084">
        <v>2799.8270000000002</v>
      </c>
      <c r="F1084">
        <v>2779.52</v>
      </c>
      <c r="O1084">
        <v>2805.6990000000001</v>
      </c>
      <c r="P1084">
        <v>2799.8270000000002</v>
      </c>
    </row>
    <row r="1085" spans="1:16" x14ac:dyDescent="0.25">
      <c r="A1085" s="9">
        <v>39983</v>
      </c>
      <c r="B1085">
        <v>2810.8809999999999</v>
      </c>
      <c r="C1085">
        <v>2818.5889999999999</v>
      </c>
      <c r="D1085">
        <v>2774.2179999999998</v>
      </c>
      <c r="E1085">
        <v>2807.6460000000002</v>
      </c>
      <c r="F1085">
        <v>2810.8809999999999</v>
      </c>
      <c r="O1085">
        <v>2818.5889999999999</v>
      </c>
      <c r="P1085">
        <v>2807.6460000000002</v>
      </c>
    </row>
    <row r="1086" spans="1:16" x14ac:dyDescent="0.25">
      <c r="A1086" s="9">
        <v>39986</v>
      </c>
      <c r="B1086">
        <v>2823.1109999999999</v>
      </c>
      <c r="C1086">
        <v>2837.3110000000001</v>
      </c>
      <c r="D1086">
        <v>2796.2460000000001</v>
      </c>
      <c r="E1086">
        <v>2805.2829999999999</v>
      </c>
      <c r="F1086">
        <v>2823.1109999999999</v>
      </c>
      <c r="O1086">
        <v>2837.3110000000001</v>
      </c>
      <c r="P1086">
        <v>2805.2829999999999</v>
      </c>
    </row>
    <row r="1087" spans="1:16" x14ac:dyDescent="0.25">
      <c r="A1087" s="9">
        <v>39987</v>
      </c>
      <c r="B1087">
        <v>2766.145</v>
      </c>
      <c r="C1087">
        <v>2848.8789999999999</v>
      </c>
      <c r="D1087">
        <v>2756.002</v>
      </c>
      <c r="E1087">
        <v>2821.13</v>
      </c>
      <c r="F1087">
        <v>2766.145</v>
      </c>
      <c r="O1087">
        <v>2848.8789999999999</v>
      </c>
      <c r="P1087">
        <v>2821.13</v>
      </c>
    </row>
    <row r="1088" spans="1:16" x14ac:dyDescent="0.25">
      <c r="A1088" s="9">
        <v>39988</v>
      </c>
      <c r="B1088">
        <v>2825.2170000000001</v>
      </c>
      <c r="C1088">
        <v>2901.4520000000002</v>
      </c>
      <c r="D1088">
        <v>2824.6990000000001</v>
      </c>
      <c r="E1088">
        <v>2901.4520000000002</v>
      </c>
      <c r="F1088">
        <v>2825.2170000000001</v>
      </c>
      <c r="O1088">
        <v>2901.4520000000002</v>
      </c>
      <c r="P1088">
        <v>2901.4520000000002</v>
      </c>
    </row>
    <row r="1089" spans="1:16" x14ac:dyDescent="0.25">
      <c r="A1089" s="9">
        <v>39989</v>
      </c>
      <c r="B1089">
        <v>2908.8009999999999</v>
      </c>
      <c r="C1089">
        <v>2912.2069999999999</v>
      </c>
      <c r="D1089">
        <v>2872.096</v>
      </c>
      <c r="E1089">
        <v>2889.4140000000002</v>
      </c>
      <c r="F1089">
        <v>2908.8009999999999</v>
      </c>
      <c r="O1089">
        <v>2912.2069999999999</v>
      </c>
      <c r="P1089">
        <v>2889.4140000000002</v>
      </c>
    </row>
    <row r="1090" spans="1:16" x14ac:dyDescent="0.25">
      <c r="A1090" s="9">
        <v>39990</v>
      </c>
      <c r="B1090">
        <v>2893.201</v>
      </c>
      <c r="C1090">
        <v>2902.259</v>
      </c>
      <c r="D1090">
        <v>2873.2339999999999</v>
      </c>
      <c r="E1090">
        <v>2883.2820000000002</v>
      </c>
      <c r="F1090">
        <v>2893.201</v>
      </c>
      <c r="O1090">
        <v>2902.259</v>
      </c>
      <c r="P1090">
        <v>2883.2820000000002</v>
      </c>
    </row>
    <row r="1091" spans="1:16" x14ac:dyDescent="0.25">
      <c r="A1091" s="9">
        <v>39993</v>
      </c>
      <c r="B1091">
        <v>2882.9209999999998</v>
      </c>
      <c r="C1091">
        <v>2920.3159999999998</v>
      </c>
      <c r="D1091">
        <v>2864.087</v>
      </c>
      <c r="E1091">
        <v>2920.3159999999998</v>
      </c>
      <c r="F1091">
        <v>2882.9209999999998</v>
      </c>
      <c r="O1091">
        <v>2920.3159999999998</v>
      </c>
      <c r="P1091">
        <v>2920.3159999999998</v>
      </c>
    </row>
    <row r="1092" spans="1:16" x14ac:dyDescent="0.25">
      <c r="A1092" s="9">
        <v>39994</v>
      </c>
      <c r="B1092">
        <v>2926.9580000000001</v>
      </c>
      <c r="C1092">
        <v>2929.1060000000002</v>
      </c>
      <c r="D1092">
        <v>2878.9470000000001</v>
      </c>
      <c r="E1092">
        <v>2887.43</v>
      </c>
      <c r="F1092">
        <v>2926.9580000000001</v>
      </c>
      <c r="O1092">
        <v>2929.1060000000002</v>
      </c>
      <c r="P1092">
        <v>2887.43</v>
      </c>
    </row>
    <row r="1093" spans="1:16" x14ac:dyDescent="0.25">
      <c r="A1093" s="9">
        <v>39995</v>
      </c>
      <c r="B1093">
        <v>2871.761</v>
      </c>
      <c r="C1093">
        <v>2928.779</v>
      </c>
      <c r="D1093">
        <v>2866.2069999999999</v>
      </c>
      <c r="E1093">
        <v>2928.779</v>
      </c>
      <c r="F1093">
        <v>2871.761</v>
      </c>
      <c r="O1093">
        <v>2928.779</v>
      </c>
      <c r="P1093">
        <v>2928.779</v>
      </c>
    </row>
    <row r="1094" spans="1:16" x14ac:dyDescent="0.25">
      <c r="A1094" s="9">
        <v>39996</v>
      </c>
      <c r="B1094">
        <v>2940.8629999999998</v>
      </c>
      <c r="C1094">
        <v>2956.2669999999998</v>
      </c>
      <c r="D1094">
        <v>2924.1909999999998</v>
      </c>
      <c r="E1094">
        <v>2955.3649999999998</v>
      </c>
      <c r="F1094">
        <v>2940.8629999999998</v>
      </c>
      <c r="O1094">
        <v>2956.2669999999998</v>
      </c>
      <c r="P1094">
        <v>2955.3649999999998</v>
      </c>
    </row>
    <row r="1095" spans="1:16" x14ac:dyDescent="0.25">
      <c r="A1095" s="9">
        <v>39997</v>
      </c>
      <c r="B1095">
        <v>2933.8139999999999</v>
      </c>
      <c r="C1095">
        <v>2990.22</v>
      </c>
      <c r="D1095">
        <v>2928.674</v>
      </c>
      <c r="E1095">
        <v>2981.114</v>
      </c>
      <c r="F1095">
        <v>2933.8139999999999</v>
      </c>
      <c r="O1095">
        <v>2990.22</v>
      </c>
      <c r="P1095">
        <v>2981.114</v>
      </c>
    </row>
    <row r="1096" spans="1:16" x14ac:dyDescent="0.25">
      <c r="A1096" s="9">
        <v>40000</v>
      </c>
      <c r="B1096">
        <v>2990.1350000000002</v>
      </c>
      <c r="C1096">
        <v>3065.37</v>
      </c>
      <c r="D1096">
        <v>2986.3919999999998</v>
      </c>
      <c r="E1096">
        <v>3059.1320000000001</v>
      </c>
      <c r="F1096">
        <v>2990.1350000000002</v>
      </c>
      <c r="O1096">
        <v>3065.37</v>
      </c>
      <c r="P1096">
        <v>3059.1320000000001</v>
      </c>
    </row>
    <row r="1097" spans="1:16" x14ac:dyDescent="0.25">
      <c r="A1097" s="9">
        <v>40001</v>
      </c>
      <c r="B1097">
        <v>3056.4949999999999</v>
      </c>
      <c r="C1097">
        <v>3095.973</v>
      </c>
      <c r="D1097">
        <v>3035.0749999999998</v>
      </c>
      <c r="E1097">
        <v>3051.8760000000002</v>
      </c>
      <c r="F1097">
        <v>3056.4949999999999</v>
      </c>
      <c r="O1097">
        <v>3095.973</v>
      </c>
      <c r="P1097">
        <v>3051.8760000000002</v>
      </c>
    </row>
    <row r="1098" spans="1:16" x14ac:dyDescent="0.25">
      <c r="A1098" s="9">
        <v>40002</v>
      </c>
      <c r="B1098">
        <v>3031.0059999999999</v>
      </c>
      <c r="C1098">
        <v>3090.268</v>
      </c>
      <c r="D1098">
        <v>3006.5770000000002</v>
      </c>
      <c r="E1098">
        <v>3081.03</v>
      </c>
      <c r="F1098">
        <v>3031.0059999999999</v>
      </c>
      <c r="O1098">
        <v>3090.268</v>
      </c>
      <c r="P1098">
        <v>3081.03</v>
      </c>
    </row>
    <row r="1099" spans="1:16" x14ac:dyDescent="0.25">
      <c r="A1099" s="9">
        <v>40003</v>
      </c>
      <c r="B1099">
        <v>3082.319</v>
      </c>
      <c r="C1099">
        <v>3140.0610000000001</v>
      </c>
      <c r="D1099">
        <v>3077.692</v>
      </c>
      <c r="E1099">
        <v>3140.0610000000001</v>
      </c>
      <c r="F1099">
        <v>3082.319</v>
      </c>
      <c r="O1099">
        <v>3140.0610000000001</v>
      </c>
      <c r="P1099">
        <v>3140.0610000000001</v>
      </c>
    </row>
    <row r="1100" spans="1:16" x14ac:dyDescent="0.25">
      <c r="A1100" s="9">
        <v>40004</v>
      </c>
      <c r="B1100">
        <v>3142.1979999999999</v>
      </c>
      <c r="C1100">
        <v>3162.1089999999999</v>
      </c>
      <c r="D1100">
        <v>3126.0010000000002</v>
      </c>
      <c r="E1100">
        <v>3139.7240000000002</v>
      </c>
      <c r="F1100">
        <v>3142.1979999999999</v>
      </c>
      <c r="O1100">
        <v>3162.1089999999999</v>
      </c>
      <c r="P1100">
        <v>3139.7240000000002</v>
      </c>
    </row>
    <row r="1101" spans="1:16" x14ac:dyDescent="0.25">
      <c r="A1101" s="9">
        <v>40007</v>
      </c>
      <c r="B1101">
        <v>3128.5590000000002</v>
      </c>
      <c r="C1101">
        <v>3150.652</v>
      </c>
      <c r="D1101">
        <v>3106.2040000000002</v>
      </c>
      <c r="E1101">
        <v>3109.826</v>
      </c>
      <c r="F1101">
        <v>3128.5590000000002</v>
      </c>
      <c r="O1101">
        <v>3150.652</v>
      </c>
      <c r="P1101">
        <v>3109.826</v>
      </c>
    </row>
    <row r="1102" spans="1:16" x14ac:dyDescent="0.25">
      <c r="A1102" s="9">
        <v>40008</v>
      </c>
      <c r="B1102">
        <v>3118.8159999999998</v>
      </c>
      <c r="C1102">
        <v>3192.2469999999998</v>
      </c>
      <c r="D1102">
        <v>3118.8159999999998</v>
      </c>
      <c r="E1102">
        <v>3192.2469999999998</v>
      </c>
      <c r="F1102">
        <v>3118.8159999999998</v>
      </c>
      <c r="O1102">
        <v>3192.2469999999998</v>
      </c>
      <c r="P1102">
        <v>3192.2469999999998</v>
      </c>
    </row>
    <row r="1103" spans="1:16" x14ac:dyDescent="0.25">
      <c r="A1103" s="9">
        <v>40009</v>
      </c>
      <c r="B1103">
        <v>3207.672</v>
      </c>
      <c r="C1103">
        <v>3292.6779999999999</v>
      </c>
      <c r="D1103">
        <v>3207.672</v>
      </c>
      <c r="E1103">
        <v>3283.5839999999998</v>
      </c>
      <c r="F1103">
        <v>3207.672</v>
      </c>
      <c r="O1103">
        <v>3292.6779999999999</v>
      </c>
      <c r="P1103">
        <v>3283.5839999999998</v>
      </c>
    </row>
    <row r="1104" spans="1:16" x14ac:dyDescent="0.25">
      <c r="A1104" s="9">
        <v>40010</v>
      </c>
      <c r="B1104">
        <v>3303.68</v>
      </c>
      <c r="C1104">
        <v>3329.4470000000001</v>
      </c>
      <c r="D1104">
        <v>3267.8490000000002</v>
      </c>
      <c r="E1104">
        <v>3278.038</v>
      </c>
      <c r="F1104">
        <v>3303.68</v>
      </c>
      <c r="O1104">
        <v>3329.4470000000001</v>
      </c>
      <c r="P1104">
        <v>3278.038</v>
      </c>
    </row>
    <row r="1105" spans="1:16" x14ac:dyDescent="0.25">
      <c r="A1105" s="9">
        <v>40011</v>
      </c>
      <c r="B1105">
        <v>3274.107</v>
      </c>
      <c r="C1105">
        <v>3335.5329999999999</v>
      </c>
      <c r="D1105">
        <v>3273.1469999999999</v>
      </c>
      <c r="E1105">
        <v>3330.0059999999999</v>
      </c>
      <c r="F1105">
        <v>3274.107</v>
      </c>
      <c r="O1105">
        <v>3335.5329999999999</v>
      </c>
      <c r="P1105">
        <v>3330.0059999999999</v>
      </c>
    </row>
    <row r="1106" spans="1:16" x14ac:dyDescent="0.25">
      <c r="A1106" s="9">
        <v>40014</v>
      </c>
      <c r="B1106">
        <v>3350.953</v>
      </c>
      <c r="C1106">
        <v>3427.4560000000001</v>
      </c>
      <c r="D1106">
        <v>3350.953</v>
      </c>
      <c r="E1106">
        <v>3424.1880000000001</v>
      </c>
      <c r="F1106">
        <v>3350.953</v>
      </c>
      <c r="O1106">
        <v>3427.4560000000001</v>
      </c>
      <c r="P1106">
        <v>3424.1880000000001</v>
      </c>
    </row>
    <row r="1107" spans="1:16" x14ac:dyDescent="0.25">
      <c r="A1107" s="9">
        <v>40015</v>
      </c>
      <c r="B1107">
        <v>3434.5160000000001</v>
      </c>
      <c r="C1107">
        <v>3434.9810000000002</v>
      </c>
      <c r="D1107">
        <v>3336.587</v>
      </c>
      <c r="E1107">
        <v>3346.0520000000001</v>
      </c>
      <c r="F1107">
        <v>3434.5160000000001</v>
      </c>
      <c r="O1107">
        <v>3434.9810000000002</v>
      </c>
      <c r="P1107">
        <v>3346.0520000000001</v>
      </c>
    </row>
    <row r="1108" spans="1:16" x14ac:dyDescent="0.25">
      <c r="A1108" s="9">
        <v>40016</v>
      </c>
      <c r="B1108">
        <v>3334.3229999999999</v>
      </c>
      <c r="C1108">
        <v>3442.261</v>
      </c>
      <c r="D1108">
        <v>3333.98</v>
      </c>
      <c r="E1108">
        <v>3417.0509999999999</v>
      </c>
      <c r="F1108">
        <v>3334.3229999999999</v>
      </c>
      <c r="O1108">
        <v>3442.261</v>
      </c>
      <c r="P1108">
        <v>3417.0509999999999</v>
      </c>
    </row>
    <row r="1109" spans="1:16" x14ac:dyDescent="0.25">
      <c r="A1109" s="9">
        <v>40017</v>
      </c>
      <c r="B1109">
        <v>3426.9560000000001</v>
      </c>
      <c r="C1109">
        <v>3442.4740000000002</v>
      </c>
      <c r="D1109">
        <v>3399.8519999999999</v>
      </c>
      <c r="E1109">
        <v>3442.4090000000001</v>
      </c>
      <c r="F1109">
        <v>3426.9560000000001</v>
      </c>
      <c r="O1109">
        <v>3442.4740000000002</v>
      </c>
      <c r="P1109">
        <v>3442.4090000000001</v>
      </c>
    </row>
    <row r="1110" spans="1:16" x14ac:dyDescent="0.25">
      <c r="A1110" s="9">
        <v>40018</v>
      </c>
      <c r="B1110">
        <v>3460.277</v>
      </c>
      <c r="C1110">
        <v>3475.4259999999999</v>
      </c>
      <c r="D1110">
        <v>3384.1959999999999</v>
      </c>
      <c r="E1110">
        <v>3463.413</v>
      </c>
      <c r="F1110">
        <v>3460.277</v>
      </c>
      <c r="O1110">
        <v>3475.4259999999999</v>
      </c>
      <c r="P1110">
        <v>3463.413</v>
      </c>
    </row>
    <row r="1111" spans="1:16" x14ac:dyDescent="0.25">
      <c r="A1111" s="9">
        <v>40021</v>
      </c>
      <c r="B1111">
        <v>3478.181</v>
      </c>
      <c r="C1111">
        <v>3562.636</v>
      </c>
      <c r="D1111">
        <v>3477.55</v>
      </c>
      <c r="E1111">
        <v>3562.636</v>
      </c>
      <c r="F1111">
        <v>3478.181</v>
      </c>
      <c r="O1111">
        <v>3562.636</v>
      </c>
      <c r="P1111">
        <v>3562.636</v>
      </c>
    </row>
    <row r="1112" spans="1:16" x14ac:dyDescent="0.25">
      <c r="A1112" s="9">
        <v>40022</v>
      </c>
      <c r="B1112">
        <v>3572.817</v>
      </c>
      <c r="C1112">
        <v>3618.143</v>
      </c>
      <c r="D1112">
        <v>3552.7550000000001</v>
      </c>
      <c r="E1112">
        <v>3617.7640000000001</v>
      </c>
      <c r="F1112">
        <v>3572.817</v>
      </c>
      <c r="O1112">
        <v>3618.143</v>
      </c>
      <c r="P1112">
        <v>3617.7640000000001</v>
      </c>
    </row>
    <row r="1113" spans="1:16" x14ac:dyDescent="0.25">
      <c r="A1113" s="9">
        <v>40023</v>
      </c>
      <c r="B1113">
        <v>3606.3130000000001</v>
      </c>
      <c r="C1113">
        <v>3627.0770000000002</v>
      </c>
      <c r="D1113">
        <v>3301.0740000000001</v>
      </c>
      <c r="E1113">
        <v>3419.1689999999999</v>
      </c>
      <c r="F1113">
        <v>3606.3130000000001</v>
      </c>
      <c r="O1113">
        <v>3627.0770000000002</v>
      </c>
      <c r="P1113">
        <v>3419.1689999999999</v>
      </c>
    </row>
    <row r="1114" spans="1:16" x14ac:dyDescent="0.25">
      <c r="A1114" s="9">
        <v>40024</v>
      </c>
      <c r="B1114">
        <v>3430.7350000000001</v>
      </c>
      <c r="C1114">
        <v>3496.9749999999999</v>
      </c>
      <c r="D1114">
        <v>3360.96</v>
      </c>
      <c r="E1114">
        <v>3484.7</v>
      </c>
      <c r="F1114">
        <v>3430.7350000000001</v>
      </c>
      <c r="O1114">
        <v>3496.9749999999999</v>
      </c>
      <c r="P1114">
        <v>3484.7</v>
      </c>
    </row>
    <row r="1115" spans="1:16" x14ac:dyDescent="0.25">
      <c r="A1115" s="9">
        <v>40025</v>
      </c>
      <c r="B1115">
        <v>3527.5549999999998</v>
      </c>
      <c r="C1115">
        <v>3618.0430000000001</v>
      </c>
      <c r="D1115">
        <v>3495.79</v>
      </c>
      <c r="E1115">
        <v>3618.0430000000001</v>
      </c>
      <c r="F1115">
        <v>3527.5549999999998</v>
      </c>
      <c r="O1115">
        <v>3618.0430000000001</v>
      </c>
      <c r="P1115">
        <v>3618.0430000000001</v>
      </c>
    </row>
    <row r="1116" spans="1:16" x14ac:dyDescent="0.25">
      <c r="A1116" s="9">
        <v>40028</v>
      </c>
      <c r="B1116">
        <v>3641.7710000000002</v>
      </c>
      <c r="C1116">
        <v>3759.7469999999998</v>
      </c>
      <c r="D1116">
        <v>3639.9769999999999</v>
      </c>
      <c r="E1116">
        <v>3758.837</v>
      </c>
      <c r="F1116">
        <v>3641.7710000000002</v>
      </c>
      <c r="O1116">
        <v>3759.7469999999998</v>
      </c>
      <c r="P1116">
        <v>3758.837</v>
      </c>
    </row>
    <row r="1117" spans="1:16" x14ac:dyDescent="0.25">
      <c r="A1117" s="9">
        <v>40029</v>
      </c>
      <c r="B1117">
        <v>3776.9279999999999</v>
      </c>
      <c r="C1117">
        <v>3829.6080000000002</v>
      </c>
      <c r="D1117">
        <v>3724.2890000000002</v>
      </c>
      <c r="E1117">
        <v>3817.93</v>
      </c>
      <c r="F1117">
        <v>3776.9279999999999</v>
      </c>
      <c r="O1117">
        <v>3829.6080000000002</v>
      </c>
      <c r="P1117">
        <v>3817.93</v>
      </c>
    </row>
    <row r="1118" spans="1:16" x14ac:dyDescent="0.25">
      <c r="A1118" s="9">
        <v>40030</v>
      </c>
      <c r="B1118">
        <v>3810.0210000000002</v>
      </c>
      <c r="C1118">
        <v>3810.0210000000002</v>
      </c>
      <c r="D1118">
        <v>3691.587</v>
      </c>
      <c r="E1118">
        <v>3771.1329999999998</v>
      </c>
      <c r="F1118">
        <v>3810.0210000000002</v>
      </c>
      <c r="O1118">
        <v>3810.0210000000002</v>
      </c>
      <c r="P1118">
        <v>3771.1329999999998</v>
      </c>
    </row>
    <row r="1119" spans="1:16" x14ac:dyDescent="0.25">
      <c r="A1119" s="9">
        <v>40031</v>
      </c>
      <c r="B1119">
        <v>3728.433</v>
      </c>
      <c r="C1119">
        <v>3728.433</v>
      </c>
      <c r="D1119">
        <v>3605.6439999999998</v>
      </c>
      <c r="E1119">
        <v>3642.41</v>
      </c>
      <c r="F1119">
        <v>3728.433</v>
      </c>
      <c r="O1119">
        <v>3728.433</v>
      </c>
      <c r="P1119">
        <v>3642.41</v>
      </c>
    </row>
    <row r="1120" spans="1:16" x14ac:dyDescent="0.25">
      <c r="A1120" s="9">
        <v>40032</v>
      </c>
      <c r="B1120">
        <v>3630.08</v>
      </c>
      <c r="C1120">
        <v>3674.1570000000002</v>
      </c>
      <c r="D1120">
        <v>3470.5030000000002</v>
      </c>
      <c r="E1120">
        <v>3489.2739999999999</v>
      </c>
      <c r="F1120">
        <v>3630.08</v>
      </c>
      <c r="O1120">
        <v>3674.1570000000002</v>
      </c>
      <c r="P1120">
        <v>3489.2739999999999</v>
      </c>
    </row>
    <row r="1121" spans="1:16" x14ac:dyDescent="0.25">
      <c r="A1121" s="9">
        <v>40035</v>
      </c>
      <c r="B1121">
        <v>3529.0410000000002</v>
      </c>
      <c r="C1121">
        <v>3564.9549999999999</v>
      </c>
      <c r="D1121">
        <v>3437.8829999999998</v>
      </c>
      <c r="E1121">
        <v>3523.357</v>
      </c>
      <c r="F1121">
        <v>3529.0410000000002</v>
      </c>
      <c r="O1121">
        <v>3564.9549999999999</v>
      </c>
      <c r="P1121">
        <v>3523.357</v>
      </c>
    </row>
    <row r="1122" spans="1:16" x14ac:dyDescent="0.25">
      <c r="A1122" s="9">
        <v>40036</v>
      </c>
      <c r="B1122">
        <v>3536.7460000000001</v>
      </c>
      <c r="C1122">
        <v>3544.174</v>
      </c>
      <c r="D1122">
        <v>3465.6640000000002</v>
      </c>
      <c r="E1122">
        <v>3527.788</v>
      </c>
      <c r="F1122">
        <v>3536.7460000000001</v>
      </c>
      <c r="O1122">
        <v>3544.174</v>
      </c>
      <c r="P1122">
        <v>3527.788</v>
      </c>
    </row>
    <row r="1123" spans="1:16" x14ac:dyDescent="0.25">
      <c r="A1123" s="9">
        <v>40037</v>
      </c>
      <c r="B1123">
        <v>3511.5839999999998</v>
      </c>
      <c r="C1123">
        <v>3511.5839999999998</v>
      </c>
      <c r="D1123">
        <v>3330.3919999999998</v>
      </c>
      <c r="E1123">
        <v>3338.3789999999999</v>
      </c>
      <c r="F1123">
        <v>3511.5839999999998</v>
      </c>
      <c r="O1123">
        <v>3511.5839999999998</v>
      </c>
      <c r="P1123">
        <v>3338.3789999999999</v>
      </c>
    </row>
    <row r="1124" spans="1:16" x14ac:dyDescent="0.25">
      <c r="A1124" s="9">
        <v>40038</v>
      </c>
      <c r="B1124">
        <v>3345.7930000000001</v>
      </c>
      <c r="C1124">
        <v>3383.0360000000001</v>
      </c>
      <c r="D1124">
        <v>3289.123</v>
      </c>
      <c r="E1124">
        <v>3376.0059999999999</v>
      </c>
      <c r="F1124">
        <v>3345.7930000000001</v>
      </c>
      <c r="O1124">
        <v>3383.0360000000001</v>
      </c>
      <c r="P1124">
        <v>3376.0059999999999</v>
      </c>
    </row>
    <row r="1125" spans="1:16" x14ac:dyDescent="0.25">
      <c r="A1125" s="9">
        <v>40039</v>
      </c>
      <c r="B1125">
        <v>3381.585</v>
      </c>
      <c r="C1125">
        <v>3395.248</v>
      </c>
      <c r="D1125">
        <v>3273.8380000000002</v>
      </c>
      <c r="E1125">
        <v>3274.826</v>
      </c>
      <c r="F1125">
        <v>3381.585</v>
      </c>
      <c r="O1125">
        <v>3395.248</v>
      </c>
      <c r="P1125">
        <v>3274.826</v>
      </c>
    </row>
    <row r="1126" spans="1:16" x14ac:dyDescent="0.25">
      <c r="A1126" s="9">
        <v>40042</v>
      </c>
      <c r="B1126">
        <v>3197.2930000000001</v>
      </c>
      <c r="C1126">
        <v>3223.877</v>
      </c>
      <c r="D1126">
        <v>3035.3649999999998</v>
      </c>
      <c r="E1126">
        <v>3039.8220000000001</v>
      </c>
      <c r="F1126">
        <v>3197.2930000000001</v>
      </c>
      <c r="O1126">
        <v>3223.877</v>
      </c>
      <c r="P1126">
        <v>3039.8220000000001</v>
      </c>
    </row>
    <row r="1127" spans="1:16" x14ac:dyDescent="0.25">
      <c r="A1127" s="9">
        <v>40043</v>
      </c>
      <c r="B1127">
        <v>3004.6309999999999</v>
      </c>
      <c r="C1127">
        <v>3124.643</v>
      </c>
      <c r="D1127">
        <v>3000.163</v>
      </c>
      <c r="E1127">
        <v>3110.4540000000002</v>
      </c>
      <c r="F1127">
        <v>3004.6309999999999</v>
      </c>
      <c r="O1127">
        <v>3124.643</v>
      </c>
      <c r="P1127">
        <v>3110.4540000000002</v>
      </c>
    </row>
    <row r="1128" spans="1:16" x14ac:dyDescent="0.25">
      <c r="A1128" s="9">
        <v>40044</v>
      </c>
      <c r="B1128">
        <v>3108.3440000000001</v>
      </c>
      <c r="C1128">
        <v>3108.3440000000001</v>
      </c>
      <c r="D1128">
        <v>2896.4630000000002</v>
      </c>
      <c r="E1128">
        <v>2930.2190000000001</v>
      </c>
      <c r="F1128">
        <v>3108.3440000000001</v>
      </c>
      <c r="O1128">
        <v>3108.3440000000001</v>
      </c>
      <c r="P1128">
        <v>2930.2190000000001</v>
      </c>
    </row>
    <row r="1129" spans="1:16" x14ac:dyDescent="0.25">
      <c r="A1129" s="9">
        <v>40045</v>
      </c>
      <c r="B1129">
        <v>2930.627</v>
      </c>
      <c r="C1129">
        <v>3053.1750000000002</v>
      </c>
      <c r="D1129">
        <v>2930.627</v>
      </c>
      <c r="E1129">
        <v>3048.1819999999998</v>
      </c>
      <c r="F1129">
        <v>2930.627</v>
      </c>
      <c r="O1129">
        <v>3053.1750000000002</v>
      </c>
      <c r="P1129">
        <v>3048.1819999999998</v>
      </c>
    </row>
    <row r="1130" spans="1:16" x14ac:dyDescent="0.25">
      <c r="A1130" s="9">
        <v>40046</v>
      </c>
      <c r="B1130">
        <v>3037.6529999999998</v>
      </c>
      <c r="C1130">
        <v>3135.4209999999998</v>
      </c>
      <c r="D1130">
        <v>3011.5590000000002</v>
      </c>
      <c r="E1130">
        <v>3128.587</v>
      </c>
      <c r="F1130">
        <v>3037.6529999999998</v>
      </c>
      <c r="O1130">
        <v>3135.4209999999998</v>
      </c>
      <c r="P1130">
        <v>3128.587</v>
      </c>
    </row>
    <row r="1131" spans="1:16" x14ac:dyDescent="0.25">
      <c r="A1131" s="9">
        <v>40049</v>
      </c>
      <c r="B1131">
        <v>3148.0309999999999</v>
      </c>
      <c r="C1131">
        <v>3191.98</v>
      </c>
      <c r="D1131">
        <v>3108.99</v>
      </c>
      <c r="E1131">
        <v>3175.453</v>
      </c>
      <c r="F1131">
        <v>3148.0309999999999</v>
      </c>
      <c r="O1131">
        <v>3191.98</v>
      </c>
      <c r="P1131">
        <v>3175.453</v>
      </c>
    </row>
    <row r="1132" spans="1:16" x14ac:dyDescent="0.25">
      <c r="A1132" s="9">
        <v>40050</v>
      </c>
      <c r="B1132">
        <v>3147.5680000000002</v>
      </c>
      <c r="C1132">
        <v>3147.5680000000002</v>
      </c>
      <c r="D1132">
        <v>2976.8020000000001</v>
      </c>
      <c r="E1132">
        <v>3080.723</v>
      </c>
      <c r="F1132">
        <v>3147.5680000000002</v>
      </c>
      <c r="O1132">
        <v>3147.5680000000002</v>
      </c>
      <c r="P1132">
        <v>3080.723</v>
      </c>
    </row>
    <row r="1133" spans="1:16" x14ac:dyDescent="0.25">
      <c r="A1133" s="9">
        <v>40051</v>
      </c>
      <c r="B1133">
        <v>3050.2139999999999</v>
      </c>
      <c r="C1133">
        <v>3182.92</v>
      </c>
      <c r="D1133">
        <v>3033.22</v>
      </c>
      <c r="E1133">
        <v>3149.5740000000001</v>
      </c>
      <c r="F1133">
        <v>3050.2139999999999</v>
      </c>
      <c r="O1133">
        <v>3182.92</v>
      </c>
      <c r="P1133">
        <v>3149.5740000000001</v>
      </c>
    </row>
    <row r="1134" spans="1:16" x14ac:dyDescent="0.25">
      <c r="A1134" s="9">
        <v>40052</v>
      </c>
      <c r="B1134">
        <v>3122.491</v>
      </c>
      <c r="C1134">
        <v>3192.6750000000002</v>
      </c>
      <c r="D1134">
        <v>3093.1759999999999</v>
      </c>
      <c r="E1134">
        <v>3135.6909999999998</v>
      </c>
      <c r="F1134">
        <v>3122.491</v>
      </c>
      <c r="O1134">
        <v>3192.6750000000002</v>
      </c>
      <c r="P1134">
        <v>3135.6909999999998</v>
      </c>
    </row>
    <row r="1135" spans="1:16" x14ac:dyDescent="0.25">
      <c r="A1135" s="9">
        <v>40053</v>
      </c>
      <c r="B1135">
        <v>3132.1570000000002</v>
      </c>
      <c r="C1135">
        <v>3152.5549999999998</v>
      </c>
      <c r="D1135">
        <v>3004.37</v>
      </c>
      <c r="E1135">
        <v>3019.75</v>
      </c>
      <c r="F1135">
        <v>3132.1570000000002</v>
      </c>
      <c r="O1135">
        <v>3152.5549999999998</v>
      </c>
      <c r="P1135">
        <v>3019.75</v>
      </c>
    </row>
    <row r="1136" spans="1:16" x14ac:dyDescent="0.25">
      <c r="A1136" s="9">
        <v>40056</v>
      </c>
      <c r="B1136">
        <v>2975.9549999999999</v>
      </c>
      <c r="C1136">
        <v>2975.9549999999999</v>
      </c>
      <c r="D1136">
        <v>2773.2939999999999</v>
      </c>
      <c r="E1136">
        <v>2777.808</v>
      </c>
      <c r="F1136">
        <v>2975.9549999999999</v>
      </c>
      <c r="O1136">
        <v>2975.9549999999999</v>
      </c>
      <c r="P1136">
        <v>2777.808</v>
      </c>
    </row>
    <row r="1137" spans="1:16" x14ac:dyDescent="0.25">
      <c r="A1137" s="9">
        <v>40057</v>
      </c>
      <c r="B1137">
        <v>2739.6219999999998</v>
      </c>
      <c r="C1137">
        <v>2813.989</v>
      </c>
      <c r="D1137">
        <v>2707.9929999999999</v>
      </c>
      <c r="E1137">
        <v>2750.694</v>
      </c>
      <c r="F1137">
        <v>2739.6219999999998</v>
      </c>
      <c r="O1137">
        <v>2813.989</v>
      </c>
      <c r="P1137">
        <v>2750.694</v>
      </c>
    </row>
    <row r="1138" spans="1:16" x14ac:dyDescent="0.25">
      <c r="A1138" s="9">
        <v>40058</v>
      </c>
      <c r="B1138">
        <v>2730.902</v>
      </c>
      <c r="C1138">
        <v>2800.636</v>
      </c>
      <c r="D1138">
        <v>2716.4209999999998</v>
      </c>
      <c r="E1138">
        <v>2777.4670000000001</v>
      </c>
      <c r="F1138">
        <v>2730.902</v>
      </c>
      <c r="O1138">
        <v>2800.636</v>
      </c>
      <c r="P1138">
        <v>2777.4670000000001</v>
      </c>
    </row>
    <row r="1139" spans="1:16" x14ac:dyDescent="0.25">
      <c r="A1139" s="9">
        <v>40059</v>
      </c>
      <c r="B1139">
        <v>2784.7640000000001</v>
      </c>
      <c r="C1139">
        <v>2963.1469999999999</v>
      </c>
      <c r="D1139">
        <v>2781.6909999999998</v>
      </c>
      <c r="E1139">
        <v>2956.0659999999998</v>
      </c>
      <c r="F1139">
        <v>2784.7640000000001</v>
      </c>
      <c r="O1139">
        <v>2963.1469999999999</v>
      </c>
      <c r="P1139">
        <v>2956.0659999999998</v>
      </c>
    </row>
    <row r="1140" spans="1:16" x14ac:dyDescent="0.25">
      <c r="A1140" s="9">
        <v>40060</v>
      </c>
      <c r="B1140">
        <v>2955.165</v>
      </c>
      <c r="C1140">
        <v>2999.7020000000002</v>
      </c>
      <c r="D1140">
        <v>2939.3339999999998</v>
      </c>
      <c r="E1140">
        <v>2985.741</v>
      </c>
      <c r="F1140">
        <v>2955.165</v>
      </c>
      <c r="O1140">
        <v>2999.7020000000002</v>
      </c>
      <c r="P1140">
        <v>2985.741</v>
      </c>
    </row>
    <row r="1141" spans="1:16" x14ac:dyDescent="0.25">
      <c r="A1141" s="9">
        <v>40063</v>
      </c>
      <c r="B1141">
        <v>3000.1930000000002</v>
      </c>
      <c r="C1141">
        <v>3045.18</v>
      </c>
      <c r="D1141">
        <v>2967.3440000000001</v>
      </c>
      <c r="E1141">
        <v>2993.9380000000001</v>
      </c>
      <c r="F1141">
        <v>3000.1930000000002</v>
      </c>
      <c r="O1141">
        <v>3045.18</v>
      </c>
      <c r="P1141">
        <v>2993.9380000000001</v>
      </c>
    </row>
    <row r="1142" spans="1:16" x14ac:dyDescent="0.25">
      <c r="A1142" s="9">
        <v>40064</v>
      </c>
      <c r="B1142">
        <v>2966.538</v>
      </c>
      <c r="C1142">
        <v>3071.9209999999998</v>
      </c>
      <c r="D1142">
        <v>2924.9319999999998</v>
      </c>
      <c r="E1142">
        <v>3071.9209999999998</v>
      </c>
      <c r="F1142">
        <v>2966.538</v>
      </c>
      <c r="O1142">
        <v>3071.9209999999998</v>
      </c>
      <c r="P1142">
        <v>3071.9209999999998</v>
      </c>
    </row>
    <row r="1143" spans="1:16" x14ac:dyDescent="0.25">
      <c r="A1143" s="9">
        <v>40065</v>
      </c>
      <c r="B1143">
        <v>3093.4859999999999</v>
      </c>
      <c r="C1143">
        <v>3136.6379999999999</v>
      </c>
      <c r="D1143">
        <v>3056.297</v>
      </c>
      <c r="E1143">
        <v>3132.998</v>
      </c>
      <c r="F1143">
        <v>3093.4859999999999</v>
      </c>
      <c r="O1143">
        <v>3136.6379999999999</v>
      </c>
      <c r="P1143">
        <v>3132.998</v>
      </c>
    </row>
    <row r="1144" spans="1:16" x14ac:dyDescent="0.25">
      <c r="A1144" s="9">
        <v>40066</v>
      </c>
      <c r="B1144">
        <v>3112.915</v>
      </c>
      <c r="C1144">
        <v>3147.4140000000002</v>
      </c>
      <c r="D1144">
        <v>3081.422</v>
      </c>
      <c r="E1144">
        <v>3093.7570000000001</v>
      </c>
      <c r="F1144">
        <v>3112.915</v>
      </c>
      <c r="O1144">
        <v>3147.4140000000002</v>
      </c>
      <c r="P1144">
        <v>3093.7570000000001</v>
      </c>
    </row>
    <row r="1145" spans="1:16" x14ac:dyDescent="0.25">
      <c r="A1145" s="9">
        <v>40067</v>
      </c>
      <c r="B1145">
        <v>3074.2510000000002</v>
      </c>
      <c r="C1145">
        <v>3154.2910000000002</v>
      </c>
      <c r="D1145">
        <v>3072.4870000000001</v>
      </c>
      <c r="E1145">
        <v>3130.252</v>
      </c>
      <c r="F1145">
        <v>3074.2510000000002</v>
      </c>
      <c r="O1145">
        <v>3154.2910000000002</v>
      </c>
      <c r="P1145">
        <v>3130.252</v>
      </c>
    </row>
    <row r="1146" spans="1:16" x14ac:dyDescent="0.25">
      <c r="A1146" s="9">
        <v>40070</v>
      </c>
      <c r="B1146">
        <v>3136.0810000000001</v>
      </c>
      <c r="C1146">
        <v>3198.6779999999999</v>
      </c>
      <c r="D1146">
        <v>3127.2730000000001</v>
      </c>
      <c r="E1146">
        <v>3190.23</v>
      </c>
      <c r="F1146">
        <v>3136.0810000000001</v>
      </c>
      <c r="O1146">
        <v>3198.6779999999999</v>
      </c>
      <c r="P1146">
        <v>3190.23</v>
      </c>
    </row>
    <row r="1147" spans="1:16" x14ac:dyDescent="0.25">
      <c r="A1147" s="9">
        <v>40071</v>
      </c>
      <c r="B1147">
        <v>3197.2370000000001</v>
      </c>
      <c r="C1147">
        <v>3247.1860000000001</v>
      </c>
      <c r="D1147">
        <v>3166.7449999999999</v>
      </c>
      <c r="E1147">
        <v>3218.4580000000001</v>
      </c>
      <c r="F1147">
        <v>3197.2370000000001</v>
      </c>
      <c r="O1147">
        <v>3247.1860000000001</v>
      </c>
      <c r="P1147">
        <v>3218.4580000000001</v>
      </c>
    </row>
    <row r="1148" spans="1:16" x14ac:dyDescent="0.25">
      <c r="A1148" s="9">
        <v>40072</v>
      </c>
      <c r="B1148">
        <v>3208.9789999999998</v>
      </c>
      <c r="C1148">
        <v>3210.5250000000001</v>
      </c>
      <c r="D1148">
        <v>3120.88</v>
      </c>
      <c r="E1148">
        <v>3173.866</v>
      </c>
      <c r="F1148">
        <v>3208.9789999999998</v>
      </c>
      <c r="O1148">
        <v>3210.5250000000001</v>
      </c>
      <c r="P1148">
        <v>3173.866</v>
      </c>
    </row>
    <row r="1149" spans="1:16" x14ac:dyDescent="0.25">
      <c r="A1149" s="9">
        <v>40073</v>
      </c>
      <c r="B1149">
        <v>3185.5839999999998</v>
      </c>
      <c r="C1149">
        <v>3239.674</v>
      </c>
      <c r="D1149">
        <v>3185.5839999999998</v>
      </c>
      <c r="E1149">
        <v>3232.6860000000001</v>
      </c>
      <c r="F1149">
        <v>3185.5839999999998</v>
      </c>
      <c r="O1149">
        <v>3239.674</v>
      </c>
      <c r="P1149">
        <v>3232.6860000000001</v>
      </c>
    </row>
    <row r="1150" spans="1:16" x14ac:dyDescent="0.25">
      <c r="A1150" s="9">
        <v>40074</v>
      </c>
      <c r="B1150">
        <v>3231.058</v>
      </c>
      <c r="C1150">
        <v>3239.1979999999999</v>
      </c>
      <c r="D1150">
        <v>3088.9830000000002</v>
      </c>
      <c r="E1150">
        <v>3115.9189999999999</v>
      </c>
      <c r="F1150">
        <v>3231.058</v>
      </c>
      <c r="O1150">
        <v>3239.1979999999999</v>
      </c>
      <c r="P1150">
        <v>3115.9189999999999</v>
      </c>
    </row>
    <row r="1151" spans="1:16" x14ac:dyDescent="0.25">
      <c r="A1151" s="9">
        <v>40077</v>
      </c>
      <c r="B1151">
        <v>3071.9409999999998</v>
      </c>
      <c r="C1151">
        <v>3126.4969999999998</v>
      </c>
      <c r="D1151">
        <v>3004.9029999999998</v>
      </c>
      <c r="E1151">
        <v>3125.982</v>
      </c>
      <c r="F1151">
        <v>3071.9409999999998</v>
      </c>
      <c r="O1151">
        <v>3126.4969999999998</v>
      </c>
      <c r="P1151">
        <v>3125.982</v>
      </c>
    </row>
    <row r="1152" spans="1:16" x14ac:dyDescent="0.25">
      <c r="A1152" s="9">
        <v>40078</v>
      </c>
      <c r="B1152">
        <v>3117.6610000000001</v>
      </c>
      <c r="C1152">
        <v>3146.5239999999999</v>
      </c>
      <c r="D1152">
        <v>3038.5819999999999</v>
      </c>
      <c r="E1152">
        <v>3038.5819999999999</v>
      </c>
      <c r="F1152">
        <v>3117.6610000000001</v>
      </c>
      <c r="O1152">
        <v>3146.5239999999999</v>
      </c>
      <c r="P1152">
        <v>3038.5819999999999</v>
      </c>
    </row>
    <row r="1153" spans="1:16" x14ac:dyDescent="0.25">
      <c r="A1153" s="9">
        <v>40079</v>
      </c>
      <c r="B1153">
        <v>3033.538</v>
      </c>
      <c r="C1153">
        <v>3064.1729999999998</v>
      </c>
      <c r="D1153">
        <v>2928.6439999999998</v>
      </c>
      <c r="E1153">
        <v>2949.8470000000002</v>
      </c>
      <c r="F1153">
        <v>3033.538</v>
      </c>
      <c r="O1153">
        <v>3064.1729999999998</v>
      </c>
      <c r="P1153">
        <v>2949.8470000000002</v>
      </c>
    </row>
    <row r="1154" spans="1:16" x14ac:dyDescent="0.25">
      <c r="A1154" s="9">
        <v>40080</v>
      </c>
      <c r="B1154">
        <v>2925.4180000000001</v>
      </c>
      <c r="C1154">
        <v>2969.4609999999998</v>
      </c>
      <c r="D1154">
        <v>2850.248</v>
      </c>
      <c r="E1154">
        <v>2930.8780000000002</v>
      </c>
      <c r="F1154">
        <v>2925.4180000000001</v>
      </c>
      <c r="O1154">
        <v>2969.4609999999998</v>
      </c>
      <c r="P1154">
        <v>2930.8780000000002</v>
      </c>
    </row>
    <row r="1155" spans="1:16" x14ac:dyDescent="0.25">
      <c r="A1155" s="9">
        <v>40081</v>
      </c>
      <c r="B1155">
        <v>2912.6480000000001</v>
      </c>
      <c r="C1155">
        <v>2929.886</v>
      </c>
      <c r="D1155">
        <v>2877.0920000000001</v>
      </c>
      <c r="E1155">
        <v>2894.1410000000001</v>
      </c>
      <c r="F1155">
        <v>2912.6480000000001</v>
      </c>
      <c r="O1155">
        <v>2929.886</v>
      </c>
      <c r="P1155">
        <v>2894.1410000000001</v>
      </c>
    </row>
    <row r="1156" spans="1:16" x14ac:dyDescent="0.25">
      <c r="A1156" s="9">
        <v>40084</v>
      </c>
      <c r="B1156">
        <v>2901.4079999999999</v>
      </c>
      <c r="C1156">
        <v>2929.0430000000001</v>
      </c>
      <c r="D1156">
        <v>2796.846</v>
      </c>
      <c r="E1156">
        <v>2807.8090000000002</v>
      </c>
      <c r="F1156">
        <v>2901.4079999999999</v>
      </c>
      <c r="O1156">
        <v>2929.0430000000001</v>
      </c>
      <c r="P1156">
        <v>2807.8090000000002</v>
      </c>
    </row>
    <row r="1157" spans="1:16" x14ac:dyDescent="0.25">
      <c r="A1157" s="9">
        <v>40085</v>
      </c>
      <c r="B1157">
        <v>2811.357</v>
      </c>
      <c r="C1157">
        <v>2825.33</v>
      </c>
      <c r="D1157">
        <v>2735.971</v>
      </c>
      <c r="E1157">
        <v>2788.8009999999999</v>
      </c>
      <c r="F1157">
        <v>2811.357</v>
      </c>
      <c r="O1157">
        <v>2825.33</v>
      </c>
      <c r="P1157">
        <v>2788.8009999999999</v>
      </c>
    </row>
    <row r="1158" spans="1:16" x14ac:dyDescent="0.25">
      <c r="A1158" s="9">
        <v>40086</v>
      </c>
      <c r="B1158">
        <v>2810.6410000000001</v>
      </c>
      <c r="C1158">
        <v>2860.777</v>
      </c>
      <c r="D1158">
        <v>2810.6410000000001</v>
      </c>
      <c r="E1158">
        <v>2826.9879999999998</v>
      </c>
      <c r="F1158">
        <v>2810.6410000000001</v>
      </c>
      <c r="O1158">
        <v>2860.777</v>
      </c>
      <c r="P1158">
        <v>2826.9879999999998</v>
      </c>
    </row>
    <row r="1159" spans="1:16" x14ac:dyDescent="0.25">
      <c r="A1159" s="9">
        <v>40095</v>
      </c>
      <c r="B1159">
        <v>2903.4859999999999</v>
      </c>
      <c r="C1159">
        <v>2987.3530000000001</v>
      </c>
      <c r="D1159">
        <v>2895.5070000000001</v>
      </c>
      <c r="E1159">
        <v>2987.2049999999999</v>
      </c>
      <c r="F1159">
        <v>2903.4859999999999</v>
      </c>
      <c r="O1159">
        <v>2987.3530000000001</v>
      </c>
      <c r="P1159">
        <v>2987.2049999999999</v>
      </c>
    </row>
    <row r="1160" spans="1:16" x14ac:dyDescent="0.25">
      <c r="A1160" s="9">
        <v>40098</v>
      </c>
      <c r="B1160">
        <v>2996.3209999999999</v>
      </c>
      <c r="C1160">
        <v>2996.3209999999999</v>
      </c>
      <c r="D1160">
        <v>2953.6590000000001</v>
      </c>
      <c r="E1160">
        <v>2973.692</v>
      </c>
      <c r="F1160">
        <v>2996.3209999999999</v>
      </c>
      <c r="O1160">
        <v>2996.3209999999999</v>
      </c>
      <c r="P1160">
        <v>2973.692</v>
      </c>
    </row>
    <row r="1161" spans="1:16" x14ac:dyDescent="0.25">
      <c r="A1161" s="9">
        <v>40099</v>
      </c>
      <c r="B1161">
        <v>2972.2449999999999</v>
      </c>
      <c r="C1161">
        <v>3028.2530000000002</v>
      </c>
      <c r="D1161">
        <v>2965.8409999999999</v>
      </c>
      <c r="E1161">
        <v>3027.451</v>
      </c>
      <c r="F1161">
        <v>2972.2449999999999</v>
      </c>
      <c r="O1161">
        <v>3028.2530000000002</v>
      </c>
      <c r="P1161">
        <v>3027.451</v>
      </c>
    </row>
    <row r="1162" spans="1:16" x14ac:dyDescent="0.25">
      <c r="A1162" s="9">
        <v>40100</v>
      </c>
      <c r="B1162">
        <v>3035.2159999999999</v>
      </c>
      <c r="C1162">
        <v>3103.1750000000002</v>
      </c>
      <c r="D1162">
        <v>3029.9169999999999</v>
      </c>
      <c r="E1162">
        <v>3054.7930000000001</v>
      </c>
      <c r="F1162">
        <v>3035.2159999999999</v>
      </c>
      <c r="O1162">
        <v>3103.1750000000002</v>
      </c>
      <c r="P1162">
        <v>3054.7930000000001</v>
      </c>
    </row>
    <row r="1163" spans="1:16" x14ac:dyDescent="0.25">
      <c r="A1163" s="9">
        <v>40101</v>
      </c>
      <c r="B1163">
        <v>3083.9780000000001</v>
      </c>
      <c r="C1163">
        <v>3114.058</v>
      </c>
      <c r="D1163">
        <v>3058.8960000000002</v>
      </c>
      <c r="E1163">
        <v>3078.3490000000002</v>
      </c>
      <c r="F1163">
        <v>3083.9780000000001</v>
      </c>
      <c r="O1163">
        <v>3114.058</v>
      </c>
      <c r="P1163">
        <v>3078.3490000000002</v>
      </c>
    </row>
    <row r="1164" spans="1:16" x14ac:dyDescent="0.25">
      <c r="A1164" s="9">
        <v>40102</v>
      </c>
      <c r="B1164">
        <v>3091.8150000000001</v>
      </c>
      <c r="C1164">
        <v>3106.3980000000001</v>
      </c>
      <c r="D1164">
        <v>3033.0810000000001</v>
      </c>
      <c r="E1164">
        <v>3084.1170000000002</v>
      </c>
      <c r="F1164">
        <v>3091.8150000000001</v>
      </c>
      <c r="O1164">
        <v>3106.3980000000001</v>
      </c>
      <c r="P1164">
        <v>3084.1170000000002</v>
      </c>
    </row>
    <row r="1165" spans="1:16" x14ac:dyDescent="0.25">
      <c r="A1165" s="9">
        <v>40105</v>
      </c>
      <c r="B1165">
        <v>3083.0889999999999</v>
      </c>
      <c r="C1165">
        <v>3181.6210000000001</v>
      </c>
      <c r="D1165">
        <v>3068.866</v>
      </c>
      <c r="E1165">
        <v>3178.5390000000002</v>
      </c>
      <c r="F1165">
        <v>3083.0889999999999</v>
      </c>
      <c r="O1165">
        <v>3181.6210000000001</v>
      </c>
      <c r="P1165">
        <v>3178.5390000000002</v>
      </c>
    </row>
    <row r="1166" spans="1:16" x14ac:dyDescent="0.25">
      <c r="A1166" s="9">
        <v>40106</v>
      </c>
      <c r="B1166">
        <v>3199.6660000000002</v>
      </c>
      <c r="C1166">
        <v>3212.0349999999999</v>
      </c>
      <c r="D1166">
        <v>3177.9279999999999</v>
      </c>
      <c r="E1166">
        <v>3210.0650000000001</v>
      </c>
      <c r="F1166">
        <v>3199.6660000000002</v>
      </c>
      <c r="O1166">
        <v>3212.0349999999999</v>
      </c>
      <c r="P1166">
        <v>3210.0650000000001</v>
      </c>
    </row>
    <row r="1167" spans="1:16" x14ac:dyDescent="0.25">
      <c r="A1167" s="9">
        <v>40107</v>
      </c>
      <c r="B1167">
        <v>3205.3310000000001</v>
      </c>
      <c r="C1167">
        <v>3230.5630000000001</v>
      </c>
      <c r="D1167">
        <v>3185.9430000000002</v>
      </c>
      <c r="E1167">
        <v>3195.6840000000002</v>
      </c>
      <c r="F1167">
        <v>3205.3310000000001</v>
      </c>
      <c r="O1167">
        <v>3230.5630000000001</v>
      </c>
      <c r="P1167">
        <v>3195.6840000000002</v>
      </c>
    </row>
    <row r="1168" spans="1:16" x14ac:dyDescent="0.25">
      <c r="A1168" s="9">
        <v>40108</v>
      </c>
      <c r="B1168">
        <v>3195.6559999999999</v>
      </c>
      <c r="C1168">
        <v>3210.9160000000002</v>
      </c>
      <c r="D1168">
        <v>3168.2959999999998</v>
      </c>
      <c r="E1168">
        <v>3173.627</v>
      </c>
      <c r="F1168">
        <v>3195.6559999999999</v>
      </c>
      <c r="O1168">
        <v>3210.9160000000002</v>
      </c>
      <c r="P1168">
        <v>3173.627</v>
      </c>
    </row>
    <row r="1169" spans="1:16" x14ac:dyDescent="0.25">
      <c r="A1169" s="9">
        <v>40109</v>
      </c>
      <c r="B1169">
        <v>3179.962</v>
      </c>
      <c r="C1169">
        <v>3263.7730000000001</v>
      </c>
      <c r="D1169">
        <v>3179.962</v>
      </c>
      <c r="E1169">
        <v>3238.48</v>
      </c>
      <c r="F1169">
        <v>3179.962</v>
      </c>
      <c r="O1169">
        <v>3263.7730000000001</v>
      </c>
      <c r="P1169">
        <v>3238.48</v>
      </c>
    </row>
    <row r="1170" spans="1:16" x14ac:dyDescent="0.25">
      <c r="A1170" s="9">
        <v>40112</v>
      </c>
      <c r="B1170">
        <v>3245.6640000000002</v>
      </c>
      <c r="C1170">
        <v>3259.9090000000001</v>
      </c>
      <c r="D1170">
        <v>3220.672</v>
      </c>
      <c r="E1170">
        <v>3256.7890000000002</v>
      </c>
      <c r="F1170">
        <v>3245.6640000000002</v>
      </c>
      <c r="O1170">
        <v>3259.9090000000001</v>
      </c>
      <c r="P1170">
        <v>3256.7890000000002</v>
      </c>
    </row>
    <row r="1171" spans="1:16" x14ac:dyDescent="0.25">
      <c r="A1171" s="9">
        <v>40113</v>
      </c>
      <c r="B1171">
        <v>3224.7539999999999</v>
      </c>
      <c r="C1171">
        <v>3233.0830000000001</v>
      </c>
      <c r="D1171">
        <v>3151.1559999999999</v>
      </c>
      <c r="E1171">
        <v>3151.2739999999999</v>
      </c>
      <c r="F1171">
        <v>3224.7539999999999</v>
      </c>
      <c r="O1171">
        <v>3233.0830000000001</v>
      </c>
      <c r="P1171">
        <v>3151.2739999999999</v>
      </c>
    </row>
    <row r="1172" spans="1:16" x14ac:dyDescent="0.25">
      <c r="A1172" s="9">
        <v>40114</v>
      </c>
      <c r="B1172">
        <v>3135.8809999999999</v>
      </c>
      <c r="C1172">
        <v>3182.7890000000002</v>
      </c>
      <c r="D1172">
        <v>3106.578</v>
      </c>
      <c r="E1172">
        <v>3182.431</v>
      </c>
      <c r="F1172">
        <v>3135.8809999999999</v>
      </c>
      <c r="O1172">
        <v>3182.7890000000002</v>
      </c>
      <c r="P1172">
        <v>3182.431</v>
      </c>
    </row>
    <row r="1173" spans="1:16" x14ac:dyDescent="0.25">
      <c r="A1173" s="9">
        <v>40115</v>
      </c>
      <c r="B1173">
        <v>3118.1770000000001</v>
      </c>
      <c r="C1173">
        <v>3145.0720000000001</v>
      </c>
      <c r="D1173">
        <v>3093.9450000000002</v>
      </c>
      <c r="E1173">
        <v>3102.95</v>
      </c>
      <c r="F1173">
        <v>3118.1770000000001</v>
      </c>
      <c r="O1173">
        <v>3145.0720000000001</v>
      </c>
      <c r="P1173">
        <v>3102.95</v>
      </c>
    </row>
    <row r="1174" spans="1:16" x14ac:dyDescent="0.25">
      <c r="A1174" s="9">
        <v>40116</v>
      </c>
      <c r="B1174">
        <v>3157.6190000000001</v>
      </c>
      <c r="C1174">
        <v>3180.82</v>
      </c>
      <c r="D1174">
        <v>3128.57</v>
      </c>
      <c r="E1174">
        <v>3131.569</v>
      </c>
      <c r="F1174">
        <v>3157.6190000000001</v>
      </c>
      <c r="O1174">
        <v>3180.82</v>
      </c>
      <c r="P1174">
        <v>3131.569</v>
      </c>
    </row>
    <row r="1175" spans="1:16" x14ac:dyDescent="0.25">
      <c r="A1175" s="9">
        <v>40119</v>
      </c>
      <c r="B1175">
        <v>3061.634</v>
      </c>
      <c r="C1175">
        <v>3227.95</v>
      </c>
      <c r="D1175">
        <v>3048.2759999999998</v>
      </c>
      <c r="E1175">
        <v>3227.95</v>
      </c>
      <c r="F1175">
        <v>3061.634</v>
      </c>
      <c r="O1175">
        <v>3227.95</v>
      </c>
      <c r="P1175">
        <v>3227.95</v>
      </c>
    </row>
    <row r="1176" spans="1:16" x14ac:dyDescent="0.25">
      <c r="A1176" s="9">
        <v>40120</v>
      </c>
      <c r="B1176">
        <v>3239.64</v>
      </c>
      <c r="C1176">
        <v>3288.4070000000002</v>
      </c>
      <c r="D1176">
        <v>3234.7640000000001</v>
      </c>
      <c r="E1176">
        <v>3282.4949999999999</v>
      </c>
      <c r="F1176">
        <v>3239.64</v>
      </c>
      <c r="O1176">
        <v>3288.4070000000002</v>
      </c>
      <c r="P1176">
        <v>3282.4949999999999</v>
      </c>
    </row>
    <row r="1177" spans="1:16" x14ac:dyDescent="0.25">
      <c r="A1177" s="9">
        <v>40121</v>
      </c>
      <c r="B1177">
        <v>3295.2860000000001</v>
      </c>
      <c r="C1177">
        <v>3331.8690000000001</v>
      </c>
      <c r="D1177">
        <v>3272.8440000000001</v>
      </c>
      <c r="E1177">
        <v>3307.982</v>
      </c>
      <c r="F1177">
        <v>3295.2860000000001</v>
      </c>
      <c r="O1177">
        <v>3331.8690000000001</v>
      </c>
      <c r="P1177">
        <v>3307.982</v>
      </c>
    </row>
    <row r="1178" spans="1:16" x14ac:dyDescent="0.25">
      <c r="A1178" s="9">
        <v>40122</v>
      </c>
      <c r="B1178">
        <v>3312.721</v>
      </c>
      <c r="C1178">
        <v>3340.0839999999998</v>
      </c>
      <c r="D1178">
        <v>3285.5610000000001</v>
      </c>
      <c r="E1178">
        <v>3336.0920000000001</v>
      </c>
      <c r="F1178">
        <v>3312.721</v>
      </c>
      <c r="O1178">
        <v>3340.0839999999998</v>
      </c>
      <c r="P1178">
        <v>3336.0920000000001</v>
      </c>
    </row>
    <row r="1179" spans="1:16" x14ac:dyDescent="0.25">
      <c r="A1179" s="9">
        <v>40123</v>
      </c>
      <c r="B1179">
        <v>3357.3939999999998</v>
      </c>
      <c r="C1179">
        <v>3387.453</v>
      </c>
      <c r="D1179">
        <v>3353.4769999999999</v>
      </c>
      <c r="E1179">
        <v>3362.8980000000001</v>
      </c>
      <c r="F1179">
        <v>3357.3939999999998</v>
      </c>
      <c r="O1179">
        <v>3387.453</v>
      </c>
      <c r="P1179">
        <v>3362.8980000000001</v>
      </c>
    </row>
    <row r="1180" spans="1:16" x14ac:dyDescent="0.25">
      <c r="A1180" s="9">
        <v>40126</v>
      </c>
      <c r="B1180">
        <v>3364.9879999999998</v>
      </c>
      <c r="C1180">
        <v>3397.143</v>
      </c>
      <c r="D1180">
        <v>3355.2919999999999</v>
      </c>
      <c r="E1180">
        <v>3397.143</v>
      </c>
      <c r="F1180">
        <v>3364.9879999999998</v>
      </c>
      <c r="O1180">
        <v>3397.143</v>
      </c>
      <c r="P1180">
        <v>3397.143</v>
      </c>
    </row>
    <row r="1181" spans="1:16" x14ac:dyDescent="0.25">
      <c r="A1181" s="9">
        <v>40127</v>
      </c>
      <c r="B1181">
        <v>3423.2629999999999</v>
      </c>
      <c r="C1181">
        <v>3435.7020000000002</v>
      </c>
      <c r="D1181">
        <v>3391.636</v>
      </c>
      <c r="E1181">
        <v>3393.0230000000001</v>
      </c>
      <c r="F1181">
        <v>3423.2629999999999</v>
      </c>
      <c r="O1181">
        <v>3435.7020000000002</v>
      </c>
      <c r="P1181">
        <v>3393.0230000000001</v>
      </c>
    </row>
    <row r="1182" spans="1:16" x14ac:dyDescent="0.25">
      <c r="A1182" s="9">
        <v>40128</v>
      </c>
      <c r="B1182">
        <v>3388.998</v>
      </c>
      <c r="C1182">
        <v>3405.4369999999999</v>
      </c>
      <c r="D1182">
        <v>3350.6970000000001</v>
      </c>
      <c r="E1182">
        <v>3381.1770000000001</v>
      </c>
      <c r="F1182">
        <v>3388.998</v>
      </c>
      <c r="O1182">
        <v>3405.4369999999999</v>
      </c>
      <c r="P1182">
        <v>3381.1770000000001</v>
      </c>
    </row>
    <row r="1183" spans="1:16" x14ac:dyDescent="0.25">
      <c r="A1183" s="9">
        <v>40129</v>
      </c>
      <c r="B1183">
        <v>3391.95</v>
      </c>
      <c r="C1183">
        <v>3423.701</v>
      </c>
      <c r="D1183">
        <v>3383.2649999999999</v>
      </c>
      <c r="E1183">
        <v>3397.56</v>
      </c>
      <c r="F1183">
        <v>3391.95</v>
      </c>
      <c r="O1183">
        <v>3423.701</v>
      </c>
      <c r="P1183">
        <v>3397.56</v>
      </c>
    </row>
    <row r="1184" spans="1:16" x14ac:dyDescent="0.25">
      <c r="A1184" s="9">
        <v>40130</v>
      </c>
      <c r="B1184">
        <v>3386.404</v>
      </c>
      <c r="C1184">
        <v>3407.9630000000002</v>
      </c>
      <c r="D1184">
        <v>3332.2939999999999</v>
      </c>
      <c r="E1184">
        <v>3407.42</v>
      </c>
      <c r="F1184">
        <v>3386.404</v>
      </c>
      <c r="O1184">
        <v>3407.9630000000002</v>
      </c>
      <c r="P1184">
        <v>3407.42</v>
      </c>
    </row>
    <row r="1185" spans="1:16" x14ac:dyDescent="0.25">
      <c r="A1185" s="9">
        <v>40133</v>
      </c>
      <c r="B1185">
        <v>3432.3820000000001</v>
      </c>
      <c r="C1185">
        <v>3524.51</v>
      </c>
      <c r="D1185">
        <v>3432.3820000000001</v>
      </c>
      <c r="E1185">
        <v>3524.51</v>
      </c>
      <c r="F1185">
        <v>3432.3820000000001</v>
      </c>
      <c r="O1185">
        <v>3524.51</v>
      </c>
      <c r="P1185">
        <v>3524.51</v>
      </c>
    </row>
    <row r="1186" spans="1:16" x14ac:dyDescent="0.25">
      <c r="A1186" s="9">
        <v>40134</v>
      </c>
      <c r="B1186">
        <v>3551.3879999999999</v>
      </c>
      <c r="C1186">
        <v>3555.8029999999999</v>
      </c>
      <c r="D1186">
        <v>3509.703</v>
      </c>
      <c r="E1186">
        <v>3525.3330000000001</v>
      </c>
      <c r="F1186">
        <v>3551.3879999999999</v>
      </c>
      <c r="O1186">
        <v>3555.8029999999999</v>
      </c>
      <c r="P1186">
        <v>3525.3330000000001</v>
      </c>
    </row>
    <row r="1187" spans="1:16" x14ac:dyDescent="0.25">
      <c r="A1187" s="9">
        <v>40135</v>
      </c>
      <c r="B1187">
        <v>3531.1149999999998</v>
      </c>
      <c r="C1187">
        <v>3555.9769999999999</v>
      </c>
      <c r="D1187">
        <v>3505.5590000000002</v>
      </c>
      <c r="E1187">
        <v>3533.4810000000002</v>
      </c>
      <c r="F1187">
        <v>3531.1149999999998</v>
      </c>
      <c r="O1187">
        <v>3555.9769999999999</v>
      </c>
      <c r="P1187">
        <v>3533.4810000000002</v>
      </c>
    </row>
    <row r="1188" spans="1:16" x14ac:dyDescent="0.25">
      <c r="A1188" s="9">
        <v>40136</v>
      </c>
      <c r="B1188">
        <v>3541.6579999999999</v>
      </c>
      <c r="C1188">
        <v>3561.5749999999998</v>
      </c>
      <c r="D1188">
        <v>3507.7080000000001</v>
      </c>
      <c r="E1188">
        <v>3561.46</v>
      </c>
      <c r="F1188">
        <v>3541.6579999999999</v>
      </c>
      <c r="O1188">
        <v>3561.5749999999998</v>
      </c>
      <c r="P1188">
        <v>3561.46</v>
      </c>
    </row>
    <row r="1189" spans="1:16" x14ac:dyDescent="0.25">
      <c r="A1189" s="9">
        <v>40137</v>
      </c>
      <c r="B1189">
        <v>3550.4119999999998</v>
      </c>
      <c r="C1189">
        <v>3571.0790000000002</v>
      </c>
      <c r="D1189">
        <v>3521.8760000000002</v>
      </c>
      <c r="E1189">
        <v>3547.1089999999999</v>
      </c>
      <c r="F1189">
        <v>3550.4119999999998</v>
      </c>
      <c r="O1189">
        <v>3571.0790000000002</v>
      </c>
      <c r="P1189">
        <v>3547.1089999999999</v>
      </c>
    </row>
    <row r="1190" spans="1:16" x14ac:dyDescent="0.25">
      <c r="A1190" s="9">
        <v>40140</v>
      </c>
      <c r="B1190">
        <v>3553.1030000000001</v>
      </c>
      <c r="C1190">
        <v>3608.7559999999999</v>
      </c>
      <c r="D1190">
        <v>3548.143</v>
      </c>
      <c r="E1190">
        <v>3608.1219999999998</v>
      </c>
      <c r="F1190">
        <v>3553.1030000000001</v>
      </c>
      <c r="O1190">
        <v>3608.7559999999999</v>
      </c>
      <c r="P1190">
        <v>3608.1219999999998</v>
      </c>
    </row>
    <row r="1191" spans="1:16" x14ac:dyDescent="0.25">
      <c r="A1191" s="9">
        <v>40141</v>
      </c>
      <c r="B1191">
        <v>3627.1080000000002</v>
      </c>
      <c r="C1191">
        <v>3675.6289999999999</v>
      </c>
      <c r="D1191">
        <v>3477.5990000000002</v>
      </c>
      <c r="E1191">
        <v>3495.152</v>
      </c>
      <c r="F1191">
        <v>3627.1080000000002</v>
      </c>
      <c r="O1191">
        <v>3675.6289999999999</v>
      </c>
      <c r="P1191">
        <v>3495.152</v>
      </c>
    </row>
    <row r="1192" spans="1:16" x14ac:dyDescent="0.25">
      <c r="A1192" s="9">
        <v>40142</v>
      </c>
      <c r="B1192">
        <v>3481.4459999999999</v>
      </c>
      <c r="C1192">
        <v>3630.4070000000002</v>
      </c>
      <c r="D1192">
        <v>3466.8490000000002</v>
      </c>
      <c r="E1192">
        <v>3629.8530000000001</v>
      </c>
      <c r="F1192">
        <v>3481.4459999999999</v>
      </c>
      <c r="O1192">
        <v>3630.4070000000002</v>
      </c>
      <c r="P1192">
        <v>3629.8530000000001</v>
      </c>
    </row>
    <row r="1193" spans="1:16" x14ac:dyDescent="0.25">
      <c r="A1193" s="9">
        <v>40143</v>
      </c>
      <c r="B1193">
        <v>3643.8359999999998</v>
      </c>
      <c r="C1193">
        <v>3670.663</v>
      </c>
      <c r="D1193">
        <v>3477.3820000000001</v>
      </c>
      <c r="E1193">
        <v>3492.7959999999998</v>
      </c>
      <c r="F1193">
        <v>3643.8359999999998</v>
      </c>
      <c r="O1193">
        <v>3670.663</v>
      </c>
      <c r="P1193">
        <v>3492.7959999999998</v>
      </c>
    </row>
    <row r="1194" spans="1:16" x14ac:dyDescent="0.25">
      <c r="A1194" s="9">
        <v>40144</v>
      </c>
      <c r="B1194">
        <v>3434.9630000000002</v>
      </c>
      <c r="C1194">
        <v>3483.652</v>
      </c>
      <c r="D1194">
        <v>3358.4859999999999</v>
      </c>
      <c r="E1194">
        <v>3371.143</v>
      </c>
      <c r="F1194">
        <v>3434.9630000000002</v>
      </c>
      <c r="O1194">
        <v>3483.652</v>
      </c>
      <c r="P1194">
        <v>3371.143</v>
      </c>
    </row>
    <row r="1195" spans="1:16" x14ac:dyDescent="0.25">
      <c r="A1195" s="9">
        <v>40147</v>
      </c>
      <c r="B1195">
        <v>3408.5329999999999</v>
      </c>
      <c r="C1195">
        <v>3520.2289999999998</v>
      </c>
      <c r="D1195">
        <v>3408.5329999999999</v>
      </c>
      <c r="E1195">
        <v>3520.223</v>
      </c>
      <c r="F1195">
        <v>3408.5329999999999</v>
      </c>
      <c r="O1195">
        <v>3520.2289999999998</v>
      </c>
      <c r="P1195">
        <v>3520.223</v>
      </c>
    </row>
    <row r="1196" spans="1:16" x14ac:dyDescent="0.25">
      <c r="A1196" s="9">
        <v>40148</v>
      </c>
      <c r="B1196">
        <v>3522.4830000000002</v>
      </c>
      <c r="C1196">
        <v>3606.6460000000002</v>
      </c>
      <c r="D1196">
        <v>3504.058</v>
      </c>
      <c r="E1196">
        <v>3606.6460000000002</v>
      </c>
      <c r="F1196">
        <v>3522.4830000000002</v>
      </c>
      <c r="O1196">
        <v>3606.6460000000002</v>
      </c>
      <c r="P1196">
        <v>3606.6460000000002</v>
      </c>
    </row>
    <row r="1197" spans="1:16" x14ac:dyDescent="0.25">
      <c r="A1197" s="9">
        <v>40149</v>
      </c>
      <c r="B1197">
        <v>3623.942</v>
      </c>
      <c r="C1197">
        <v>3649.1320000000001</v>
      </c>
      <c r="D1197">
        <v>3601.0740000000001</v>
      </c>
      <c r="E1197">
        <v>3633.5619999999999</v>
      </c>
      <c r="F1197">
        <v>3623.942</v>
      </c>
      <c r="O1197">
        <v>3649.1320000000001</v>
      </c>
      <c r="P1197">
        <v>3633.5619999999999</v>
      </c>
    </row>
    <row r="1198" spans="1:16" x14ac:dyDescent="0.25">
      <c r="A1198" s="9">
        <v>40150</v>
      </c>
      <c r="B1198">
        <v>3631.5819999999999</v>
      </c>
      <c r="C1198">
        <v>3667.05</v>
      </c>
      <c r="D1198">
        <v>3606.248</v>
      </c>
      <c r="E1198">
        <v>3666.5030000000002</v>
      </c>
      <c r="F1198">
        <v>3631.5819999999999</v>
      </c>
      <c r="O1198">
        <v>3667.05</v>
      </c>
      <c r="P1198">
        <v>3666.5030000000002</v>
      </c>
    </row>
    <row r="1199" spans="1:16" x14ac:dyDescent="0.25">
      <c r="A1199" s="9">
        <v>40151</v>
      </c>
      <c r="B1199">
        <v>3657.2220000000002</v>
      </c>
      <c r="C1199">
        <v>3706.7249999999999</v>
      </c>
      <c r="D1199">
        <v>3558.2689999999998</v>
      </c>
      <c r="E1199">
        <v>3652.5740000000001</v>
      </c>
      <c r="F1199">
        <v>3657.2220000000002</v>
      </c>
      <c r="O1199">
        <v>3706.7249999999999</v>
      </c>
      <c r="P1199">
        <v>3652.5740000000001</v>
      </c>
    </row>
    <row r="1200" spans="1:16" x14ac:dyDescent="0.25">
      <c r="A1200" s="9">
        <v>40154</v>
      </c>
      <c r="B1200">
        <v>3662.5309999999999</v>
      </c>
      <c r="C1200">
        <v>3684.1790000000001</v>
      </c>
      <c r="D1200">
        <v>3646.241</v>
      </c>
      <c r="E1200">
        <v>3684.1790000000001</v>
      </c>
      <c r="F1200">
        <v>3662.5309999999999</v>
      </c>
      <c r="O1200">
        <v>3684.1790000000001</v>
      </c>
      <c r="P1200">
        <v>3684.1790000000001</v>
      </c>
    </row>
    <row r="1201" spans="1:16" x14ac:dyDescent="0.25">
      <c r="A1201" s="9">
        <v>40155</v>
      </c>
      <c r="B1201">
        <v>3685.7930000000001</v>
      </c>
      <c r="C1201">
        <v>3685.7930000000001</v>
      </c>
      <c r="D1201">
        <v>3601.3539999999998</v>
      </c>
      <c r="E1201">
        <v>3649.201</v>
      </c>
      <c r="F1201">
        <v>3685.7930000000001</v>
      </c>
      <c r="O1201">
        <v>3685.7930000000001</v>
      </c>
      <c r="P1201">
        <v>3649.201</v>
      </c>
    </row>
    <row r="1202" spans="1:16" x14ac:dyDescent="0.25">
      <c r="A1202" s="9">
        <v>40156</v>
      </c>
      <c r="B1202">
        <v>3602.2510000000002</v>
      </c>
      <c r="C1202">
        <v>3634.9850000000001</v>
      </c>
      <c r="D1202">
        <v>3579.837</v>
      </c>
      <c r="E1202">
        <v>3591.6170000000002</v>
      </c>
      <c r="F1202">
        <v>3602.2510000000002</v>
      </c>
      <c r="O1202">
        <v>3634.9850000000001</v>
      </c>
      <c r="P1202">
        <v>3591.6170000000002</v>
      </c>
    </row>
    <row r="1203" spans="1:16" x14ac:dyDescent="0.25">
      <c r="A1203" s="9">
        <v>40157</v>
      </c>
      <c r="B1203">
        <v>3612.0720000000001</v>
      </c>
      <c r="C1203">
        <v>3636.2469999999998</v>
      </c>
      <c r="D1203">
        <v>3568.6439999999998</v>
      </c>
      <c r="E1203">
        <v>3604.6179999999999</v>
      </c>
      <c r="F1203">
        <v>3612.0720000000001</v>
      </c>
      <c r="O1203">
        <v>3636.2469999999998</v>
      </c>
      <c r="P1203">
        <v>3604.6179999999999</v>
      </c>
    </row>
    <row r="1204" spans="1:16" x14ac:dyDescent="0.25">
      <c r="A1204" s="9">
        <v>40158</v>
      </c>
      <c r="B1204">
        <v>3624.5970000000002</v>
      </c>
      <c r="C1204">
        <v>3645.828</v>
      </c>
      <c r="D1204">
        <v>3600.3220000000001</v>
      </c>
      <c r="E1204">
        <v>3608.5749999999998</v>
      </c>
      <c r="F1204">
        <v>3624.5970000000002</v>
      </c>
      <c r="O1204">
        <v>3645.828</v>
      </c>
      <c r="P1204">
        <v>3608.5749999999998</v>
      </c>
    </row>
    <row r="1205" spans="1:16" x14ac:dyDescent="0.25">
      <c r="A1205" s="9">
        <v>40161</v>
      </c>
      <c r="B1205">
        <v>3614.1950000000002</v>
      </c>
      <c r="C1205">
        <v>3627.07</v>
      </c>
      <c r="D1205">
        <v>3521.9760000000001</v>
      </c>
      <c r="E1205">
        <v>3625.0940000000001</v>
      </c>
      <c r="F1205">
        <v>3614.1950000000002</v>
      </c>
      <c r="O1205">
        <v>3627.07</v>
      </c>
      <c r="P1205">
        <v>3625.0940000000001</v>
      </c>
    </row>
    <row r="1206" spans="1:16" x14ac:dyDescent="0.25">
      <c r="A1206" s="9">
        <v>40162</v>
      </c>
      <c r="B1206">
        <v>3617.8789999999999</v>
      </c>
      <c r="C1206">
        <v>3658.3119999999999</v>
      </c>
      <c r="D1206">
        <v>3602.7</v>
      </c>
      <c r="E1206">
        <v>3625.373</v>
      </c>
      <c r="F1206">
        <v>3617.8789999999999</v>
      </c>
      <c r="O1206">
        <v>3658.3119999999999</v>
      </c>
      <c r="P1206">
        <v>3625.373</v>
      </c>
    </row>
    <row r="1207" spans="1:16" x14ac:dyDescent="0.25">
      <c r="A1207" s="9">
        <v>40163</v>
      </c>
      <c r="B1207">
        <v>3614.348</v>
      </c>
      <c r="C1207">
        <v>3647.4409999999998</v>
      </c>
      <c r="D1207">
        <v>3581.0540000000001</v>
      </c>
      <c r="E1207">
        <v>3591.3789999999999</v>
      </c>
      <c r="F1207">
        <v>3614.348</v>
      </c>
      <c r="O1207">
        <v>3647.4409999999998</v>
      </c>
      <c r="P1207">
        <v>3591.3789999999999</v>
      </c>
    </row>
    <row r="1208" spans="1:16" x14ac:dyDescent="0.25">
      <c r="A1208" s="9">
        <v>40164</v>
      </c>
      <c r="B1208">
        <v>3601.7240000000002</v>
      </c>
      <c r="C1208">
        <v>3613.1190000000001</v>
      </c>
      <c r="D1208">
        <v>3478.3130000000001</v>
      </c>
      <c r="E1208">
        <v>3482.5749999999998</v>
      </c>
      <c r="F1208">
        <v>3601.7240000000002</v>
      </c>
      <c r="O1208">
        <v>3613.1190000000001</v>
      </c>
      <c r="P1208">
        <v>3482.5749999999998</v>
      </c>
    </row>
    <row r="1209" spans="1:16" x14ac:dyDescent="0.25">
      <c r="A1209" s="9">
        <v>40165</v>
      </c>
      <c r="B1209">
        <v>3452.3209999999999</v>
      </c>
      <c r="C1209">
        <v>3460.8290000000002</v>
      </c>
      <c r="D1209">
        <v>3380.3270000000002</v>
      </c>
      <c r="E1209">
        <v>3384.5819999999999</v>
      </c>
      <c r="F1209">
        <v>3452.3209999999999</v>
      </c>
      <c r="O1209">
        <v>3460.8290000000002</v>
      </c>
      <c r="P1209">
        <v>3384.5819999999999</v>
      </c>
    </row>
    <row r="1210" spans="1:16" x14ac:dyDescent="0.25">
      <c r="A1210" s="9">
        <v>40168</v>
      </c>
      <c r="B1210">
        <v>3381.8690000000001</v>
      </c>
      <c r="C1210">
        <v>3402.212</v>
      </c>
      <c r="D1210">
        <v>3355.134</v>
      </c>
      <c r="E1210">
        <v>3395.5920000000001</v>
      </c>
      <c r="F1210">
        <v>3381.8690000000001</v>
      </c>
      <c r="O1210">
        <v>3402.212</v>
      </c>
      <c r="P1210">
        <v>3395.5920000000001</v>
      </c>
    </row>
    <row r="1211" spans="1:16" x14ac:dyDescent="0.25">
      <c r="A1211" s="9">
        <v>40169</v>
      </c>
      <c r="B1211">
        <v>3403.7530000000002</v>
      </c>
      <c r="C1211">
        <v>3408.5010000000002</v>
      </c>
      <c r="D1211">
        <v>3284.61</v>
      </c>
      <c r="E1211">
        <v>3284.61</v>
      </c>
      <c r="F1211">
        <v>3403.7530000000002</v>
      </c>
      <c r="O1211">
        <v>3408.5010000000002</v>
      </c>
      <c r="P1211">
        <v>3284.61</v>
      </c>
    </row>
    <row r="1212" spans="1:16" x14ac:dyDescent="0.25">
      <c r="A1212" s="9">
        <v>40170</v>
      </c>
      <c r="B1212">
        <v>3281.114</v>
      </c>
      <c r="C1212">
        <v>3321.5320000000002</v>
      </c>
      <c r="D1212">
        <v>3273.067</v>
      </c>
      <c r="E1212">
        <v>3318.3359999999998</v>
      </c>
      <c r="F1212">
        <v>3281.114</v>
      </c>
      <c r="O1212">
        <v>3321.5320000000002</v>
      </c>
      <c r="P1212">
        <v>3318.3359999999998</v>
      </c>
    </row>
    <row r="1213" spans="1:16" x14ac:dyDescent="0.25">
      <c r="A1213" s="9">
        <v>40171</v>
      </c>
      <c r="B1213">
        <v>3331.8760000000002</v>
      </c>
      <c r="C1213">
        <v>3460.3690000000001</v>
      </c>
      <c r="D1213">
        <v>3325.21</v>
      </c>
      <c r="E1213">
        <v>3452.86</v>
      </c>
      <c r="F1213">
        <v>3331.8760000000002</v>
      </c>
      <c r="O1213">
        <v>3460.3690000000001</v>
      </c>
      <c r="P1213">
        <v>3452.86</v>
      </c>
    </row>
    <row r="1214" spans="1:16" x14ac:dyDescent="0.25">
      <c r="A1214" s="9">
        <v>40172</v>
      </c>
      <c r="B1214">
        <v>3449.9209999999998</v>
      </c>
      <c r="C1214">
        <v>3463.864</v>
      </c>
      <c r="D1214">
        <v>3428.4229999999998</v>
      </c>
      <c r="E1214">
        <v>3444.6880000000001</v>
      </c>
      <c r="F1214">
        <v>3449.9209999999998</v>
      </c>
      <c r="O1214">
        <v>3463.864</v>
      </c>
      <c r="P1214">
        <v>3444.6880000000001</v>
      </c>
    </row>
    <row r="1215" spans="1:16" x14ac:dyDescent="0.25">
      <c r="A1215" s="9">
        <v>40175</v>
      </c>
      <c r="B1215">
        <v>3452.5070000000001</v>
      </c>
      <c r="C1215">
        <v>3511.1329999999998</v>
      </c>
      <c r="D1215">
        <v>3452.3539999999998</v>
      </c>
      <c r="E1215">
        <v>3504.7469999999998</v>
      </c>
      <c r="F1215">
        <v>3452.5070000000001</v>
      </c>
      <c r="O1215">
        <v>3511.1329999999998</v>
      </c>
      <c r="P1215">
        <v>3504.7469999999998</v>
      </c>
    </row>
    <row r="1216" spans="1:16" x14ac:dyDescent="0.25">
      <c r="A1216" s="9">
        <v>40176</v>
      </c>
      <c r="B1216">
        <v>3513.9630000000002</v>
      </c>
      <c r="C1216">
        <v>3519.1039999999998</v>
      </c>
      <c r="D1216">
        <v>3468.078</v>
      </c>
      <c r="E1216">
        <v>3518.8760000000002</v>
      </c>
      <c r="F1216">
        <v>3513.9630000000002</v>
      </c>
      <c r="O1216">
        <v>3519.1039999999998</v>
      </c>
      <c r="P1216">
        <v>3518.8760000000002</v>
      </c>
    </row>
    <row r="1217" spans="1:16" x14ac:dyDescent="0.25">
      <c r="A1217" s="9">
        <v>40177</v>
      </c>
      <c r="B1217">
        <v>3520.26</v>
      </c>
      <c r="C1217">
        <v>3559.299</v>
      </c>
      <c r="D1217">
        <v>3516.0990000000002</v>
      </c>
      <c r="E1217">
        <v>3555.8449999999998</v>
      </c>
      <c r="F1217">
        <v>3520.26</v>
      </c>
      <c r="O1217">
        <v>3559.299</v>
      </c>
      <c r="P1217">
        <v>3555.8449999999998</v>
      </c>
    </row>
    <row r="1218" spans="1:16" x14ac:dyDescent="0.25">
      <c r="A1218" s="9">
        <v>40178</v>
      </c>
      <c r="B1218">
        <v>3557.7910000000002</v>
      </c>
      <c r="C1218">
        <v>3566.2240000000002</v>
      </c>
      <c r="D1218">
        <v>3522.0819999999999</v>
      </c>
      <c r="E1218">
        <v>3566.1179999999999</v>
      </c>
      <c r="F1218">
        <v>3557.7910000000002</v>
      </c>
      <c r="O1218">
        <v>3566.2240000000002</v>
      </c>
      <c r="P1218">
        <v>3566.1179999999999</v>
      </c>
    </row>
    <row r="1219" spans="1:16" x14ac:dyDescent="0.25">
      <c r="A1219" s="9">
        <v>40182</v>
      </c>
      <c r="B1219">
        <v>3584.4270000000001</v>
      </c>
      <c r="C1219">
        <v>3589.03</v>
      </c>
      <c r="D1219">
        <v>3532.2049999999999</v>
      </c>
      <c r="E1219">
        <v>3532.2049999999999</v>
      </c>
      <c r="F1219">
        <v>3584.4270000000001</v>
      </c>
      <c r="O1219">
        <v>3589.03</v>
      </c>
      <c r="P1219">
        <v>3532.2049999999999</v>
      </c>
    </row>
    <row r="1220" spans="1:16" x14ac:dyDescent="0.25">
      <c r="A1220" s="9">
        <v>40183</v>
      </c>
      <c r="B1220">
        <v>3540.7339999999999</v>
      </c>
      <c r="C1220">
        <v>3578.4650000000001</v>
      </c>
      <c r="D1220">
        <v>3512.607</v>
      </c>
      <c r="E1220">
        <v>3569.8530000000001</v>
      </c>
      <c r="F1220">
        <v>3540.7339999999999</v>
      </c>
      <c r="O1220">
        <v>3578.4650000000001</v>
      </c>
      <c r="P1220">
        <v>3569.8530000000001</v>
      </c>
    </row>
    <row r="1221" spans="1:16" x14ac:dyDescent="0.25">
      <c r="A1221" s="9">
        <v>40184</v>
      </c>
      <c r="B1221">
        <v>3564.9</v>
      </c>
      <c r="C1221">
        <v>3612.6709999999998</v>
      </c>
      <c r="D1221">
        <v>3554.8820000000001</v>
      </c>
      <c r="E1221">
        <v>3559.64</v>
      </c>
      <c r="F1221">
        <v>3564.9</v>
      </c>
      <c r="O1221">
        <v>3612.6709999999998</v>
      </c>
      <c r="P1221">
        <v>3559.64</v>
      </c>
    </row>
    <row r="1222" spans="1:16" x14ac:dyDescent="0.25">
      <c r="A1222" s="9">
        <v>40185</v>
      </c>
      <c r="B1222">
        <v>3557.2759999999998</v>
      </c>
      <c r="C1222">
        <v>3579.0740000000001</v>
      </c>
      <c r="D1222">
        <v>3466.22</v>
      </c>
      <c r="E1222">
        <v>3480.2829999999999</v>
      </c>
      <c r="F1222">
        <v>3557.2759999999998</v>
      </c>
      <c r="O1222">
        <v>3579.0740000000001</v>
      </c>
      <c r="P1222">
        <v>3480.2829999999999</v>
      </c>
    </row>
    <row r="1223" spans="1:16" x14ac:dyDescent="0.25">
      <c r="A1223" s="9">
        <v>40186</v>
      </c>
      <c r="B1223">
        <v>3467.0039999999999</v>
      </c>
      <c r="C1223">
        <v>3481.4160000000002</v>
      </c>
      <c r="D1223">
        <v>3428.8960000000002</v>
      </c>
      <c r="E1223">
        <v>3478.9160000000002</v>
      </c>
      <c r="F1223">
        <v>3467.0039999999999</v>
      </c>
      <c r="O1223">
        <v>3481.4160000000002</v>
      </c>
      <c r="P1223">
        <v>3478.9160000000002</v>
      </c>
    </row>
    <row r="1224" spans="1:16" x14ac:dyDescent="0.25">
      <c r="A1224" s="9">
        <v>40189</v>
      </c>
      <c r="B1224">
        <v>3591.8820000000001</v>
      </c>
      <c r="C1224">
        <v>3591.8820000000001</v>
      </c>
      <c r="D1224">
        <v>3462.8939999999998</v>
      </c>
      <c r="E1224">
        <v>3476.1329999999998</v>
      </c>
      <c r="F1224">
        <v>3591.8820000000001</v>
      </c>
      <c r="O1224">
        <v>3591.8820000000001</v>
      </c>
      <c r="P1224">
        <v>3476.1329999999998</v>
      </c>
    </row>
    <row r="1225" spans="1:16" x14ac:dyDescent="0.25">
      <c r="A1225" s="9">
        <v>40190</v>
      </c>
      <c r="B1225">
        <v>3470.7730000000001</v>
      </c>
      <c r="C1225">
        <v>3541.68</v>
      </c>
      <c r="D1225">
        <v>3440.8719999999998</v>
      </c>
      <c r="E1225">
        <v>3541.3910000000001</v>
      </c>
      <c r="F1225">
        <v>3470.7730000000001</v>
      </c>
      <c r="O1225">
        <v>3541.68</v>
      </c>
      <c r="P1225">
        <v>3541.3910000000001</v>
      </c>
    </row>
    <row r="1226" spans="1:16" x14ac:dyDescent="0.25">
      <c r="A1226" s="9">
        <v>40191</v>
      </c>
      <c r="B1226">
        <v>3456.0219999999999</v>
      </c>
      <c r="C1226">
        <v>3497.5749999999998</v>
      </c>
      <c r="D1226">
        <v>3421.9430000000002</v>
      </c>
      <c r="E1226">
        <v>3427.69</v>
      </c>
      <c r="F1226">
        <v>3456.0219999999999</v>
      </c>
      <c r="O1226">
        <v>3497.5749999999998</v>
      </c>
      <c r="P1226">
        <v>3427.69</v>
      </c>
    </row>
    <row r="1227" spans="1:16" x14ac:dyDescent="0.25">
      <c r="A1227" s="9">
        <v>40192</v>
      </c>
      <c r="B1227">
        <v>3440.645</v>
      </c>
      <c r="C1227">
        <v>3480.7489999999998</v>
      </c>
      <c r="D1227">
        <v>3422.056</v>
      </c>
      <c r="E1227">
        <v>3478.36</v>
      </c>
      <c r="F1227">
        <v>3440.645</v>
      </c>
      <c r="O1227">
        <v>3480.7489999999998</v>
      </c>
      <c r="P1227">
        <v>3478.36</v>
      </c>
    </row>
    <row r="1228" spans="1:16" x14ac:dyDescent="0.25">
      <c r="A1228" s="9">
        <v>40193</v>
      </c>
      <c r="B1228">
        <v>3480.9520000000002</v>
      </c>
      <c r="C1228">
        <v>3505.5340000000001</v>
      </c>
      <c r="D1228">
        <v>3454.5340000000001</v>
      </c>
      <c r="E1228">
        <v>3483.317</v>
      </c>
      <c r="F1228">
        <v>3480.9520000000002</v>
      </c>
      <c r="O1228">
        <v>3505.5340000000001</v>
      </c>
      <c r="P1228">
        <v>3483.317</v>
      </c>
    </row>
    <row r="1229" spans="1:16" x14ac:dyDescent="0.25">
      <c r="A1229" s="9">
        <v>40196</v>
      </c>
      <c r="B1229">
        <v>3473.9560000000001</v>
      </c>
      <c r="C1229">
        <v>3517.7159999999999</v>
      </c>
      <c r="D1229">
        <v>3464.971</v>
      </c>
      <c r="E1229">
        <v>3515.623</v>
      </c>
      <c r="F1229">
        <v>3473.9560000000001</v>
      </c>
      <c r="O1229">
        <v>3517.7159999999999</v>
      </c>
      <c r="P1229">
        <v>3515.623</v>
      </c>
    </row>
    <row r="1230" spans="1:16" x14ac:dyDescent="0.25">
      <c r="A1230" s="9">
        <v>40197</v>
      </c>
      <c r="B1230">
        <v>3520.1320000000001</v>
      </c>
      <c r="C1230">
        <v>3549.7040000000002</v>
      </c>
      <c r="D1230">
        <v>3516.0239999999999</v>
      </c>
      <c r="E1230">
        <v>3520.8780000000002</v>
      </c>
      <c r="F1230">
        <v>3520.1320000000001</v>
      </c>
      <c r="O1230">
        <v>3549.7040000000002</v>
      </c>
      <c r="P1230">
        <v>3520.8780000000002</v>
      </c>
    </row>
    <row r="1231" spans="1:16" x14ac:dyDescent="0.25">
      <c r="A1231" s="9">
        <v>40198</v>
      </c>
      <c r="B1231">
        <v>3528.6480000000001</v>
      </c>
      <c r="C1231">
        <v>3534.3989999999999</v>
      </c>
      <c r="D1231">
        <v>3403.221</v>
      </c>
      <c r="E1231">
        <v>3407.7330000000002</v>
      </c>
      <c r="F1231">
        <v>3528.6480000000001</v>
      </c>
      <c r="O1231">
        <v>3534.3989999999999</v>
      </c>
      <c r="P1231">
        <v>3407.7330000000002</v>
      </c>
    </row>
    <row r="1232" spans="1:16" x14ac:dyDescent="0.25">
      <c r="A1232" s="9">
        <v>40199</v>
      </c>
      <c r="B1232">
        <v>3413.6170000000002</v>
      </c>
      <c r="C1232">
        <v>3433.9050000000002</v>
      </c>
      <c r="D1232">
        <v>3374.94</v>
      </c>
      <c r="E1232">
        <v>3412.384</v>
      </c>
      <c r="F1232">
        <v>3413.6170000000002</v>
      </c>
      <c r="O1232">
        <v>3433.9050000000002</v>
      </c>
      <c r="P1232">
        <v>3412.384</v>
      </c>
    </row>
    <row r="1233" spans="1:16" x14ac:dyDescent="0.25">
      <c r="A1233" s="9">
        <v>40200</v>
      </c>
      <c r="B1233">
        <v>3370.8609999999999</v>
      </c>
      <c r="C1233">
        <v>3391.8290000000002</v>
      </c>
      <c r="D1233">
        <v>3290.6129999999998</v>
      </c>
      <c r="E1233">
        <v>3370.2</v>
      </c>
      <c r="F1233">
        <v>3370.8609999999999</v>
      </c>
      <c r="O1233">
        <v>3391.8290000000002</v>
      </c>
      <c r="P1233">
        <v>3370.2</v>
      </c>
    </row>
    <row r="1234" spans="1:16" x14ac:dyDescent="0.25">
      <c r="A1234" s="9">
        <v>40203</v>
      </c>
      <c r="B1234">
        <v>3342.9520000000002</v>
      </c>
      <c r="C1234">
        <v>3377.4769999999999</v>
      </c>
      <c r="D1234">
        <v>3320.3919999999998</v>
      </c>
      <c r="E1234">
        <v>3321.6089999999999</v>
      </c>
      <c r="F1234">
        <v>3342.9520000000002</v>
      </c>
      <c r="O1234">
        <v>3377.4769999999999</v>
      </c>
      <c r="P1234">
        <v>3321.6089999999999</v>
      </c>
    </row>
    <row r="1235" spans="1:16" x14ac:dyDescent="0.25">
      <c r="A1235" s="9">
        <v>40204</v>
      </c>
      <c r="B1235">
        <v>3318.32</v>
      </c>
      <c r="C1235">
        <v>3333.357</v>
      </c>
      <c r="D1235">
        <v>3214.183</v>
      </c>
      <c r="E1235">
        <v>3238.7979999999998</v>
      </c>
      <c r="F1235">
        <v>3318.32</v>
      </c>
      <c r="O1235">
        <v>3333.357</v>
      </c>
      <c r="P1235">
        <v>3238.7979999999998</v>
      </c>
    </row>
    <row r="1236" spans="1:16" x14ac:dyDescent="0.25">
      <c r="A1236" s="9">
        <v>40205</v>
      </c>
      <c r="B1236">
        <v>3237.4279999999999</v>
      </c>
      <c r="C1236">
        <v>3248.556</v>
      </c>
      <c r="D1236">
        <v>3175.5859999999998</v>
      </c>
      <c r="E1236">
        <v>3196.6010000000001</v>
      </c>
      <c r="F1236">
        <v>3237.4279999999999</v>
      </c>
      <c r="O1236">
        <v>3248.556</v>
      </c>
      <c r="P1236">
        <v>3196.6010000000001</v>
      </c>
    </row>
    <row r="1237" spans="1:16" x14ac:dyDescent="0.25">
      <c r="A1237" s="9">
        <v>40206</v>
      </c>
      <c r="B1237">
        <v>3194.2669999999998</v>
      </c>
      <c r="C1237">
        <v>3216.0990000000002</v>
      </c>
      <c r="D1237">
        <v>3173.8</v>
      </c>
      <c r="E1237">
        <v>3197.5909999999999</v>
      </c>
      <c r="F1237">
        <v>3194.2669999999998</v>
      </c>
      <c r="O1237">
        <v>3216.0990000000002</v>
      </c>
      <c r="P1237">
        <v>3197.5909999999999</v>
      </c>
    </row>
    <row r="1238" spans="1:16" x14ac:dyDescent="0.25">
      <c r="A1238" s="9">
        <v>40207</v>
      </c>
      <c r="B1238">
        <v>3186.078</v>
      </c>
      <c r="C1238">
        <v>3238.9270000000001</v>
      </c>
      <c r="D1238">
        <v>3171.0819999999999</v>
      </c>
      <c r="E1238">
        <v>3197.6970000000001</v>
      </c>
      <c r="F1238">
        <v>3186.078</v>
      </c>
      <c r="O1238">
        <v>3238.9270000000001</v>
      </c>
      <c r="P1238">
        <v>3197.6970000000001</v>
      </c>
    </row>
    <row r="1239" spans="1:16" x14ac:dyDescent="0.25">
      <c r="A1239" s="9">
        <v>40210</v>
      </c>
      <c r="B1239">
        <v>3189.6</v>
      </c>
      <c r="C1239">
        <v>3190.72</v>
      </c>
      <c r="D1239">
        <v>3110.9270000000001</v>
      </c>
      <c r="E1239">
        <v>3139.1039999999998</v>
      </c>
      <c r="F1239">
        <v>3189.6</v>
      </c>
      <c r="O1239">
        <v>3190.72</v>
      </c>
      <c r="P1239">
        <v>3139.1039999999998</v>
      </c>
    </row>
    <row r="1240" spans="1:16" x14ac:dyDescent="0.25">
      <c r="A1240" s="9">
        <v>40211</v>
      </c>
      <c r="B1240">
        <v>3153.8090000000002</v>
      </c>
      <c r="C1240">
        <v>3191.6489999999999</v>
      </c>
      <c r="D1240">
        <v>3130.4470000000001</v>
      </c>
      <c r="E1240">
        <v>3132.7289999999998</v>
      </c>
      <c r="F1240">
        <v>3153.8090000000002</v>
      </c>
      <c r="O1240">
        <v>3191.6489999999999</v>
      </c>
      <c r="P1240">
        <v>3132.7289999999998</v>
      </c>
    </row>
    <row r="1241" spans="1:16" x14ac:dyDescent="0.25">
      <c r="A1241" s="9">
        <v>40212</v>
      </c>
      <c r="B1241">
        <v>3149.0569999999998</v>
      </c>
      <c r="C1241">
        <v>3223.8090000000002</v>
      </c>
      <c r="D1241">
        <v>3088.0189999999998</v>
      </c>
      <c r="E1241">
        <v>3222.636</v>
      </c>
      <c r="F1241">
        <v>3149.0569999999998</v>
      </c>
      <c r="O1241">
        <v>3223.8090000000002</v>
      </c>
      <c r="P1241">
        <v>3222.636</v>
      </c>
    </row>
    <row r="1242" spans="1:16" x14ac:dyDescent="0.25">
      <c r="A1242" s="9">
        <v>40213</v>
      </c>
      <c r="B1242">
        <v>3201.6309999999999</v>
      </c>
      <c r="C1242">
        <v>3231.7489999999998</v>
      </c>
      <c r="D1242">
        <v>3186.79</v>
      </c>
      <c r="E1242">
        <v>3205.0259999999998</v>
      </c>
      <c r="F1242">
        <v>3201.6309999999999</v>
      </c>
      <c r="O1242">
        <v>3231.7489999999998</v>
      </c>
      <c r="P1242">
        <v>3205.0259999999998</v>
      </c>
    </row>
    <row r="1243" spans="1:16" x14ac:dyDescent="0.25">
      <c r="A1243" s="9">
        <v>40214</v>
      </c>
      <c r="B1243">
        <v>3138.97</v>
      </c>
      <c r="C1243">
        <v>3160.2710000000002</v>
      </c>
      <c r="D1243">
        <v>3114.2550000000001</v>
      </c>
      <c r="E1243">
        <v>3135.65</v>
      </c>
      <c r="F1243">
        <v>3138.97</v>
      </c>
      <c r="O1243">
        <v>3160.2710000000002</v>
      </c>
      <c r="P1243">
        <v>3135.65</v>
      </c>
    </row>
    <row r="1244" spans="1:16" x14ac:dyDescent="0.25">
      <c r="A1244" s="9">
        <v>40217</v>
      </c>
      <c r="B1244">
        <v>3132.3560000000002</v>
      </c>
      <c r="C1244">
        <v>3154.069</v>
      </c>
      <c r="D1244">
        <v>3122.4560000000001</v>
      </c>
      <c r="E1244">
        <v>3139.114</v>
      </c>
      <c r="F1244">
        <v>3132.3560000000002</v>
      </c>
      <c r="O1244">
        <v>3154.069</v>
      </c>
      <c r="P1244">
        <v>3139.114</v>
      </c>
    </row>
    <row r="1245" spans="1:16" x14ac:dyDescent="0.25">
      <c r="A1245" s="9">
        <v>40218</v>
      </c>
      <c r="B1245">
        <v>3137.5810000000001</v>
      </c>
      <c r="C1245">
        <v>3173.163</v>
      </c>
      <c r="D1245">
        <v>3133.7159999999999</v>
      </c>
      <c r="E1245">
        <v>3162.011</v>
      </c>
      <c r="F1245">
        <v>3137.5810000000001</v>
      </c>
      <c r="O1245">
        <v>3173.163</v>
      </c>
      <c r="P1245">
        <v>3162.011</v>
      </c>
    </row>
    <row r="1246" spans="1:16" x14ac:dyDescent="0.25">
      <c r="A1246" s="9">
        <v>40219</v>
      </c>
      <c r="B1246">
        <v>3185.471</v>
      </c>
      <c r="C1246">
        <v>3196.0590000000002</v>
      </c>
      <c r="D1246">
        <v>3173.5520000000001</v>
      </c>
      <c r="E1246">
        <v>3195.4160000000002</v>
      </c>
      <c r="F1246">
        <v>3185.471</v>
      </c>
      <c r="O1246">
        <v>3196.0590000000002</v>
      </c>
      <c r="P1246">
        <v>3195.4160000000002</v>
      </c>
    </row>
    <row r="1247" spans="1:16" x14ac:dyDescent="0.25">
      <c r="A1247" s="9">
        <v>40220</v>
      </c>
      <c r="B1247">
        <v>3197.3760000000002</v>
      </c>
      <c r="C1247">
        <v>3220.4949999999999</v>
      </c>
      <c r="D1247">
        <v>3188.5279999999998</v>
      </c>
      <c r="E1247">
        <v>3205.462</v>
      </c>
      <c r="F1247">
        <v>3197.3760000000002</v>
      </c>
      <c r="O1247">
        <v>3220.4949999999999</v>
      </c>
      <c r="P1247">
        <v>3205.462</v>
      </c>
    </row>
    <row r="1248" spans="1:16" x14ac:dyDescent="0.25">
      <c r="A1248" s="9">
        <v>40221</v>
      </c>
      <c r="B1248">
        <v>3216.8270000000002</v>
      </c>
      <c r="C1248">
        <v>3242.7559999999999</v>
      </c>
      <c r="D1248">
        <v>3215.4760000000001</v>
      </c>
      <c r="E1248">
        <v>3242.1849999999999</v>
      </c>
      <c r="F1248">
        <v>3216.8270000000002</v>
      </c>
      <c r="O1248">
        <v>3242.7559999999999</v>
      </c>
      <c r="P1248">
        <v>3242.1849999999999</v>
      </c>
    </row>
    <row r="1249" spans="1:16" x14ac:dyDescent="0.25">
      <c r="A1249" s="9">
        <v>40231</v>
      </c>
      <c r="B1249">
        <v>3239.433</v>
      </c>
      <c r="C1249">
        <v>3257</v>
      </c>
      <c r="D1249">
        <v>3224.4569999999999</v>
      </c>
      <c r="E1249">
        <v>3225.1619999999998</v>
      </c>
      <c r="F1249">
        <v>3239.433</v>
      </c>
      <c r="O1249">
        <v>3257</v>
      </c>
      <c r="P1249">
        <v>3225.1619999999998</v>
      </c>
    </row>
    <row r="1250" spans="1:16" x14ac:dyDescent="0.25">
      <c r="A1250" s="9">
        <v>40232</v>
      </c>
      <c r="B1250">
        <v>3221.2660000000001</v>
      </c>
      <c r="C1250">
        <v>3221.2660000000001</v>
      </c>
      <c r="D1250">
        <v>3162.22</v>
      </c>
      <c r="E1250">
        <v>3207.471</v>
      </c>
      <c r="F1250">
        <v>3221.2660000000001</v>
      </c>
      <c r="O1250">
        <v>3221.2660000000001</v>
      </c>
      <c r="P1250">
        <v>3207.471</v>
      </c>
    </row>
    <row r="1251" spans="1:16" x14ac:dyDescent="0.25">
      <c r="A1251" s="9">
        <v>40233</v>
      </c>
      <c r="B1251">
        <v>3185.7240000000002</v>
      </c>
      <c r="C1251">
        <v>3257.6210000000001</v>
      </c>
      <c r="D1251">
        <v>3170.7089999999998</v>
      </c>
      <c r="E1251">
        <v>3256.4490000000001</v>
      </c>
      <c r="F1251">
        <v>3185.7240000000002</v>
      </c>
      <c r="O1251">
        <v>3257.6210000000001</v>
      </c>
      <c r="P1251">
        <v>3256.4490000000001</v>
      </c>
    </row>
    <row r="1252" spans="1:16" x14ac:dyDescent="0.25">
      <c r="A1252" s="9">
        <v>40234</v>
      </c>
      <c r="B1252">
        <v>3263.6849999999999</v>
      </c>
      <c r="C1252">
        <v>3292.056</v>
      </c>
      <c r="D1252">
        <v>3256.6529999999998</v>
      </c>
      <c r="E1252">
        <v>3289.596</v>
      </c>
      <c r="F1252">
        <v>3263.6849999999999</v>
      </c>
      <c r="O1252">
        <v>3292.056</v>
      </c>
      <c r="P1252">
        <v>3289.596</v>
      </c>
    </row>
    <row r="1253" spans="1:16" x14ac:dyDescent="0.25">
      <c r="A1253" s="9">
        <v>40235</v>
      </c>
      <c r="B1253">
        <v>3283.944</v>
      </c>
      <c r="C1253">
        <v>3295.2860000000001</v>
      </c>
      <c r="D1253">
        <v>3266.431</v>
      </c>
      <c r="E1253">
        <v>3270.348</v>
      </c>
      <c r="F1253">
        <v>3283.944</v>
      </c>
      <c r="O1253">
        <v>3295.2860000000001</v>
      </c>
      <c r="P1253">
        <v>3270.348</v>
      </c>
    </row>
    <row r="1254" spans="1:16" x14ac:dyDescent="0.25">
      <c r="A1254" s="9">
        <v>40238</v>
      </c>
      <c r="B1254">
        <v>3277.348</v>
      </c>
      <c r="C1254">
        <v>3316.5129999999999</v>
      </c>
      <c r="D1254">
        <v>3276.23</v>
      </c>
      <c r="E1254">
        <v>3311.5059999999999</v>
      </c>
      <c r="F1254">
        <v>3277.348</v>
      </c>
      <c r="O1254">
        <v>3316.5129999999999</v>
      </c>
      <c r="P1254">
        <v>3311.5059999999999</v>
      </c>
    </row>
    <row r="1255" spans="1:16" x14ac:dyDescent="0.25">
      <c r="A1255" s="9">
        <v>40239</v>
      </c>
      <c r="B1255">
        <v>3314.3009999999999</v>
      </c>
      <c r="C1255">
        <v>3325.8620000000001</v>
      </c>
      <c r="D1255">
        <v>3278.31</v>
      </c>
      <c r="E1255">
        <v>3291.0889999999999</v>
      </c>
      <c r="F1255">
        <v>3314.3009999999999</v>
      </c>
      <c r="O1255">
        <v>3325.8620000000001</v>
      </c>
      <c r="P1255">
        <v>3291.0889999999999</v>
      </c>
    </row>
    <row r="1256" spans="1:16" x14ac:dyDescent="0.25">
      <c r="A1256" s="9">
        <v>40240</v>
      </c>
      <c r="B1256">
        <v>3291.7139999999999</v>
      </c>
      <c r="C1256">
        <v>3318.1329999999998</v>
      </c>
      <c r="D1256">
        <v>3280.627</v>
      </c>
      <c r="E1256">
        <v>3316.442</v>
      </c>
      <c r="F1256">
        <v>3291.7139999999999</v>
      </c>
      <c r="O1256">
        <v>3318.1329999999998</v>
      </c>
      <c r="P1256">
        <v>3316.442</v>
      </c>
    </row>
    <row r="1257" spans="1:16" x14ac:dyDescent="0.25">
      <c r="A1257" s="9">
        <v>40241</v>
      </c>
      <c r="B1257">
        <v>3319.067</v>
      </c>
      <c r="C1257">
        <v>3324</v>
      </c>
      <c r="D1257">
        <v>3224.7060000000001</v>
      </c>
      <c r="E1257">
        <v>3234.442</v>
      </c>
      <c r="F1257">
        <v>3319.067</v>
      </c>
      <c r="O1257">
        <v>3324</v>
      </c>
      <c r="P1257">
        <v>3234.442</v>
      </c>
    </row>
    <row r="1258" spans="1:16" x14ac:dyDescent="0.25">
      <c r="A1258" s="9">
        <v>40242</v>
      </c>
      <c r="B1258">
        <v>3235.2370000000001</v>
      </c>
      <c r="C1258">
        <v>3256.2130000000002</v>
      </c>
      <c r="D1258">
        <v>3220.1959999999999</v>
      </c>
      <c r="E1258">
        <v>3240.1089999999999</v>
      </c>
      <c r="F1258">
        <v>3235.2370000000001</v>
      </c>
      <c r="O1258">
        <v>3256.2130000000002</v>
      </c>
      <c r="P1258">
        <v>3240.1089999999999</v>
      </c>
    </row>
    <row r="1259" spans="1:16" x14ac:dyDescent="0.25">
      <c r="A1259" s="9">
        <v>40245</v>
      </c>
      <c r="B1259">
        <v>3251.7040000000002</v>
      </c>
      <c r="C1259">
        <v>3280.2579999999998</v>
      </c>
      <c r="D1259">
        <v>3241.3679999999999</v>
      </c>
      <c r="E1259">
        <v>3272.288</v>
      </c>
      <c r="F1259">
        <v>3251.7040000000002</v>
      </c>
      <c r="O1259">
        <v>3280.2579999999998</v>
      </c>
      <c r="P1259">
        <v>3272.288</v>
      </c>
    </row>
    <row r="1260" spans="1:16" x14ac:dyDescent="0.25">
      <c r="A1260" s="9">
        <v>40246</v>
      </c>
      <c r="B1260">
        <v>3270.8919999999998</v>
      </c>
      <c r="C1260">
        <v>3310.634</v>
      </c>
      <c r="D1260">
        <v>3242.663</v>
      </c>
      <c r="E1260">
        <v>3290.518</v>
      </c>
      <c r="F1260">
        <v>3270.8919999999998</v>
      </c>
      <c r="O1260">
        <v>3310.634</v>
      </c>
      <c r="P1260">
        <v>3290.518</v>
      </c>
    </row>
    <row r="1261" spans="1:16" x14ac:dyDescent="0.25">
      <c r="A1261" s="9">
        <v>40247</v>
      </c>
      <c r="B1261">
        <v>3287.3270000000002</v>
      </c>
      <c r="C1261">
        <v>3308.9839999999999</v>
      </c>
      <c r="D1261">
        <v>3251.047</v>
      </c>
      <c r="E1261">
        <v>3264.7350000000001</v>
      </c>
      <c r="F1261">
        <v>3287.3270000000002</v>
      </c>
      <c r="O1261">
        <v>3308.9839999999999</v>
      </c>
      <c r="P1261">
        <v>3264.7350000000001</v>
      </c>
    </row>
    <row r="1262" spans="1:16" x14ac:dyDescent="0.25">
      <c r="A1262" s="9">
        <v>40248</v>
      </c>
      <c r="B1262">
        <v>3266.8440000000001</v>
      </c>
      <c r="C1262">
        <v>3283.509</v>
      </c>
      <c r="D1262">
        <v>3234.973</v>
      </c>
      <c r="E1262">
        <v>3260.3429999999998</v>
      </c>
      <c r="F1262">
        <v>3266.8440000000001</v>
      </c>
      <c r="O1262">
        <v>3283.509</v>
      </c>
      <c r="P1262">
        <v>3260.3429999999998</v>
      </c>
    </row>
    <row r="1263" spans="1:16" x14ac:dyDescent="0.25">
      <c r="A1263" s="9">
        <v>40249</v>
      </c>
      <c r="B1263">
        <v>3261.837</v>
      </c>
      <c r="C1263">
        <v>3268.8249999999998</v>
      </c>
      <c r="D1263">
        <v>3213.002</v>
      </c>
      <c r="E1263">
        <v>3216.46</v>
      </c>
      <c r="F1263">
        <v>3261.837</v>
      </c>
      <c r="O1263">
        <v>3268.8249999999998</v>
      </c>
      <c r="P1263">
        <v>3216.46</v>
      </c>
    </row>
    <row r="1264" spans="1:16" x14ac:dyDescent="0.25">
      <c r="A1264" s="9">
        <v>40252</v>
      </c>
      <c r="B1264">
        <v>3214.5749999999998</v>
      </c>
      <c r="C1264">
        <v>3216.8960000000002</v>
      </c>
      <c r="D1264">
        <v>3154.17</v>
      </c>
      <c r="E1264">
        <v>3167.8389999999999</v>
      </c>
      <c r="F1264">
        <v>3214.5749999999998</v>
      </c>
      <c r="O1264">
        <v>3216.8960000000002</v>
      </c>
      <c r="P1264">
        <v>3167.8389999999999</v>
      </c>
    </row>
    <row r="1265" spans="1:16" x14ac:dyDescent="0.25">
      <c r="A1265" s="9">
        <v>40253</v>
      </c>
      <c r="B1265">
        <v>3166.9859999999999</v>
      </c>
      <c r="C1265">
        <v>3179.7860000000001</v>
      </c>
      <c r="D1265">
        <v>3143</v>
      </c>
      <c r="E1265">
        <v>3170.7469999999998</v>
      </c>
      <c r="F1265">
        <v>3166.9859999999999</v>
      </c>
      <c r="O1265">
        <v>3179.7860000000001</v>
      </c>
      <c r="P1265">
        <v>3170.7469999999998</v>
      </c>
    </row>
    <row r="1266" spans="1:16" x14ac:dyDescent="0.25">
      <c r="A1266" s="9">
        <v>40254</v>
      </c>
      <c r="B1266">
        <v>3182.2750000000001</v>
      </c>
      <c r="C1266">
        <v>3235.875</v>
      </c>
      <c r="D1266">
        <v>3178.0219999999999</v>
      </c>
      <c r="E1266">
        <v>3235.27</v>
      </c>
      <c r="F1266">
        <v>3182.2750000000001</v>
      </c>
      <c r="O1266">
        <v>3235.875</v>
      </c>
      <c r="P1266">
        <v>3235.27</v>
      </c>
    </row>
    <row r="1267" spans="1:16" x14ac:dyDescent="0.25">
      <c r="A1267" s="9">
        <v>40255</v>
      </c>
      <c r="B1267">
        <v>3239.3229999999999</v>
      </c>
      <c r="C1267">
        <v>3246.8960000000002</v>
      </c>
      <c r="D1267">
        <v>3216.9740000000002</v>
      </c>
      <c r="E1267">
        <v>3227.63</v>
      </c>
      <c r="F1267">
        <v>3239.3229999999999</v>
      </c>
      <c r="O1267">
        <v>3246.8960000000002</v>
      </c>
      <c r="P1267">
        <v>3227.63</v>
      </c>
    </row>
    <row r="1268" spans="1:16" x14ac:dyDescent="0.25">
      <c r="A1268" s="9">
        <v>40256</v>
      </c>
      <c r="B1268">
        <v>3230.123</v>
      </c>
      <c r="C1268">
        <v>3254.953</v>
      </c>
      <c r="D1268">
        <v>3209.511</v>
      </c>
      <c r="E1268">
        <v>3252.4209999999998</v>
      </c>
      <c r="F1268">
        <v>3230.123</v>
      </c>
      <c r="O1268">
        <v>3254.953</v>
      </c>
      <c r="P1268">
        <v>3252.4209999999998</v>
      </c>
    </row>
    <row r="1269" spans="1:16" x14ac:dyDescent="0.25">
      <c r="A1269" s="9">
        <v>40259</v>
      </c>
      <c r="B1269">
        <v>3253.4180000000001</v>
      </c>
      <c r="C1269">
        <v>3268.67</v>
      </c>
      <c r="D1269">
        <v>3243.9340000000002</v>
      </c>
      <c r="E1269">
        <v>3259.2109999999998</v>
      </c>
      <c r="F1269">
        <v>3253.4180000000001</v>
      </c>
      <c r="O1269">
        <v>3268.67</v>
      </c>
      <c r="P1269">
        <v>3259.2109999999998</v>
      </c>
    </row>
    <row r="1270" spans="1:16" x14ac:dyDescent="0.25">
      <c r="A1270" s="9">
        <v>40260</v>
      </c>
      <c r="B1270">
        <v>3262.078</v>
      </c>
      <c r="C1270">
        <v>3269.4250000000002</v>
      </c>
      <c r="D1270">
        <v>3236.8780000000002</v>
      </c>
      <c r="E1270">
        <v>3239.65</v>
      </c>
      <c r="F1270">
        <v>3262.078</v>
      </c>
      <c r="O1270">
        <v>3269.4250000000002</v>
      </c>
      <c r="P1270">
        <v>3239.65</v>
      </c>
    </row>
    <row r="1271" spans="1:16" x14ac:dyDescent="0.25">
      <c r="A1271" s="9">
        <v>40261</v>
      </c>
      <c r="B1271">
        <v>3245.1869999999999</v>
      </c>
      <c r="C1271">
        <v>3261.54</v>
      </c>
      <c r="D1271">
        <v>3232.2249999999999</v>
      </c>
      <c r="E1271">
        <v>3239.42</v>
      </c>
      <c r="F1271">
        <v>3245.1869999999999</v>
      </c>
      <c r="O1271">
        <v>3261.54</v>
      </c>
      <c r="P1271">
        <v>3239.42</v>
      </c>
    </row>
    <row r="1272" spans="1:16" x14ac:dyDescent="0.25">
      <c r="A1272" s="9">
        <v>40262</v>
      </c>
      <c r="B1272">
        <v>3232.8139999999999</v>
      </c>
      <c r="C1272">
        <v>3232.9650000000001</v>
      </c>
      <c r="D1272">
        <v>3196.3620000000001</v>
      </c>
      <c r="E1272">
        <v>3206.9369999999999</v>
      </c>
      <c r="F1272">
        <v>3232.8139999999999</v>
      </c>
      <c r="O1272">
        <v>3232.9650000000001</v>
      </c>
      <c r="P1272">
        <v>3206.9369999999999</v>
      </c>
    </row>
    <row r="1273" spans="1:16" x14ac:dyDescent="0.25">
      <c r="A1273" s="9">
        <v>40263</v>
      </c>
      <c r="B1273">
        <v>3204.953</v>
      </c>
      <c r="C1273">
        <v>3251.2139999999999</v>
      </c>
      <c r="D1273">
        <v>3194.5810000000001</v>
      </c>
      <c r="E1273">
        <v>3242.8879999999999</v>
      </c>
      <c r="F1273">
        <v>3204.953</v>
      </c>
      <c r="O1273">
        <v>3251.2139999999999</v>
      </c>
      <c r="P1273">
        <v>3242.8879999999999</v>
      </c>
    </row>
    <row r="1274" spans="1:16" x14ac:dyDescent="0.25">
      <c r="A1274" s="9">
        <v>40266</v>
      </c>
      <c r="B1274">
        <v>3258.8649999999998</v>
      </c>
      <c r="C1274">
        <v>3320.884</v>
      </c>
      <c r="D1274">
        <v>3254.2840000000001</v>
      </c>
      <c r="E1274">
        <v>3312.585</v>
      </c>
      <c r="F1274">
        <v>3258.8649999999998</v>
      </c>
      <c r="O1274">
        <v>3320.884</v>
      </c>
      <c r="P1274">
        <v>3312.585</v>
      </c>
    </row>
    <row r="1275" spans="1:16" x14ac:dyDescent="0.25">
      <c r="A1275" s="9">
        <v>40267</v>
      </c>
      <c r="B1275">
        <v>3316.26</v>
      </c>
      <c r="C1275">
        <v>3323.4189999999999</v>
      </c>
      <c r="D1275">
        <v>3300.569</v>
      </c>
      <c r="E1275">
        <v>3314.9839999999999</v>
      </c>
      <c r="F1275">
        <v>3316.26</v>
      </c>
      <c r="O1275">
        <v>3323.4189999999999</v>
      </c>
      <c r="P1275">
        <v>3314.9839999999999</v>
      </c>
    </row>
    <row r="1276" spans="1:16" x14ac:dyDescent="0.25">
      <c r="A1276" s="9">
        <v>40268</v>
      </c>
      <c r="B1276">
        <v>3315.2930000000001</v>
      </c>
      <c r="C1276">
        <v>3316.7809999999999</v>
      </c>
      <c r="D1276">
        <v>3284.444</v>
      </c>
      <c r="E1276">
        <v>3291.28</v>
      </c>
      <c r="F1276">
        <v>3315.2930000000001</v>
      </c>
      <c r="O1276">
        <v>3316.7809999999999</v>
      </c>
      <c r="P1276">
        <v>3291.28</v>
      </c>
    </row>
    <row r="1277" spans="1:16" x14ac:dyDescent="0.25">
      <c r="A1277" s="9">
        <v>40269</v>
      </c>
      <c r="B1277">
        <v>3296.77</v>
      </c>
      <c r="C1277">
        <v>3338.498</v>
      </c>
      <c r="D1277">
        <v>3296.77</v>
      </c>
      <c r="E1277">
        <v>3337</v>
      </c>
      <c r="F1277">
        <v>3296.77</v>
      </c>
      <c r="O1277">
        <v>3338.498</v>
      </c>
      <c r="P1277">
        <v>3337</v>
      </c>
    </row>
    <row r="1278" spans="1:16" x14ac:dyDescent="0.25">
      <c r="A1278" s="9">
        <v>40270</v>
      </c>
      <c r="B1278">
        <v>3347.68</v>
      </c>
      <c r="C1278">
        <v>3364.5390000000002</v>
      </c>
      <c r="D1278">
        <v>3343.7930000000001</v>
      </c>
      <c r="E1278">
        <v>3359.0720000000001</v>
      </c>
      <c r="F1278">
        <v>3347.68</v>
      </c>
      <c r="O1278">
        <v>3364.5390000000002</v>
      </c>
      <c r="P1278">
        <v>3359.0720000000001</v>
      </c>
    </row>
    <row r="1279" spans="1:16" x14ac:dyDescent="0.25">
      <c r="A1279" s="9">
        <v>40274</v>
      </c>
      <c r="B1279">
        <v>3378.395</v>
      </c>
      <c r="C1279">
        <v>3399.4409999999998</v>
      </c>
      <c r="D1279">
        <v>3354.3249999999998</v>
      </c>
      <c r="E1279">
        <v>3369.9050000000002</v>
      </c>
      <c r="F1279">
        <v>3378.395</v>
      </c>
      <c r="O1279">
        <v>3399.4409999999998</v>
      </c>
      <c r="P1279">
        <v>3369.9050000000002</v>
      </c>
    </row>
    <row r="1280" spans="1:16" x14ac:dyDescent="0.25">
      <c r="A1280" s="9">
        <v>40275</v>
      </c>
      <c r="B1280">
        <v>3369.4920000000002</v>
      </c>
      <c r="C1280">
        <v>3374.8820000000001</v>
      </c>
      <c r="D1280">
        <v>3338.1390000000001</v>
      </c>
      <c r="E1280">
        <v>3356.1289999999999</v>
      </c>
      <c r="F1280">
        <v>3369.4920000000002</v>
      </c>
      <c r="O1280">
        <v>3374.8820000000001</v>
      </c>
      <c r="P1280">
        <v>3356.1289999999999</v>
      </c>
    </row>
    <row r="1281" spans="1:16" x14ac:dyDescent="0.25">
      <c r="A1281" s="9">
        <v>40276</v>
      </c>
      <c r="B1281">
        <v>3350.4459999999999</v>
      </c>
      <c r="C1281">
        <v>3350.4459999999999</v>
      </c>
      <c r="D1281">
        <v>3310.4940000000001</v>
      </c>
      <c r="E1281">
        <v>3318.0160000000001</v>
      </c>
      <c r="F1281">
        <v>3350.4459999999999</v>
      </c>
      <c r="O1281">
        <v>3350.4459999999999</v>
      </c>
      <c r="P1281">
        <v>3318.0160000000001</v>
      </c>
    </row>
    <row r="1282" spans="1:16" x14ac:dyDescent="0.25">
      <c r="A1282" s="9">
        <v>40277</v>
      </c>
      <c r="B1282">
        <v>3318.288</v>
      </c>
      <c r="C1282">
        <v>3345.5039999999999</v>
      </c>
      <c r="D1282">
        <v>3309.6080000000002</v>
      </c>
      <c r="E1282">
        <v>3344.6010000000001</v>
      </c>
      <c r="F1282">
        <v>3318.288</v>
      </c>
      <c r="O1282">
        <v>3345.5039999999999</v>
      </c>
      <c r="P1282">
        <v>3344.6010000000001</v>
      </c>
    </row>
    <row r="1283" spans="1:16" x14ac:dyDescent="0.25">
      <c r="A1283" s="9">
        <v>40280</v>
      </c>
      <c r="B1283">
        <v>3353.6439999999998</v>
      </c>
      <c r="C1283">
        <v>3358.866</v>
      </c>
      <c r="D1283">
        <v>3303.7089999999998</v>
      </c>
      <c r="E1283">
        <v>3317.9070000000002</v>
      </c>
      <c r="F1283">
        <v>3353.6439999999998</v>
      </c>
      <c r="O1283">
        <v>3358.866</v>
      </c>
      <c r="P1283">
        <v>3317.9070000000002</v>
      </c>
    </row>
    <row r="1284" spans="1:16" x14ac:dyDescent="0.25">
      <c r="A1284" s="9">
        <v>40281</v>
      </c>
      <c r="B1284">
        <v>3315.1770000000001</v>
      </c>
      <c r="C1284">
        <v>3362.998</v>
      </c>
      <c r="D1284">
        <v>3288.518</v>
      </c>
      <c r="E1284">
        <v>3354.0059999999999</v>
      </c>
      <c r="F1284">
        <v>3315.1770000000001</v>
      </c>
      <c r="O1284">
        <v>3362.998</v>
      </c>
      <c r="P1284">
        <v>3354.0059999999999</v>
      </c>
    </row>
    <row r="1285" spans="1:16" x14ac:dyDescent="0.25">
      <c r="A1285" s="9">
        <v>40282</v>
      </c>
      <c r="B1285">
        <v>3357.873</v>
      </c>
      <c r="C1285">
        <v>3368.3490000000002</v>
      </c>
      <c r="D1285">
        <v>3345.0680000000002</v>
      </c>
      <c r="E1285">
        <v>3364.3290000000002</v>
      </c>
      <c r="F1285">
        <v>3357.873</v>
      </c>
      <c r="O1285">
        <v>3368.3490000000002</v>
      </c>
      <c r="P1285">
        <v>3364.3290000000002</v>
      </c>
    </row>
    <row r="1286" spans="1:16" x14ac:dyDescent="0.25">
      <c r="A1286" s="9">
        <v>40283</v>
      </c>
      <c r="B1286">
        <v>3370.7310000000002</v>
      </c>
      <c r="C1286">
        <v>3379.8139999999999</v>
      </c>
      <c r="D1286">
        <v>3327.9110000000001</v>
      </c>
      <c r="E1286">
        <v>3353.279</v>
      </c>
      <c r="F1286">
        <v>3370.7310000000002</v>
      </c>
      <c r="O1286">
        <v>3379.8139999999999</v>
      </c>
      <c r="P1286">
        <v>3353.279</v>
      </c>
    </row>
    <row r="1287" spans="1:16" x14ac:dyDescent="0.25">
      <c r="A1287" s="9">
        <v>40284</v>
      </c>
      <c r="B1287">
        <v>3350.4580000000001</v>
      </c>
      <c r="C1287">
        <v>3350.4580000000001</v>
      </c>
      <c r="D1287">
        <v>3308.3609999999999</v>
      </c>
      <c r="E1287">
        <v>3317.018</v>
      </c>
      <c r="F1287">
        <v>3350.4580000000001</v>
      </c>
      <c r="O1287">
        <v>3350.4580000000001</v>
      </c>
      <c r="P1287">
        <v>3317.018</v>
      </c>
    </row>
    <row r="1288" spans="1:16" x14ac:dyDescent="0.25">
      <c r="A1288" s="9">
        <v>40287</v>
      </c>
      <c r="B1288">
        <v>3274.8270000000002</v>
      </c>
      <c r="C1288">
        <v>3274.8270000000002</v>
      </c>
      <c r="D1288">
        <v>3141.2510000000002</v>
      </c>
      <c r="E1288">
        <v>3143.721</v>
      </c>
      <c r="F1288">
        <v>3274.8270000000002</v>
      </c>
      <c r="O1288">
        <v>3274.8270000000002</v>
      </c>
      <c r="P1288">
        <v>3143.721</v>
      </c>
    </row>
    <row r="1289" spans="1:16" x14ac:dyDescent="0.25">
      <c r="A1289" s="9">
        <v>40288</v>
      </c>
      <c r="B1289">
        <v>3143.585</v>
      </c>
      <c r="C1289">
        <v>3164.5390000000002</v>
      </c>
      <c r="D1289">
        <v>3105.9380000000001</v>
      </c>
      <c r="E1289">
        <v>3147.308</v>
      </c>
      <c r="F1289">
        <v>3143.585</v>
      </c>
      <c r="O1289">
        <v>3164.5390000000002</v>
      </c>
      <c r="P1289">
        <v>3147.308</v>
      </c>
    </row>
    <row r="1290" spans="1:16" x14ac:dyDescent="0.25">
      <c r="A1290" s="9">
        <v>40289</v>
      </c>
      <c r="B1290">
        <v>3153.5259999999998</v>
      </c>
      <c r="C1290">
        <v>3206.5920000000001</v>
      </c>
      <c r="D1290">
        <v>3131.9270000000001</v>
      </c>
      <c r="E1290">
        <v>3205.6289999999999</v>
      </c>
      <c r="F1290">
        <v>3153.5259999999998</v>
      </c>
      <c r="O1290">
        <v>3206.5920000000001</v>
      </c>
      <c r="P1290">
        <v>3205.6289999999999</v>
      </c>
    </row>
    <row r="1291" spans="1:16" x14ac:dyDescent="0.25">
      <c r="A1291" s="9">
        <v>40290</v>
      </c>
      <c r="B1291">
        <v>3191.9050000000002</v>
      </c>
      <c r="C1291">
        <v>3191.9050000000002</v>
      </c>
      <c r="D1291">
        <v>3142.9549999999999</v>
      </c>
      <c r="E1291">
        <v>3163.8510000000001</v>
      </c>
      <c r="F1291">
        <v>3191.9050000000002</v>
      </c>
      <c r="O1291">
        <v>3191.9050000000002</v>
      </c>
      <c r="P1291">
        <v>3163.8510000000001</v>
      </c>
    </row>
    <row r="1292" spans="1:16" x14ac:dyDescent="0.25">
      <c r="A1292" s="9">
        <v>40291</v>
      </c>
      <c r="B1292">
        <v>3159.4569999999999</v>
      </c>
      <c r="C1292">
        <v>3191.7939999999999</v>
      </c>
      <c r="D1292">
        <v>3136.645</v>
      </c>
      <c r="E1292">
        <v>3147.0129999999999</v>
      </c>
      <c r="F1292">
        <v>3159.4569999999999</v>
      </c>
      <c r="O1292">
        <v>3191.7939999999999</v>
      </c>
      <c r="P1292">
        <v>3147.0129999999999</v>
      </c>
    </row>
    <row r="1293" spans="1:16" x14ac:dyDescent="0.25">
      <c r="A1293" s="9">
        <v>40294</v>
      </c>
      <c r="B1293">
        <v>3154.9160000000002</v>
      </c>
      <c r="C1293">
        <v>3165.5169999999998</v>
      </c>
      <c r="D1293">
        <v>3121.47</v>
      </c>
      <c r="E1293">
        <v>3126.1640000000002</v>
      </c>
      <c r="F1293">
        <v>3154.9160000000002</v>
      </c>
      <c r="O1293">
        <v>3165.5169999999998</v>
      </c>
      <c r="P1293">
        <v>3126.1640000000002</v>
      </c>
    </row>
    <row r="1294" spans="1:16" x14ac:dyDescent="0.25">
      <c r="A1294" s="9">
        <v>40295</v>
      </c>
      <c r="B1294">
        <v>3116.2429999999999</v>
      </c>
      <c r="C1294">
        <v>3116.5920000000001</v>
      </c>
      <c r="D1294">
        <v>3019.2469999999998</v>
      </c>
      <c r="E1294">
        <v>3060.5340000000001</v>
      </c>
      <c r="F1294">
        <v>3116.2429999999999</v>
      </c>
      <c r="O1294">
        <v>3116.5920000000001</v>
      </c>
      <c r="P1294">
        <v>3060.5340000000001</v>
      </c>
    </row>
    <row r="1295" spans="1:16" x14ac:dyDescent="0.25">
      <c r="A1295" s="9">
        <v>40296</v>
      </c>
      <c r="B1295">
        <v>3032.4180000000001</v>
      </c>
      <c r="C1295">
        <v>3074.6320000000001</v>
      </c>
      <c r="D1295">
        <v>3017.8919999999998</v>
      </c>
      <c r="E1295">
        <v>3054.76</v>
      </c>
      <c r="F1295">
        <v>3032.4180000000001</v>
      </c>
      <c r="O1295">
        <v>3074.6320000000001</v>
      </c>
      <c r="P1295">
        <v>3054.76</v>
      </c>
    </row>
    <row r="1296" spans="1:16" x14ac:dyDescent="0.25">
      <c r="A1296" s="9">
        <v>40297</v>
      </c>
      <c r="B1296">
        <v>3070.5410000000002</v>
      </c>
      <c r="C1296">
        <v>3086.8180000000002</v>
      </c>
      <c r="D1296">
        <v>3020.59</v>
      </c>
      <c r="E1296">
        <v>3020.634</v>
      </c>
      <c r="F1296">
        <v>3070.5410000000002</v>
      </c>
      <c r="O1296">
        <v>3086.8180000000002</v>
      </c>
      <c r="P1296">
        <v>3020.634</v>
      </c>
    </row>
    <row r="1297" spans="1:16" x14ac:dyDescent="0.25">
      <c r="A1297" s="9">
        <v>40298</v>
      </c>
      <c r="B1297">
        <v>3022.1880000000001</v>
      </c>
      <c r="C1297">
        <v>3029.9409999999998</v>
      </c>
      <c r="D1297">
        <v>2976.761</v>
      </c>
      <c r="E1297">
        <v>3027.9119999999998</v>
      </c>
      <c r="F1297">
        <v>3022.1880000000001</v>
      </c>
      <c r="O1297">
        <v>3029.9409999999998</v>
      </c>
      <c r="P1297">
        <v>3027.9119999999998</v>
      </c>
    </row>
    <row r="1298" spans="1:16" x14ac:dyDescent="0.25">
      <c r="A1298" s="9">
        <v>40302</v>
      </c>
      <c r="B1298">
        <v>2975.018</v>
      </c>
      <c r="C1298">
        <v>3020.7910000000002</v>
      </c>
      <c r="D1298">
        <v>2963.7080000000001</v>
      </c>
      <c r="E1298">
        <v>2993.491</v>
      </c>
      <c r="F1298">
        <v>2975.018</v>
      </c>
      <c r="O1298">
        <v>3020.7910000000002</v>
      </c>
      <c r="P1298">
        <v>2993.491</v>
      </c>
    </row>
    <row r="1299" spans="1:16" x14ac:dyDescent="0.25">
      <c r="A1299" s="9">
        <v>40303</v>
      </c>
      <c r="B1299">
        <v>2963.7370000000001</v>
      </c>
      <c r="C1299">
        <v>3016.279</v>
      </c>
      <c r="D1299">
        <v>2924.8449999999998</v>
      </c>
      <c r="E1299">
        <v>3016.192</v>
      </c>
      <c r="F1299">
        <v>2963.7370000000001</v>
      </c>
      <c r="O1299">
        <v>3016.279</v>
      </c>
      <c r="P1299">
        <v>3016.192</v>
      </c>
    </row>
    <row r="1300" spans="1:16" x14ac:dyDescent="0.25">
      <c r="A1300" s="9">
        <v>40304</v>
      </c>
      <c r="B1300">
        <v>2996.701</v>
      </c>
      <c r="C1300">
        <v>2996.701</v>
      </c>
      <c r="D1300">
        <v>2880.43</v>
      </c>
      <c r="E1300">
        <v>2884.1590000000001</v>
      </c>
      <c r="F1300">
        <v>2996.701</v>
      </c>
      <c r="O1300">
        <v>2996.701</v>
      </c>
      <c r="P1300">
        <v>2884.1590000000001</v>
      </c>
    </row>
    <row r="1301" spans="1:16" x14ac:dyDescent="0.25">
      <c r="A1301" s="9">
        <v>40305</v>
      </c>
      <c r="B1301">
        <v>2820.2159999999999</v>
      </c>
      <c r="C1301">
        <v>2860.7280000000001</v>
      </c>
      <c r="D1301">
        <v>2792.2649999999999</v>
      </c>
      <c r="E1301">
        <v>2814.3980000000001</v>
      </c>
      <c r="F1301">
        <v>2820.2159999999999</v>
      </c>
      <c r="O1301">
        <v>2860.7280000000001</v>
      </c>
      <c r="P1301">
        <v>2814.3980000000001</v>
      </c>
    </row>
    <row r="1302" spans="1:16" x14ac:dyDescent="0.25">
      <c r="A1302" s="9">
        <v>40308</v>
      </c>
      <c r="B1302">
        <v>2816.79</v>
      </c>
      <c r="C1302">
        <v>2840.8380000000002</v>
      </c>
      <c r="D1302">
        <v>2771.3850000000002</v>
      </c>
      <c r="E1302">
        <v>2829.7429999999999</v>
      </c>
      <c r="F1302">
        <v>2816.79</v>
      </c>
      <c r="O1302">
        <v>2840.8380000000002</v>
      </c>
      <c r="P1302">
        <v>2829.7429999999999</v>
      </c>
    </row>
    <row r="1303" spans="1:16" x14ac:dyDescent="0.25">
      <c r="A1303" s="9">
        <v>40309</v>
      </c>
      <c r="B1303">
        <v>2883.1640000000002</v>
      </c>
      <c r="C1303">
        <v>2890.1350000000002</v>
      </c>
      <c r="D1303">
        <v>2775.3820000000001</v>
      </c>
      <c r="E1303">
        <v>2786.4839999999999</v>
      </c>
      <c r="F1303">
        <v>2883.1640000000002</v>
      </c>
      <c r="O1303">
        <v>2890.1350000000002</v>
      </c>
      <c r="P1303">
        <v>2786.4839999999999</v>
      </c>
    </row>
    <row r="1304" spans="1:16" x14ac:dyDescent="0.25">
      <c r="A1304" s="9">
        <v>40310</v>
      </c>
      <c r="B1304">
        <v>2765.0010000000002</v>
      </c>
      <c r="C1304">
        <v>2809.0880000000002</v>
      </c>
      <c r="D1304">
        <v>2740.529</v>
      </c>
      <c r="E1304">
        <v>2807.71</v>
      </c>
      <c r="F1304">
        <v>2765.0010000000002</v>
      </c>
      <c r="O1304">
        <v>2809.0880000000002</v>
      </c>
      <c r="P1304">
        <v>2807.71</v>
      </c>
    </row>
    <row r="1305" spans="1:16" x14ac:dyDescent="0.25">
      <c r="A1305" s="9">
        <v>40311</v>
      </c>
      <c r="B1305">
        <v>2804.1179999999999</v>
      </c>
      <c r="C1305">
        <v>2873.8270000000002</v>
      </c>
      <c r="D1305">
        <v>2799.2190000000001</v>
      </c>
      <c r="E1305">
        <v>2872.3690000000001</v>
      </c>
      <c r="F1305">
        <v>2804.1179999999999</v>
      </c>
      <c r="O1305">
        <v>2873.8270000000002</v>
      </c>
      <c r="P1305">
        <v>2872.3690000000001</v>
      </c>
    </row>
    <row r="1306" spans="1:16" x14ac:dyDescent="0.25">
      <c r="A1306" s="9">
        <v>40312</v>
      </c>
      <c r="B1306">
        <v>2855.0859999999998</v>
      </c>
      <c r="C1306">
        <v>2874.357</v>
      </c>
      <c r="D1306">
        <v>2839.3220000000001</v>
      </c>
      <c r="E1306">
        <v>2857.0770000000002</v>
      </c>
      <c r="F1306">
        <v>2855.0859999999998</v>
      </c>
      <c r="O1306">
        <v>2874.357</v>
      </c>
      <c r="P1306">
        <v>2857.0770000000002</v>
      </c>
    </row>
    <row r="1307" spans="1:16" x14ac:dyDescent="0.25">
      <c r="A1307" s="9">
        <v>40315</v>
      </c>
      <c r="B1307">
        <v>2818.3130000000001</v>
      </c>
      <c r="C1307">
        <v>2818.7170000000001</v>
      </c>
      <c r="D1307">
        <v>2705.45</v>
      </c>
      <c r="E1307">
        <v>2709.9470000000001</v>
      </c>
      <c r="F1307">
        <v>2818.3130000000001</v>
      </c>
      <c r="O1307">
        <v>2818.7170000000001</v>
      </c>
      <c r="P1307">
        <v>2709.9470000000001</v>
      </c>
    </row>
    <row r="1308" spans="1:16" x14ac:dyDescent="0.25">
      <c r="A1308" s="9">
        <v>40316</v>
      </c>
      <c r="B1308">
        <v>2707.59</v>
      </c>
      <c r="C1308">
        <v>2768.2489999999998</v>
      </c>
      <c r="D1308">
        <v>2682.0529999999999</v>
      </c>
      <c r="E1308">
        <v>2758.2759999999998</v>
      </c>
      <c r="F1308">
        <v>2707.59</v>
      </c>
      <c r="O1308">
        <v>2768.2489999999998</v>
      </c>
      <c r="P1308">
        <v>2758.2759999999998</v>
      </c>
    </row>
    <row r="1309" spans="1:16" x14ac:dyDescent="0.25">
      <c r="A1309" s="9">
        <v>40317</v>
      </c>
      <c r="B1309">
        <v>2741.04</v>
      </c>
      <c r="C1309">
        <v>2791.2310000000002</v>
      </c>
      <c r="D1309">
        <v>2710.42</v>
      </c>
      <c r="E1309">
        <v>2749.248</v>
      </c>
      <c r="F1309">
        <v>2741.04</v>
      </c>
      <c r="O1309">
        <v>2791.2310000000002</v>
      </c>
      <c r="P1309">
        <v>2749.248</v>
      </c>
    </row>
    <row r="1310" spans="1:16" x14ac:dyDescent="0.25">
      <c r="A1310" s="9">
        <v>40318</v>
      </c>
      <c r="B1310">
        <v>2732.5439999999999</v>
      </c>
      <c r="C1310">
        <v>2784.4029999999998</v>
      </c>
      <c r="D1310">
        <v>2718.4929999999999</v>
      </c>
      <c r="E1310">
        <v>2723.6060000000002</v>
      </c>
      <c r="F1310">
        <v>2732.5439999999999</v>
      </c>
      <c r="O1310">
        <v>2784.4029999999998</v>
      </c>
      <c r="P1310">
        <v>2723.6060000000002</v>
      </c>
    </row>
    <row r="1311" spans="1:16" x14ac:dyDescent="0.25">
      <c r="A1311" s="9">
        <v>40319</v>
      </c>
      <c r="B1311">
        <v>2653.3139999999999</v>
      </c>
      <c r="C1311">
        <v>2761.4490000000001</v>
      </c>
      <c r="D1311">
        <v>2643.94</v>
      </c>
      <c r="E1311">
        <v>2760.4749999999999</v>
      </c>
      <c r="F1311">
        <v>2653.3139999999999</v>
      </c>
      <c r="O1311">
        <v>2761.4490000000001</v>
      </c>
      <c r="P1311">
        <v>2760.4749999999999</v>
      </c>
    </row>
    <row r="1312" spans="1:16" x14ac:dyDescent="0.25">
      <c r="A1312" s="9">
        <v>40322</v>
      </c>
      <c r="B1312">
        <v>2773.471</v>
      </c>
      <c r="C1312">
        <v>2863.0329999999999</v>
      </c>
      <c r="D1312">
        <v>2773.471</v>
      </c>
      <c r="E1312">
        <v>2854.7139999999999</v>
      </c>
      <c r="F1312">
        <v>2773.471</v>
      </c>
      <c r="O1312">
        <v>2863.0329999999999</v>
      </c>
      <c r="P1312">
        <v>2854.7139999999999</v>
      </c>
    </row>
    <row r="1313" spans="1:16" x14ac:dyDescent="0.25">
      <c r="A1313" s="9">
        <v>40323</v>
      </c>
      <c r="B1313">
        <v>2836.62</v>
      </c>
      <c r="C1313">
        <v>2843.902</v>
      </c>
      <c r="D1313">
        <v>2783.1109999999999</v>
      </c>
      <c r="E1313">
        <v>2795.5039999999999</v>
      </c>
      <c r="F1313">
        <v>2836.62</v>
      </c>
      <c r="O1313">
        <v>2843.902</v>
      </c>
      <c r="P1313">
        <v>2795.5039999999999</v>
      </c>
    </row>
    <row r="1314" spans="1:16" x14ac:dyDescent="0.25">
      <c r="A1314" s="9">
        <v>40324</v>
      </c>
      <c r="B1314">
        <v>2796.9839999999999</v>
      </c>
      <c r="C1314">
        <v>2820.0790000000002</v>
      </c>
      <c r="D1314">
        <v>2779.7510000000002</v>
      </c>
      <c r="E1314">
        <v>2792.1350000000002</v>
      </c>
      <c r="F1314">
        <v>2796.9839999999999</v>
      </c>
      <c r="O1314">
        <v>2820.0790000000002</v>
      </c>
      <c r="P1314">
        <v>2792.1350000000002</v>
      </c>
    </row>
    <row r="1315" spans="1:16" x14ac:dyDescent="0.25">
      <c r="A1315" s="9">
        <v>40325</v>
      </c>
      <c r="B1315">
        <v>2785.6320000000001</v>
      </c>
      <c r="C1315">
        <v>2841.6350000000002</v>
      </c>
      <c r="D1315">
        <v>2751.078</v>
      </c>
      <c r="E1315">
        <v>2836.703</v>
      </c>
      <c r="F1315">
        <v>2785.6320000000001</v>
      </c>
      <c r="O1315">
        <v>2841.6350000000002</v>
      </c>
      <c r="P1315">
        <v>2836.703</v>
      </c>
    </row>
    <row r="1316" spans="1:16" x14ac:dyDescent="0.25">
      <c r="A1316" s="9">
        <v>40326</v>
      </c>
      <c r="B1316">
        <v>2864.0920000000001</v>
      </c>
      <c r="C1316">
        <v>2872.556</v>
      </c>
      <c r="D1316">
        <v>2821.721</v>
      </c>
      <c r="E1316">
        <v>2839.1779999999999</v>
      </c>
      <c r="F1316">
        <v>2864.0920000000001</v>
      </c>
      <c r="O1316">
        <v>2872.556</v>
      </c>
      <c r="P1316">
        <v>2839.1779999999999</v>
      </c>
    </row>
    <row r="1317" spans="1:16" x14ac:dyDescent="0.25">
      <c r="A1317" s="9">
        <v>40329</v>
      </c>
      <c r="B1317">
        <v>2826.636</v>
      </c>
      <c r="C1317">
        <v>2850.056</v>
      </c>
      <c r="D1317">
        <v>2765.9070000000002</v>
      </c>
      <c r="E1317">
        <v>2768.06</v>
      </c>
      <c r="F1317">
        <v>2826.636</v>
      </c>
      <c r="O1317">
        <v>2850.056</v>
      </c>
      <c r="P1317">
        <v>2768.06</v>
      </c>
    </row>
    <row r="1318" spans="1:16" x14ac:dyDescent="0.25">
      <c r="A1318" s="9">
        <v>40330</v>
      </c>
      <c r="B1318">
        <v>2750.98</v>
      </c>
      <c r="C1318">
        <v>2769.18</v>
      </c>
      <c r="D1318">
        <v>2697.0749999999998</v>
      </c>
      <c r="E1318">
        <v>2729.0659999999998</v>
      </c>
      <c r="F1318">
        <v>2750.98</v>
      </c>
      <c r="O1318">
        <v>2769.18</v>
      </c>
      <c r="P1318">
        <v>2729.0659999999998</v>
      </c>
    </row>
    <row r="1319" spans="1:16" x14ac:dyDescent="0.25">
      <c r="A1319" s="9">
        <v>40331</v>
      </c>
      <c r="B1319">
        <v>2717.3560000000002</v>
      </c>
      <c r="C1319">
        <v>2740.011</v>
      </c>
      <c r="D1319">
        <v>2685.61</v>
      </c>
      <c r="E1319">
        <v>2738.6559999999999</v>
      </c>
      <c r="F1319">
        <v>2717.3560000000002</v>
      </c>
      <c r="O1319">
        <v>2740.011</v>
      </c>
      <c r="P1319">
        <v>2738.6559999999999</v>
      </c>
    </row>
    <row r="1320" spans="1:16" x14ac:dyDescent="0.25">
      <c r="A1320" s="9">
        <v>40332</v>
      </c>
      <c r="B1320">
        <v>2750.6779999999999</v>
      </c>
      <c r="C1320">
        <v>2768.277</v>
      </c>
      <c r="D1320">
        <v>2717.4879999999998</v>
      </c>
      <c r="E1320">
        <v>2719.0569999999998</v>
      </c>
      <c r="F1320">
        <v>2750.6779999999999</v>
      </c>
      <c r="O1320">
        <v>2768.277</v>
      </c>
      <c r="P1320">
        <v>2719.0569999999998</v>
      </c>
    </row>
    <row r="1321" spans="1:16" x14ac:dyDescent="0.25">
      <c r="A1321" s="9">
        <v>40333</v>
      </c>
      <c r="B1321">
        <v>2706.7170000000001</v>
      </c>
      <c r="C1321">
        <v>2719.9250000000002</v>
      </c>
      <c r="D1321">
        <v>2688.7689999999998</v>
      </c>
      <c r="E1321">
        <v>2716.9259999999999</v>
      </c>
      <c r="F1321">
        <v>2706.7170000000001</v>
      </c>
      <c r="O1321">
        <v>2719.9250000000002</v>
      </c>
      <c r="P1321">
        <v>2716.9259999999999</v>
      </c>
    </row>
    <row r="1322" spans="1:16" x14ac:dyDescent="0.25">
      <c r="A1322" s="9">
        <v>40336</v>
      </c>
      <c r="B1322">
        <v>2668.7860000000001</v>
      </c>
      <c r="C1322">
        <v>2685.3130000000001</v>
      </c>
      <c r="D1322">
        <v>2644.5250000000001</v>
      </c>
      <c r="E1322">
        <v>2665.252</v>
      </c>
      <c r="F1322">
        <v>2668.7860000000001</v>
      </c>
      <c r="O1322">
        <v>2685.3130000000001</v>
      </c>
      <c r="P1322">
        <v>2665.252</v>
      </c>
    </row>
    <row r="1323" spans="1:16" x14ac:dyDescent="0.25">
      <c r="A1323" s="9">
        <v>40337</v>
      </c>
      <c r="B1323">
        <v>2660.462</v>
      </c>
      <c r="C1323">
        <v>2683.221</v>
      </c>
      <c r="D1323">
        <v>2644.54</v>
      </c>
      <c r="E1323">
        <v>2669.7370000000001</v>
      </c>
      <c r="F1323">
        <v>2660.462</v>
      </c>
      <c r="O1323">
        <v>2683.221</v>
      </c>
      <c r="P1323">
        <v>2669.7370000000001</v>
      </c>
    </row>
    <row r="1324" spans="1:16" x14ac:dyDescent="0.25">
      <c r="A1324" s="9">
        <v>40338</v>
      </c>
      <c r="B1324">
        <v>2678.2629999999999</v>
      </c>
      <c r="C1324">
        <v>2746.03</v>
      </c>
      <c r="D1324">
        <v>2659.84</v>
      </c>
      <c r="E1324">
        <v>2741.2689999999998</v>
      </c>
      <c r="F1324">
        <v>2678.2629999999999</v>
      </c>
      <c r="O1324">
        <v>2746.03</v>
      </c>
      <c r="P1324">
        <v>2741.2689999999998</v>
      </c>
    </row>
    <row r="1325" spans="1:16" x14ac:dyDescent="0.25">
      <c r="A1325" s="9">
        <v>40339</v>
      </c>
      <c r="B1325">
        <v>2722.5990000000002</v>
      </c>
      <c r="C1325">
        <v>2740.06</v>
      </c>
      <c r="D1325">
        <v>2714.1930000000002</v>
      </c>
      <c r="E1325">
        <v>2721.7959999999998</v>
      </c>
      <c r="F1325">
        <v>2722.5990000000002</v>
      </c>
      <c r="O1325">
        <v>2740.06</v>
      </c>
      <c r="P1325">
        <v>2721.7959999999998</v>
      </c>
    </row>
    <row r="1326" spans="1:16" x14ac:dyDescent="0.25">
      <c r="A1326" s="9">
        <v>40340</v>
      </c>
      <c r="B1326">
        <v>2733.2759999999998</v>
      </c>
      <c r="C1326">
        <v>2744.5079999999998</v>
      </c>
      <c r="D1326">
        <v>2725.4920000000002</v>
      </c>
      <c r="E1326">
        <v>2732.152</v>
      </c>
      <c r="F1326">
        <v>2733.2759999999998</v>
      </c>
      <c r="O1326">
        <v>2744.5079999999998</v>
      </c>
      <c r="P1326">
        <v>2732.152</v>
      </c>
    </row>
    <row r="1327" spans="1:16" x14ac:dyDescent="0.25">
      <c r="A1327" s="9">
        <v>40346</v>
      </c>
      <c r="B1327">
        <v>2749.913</v>
      </c>
      <c r="C1327">
        <v>2756.1039999999998</v>
      </c>
      <c r="D1327">
        <v>2712.431</v>
      </c>
      <c r="E1327">
        <v>2712.5360000000001</v>
      </c>
      <c r="F1327">
        <v>2749.913</v>
      </c>
      <c r="O1327">
        <v>2756.1039999999998</v>
      </c>
      <c r="P1327">
        <v>2712.5360000000001</v>
      </c>
    </row>
    <row r="1328" spans="1:16" x14ac:dyDescent="0.25">
      <c r="A1328" s="9">
        <v>40347</v>
      </c>
      <c r="B1328">
        <v>2711.1280000000002</v>
      </c>
      <c r="C1328">
        <v>2719.011</v>
      </c>
      <c r="D1328">
        <v>2656.0610000000001</v>
      </c>
      <c r="E1328">
        <v>2664.3290000000002</v>
      </c>
      <c r="F1328">
        <v>2711.1280000000002</v>
      </c>
      <c r="O1328">
        <v>2719.011</v>
      </c>
      <c r="P1328">
        <v>2664.3290000000002</v>
      </c>
    </row>
    <row r="1329" spans="1:16" x14ac:dyDescent="0.25">
      <c r="A1329" s="9">
        <v>40350</v>
      </c>
      <c r="B1329">
        <v>2664.9189999999999</v>
      </c>
      <c r="C1329">
        <v>2728.26</v>
      </c>
      <c r="D1329">
        <v>2646.58</v>
      </c>
      <c r="E1329">
        <v>2727.3209999999999</v>
      </c>
      <c r="F1329">
        <v>2664.9189999999999</v>
      </c>
      <c r="O1329">
        <v>2728.26</v>
      </c>
      <c r="P1329">
        <v>2727.3209999999999</v>
      </c>
    </row>
    <row r="1330" spans="1:16" x14ac:dyDescent="0.25">
      <c r="A1330" s="9">
        <v>40351</v>
      </c>
      <c r="B1330">
        <v>2719.643</v>
      </c>
      <c r="C1330">
        <v>2747.3620000000001</v>
      </c>
      <c r="D1330">
        <v>2714.1179999999999</v>
      </c>
      <c r="E1330">
        <v>2735.7159999999999</v>
      </c>
      <c r="F1330">
        <v>2719.643</v>
      </c>
      <c r="O1330">
        <v>2747.3620000000001</v>
      </c>
      <c r="P1330">
        <v>2735.7159999999999</v>
      </c>
    </row>
    <row r="1331" spans="1:16" x14ac:dyDescent="0.25">
      <c r="A1331" s="9">
        <v>40352</v>
      </c>
      <c r="B1331">
        <v>2721.7820000000002</v>
      </c>
      <c r="C1331">
        <v>2735.9839999999999</v>
      </c>
      <c r="D1331">
        <v>2685.136</v>
      </c>
      <c r="E1331">
        <v>2710.5770000000002</v>
      </c>
      <c r="F1331">
        <v>2721.7820000000002</v>
      </c>
      <c r="O1331">
        <v>2735.9839999999999</v>
      </c>
      <c r="P1331">
        <v>2710.5770000000002</v>
      </c>
    </row>
    <row r="1332" spans="1:16" x14ac:dyDescent="0.25">
      <c r="A1332" s="9">
        <v>40353</v>
      </c>
      <c r="B1332">
        <v>2703.5360000000001</v>
      </c>
      <c r="C1332">
        <v>2730.6149999999998</v>
      </c>
      <c r="D1332">
        <v>2691.0720000000001</v>
      </c>
      <c r="E1332">
        <v>2706.8490000000002</v>
      </c>
      <c r="F1332">
        <v>2703.5360000000001</v>
      </c>
      <c r="O1332">
        <v>2730.6149999999998</v>
      </c>
      <c r="P1332">
        <v>2706.8490000000002</v>
      </c>
    </row>
    <row r="1333" spans="1:16" x14ac:dyDescent="0.25">
      <c r="A1333" s="9">
        <v>40354</v>
      </c>
      <c r="B1333">
        <v>2695.2249999999999</v>
      </c>
      <c r="C1333">
        <v>2703.2750000000001</v>
      </c>
      <c r="D1333">
        <v>2661.0729999999999</v>
      </c>
      <c r="E1333">
        <v>2678.0830000000001</v>
      </c>
      <c r="F1333">
        <v>2695.2249999999999</v>
      </c>
      <c r="O1333">
        <v>2703.2750000000001</v>
      </c>
      <c r="P1333">
        <v>2678.0830000000001</v>
      </c>
    </row>
    <row r="1334" spans="1:16" x14ac:dyDescent="0.25">
      <c r="A1334" s="9">
        <v>40357</v>
      </c>
      <c r="B1334">
        <v>2674.5340000000001</v>
      </c>
      <c r="C1334">
        <v>2690.5520000000001</v>
      </c>
      <c r="D1334">
        <v>2650.5659999999998</v>
      </c>
      <c r="E1334">
        <v>2659.308</v>
      </c>
      <c r="F1334">
        <v>2674.5340000000001</v>
      </c>
      <c r="O1334">
        <v>2690.5520000000001</v>
      </c>
      <c r="P1334">
        <v>2659.308</v>
      </c>
    </row>
    <row r="1335" spans="1:16" x14ac:dyDescent="0.25">
      <c r="A1335" s="9">
        <v>40358</v>
      </c>
      <c r="B1335">
        <v>2660.3240000000001</v>
      </c>
      <c r="C1335">
        <v>2668.2730000000001</v>
      </c>
      <c r="D1335">
        <v>2543.4490000000001</v>
      </c>
      <c r="E1335">
        <v>2544.5419999999999</v>
      </c>
      <c r="F1335">
        <v>2660.3240000000001</v>
      </c>
      <c r="O1335">
        <v>2668.2730000000001</v>
      </c>
      <c r="P1335">
        <v>2544.5419999999999</v>
      </c>
    </row>
    <row r="1336" spans="1:16" x14ac:dyDescent="0.25">
      <c r="A1336" s="9">
        <v>40359</v>
      </c>
      <c r="B1336">
        <v>2524.739</v>
      </c>
      <c r="C1336">
        <v>2529.7829999999999</v>
      </c>
      <c r="D1336">
        <v>2496.3960000000002</v>
      </c>
      <c r="E1336">
        <v>2508.1149999999998</v>
      </c>
      <c r="F1336">
        <v>2524.739</v>
      </c>
      <c r="O1336">
        <v>2529.7829999999999</v>
      </c>
      <c r="P1336">
        <v>2508.1149999999998</v>
      </c>
    </row>
    <row r="1337" spans="1:16" x14ac:dyDescent="0.25">
      <c r="A1337" s="9">
        <v>40360</v>
      </c>
      <c r="B1337">
        <v>2503.3870000000002</v>
      </c>
      <c r="C1337">
        <v>2523.0329999999999</v>
      </c>
      <c r="D1337">
        <v>2470.096</v>
      </c>
      <c r="E1337">
        <v>2471.8330000000001</v>
      </c>
      <c r="F1337">
        <v>2503.3870000000002</v>
      </c>
      <c r="O1337">
        <v>2523.0329999999999</v>
      </c>
      <c r="P1337">
        <v>2471.8330000000001</v>
      </c>
    </row>
    <row r="1338" spans="1:16" x14ac:dyDescent="0.25">
      <c r="A1338" s="9">
        <v>40361</v>
      </c>
      <c r="B1338">
        <v>2471.4050000000002</v>
      </c>
      <c r="C1338">
        <v>2483.7550000000001</v>
      </c>
      <c r="D1338">
        <v>2415.7179999999998</v>
      </c>
      <c r="E1338">
        <v>2477.4580000000001</v>
      </c>
      <c r="F1338">
        <v>2471.4050000000002</v>
      </c>
      <c r="O1338">
        <v>2483.7550000000001</v>
      </c>
      <c r="P1338">
        <v>2477.4580000000001</v>
      </c>
    </row>
    <row r="1339" spans="1:16" x14ac:dyDescent="0.25">
      <c r="A1339" s="9">
        <v>40364</v>
      </c>
      <c r="B1339">
        <v>2450.9580000000001</v>
      </c>
      <c r="C1339">
        <v>2472.518</v>
      </c>
      <c r="D1339">
        <v>2418.5169999999998</v>
      </c>
      <c r="E1339">
        <v>2456.857</v>
      </c>
      <c r="F1339">
        <v>2450.9580000000001</v>
      </c>
      <c r="O1339">
        <v>2472.518</v>
      </c>
      <c r="P1339">
        <v>2456.857</v>
      </c>
    </row>
    <row r="1340" spans="1:16" x14ac:dyDescent="0.25">
      <c r="A1340" s="9">
        <v>40365</v>
      </c>
      <c r="B1340">
        <v>2447.39</v>
      </c>
      <c r="C1340">
        <v>2510.2669999999998</v>
      </c>
      <c r="D1340">
        <v>2444.6759999999999</v>
      </c>
      <c r="E1340">
        <v>2508.8589999999999</v>
      </c>
      <c r="F1340">
        <v>2447.39</v>
      </c>
      <c r="O1340">
        <v>2510.2669999999998</v>
      </c>
      <c r="P1340">
        <v>2508.8589999999999</v>
      </c>
    </row>
    <row r="1341" spans="1:16" x14ac:dyDescent="0.25">
      <c r="A1341" s="9">
        <v>40366</v>
      </c>
      <c r="B1341">
        <v>2505.9630000000002</v>
      </c>
      <c r="C1341">
        <v>2524.797</v>
      </c>
      <c r="D1341">
        <v>2490.576</v>
      </c>
      <c r="E1341">
        <v>2524.3690000000001</v>
      </c>
      <c r="F1341">
        <v>2505.9630000000002</v>
      </c>
      <c r="O1341">
        <v>2524.797</v>
      </c>
      <c r="P1341">
        <v>2524.3690000000001</v>
      </c>
    </row>
    <row r="1342" spans="1:16" x14ac:dyDescent="0.25">
      <c r="A1342" s="9">
        <v>40367</v>
      </c>
      <c r="B1342">
        <v>2531.223</v>
      </c>
      <c r="C1342">
        <v>2539.116</v>
      </c>
      <c r="D1342">
        <v>2499.3249999999998</v>
      </c>
      <c r="E1342">
        <v>2511.81</v>
      </c>
      <c r="F1342">
        <v>2531.223</v>
      </c>
      <c r="O1342">
        <v>2539.116</v>
      </c>
      <c r="P1342">
        <v>2511.81</v>
      </c>
    </row>
    <row r="1343" spans="1:16" x14ac:dyDescent="0.25">
      <c r="A1343" s="9">
        <v>40368</v>
      </c>
      <c r="B1343">
        <v>2513.2939999999999</v>
      </c>
      <c r="C1343">
        <v>2600.5839999999998</v>
      </c>
      <c r="D1343">
        <v>2490.8319999999999</v>
      </c>
      <c r="E1343">
        <v>2589.2669999999998</v>
      </c>
      <c r="F1343">
        <v>2513.2939999999999</v>
      </c>
      <c r="O1343">
        <v>2600.5839999999998</v>
      </c>
      <c r="P1343">
        <v>2589.2669999999998</v>
      </c>
    </row>
    <row r="1344" spans="1:16" x14ac:dyDescent="0.25">
      <c r="A1344" s="9">
        <v>40371</v>
      </c>
      <c r="B1344">
        <v>2587.335</v>
      </c>
      <c r="C1344">
        <v>2639.393</v>
      </c>
      <c r="D1344">
        <v>2577.3890000000001</v>
      </c>
      <c r="E1344">
        <v>2624.1010000000001</v>
      </c>
      <c r="F1344">
        <v>2587.335</v>
      </c>
      <c r="O1344">
        <v>2639.393</v>
      </c>
      <c r="P1344">
        <v>2624.1010000000001</v>
      </c>
    </row>
    <row r="1345" spans="1:16" x14ac:dyDescent="0.25">
      <c r="A1345" s="9">
        <v>40372</v>
      </c>
      <c r="B1345">
        <v>2602.8330000000001</v>
      </c>
      <c r="C1345">
        <v>2602.8330000000001</v>
      </c>
      <c r="D1345">
        <v>2566.373</v>
      </c>
      <c r="E1345">
        <v>2581.4009999999998</v>
      </c>
      <c r="F1345">
        <v>2602.8330000000001</v>
      </c>
      <c r="O1345">
        <v>2602.8330000000001</v>
      </c>
      <c r="P1345">
        <v>2581.4009999999998</v>
      </c>
    </row>
    <row r="1346" spans="1:16" x14ac:dyDescent="0.25">
      <c r="A1346" s="9">
        <v>40373</v>
      </c>
      <c r="B1346">
        <v>2587.2730000000001</v>
      </c>
      <c r="C1346">
        <v>2625.3020000000001</v>
      </c>
      <c r="D1346">
        <v>2587.2730000000001</v>
      </c>
      <c r="E1346">
        <v>2601.8180000000002</v>
      </c>
      <c r="F1346">
        <v>2587.2730000000001</v>
      </c>
      <c r="O1346">
        <v>2625.3020000000001</v>
      </c>
      <c r="P1346">
        <v>2601.8180000000002</v>
      </c>
    </row>
    <row r="1347" spans="1:16" x14ac:dyDescent="0.25">
      <c r="A1347" s="9">
        <v>40374</v>
      </c>
      <c r="B1347">
        <v>2599.8690000000001</v>
      </c>
      <c r="C1347">
        <v>2623.0309999999999</v>
      </c>
      <c r="D1347">
        <v>2548.248</v>
      </c>
      <c r="E1347">
        <v>2549.2849999999999</v>
      </c>
      <c r="F1347">
        <v>2599.8690000000001</v>
      </c>
      <c r="O1347">
        <v>2623.0309999999999</v>
      </c>
      <c r="P1347">
        <v>2549.2849999999999</v>
      </c>
    </row>
    <row r="1348" spans="1:16" x14ac:dyDescent="0.25">
      <c r="A1348" s="9">
        <v>40375</v>
      </c>
      <c r="B1348">
        <v>2540.3069999999998</v>
      </c>
      <c r="C1348">
        <v>2569.3420000000001</v>
      </c>
      <c r="D1348">
        <v>2523.6640000000002</v>
      </c>
      <c r="E1348">
        <v>2565.2829999999999</v>
      </c>
      <c r="F1348">
        <v>2540.3069999999998</v>
      </c>
      <c r="O1348">
        <v>2569.3420000000001</v>
      </c>
      <c r="P1348">
        <v>2565.2829999999999</v>
      </c>
    </row>
    <row r="1349" spans="1:16" x14ac:dyDescent="0.25">
      <c r="A1349" s="9">
        <v>40378</v>
      </c>
      <c r="B1349">
        <v>2543.5039999999999</v>
      </c>
      <c r="C1349">
        <v>2641.248</v>
      </c>
      <c r="D1349">
        <v>2535.9780000000001</v>
      </c>
      <c r="E1349">
        <v>2629.5030000000002</v>
      </c>
      <c r="F1349">
        <v>2543.5039999999999</v>
      </c>
      <c r="O1349">
        <v>2641.248</v>
      </c>
      <c r="P1349">
        <v>2629.5030000000002</v>
      </c>
    </row>
    <row r="1350" spans="1:16" x14ac:dyDescent="0.25">
      <c r="A1350" s="9">
        <v>40379</v>
      </c>
      <c r="B1350">
        <v>2630.779</v>
      </c>
      <c r="C1350">
        <v>2691.8020000000001</v>
      </c>
      <c r="D1350">
        <v>2630.3530000000001</v>
      </c>
      <c r="E1350">
        <v>2687.5610000000001</v>
      </c>
      <c r="F1350">
        <v>2630.779</v>
      </c>
      <c r="O1350">
        <v>2691.8020000000001</v>
      </c>
      <c r="P1350">
        <v>2687.5610000000001</v>
      </c>
    </row>
    <row r="1351" spans="1:16" x14ac:dyDescent="0.25">
      <c r="A1351" s="9">
        <v>40380</v>
      </c>
      <c r="B1351">
        <v>2689.038</v>
      </c>
      <c r="C1351">
        <v>2714.31</v>
      </c>
      <c r="D1351">
        <v>2677.125</v>
      </c>
      <c r="E1351">
        <v>2691.444</v>
      </c>
      <c r="F1351">
        <v>2689.038</v>
      </c>
      <c r="O1351">
        <v>2714.31</v>
      </c>
      <c r="P1351">
        <v>2691.444</v>
      </c>
    </row>
    <row r="1352" spans="1:16" x14ac:dyDescent="0.25">
      <c r="A1352" s="9">
        <v>40381</v>
      </c>
      <c r="B1352">
        <v>2682.4110000000001</v>
      </c>
      <c r="C1352">
        <v>2722.9380000000001</v>
      </c>
      <c r="D1352">
        <v>2679.6610000000001</v>
      </c>
      <c r="E1352">
        <v>2722.027</v>
      </c>
      <c r="F1352">
        <v>2682.4110000000001</v>
      </c>
      <c r="O1352">
        <v>2722.9380000000001</v>
      </c>
      <c r="P1352">
        <v>2722.027</v>
      </c>
    </row>
    <row r="1353" spans="1:16" x14ac:dyDescent="0.25">
      <c r="A1353" s="9">
        <v>40382</v>
      </c>
      <c r="B1353">
        <v>2726.373</v>
      </c>
      <c r="C1353">
        <v>2745.6190000000001</v>
      </c>
      <c r="D1353">
        <v>2705.7139999999999</v>
      </c>
      <c r="E1353">
        <v>2729.9580000000001</v>
      </c>
      <c r="F1353">
        <v>2726.373</v>
      </c>
      <c r="O1353">
        <v>2745.6190000000001</v>
      </c>
      <c r="P1353">
        <v>2729.9580000000001</v>
      </c>
    </row>
    <row r="1354" spans="1:16" x14ac:dyDescent="0.25">
      <c r="A1354" s="9">
        <v>40385</v>
      </c>
      <c r="B1354">
        <v>2733.9119999999998</v>
      </c>
      <c r="C1354">
        <v>2749.39</v>
      </c>
      <c r="D1354">
        <v>2710.1509999999998</v>
      </c>
      <c r="E1354">
        <v>2748.9279999999999</v>
      </c>
      <c r="F1354">
        <v>2733.9119999999998</v>
      </c>
      <c r="O1354">
        <v>2749.39</v>
      </c>
      <c r="P1354">
        <v>2748.9279999999999</v>
      </c>
    </row>
    <row r="1355" spans="1:16" x14ac:dyDescent="0.25">
      <c r="A1355" s="9">
        <v>40386</v>
      </c>
      <c r="B1355">
        <v>2739.45</v>
      </c>
      <c r="C1355">
        <v>2749.8429999999998</v>
      </c>
      <c r="D1355">
        <v>2717.1889999999999</v>
      </c>
      <c r="E1355">
        <v>2735.355</v>
      </c>
      <c r="F1355">
        <v>2739.45</v>
      </c>
      <c r="O1355">
        <v>2749.8429999999998</v>
      </c>
      <c r="P1355">
        <v>2735.355</v>
      </c>
    </row>
    <row r="1356" spans="1:16" x14ac:dyDescent="0.25">
      <c r="A1356" s="9">
        <v>40387</v>
      </c>
      <c r="B1356">
        <v>2735.8679999999999</v>
      </c>
      <c r="C1356">
        <v>2800.2350000000001</v>
      </c>
      <c r="D1356">
        <v>2722.2350000000001</v>
      </c>
      <c r="E1356">
        <v>2796.9119999999998</v>
      </c>
      <c r="F1356">
        <v>2735.8679999999999</v>
      </c>
      <c r="O1356">
        <v>2800.2350000000001</v>
      </c>
      <c r="P1356">
        <v>2796.9119999999998</v>
      </c>
    </row>
    <row r="1357" spans="1:16" x14ac:dyDescent="0.25">
      <c r="A1357" s="9">
        <v>40388</v>
      </c>
      <c r="B1357">
        <v>2797.241</v>
      </c>
      <c r="C1357">
        <v>2826.759</v>
      </c>
      <c r="D1357">
        <v>2788.335</v>
      </c>
      <c r="E1357">
        <v>2814.0050000000001</v>
      </c>
      <c r="F1357">
        <v>2797.241</v>
      </c>
      <c r="O1357">
        <v>2826.759</v>
      </c>
      <c r="P1357">
        <v>2814.0050000000001</v>
      </c>
    </row>
    <row r="1358" spans="1:16" x14ac:dyDescent="0.25">
      <c r="A1358" s="9">
        <v>40389</v>
      </c>
      <c r="B1358">
        <v>2805.8580000000002</v>
      </c>
      <c r="C1358">
        <v>2809.7979999999998</v>
      </c>
      <c r="D1358">
        <v>2774.4</v>
      </c>
      <c r="E1358">
        <v>2797.4160000000002</v>
      </c>
      <c r="F1358">
        <v>2805.8580000000002</v>
      </c>
      <c r="O1358">
        <v>2809.7979999999998</v>
      </c>
      <c r="P1358">
        <v>2797.4160000000002</v>
      </c>
    </row>
    <row r="1359" spans="1:16" x14ac:dyDescent="0.25">
      <c r="A1359" s="9">
        <v>40392</v>
      </c>
      <c r="B1359">
        <v>2795.9769999999999</v>
      </c>
      <c r="C1359">
        <v>2850.9110000000001</v>
      </c>
      <c r="D1359">
        <v>2794.3490000000002</v>
      </c>
      <c r="E1359">
        <v>2850.1280000000002</v>
      </c>
      <c r="F1359">
        <v>2795.9769999999999</v>
      </c>
      <c r="O1359">
        <v>2850.9110000000001</v>
      </c>
      <c r="P1359">
        <v>2850.1280000000002</v>
      </c>
    </row>
    <row r="1360" spans="1:16" x14ac:dyDescent="0.25">
      <c r="A1360" s="9">
        <v>40393</v>
      </c>
      <c r="B1360">
        <v>2857.4850000000001</v>
      </c>
      <c r="C1360">
        <v>2863.2060000000001</v>
      </c>
      <c r="D1360">
        <v>2803.9319999999998</v>
      </c>
      <c r="E1360">
        <v>2804.779</v>
      </c>
      <c r="F1360">
        <v>2857.4850000000001</v>
      </c>
      <c r="O1360">
        <v>2863.2060000000001</v>
      </c>
      <c r="P1360">
        <v>2804.779</v>
      </c>
    </row>
    <row r="1361" spans="1:16" x14ac:dyDescent="0.25">
      <c r="A1361" s="9">
        <v>40394</v>
      </c>
      <c r="B1361">
        <v>2796.73</v>
      </c>
      <c r="C1361">
        <v>2820.1840000000002</v>
      </c>
      <c r="D1361">
        <v>2762.7089999999998</v>
      </c>
      <c r="E1361">
        <v>2819.538</v>
      </c>
      <c r="F1361">
        <v>2796.73</v>
      </c>
      <c r="O1361">
        <v>2820.1840000000002</v>
      </c>
      <c r="P1361">
        <v>2819.538</v>
      </c>
    </row>
    <row r="1362" spans="1:16" x14ac:dyDescent="0.25">
      <c r="A1362" s="9">
        <v>40395</v>
      </c>
      <c r="B1362">
        <v>2820.0610000000001</v>
      </c>
      <c r="C1362">
        <v>2822.42</v>
      </c>
      <c r="D1362">
        <v>2775.7339999999999</v>
      </c>
      <c r="E1362">
        <v>2792.482</v>
      </c>
      <c r="F1362">
        <v>2820.0610000000001</v>
      </c>
      <c r="O1362">
        <v>2822.42</v>
      </c>
      <c r="P1362">
        <v>2792.482</v>
      </c>
    </row>
    <row r="1363" spans="1:16" x14ac:dyDescent="0.25">
      <c r="A1363" s="9">
        <v>40396</v>
      </c>
      <c r="B1363">
        <v>2790.2249999999999</v>
      </c>
      <c r="C1363">
        <v>2845.0540000000001</v>
      </c>
      <c r="D1363">
        <v>2769.3420000000001</v>
      </c>
      <c r="E1363">
        <v>2844.06</v>
      </c>
      <c r="F1363">
        <v>2790.2249999999999</v>
      </c>
      <c r="O1363">
        <v>2845.0540000000001</v>
      </c>
      <c r="P1363">
        <v>2844.06</v>
      </c>
    </row>
    <row r="1364" spans="1:16" x14ac:dyDescent="0.25">
      <c r="A1364" s="9">
        <v>40399</v>
      </c>
      <c r="B1364">
        <v>2842.2359999999999</v>
      </c>
      <c r="C1364">
        <v>2866.9859999999999</v>
      </c>
      <c r="D1364">
        <v>2836.962</v>
      </c>
      <c r="E1364">
        <v>2862.36</v>
      </c>
      <c r="F1364">
        <v>2842.2359999999999</v>
      </c>
      <c r="O1364">
        <v>2866.9859999999999</v>
      </c>
      <c r="P1364">
        <v>2862.36</v>
      </c>
    </row>
    <row r="1365" spans="1:16" x14ac:dyDescent="0.25">
      <c r="A1365" s="9">
        <v>40400</v>
      </c>
      <c r="B1365">
        <v>2863.777</v>
      </c>
      <c r="C1365">
        <v>2876.3090000000002</v>
      </c>
      <c r="D1365">
        <v>2782.63</v>
      </c>
      <c r="E1365">
        <v>2784.16</v>
      </c>
      <c r="F1365">
        <v>2863.777</v>
      </c>
      <c r="O1365">
        <v>2876.3090000000002</v>
      </c>
      <c r="P1365">
        <v>2784.16</v>
      </c>
    </row>
    <row r="1366" spans="1:16" x14ac:dyDescent="0.25">
      <c r="A1366" s="9">
        <v>40401</v>
      </c>
      <c r="B1366">
        <v>2775.105</v>
      </c>
      <c r="C1366">
        <v>2807.6930000000002</v>
      </c>
      <c r="D1366">
        <v>2770.9650000000001</v>
      </c>
      <c r="E1366">
        <v>2795.6410000000001</v>
      </c>
      <c r="F1366">
        <v>2775.105</v>
      </c>
      <c r="O1366">
        <v>2807.6930000000002</v>
      </c>
      <c r="P1366">
        <v>2795.6410000000001</v>
      </c>
    </row>
    <row r="1367" spans="1:16" x14ac:dyDescent="0.25">
      <c r="A1367" s="9">
        <v>40402</v>
      </c>
      <c r="B1367">
        <v>2767.8339999999998</v>
      </c>
      <c r="C1367">
        <v>2800.0540000000001</v>
      </c>
      <c r="D1367">
        <v>2756.9279999999999</v>
      </c>
      <c r="E1367">
        <v>2762.2289999999998</v>
      </c>
      <c r="F1367">
        <v>2767.8339999999998</v>
      </c>
      <c r="O1367">
        <v>2800.0540000000001</v>
      </c>
      <c r="P1367">
        <v>2762.2289999999998</v>
      </c>
    </row>
    <row r="1368" spans="1:16" x14ac:dyDescent="0.25">
      <c r="A1368" s="9">
        <v>40403</v>
      </c>
      <c r="B1368">
        <v>2764.9180000000001</v>
      </c>
      <c r="C1368">
        <v>2795.1019999999999</v>
      </c>
      <c r="D1368">
        <v>2744.953</v>
      </c>
      <c r="E1368">
        <v>2794.5070000000001</v>
      </c>
      <c r="F1368">
        <v>2764.9180000000001</v>
      </c>
      <c r="O1368">
        <v>2795.1019999999999</v>
      </c>
      <c r="P1368">
        <v>2794.5070000000001</v>
      </c>
    </row>
    <row r="1369" spans="1:16" x14ac:dyDescent="0.25">
      <c r="A1369" s="9">
        <v>40406</v>
      </c>
      <c r="B1369">
        <v>2791.6950000000002</v>
      </c>
      <c r="C1369">
        <v>2860.2109999999998</v>
      </c>
      <c r="D1369">
        <v>2784.5010000000002</v>
      </c>
      <c r="E1369">
        <v>2855.9189999999999</v>
      </c>
      <c r="F1369">
        <v>2791.6950000000002</v>
      </c>
      <c r="O1369">
        <v>2860.2109999999998</v>
      </c>
      <c r="P1369">
        <v>2855.9189999999999</v>
      </c>
    </row>
    <row r="1370" spans="1:16" x14ac:dyDescent="0.25">
      <c r="A1370" s="9">
        <v>40407</v>
      </c>
      <c r="B1370">
        <v>2857.9119999999998</v>
      </c>
      <c r="C1370">
        <v>2869.819</v>
      </c>
      <c r="D1370">
        <v>2842.5039999999999</v>
      </c>
      <c r="E1370">
        <v>2863.67</v>
      </c>
      <c r="F1370">
        <v>2857.9119999999998</v>
      </c>
      <c r="O1370">
        <v>2869.819</v>
      </c>
      <c r="P1370">
        <v>2863.67</v>
      </c>
    </row>
    <row r="1371" spans="1:16" x14ac:dyDescent="0.25">
      <c r="A1371" s="9">
        <v>40408</v>
      </c>
      <c r="B1371">
        <v>2869.4609999999998</v>
      </c>
      <c r="C1371">
        <v>2886.1979999999999</v>
      </c>
      <c r="D1371">
        <v>2848.0160000000001</v>
      </c>
      <c r="E1371">
        <v>2859.7289999999998</v>
      </c>
      <c r="F1371">
        <v>2869.4609999999998</v>
      </c>
      <c r="O1371">
        <v>2886.1979999999999</v>
      </c>
      <c r="P1371">
        <v>2859.7289999999998</v>
      </c>
    </row>
    <row r="1372" spans="1:16" x14ac:dyDescent="0.25">
      <c r="A1372" s="9">
        <v>40409</v>
      </c>
      <c r="B1372">
        <v>2861.7910000000002</v>
      </c>
      <c r="C1372">
        <v>2892.8290000000002</v>
      </c>
      <c r="D1372">
        <v>2853.0949999999998</v>
      </c>
      <c r="E1372">
        <v>2877.1880000000001</v>
      </c>
      <c r="F1372">
        <v>2861.7910000000002</v>
      </c>
      <c r="O1372">
        <v>2892.8290000000002</v>
      </c>
      <c r="P1372">
        <v>2877.1880000000001</v>
      </c>
    </row>
    <row r="1373" spans="1:16" x14ac:dyDescent="0.25">
      <c r="A1373" s="9">
        <v>40410</v>
      </c>
      <c r="B1373">
        <v>2872.1089999999999</v>
      </c>
      <c r="C1373">
        <v>2879.6390000000001</v>
      </c>
      <c r="D1373">
        <v>2821.9760000000001</v>
      </c>
      <c r="E1373">
        <v>2829.2849999999999</v>
      </c>
      <c r="F1373">
        <v>2872.1089999999999</v>
      </c>
      <c r="O1373">
        <v>2879.6390000000001</v>
      </c>
      <c r="P1373">
        <v>2829.2849999999999</v>
      </c>
    </row>
    <row r="1374" spans="1:16" x14ac:dyDescent="0.25">
      <c r="A1374" s="9">
        <v>40413</v>
      </c>
      <c r="B1374">
        <v>2827.451</v>
      </c>
      <c r="C1374">
        <v>2847.0790000000002</v>
      </c>
      <c r="D1374">
        <v>2819.6280000000002</v>
      </c>
      <c r="E1374">
        <v>2827.7269999999999</v>
      </c>
      <c r="F1374">
        <v>2827.451</v>
      </c>
      <c r="O1374">
        <v>2847.0790000000002</v>
      </c>
      <c r="P1374">
        <v>2827.7269999999999</v>
      </c>
    </row>
    <row r="1375" spans="1:16" x14ac:dyDescent="0.25">
      <c r="A1375" s="9">
        <v>40414</v>
      </c>
      <c r="B1375">
        <v>2824.471</v>
      </c>
      <c r="C1375">
        <v>2869.1779999999999</v>
      </c>
      <c r="D1375">
        <v>2802.1849999999999</v>
      </c>
      <c r="E1375">
        <v>2845.7359999999999</v>
      </c>
      <c r="F1375">
        <v>2824.471</v>
      </c>
      <c r="O1375">
        <v>2869.1779999999999</v>
      </c>
      <c r="P1375">
        <v>2845.7359999999999</v>
      </c>
    </row>
    <row r="1376" spans="1:16" x14ac:dyDescent="0.25">
      <c r="A1376" s="9">
        <v>40415</v>
      </c>
      <c r="B1376">
        <v>2828.61</v>
      </c>
      <c r="C1376">
        <v>2833.8530000000001</v>
      </c>
      <c r="D1376">
        <v>2775.4059999999999</v>
      </c>
      <c r="E1376">
        <v>2776.739</v>
      </c>
      <c r="F1376">
        <v>2828.61</v>
      </c>
      <c r="O1376">
        <v>2833.8530000000001</v>
      </c>
      <c r="P1376">
        <v>2776.739</v>
      </c>
    </row>
    <row r="1377" spans="1:16" x14ac:dyDescent="0.25">
      <c r="A1377" s="9">
        <v>40416</v>
      </c>
      <c r="B1377">
        <v>2791.72</v>
      </c>
      <c r="C1377">
        <v>2807.5610000000001</v>
      </c>
      <c r="D1377">
        <v>2774.6729999999998</v>
      </c>
      <c r="E1377">
        <v>2789.4920000000002</v>
      </c>
      <c r="F1377">
        <v>2791.72</v>
      </c>
      <c r="O1377">
        <v>2807.5610000000001</v>
      </c>
      <c r="P1377">
        <v>2789.4920000000002</v>
      </c>
    </row>
    <row r="1378" spans="1:16" x14ac:dyDescent="0.25">
      <c r="A1378" s="9">
        <v>40417</v>
      </c>
      <c r="B1378">
        <v>2786.9650000000001</v>
      </c>
      <c r="C1378">
        <v>2802.1610000000001</v>
      </c>
      <c r="D1378">
        <v>2773.3009999999999</v>
      </c>
      <c r="E1378">
        <v>2799.1039999999998</v>
      </c>
      <c r="F1378">
        <v>2786.9650000000001</v>
      </c>
      <c r="O1378">
        <v>2802.1610000000001</v>
      </c>
      <c r="P1378">
        <v>2799.1039999999998</v>
      </c>
    </row>
    <row r="1379" spans="1:16" x14ac:dyDescent="0.25">
      <c r="A1379" s="9">
        <v>40420</v>
      </c>
      <c r="B1379">
        <v>2814.7759999999998</v>
      </c>
      <c r="C1379">
        <v>2854.6950000000002</v>
      </c>
      <c r="D1379">
        <v>2814.7759999999998</v>
      </c>
      <c r="E1379">
        <v>2848.4749999999999</v>
      </c>
      <c r="F1379">
        <v>2814.7759999999998</v>
      </c>
      <c r="O1379">
        <v>2854.6950000000002</v>
      </c>
      <c r="P1379">
        <v>2848.4749999999999</v>
      </c>
    </row>
    <row r="1380" spans="1:16" x14ac:dyDescent="0.25">
      <c r="A1380" s="9">
        <v>40421</v>
      </c>
      <c r="B1380">
        <v>2838.9430000000002</v>
      </c>
      <c r="C1380">
        <v>2848.8989999999999</v>
      </c>
      <c r="D1380">
        <v>2827.9389999999999</v>
      </c>
      <c r="E1380">
        <v>2840.616</v>
      </c>
      <c r="F1380">
        <v>2838.9430000000002</v>
      </c>
      <c r="O1380">
        <v>2848.8989999999999</v>
      </c>
      <c r="P1380">
        <v>2840.616</v>
      </c>
    </row>
    <row r="1381" spans="1:16" x14ac:dyDescent="0.25">
      <c r="A1381" s="9">
        <v>40422</v>
      </c>
      <c r="B1381">
        <v>2845.3310000000001</v>
      </c>
      <c r="C1381">
        <v>2873.4839999999999</v>
      </c>
      <c r="D1381">
        <v>2809.047</v>
      </c>
      <c r="E1381">
        <v>2831.9160000000002</v>
      </c>
      <c r="F1381">
        <v>2845.3310000000001</v>
      </c>
      <c r="O1381">
        <v>2873.4839999999999</v>
      </c>
      <c r="P1381">
        <v>2831.9160000000002</v>
      </c>
    </row>
    <row r="1382" spans="1:16" x14ac:dyDescent="0.25">
      <c r="A1382" s="9">
        <v>40423</v>
      </c>
      <c r="B1382">
        <v>2858.9</v>
      </c>
      <c r="C1382">
        <v>2871.8249999999998</v>
      </c>
      <c r="D1382">
        <v>2847.9279999999999</v>
      </c>
      <c r="E1382">
        <v>2862.4229999999998</v>
      </c>
      <c r="F1382">
        <v>2858.9</v>
      </c>
      <c r="O1382">
        <v>2871.8249999999998</v>
      </c>
      <c r="P1382">
        <v>2862.4229999999998</v>
      </c>
    </row>
    <row r="1383" spans="1:16" x14ac:dyDescent="0.25">
      <c r="A1383" s="9">
        <v>40424</v>
      </c>
      <c r="B1383">
        <v>2869.2779999999998</v>
      </c>
      <c r="C1383">
        <v>2872.201</v>
      </c>
      <c r="D1383">
        <v>2831.0439999999999</v>
      </c>
      <c r="E1383">
        <v>2856.7629999999999</v>
      </c>
      <c r="F1383">
        <v>2869.2779999999998</v>
      </c>
      <c r="O1383">
        <v>2872.201</v>
      </c>
      <c r="P1383">
        <v>2856.7629999999999</v>
      </c>
    </row>
    <row r="1384" spans="1:16" x14ac:dyDescent="0.25">
      <c r="A1384" s="9">
        <v>40427</v>
      </c>
      <c r="B1384">
        <v>2873.43</v>
      </c>
      <c r="C1384">
        <v>2907.91</v>
      </c>
      <c r="D1384">
        <v>2870.8829999999998</v>
      </c>
      <c r="E1384">
        <v>2903.1819999999998</v>
      </c>
      <c r="F1384">
        <v>2873.43</v>
      </c>
      <c r="O1384">
        <v>2907.91</v>
      </c>
      <c r="P1384">
        <v>2903.1819999999998</v>
      </c>
    </row>
    <row r="1385" spans="1:16" x14ac:dyDescent="0.25">
      <c r="A1385" s="9">
        <v>40428</v>
      </c>
      <c r="B1385">
        <v>2908.0520000000001</v>
      </c>
      <c r="C1385">
        <v>2925.4380000000001</v>
      </c>
      <c r="D1385">
        <v>2892.0590000000002</v>
      </c>
      <c r="E1385">
        <v>2917.2739999999999</v>
      </c>
      <c r="F1385">
        <v>2908.0520000000001</v>
      </c>
      <c r="O1385">
        <v>2925.4380000000001</v>
      </c>
      <c r="P1385">
        <v>2917.2739999999999</v>
      </c>
    </row>
    <row r="1386" spans="1:16" x14ac:dyDescent="0.25">
      <c r="A1386" s="9">
        <v>40429</v>
      </c>
      <c r="B1386">
        <v>2906.598</v>
      </c>
      <c r="C1386">
        <v>2920.7829999999999</v>
      </c>
      <c r="D1386">
        <v>2889.9450000000002</v>
      </c>
      <c r="E1386">
        <v>2919.393</v>
      </c>
      <c r="F1386">
        <v>2906.598</v>
      </c>
      <c r="O1386">
        <v>2920.7829999999999</v>
      </c>
      <c r="P1386">
        <v>2919.393</v>
      </c>
    </row>
    <row r="1387" spans="1:16" x14ac:dyDescent="0.25">
      <c r="A1387" s="9">
        <v>40430</v>
      </c>
      <c r="B1387">
        <v>2923.299</v>
      </c>
      <c r="C1387">
        <v>2923.299</v>
      </c>
      <c r="D1387">
        <v>2869.7489999999998</v>
      </c>
      <c r="E1387">
        <v>2875.0549999999998</v>
      </c>
      <c r="F1387">
        <v>2923.299</v>
      </c>
      <c r="O1387">
        <v>2923.299</v>
      </c>
      <c r="P1387">
        <v>2875.0549999999998</v>
      </c>
    </row>
    <row r="1388" spans="1:16" x14ac:dyDescent="0.25">
      <c r="A1388" s="9">
        <v>40431</v>
      </c>
      <c r="B1388">
        <v>2879.1619999999998</v>
      </c>
      <c r="C1388">
        <v>2888.1610000000001</v>
      </c>
      <c r="D1388">
        <v>2838.7370000000001</v>
      </c>
      <c r="E1388">
        <v>2883.877</v>
      </c>
      <c r="F1388">
        <v>2879.1619999999998</v>
      </c>
      <c r="O1388">
        <v>2888.1610000000001</v>
      </c>
      <c r="P1388">
        <v>2883.877</v>
      </c>
    </row>
    <row r="1389" spans="1:16" x14ac:dyDescent="0.25">
      <c r="A1389" s="9">
        <v>40434</v>
      </c>
      <c r="B1389">
        <v>2882.0590000000002</v>
      </c>
      <c r="C1389">
        <v>2910.32</v>
      </c>
      <c r="D1389">
        <v>2870.8240000000001</v>
      </c>
      <c r="E1389">
        <v>2901.0639999999999</v>
      </c>
      <c r="F1389">
        <v>2882.0590000000002</v>
      </c>
      <c r="O1389">
        <v>2910.32</v>
      </c>
      <c r="P1389">
        <v>2901.0639999999999</v>
      </c>
    </row>
    <row r="1390" spans="1:16" x14ac:dyDescent="0.25">
      <c r="A1390" s="9">
        <v>40435</v>
      </c>
      <c r="B1390">
        <v>2906.22</v>
      </c>
      <c r="C1390">
        <v>2916.8690000000001</v>
      </c>
      <c r="D1390">
        <v>2882.6190000000001</v>
      </c>
      <c r="E1390">
        <v>2893.7829999999999</v>
      </c>
      <c r="F1390">
        <v>2906.22</v>
      </c>
      <c r="O1390">
        <v>2916.8690000000001</v>
      </c>
      <c r="P1390">
        <v>2893.7829999999999</v>
      </c>
    </row>
    <row r="1391" spans="1:16" x14ac:dyDescent="0.25">
      <c r="A1391" s="9">
        <v>40436</v>
      </c>
      <c r="B1391">
        <v>2892.61</v>
      </c>
      <c r="C1391">
        <v>2892.8429999999998</v>
      </c>
      <c r="D1391">
        <v>2839.68</v>
      </c>
      <c r="E1391">
        <v>2845.5740000000001</v>
      </c>
      <c r="F1391">
        <v>2892.61</v>
      </c>
      <c r="O1391">
        <v>2892.8429999999998</v>
      </c>
      <c r="P1391">
        <v>2845.5740000000001</v>
      </c>
    </row>
    <row r="1392" spans="1:16" x14ac:dyDescent="0.25">
      <c r="A1392" s="9">
        <v>40437</v>
      </c>
      <c r="B1392">
        <v>2843.73</v>
      </c>
      <c r="C1392">
        <v>2851.2689999999998</v>
      </c>
      <c r="D1392">
        <v>2767.1819999999998</v>
      </c>
      <c r="E1392">
        <v>2788.7669999999998</v>
      </c>
      <c r="F1392">
        <v>2843.73</v>
      </c>
      <c r="O1392">
        <v>2851.2689999999998</v>
      </c>
      <c r="P1392">
        <v>2788.7669999999998</v>
      </c>
    </row>
    <row r="1393" spans="1:16" x14ac:dyDescent="0.25">
      <c r="A1393" s="9">
        <v>40438</v>
      </c>
      <c r="B1393">
        <v>2795.9360000000001</v>
      </c>
      <c r="C1393">
        <v>2804.1080000000002</v>
      </c>
      <c r="D1393">
        <v>2775.2719999999999</v>
      </c>
      <c r="E1393">
        <v>2785.0740000000001</v>
      </c>
      <c r="F1393">
        <v>2795.9360000000001</v>
      </c>
      <c r="O1393">
        <v>2804.1080000000002</v>
      </c>
      <c r="P1393">
        <v>2785.0740000000001</v>
      </c>
    </row>
    <row r="1394" spans="1:16" x14ac:dyDescent="0.25">
      <c r="A1394" s="9">
        <v>40441</v>
      </c>
      <c r="B1394">
        <v>2788.6729999999998</v>
      </c>
      <c r="C1394">
        <v>2796.569</v>
      </c>
      <c r="D1394">
        <v>2751.6489999999999</v>
      </c>
      <c r="E1394">
        <v>2764.8380000000002</v>
      </c>
      <c r="F1394">
        <v>2788.6729999999998</v>
      </c>
      <c r="O1394">
        <v>2796.569</v>
      </c>
      <c r="P1394">
        <v>2764.8380000000002</v>
      </c>
    </row>
    <row r="1395" spans="1:16" x14ac:dyDescent="0.25">
      <c r="A1395" s="9">
        <v>40442</v>
      </c>
      <c r="B1395">
        <v>2774.4470000000001</v>
      </c>
      <c r="C1395">
        <v>2779.5949999999998</v>
      </c>
      <c r="D1395">
        <v>2753.0540000000001</v>
      </c>
      <c r="E1395">
        <v>2771.3420000000001</v>
      </c>
      <c r="F1395">
        <v>2774.4470000000001</v>
      </c>
      <c r="O1395">
        <v>2779.5949999999998</v>
      </c>
      <c r="P1395">
        <v>2771.3420000000001</v>
      </c>
    </row>
    <row r="1396" spans="1:16" x14ac:dyDescent="0.25">
      <c r="A1396" s="9">
        <v>40448</v>
      </c>
      <c r="B1396">
        <v>2782.991</v>
      </c>
      <c r="C1396">
        <v>2816.0569999999998</v>
      </c>
      <c r="D1396">
        <v>2780.7310000000002</v>
      </c>
      <c r="E1396">
        <v>2814.1709999999998</v>
      </c>
      <c r="F1396">
        <v>2782.991</v>
      </c>
      <c r="O1396">
        <v>2816.0569999999998</v>
      </c>
      <c r="P1396">
        <v>2814.1709999999998</v>
      </c>
    </row>
    <row r="1397" spans="1:16" x14ac:dyDescent="0.25">
      <c r="A1397" s="9">
        <v>40449</v>
      </c>
      <c r="B1397">
        <v>2808.9209999999998</v>
      </c>
      <c r="C1397">
        <v>2813.4879999999998</v>
      </c>
      <c r="D1397">
        <v>2788.31</v>
      </c>
      <c r="E1397">
        <v>2791.569</v>
      </c>
      <c r="F1397">
        <v>2808.9209999999998</v>
      </c>
      <c r="O1397">
        <v>2813.4879999999998</v>
      </c>
      <c r="P1397">
        <v>2791.569</v>
      </c>
    </row>
    <row r="1398" spans="1:16" x14ac:dyDescent="0.25">
      <c r="A1398" s="9">
        <v>40450</v>
      </c>
      <c r="B1398">
        <v>2790.5169999999998</v>
      </c>
      <c r="C1398">
        <v>2822.6509999999998</v>
      </c>
      <c r="D1398">
        <v>2786.2710000000002</v>
      </c>
      <c r="E1398">
        <v>2793.8620000000001</v>
      </c>
      <c r="F1398">
        <v>2790.5169999999998</v>
      </c>
      <c r="O1398">
        <v>2822.6509999999998</v>
      </c>
      <c r="P1398">
        <v>2793.8620000000001</v>
      </c>
    </row>
    <row r="1399" spans="1:16" x14ac:dyDescent="0.25">
      <c r="A1399" s="9">
        <v>40451</v>
      </c>
      <c r="B1399">
        <v>2781.09</v>
      </c>
      <c r="C1399">
        <v>2843.194</v>
      </c>
      <c r="D1399">
        <v>2777.761</v>
      </c>
      <c r="E1399">
        <v>2842.846</v>
      </c>
      <c r="F1399">
        <v>2781.09</v>
      </c>
      <c r="O1399">
        <v>2843.194</v>
      </c>
      <c r="P1399">
        <v>2842.846</v>
      </c>
    </row>
    <row r="1400" spans="1:16" x14ac:dyDescent="0.25">
      <c r="A1400" s="9">
        <v>40459</v>
      </c>
      <c r="B1400">
        <v>2871.2</v>
      </c>
      <c r="C1400">
        <v>2950.8330000000001</v>
      </c>
      <c r="D1400">
        <v>2869.8609999999999</v>
      </c>
      <c r="E1400">
        <v>2942.422</v>
      </c>
      <c r="F1400">
        <v>2871.2</v>
      </c>
      <c r="O1400">
        <v>2950.8330000000001</v>
      </c>
      <c r="P1400">
        <v>2942.422</v>
      </c>
    </row>
    <row r="1401" spans="1:16" x14ac:dyDescent="0.25">
      <c r="A1401" s="9">
        <v>40462</v>
      </c>
      <c r="B1401">
        <v>2977.2809999999999</v>
      </c>
      <c r="C1401">
        <v>3043.1039999999998</v>
      </c>
      <c r="D1401">
        <v>2976.4490000000001</v>
      </c>
      <c r="E1401">
        <v>3028.5169999999998</v>
      </c>
      <c r="F1401">
        <v>2977.2809999999999</v>
      </c>
      <c r="O1401">
        <v>3043.1039999999998</v>
      </c>
      <c r="P1401">
        <v>3028.5169999999998</v>
      </c>
    </row>
    <row r="1402" spans="1:16" x14ac:dyDescent="0.25">
      <c r="A1402" s="9">
        <v>40463</v>
      </c>
      <c r="B1402">
        <v>3018.011</v>
      </c>
      <c r="C1402">
        <v>3074.6819999999998</v>
      </c>
      <c r="D1402">
        <v>3001.5859999999998</v>
      </c>
      <c r="E1402">
        <v>3067.4659999999999</v>
      </c>
      <c r="F1402">
        <v>3018.011</v>
      </c>
      <c r="O1402">
        <v>3074.6819999999998</v>
      </c>
      <c r="P1402">
        <v>3067.4659999999999</v>
      </c>
    </row>
    <row r="1403" spans="1:16" x14ac:dyDescent="0.25">
      <c r="A1403" s="9">
        <v>40464</v>
      </c>
      <c r="B1403">
        <v>3072.027</v>
      </c>
      <c r="C1403">
        <v>3099.826</v>
      </c>
      <c r="D1403">
        <v>3053.1480000000001</v>
      </c>
      <c r="E1403">
        <v>3095.4119999999998</v>
      </c>
      <c r="F1403">
        <v>3072.027</v>
      </c>
      <c r="O1403">
        <v>3099.826</v>
      </c>
      <c r="P1403">
        <v>3095.4119999999998</v>
      </c>
    </row>
    <row r="1404" spans="1:16" x14ac:dyDescent="0.25">
      <c r="A1404" s="9">
        <v>40465</v>
      </c>
      <c r="B1404">
        <v>3110.4839999999999</v>
      </c>
      <c r="C1404">
        <v>3141.761</v>
      </c>
      <c r="D1404">
        <v>3086.2689999999998</v>
      </c>
      <c r="E1404">
        <v>3107.136</v>
      </c>
      <c r="F1404">
        <v>3110.4839999999999</v>
      </c>
      <c r="O1404">
        <v>3141.761</v>
      </c>
      <c r="P1404">
        <v>3107.136</v>
      </c>
    </row>
    <row r="1405" spans="1:16" x14ac:dyDescent="0.25">
      <c r="A1405" s="9">
        <v>40466</v>
      </c>
      <c r="B1405">
        <v>3092.1010000000001</v>
      </c>
      <c r="C1405">
        <v>3199.8290000000002</v>
      </c>
      <c r="D1405">
        <v>3086.4029999999998</v>
      </c>
      <c r="E1405">
        <v>3199.7759999999998</v>
      </c>
      <c r="F1405">
        <v>3092.1010000000001</v>
      </c>
      <c r="O1405">
        <v>3199.8290000000002</v>
      </c>
      <c r="P1405">
        <v>3199.7759999999998</v>
      </c>
    </row>
    <row r="1406" spans="1:16" x14ac:dyDescent="0.25">
      <c r="A1406" s="9">
        <v>40469</v>
      </c>
      <c r="B1406">
        <v>3210.2130000000002</v>
      </c>
      <c r="C1406">
        <v>3243.6950000000002</v>
      </c>
      <c r="D1406">
        <v>3154.4720000000002</v>
      </c>
      <c r="E1406">
        <v>3164.6010000000001</v>
      </c>
      <c r="F1406">
        <v>3210.2130000000002</v>
      </c>
      <c r="O1406">
        <v>3243.6950000000002</v>
      </c>
      <c r="P1406">
        <v>3164.6010000000001</v>
      </c>
    </row>
    <row r="1407" spans="1:16" x14ac:dyDescent="0.25">
      <c r="A1407" s="9">
        <v>40470</v>
      </c>
      <c r="B1407">
        <v>3165.509</v>
      </c>
      <c r="C1407">
        <v>3226.3229999999999</v>
      </c>
      <c r="D1407">
        <v>3148.444</v>
      </c>
      <c r="E1407">
        <v>3226.3229999999999</v>
      </c>
      <c r="F1407">
        <v>3165.509</v>
      </c>
      <c r="O1407">
        <v>3226.3229999999999</v>
      </c>
      <c r="P1407">
        <v>3226.3229999999999</v>
      </c>
    </row>
    <row r="1408" spans="1:16" x14ac:dyDescent="0.25">
      <c r="A1408" s="9">
        <v>40471</v>
      </c>
      <c r="B1408">
        <v>3154.7310000000002</v>
      </c>
      <c r="C1408">
        <v>3277.6109999999999</v>
      </c>
      <c r="D1408">
        <v>3151.0160000000001</v>
      </c>
      <c r="E1408">
        <v>3240.866</v>
      </c>
      <c r="F1408">
        <v>3154.7310000000002</v>
      </c>
      <c r="O1408">
        <v>3277.6109999999999</v>
      </c>
      <c r="P1408">
        <v>3240.866</v>
      </c>
    </row>
    <row r="1409" spans="1:16" x14ac:dyDescent="0.25">
      <c r="A1409" s="9">
        <v>40472</v>
      </c>
      <c r="B1409">
        <v>3252.788</v>
      </c>
      <c r="C1409">
        <v>3269.3560000000002</v>
      </c>
      <c r="D1409">
        <v>3205.3090000000002</v>
      </c>
      <c r="E1409">
        <v>3234.9650000000001</v>
      </c>
      <c r="F1409">
        <v>3252.788</v>
      </c>
      <c r="O1409">
        <v>3269.3560000000002</v>
      </c>
      <c r="P1409">
        <v>3234.9650000000001</v>
      </c>
    </row>
    <row r="1410" spans="1:16" x14ac:dyDescent="0.25">
      <c r="A1410" s="9">
        <v>40473</v>
      </c>
      <c r="B1410">
        <v>3230.9349999999999</v>
      </c>
      <c r="C1410">
        <v>3261.0990000000002</v>
      </c>
      <c r="D1410">
        <v>3216.748</v>
      </c>
      <c r="E1410">
        <v>3240.6550000000002</v>
      </c>
      <c r="F1410">
        <v>3230.9349999999999</v>
      </c>
      <c r="O1410">
        <v>3261.0990000000002</v>
      </c>
      <c r="P1410">
        <v>3240.6550000000002</v>
      </c>
    </row>
    <row r="1411" spans="1:16" x14ac:dyDescent="0.25">
      <c r="A1411" s="9">
        <v>40476</v>
      </c>
      <c r="B1411">
        <v>3246.5729999999999</v>
      </c>
      <c r="C1411">
        <v>3333.5790000000002</v>
      </c>
      <c r="D1411">
        <v>3229.4679999999998</v>
      </c>
      <c r="E1411">
        <v>3332.5459999999998</v>
      </c>
      <c r="F1411">
        <v>3246.5729999999999</v>
      </c>
      <c r="O1411">
        <v>3333.5790000000002</v>
      </c>
      <c r="P1411">
        <v>3332.5459999999998</v>
      </c>
    </row>
    <row r="1412" spans="1:16" x14ac:dyDescent="0.25">
      <c r="A1412" s="9">
        <v>40477</v>
      </c>
      <c r="B1412">
        <v>3344.3890000000001</v>
      </c>
      <c r="C1412">
        <v>3353.9810000000002</v>
      </c>
      <c r="D1412">
        <v>3295.3820000000001</v>
      </c>
      <c r="E1412">
        <v>3322.14</v>
      </c>
      <c r="F1412">
        <v>3344.3890000000001</v>
      </c>
      <c r="O1412">
        <v>3353.9810000000002</v>
      </c>
      <c r="P1412">
        <v>3322.14</v>
      </c>
    </row>
    <row r="1413" spans="1:16" x14ac:dyDescent="0.25">
      <c r="A1413" s="9">
        <v>40478</v>
      </c>
      <c r="B1413">
        <v>3309.8310000000001</v>
      </c>
      <c r="C1413">
        <v>3338.4029999999998</v>
      </c>
      <c r="D1413">
        <v>3272.6370000000002</v>
      </c>
      <c r="E1413">
        <v>3279.79</v>
      </c>
      <c r="F1413">
        <v>3309.8310000000001</v>
      </c>
      <c r="O1413">
        <v>3338.4029999999998</v>
      </c>
      <c r="P1413">
        <v>3279.79</v>
      </c>
    </row>
    <row r="1414" spans="1:16" x14ac:dyDescent="0.25">
      <c r="A1414" s="9">
        <v>40479</v>
      </c>
      <c r="B1414">
        <v>3269.7620000000002</v>
      </c>
      <c r="C1414">
        <v>3292.9189999999999</v>
      </c>
      <c r="D1414">
        <v>3246.0430000000001</v>
      </c>
      <c r="E1414">
        <v>3268.08</v>
      </c>
      <c r="F1414">
        <v>3269.7620000000002</v>
      </c>
      <c r="O1414">
        <v>3292.9189999999999</v>
      </c>
      <c r="P1414">
        <v>3268.08</v>
      </c>
    </row>
    <row r="1415" spans="1:16" x14ac:dyDescent="0.25">
      <c r="A1415" s="9">
        <v>40480</v>
      </c>
      <c r="B1415">
        <v>3269.56</v>
      </c>
      <c r="C1415">
        <v>3274.9609999999998</v>
      </c>
      <c r="D1415">
        <v>3226.6350000000002</v>
      </c>
      <c r="E1415">
        <v>3250.0790000000002</v>
      </c>
      <c r="F1415">
        <v>3269.56</v>
      </c>
      <c r="O1415">
        <v>3274.9609999999998</v>
      </c>
      <c r="P1415">
        <v>3250.0790000000002</v>
      </c>
    </row>
    <row r="1416" spans="1:16" x14ac:dyDescent="0.25">
      <c r="A1416" s="9">
        <v>40483</v>
      </c>
      <c r="B1416">
        <v>3259.2469999999998</v>
      </c>
      <c r="C1416">
        <v>3356.2339999999999</v>
      </c>
      <c r="D1416">
        <v>3258.6019999999999</v>
      </c>
      <c r="E1416">
        <v>3356.2339999999999</v>
      </c>
      <c r="F1416">
        <v>3259.2469999999998</v>
      </c>
      <c r="O1416">
        <v>3356.2339999999999</v>
      </c>
      <c r="P1416">
        <v>3356.2339999999999</v>
      </c>
    </row>
    <row r="1417" spans="1:16" x14ac:dyDescent="0.25">
      <c r="A1417" s="9">
        <v>40484</v>
      </c>
      <c r="B1417">
        <v>3369.2829999999999</v>
      </c>
      <c r="C1417">
        <v>3409.9009999999998</v>
      </c>
      <c r="D1417">
        <v>3341.8560000000002</v>
      </c>
      <c r="E1417">
        <v>3347.1030000000001</v>
      </c>
      <c r="F1417">
        <v>3369.2829999999999</v>
      </c>
      <c r="O1417">
        <v>3409.9009999999998</v>
      </c>
      <c r="P1417">
        <v>3347.1030000000001</v>
      </c>
    </row>
    <row r="1418" spans="1:16" x14ac:dyDescent="0.25">
      <c r="A1418" s="9">
        <v>40485</v>
      </c>
      <c r="B1418">
        <v>3346.1469999999999</v>
      </c>
      <c r="C1418">
        <v>3351.2689999999998</v>
      </c>
      <c r="D1418">
        <v>3288.9549999999999</v>
      </c>
      <c r="E1418">
        <v>3291.6410000000001</v>
      </c>
      <c r="F1418">
        <v>3346.1469999999999</v>
      </c>
      <c r="O1418">
        <v>3351.2689999999998</v>
      </c>
      <c r="P1418">
        <v>3291.6410000000001</v>
      </c>
    </row>
    <row r="1419" spans="1:16" x14ac:dyDescent="0.25">
      <c r="A1419" s="9">
        <v>40486</v>
      </c>
      <c r="B1419">
        <v>3298.569</v>
      </c>
      <c r="C1419">
        <v>3353.4580000000001</v>
      </c>
      <c r="D1419">
        <v>3290.5050000000001</v>
      </c>
      <c r="E1419">
        <v>3353.123</v>
      </c>
      <c r="F1419">
        <v>3298.569</v>
      </c>
      <c r="O1419">
        <v>3353.4580000000001</v>
      </c>
      <c r="P1419">
        <v>3353.123</v>
      </c>
    </row>
    <row r="1420" spans="1:16" x14ac:dyDescent="0.25">
      <c r="A1420" s="9">
        <v>40487</v>
      </c>
      <c r="B1420">
        <v>3396.6860000000001</v>
      </c>
      <c r="C1420">
        <v>3411.9740000000002</v>
      </c>
      <c r="D1420">
        <v>3373.096</v>
      </c>
      <c r="E1420">
        <v>3398.0160000000001</v>
      </c>
      <c r="F1420">
        <v>3396.6860000000001</v>
      </c>
      <c r="O1420">
        <v>3411.9740000000002</v>
      </c>
      <c r="P1420">
        <v>3398.0160000000001</v>
      </c>
    </row>
    <row r="1421" spans="1:16" x14ac:dyDescent="0.25">
      <c r="A1421" s="9">
        <v>40490</v>
      </c>
      <c r="B1421">
        <v>3408.924</v>
      </c>
      <c r="C1421">
        <v>3431.8589999999999</v>
      </c>
      <c r="D1421">
        <v>3389.82</v>
      </c>
      <c r="E1421">
        <v>3431.2150000000001</v>
      </c>
      <c r="F1421">
        <v>3408.924</v>
      </c>
      <c r="O1421">
        <v>3431.8589999999999</v>
      </c>
      <c r="P1421">
        <v>3431.2150000000001</v>
      </c>
    </row>
    <row r="1422" spans="1:16" x14ac:dyDescent="0.25">
      <c r="A1422" s="9">
        <v>40491</v>
      </c>
      <c r="B1422">
        <v>3428.1419999999998</v>
      </c>
      <c r="C1422">
        <v>3429.5210000000002</v>
      </c>
      <c r="D1422">
        <v>3389.4940000000001</v>
      </c>
      <c r="E1422">
        <v>3419.1350000000002</v>
      </c>
      <c r="F1422">
        <v>3428.1419999999998</v>
      </c>
      <c r="O1422">
        <v>3429.5210000000002</v>
      </c>
      <c r="P1422">
        <v>3419.1350000000002</v>
      </c>
    </row>
    <row r="1423" spans="1:16" x14ac:dyDescent="0.25">
      <c r="A1423" s="9">
        <v>40492</v>
      </c>
      <c r="B1423">
        <v>3407.1460000000002</v>
      </c>
      <c r="C1423">
        <v>3411.422</v>
      </c>
      <c r="D1423">
        <v>3375.44</v>
      </c>
      <c r="E1423">
        <v>3401.2330000000002</v>
      </c>
      <c r="F1423">
        <v>3407.1460000000002</v>
      </c>
      <c r="O1423">
        <v>3411.422</v>
      </c>
      <c r="P1423">
        <v>3401.2330000000002</v>
      </c>
    </row>
    <row r="1424" spans="1:16" x14ac:dyDescent="0.25">
      <c r="A1424" s="9">
        <v>40493</v>
      </c>
      <c r="B1424">
        <v>3390.6990000000001</v>
      </c>
      <c r="C1424">
        <v>3462.703</v>
      </c>
      <c r="D1424">
        <v>3390.076</v>
      </c>
      <c r="E1424">
        <v>3416.33</v>
      </c>
      <c r="F1424">
        <v>3390.6990000000001</v>
      </c>
      <c r="O1424">
        <v>3462.703</v>
      </c>
      <c r="P1424">
        <v>3416.33</v>
      </c>
    </row>
    <row r="1425" spans="1:16" x14ac:dyDescent="0.25">
      <c r="A1425" s="9">
        <v>40494</v>
      </c>
      <c r="B1425">
        <v>3393.462</v>
      </c>
      <c r="C1425">
        <v>3411.6489999999999</v>
      </c>
      <c r="D1425">
        <v>3213.5450000000001</v>
      </c>
      <c r="E1425">
        <v>3220.107</v>
      </c>
      <c r="F1425">
        <v>3393.462</v>
      </c>
      <c r="O1425">
        <v>3411.6489999999999</v>
      </c>
      <c r="P1425">
        <v>3220.107</v>
      </c>
    </row>
    <row r="1426" spans="1:16" x14ac:dyDescent="0.25">
      <c r="A1426" s="9">
        <v>40497</v>
      </c>
      <c r="B1426">
        <v>3222.8760000000002</v>
      </c>
      <c r="C1426">
        <v>3248.5749999999998</v>
      </c>
      <c r="D1426">
        <v>3159.3829999999998</v>
      </c>
      <c r="E1426">
        <v>3247.1489999999999</v>
      </c>
      <c r="F1426">
        <v>3222.8760000000002</v>
      </c>
      <c r="O1426">
        <v>3248.5749999999998</v>
      </c>
      <c r="P1426">
        <v>3247.1489999999999</v>
      </c>
    </row>
    <row r="1427" spans="1:16" x14ac:dyDescent="0.25">
      <c r="A1427" s="9">
        <v>40498</v>
      </c>
      <c r="B1427">
        <v>3241.683</v>
      </c>
      <c r="C1427">
        <v>3241.683</v>
      </c>
      <c r="D1427">
        <v>3099.366</v>
      </c>
      <c r="E1427">
        <v>3110.5949999999998</v>
      </c>
      <c r="F1427">
        <v>3241.683</v>
      </c>
      <c r="O1427">
        <v>3241.683</v>
      </c>
      <c r="P1427">
        <v>3110.5949999999998</v>
      </c>
    </row>
    <row r="1428" spans="1:16" x14ac:dyDescent="0.25">
      <c r="A1428" s="9">
        <v>40499</v>
      </c>
      <c r="B1428">
        <v>3065.8789999999999</v>
      </c>
      <c r="C1428">
        <v>3100.6379999999999</v>
      </c>
      <c r="D1428">
        <v>3022.634</v>
      </c>
      <c r="E1428">
        <v>3034.4650000000001</v>
      </c>
      <c r="F1428">
        <v>3065.8789999999999</v>
      </c>
      <c r="O1428">
        <v>3100.6379999999999</v>
      </c>
      <c r="P1428">
        <v>3034.4650000000001</v>
      </c>
    </row>
    <row r="1429" spans="1:16" x14ac:dyDescent="0.25">
      <c r="A1429" s="9">
        <v>40500</v>
      </c>
      <c r="B1429">
        <v>3063.8519999999999</v>
      </c>
      <c r="C1429">
        <v>3083.9630000000002</v>
      </c>
      <c r="D1429">
        <v>3030.2669999999998</v>
      </c>
      <c r="E1429">
        <v>3074.6610000000001</v>
      </c>
      <c r="F1429">
        <v>3063.8519999999999</v>
      </c>
      <c r="O1429">
        <v>3083.9630000000002</v>
      </c>
      <c r="P1429">
        <v>3074.6610000000001</v>
      </c>
    </row>
    <row r="1430" spans="1:16" x14ac:dyDescent="0.25">
      <c r="A1430" s="9">
        <v>40501</v>
      </c>
      <c r="B1430">
        <v>3092.3679999999999</v>
      </c>
      <c r="C1430">
        <v>3109.6390000000001</v>
      </c>
      <c r="D1430">
        <v>3016.107</v>
      </c>
      <c r="E1430">
        <v>3108.645</v>
      </c>
      <c r="F1430">
        <v>3092.3679999999999</v>
      </c>
      <c r="O1430">
        <v>3109.6390000000001</v>
      </c>
      <c r="P1430">
        <v>3108.645</v>
      </c>
    </row>
    <row r="1431" spans="1:16" x14ac:dyDescent="0.25">
      <c r="A1431" s="9">
        <v>40504</v>
      </c>
      <c r="B1431">
        <v>3081.701</v>
      </c>
      <c r="C1431">
        <v>3125.7339999999999</v>
      </c>
      <c r="D1431">
        <v>3069.1439999999998</v>
      </c>
      <c r="E1431">
        <v>3099.4270000000001</v>
      </c>
      <c r="F1431">
        <v>3081.701</v>
      </c>
      <c r="O1431">
        <v>3125.7339999999999</v>
      </c>
      <c r="P1431">
        <v>3099.4270000000001</v>
      </c>
    </row>
    <row r="1432" spans="1:16" x14ac:dyDescent="0.25">
      <c r="A1432" s="9">
        <v>40505</v>
      </c>
      <c r="B1432">
        <v>3084.2060000000001</v>
      </c>
      <c r="C1432">
        <v>3084.2060000000001</v>
      </c>
      <c r="D1432">
        <v>2999.52</v>
      </c>
      <c r="E1432">
        <v>3050.5839999999998</v>
      </c>
      <c r="F1432">
        <v>3084.2060000000001</v>
      </c>
      <c r="O1432">
        <v>3084.2060000000001</v>
      </c>
      <c r="P1432">
        <v>3050.5839999999998</v>
      </c>
    </row>
    <row r="1433" spans="1:16" x14ac:dyDescent="0.25">
      <c r="A1433" s="9">
        <v>40506</v>
      </c>
      <c r="B1433">
        <v>3009.0920000000001</v>
      </c>
      <c r="C1433">
        <v>3086.6460000000002</v>
      </c>
      <c r="D1433">
        <v>3008.5369999999998</v>
      </c>
      <c r="E1433">
        <v>3085.9589999999998</v>
      </c>
      <c r="F1433">
        <v>3009.0920000000001</v>
      </c>
      <c r="O1433">
        <v>3086.6460000000002</v>
      </c>
      <c r="P1433">
        <v>3085.9589999999998</v>
      </c>
    </row>
    <row r="1434" spans="1:16" x14ac:dyDescent="0.25">
      <c r="A1434" s="9">
        <v>40507</v>
      </c>
      <c r="B1434">
        <v>3102.4920000000002</v>
      </c>
      <c r="C1434">
        <v>3120.25</v>
      </c>
      <c r="D1434">
        <v>3079.0639999999999</v>
      </c>
      <c r="E1434">
        <v>3119.4409999999998</v>
      </c>
      <c r="F1434">
        <v>3102.4920000000002</v>
      </c>
      <c r="O1434">
        <v>3120.25</v>
      </c>
      <c r="P1434">
        <v>3119.4409999999998</v>
      </c>
    </row>
    <row r="1435" spans="1:16" x14ac:dyDescent="0.25">
      <c r="A1435" s="9">
        <v>40508</v>
      </c>
      <c r="B1435">
        <v>3116.1210000000001</v>
      </c>
      <c r="C1435">
        <v>3133.953</v>
      </c>
      <c r="D1435">
        <v>3081.701</v>
      </c>
      <c r="E1435">
        <v>3106.029</v>
      </c>
      <c r="F1435">
        <v>3116.1210000000001</v>
      </c>
      <c r="O1435">
        <v>3133.953</v>
      </c>
      <c r="P1435">
        <v>3106.029</v>
      </c>
    </row>
    <row r="1436" spans="1:16" x14ac:dyDescent="0.25">
      <c r="A1436" s="9">
        <v>40511</v>
      </c>
      <c r="B1436">
        <v>3099.72</v>
      </c>
      <c r="C1436">
        <v>3111.73</v>
      </c>
      <c r="D1436">
        <v>3068.9389999999999</v>
      </c>
      <c r="E1436">
        <v>3093.386</v>
      </c>
      <c r="F1436">
        <v>3099.72</v>
      </c>
      <c r="O1436">
        <v>3111.73</v>
      </c>
      <c r="P1436">
        <v>3093.386</v>
      </c>
    </row>
    <row r="1437" spans="1:16" x14ac:dyDescent="0.25">
      <c r="A1437" s="9">
        <v>40512</v>
      </c>
      <c r="B1437">
        <v>3091.1089999999999</v>
      </c>
      <c r="C1437">
        <v>3107.895</v>
      </c>
      <c r="D1437">
        <v>2969.9</v>
      </c>
      <c r="E1437">
        <v>3040.7289999999998</v>
      </c>
      <c r="F1437">
        <v>3091.1089999999999</v>
      </c>
      <c r="O1437">
        <v>3107.895</v>
      </c>
      <c r="P1437">
        <v>3040.7289999999998</v>
      </c>
    </row>
    <row r="1438" spans="1:16" x14ac:dyDescent="0.25">
      <c r="A1438" s="9">
        <v>40513</v>
      </c>
      <c r="B1438">
        <v>3033.087</v>
      </c>
      <c r="C1438">
        <v>3060.7530000000002</v>
      </c>
      <c r="D1438">
        <v>3014.386</v>
      </c>
      <c r="E1438">
        <v>3049.239</v>
      </c>
      <c r="F1438">
        <v>3033.087</v>
      </c>
      <c r="O1438">
        <v>3060.7530000000002</v>
      </c>
      <c r="P1438">
        <v>3049.239</v>
      </c>
    </row>
    <row r="1439" spans="1:16" x14ac:dyDescent="0.25">
      <c r="A1439" s="9">
        <v>40514</v>
      </c>
      <c r="B1439">
        <v>3098.5279999999998</v>
      </c>
      <c r="C1439">
        <v>3106.6089999999999</v>
      </c>
      <c r="D1439">
        <v>3072.0030000000002</v>
      </c>
      <c r="E1439">
        <v>3074.9270000000001</v>
      </c>
      <c r="F1439">
        <v>3098.5279999999998</v>
      </c>
      <c r="O1439">
        <v>3106.6089999999999</v>
      </c>
      <c r="P1439">
        <v>3074.9270000000001</v>
      </c>
    </row>
    <row r="1440" spans="1:16" x14ac:dyDescent="0.25">
      <c r="A1440" s="9">
        <v>40515</v>
      </c>
      <c r="B1440">
        <v>3082.0830000000001</v>
      </c>
      <c r="C1440">
        <v>3088.3609999999999</v>
      </c>
      <c r="D1440">
        <v>3051.203</v>
      </c>
      <c r="E1440">
        <v>3075.64</v>
      </c>
      <c r="F1440">
        <v>3082.0830000000001</v>
      </c>
      <c r="O1440">
        <v>3088.3609999999999</v>
      </c>
      <c r="P1440">
        <v>3075.64</v>
      </c>
    </row>
    <row r="1441" spans="1:16" x14ac:dyDescent="0.25">
      <c r="A1441" s="9">
        <v>40518</v>
      </c>
      <c r="B1441">
        <v>3086.9549999999999</v>
      </c>
      <c r="C1441">
        <v>3095.703</v>
      </c>
      <c r="D1441">
        <v>3056.6660000000002</v>
      </c>
      <c r="E1441">
        <v>3081.402</v>
      </c>
      <c r="F1441">
        <v>3086.9549999999999</v>
      </c>
      <c r="O1441">
        <v>3095.703</v>
      </c>
      <c r="P1441">
        <v>3081.402</v>
      </c>
    </row>
    <row r="1442" spans="1:16" x14ac:dyDescent="0.25">
      <c r="A1442" s="9">
        <v>40519</v>
      </c>
      <c r="B1442">
        <v>3071.136</v>
      </c>
      <c r="C1442">
        <v>3127.009</v>
      </c>
      <c r="D1442">
        <v>3031.8380000000002</v>
      </c>
      <c r="E1442">
        <v>3116.3180000000002</v>
      </c>
      <c r="F1442">
        <v>3071.136</v>
      </c>
      <c r="O1442">
        <v>3127.009</v>
      </c>
      <c r="P1442">
        <v>3116.3180000000002</v>
      </c>
    </row>
    <row r="1443" spans="1:16" x14ac:dyDescent="0.25">
      <c r="A1443" s="9">
        <v>40520</v>
      </c>
      <c r="B1443">
        <v>3116.2689999999998</v>
      </c>
      <c r="C1443">
        <v>3130.38</v>
      </c>
      <c r="D1443">
        <v>3087.8440000000001</v>
      </c>
      <c r="E1443">
        <v>3091.848</v>
      </c>
      <c r="F1443">
        <v>3116.2689999999998</v>
      </c>
      <c r="O1443">
        <v>3130.38</v>
      </c>
      <c r="P1443">
        <v>3091.848</v>
      </c>
    </row>
    <row r="1444" spans="1:16" x14ac:dyDescent="0.25">
      <c r="A1444" s="9">
        <v>40521</v>
      </c>
      <c r="B1444">
        <v>3079.701</v>
      </c>
      <c r="C1444">
        <v>3099.2530000000002</v>
      </c>
      <c r="D1444">
        <v>3046.826</v>
      </c>
      <c r="E1444">
        <v>3047.5419999999999</v>
      </c>
      <c r="F1444">
        <v>3079.701</v>
      </c>
      <c r="O1444">
        <v>3099.2530000000002</v>
      </c>
      <c r="P1444">
        <v>3047.5419999999999</v>
      </c>
    </row>
    <row r="1445" spans="1:16" x14ac:dyDescent="0.25">
      <c r="A1445" s="9">
        <v>40522</v>
      </c>
      <c r="B1445">
        <v>3032.2910000000002</v>
      </c>
      <c r="C1445">
        <v>3095.2469999999998</v>
      </c>
      <c r="D1445">
        <v>3024.5819999999999</v>
      </c>
      <c r="E1445">
        <v>3081.7190000000001</v>
      </c>
      <c r="F1445">
        <v>3032.2910000000002</v>
      </c>
      <c r="O1445">
        <v>3095.2469999999998</v>
      </c>
      <c r="P1445">
        <v>3081.7190000000001</v>
      </c>
    </row>
    <row r="1446" spans="1:16" x14ac:dyDescent="0.25">
      <c r="A1446" s="9">
        <v>40525</v>
      </c>
      <c r="B1446">
        <v>3096.5749999999998</v>
      </c>
      <c r="C1446">
        <v>3182.8429999999998</v>
      </c>
      <c r="D1446">
        <v>3095.1909999999998</v>
      </c>
      <c r="E1446">
        <v>3182.2849999999999</v>
      </c>
      <c r="F1446">
        <v>3096.5749999999998</v>
      </c>
      <c r="O1446">
        <v>3182.8429999999998</v>
      </c>
      <c r="P1446">
        <v>3182.2849999999999</v>
      </c>
    </row>
    <row r="1447" spans="1:16" x14ac:dyDescent="0.25">
      <c r="A1447" s="9">
        <v>40526</v>
      </c>
      <c r="B1447">
        <v>3195.1750000000002</v>
      </c>
      <c r="C1447">
        <v>3199</v>
      </c>
      <c r="D1447">
        <v>3168.712</v>
      </c>
      <c r="E1447">
        <v>3185.703</v>
      </c>
      <c r="F1447">
        <v>3195.1750000000002</v>
      </c>
      <c r="O1447">
        <v>3199</v>
      </c>
      <c r="P1447">
        <v>3185.703</v>
      </c>
    </row>
    <row r="1448" spans="1:16" x14ac:dyDescent="0.25">
      <c r="A1448" s="9">
        <v>40527</v>
      </c>
      <c r="B1448">
        <v>3187.77</v>
      </c>
      <c r="C1448">
        <v>3209.2280000000001</v>
      </c>
      <c r="D1448">
        <v>3167.4549999999999</v>
      </c>
      <c r="E1448">
        <v>3174.1320000000001</v>
      </c>
      <c r="F1448">
        <v>3187.77</v>
      </c>
      <c r="O1448">
        <v>3209.2280000000001</v>
      </c>
      <c r="P1448">
        <v>3174.1320000000001</v>
      </c>
    </row>
    <row r="1449" spans="1:16" x14ac:dyDescent="0.25">
      <c r="A1449" s="9">
        <v>40528</v>
      </c>
      <c r="B1449">
        <v>3172.1350000000002</v>
      </c>
      <c r="C1449">
        <v>3189.8330000000001</v>
      </c>
      <c r="D1449">
        <v>3155.75</v>
      </c>
      <c r="E1449">
        <v>3163.4369999999999</v>
      </c>
      <c r="F1449">
        <v>3172.1350000000002</v>
      </c>
      <c r="O1449">
        <v>3189.8330000000001</v>
      </c>
      <c r="P1449">
        <v>3163.4369999999999</v>
      </c>
    </row>
    <row r="1450" spans="1:16" x14ac:dyDescent="0.25">
      <c r="A1450" s="9">
        <v>40529</v>
      </c>
      <c r="B1450">
        <v>3161.386</v>
      </c>
      <c r="C1450">
        <v>3170.6860000000001</v>
      </c>
      <c r="D1450">
        <v>3144.3939999999998</v>
      </c>
      <c r="E1450">
        <v>3162.0369999999998</v>
      </c>
      <c r="F1450">
        <v>3161.386</v>
      </c>
      <c r="O1450">
        <v>3170.6860000000001</v>
      </c>
      <c r="P1450">
        <v>3162.0369999999998</v>
      </c>
    </row>
    <row r="1451" spans="1:16" x14ac:dyDescent="0.25">
      <c r="A1451" s="9">
        <v>40532</v>
      </c>
      <c r="B1451">
        <v>3175.2069999999999</v>
      </c>
      <c r="C1451">
        <v>3186.77</v>
      </c>
      <c r="D1451">
        <v>3064.0230000000001</v>
      </c>
      <c r="E1451">
        <v>3121.1190000000001</v>
      </c>
      <c r="F1451">
        <v>3175.2069999999999</v>
      </c>
      <c r="O1451">
        <v>3186.77</v>
      </c>
      <c r="P1451">
        <v>3121.1190000000001</v>
      </c>
    </row>
    <row r="1452" spans="1:16" x14ac:dyDescent="0.25">
      <c r="A1452" s="9">
        <v>40533</v>
      </c>
      <c r="B1452">
        <v>3127.3209999999999</v>
      </c>
      <c r="C1452">
        <v>3186.0509999999999</v>
      </c>
      <c r="D1452">
        <v>3119.16</v>
      </c>
      <c r="E1452">
        <v>3182.3180000000002</v>
      </c>
      <c r="F1452">
        <v>3127.3209999999999</v>
      </c>
      <c r="O1452">
        <v>3186.0509999999999</v>
      </c>
      <c r="P1452">
        <v>3182.3180000000002</v>
      </c>
    </row>
    <row r="1453" spans="1:16" x14ac:dyDescent="0.25">
      <c r="A1453" s="9">
        <v>40534</v>
      </c>
      <c r="B1453">
        <v>3188.8139999999999</v>
      </c>
      <c r="C1453">
        <v>3203.9879999999998</v>
      </c>
      <c r="D1453">
        <v>3146.9569999999999</v>
      </c>
      <c r="E1453">
        <v>3159.3429999999998</v>
      </c>
      <c r="F1453">
        <v>3188.8139999999999</v>
      </c>
      <c r="O1453">
        <v>3203.9879999999998</v>
      </c>
      <c r="P1453">
        <v>3159.3429999999998</v>
      </c>
    </row>
    <row r="1454" spans="1:16" x14ac:dyDescent="0.25">
      <c r="A1454" s="9">
        <v>40535</v>
      </c>
      <c r="B1454">
        <v>3157.5079999999998</v>
      </c>
      <c r="C1454">
        <v>3185.3020000000001</v>
      </c>
      <c r="D1454">
        <v>3132.1190000000001</v>
      </c>
      <c r="E1454">
        <v>3136.3409999999999</v>
      </c>
      <c r="F1454">
        <v>3157.5079999999998</v>
      </c>
      <c r="O1454">
        <v>3185.3020000000001</v>
      </c>
      <c r="P1454">
        <v>3136.3409999999999</v>
      </c>
    </row>
    <row r="1455" spans="1:16" x14ac:dyDescent="0.25">
      <c r="A1455" s="9">
        <v>40536</v>
      </c>
      <c r="B1455">
        <v>3122.1930000000002</v>
      </c>
      <c r="C1455">
        <v>3132.364</v>
      </c>
      <c r="D1455">
        <v>3086.4409999999998</v>
      </c>
      <c r="E1455">
        <v>3110.8789999999999</v>
      </c>
      <c r="F1455">
        <v>3122.1930000000002</v>
      </c>
      <c r="O1455">
        <v>3132.364</v>
      </c>
      <c r="P1455">
        <v>3110.8789999999999</v>
      </c>
    </row>
    <row r="1456" spans="1:16" x14ac:dyDescent="0.25">
      <c r="A1456" s="9">
        <v>40539</v>
      </c>
      <c r="B1456">
        <v>3116.7829999999999</v>
      </c>
      <c r="C1456">
        <v>3169.8960000000002</v>
      </c>
      <c r="D1456">
        <v>3053.181</v>
      </c>
      <c r="E1456">
        <v>3061.5729999999999</v>
      </c>
      <c r="F1456">
        <v>3116.7829999999999</v>
      </c>
      <c r="O1456">
        <v>3169.8960000000002</v>
      </c>
      <c r="P1456">
        <v>3061.5729999999999</v>
      </c>
    </row>
    <row r="1457" spans="1:16" x14ac:dyDescent="0.25">
      <c r="A1457" s="9">
        <v>40540</v>
      </c>
      <c r="B1457">
        <v>3046.2750000000001</v>
      </c>
      <c r="C1457">
        <v>3055.9520000000002</v>
      </c>
      <c r="D1457">
        <v>2995.8330000000001</v>
      </c>
      <c r="E1457">
        <v>3005.527</v>
      </c>
      <c r="F1457">
        <v>3046.2750000000001</v>
      </c>
      <c r="O1457">
        <v>3055.9520000000002</v>
      </c>
      <c r="P1457">
        <v>3005.527</v>
      </c>
    </row>
    <row r="1458" spans="1:16" x14ac:dyDescent="0.25">
      <c r="A1458" s="9">
        <v>40541</v>
      </c>
      <c r="B1458">
        <v>3008.788</v>
      </c>
      <c r="C1458">
        <v>3019.7130000000002</v>
      </c>
      <c r="D1458">
        <v>2979.14</v>
      </c>
      <c r="E1458">
        <v>3018.1019999999999</v>
      </c>
      <c r="F1458">
        <v>3008.788</v>
      </c>
      <c r="O1458">
        <v>3019.7130000000002</v>
      </c>
      <c r="P1458">
        <v>3018.1019999999999</v>
      </c>
    </row>
    <row r="1459" spans="1:16" x14ac:dyDescent="0.25">
      <c r="A1459" s="9">
        <v>40542</v>
      </c>
      <c r="B1459">
        <v>3016.8090000000002</v>
      </c>
      <c r="C1459">
        <v>3045.7040000000002</v>
      </c>
      <c r="D1459">
        <v>2990.4110000000001</v>
      </c>
      <c r="E1459">
        <v>3028.5129999999999</v>
      </c>
      <c r="F1459">
        <v>3016.8090000000002</v>
      </c>
      <c r="O1459">
        <v>3045.7040000000002</v>
      </c>
      <c r="P1459">
        <v>3028.5129999999999</v>
      </c>
    </row>
    <row r="1460" spans="1:16" x14ac:dyDescent="0.25">
      <c r="A1460" s="9">
        <v>40543</v>
      </c>
      <c r="B1460">
        <v>3032.5450000000001</v>
      </c>
      <c r="C1460">
        <v>3093.5459999999998</v>
      </c>
      <c r="D1460">
        <v>3032.5450000000001</v>
      </c>
      <c r="E1460">
        <v>3092.5970000000002</v>
      </c>
      <c r="F1460">
        <v>3032.5450000000001</v>
      </c>
      <c r="O1460">
        <v>3093.5459999999998</v>
      </c>
      <c r="P1460">
        <v>3092.5970000000002</v>
      </c>
    </row>
    <row r="1461" spans="1:16" x14ac:dyDescent="0.25">
      <c r="A1461" s="9">
        <v>40547</v>
      </c>
      <c r="B1461">
        <v>3123.9780000000001</v>
      </c>
      <c r="C1461">
        <v>3153.1370000000002</v>
      </c>
      <c r="D1461">
        <v>3109.0819999999999</v>
      </c>
      <c r="E1461">
        <v>3146.59</v>
      </c>
      <c r="F1461">
        <v>3123.9780000000001</v>
      </c>
      <c r="O1461">
        <v>3153.1370000000002</v>
      </c>
      <c r="P1461">
        <v>3146.59</v>
      </c>
    </row>
    <row r="1462" spans="1:16" x14ac:dyDescent="0.25">
      <c r="A1462" s="9">
        <v>40548</v>
      </c>
      <c r="B1462">
        <v>3124.9369999999999</v>
      </c>
      <c r="C1462">
        <v>3148.855</v>
      </c>
      <c r="D1462">
        <v>3115.203</v>
      </c>
      <c r="E1462">
        <v>3142.0439999999999</v>
      </c>
      <c r="F1462">
        <v>3124.9369999999999</v>
      </c>
      <c r="O1462">
        <v>3148.855</v>
      </c>
      <c r="P1462">
        <v>3142.0439999999999</v>
      </c>
    </row>
    <row r="1463" spans="1:16" x14ac:dyDescent="0.25">
      <c r="A1463" s="9">
        <v>40549</v>
      </c>
      <c r="B1463">
        <v>3141.3270000000002</v>
      </c>
      <c r="C1463">
        <v>3159.9749999999999</v>
      </c>
      <c r="D1463">
        <v>3118.7550000000001</v>
      </c>
      <c r="E1463">
        <v>3121.4850000000001</v>
      </c>
      <c r="F1463">
        <v>3141.3270000000002</v>
      </c>
      <c r="O1463">
        <v>3159.9749999999999</v>
      </c>
      <c r="P1463">
        <v>3121.4850000000001</v>
      </c>
    </row>
    <row r="1464" spans="1:16" x14ac:dyDescent="0.25">
      <c r="A1464" s="9">
        <v>40550</v>
      </c>
      <c r="B1464">
        <v>3118.212</v>
      </c>
      <c r="C1464">
        <v>3164.3110000000001</v>
      </c>
      <c r="D1464">
        <v>3101.46</v>
      </c>
      <c r="E1464">
        <v>3123.6060000000002</v>
      </c>
      <c r="F1464">
        <v>3118.212</v>
      </c>
      <c r="O1464">
        <v>3164.3110000000001</v>
      </c>
      <c r="P1464">
        <v>3123.6060000000002</v>
      </c>
    </row>
    <row r="1465" spans="1:16" x14ac:dyDescent="0.25">
      <c r="A1465" s="9">
        <v>40553</v>
      </c>
      <c r="B1465">
        <v>3116.7269999999999</v>
      </c>
      <c r="C1465">
        <v>3135.6990000000001</v>
      </c>
      <c r="D1465">
        <v>3067.8919999999998</v>
      </c>
      <c r="E1465">
        <v>3071.8440000000001</v>
      </c>
      <c r="F1465">
        <v>3116.7269999999999</v>
      </c>
      <c r="O1465">
        <v>3135.6990000000001</v>
      </c>
      <c r="P1465">
        <v>3071.8440000000001</v>
      </c>
    </row>
    <row r="1466" spans="1:16" x14ac:dyDescent="0.25">
      <c r="A1466" s="9">
        <v>40554</v>
      </c>
      <c r="B1466">
        <v>3063.16</v>
      </c>
      <c r="C1466">
        <v>3096.2959999999998</v>
      </c>
      <c r="D1466">
        <v>3052.6529999999998</v>
      </c>
      <c r="E1466">
        <v>3096.2959999999998</v>
      </c>
      <c r="F1466">
        <v>3063.16</v>
      </c>
      <c r="O1466">
        <v>3096.2959999999998</v>
      </c>
      <c r="P1466">
        <v>3096.2959999999998</v>
      </c>
    </row>
    <row r="1467" spans="1:16" x14ac:dyDescent="0.25">
      <c r="A1467" s="9">
        <v>40555</v>
      </c>
      <c r="B1467">
        <v>3105.808</v>
      </c>
      <c r="C1467">
        <v>3123.0680000000002</v>
      </c>
      <c r="D1467">
        <v>3071.8409999999999</v>
      </c>
      <c r="E1467">
        <v>3106.4409999999998</v>
      </c>
      <c r="F1467">
        <v>3105.808</v>
      </c>
      <c r="O1467">
        <v>3123.0680000000002</v>
      </c>
      <c r="P1467">
        <v>3106.4409999999998</v>
      </c>
    </row>
    <row r="1468" spans="1:16" x14ac:dyDescent="0.25">
      <c r="A1468" s="9">
        <v>40556</v>
      </c>
      <c r="B1468">
        <v>3119.096</v>
      </c>
      <c r="C1468">
        <v>3126.3820000000001</v>
      </c>
      <c r="D1468">
        <v>3092.904</v>
      </c>
      <c r="E1468">
        <v>3113.7539999999999</v>
      </c>
      <c r="F1468">
        <v>3119.096</v>
      </c>
      <c r="O1468">
        <v>3126.3820000000001</v>
      </c>
      <c r="P1468">
        <v>3113.7539999999999</v>
      </c>
    </row>
    <row r="1469" spans="1:16" x14ac:dyDescent="0.25">
      <c r="A1469" s="9">
        <v>40557</v>
      </c>
      <c r="B1469">
        <v>3105.2170000000001</v>
      </c>
      <c r="C1469">
        <v>3105.2170000000001</v>
      </c>
      <c r="D1469">
        <v>3059.393</v>
      </c>
      <c r="E1469">
        <v>3065.7629999999999</v>
      </c>
      <c r="F1469">
        <v>3105.2170000000001</v>
      </c>
      <c r="O1469">
        <v>3105.2170000000001</v>
      </c>
      <c r="P1469">
        <v>3065.7629999999999</v>
      </c>
    </row>
    <row r="1470" spans="1:16" x14ac:dyDescent="0.25">
      <c r="A1470" s="9">
        <v>40560</v>
      </c>
      <c r="B1470">
        <v>3045.21</v>
      </c>
      <c r="C1470">
        <v>3058.5450000000001</v>
      </c>
      <c r="D1470">
        <v>2961.7820000000002</v>
      </c>
      <c r="E1470">
        <v>2969.2939999999999</v>
      </c>
      <c r="F1470">
        <v>3045.21</v>
      </c>
      <c r="O1470">
        <v>3058.5450000000001</v>
      </c>
      <c r="P1470">
        <v>2969.2939999999999</v>
      </c>
    </row>
    <row r="1471" spans="1:16" x14ac:dyDescent="0.25">
      <c r="A1471" s="9">
        <v>40561</v>
      </c>
      <c r="B1471">
        <v>2959.7089999999998</v>
      </c>
      <c r="C1471">
        <v>2974.2919999999999</v>
      </c>
      <c r="D1471">
        <v>2947.1819999999998</v>
      </c>
      <c r="E1471">
        <v>2970.4879999999998</v>
      </c>
      <c r="F1471">
        <v>2959.7089999999998</v>
      </c>
      <c r="O1471">
        <v>2974.2919999999999</v>
      </c>
      <c r="P1471">
        <v>2970.4879999999998</v>
      </c>
    </row>
    <row r="1472" spans="1:16" x14ac:dyDescent="0.25">
      <c r="A1472" s="9">
        <v>40562</v>
      </c>
      <c r="B1472">
        <v>2972.808</v>
      </c>
      <c r="C1472">
        <v>3034.29</v>
      </c>
      <c r="D1472">
        <v>2966.0830000000001</v>
      </c>
      <c r="E1472">
        <v>3032.8530000000001</v>
      </c>
      <c r="F1472">
        <v>2972.808</v>
      </c>
      <c r="O1472">
        <v>3034.29</v>
      </c>
      <c r="P1472">
        <v>3032.8530000000001</v>
      </c>
    </row>
    <row r="1473" spans="1:16" x14ac:dyDescent="0.25">
      <c r="A1473" s="9">
        <v>40563</v>
      </c>
      <c r="B1473">
        <v>3025.0540000000001</v>
      </c>
      <c r="C1473">
        <v>3025.0540000000001</v>
      </c>
      <c r="D1473">
        <v>2939.1640000000002</v>
      </c>
      <c r="E1473">
        <v>2939.79</v>
      </c>
      <c r="F1473">
        <v>3025.0540000000001</v>
      </c>
      <c r="O1473">
        <v>3025.0540000000001</v>
      </c>
      <c r="P1473">
        <v>2939.79</v>
      </c>
    </row>
    <row r="1474" spans="1:16" x14ac:dyDescent="0.25">
      <c r="A1474" s="9">
        <v>40564</v>
      </c>
      <c r="B1474">
        <v>2933.1610000000001</v>
      </c>
      <c r="C1474">
        <v>3011.6210000000001</v>
      </c>
      <c r="D1474">
        <v>2932.607</v>
      </c>
      <c r="E1474">
        <v>2972.076</v>
      </c>
      <c r="F1474">
        <v>2933.1610000000001</v>
      </c>
      <c r="O1474">
        <v>3011.6210000000001</v>
      </c>
      <c r="P1474">
        <v>2972.076</v>
      </c>
    </row>
    <row r="1475" spans="1:16" x14ac:dyDescent="0.25">
      <c r="A1475" s="9">
        <v>40567</v>
      </c>
      <c r="B1475">
        <v>2973.9110000000001</v>
      </c>
      <c r="C1475">
        <v>2980.1970000000001</v>
      </c>
      <c r="D1475">
        <v>2928.6770000000001</v>
      </c>
      <c r="E1475">
        <v>2931.8539999999998</v>
      </c>
      <c r="F1475">
        <v>2973.9110000000001</v>
      </c>
      <c r="O1475">
        <v>2980.1970000000001</v>
      </c>
      <c r="P1475">
        <v>2931.8539999999998</v>
      </c>
    </row>
    <row r="1476" spans="1:16" x14ac:dyDescent="0.25">
      <c r="A1476" s="9">
        <v>40568</v>
      </c>
      <c r="B1476">
        <v>2929.36</v>
      </c>
      <c r="C1476">
        <v>2940.9290000000001</v>
      </c>
      <c r="D1476">
        <v>2903.18</v>
      </c>
      <c r="E1476">
        <v>2921.17</v>
      </c>
      <c r="F1476">
        <v>2929.36</v>
      </c>
      <c r="O1476">
        <v>2940.9290000000001</v>
      </c>
      <c r="P1476">
        <v>2921.17</v>
      </c>
    </row>
    <row r="1477" spans="1:16" x14ac:dyDescent="0.25">
      <c r="A1477" s="9">
        <v>40569</v>
      </c>
      <c r="B1477">
        <v>2923.5259999999998</v>
      </c>
      <c r="C1477">
        <v>2955.857</v>
      </c>
      <c r="D1477">
        <v>2922.9859999999999</v>
      </c>
      <c r="E1477">
        <v>2948.5909999999999</v>
      </c>
      <c r="F1477">
        <v>2923.5259999999998</v>
      </c>
      <c r="O1477">
        <v>2955.857</v>
      </c>
      <c r="P1477">
        <v>2948.5909999999999</v>
      </c>
    </row>
    <row r="1478" spans="1:16" x14ac:dyDescent="0.25">
      <c r="A1478" s="9">
        <v>40570</v>
      </c>
      <c r="B1478">
        <v>2931.174</v>
      </c>
      <c r="C1478">
        <v>3010.0590000000002</v>
      </c>
      <c r="D1478">
        <v>2918.22</v>
      </c>
      <c r="E1478">
        <v>3005.3589999999999</v>
      </c>
      <c r="F1478">
        <v>2931.174</v>
      </c>
      <c r="O1478">
        <v>3010.0590000000002</v>
      </c>
      <c r="P1478">
        <v>3005.3589999999999</v>
      </c>
    </row>
    <row r="1479" spans="1:16" x14ac:dyDescent="0.25">
      <c r="A1479" s="9">
        <v>40571</v>
      </c>
      <c r="B1479">
        <v>3000.1439999999998</v>
      </c>
      <c r="C1479">
        <v>3019.2640000000001</v>
      </c>
      <c r="D1479">
        <v>2987.9879999999998</v>
      </c>
      <c r="E1479">
        <v>3010.6889999999999</v>
      </c>
      <c r="F1479">
        <v>3000.1439999999998</v>
      </c>
      <c r="O1479">
        <v>3019.2640000000001</v>
      </c>
      <c r="P1479">
        <v>3010.6889999999999</v>
      </c>
    </row>
    <row r="1480" spans="1:16" x14ac:dyDescent="0.25">
      <c r="A1480" s="9">
        <v>40574</v>
      </c>
      <c r="B1480">
        <v>3010.7910000000002</v>
      </c>
      <c r="C1480">
        <v>3044.4569999999999</v>
      </c>
      <c r="D1480">
        <v>3005.02</v>
      </c>
      <c r="E1480">
        <v>3043.73</v>
      </c>
      <c r="F1480">
        <v>3010.7910000000002</v>
      </c>
      <c r="O1480">
        <v>3044.4569999999999</v>
      </c>
      <c r="P1480">
        <v>3043.73</v>
      </c>
    </row>
    <row r="1481" spans="1:16" x14ac:dyDescent="0.25">
      <c r="A1481" s="9">
        <v>40575</v>
      </c>
      <c r="B1481">
        <v>3051.335</v>
      </c>
      <c r="C1481">
        <v>3056.8980000000001</v>
      </c>
      <c r="D1481">
        <v>3036.7840000000001</v>
      </c>
      <c r="E1481">
        <v>3050.239</v>
      </c>
      <c r="F1481">
        <v>3051.335</v>
      </c>
      <c r="O1481">
        <v>3056.8980000000001</v>
      </c>
      <c r="P1481">
        <v>3050.239</v>
      </c>
    </row>
    <row r="1482" spans="1:16" x14ac:dyDescent="0.25">
      <c r="A1482" s="9">
        <v>40583</v>
      </c>
      <c r="B1482">
        <v>3028.4349999999999</v>
      </c>
      <c r="C1482">
        <v>3057.61</v>
      </c>
      <c r="D1482">
        <v>3003</v>
      </c>
      <c r="E1482">
        <v>3010.9389999999999</v>
      </c>
      <c r="F1482">
        <v>3028.4349999999999</v>
      </c>
      <c r="O1482">
        <v>3057.61</v>
      </c>
      <c r="P1482">
        <v>3010.9389999999999</v>
      </c>
    </row>
    <row r="1483" spans="1:16" x14ac:dyDescent="0.25">
      <c r="A1483" s="9">
        <v>40584</v>
      </c>
      <c r="B1483">
        <v>3006.527</v>
      </c>
      <c r="C1483">
        <v>3071.3850000000002</v>
      </c>
      <c r="D1483">
        <v>3000.1819999999998</v>
      </c>
      <c r="E1483">
        <v>3070.761</v>
      </c>
      <c r="F1483">
        <v>3006.527</v>
      </c>
      <c r="O1483">
        <v>3071.3850000000002</v>
      </c>
      <c r="P1483">
        <v>3070.761</v>
      </c>
    </row>
    <row r="1484" spans="1:16" x14ac:dyDescent="0.25">
      <c r="A1484" s="9">
        <v>40585</v>
      </c>
      <c r="B1484">
        <v>3067.808</v>
      </c>
      <c r="C1484">
        <v>3089.3939999999998</v>
      </c>
      <c r="D1484">
        <v>3060.3139999999999</v>
      </c>
      <c r="E1484">
        <v>3081.107</v>
      </c>
      <c r="F1484">
        <v>3067.808</v>
      </c>
      <c r="O1484">
        <v>3089.3939999999998</v>
      </c>
      <c r="P1484">
        <v>3081.107</v>
      </c>
    </row>
    <row r="1485" spans="1:16" x14ac:dyDescent="0.25">
      <c r="A1485" s="9">
        <v>40588</v>
      </c>
      <c r="B1485">
        <v>3086.14</v>
      </c>
      <c r="C1485">
        <v>3197.2539999999999</v>
      </c>
      <c r="D1485">
        <v>3086.14</v>
      </c>
      <c r="E1485">
        <v>3189.7089999999998</v>
      </c>
      <c r="F1485">
        <v>3086.14</v>
      </c>
      <c r="O1485">
        <v>3197.2539999999999</v>
      </c>
      <c r="P1485">
        <v>3189.7089999999998</v>
      </c>
    </row>
    <row r="1486" spans="1:16" x14ac:dyDescent="0.25">
      <c r="A1486" s="9">
        <v>40589</v>
      </c>
      <c r="B1486">
        <v>3193.4079999999999</v>
      </c>
      <c r="C1486">
        <v>3222.6709999999998</v>
      </c>
      <c r="D1486">
        <v>3178.9940000000001</v>
      </c>
      <c r="E1486">
        <v>3180.4450000000002</v>
      </c>
      <c r="F1486">
        <v>3193.4079999999999</v>
      </c>
      <c r="O1486">
        <v>3222.6709999999998</v>
      </c>
      <c r="P1486">
        <v>3180.4450000000002</v>
      </c>
    </row>
    <row r="1487" spans="1:16" x14ac:dyDescent="0.25">
      <c r="A1487" s="9">
        <v>40590</v>
      </c>
      <c r="B1487">
        <v>3177.6439999999998</v>
      </c>
      <c r="C1487">
        <v>3219.819</v>
      </c>
      <c r="D1487">
        <v>3169.0990000000002</v>
      </c>
      <c r="E1487">
        <v>3218.9319999999998</v>
      </c>
      <c r="F1487">
        <v>3177.6439999999998</v>
      </c>
      <c r="O1487">
        <v>3219.819</v>
      </c>
      <c r="P1487">
        <v>3218.9319999999998</v>
      </c>
    </row>
    <row r="1488" spans="1:16" x14ac:dyDescent="0.25">
      <c r="A1488" s="9">
        <v>40591</v>
      </c>
      <c r="B1488">
        <v>3223.2040000000002</v>
      </c>
      <c r="C1488">
        <v>3235.9520000000002</v>
      </c>
      <c r="D1488">
        <v>3191.1779999999999</v>
      </c>
      <c r="E1488">
        <v>3219.116</v>
      </c>
      <c r="F1488">
        <v>3223.2040000000002</v>
      </c>
      <c r="O1488">
        <v>3235.9520000000002</v>
      </c>
      <c r="P1488">
        <v>3219.116</v>
      </c>
    </row>
    <row r="1489" spans="1:16" x14ac:dyDescent="0.25">
      <c r="A1489" s="9">
        <v>40592</v>
      </c>
      <c r="B1489">
        <v>3213.3090000000002</v>
      </c>
      <c r="C1489">
        <v>3213.3090000000002</v>
      </c>
      <c r="D1489">
        <v>3174.9189999999999</v>
      </c>
      <c r="E1489">
        <v>3181.3919999999998</v>
      </c>
      <c r="F1489">
        <v>3213.3090000000002</v>
      </c>
      <c r="O1489">
        <v>3213.3090000000002</v>
      </c>
      <c r="P1489">
        <v>3181.3919999999998</v>
      </c>
    </row>
    <row r="1490" spans="1:16" x14ac:dyDescent="0.25">
      <c r="A1490" s="9">
        <v>40595</v>
      </c>
      <c r="B1490">
        <v>3164.721</v>
      </c>
      <c r="C1490">
        <v>3230.4059999999999</v>
      </c>
      <c r="D1490">
        <v>3162.8029999999999</v>
      </c>
      <c r="E1490">
        <v>3229.1370000000002</v>
      </c>
      <c r="F1490">
        <v>3164.721</v>
      </c>
      <c r="O1490">
        <v>3230.4059999999999</v>
      </c>
      <c r="P1490">
        <v>3229.1370000000002</v>
      </c>
    </row>
    <row r="1491" spans="1:16" x14ac:dyDescent="0.25">
      <c r="A1491" s="9">
        <v>40596</v>
      </c>
      <c r="B1491">
        <v>3244.2330000000002</v>
      </c>
      <c r="C1491">
        <v>3247.64</v>
      </c>
      <c r="D1491">
        <v>3145.5419999999999</v>
      </c>
      <c r="E1491">
        <v>3148.1320000000001</v>
      </c>
      <c r="F1491">
        <v>3244.2330000000002</v>
      </c>
      <c r="O1491">
        <v>3247.64</v>
      </c>
      <c r="P1491">
        <v>3148.1320000000001</v>
      </c>
    </row>
    <row r="1492" spans="1:16" x14ac:dyDescent="0.25">
      <c r="A1492" s="9">
        <v>40597</v>
      </c>
      <c r="B1492">
        <v>3138.02</v>
      </c>
      <c r="C1492">
        <v>3164.98</v>
      </c>
      <c r="D1492">
        <v>3132.4009999999998</v>
      </c>
      <c r="E1492">
        <v>3155.915</v>
      </c>
      <c r="F1492">
        <v>3138.02</v>
      </c>
      <c r="O1492">
        <v>3164.98</v>
      </c>
      <c r="P1492">
        <v>3155.915</v>
      </c>
    </row>
    <row r="1493" spans="1:16" x14ac:dyDescent="0.25">
      <c r="A1493" s="9">
        <v>40598</v>
      </c>
      <c r="B1493">
        <v>3152.681</v>
      </c>
      <c r="C1493">
        <v>3183.9769999999999</v>
      </c>
      <c r="D1493">
        <v>3144.0039999999999</v>
      </c>
      <c r="E1493">
        <v>3177.4430000000002</v>
      </c>
      <c r="F1493">
        <v>3152.681</v>
      </c>
      <c r="O1493">
        <v>3183.9769999999999</v>
      </c>
      <c r="P1493">
        <v>3177.4430000000002</v>
      </c>
    </row>
    <row r="1494" spans="1:16" x14ac:dyDescent="0.25">
      <c r="A1494" s="9">
        <v>40599</v>
      </c>
      <c r="B1494">
        <v>3178.5140000000001</v>
      </c>
      <c r="C1494">
        <v>3202.3</v>
      </c>
      <c r="D1494">
        <v>3149.2269999999999</v>
      </c>
      <c r="E1494">
        <v>3189.0819999999999</v>
      </c>
      <c r="F1494">
        <v>3178.5140000000001</v>
      </c>
      <c r="O1494">
        <v>3202.3</v>
      </c>
      <c r="P1494">
        <v>3189.0819999999999</v>
      </c>
    </row>
    <row r="1495" spans="1:16" x14ac:dyDescent="0.25">
      <c r="A1495" s="9">
        <v>40602</v>
      </c>
      <c r="B1495">
        <v>3194.4209999999998</v>
      </c>
      <c r="C1495">
        <v>3230.01</v>
      </c>
      <c r="D1495">
        <v>3166.442</v>
      </c>
      <c r="E1495">
        <v>3226.029</v>
      </c>
      <c r="F1495">
        <v>3194.4209999999998</v>
      </c>
      <c r="O1495">
        <v>3230.01</v>
      </c>
      <c r="P1495">
        <v>3226.029</v>
      </c>
    </row>
    <row r="1496" spans="1:16" x14ac:dyDescent="0.25">
      <c r="A1496" s="9">
        <v>40603</v>
      </c>
      <c r="B1496">
        <v>3225.2779999999998</v>
      </c>
      <c r="C1496">
        <v>3252.605</v>
      </c>
      <c r="D1496">
        <v>3216.991</v>
      </c>
      <c r="E1496">
        <v>3234.712</v>
      </c>
      <c r="F1496">
        <v>3225.2779999999998</v>
      </c>
      <c r="O1496">
        <v>3252.605</v>
      </c>
      <c r="P1496">
        <v>3234.712</v>
      </c>
    </row>
    <row r="1497" spans="1:16" x14ac:dyDescent="0.25">
      <c r="A1497" s="9">
        <v>40604</v>
      </c>
      <c r="B1497">
        <v>3216.1559999999999</v>
      </c>
      <c r="C1497">
        <v>3234.05</v>
      </c>
      <c r="D1497">
        <v>3184.973</v>
      </c>
      <c r="E1497">
        <v>3218.0970000000002</v>
      </c>
      <c r="F1497">
        <v>3216.1559999999999</v>
      </c>
      <c r="O1497">
        <v>3234.05</v>
      </c>
      <c r="P1497">
        <v>3218.0970000000002</v>
      </c>
    </row>
    <row r="1498" spans="1:16" x14ac:dyDescent="0.25">
      <c r="A1498" s="9">
        <v>40605</v>
      </c>
      <c r="B1498">
        <v>3224.991</v>
      </c>
      <c r="C1498">
        <v>3239.0279999999998</v>
      </c>
      <c r="D1498">
        <v>3194.4670000000001</v>
      </c>
      <c r="E1498">
        <v>3195.8470000000002</v>
      </c>
      <c r="F1498">
        <v>3224.991</v>
      </c>
      <c r="O1498">
        <v>3239.0279999999998</v>
      </c>
      <c r="P1498">
        <v>3195.8470000000002</v>
      </c>
    </row>
    <row r="1499" spans="1:16" x14ac:dyDescent="0.25">
      <c r="A1499" s="9">
        <v>40606</v>
      </c>
      <c r="B1499">
        <v>3197.6260000000002</v>
      </c>
      <c r="C1499">
        <v>3248.3330000000001</v>
      </c>
      <c r="D1499">
        <v>3188.5659999999998</v>
      </c>
      <c r="E1499">
        <v>3244.78</v>
      </c>
      <c r="F1499">
        <v>3197.6260000000002</v>
      </c>
      <c r="O1499">
        <v>3248.3330000000001</v>
      </c>
      <c r="P1499">
        <v>3244.78</v>
      </c>
    </row>
    <row r="1500" spans="1:16" x14ac:dyDescent="0.25">
      <c r="A1500" s="9">
        <v>40609</v>
      </c>
      <c r="B1500">
        <v>3260.1750000000002</v>
      </c>
      <c r="C1500">
        <v>3333.59</v>
      </c>
      <c r="D1500">
        <v>3260.1750000000002</v>
      </c>
      <c r="E1500">
        <v>3332.3139999999999</v>
      </c>
      <c r="F1500">
        <v>3260.1750000000002</v>
      </c>
      <c r="O1500">
        <v>3333.59</v>
      </c>
      <c r="P1500">
        <v>3332.3139999999999</v>
      </c>
    </row>
    <row r="1501" spans="1:16" x14ac:dyDescent="0.25">
      <c r="A1501" s="9">
        <v>40610</v>
      </c>
      <c r="B1501">
        <v>3341.5079999999998</v>
      </c>
      <c r="C1501">
        <v>3346.4070000000002</v>
      </c>
      <c r="D1501">
        <v>3314.123</v>
      </c>
      <c r="E1501">
        <v>3339.7860000000001</v>
      </c>
      <c r="F1501">
        <v>3341.5079999999998</v>
      </c>
      <c r="O1501">
        <v>3346.4070000000002</v>
      </c>
      <c r="P1501">
        <v>3339.7860000000001</v>
      </c>
    </row>
    <row r="1502" spans="1:16" x14ac:dyDescent="0.25">
      <c r="A1502" s="9">
        <v>40611</v>
      </c>
      <c r="B1502">
        <v>3343.54</v>
      </c>
      <c r="C1502">
        <v>3351.72</v>
      </c>
      <c r="D1502">
        <v>3318.482</v>
      </c>
      <c r="E1502">
        <v>3331.703</v>
      </c>
      <c r="F1502">
        <v>3343.54</v>
      </c>
      <c r="O1502">
        <v>3351.72</v>
      </c>
      <c r="P1502">
        <v>3331.703</v>
      </c>
    </row>
    <row r="1503" spans="1:16" x14ac:dyDescent="0.25">
      <c r="A1503" s="9">
        <v>40612</v>
      </c>
      <c r="B1503">
        <v>3325.49</v>
      </c>
      <c r="C1503">
        <v>3325.49</v>
      </c>
      <c r="D1503">
        <v>3270.5990000000002</v>
      </c>
      <c r="E1503">
        <v>3273.9409999999998</v>
      </c>
      <c r="F1503">
        <v>3325.49</v>
      </c>
      <c r="O1503">
        <v>3325.49</v>
      </c>
      <c r="P1503">
        <v>3273.9409999999998</v>
      </c>
    </row>
    <row r="1504" spans="1:16" x14ac:dyDescent="0.25">
      <c r="A1504" s="9">
        <v>40613</v>
      </c>
      <c r="B1504">
        <v>3256.25</v>
      </c>
      <c r="C1504">
        <v>3290.1019999999999</v>
      </c>
      <c r="D1504">
        <v>3239.3049999999998</v>
      </c>
      <c r="E1504">
        <v>3245.9879999999998</v>
      </c>
      <c r="F1504">
        <v>3256.25</v>
      </c>
      <c r="O1504">
        <v>3290.1019999999999</v>
      </c>
      <c r="P1504">
        <v>3245.9879999999998</v>
      </c>
    </row>
    <row r="1505" spans="1:16" x14ac:dyDescent="0.25">
      <c r="A1505" s="9">
        <v>40616</v>
      </c>
      <c r="B1505">
        <v>3247.7840000000001</v>
      </c>
      <c r="C1505">
        <v>3268.9259999999999</v>
      </c>
      <c r="D1505">
        <v>3230.2089999999998</v>
      </c>
      <c r="E1505">
        <v>3267.2809999999999</v>
      </c>
      <c r="F1505">
        <v>3247.7840000000001</v>
      </c>
      <c r="O1505">
        <v>3268.9259999999999</v>
      </c>
      <c r="P1505">
        <v>3267.2809999999999</v>
      </c>
    </row>
    <row r="1506" spans="1:16" x14ac:dyDescent="0.25">
      <c r="A1506" s="9">
        <v>40617</v>
      </c>
      <c r="B1506">
        <v>3254.078</v>
      </c>
      <c r="C1506">
        <v>3254.078</v>
      </c>
      <c r="D1506">
        <v>3153.806</v>
      </c>
      <c r="E1506">
        <v>3208.24</v>
      </c>
      <c r="F1506">
        <v>3254.078</v>
      </c>
      <c r="O1506">
        <v>3254.078</v>
      </c>
      <c r="P1506">
        <v>3208.24</v>
      </c>
    </row>
    <row r="1507" spans="1:16" x14ac:dyDescent="0.25">
      <c r="A1507" s="9">
        <v>40618</v>
      </c>
      <c r="B1507">
        <v>3210.1219999999998</v>
      </c>
      <c r="C1507">
        <v>3260.6779999999999</v>
      </c>
      <c r="D1507">
        <v>3210.1219999999998</v>
      </c>
      <c r="E1507">
        <v>3256.0830000000001</v>
      </c>
      <c r="F1507">
        <v>3210.1219999999998</v>
      </c>
      <c r="O1507">
        <v>3260.6779999999999</v>
      </c>
      <c r="P1507">
        <v>3256.0830000000001</v>
      </c>
    </row>
    <row r="1508" spans="1:16" x14ac:dyDescent="0.25">
      <c r="A1508" s="9">
        <v>40619</v>
      </c>
      <c r="B1508">
        <v>3226.2710000000002</v>
      </c>
      <c r="C1508">
        <v>3272.0909999999999</v>
      </c>
      <c r="D1508">
        <v>3202.3229999999999</v>
      </c>
      <c r="E1508">
        <v>3216.4</v>
      </c>
      <c r="F1508">
        <v>3226.2710000000002</v>
      </c>
      <c r="O1508">
        <v>3272.0909999999999</v>
      </c>
      <c r="P1508">
        <v>3216.4</v>
      </c>
    </row>
    <row r="1509" spans="1:16" x14ac:dyDescent="0.25">
      <c r="A1509" s="9">
        <v>40620</v>
      </c>
      <c r="B1509">
        <v>3251.567</v>
      </c>
      <c r="C1509">
        <v>3261.4369999999999</v>
      </c>
      <c r="D1509">
        <v>3222.5390000000002</v>
      </c>
      <c r="E1509">
        <v>3228.8150000000001</v>
      </c>
      <c r="F1509">
        <v>3251.567</v>
      </c>
      <c r="O1509">
        <v>3261.4369999999999</v>
      </c>
      <c r="P1509">
        <v>3228.8150000000001</v>
      </c>
    </row>
    <row r="1510" spans="1:16" x14ac:dyDescent="0.25">
      <c r="A1510" s="9">
        <v>40623</v>
      </c>
      <c r="B1510">
        <v>3237.17</v>
      </c>
      <c r="C1510">
        <v>3247.2950000000001</v>
      </c>
      <c r="D1510">
        <v>3199.076</v>
      </c>
      <c r="E1510">
        <v>3214.3580000000002</v>
      </c>
      <c r="F1510">
        <v>3237.17</v>
      </c>
      <c r="O1510">
        <v>3247.2950000000001</v>
      </c>
      <c r="P1510">
        <v>3214.3580000000002</v>
      </c>
    </row>
    <row r="1511" spans="1:16" x14ac:dyDescent="0.25">
      <c r="A1511" s="9">
        <v>40624</v>
      </c>
      <c r="B1511">
        <v>3225.8470000000002</v>
      </c>
      <c r="C1511">
        <v>3234.779</v>
      </c>
      <c r="D1511">
        <v>3184.087</v>
      </c>
      <c r="E1511">
        <v>3226.9340000000002</v>
      </c>
      <c r="F1511">
        <v>3225.8470000000002</v>
      </c>
      <c r="O1511">
        <v>3234.779</v>
      </c>
      <c r="P1511">
        <v>3226.9340000000002</v>
      </c>
    </row>
    <row r="1512" spans="1:16" x14ac:dyDescent="0.25">
      <c r="A1512" s="9">
        <v>40625</v>
      </c>
      <c r="B1512">
        <v>3228.1149999999998</v>
      </c>
      <c r="C1512">
        <v>3266.212</v>
      </c>
      <c r="D1512">
        <v>3221.6709999999998</v>
      </c>
      <c r="E1512">
        <v>3264.17</v>
      </c>
      <c r="F1512">
        <v>3228.1149999999998</v>
      </c>
      <c r="O1512">
        <v>3266.212</v>
      </c>
      <c r="P1512">
        <v>3264.17</v>
      </c>
    </row>
    <row r="1513" spans="1:16" x14ac:dyDescent="0.25">
      <c r="A1513" s="9">
        <v>40626</v>
      </c>
      <c r="B1513">
        <v>3268.7550000000001</v>
      </c>
      <c r="C1513">
        <v>3271.4110000000001</v>
      </c>
      <c r="D1513">
        <v>3252.4659999999999</v>
      </c>
      <c r="E1513">
        <v>3254.4589999999998</v>
      </c>
      <c r="F1513">
        <v>3268.7550000000001</v>
      </c>
      <c r="O1513">
        <v>3271.4110000000001</v>
      </c>
      <c r="P1513">
        <v>3254.4589999999998</v>
      </c>
    </row>
    <row r="1514" spans="1:16" x14ac:dyDescent="0.25">
      <c r="A1514" s="9">
        <v>40627</v>
      </c>
      <c r="B1514">
        <v>3259.37</v>
      </c>
      <c r="C1514">
        <v>3301.6709999999998</v>
      </c>
      <c r="D1514">
        <v>3254.9859999999999</v>
      </c>
      <c r="E1514">
        <v>3290.8809999999999</v>
      </c>
      <c r="F1514">
        <v>3259.37</v>
      </c>
      <c r="O1514">
        <v>3301.6709999999998</v>
      </c>
      <c r="P1514">
        <v>3290.8809999999999</v>
      </c>
    </row>
    <row r="1515" spans="1:16" x14ac:dyDescent="0.25">
      <c r="A1515" s="9">
        <v>40630</v>
      </c>
      <c r="B1515">
        <v>3304.1149999999998</v>
      </c>
      <c r="C1515">
        <v>3323.4560000000001</v>
      </c>
      <c r="D1515">
        <v>3285.7310000000002</v>
      </c>
      <c r="E1515">
        <v>3289.86</v>
      </c>
      <c r="F1515">
        <v>3304.1149999999998</v>
      </c>
      <c r="O1515">
        <v>3323.4560000000001</v>
      </c>
      <c r="P1515">
        <v>3289.86</v>
      </c>
    </row>
    <row r="1516" spans="1:16" x14ac:dyDescent="0.25">
      <c r="A1516" s="9">
        <v>40631</v>
      </c>
      <c r="B1516">
        <v>3289.3310000000001</v>
      </c>
      <c r="C1516">
        <v>3315.9059999999999</v>
      </c>
      <c r="D1516">
        <v>3260.933</v>
      </c>
      <c r="E1516">
        <v>3262.8249999999998</v>
      </c>
      <c r="F1516">
        <v>3289.3310000000001</v>
      </c>
      <c r="O1516">
        <v>3315.9059999999999</v>
      </c>
      <c r="P1516">
        <v>3262.8249999999998</v>
      </c>
    </row>
    <row r="1517" spans="1:16" x14ac:dyDescent="0.25">
      <c r="A1517" s="9">
        <v>40632</v>
      </c>
      <c r="B1517">
        <v>3264.2469999999998</v>
      </c>
      <c r="C1517">
        <v>3273.5709999999999</v>
      </c>
      <c r="D1517">
        <v>3233.5940000000001</v>
      </c>
      <c r="E1517">
        <v>3253.7689999999998</v>
      </c>
      <c r="F1517">
        <v>3264.2469999999998</v>
      </c>
      <c r="O1517">
        <v>3273.5709999999999</v>
      </c>
      <c r="P1517">
        <v>3253.7689999999998</v>
      </c>
    </row>
    <row r="1518" spans="1:16" x14ac:dyDescent="0.25">
      <c r="A1518" s="9">
        <v>40633</v>
      </c>
      <c r="B1518">
        <v>3254.6329999999998</v>
      </c>
      <c r="C1518">
        <v>3267.9690000000001</v>
      </c>
      <c r="D1518">
        <v>3216.951</v>
      </c>
      <c r="E1518">
        <v>3234.105</v>
      </c>
      <c r="F1518">
        <v>3254.6329999999998</v>
      </c>
      <c r="O1518">
        <v>3267.9690000000001</v>
      </c>
      <c r="P1518">
        <v>3234.105</v>
      </c>
    </row>
    <row r="1519" spans="1:16" x14ac:dyDescent="0.25">
      <c r="A1519" s="9">
        <v>40634</v>
      </c>
      <c r="B1519">
        <v>3241.3069999999998</v>
      </c>
      <c r="C1519">
        <v>3284.61</v>
      </c>
      <c r="D1519">
        <v>3230.5149999999999</v>
      </c>
      <c r="E1519">
        <v>3284.0520000000001</v>
      </c>
      <c r="F1519">
        <v>3241.3069999999998</v>
      </c>
      <c r="O1519">
        <v>3284.61</v>
      </c>
      <c r="P1519">
        <v>3284.0520000000001</v>
      </c>
    </row>
    <row r="1520" spans="1:16" x14ac:dyDescent="0.25">
      <c r="A1520" s="9">
        <v>40639</v>
      </c>
      <c r="B1520">
        <v>3277.9839999999999</v>
      </c>
      <c r="C1520">
        <v>3326.5430000000001</v>
      </c>
      <c r="D1520">
        <v>3276.2220000000002</v>
      </c>
      <c r="E1520">
        <v>3318.9659999999999</v>
      </c>
      <c r="F1520">
        <v>3277.9839999999999</v>
      </c>
      <c r="O1520">
        <v>3326.5430000000001</v>
      </c>
      <c r="P1520">
        <v>3318.9659999999999</v>
      </c>
    </row>
    <row r="1521" spans="1:16" x14ac:dyDescent="0.25">
      <c r="A1521" s="9">
        <v>40640</v>
      </c>
      <c r="B1521">
        <v>3322.4290000000001</v>
      </c>
      <c r="C1521">
        <v>3333.2310000000002</v>
      </c>
      <c r="D1521">
        <v>3305.78</v>
      </c>
      <c r="E1521">
        <v>3323.145</v>
      </c>
      <c r="F1521">
        <v>3322.4290000000001</v>
      </c>
      <c r="O1521">
        <v>3333.2310000000002</v>
      </c>
      <c r="P1521">
        <v>3323.145</v>
      </c>
    </row>
    <row r="1522" spans="1:16" x14ac:dyDescent="0.25">
      <c r="A1522" s="9">
        <v>40641</v>
      </c>
      <c r="B1522">
        <v>3318.93</v>
      </c>
      <c r="C1522">
        <v>3355.8670000000002</v>
      </c>
      <c r="D1522">
        <v>3312.3580000000002</v>
      </c>
      <c r="E1522">
        <v>3354.884</v>
      </c>
      <c r="F1522">
        <v>3318.93</v>
      </c>
      <c r="O1522">
        <v>3355.8670000000002</v>
      </c>
      <c r="P1522">
        <v>3354.884</v>
      </c>
    </row>
    <row r="1523" spans="1:16" x14ac:dyDescent="0.25">
      <c r="A1523" s="9">
        <v>40644</v>
      </c>
      <c r="B1523">
        <v>3365.7750000000001</v>
      </c>
      <c r="C1523">
        <v>3397.5819999999999</v>
      </c>
      <c r="D1523">
        <v>3346.4859999999999</v>
      </c>
      <c r="E1523">
        <v>3349.2910000000002</v>
      </c>
      <c r="F1523">
        <v>3365.7750000000001</v>
      </c>
      <c r="O1523">
        <v>3397.5819999999999</v>
      </c>
      <c r="P1523">
        <v>3349.2910000000002</v>
      </c>
    </row>
    <row r="1524" spans="1:16" x14ac:dyDescent="0.25">
      <c r="A1524" s="9">
        <v>40645</v>
      </c>
      <c r="B1524">
        <v>3336.4929999999999</v>
      </c>
      <c r="C1524">
        <v>3380.5320000000002</v>
      </c>
      <c r="D1524">
        <v>3334.1080000000002</v>
      </c>
      <c r="E1524">
        <v>3354.8719999999998</v>
      </c>
      <c r="F1524">
        <v>3336.4929999999999</v>
      </c>
      <c r="O1524">
        <v>3380.5320000000002</v>
      </c>
      <c r="P1524">
        <v>3354.8719999999998</v>
      </c>
    </row>
    <row r="1525" spans="1:16" x14ac:dyDescent="0.25">
      <c r="A1525" s="9">
        <v>40646</v>
      </c>
      <c r="B1525">
        <v>3337.0619999999999</v>
      </c>
      <c r="C1525">
        <v>3384.3470000000002</v>
      </c>
      <c r="D1525">
        <v>3324.8240000000001</v>
      </c>
      <c r="E1525">
        <v>3384.3470000000002</v>
      </c>
      <c r="F1525">
        <v>3337.0619999999999</v>
      </c>
      <c r="O1525">
        <v>3384.3470000000002</v>
      </c>
      <c r="P1525">
        <v>3384.3470000000002</v>
      </c>
    </row>
    <row r="1526" spans="1:16" x14ac:dyDescent="0.25">
      <c r="A1526" s="9">
        <v>40647</v>
      </c>
      <c r="B1526">
        <v>3390.6219999999998</v>
      </c>
      <c r="C1526">
        <v>3395.64</v>
      </c>
      <c r="D1526">
        <v>3366.6570000000002</v>
      </c>
      <c r="E1526">
        <v>3373.7159999999999</v>
      </c>
      <c r="F1526">
        <v>3390.6219999999998</v>
      </c>
      <c r="O1526">
        <v>3395.64</v>
      </c>
      <c r="P1526">
        <v>3373.7159999999999</v>
      </c>
    </row>
    <row r="1527" spans="1:16" x14ac:dyDescent="0.25">
      <c r="A1527" s="9">
        <v>40648</v>
      </c>
      <c r="B1527">
        <v>3364.2860000000001</v>
      </c>
      <c r="C1527">
        <v>3394.9580000000001</v>
      </c>
      <c r="D1527">
        <v>3336.5909999999999</v>
      </c>
      <c r="E1527">
        <v>3374.3</v>
      </c>
      <c r="F1527">
        <v>3364.2860000000001</v>
      </c>
      <c r="O1527">
        <v>3394.9580000000001</v>
      </c>
      <c r="P1527">
        <v>3374.3</v>
      </c>
    </row>
    <row r="1528" spans="1:16" x14ac:dyDescent="0.25">
      <c r="A1528" s="9">
        <v>40651</v>
      </c>
      <c r="B1528">
        <v>3361.5680000000002</v>
      </c>
      <c r="C1528">
        <v>3397.2269999999999</v>
      </c>
      <c r="D1528">
        <v>3357.8090000000002</v>
      </c>
      <c r="E1528">
        <v>3381.8939999999998</v>
      </c>
      <c r="F1528">
        <v>3361.5680000000002</v>
      </c>
      <c r="O1528">
        <v>3397.2269999999999</v>
      </c>
      <c r="P1528">
        <v>3381.8939999999998</v>
      </c>
    </row>
    <row r="1529" spans="1:16" x14ac:dyDescent="0.25">
      <c r="A1529" s="9">
        <v>40652</v>
      </c>
      <c r="B1529">
        <v>3351.549</v>
      </c>
      <c r="C1529">
        <v>3351.549</v>
      </c>
      <c r="D1529">
        <v>3298.0039999999999</v>
      </c>
      <c r="E1529">
        <v>3302.7820000000002</v>
      </c>
      <c r="F1529">
        <v>3351.549</v>
      </c>
      <c r="O1529">
        <v>3351.549</v>
      </c>
      <c r="P1529">
        <v>3302.7820000000002</v>
      </c>
    </row>
    <row r="1530" spans="1:16" x14ac:dyDescent="0.25">
      <c r="A1530" s="9">
        <v>40653</v>
      </c>
      <c r="B1530">
        <v>3310.4580000000001</v>
      </c>
      <c r="C1530">
        <v>3320.951</v>
      </c>
      <c r="D1530">
        <v>3291.2469999999998</v>
      </c>
      <c r="E1530">
        <v>3302.15</v>
      </c>
      <c r="F1530">
        <v>3310.4580000000001</v>
      </c>
      <c r="O1530">
        <v>3320.951</v>
      </c>
      <c r="P1530">
        <v>3302.15</v>
      </c>
    </row>
    <row r="1531" spans="1:16" x14ac:dyDescent="0.25">
      <c r="A1531" s="9">
        <v>40654</v>
      </c>
      <c r="B1531">
        <v>3319.982</v>
      </c>
      <c r="C1531">
        <v>3344.4540000000002</v>
      </c>
      <c r="D1531">
        <v>3310.4690000000001</v>
      </c>
      <c r="E1531">
        <v>3334.3690000000001</v>
      </c>
      <c r="F1531">
        <v>3319.982</v>
      </c>
      <c r="O1531">
        <v>3344.4540000000002</v>
      </c>
      <c r="P1531">
        <v>3334.3690000000001</v>
      </c>
    </row>
    <row r="1532" spans="1:16" x14ac:dyDescent="0.25">
      <c r="A1532" s="9">
        <v>40655</v>
      </c>
      <c r="B1532">
        <v>3334.27</v>
      </c>
      <c r="C1532">
        <v>3340.3130000000001</v>
      </c>
      <c r="D1532">
        <v>3302.5450000000001</v>
      </c>
      <c r="E1532">
        <v>3312.3429999999998</v>
      </c>
      <c r="F1532">
        <v>3334.27</v>
      </c>
      <c r="O1532">
        <v>3340.3130000000001</v>
      </c>
      <c r="P1532">
        <v>3312.3429999999998</v>
      </c>
    </row>
    <row r="1533" spans="1:16" x14ac:dyDescent="0.25">
      <c r="A1533" s="9">
        <v>40658</v>
      </c>
      <c r="B1533">
        <v>3300.1170000000002</v>
      </c>
      <c r="C1533">
        <v>3301.107</v>
      </c>
      <c r="D1533">
        <v>3244.9250000000002</v>
      </c>
      <c r="E1533">
        <v>3246.7919999999999</v>
      </c>
      <c r="F1533">
        <v>3300.1170000000002</v>
      </c>
      <c r="O1533">
        <v>3301.107</v>
      </c>
      <c r="P1533">
        <v>3246.7919999999999</v>
      </c>
    </row>
    <row r="1534" spans="1:16" x14ac:dyDescent="0.25">
      <c r="A1534" s="9">
        <v>40659</v>
      </c>
      <c r="B1534">
        <v>3241.3780000000002</v>
      </c>
      <c r="C1534">
        <v>3255.1930000000002</v>
      </c>
      <c r="D1534">
        <v>3207.741</v>
      </c>
      <c r="E1534">
        <v>3221.6109999999999</v>
      </c>
      <c r="F1534">
        <v>3241.3780000000002</v>
      </c>
      <c r="O1534">
        <v>3255.1930000000002</v>
      </c>
      <c r="P1534">
        <v>3221.6109999999999</v>
      </c>
    </row>
    <row r="1535" spans="1:16" x14ac:dyDescent="0.25">
      <c r="A1535" s="9">
        <v>40660</v>
      </c>
      <c r="B1535">
        <v>3234.5129999999999</v>
      </c>
      <c r="C1535">
        <v>3249.6019999999999</v>
      </c>
      <c r="D1535">
        <v>3192.93</v>
      </c>
      <c r="E1535">
        <v>3212.627</v>
      </c>
      <c r="F1535">
        <v>3234.5129999999999</v>
      </c>
      <c r="O1535">
        <v>3249.6019999999999</v>
      </c>
      <c r="P1535">
        <v>3212.627</v>
      </c>
    </row>
    <row r="1536" spans="1:16" x14ac:dyDescent="0.25">
      <c r="A1536" s="9">
        <v>40661</v>
      </c>
      <c r="B1536">
        <v>3228.77</v>
      </c>
      <c r="C1536">
        <v>3246.6060000000002</v>
      </c>
      <c r="D1536">
        <v>3167.6660000000002</v>
      </c>
      <c r="E1536">
        <v>3171.2280000000001</v>
      </c>
      <c r="F1536">
        <v>3228.77</v>
      </c>
      <c r="O1536">
        <v>3246.6060000000002</v>
      </c>
      <c r="P1536">
        <v>3171.2280000000001</v>
      </c>
    </row>
    <row r="1537" spans="1:16" x14ac:dyDescent="0.25">
      <c r="A1537" s="9">
        <v>40662</v>
      </c>
      <c r="B1537">
        <v>3175.806</v>
      </c>
      <c r="C1537">
        <v>3214.105</v>
      </c>
      <c r="D1537">
        <v>3163.951</v>
      </c>
      <c r="E1537">
        <v>3211.36</v>
      </c>
      <c r="F1537">
        <v>3175.806</v>
      </c>
      <c r="O1537">
        <v>3214.105</v>
      </c>
      <c r="P1537">
        <v>3211.36</v>
      </c>
    </row>
    <row r="1538" spans="1:16" x14ac:dyDescent="0.25">
      <c r="A1538" s="9">
        <v>40666</v>
      </c>
      <c r="B1538">
        <v>3213.9659999999999</v>
      </c>
      <c r="C1538">
        <v>3239.7660000000001</v>
      </c>
      <c r="D1538">
        <v>3193.91</v>
      </c>
      <c r="E1538">
        <v>3238.8679999999999</v>
      </c>
      <c r="F1538">
        <v>3213.9659999999999</v>
      </c>
      <c r="O1538">
        <v>3239.7660000000001</v>
      </c>
      <c r="P1538">
        <v>3238.8679999999999</v>
      </c>
    </row>
    <row r="1539" spans="1:16" x14ac:dyDescent="0.25">
      <c r="A1539" s="9">
        <v>40667</v>
      </c>
      <c r="B1539">
        <v>3220.3209999999999</v>
      </c>
      <c r="C1539">
        <v>3220.6990000000001</v>
      </c>
      <c r="D1539">
        <v>3138.6619999999998</v>
      </c>
      <c r="E1539">
        <v>3150.8330000000001</v>
      </c>
      <c r="F1539">
        <v>3220.3209999999999</v>
      </c>
      <c r="O1539">
        <v>3220.6990000000001</v>
      </c>
      <c r="P1539">
        <v>3150.8330000000001</v>
      </c>
    </row>
    <row r="1540" spans="1:16" x14ac:dyDescent="0.25">
      <c r="A1540" s="9">
        <v>40668</v>
      </c>
      <c r="B1540">
        <v>3138.3710000000001</v>
      </c>
      <c r="C1540">
        <v>3161.5749999999998</v>
      </c>
      <c r="D1540">
        <v>3125.5349999999999</v>
      </c>
      <c r="E1540">
        <v>3149.9769999999999</v>
      </c>
      <c r="F1540">
        <v>3138.3710000000001</v>
      </c>
      <c r="O1540">
        <v>3161.5749999999998</v>
      </c>
      <c r="P1540">
        <v>3149.9769999999999</v>
      </c>
    </row>
    <row r="1541" spans="1:16" x14ac:dyDescent="0.25">
      <c r="A1541" s="9">
        <v>40669</v>
      </c>
      <c r="B1541">
        <v>3110.558</v>
      </c>
      <c r="C1541">
        <v>3162.5120000000002</v>
      </c>
      <c r="D1541">
        <v>3097.1990000000001</v>
      </c>
      <c r="E1541">
        <v>3139.5819999999999</v>
      </c>
      <c r="F1541">
        <v>3110.558</v>
      </c>
      <c r="O1541">
        <v>3162.5120000000002</v>
      </c>
      <c r="P1541">
        <v>3139.5819999999999</v>
      </c>
    </row>
    <row r="1542" spans="1:16" x14ac:dyDescent="0.25">
      <c r="A1542" s="9">
        <v>40672</v>
      </c>
      <c r="B1542">
        <v>3143.884</v>
      </c>
      <c r="C1542">
        <v>3166.7730000000001</v>
      </c>
      <c r="D1542">
        <v>3137.2869999999998</v>
      </c>
      <c r="E1542">
        <v>3149.7559999999999</v>
      </c>
      <c r="F1542">
        <v>3143.884</v>
      </c>
      <c r="O1542">
        <v>3166.7730000000001</v>
      </c>
      <c r="P1542">
        <v>3149.7559999999999</v>
      </c>
    </row>
    <row r="1543" spans="1:16" x14ac:dyDescent="0.25">
      <c r="A1543" s="9">
        <v>40673</v>
      </c>
      <c r="B1543">
        <v>3158.5680000000002</v>
      </c>
      <c r="C1543">
        <v>3176.377</v>
      </c>
      <c r="D1543">
        <v>3145.9079999999999</v>
      </c>
      <c r="E1543">
        <v>3175.498</v>
      </c>
      <c r="F1543">
        <v>3158.5680000000002</v>
      </c>
      <c r="O1543">
        <v>3176.377</v>
      </c>
      <c r="P1543">
        <v>3175.498</v>
      </c>
    </row>
    <row r="1544" spans="1:16" x14ac:dyDescent="0.25">
      <c r="A1544" s="9">
        <v>40674</v>
      </c>
      <c r="B1544">
        <v>3178.5740000000001</v>
      </c>
      <c r="C1544">
        <v>3183.7060000000001</v>
      </c>
      <c r="D1544">
        <v>3146.5439999999999</v>
      </c>
      <c r="E1544">
        <v>3162.8820000000001</v>
      </c>
      <c r="F1544">
        <v>3178.5740000000001</v>
      </c>
      <c r="O1544">
        <v>3183.7060000000001</v>
      </c>
      <c r="P1544">
        <v>3162.8820000000001</v>
      </c>
    </row>
    <row r="1545" spans="1:16" x14ac:dyDescent="0.25">
      <c r="A1545" s="9">
        <v>40675</v>
      </c>
      <c r="B1545">
        <v>3138.4549999999999</v>
      </c>
      <c r="C1545">
        <v>3156.2550000000001</v>
      </c>
      <c r="D1545">
        <v>3118.32</v>
      </c>
      <c r="E1545">
        <v>3119.91</v>
      </c>
      <c r="F1545">
        <v>3138.4549999999999</v>
      </c>
      <c r="O1545">
        <v>3156.2550000000001</v>
      </c>
      <c r="P1545">
        <v>3119.91</v>
      </c>
    </row>
    <row r="1546" spans="1:16" x14ac:dyDescent="0.25">
      <c r="A1546" s="9">
        <v>40676</v>
      </c>
      <c r="B1546">
        <v>3126.0279999999998</v>
      </c>
      <c r="C1546">
        <v>3148.1909999999998</v>
      </c>
      <c r="D1546">
        <v>3100.6840000000002</v>
      </c>
      <c r="E1546">
        <v>3147.3150000000001</v>
      </c>
      <c r="F1546">
        <v>3126.0279999999998</v>
      </c>
      <c r="O1546">
        <v>3148.1909999999998</v>
      </c>
      <c r="P1546">
        <v>3147.3150000000001</v>
      </c>
    </row>
    <row r="1547" spans="1:16" x14ac:dyDescent="0.25">
      <c r="A1547" s="9">
        <v>40679</v>
      </c>
      <c r="B1547">
        <v>3138.7779999999998</v>
      </c>
      <c r="C1547">
        <v>3156.1750000000002</v>
      </c>
      <c r="D1547">
        <v>3114.12</v>
      </c>
      <c r="E1547">
        <v>3117.0030000000002</v>
      </c>
      <c r="F1547">
        <v>3138.7779999999998</v>
      </c>
      <c r="O1547">
        <v>3156.1750000000002</v>
      </c>
      <c r="P1547">
        <v>3117.0030000000002</v>
      </c>
    </row>
    <row r="1548" spans="1:16" x14ac:dyDescent="0.25">
      <c r="A1548" s="9">
        <v>40680</v>
      </c>
      <c r="B1548">
        <v>3113.241</v>
      </c>
      <c r="C1548">
        <v>3156.2660000000001</v>
      </c>
      <c r="D1548">
        <v>3089.634</v>
      </c>
      <c r="E1548">
        <v>3133.5709999999999</v>
      </c>
      <c r="F1548">
        <v>3113.241</v>
      </c>
      <c r="O1548">
        <v>3156.2660000000001</v>
      </c>
      <c r="P1548">
        <v>3133.5709999999999</v>
      </c>
    </row>
    <row r="1549" spans="1:16" x14ac:dyDescent="0.25">
      <c r="A1549" s="9">
        <v>40681</v>
      </c>
      <c r="B1549">
        <v>3126.3240000000001</v>
      </c>
      <c r="C1549">
        <v>3166.9079999999999</v>
      </c>
      <c r="D1549">
        <v>3123.6179999999999</v>
      </c>
      <c r="E1549">
        <v>3155.8310000000001</v>
      </c>
      <c r="F1549">
        <v>3126.3240000000001</v>
      </c>
      <c r="O1549">
        <v>3166.9079999999999</v>
      </c>
      <c r="P1549">
        <v>3155.8310000000001</v>
      </c>
    </row>
    <row r="1550" spans="1:16" x14ac:dyDescent="0.25">
      <c r="A1550" s="9">
        <v>40682</v>
      </c>
      <c r="B1550">
        <v>3165.5349999999999</v>
      </c>
      <c r="C1550">
        <v>3168.8249999999998</v>
      </c>
      <c r="D1550">
        <v>3134.1309999999999</v>
      </c>
      <c r="E1550">
        <v>3136.9679999999998</v>
      </c>
      <c r="F1550">
        <v>3165.5349999999999</v>
      </c>
      <c r="O1550">
        <v>3168.8249999999998</v>
      </c>
      <c r="P1550">
        <v>3136.9679999999998</v>
      </c>
    </row>
    <row r="1551" spans="1:16" x14ac:dyDescent="0.25">
      <c r="A1551" s="9">
        <v>40683</v>
      </c>
      <c r="B1551">
        <v>3134.9490000000001</v>
      </c>
      <c r="C1551">
        <v>3143.1509999999998</v>
      </c>
      <c r="D1551">
        <v>3123.5010000000002</v>
      </c>
      <c r="E1551">
        <v>3131.7820000000002</v>
      </c>
      <c r="F1551">
        <v>3134.9490000000001</v>
      </c>
      <c r="O1551">
        <v>3143.1509999999998</v>
      </c>
      <c r="P1551">
        <v>3131.7820000000002</v>
      </c>
    </row>
    <row r="1552" spans="1:16" x14ac:dyDescent="0.25">
      <c r="A1552" s="9">
        <v>40686</v>
      </c>
      <c r="B1552">
        <v>3125.7860000000001</v>
      </c>
      <c r="C1552">
        <v>3125.7860000000001</v>
      </c>
      <c r="D1552">
        <v>3022.6390000000001</v>
      </c>
      <c r="E1552">
        <v>3024.9189999999999</v>
      </c>
      <c r="F1552">
        <v>3125.7860000000001</v>
      </c>
      <c r="O1552">
        <v>3125.7860000000001</v>
      </c>
      <c r="P1552">
        <v>3024.9189999999999</v>
      </c>
    </row>
    <row r="1553" spans="1:16" x14ac:dyDescent="0.25">
      <c r="A1553" s="9">
        <v>40687</v>
      </c>
      <c r="B1553">
        <v>3018.904</v>
      </c>
      <c r="C1553">
        <v>3025.703</v>
      </c>
      <c r="D1553">
        <v>3000.3119999999999</v>
      </c>
      <c r="E1553">
        <v>3020.201</v>
      </c>
      <c r="F1553">
        <v>3018.904</v>
      </c>
      <c r="O1553">
        <v>3025.703</v>
      </c>
      <c r="P1553">
        <v>3020.201</v>
      </c>
    </row>
    <row r="1554" spans="1:16" x14ac:dyDescent="0.25">
      <c r="A1554" s="9">
        <v>40688</v>
      </c>
      <c r="B1554">
        <v>3017.5439999999999</v>
      </c>
      <c r="C1554">
        <v>3028.8330000000001</v>
      </c>
      <c r="D1554">
        <v>2987.569</v>
      </c>
      <c r="E1554">
        <v>2990.1880000000001</v>
      </c>
      <c r="F1554">
        <v>3017.5439999999999</v>
      </c>
      <c r="O1554">
        <v>3028.8330000000001</v>
      </c>
      <c r="P1554">
        <v>2990.1880000000001</v>
      </c>
    </row>
    <row r="1555" spans="1:16" x14ac:dyDescent="0.25">
      <c r="A1555" s="9">
        <v>40689</v>
      </c>
      <c r="B1555">
        <v>3010.0659999999998</v>
      </c>
      <c r="C1555">
        <v>3021.2420000000002</v>
      </c>
      <c r="D1555">
        <v>2984.9250000000002</v>
      </c>
      <c r="E1555">
        <v>2986.453</v>
      </c>
      <c r="F1555">
        <v>3010.0659999999998</v>
      </c>
      <c r="O1555">
        <v>3021.2420000000002</v>
      </c>
      <c r="P1555">
        <v>2986.453</v>
      </c>
    </row>
    <row r="1556" spans="1:16" x14ac:dyDescent="0.25">
      <c r="A1556" s="9">
        <v>40690</v>
      </c>
      <c r="B1556">
        <v>2989.8229999999999</v>
      </c>
      <c r="C1556">
        <v>3008.5680000000002</v>
      </c>
      <c r="D1556">
        <v>2974.0079999999998</v>
      </c>
      <c r="E1556">
        <v>2975.5050000000001</v>
      </c>
      <c r="F1556">
        <v>2989.8229999999999</v>
      </c>
      <c r="O1556">
        <v>3008.5680000000002</v>
      </c>
      <c r="P1556">
        <v>2975.5050000000001</v>
      </c>
    </row>
    <row r="1557" spans="1:16" x14ac:dyDescent="0.25">
      <c r="A1557" s="9">
        <v>40693</v>
      </c>
      <c r="B1557">
        <v>2973.509</v>
      </c>
      <c r="C1557">
        <v>3000.748</v>
      </c>
      <c r="D1557">
        <v>2961.6559999999999</v>
      </c>
      <c r="E1557">
        <v>2972.0790000000002</v>
      </c>
      <c r="F1557">
        <v>2973.509</v>
      </c>
      <c r="O1557">
        <v>3000.748</v>
      </c>
      <c r="P1557">
        <v>2972.0790000000002</v>
      </c>
    </row>
    <row r="1558" spans="1:16" x14ac:dyDescent="0.25">
      <c r="A1558" s="9">
        <v>40694</v>
      </c>
      <c r="B1558">
        <v>2975.694</v>
      </c>
      <c r="C1558">
        <v>3018.8319999999999</v>
      </c>
      <c r="D1558">
        <v>2967.346</v>
      </c>
      <c r="E1558">
        <v>3016.7289999999998</v>
      </c>
      <c r="F1558">
        <v>2975.694</v>
      </c>
      <c r="O1558">
        <v>3018.8319999999999</v>
      </c>
      <c r="P1558">
        <v>3016.7289999999998</v>
      </c>
    </row>
    <row r="1559" spans="1:16" x14ac:dyDescent="0.25">
      <c r="A1559" s="9">
        <v>40695</v>
      </c>
      <c r="B1559">
        <v>3008.8969999999999</v>
      </c>
      <c r="C1559">
        <v>3022.5749999999998</v>
      </c>
      <c r="D1559">
        <v>3000.3209999999999</v>
      </c>
      <c r="E1559">
        <v>3019.598</v>
      </c>
      <c r="F1559">
        <v>3008.8969999999999</v>
      </c>
      <c r="O1559">
        <v>3022.5749999999998</v>
      </c>
      <c r="P1559">
        <v>3019.598</v>
      </c>
    </row>
    <row r="1560" spans="1:16" x14ac:dyDescent="0.25">
      <c r="A1560" s="9">
        <v>40696</v>
      </c>
      <c r="B1560">
        <v>2986.17</v>
      </c>
      <c r="C1560">
        <v>3000.9549999999999</v>
      </c>
      <c r="D1560">
        <v>2945.6970000000001</v>
      </c>
      <c r="E1560">
        <v>2983.692</v>
      </c>
      <c r="F1560">
        <v>2986.17</v>
      </c>
      <c r="O1560">
        <v>3000.9549999999999</v>
      </c>
      <c r="P1560">
        <v>2983.692</v>
      </c>
    </row>
    <row r="1561" spans="1:16" x14ac:dyDescent="0.25">
      <c r="A1561" s="9">
        <v>40697</v>
      </c>
      <c r="B1561">
        <v>2977.4470000000001</v>
      </c>
      <c r="C1561">
        <v>3013.3969999999999</v>
      </c>
      <c r="D1561">
        <v>2976.0590000000002</v>
      </c>
      <c r="E1561">
        <v>3004.3330000000001</v>
      </c>
      <c r="F1561">
        <v>2977.4470000000001</v>
      </c>
      <c r="O1561">
        <v>3013.3969999999999</v>
      </c>
      <c r="P1561">
        <v>3004.3330000000001</v>
      </c>
    </row>
    <row r="1562" spans="1:16" x14ac:dyDescent="0.25">
      <c r="A1562" s="9">
        <v>40701</v>
      </c>
      <c r="B1562">
        <v>2991.8249999999998</v>
      </c>
      <c r="C1562">
        <v>3016.7089999999998</v>
      </c>
      <c r="D1562">
        <v>2988.8690000000001</v>
      </c>
      <c r="E1562">
        <v>3013.2620000000002</v>
      </c>
      <c r="F1562">
        <v>2991.8249999999998</v>
      </c>
      <c r="O1562">
        <v>3016.7089999999998</v>
      </c>
      <c r="P1562">
        <v>3013.2620000000002</v>
      </c>
    </row>
    <row r="1563" spans="1:16" x14ac:dyDescent="0.25">
      <c r="A1563" s="9">
        <v>40702</v>
      </c>
      <c r="B1563">
        <v>3007.9009999999998</v>
      </c>
      <c r="C1563">
        <v>3019.489</v>
      </c>
      <c r="D1563">
        <v>2976.114</v>
      </c>
      <c r="E1563">
        <v>3012.634</v>
      </c>
      <c r="F1563">
        <v>3007.9009999999998</v>
      </c>
      <c r="O1563">
        <v>3019.489</v>
      </c>
      <c r="P1563">
        <v>3012.634</v>
      </c>
    </row>
    <row r="1564" spans="1:16" x14ac:dyDescent="0.25">
      <c r="A1564" s="9">
        <v>40703</v>
      </c>
      <c r="B1564">
        <v>3003.5740000000001</v>
      </c>
      <c r="C1564">
        <v>3009.2860000000001</v>
      </c>
      <c r="D1564">
        <v>2962.1</v>
      </c>
      <c r="E1564">
        <v>2962.1</v>
      </c>
      <c r="F1564">
        <v>3003.5740000000001</v>
      </c>
      <c r="O1564">
        <v>3009.2860000000001</v>
      </c>
      <c r="P1564">
        <v>2962.1</v>
      </c>
    </row>
    <row r="1565" spans="1:16" x14ac:dyDescent="0.25">
      <c r="A1565" s="9">
        <v>40704</v>
      </c>
      <c r="B1565">
        <v>2958.3240000000001</v>
      </c>
      <c r="C1565">
        <v>2978.5830000000001</v>
      </c>
      <c r="D1565">
        <v>2937.9679999999998</v>
      </c>
      <c r="E1565">
        <v>2976.0889999999999</v>
      </c>
      <c r="F1565">
        <v>2958.3240000000001</v>
      </c>
      <c r="O1565">
        <v>2978.5830000000001</v>
      </c>
      <c r="P1565">
        <v>2976.0889999999999</v>
      </c>
    </row>
    <row r="1566" spans="1:16" x14ac:dyDescent="0.25">
      <c r="A1566" s="9">
        <v>40707</v>
      </c>
      <c r="B1566">
        <v>2953.174</v>
      </c>
      <c r="C1566">
        <v>2963.0770000000002</v>
      </c>
      <c r="D1566">
        <v>2927.8389999999999</v>
      </c>
      <c r="E1566">
        <v>2957.0990000000002</v>
      </c>
      <c r="F1566">
        <v>2953.174</v>
      </c>
      <c r="O1566">
        <v>2963.0770000000002</v>
      </c>
      <c r="P1566">
        <v>2957.0990000000002</v>
      </c>
    </row>
    <row r="1567" spans="1:16" x14ac:dyDescent="0.25">
      <c r="A1567" s="9">
        <v>40708</v>
      </c>
      <c r="B1567">
        <v>2953.07</v>
      </c>
      <c r="C1567">
        <v>2999.3319999999999</v>
      </c>
      <c r="D1567">
        <v>2947.0479999999998</v>
      </c>
      <c r="E1567">
        <v>2991.6759999999999</v>
      </c>
      <c r="F1567">
        <v>2953.07</v>
      </c>
      <c r="O1567">
        <v>2999.3319999999999</v>
      </c>
      <c r="P1567">
        <v>2991.6759999999999</v>
      </c>
    </row>
    <row r="1568" spans="1:16" x14ac:dyDescent="0.25">
      <c r="A1568" s="9">
        <v>40709</v>
      </c>
      <c r="B1568">
        <v>2982.2130000000002</v>
      </c>
      <c r="C1568">
        <v>3001.933</v>
      </c>
      <c r="D1568">
        <v>2972.3490000000002</v>
      </c>
      <c r="E1568">
        <v>2972.5909999999999</v>
      </c>
      <c r="F1568">
        <v>2982.2130000000002</v>
      </c>
      <c r="O1568">
        <v>3001.933</v>
      </c>
      <c r="P1568">
        <v>2972.5909999999999</v>
      </c>
    </row>
    <row r="1569" spans="1:16" x14ac:dyDescent="0.25">
      <c r="A1569" s="9">
        <v>40710</v>
      </c>
      <c r="B1569">
        <v>2942.6010000000001</v>
      </c>
      <c r="C1569">
        <v>2946.895</v>
      </c>
      <c r="D1569">
        <v>2915.3220000000001</v>
      </c>
      <c r="E1569">
        <v>2917.3040000000001</v>
      </c>
      <c r="F1569">
        <v>2942.6010000000001</v>
      </c>
      <c r="O1569">
        <v>2946.895</v>
      </c>
      <c r="P1569">
        <v>2917.3040000000001</v>
      </c>
    </row>
    <row r="1570" spans="1:16" x14ac:dyDescent="0.25">
      <c r="A1570" s="9">
        <v>40711</v>
      </c>
      <c r="B1570">
        <v>2921.82</v>
      </c>
      <c r="C1570">
        <v>2932.4690000000001</v>
      </c>
      <c r="D1570">
        <v>2895.7809999999999</v>
      </c>
      <c r="E1570">
        <v>2897.1410000000001</v>
      </c>
      <c r="F1570">
        <v>2921.82</v>
      </c>
      <c r="O1570">
        <v>2932.4690000000001</v>
      </c>
      <c r="P1570">
        <v>2897.1410000000001</v>
      </c>
    </row>
    <row r="1571" spans="1:16" x14ac:dyDescent="0.25">
      <c r="A1571" s="9">
        <v>40714</v>
      </c>
      <c r="B1571">
        <v>2890.8049999999998</v>
      </c>
      <c r="C1571">
        <v>2902.2840000000001</v>
      </c>
      <c r="D1571">
        <v>2870.9870000000001</v>
      </c>
      <c r="E1571">
        <v>2879.402</v>
      </c>
      <c r="F1571">
        <v>2890.8049999999998</v>
      </c>
      <c r="O1571">
        <v>2902.2840000000001</v>
      </c>
      <c r="P1571">
        <v>2879.402</v>
      </c>
    </row>
    <row r="1572" spans="1:16" x14ac:dyDescent="0.25">
      <c r="A1572" s="9">
        <v>40715</v>
      </c>
      <c r="B1572">
        <v>2887.3020000000001</v>
      </c>
      <c r="C1572">
        <v>2918.6419999999998</v>
      </c>
      <c r="D1572">
        <v>2879.2220000000002</v>
      </c>
      <c r="E1572">
        <v>2917.4430000000002</v>
      </c>
      <c r="F1572">
        <v>2887.3020000000001</v>
      </c>
      <c r="O1572">
        <v>2918.6419999999998</v>
      </c>
      <c r="P1572">
        <v>2917.4430000000002</v>
      </c>
    </row>
    <row r="1573" spans="1:16" x14ac:dyDescent="0.25">
      <c r="A1573" s="9">
        <v>40716</v>
      </c>
      <c r="B1573">
        <v>2920.5390000000002</v>
      </c>
      <c r="C1573">
        <v>2924.3539999999998</v>
      </c>
      <c r="D1573">
        <v>2899.0450000000001</v>
      </c>
      <c r="E1573">
        <v>2910.7089999999998</v>
      </c>
      <c r="F1573">
        <v>2920.5390000000002</v>
      </c>
      <c r="O1573">
        <v>2924.3539999999998</v>
      </c>
      <c r="P1573">
        <v>2910.7089999999998</v>
      </c>
    </row>
    <row r="1574" spans="1:16" x14ac:dyDescent="0.25">
      <c r="A1574" s="9">
        <v>40717</v>
      </c>
      <c r="B1574">
        <v>2899.36</v>
      </c>
      <c r="C1574">
        <v>2965.7779999999998</v>
      </c>
      <c r="D1574">
        <v>2889.7049999999999</v>
      </c>
      <c r="E1574">
        <v>2957.5990000000002</v>
      </c>
      <c r="F1574">
        <v>2899.36</v>
      </c>
      <c r="O1574">
        <v>2965.7779999999998</v>
      </c>
      <c r="P1574">
        <v>2957.5990000000002</v>
      </c>
    </row>
    <row r="1575" spans="1:16" x14ac:dyDescent="0.25">
      <c r="A1575" s="9">
        <v>40718</v>
      </c>
      <c r="B1575">
        <v>2942.3609999999999</v>
      </c>
      <c r="C1575">
        <v>3042.614</v>
      </c>
      <c r="D1575">
        <v>2939.3969999999999</v>
      </c>
      <c r="E1575">
        <v>3023.3290000000002</v>
      </c>
      <c r="F1575">
        <v>2942.3609999999999</v>
      </c>
      <c r="O1575">
        <v>3042.614</v>
      </c>
      <c r="P1575">
        <v>3023.3290000000002</v>
      </c>
    </row>
    <row r="1576" spans="1:16" x14ac:dyDescent="0.25">
      <c r="A1576" s="9">
        <v>40721</v>
      </c>
      <c r="B1576">
        <v>3018.5819999999999</v>
      </c>
      <c r="C1576">
        <v>3043.366</v>
      </c>
      <c r="D1576">
        <v>3013.5909999999999</v>
      </c>
      <c r="E1576">
        <v>3029.922</v>
      </c>
      <c r="F1576">
        <v>3018.5819999999999</v>
      </c>
      <c r="O1576">
        <v>3043.366</v>
      </c>
      <c r="P1576">
        <v>3029.922</v>
      </c>
    </row>
    <row r="1577" spans="1:16" x14ac:dyDescent="0.25">
      <c r="A1577" s="9">
        <v>40722</v>
      </c>
      <c r="B1577">
        <v>3032.607</v>
      </c>
      <c r="C1577">
        <v>3033.8470000000002</v>
      </c>
      <c r="D1577">
        <v>3001.3809999999999</v>
      </c>
      <c r="E1577">
        <v>3028.3850000000002</v>
      </c>
      <c r="F1577">
        <v>3032.607</v>
      </c>
      <c r="O1577">
        <v>3033.8470000000002</v>
      </c>
      <c r="P1577">
        <v>3028.3850000000002</v>
      </c>
    </row>
    <row r="1578" spans="1:16" x14ac:dyDescent="0.25">
      <c r="A1578" s="9">
        <v>40723</v>
      </c>
      <c r="B1578">
        <v>3021.9229999999998</v>
      </c>
      <c r="C1578">
        <v>3027.57</v>
      </c>
      <c r="D1578">
        <v>2986.9270000000001</v>
      </c>
      <c r="E1578">
        <v>2988.4810000000002</v>
      </c>
      <c r="F1578">
        <v>3021.9229999999998</v>
      </c>
      <c r="O1578">
        <v>3027.57</v>
      </c>
      <c r="P1578">
        <v>2988.4810000000002</v>
      </c>
    </row>
    <row r="1579" spans="1:16" x14ac:dyDescent="0.25">
      <c r="A1579" s="9">
        <v>40724</v>
      </c>
      <c r="B1579">
        <v>2991.34</v>
      </c>
      <c r="C1579">
        <v>3045.1660000000002</v>
      </c>
      <c r="D1579">
        <v>2991.34</v>
      </c>
      <c r="E1579">
        <v>3027.7469999999998</v>
      </c>
      <c r="F1579">
        <v>2991.34</v>
      </c>
      <c r="O1579">
        <v>3045.1660000000002</v>
      </c>
      <c r="P1579">
        <v>3027.7469999999998</v>
      </c>
    </row>
    <row r="1580" spans="1:16" x14ac:dyDescent="0.25">
      <c r="A1580" s="9">
        <v>40725</v>
      </c>
      <c r="B1580">
        <v>3034.08</v>
      </c>
      <c r="C1580">
        <v>3055.703</v>
      </c>
      <c r="D1580">
        <v>3016.6129999999998</v>
      </c>
      <c r="E1580">
        <v>3040.5659999999998</v>
      </c>
      <c r="F1580">
        <v>3034.08</v>
      </c>
      <c r="O1580">
        <v>3055.703</v>
      </c>
      <c r="P1580">
        <v>3040.5659999999998</v>
      </c>
    </row>
    <row r="1581" spans="1:16" x14ac:dyDescent="0.25">
      <c r="A1581" s="9">
        <v>40728</v>
      </c>
      <c r="B1581">
        <v>3059.018</v>
      </c>
      <c r="C1581">
        <v>3111.71</v>
      </c>
      <c r="D1581">
        <v>3059.018</v>
      </c>
      <c r="E1581">
        <v>3105.163</v>
      </c>
      <c r="F1581">
        <v>3059.018</v>
      </c>
      <c r="O1581">
        <v>3111.71</v>
      </c>
      <c r="P1581">
        <v>3105.163</v>
      </c>
    </row>
    <row r="1582" spans="1:16" x14ac:dyDescent="0.25">
      <c r="A1582" s="9">
        <v>40729</v>
      </c>
      <c r="B1582">
        <v>3102.3879999999999</v>
      </c>
      <c r="C1582">
        <v>3108.0839999999998</v>
      </c>
      <c r="D1582">
        <v>3083.509</v>
      </c>
      <c r="E1582">
        <v>3106.895</v>
      </c>
      <c r="F1582">
        <v>3102.3879999999999</v>
      </c>
      <c r="O1582">
        <v>3108.0839999999998</v>
      </c>
      <c r="P1582">
        <v>3106.895</v>
      </c>
    </row>
    <row r="1583" spans="1:16" x14ac:dyDescent="0.25">
      <c r="A1583" s="9">
        <v>40730</v>
      </c>
      <c r="B1583">
        <v>3104.2089999999998</v>
      </c>
      <c r="C1583">
        <v>3104.2089999999998</v>
      </c>
      <c r="D1583">
        <v>3072.413</v>
      </c>
      <c r="E1583">
        <v>3100.1390000000001</v>
      </c>
      <c r="F1583">
        <v>3104.2089999999998</v>
      </c>
      <c r="O1583">
        <v>3104.2089999999998</v>
      </c>
      <c r="P1583">
        <v>3100.1390000000001</v>
      </c>
    </row>
    <row r="1584" spans="1:16" x14ac:dyDescent="0.25">
      <c r="A1584" s="9">
        <v>40731</v>
      </c>
      <c r="B1584">
        <v>3105.8510000000001</v>
      </c>
      <c r="C1584">
        <v>3123.7289999999998</v>
      </c>
      <c r="D1584">
        <v>3085.9969999999998</v>
      </c>
      <c r="E1584">
        <v>3088.252</v>
      </c>
      <c r="F1584">
        <v>3105.8510000000001</v>
      </c>
      <c r="O1584">
        <v>3123.7289999999998</v>
      </c>
      <c r="P1584">
        <v>3088.252</v>
      </c>
    </row>
    <row r="1585" spans="1:16" x14ac:dyDescent="0.25">
      <c r="A1585" s="9">
        <v>40732</v>
      </c>
      <c r="B1585">
        <v>3089.18</v>
      </c>
      <c r="C1585">
        <v>3105.2959999999998</v>
      </c>
      <c r="D1585">
        <v>3076.4720000000002</v>
      </c>
      <c r="E1585">
        <v>3091.4780000000001</v>
      </c>
      <c r="F1585">
        <v>3089.18</v>
      </c>
      <c r="O1585">
        <v>3105.2959999999998</v>
      </c>
      <c r="P1585">
        <v>3091.4780000000001</v>
      </c>
    </row>
    <row r="1586" spans="1:16" x14ac:dyDescent="0.25">
      <c r="A1586" s="9">
        <v>40735</v>
      </c>
      <c r="B1586">
        <v>3083.694</v>
      </c>
      <c r="C1586">
        <v>3100.34</v>
      </c>
      <c r="D1586">
        <v>3067.3939999999998</v>
      </c>
      <c r="E1586">
        <v>3090.6120000000001</v>
      </c>
      <c r="F1586">
        <v>3083.694</v>
      </c>
      <c r="O1586">
        <v>3100.34</v>
      </c>
      <c r="P1586">
        <v>3090.6120000000001</v>
      </c>
    </row>
    <row r="1587" spans="1:16" x14ac:dyDescent="0.25">
      <c r="A1587" s="9">
        <v>40736</v>
      </c>
      <c r="B1587">
        <v>3064.0540000000001</v>
      </c>
      <c r="C1587">
        <v>3064.163</v>
      </c>
      <c r="D1587">
        <v>3028.288</v>
      </c>
      <c r="E1587">
        <v>3031.067</v>
      </c>
      <c r="F1587">
        <v>3064.0540000000001</v>
      </c>
      <c r="O1587">
        <v>3064.163</v>
      </c>
      <c r="P1587">
        <v>3031.067</v>
      </c>
    </row>
    <row r="1588" spans="1:16" x14ac:dyDescent="0.25">
      <c r="A1588" s="9">
        <v>40737</v>
      </c>
      <c r="B1588">
        <v>3033.7860000000001</v>
      </c>
      <c r="C1588">
        <v>3080.6309999999999</v>
      </c>
      <c r="D1588">
        <v>3033.7860000000001</v>
      </c>
      <c r="E1588">
        <v>3077.2159999999999</v>
      </c>
      <c r="F1588">
        <v>3033.7860000000001</v>
      </c>
      <c r="O1588">
        <v>3080.6309999999999</v>
      </c>
      <c r="P1588">
        <v>3077.2159999999999</v>
      </c>
    </row>
    <row r="1589" spans="1:16" x14ac:dyDescent="0.25">
      <c r="A1589" s="9">
        <v>40738</v>
      </c>
      <c r="B1589">
        <v>3082.788</v>
      </c>
      <c r="C1589">
        <v>3096.9430000000002</v>
      </c>
      <c r="D1589">
        <v>3066.7379999999998</v>
      </c>
      <c r="E1589">
        <v>3087.3119999999999</v>
      </c>
      <c r="F1589">
        <v>3082.788</v>
      </c>
      <c r="O1589">
        <v>3096.9430000000002</v>
      </c>
      <c r="P1589">
        <v>3087.3119999999999</v>
      </c>
    </row>
    <row r="1590" spans="1:16" x14ac:dyDescent="0.25">
      <c r="A1590" s="9">
        <v>40739</v>
      </c>
      <c r="B1590">
        <v>3078.8110000000001</v>
      </c>
      <c r="C1590">
        <v>3095.6689999999999</v>
      </c>
      <c r="D1590">
        <v>3063.884</v>
      </c>
      <c r="E1590">
        <v>3095.395</v>
      </c>
      <c r="F1590">
        <v>3078.8110000000001</v>
      </c>
      <c r="O1590">
        <v>3095.6689999999999</v>
      </c>
      <c r="P1590">
        <v>3095.395</v>
      </c>
    </row>
    <row r="1591" spans="1:16" x14ac:dyDescent="0.25">
      <c r="A1591" s="9">
        <v>40742</v>
      </c>
      <c r="B1591">
        <v>3093.241</v>
      </c>
      <c r="C1591">
        <v>3096.5929999999998</v>
      </c>
      <c r="D1591">
        <v>3072.75</v>
      </c>
      <c r="E1591">
        <v>3082.143</v>
      </c>
      <c r="F1591">
        <v>3093.241</v>
      </c>
      <c r="O1591">
        <v>3096.5929999999998</v>
      </c>
      <c r="P1591">
        <v>3082.143</v>
      </c>
    </row>
    <row r="1592" spans="1:16" x14ac:dyDescent="0.25">
      <c r="A1592" s="9">
        <v>40743</v>
      </c>
      <c r="B1592">
        <v>3067.5720000000001</v>
      </c>
      <c r="C1592">
        <v>3074.1019999999999</v>
      </c>
      <c r="D1592">
        <v>3049.7919999999999</v>
      </c>
      <c r="E1592">
        <v>3055.5259999999998</v>
      </c>
      <c r="F1592">
        <v>3067.5720000000001</v>
      </c>
      <c r="O1592">
        <v>3074.1019999999999</v>
      </c>
      <c r="P1592">
        <v>3055.5259999999998</v>
      </c>
    </row>
    <row r="1593" spans="1:16" x14ac:dyDescent="0.25">
      <c r="A1593" s="9">
        <v>40744</v>
      </c>
      <c r="B1593">
        <v>3074.471</v>
      </c>
      <c r="C1593">
        <v>3080.547</v>
      </c>
      <c r="D1593">
        <v>3034.0729999999999</v>
      </c>
      <c r="E1593">
        <v>3053.627</v>
      </c>
      <c r="F1593">
        <v>3074.471</v>
      </c>
      <c r="O1593">
        <v>3080.547</v>
      </c>
      <c r="P1593">
        <v>3053.627</v>
      </c>
    </row>
    <row r="1594" spans="1:16" x14ac:dyDescent="0.25">
      <c r="A1594" s="9">
        <v>40745</v>
      </c>
      <c r="B1594">
        <v>3057.1469999999999</v>
      </c>
      <c r="C1594">
        <v>3063.569</v>
      </c>
      <c r="D1594">
        <v>3027.8879999999999</v>
      </c>
      <c r="E1594">
        <v>3028.752</v>
      </c>
      <c r="F1594">
        <v>3057.1469999999999</v>
      </c>
      <c r="O1594">
        <v>3063.569</v>
      </c>
      <c r="P1594">
        <v>3028.752</v>
      </c>
    </row>
    <row r="1595" spans="1:16" x14ac:dyDescent="0.25">
      <c r="A1595" s="9">
        <v>40746</v>
      </c>
      <c r="B1595">
        <v>3035.9580000000001</v>
      </c>
      <c r="C1595">
        <v>3053.8890000000001</v>
      </c>
      <c r="D1595">
        <v>3032.721</v>
      </c>
      <c r="E1595">
        <v>3038.886</v>
      </c>
      <c r="F1595">
        <v>3035.9580000000001</v>
      </c>
      <c r="O1595">
        <v>3053.8890000000001</v>
      </c>
      <c r="P1595">
        <v>3038.886</v>
      </c>
    </row>
    <row r="1596" spans="1:16" x14ac:dyDescent="0.25">
      <c r="A1596" s="9">
        <v>40749</v>
      </c>
      <c r="B1596">
        <v>3024.5929999999998</v>
      </c>
      <c r="C1596">
        <v>3024.7049999999999</v>
      </c>
      <c r="D1596">
        <v>2936.7460000000001</v>
      </c>
      <c r="E1596">
        <v>2946.3780000000002</v>
      </c>
      <c r="F1596">
        <v>3024.5929999999998</v>
      </c>
      <c r="O1596">
        <v>3024.7049999999999</v>
      </c>
      <c r="P1596">
        <v>2946.3780000000002</v>
      </c>
    </row>
    <row r="1597" spans="1:16" x14ac:dyDescent="0.25">
      <c r="A1597" s="9">
        <v>40750</v>
      </c>
      <c r="B1597">
        <v>2943.6860000000001</v>
      </c>
      <c r="C1597">
        <v>2954.837</v>
      </c>
      <c r="D1597">
        <v>2933.0160000000001</v>
      </c>
      <c r="E1597">
        <v>2950.7069999999999</v>
      </c>
      <c r="F1597">
        <v>2943.6860000000001</v>
      </c>
      <c r="O1597">
        <v>2954.837</v>
      </c>
      <c r="P1597">
        <v>2950.7069999999999</v>
      </c>
    </row>
    <row r="1598" spans="1:16" x14ac:dyDescent="0.25">
      <c r="A1598" s="9">
        <v>40751</v>
      </c>
      <c r="B1598">
        <v>2935.3409999999999</v>
      </c>
      <c r="C1598">
        <v>2976.9690000000001</v>
      </c>
      <c r="D1598">
        <v>2925.9119999999998</v>
      </c>
      <c r="E1598">
        <v>2973.3339999999998</v>
      </c>
      <c r="F1598">
        <v>2935.3409999999999</v>
      </c>
      <c r="O1598">
        <v>2976.9690000000001</v>
      </c>
      <c r="P1598">
        <v>2973.3339999999998</v>
      </c>
    </row>
    <row r="1599" spans="1:16" x14ac:dyDescent="0.25">
      <c r="A1599" s="9">
        <v>40752</v>
      </c>
      <c r="B1599">
        <v>2948.634</v>
      </c>
      <c r="C1599">
        <v>2965.0439999999999</v>
      </c>
      <c r="D1599">
        <v>2932.828</v>
      </c>
      <c r="E1599">
        <v>2960.748</v>
      </c>
      <c r="F1599">
        <v>2948.634</v>
      </c>
      <c r="O1599">
        <v>2965.0439999999999</v>
      </c>
      <c r="P1599">
        <v>2960.748</v>
      </c>
    </row>
    <row r="1600" spans="1:16" x14ac:dyDescent="0.25">
      <c r="A1600" s="9">
        <v>40753</v>
      </c>
      <c r="B1600">
        <v>2959.9859999999999</v>
      </c>
      <c r="C1600">
        <v>2974.0230000000001</v>
      </c>
      <c r="D1600">
        <v>2931.252</v>
      </c>
      <c r="E1600">
        <v>2951.4279999999999</v>
      </c>
      <c r="F1600">
        <v>2959.9859999999999</v>
      </c>
      <c r="O1600">
        <v>2974.0230000000001</v>
      </c>
      <c r="P1600">
        <v>2951.4279999999999</v>
      </c>
    </row>
    <row r="1601" spans="1:16" x14ac:dyDescent="0.25">
      <c r="A1601" s="9">
        <v>40756</v>
      </c>
      <c r="B1601">
        <v>2949.61</v>
      </c>
      <c r="C1601">
        <v>2974.319</v>
      </c>
      <c r="D1601">
        <v>2941.0830000000001</v>
      </c>
      <c r="E1601">
        <v>2959.9369999999999</v>
      </c>
      <c r="F1601">
        <v>2949.61</v>
      </c>
      <c r="O1601">
        <v>2974.319</v>
      </c>
      <c r="P1601">
        <v>2959.9369999999999</v>
      </c>
    </row>
    <row r="1602" spans="1:16" x14ac:dyDescent="0.25">
      <c r="A1602" s="9">
        <v>40757</v>
      </c>
      <c r="B1602">
        <v>2943.386</v>
      </c>
      <c r="C1602">
        <v>2943.386</v>
      </c>
      <c r="D1602">
        <v>2900.377</v>
      </c>
      <c r="E1602">
        <v>2934.924</v>
      </c>
      <c r="F1602">
        <v>2943.386</v>
      </c>
      <c r="O1602">
        <v>2943.386</v>
      </c>
      <c r="P1602">
        <v>2934.924</v>
      </c>
    </row>
    <row r="1603" spans="1:16" x14ac:dyDescent="0.25">
      <c r="A1603" s="9">
        <v>40758</v>
      </c>
      <c r="B1603">
        <v>2907.82</v>
      </c>
      <c r="C1603">
        <v>2947.0309999999999</v>
      </c>
      <c r="D1603">
        <v>2904.587</v>
      </c>
      <c r="E1603">
        <v>2929.498</v>
      </c>
      <c r="F1603">
        <v>2907.82</v>
      </c>
      <c r="O1603">
        <v>2947.0309999999999</v>
      </c>
      <c r="P1603">
        <v>2929.498</v>
      </c>
    </row>
    <row r="1604" spans="1:16" x14ac:dyDescent="0.25">
      <c r="A1604" s="9">
        <v>40759</v>
      </c>
      <c r="B1604">
        <v>2935.125</v>
      </c>
      <c r="C1604">
        <v>2954.2950000000001</v>
      </c>
      <c r="D1604">
        <v>2925.0880000000002</v>
      </c>
      <c r="E1604">
        <v>2933.0749999999998</v>
      </c>
      <c r="F1604">
        <v>2935.125</v>
      </c>
      <c r="O1604">
        <v>2954.2950000000001</v>
      </c>
      <c r="P1604">
        <v>2933.0749999999998</v>
      </c>
    </row>
    <row r="1605" spans="1:16" x14ac:dyDescent="0.25">
      <c r="A1605" s="9">
        <v>40760</v>
      </c>
      <c r="B1605">
        <v>2859.5569999999998</v>
      </c>
      <c r="C1605">
        <v>2886.498</v>
      </c>
      <c r="D1605">
        <v>2845.8820000000001</v>
      </c>
      <c r="E1605">
        <v>2865.9349999999999</v>
      </c>
      <c r="F1605">
        <v>2859.5569999999998</v>
      </c>
      <c r="O1605">
        <v>2886.498</v>
      </c>
      <c r="P1605">
        <v>2865.9349999999999</v>
      </c>
    </row>
    <row r="1606" spans="1:16" x14ac:dyDescent="0.25">
      <c r="A1606" s="9">
        <v>40763</v>
      </c>
      <c r="B1606">
        <v>2836.058</v>
      </c>
      <c r="C1606">
        <v>2854.038</v>
      </c>
      <c r="D1606">
        <v>2717.4589999999998</v>
      </c>
      <c r="E1606">
        <v>2746.9119999999998</v>
      </c>
      <c r="F1606">
        <v>2836.058</v>
      </c>
      <c r="O1606">
        <v>2854.038</v>
      </c>
      <c r="P1606">
        <v>2746.9119999999998</v>
      </c>
    </row>
    <row r="1607" spans="1:16" x14ac:dyDescent="0.25">
      <c r="A1607" s="9">
        <v>40764</v>
      </c>
      <c r="B1607">
        <v>2675.712</v>
      </c>
      <c r="C1607">
        <v>2755.9520000000002</v>
      </c>
      <c r="D1607">
        <v>2647.402</v>
      </c>
      <c r="E1607">
        <v>2744.3919999999998</v>
      </c>
      <c r="F1607">
        <v>2675.712</v>
      </c>
      <c r="O1607">
        <v>2755.9520000000002</v>
      </c>
      <c r="P1607">
        <v>2744.3919999999998</v>
      </c>
    </row>
    <row r="1608" spans="1:16" x14ac:dyDescent="0.25">
      <c r="A1608" s="9">
        <v>40765</v>
      </c>
      <c r="B1608">
        <v>2792.623</v>
      </c>
      <c r="C1608">
        <v>2803.9639999999999</v>
      </c>
      <c r="D1608">
        <v>2764.7559999999999</v>
      </c>
      <c r="E1608">
        <v>2768.4250000000002</v>
      </c>
      <c r="F1608">
        <v>2792.623</v>
      </c>
      <c r="O1608">
        <v>2803.9639999999999</v>
      </c>
      <c r="P1608">
        <v>2768.4250000000002</v>
      </c>
    </row>
    <row r="1609" spans="1:16" x14ac:dyDescent="0.25">
      <c r="A1609" s="9">
        <v>40766</v>
      </c>
      <c r="B1609">
        <v>2725.2779999999998</v>
      </c>
      <c r="C1609">
        <v>2809.0140000000001</v>
      </c>
      <c r="D1609">
        <v>2722.0079999999998</v>
      </c>
      <c r="E1609">
        <v>2807.8470000000002</v>
      </c>
      <c r="F1609">
        <v>2725.2779999999998</v>
      </c>
      <c r="O1609">
        <v>2809.0140000000001</v>
      </c>
      <c r="P1609">
        <v>2807.8470000000002</v>
      </c>
    </row>
    <row r="1610" spans="1:16" x14ac:dyDescent="0.25">
      <c r="A1610" s="9">
        <v>40767</v>
      </c>
      <c r="B1610">
        <v>2824.143</v>
      </c>
      <c r="C1610">
        <v>2836.76</v>
      </c>
      <c r="D1610">
        <v>2812.7379999999998</v>
      </c>
      <c r="E1610">
        <v>2818.1489999999999</v>
      </c>
      <c r="F1610">
        <v>2824.143</v>
      </c>
      <c r="O1610">
        <v>2836.76</v>
      </c>
      <c r="P1610">
        <v>2818.1489999999999</v>
      </c>
    </row>
    <row r="1611" spans="1:16" x14ac:dyDescent="0.25">
      <c r="A1611" s="9">
        <v>40770</v>
      </c>
      <c r="B1611">
        <v>2825.53</v>
      </c>
      <c r="C1611">
        <v>2855.2930000000001</v>
      </c>
      <c r="D1611">
        <v>2812.645</v>
      </c>
      <c r="E1611">
        <v>2854.6219999999998</v>
      </c>
      <c r="F1611">
        <v>2825.53</v>
      </c>
      <c r="O1611">
        <v>2855.2930000000001</v>
      </c>
      <c r="P1611">
        <v>2854.6219999999998</v>
      </c>
    </row>
    <row r="1612" spans="1:16" x14ac:dyDescent="0.25">
      <c r="A1612" s="9">
        <v>40771</v>
      </c>
      <c r="B1612">
        <v>2858.69</v>
      </c>
      <c r="C1612">
        <v>2865.7719999999999</v>
      </c>
      <c r="D1612">
        <v>2830.31</v>
      </c>
      <c r="E1612">
        <v>2836.8649999999998</v>
      </c>
      <c r="F1612">
        <v>2858.69</v>
      </c>
      <c r="O1612">
        <v>2865.7719999999999</v>
      </c>
      <c r="P1612">
        <v>2836.8649999999998</v>
      </c>
    </row>
    <row r="1613" spans="1:16" x14ac:dyDescent="0.25">
      <c r="A1613" s="9">
        <v>40772</v>
      </c>
      <c r="B1613">
        <v>2831.877</v>
      </c>
      <c r="C1613">
        <v>2850.2449999999999</v>
      </c>
      <c r="D1613">
        <v>2824.3780000000002</v>
      </c>
      <c r="E1613">
        <v>2830.64</v>
      </c>
      <c r="F1613">
        <v>2831.877</v>
      </c>
      <c r="O1613">
        <v>2850.2449999999999</v>
      </c>
      <c r="P1613">
        <v>2830.64</v>
      </c>
    </row>
    <row r="1614" spans="1:16" x14ac:dyDescent="0.25">
      <c r="A1614" s="9">
        <v>40773</v>
      </c>
      <c r="B1614">
        <v>2830.8890000000001</v>
      </c>
      <c r="C1614">
        <v>2832.4760000000001</v>
      </c>
      <c r="D1614">
        <v>2780.2649999999999</v>
      </c>
      <c r="E1614">
        <v>2783.3159999999998</v>
      </c>
      <c r="F1614">
        <v>2830.8890000000001</v>
      </c>
      <c r="O1614">
        <v>2832.4760000000001</v>
      </c>
      <c r="P1614">
        <v>2783.3159999999998</v>
      </c>
    </row>
    <row r="1615" spans="1:16" x14ac:dyDescent="0.25">
      <c r="A1615" s="9">
        <v>40774</v>
      </c>
      <c r="B1615">
        <v>2735.1280000000002</v>
      </c>
      <c r="C1615">
        <v>2756.598</v>
      </c>
      <c r="D1615">
        <v>2725.7069999999999</v>
      </c>
      <c r="E1615">
        <v>2749.6109999999999</v>
      </c>
      <c r="F1615">
        <v>2735.1280000000002</v>
      </c>
      <c r="O1615">
        <v>2756.598</v>
      </c>
      <c r="P1615">
        <v>2749.6109999999999</v>
      </c>
    </row>
    <row r="1616" spans="1:16" x14ac:dyDescent="0.25">
      <c r="A1616" s="9">
        <v>40777</v>
      </c>
      <c r="B1616">
        <v>2750.3150000000001</v>
      </c>
      <c r="C1616">
        <v>2770.884</v>
      </c>
      <c r="D1616">
        <v>2716.08</v>
      </c>
      <c r="E1616">
        <v>2724.3629999999998</v>
      </c>
      <c r="F1616">
        <v>2750.3150000000001</v>
      </c>
      <c r="O1616">
        <v>2770.884</v>
      </c>
      <c r="P1616">
        <v>2724.3629999999998</v>
      </c>
    </row>
    <row r="1617" spans="1:16" x14ac:dyDescent="0.25">
      <c r="A1617" s="9">
        <v>40778</v>
      </c>
      <c r="B1617">
        <v>2735.6</v>
      </c>
      <c r="C1617">
        <v>2766.8739999999998</v>
      </c>
      <c r="D1617">
        <v>2726.3270000000002</v>
      </c>
      <c r="E1617">
        <v>2766.4760000000001</v>
      </c>
      <c r="F1617">
        <v>2735.6</v>
      </c>
      <c r="O1617">
        <v>2766.8739999999998</v>
      </c>
      <c r="P1617">
        <v>2766.4760000000001</v>
      </c>
    </row>
    <row r="1618" spans="1:16" x14ac:dyDescent="0.25">
      <c r="A1618" s="9">
        <v>40779</v>
      </c>
      <c r="B1618">
        <v>2780.1179999999999</v>
      </c>
      <c r="C1618">
        <v>2788.29</v>
      </c>
      <c r="D1618">
        <v>2751.9810000000002</v>
      </c>
      <c r="E1618">
        <v>2758.4340000000002</v>
      </c>
      <c r="F1618">
        <v>2780.1179999999999</v>
      </c>
      <c r="O1618">
        <v>2788.29</v>
      </c>
      <c r="P1618">
        <v>2758.4340000000002</v>
      </c>
    </row>
    <row r="1619" spans="1:16" x14ac:dyDescent="0.25">
      <c r="A1619" s="9">
        <v>40780</v>
      </c>
      <c r="B1619">
        <v>2767.9430000000002</v>
      </c>
      <c r="C1619">
        <v>2849.3090000000002</v>
      </c>
      <c r="D1619">
        <v>2761.3180000000002</v>
      </c>
      <c r="E1619">
        <v>2848.0540000000001</v>
      </c>
      <c r="F1619">
        <v>2767.9430000000002</v>
      </c>
      <c r="O1619">
        <v>2849.3090000000002</v>
      </c>
      <c r="P1619">
        <v>2848.0540000000001</v>
      </c>
    </row>
    <row r="1620" spans="1:16" x14ac:dyDescent="0.25">
      <c r="A1620" s="9">
        <v>40781</v>
      </c>
      <c r="B1620">
        <v>2834.2429999999999</v>
      </c>
      <c r="C1620">
        <v>2846.8139999999999</v>
      </c>
      <c r="D1620">
        <v>2823.6990000000001</v>
      </c>
      <c r="E1620">
        <v>2841.1469999999999</v>
      </c>
      <c r="F1620">
        <v>2834.2429999999999</v>
      </c>
      <c r="O1620">
        <v>2846.8139999999999</v>
      </c>
      <c r="P1620">
        <v>2841.1469999999999</v>
      </c>
    </row>
    <row r="1621" spans="1:16" x14ac:dyDescent="0.25">
      <c r="A1621" s="9">
        <v>40784</v>
      </c>
      <c r="B1621">
        <v>2819.9070000000002</v>
      </c>
      <c r="C1621">
        <v>2819.9070000000002</v>
      </c>
      <c r="D1621">
        <v>2794.643</v>
      </c>
      <c r="E1621">
        <v>2800.212</v>
      </c>
      <c r="F1621">
        <v>2819.9070000000002</v>
      </c>
      <c r="O1621">
        <v>2819.9070000000002</v>
      </c>
      <c r="P1621">
        <v>2800.212</v>
      </c>
    </row>
    <row r="1622" spans="1:16" x14ac:dyDescent="0.25">
      <c r="A1622" s="9">
        <v>40785</v>
      </c>
      <c r="B1622">
        <v>2821.3310000000001</v>
      </c>
      <c r="C1622">
        <v>2850.0230000000001</v>
      </c>
      <c r="D1622">
        <v>2791.0279999999998</v>
      </c>
      <c r="E1622">
        <v>2793.6289999999999</v>
      </c>
      <c r="F1622">
        <v>2821.3310000000001</v>
      </c>
      <c r="O1622">
        <v>2850.0230000000001</v>
      </c>
      <c r="P1622">
        <v>2793.6289999999999</v>
      </c>
    </row>
    <row r="1623" spans="1:16" x14ac:dyDescent="0.25">
      <c r="A1623" s="9">
        <v>40786</v>
      </c>
      <c r="B1623">
        <v>2794.308</v>
      </c>
      <c r="C1623">
        <v>2806.3879999999999</v>
      </c>
      <c r="D1623">
        <v>2772.547</v>
      </c>
      <c r="E1623">
        <v>2800.0439999999999</v>
      </c>
      <c r="F1623">
        <v>2794.308</v>
      </c>
      <c r="O1623">
        <v>2806.3879999999999</v>
      </c>
      <c r="P1623">
        <v>2800.0439999999999</v>
      </c>
    </row>
    <row r="1624" spans="1:16" x14ac:dyDescent="0.25">
      <c r="A1624" s="9">
        <v>40787</v>
      </c>
      <c r="B1624">
        <v>2804.058</v>
      </c>
      <c r="C1624">
        <v>2820.91</v>
      </c>
      <c r="D1624">
        <v>2778.8760000000002</v>
      </c>
      <c r="E1624">
        <v>2786.223</v>
      </c>
      <c r="F1624">
        <v>2804.058</v>
      </c>
      <c r="O1624">
        <v>2820.91</v>
      </c>
      <c r="P1624">
        <v>2786.223</v>
      </c>
    </row>
    <row r="1625" spans="1:16" x14ac:dyDescent="0.25">
      <c r="A1625" s="9">
        <v>40788</v>
      </c>
      <c r="B1625">
        <v>2782.7020000000002</v>
      </c>
      <c r="C1625">
        <v>2789.5949999999998</v>
      </c>
      <c r="D1625">
        <v>2746.5709999999999</v>
      </c>
      <c r="E1625">
        <v>2755.317</v>
      </c>
      <c r="F1625">
        <v>2782.7020000000002</v>
      </c>
      <c r="O1625">
        <v>2789.5949999999998</v>
      </c>
      <c r="P1625">
        <v>2755.317</v>
      </c>
    </row>
    <row r="1626" spans="1:16" x14ac:dyDescent="0.25">
      <c r="A1626" s="9">
        <v>40791</v>
      </c>
      <c r="B1626">
        <v>2731.8319999999999</v>
      </c>
      <c r="C1626">
        <v>2731.8319999999999</v>
      </c>
      <c r="D1626">
        <v>2692.0369999999998</v>
      </c>
      <c r="E1626">
        <v>2693.57</v>
      </c>
      <c r="F1626">
        <v>2731.8319999999999</v>
      </c>
      <c r="O1626">
        <v>2731.8319999999999</v>
      </c>
      <c r="P1626">
        <v>2693.57</v>
      </c>
    </row>
    <row r="1627" spans="1:16" x14ac:dyDescent="0.25">
      <c r="A1627" s="9">
        <v>40792</v>
      </c>
      <c r="B1627">
        <v>2678.1570000000002</v>
      </c>
      <c r="C1627">
        <v>2693.7089999999998</v>
      </c>
      <c r="D1627">
        <v>2661.5729999999999</v>
      </c>
      <c r="E1627">
        <v>2675.203</v>
      </c>
      <c r="F1627">
        <v>2678.1570000000002</v>
      </c>
      <c r="O1627">
        <v>2693.7089999999998</v>
      </c>
      <c r="P1627">
        <v>2675.203</v>
      </c>
    </row>
    <row r="1628" spans="1:16" x14ac:dyDescent="0.25">
      <c r="A1628" s="9">
        <v>40793</v>
      </c>
      <c r="B1628">
        <v>2688.8969999999999</v>
      </c>
      <c r="C1628">
        <v>2732.5120000000002</v>
      </c>
      <c r="D1628">
        <v>2685.4920000000002</v>
      </c>
      <c r="E1628">
        <v>2731.7669999999998</v>
      </c>
      <c r="F1628">
        <v>2688.8969999999999</v>
      </c>
      <c r="O1628">
        <v>2732.5120000000002</v>
      </c>
      <c r="P1628">
        <v>2731.7669999999998</v>
      </c>
    </row>
    <row r="1629" spans="1:16" x14ac:dyDescent="0.25">
      <c r="A1629" s="9">
        <v>40794</v>
      </c>
      <c r="B1629">
        <v>2742.0149999999999</v>
      </c>
      <c r="C1629">
        <v>2745.0659999999998</v>
      </c>
      <c r="D1629">
        <v>2715.6819999999998</v>
      </c>
      <c r="E1629">
        <v>2716.2220000000002</v>
      </c>
      <c r="F1629">
        <v>2742.0149999999999</v>
      </c>
      <c r="O1629">
        <v>2745.0659999999998</v>
      </c>
      <c r="P1629">
        <v>2716.2220000000002</v>
      </c>
    </row>
    <row r="1630" spans="1:16" x14ac:dyDescent="0.25">
      <c r="A1630" s="9">
        <v>40795</v>
      </c>
      <c r="B1630">
        <v>2730.9209999999998</v>
      </c>
      <c r="C1630">
        <v>2758.1219999999998</v>
      </c>
      <c r="D1630">
        <v>2704.0859999999998</v>
      </c>
      <c r="E1630">
        <v>2715.1860000000001</v>
      </c>
      <c r="F1630">
        <v>2730.9209999999998</v>
      </c>
      <c r="O1630">
        <v>2758.1219999999998</v>
      </c>
      <c r="P1630">
        <v>2715.1860000000001</v>
      </c>
    </row>
    <row r="1631" spans="1:16" x14ac:dyDescent="0.25">
      <c r="A1631" s="9">
        <v>40799</v>
      </c>
      <c r="B1631">
        <v>2681.1</v>
      </c>
      <c r="C1631">
        <v>2696.7660000000001</v>
      </c>
      <c r="D1631">
        <v>2666.6559999999999</v>
      </c>
      <c r="E1631">
        <v>2691.5929999999998</v>
      </c>
      <c r="F1631">
        <v>2681.1</v>
      </c>
      <c r="O1631">
        <v>2696.7660000000001</v>
      </c>
      <c r="P1631">
        <v>2691.5929999999998</v>
      </c>
    </row>
    <row r="1632" spans="1:16" x14ac:dyDescent="0.25">
      <c r="A1632" s="9">
        <v>40800</v>
      </c>
      <c r="B1632">
        <v>2700.3009999999999</v>
      </c>
      <c r="C1632">
        <v>2710.355</v>
      </c>
      <c r="D1632">
        <v>2655.6869999999999</v>
      </c>
      <c r="E1632">
        <v>2709.3020000000001</v>
      </c>
      <c r="F1632">
        <v>2700.3009999999999</v>
      </c>
      <c r="O1632">
        <v>2710.355</v>
      </c>
      <c r="P1632">
        <v>2709.3020000000001</v>
      </c>
    </row>
    <row r="1633" spans="1:16" x14ac:dyDescent="0.25">
      <c r="A1633" s="9">
        <v>40801</v>
      </c>
      <c r="B1633">
        <v>2708.5360000000001</v>
      </c>
      <c r="C1633">
        <v>2725.991</v>
      </c>
      <c r="D1633">
        <v>2698.9879999999998</v>
      </c>
      <c r="E1633">
        <v>2699.3760000000002</v>
      </c>
      <c r="F1633">
        <v>2708.5360000000001</v>
      </c>
      <c r="O1633">
        <v>2725.991</v>
      </c>
      <c r="P1633">
        <v>2699.3760000000002</v>
      </c>
    </row>
    <row r="1634" spans="1:16" x14ac:dyDescent="0.25">
      <c r="A1634" s="9">
        <v>40802</v>
      </c>
      <c r="B1634">
        <v>2715.145</v>
      </c>
      <c r="C1634">
        <v>2726.8690000000001</v>
      </c>
      <c r="D1634">
        <v>2699.1019999999999</v>
      </c>
      <c r="E1634">
        <v>2704.8519999999999</v>
      </c>
      <c r="F1634">
        <v>2715.145</v>
      </c>
      <c r="O1634">
        <v>2726.8690000000001</v>
      </c>
      <c r="P1634">
        <v>2704.8519999999999</v>
      </c>
    </row>
    <row r="1635" spans="1:16" x14ac:dyDescent="0.25">
      <c r="A1635" s="9">
        <v>40805</v>
      </c>
      <c r="B1635">
        <v>2690.7190000000001</v>
      </c>
      <c r="C1635">
        <v>2690.7190000000001</v>
      </c>
      <c r="D1635">
        <v>2656.0880000000002</v>
      </c>
      <c r="E1635">
        <v>2656.1350000000002</v>
      </c>
      <c r="F1635">
        <v>2690.7190000000001</v>
      </c>
      <c r="O1635">
        <v>2690.7190000000001</v>
      </c>
      <c r="P1635">
        <v>2656.1350000000002</v>
      </c>
    </row>
    <row r="1636" spans="1:16" x14ac:dyDescent="0.25">
      <c r="A1636" s="9">
        <v>40806</v>
      </c>
      <c r="B1636">
        <v>2652.288</v>
      </c>
      <c r="C1636">
        <v>2682.5540000000001</v>
      </c>
      <c r="D1636">
        <v>2649.1219999999998</v>
      </c>
      <c r="E1636">
        <v>2672.123</v>
      </c>
      <c r="F1636">
        <v>2652.288</v>
      </c>
      <c r="O1636">
        <v>2682.5540000000001</v>
      </c>
      <c r="P1636">
        <v>2672.123</v>
      </c>
    </row>
    <row r="1637" spans="1:16" x14ac:dyDescent="0.25">
      <c r="A1637" s="9">
        <v>40807</v>
      </c>
      <c r="B1637">
        <v>2674.7150000000001</v>
      </c>
      <c r="C1637">
        <v>2756.7269999999999</v>
      </c>
      <c r="D1637">
        <v>2659.4409999999998</v>
      </c>
      <c r="E1637">
        <v>2749.6289999999999</v>
      </c>
      <c r="F1637">
        <v>2674.7150000000001</v>
      </c>
      <c r="O1637">
        <v>2756.7269999999999</v>
      </c>
      <c r="P1637">
        <v>2749.6289999999999</v>
      </c>
    </row>
    <row r="1638" spans="1:16" x14ac:dyDescent="0.25">
      <c r="A1638" s="9">
        <v>40808</v>
      </c>
      <c r="B1638">
        <v>2725.1729999999998</v>
      </c>
      <c r="C1638">
        <v>2733.8960000000002</v>
      </c>
      <c r="D1638">
        <v>2673.69</v>
      </c>
      <c r="E1638">
        <v>2674.248</v>
      </c>
      <c r="F1638">
        <v>2725.1729999999998</v>
      </c>
      <c r="O1638">
        <v>2733.8960000000002</v>
      </c>
      <c r="P1638">
        <v>2674.248</v>
      </c>
    </row>
    <row r="1639" spans="1:16" x14ac:dyDescent="0.25">
      <c r="A1639" s="9">
        <v>40809</v>
      </c>
      <c r="B1639">
        <v>2635.518</v>
      </c>
      <c r="C1639">
        <v>2671.5680000000002</v>
      </c>
      <c r="D1639">
        <v>2627.2040000000002</v>
      </c>
      <c r="E1639">
        <v>2665.0120000000002</v>
      </c>
      <c r="F1639">
        <v>2635.518</v>
      </c>
      <c r="O1639">
        <v>2671.5680000000002</v>
      </c>
      <c r="P1639">
        <v>2665.0120000000002</v>
      </c>
    </row>
    <row r="1640" spans="1:16" x14ac:dyDescent="0.25">
      <c r="A1640" s="9">
        <v>40812</v>
      </c>
      <c r="B1640">
        <v>2643.279</v>
      </c>
      <c r="C1640">
        <v>2673.9259999999999</v>
      </c>
      <c r="D1640">
        <v>2615.538</v>
      </c>
      <c r="E1640">
        <v>2623.6550000000002</v>
      </c>
      <c r="F1640">
        <v>2643.279</v>
      </c>
      <c r="O1640">
        <v>2673.9259999999999</v>
      </c>
      <c r="P1640">
        <v>2623.6550000000002</v>
      </c>
    </row>
    <row r="1641" spans="1:16" x14ac:dyDescent="0.25">
      <c r="A1641" s="9">
        <v>40813</v>
      </c>
      <c r="B1641">
        <v>2643.68</v>
      </c>
      <c r="C1641">
        <v>2662.8359999999998</v>
      </c>
      <c r="D1641">
        <v>2625.8510000000001</v>
      </c>
      <c r="E1641">
        <v>2649.114</v>
      </c>
      <c r="F1641">
        <v>2643.68</v>
      </c>
      <c r="O1641">
        <v>2662.8359999999998</v>
      </c>
      <c r="P1641">
        <v>2649.114</v>
      </c>
    </row>
    <row r="1642" spans="1:16" x14ac:dyDescent="0.25">
      <c r="A1642" s="9">
        <v>40814</v>
      </c>
      <c r="B1642">
        <v>2666.2280000000001</v>
      </c>
      <c r="C1642">
        <v>2670.076</v>
      </c>
      <c r="D1642">
        <v>2612.261</v>
      </c>
      <c r="E1642">
        <v>2620.3150000000001</v>
      </c>
      <c r="F1642">
        <v>2666.2280000000001</v>
      </c>
      <c r="O1642">
        <v>2670.076</v>
      </c>
      <c r="P1642">
        <v>2620.3150000000001</v>
      </c>
    </row>
    <row r="1643" spans="1:16" x14ac:dyDescent="0.25">
      <c r="A1643" s="9">
        <v>40815</v>
      </c>
      <c r="B1643">
        <v>2605.134</v>
      </c>
      <c r="C1643">
        <v>2625.683</v>
      </c>
      <c r="D1643">
        <v>2592.605</v>
      </c>
      <c r="E1643">
        <v>2600.1610000000001</v>
      </c>
      <c r="F1643">
        <v>2605.134</v>
      </c>
      <c r="O1643">
        <v>2625.683</v>
      </c>
      <c r="P1643">
        <v>2600.1610000000001</v>
      </c>
    </row>
    <row r="1644" spans="1:16" x14ac:dyDescent="0.25">
      <c r="A1644" s="9">
        <v>40816</v>
      </c>
      <c r="B1644">
        <v>2606.973</v>
      </c>
      <c r="C1644">
        <v>2616.723</v>
      </c>
      <c r="D1644">
        <v>2585.404</v>
      </c>
      <c r="E1644">
        <v>2594.9969999999998</v>
      </c>
      <c r="F1644">
        <v>2606.973</v>
      </c>
      <c r="O1644">
        <v>2616.723</v>
      </c>
      <c r="P1644">
        <v>2594.9969999999998</v>
      </c>
    </row>
    <row r="1645" spans="1:16" x14ac:dyDescent="0.25">
      <c r="A1645" s="9">
        <v>40826</v>
      </c>
      <c r="B1645">
        <v>2601.5010000000002</v>
      </c>
      <c r="C1645">
        <v>2607.7719999999999</v>
      </c>
      <c r="D1645">
        <v>2578.2660000000001</v>
      </c>
      <c r="E1645">
        <v>2583.1619999999998</v>
      </c>
      <c r="F1645">
        <v>2601.5010000000002</v>
      </c>
      <c r="O1645">
        <v>2607.7719999999999</v>
      </c>
      <c r="P1645">
        <v>2583.1619999999998</v>
      </c>
    </row>
    <row r="1646" spans="1:16" x14ac:dyDescent="0.25">
      <c r="A1646" s="9">
        <v>40827</v>
      </c>
      <c r="B1646">
        <v>2648.2449999999999</v>
      </c>
      <c r="C1646">
        <v>2661.0010000000002</v>
      </c>
      <c r="D1646">
        <v>2538.248</v>
      </c>
      <c r="E1646">
        <v>2564.0819999999999</v>
      </c>
      <c r="F1646">
        <v>2648.2449999999999</v>
      </c>
      <c r="O1646">
        <v>2661.0010000000002</v>
      </c>
      <c r="P1646">
        <v>2564.0819999999999</v>
      </c>
    </row>
    <row r="1647" spans="1:16" x14ac:dyDescent="0.25">
      <c r="A1647" s="9">
        <v>40828</v>
      </c>
      <c r="B1647">
        <v>2547.933</v>
      </c>
      <c r="C1647">
        <v>2644.672</v>
      </c>
      <c r="D1647">
        <v>2527.9409999999998</v>
      </c>
      <c r="E1647">
        <v>2641.663</v>
      </c>
      <c r="F1647">
        <v>2547.933</v>
      </c>
      <c r="O1647">
        <v>2644.672</v>
      </c>
      <c r="P1647">
        <v>2641.663</v>
      </c>
    </row>
    <row r="1648" spans="1:16" x14ac:dyDescent="0.25">
      <c r="A1648" s="9">
        <v>40829</v>
      </c>
      <c r="B1648">
        <v>2629.7979999999998</v>
      </c>
      <c r="C1648">
        <v>2660.239</v>
      </c>
      <c r="D1648">
        <v>2622.5740000000001</v>
      </c>
      <c r="E1648">
        <v>2654.4749999999999</v>
      </c>
      <c r="F1648">
        <v>2629.7979999999998</v>
      </c>
      <c r="O1648">
        <v>2660.239</v>
      </c>
      <c r="P1648">
        <v>2654.4749999999999</v>
      </c>
    </row>
    <row r="1649" spans="1:16" x14ac:dyDescent="0.25">
      <c r="A1649" s="9">
        <v>40830</v>
      </c>
      <c r="B1649">
        <v>2648.07</v>
      </c>
      <c r="C1649">
        <v>2658.3760000000002</v>
      </c>
      <c r="D1649">
        <v>2627.4070000000002</v>
      </c>
      <c r="E1649">
        <v>2651.248</v>
      </c>
      <c r="F1649">
        <v>2648.07</v>
      </c>
      <c r="O1649">
        <v>2658.3760000000002</v>
      </c>
      <c r="P1649">
        <v>2651.248</v>
      </c>
    </row>
    <row r="1650" spans="1:16" x14ac:dyDescent="0.25">
      <c r="A1650" s="9">
        <v>40833</v>
      </c>
      <c r="B1650">
        <v>2655.44</v>
      </c>
      <c r="C1650">
        <v>2676.585</v>
      </c>
      <c r="D1650">
        <v>2644.663</v>
      </c>
      <c r="E1650">
        <v>2656.82</v>
      </c>
      <c r="F1650">
        <v>2655.44</v>
      </c>
      <c r="O1650">
        <v>2676.585</v>
      </c>
      <c r="P1650">
        <v>2656.82</v>
      </c>
    </row>
    <row r="1651" spans="1:16" x14ac:dyDescent="0.25">
      <c r="A1651" s="9">
        <v>40834</v>
      </c>
      <c r="B1651">
        <v>2638.7040000000002</v>
      </c>
      <c r="C1651">
        <v>2642.7330000000002</v>
      </c>
      <c r="D1651">
        <v>2584.6909999999998</v>
      </c>
      <c r="E1651">
        <v>2586.7869999999998</v>
      </c>
      <c r="F1651">
        <v>2638.7040000000002</v>
      </c>
      <c r="O1651">
        <v>2642.7330000000002</v>
      </c>
      <c r="P1651">
        <v>2586.7869999999998</v>
      </c>
    </row>
    <row r="1652" spans="1:16" x14ac:dyDescent="0.25">
      <c r="A1652" s="9">
        <v>40835</v>
      </c>
      <c r="B1652">
        <v>2595.2629999999999</v>
      </c>
      <c r="C1652">
        <v>2612.1210000000001</v>
      </c>
      <c r="D1652">
        <v>2578.2979999999998</v>
      </c>
      <c r="E1652">
        <v>2580.768</v>
      </c>
      <c r="F1652">
        <v>2595.2629999999999</v>
      </c>
      <c r="O1652">
        <v>2612.1210000000001</v>
      </c>
      <c r="P1652">
        <v>2580.768</v>
      </c>
    </row>
    <row r="1653" spans="1:16" x14ac:dyDescent="0.25">
      <c r="A1653" s="9">
        <v>40836</v>
      </c>
      <c r="B1653">
        <v>2566.9989999999998</v>
      </c>
      <c r="C1653">
        <v>2572.44</v>
      </c>
      <c r="D1653">
        <v>2501.2919999999999</v>
      </c>
      <c r="E1653">
        <v>2517.915</v>
      </c>
      <c r="F1653">
        <v>2566.9989999999998</v>
      </c>
      <c r="O1653">
        <v>2572.44</v>
      </c>
      <c r="P1653">
        <v>2517.915</v>
      </c>
    </row>
    <row r="1654" spans="1:16" x14ac:dyDescent="0.25">
      <c r="A1654" s="9">
        <v>40837</v>
      </c>
      <c r="B1654">
        <v>2520.6309999999999</v>
      </c>
      <c r="C1654">
        <v>2530.56</v>
      </c>
      <c r="D1654">
        <v>2498.0329999999999</v>
      </c>
      <c r="E1654">
        <v>2499.0549999999998</v>
      </c>
      <c r="F1654">
        <v>2520.6309999999999</v>
      </c>
      <c r="O1654">
        <v>2530.56</v>
      </c>
      <c r="P1654">
        <v>2499.0549999999998</v>
      </c>
    </row>
    <row r="1655" spans="1:16" x14ac:dyDescent="0.25">
      <c r="A1655" s="9">
        <v>40840</v>
      </c>
      <c r="B1655">
        <v>2506.2339999999999</v>
      </c>
      <c r="C1655">
        <v>2563.8969999999999</v>
      </c>
      <c r="D1655">
        <v>2490.4929999999999</v>
      </c>
      <c r="E1655">
        <v>2561.239</v>
      </c>
      <c r="F1655">
        <v>2506.2339999999999</v>
      </c>
      <c r="O1655">
        <v>2563.8969999999999</v>
      </c>
      <c r="P1655">
        <v>2561.239</v>
      </c>
    </row>
    <row r="1656" spans="1:16" x14ac:dyDescent="0.25">
      <c r="A1656" s="9">
        <v>40841</v>
      </c>
      <c r="B1656">
        <v>2557.5169999999998</v>
      </c>
      <c r="C1656">
        <v>2618.5509999999999</v>
      </c>
      <c r="D1656">
        <v>2548.7469999999998</v>
      </c>
      <c r="E1656">
        <v>2610.3220000000001</v>
      </c>
      <c r="F1656">
        <v>2557.5169999999998</v>
      </c>
      <c r="O1656">
        <v>2618.5509999999999</v>
      </c>
      <c r="P1656">
        <v>2610.3220000000001</v>
      </c>
    </row>
    <row r="1657" spans="1:16" x14ac:dyDescent="0.25">
      <c r="A1657" s="9">
        <v>40842</v>
      </c>
      <c r="B1657">
        <v>2597.34</v>
      </c>
      <c r="C1657">
        <v>2654.64</v>
      </c>
      <c r="D1657">
        <v>2595.42</v>
      </c>
      <c r="E1657">
        <v>2627.94</v>
      </c>
      <c r="F1657">
        <v>2597.34</v>
      </c>
      <c r="O1657">
        <v>2654.64</v>
      </c>
      <c r="P1657">
        <v>2627.94</v>
      </c>
    </row>
    <row r="1658" spans="1:16" x14ac:dyDescent="0.25">
      <c r="A1658" s="9">
        <v>40843</v>
      </c>
      <c r="B1658">
        <v>2632.1669999999999</v>
      </c>
      <c r="C1658">
        <v>2654.1030000000001</v>
      </c>
      <c r="D1658">
        <v>2626.9580000000001</v>
      </c>
      <c r="E1658">
        <v>2635.585</v>
      </c>
      <c r="F1658">
        <v>2632.1669999999999</v>
      </c>
      <c r="O1658">
        <v>2654.1030000000001</v>
      </c>
      <c r="P1658">
        <v>2635.585</v>
      </c>
    </row>
    <row r="1659" spans="1:16" x14ac:dyDescent="0.25">
      <c r="A1659" s="9">
        <v>40844</v>
      </c>
      <c r="B1659">
        <v>2667.346</v>
      </c>
      <c r="C1659">
        <v>2697.125</v>
      </c>
      <c r="D1659">
        <v>2664.826</v>
      </c>
      <c r="E1659">
        <v>2683.7049999999999</v>
      </c>
      <c r="F1659">
        <v>2667.346</v>
      </c>
      <c r="O1659">
        <v>2697.125</v>
      </c>
      <c r="P1659">
        <v>2683.7049999999999</v>
      </c>
    </row>
    <row r="1660" spans="1:16" x14ac:dyDescent="0.25">
      <c r="A1660" s="9">
        <v>40847</v>
      </c>
      <c r="B1660">
        <v>2679.3220000000001</v>
      </c>
      <c r="C1660">
        <v>2688.9259999999999</v>
      </c>
      <c r="D1660">
        <v>2661.4639999999999</v>
      </c>
      <c r="E1660">
        <v>2673.5320000000002</v>
      </c>
      <c r="F1660">
        <v>2679.3220000000001</v>
      </c>
      <c r="O1660">
        <v>2688.9259999999999</v>
      </c>
      <c r="P1660">
        <v>2673.5320000000002</v>
      </c>
    </row>
    <row r="1661" spans="1:16" x14ac:dyDescent="0.25">
      <c r="A1661" s="9">
        <v>40848</v>
      </c>
      <c r="B1661">
        <v>2653.6329999999998</v>
      </c>
      <c r="C1661">
        <v>2700.04</v>
      </c>
      <c r="D1661">
        <v>2650.0459999999998</v>
      </c>
      <c r="E1661">
        <v>2678.3989999999999</v>
      </c>
      <c r="F1661">
        <v>2653.6329999999998</v>
      </c>
      <c r="O1661">
        <v>2700.04</v>
      </c>
      <c r="P1661">
        <v>2678.3989999999999</v>
      </c>
    </row>
    <row r="1662" spans="1:16" x14ac:dyDescent="0.25">
      <c r="A1662" s="9">
        <v>40849</v>
      </c>
      <c r="B1662">
        <v>2641.9960000000001</v>
      </c>
      <c r="C1662">
        <v>2714.1709999999998</v>
      </c>
      <c r="D1662">
        <v>2635.1930000000002</v>
      </c>
      <c r="E1662">
        <v>2713.3389999999999</v>
      </c>
      <c r="F1662">
        <v>2641.9960000000001</v>
      </c>
      <c r="O1662">
        <v>2714.1709999999998</v>
      </c>
      <c r="P1662">
        <v>2713.3389999999999</v>
      </c>
    </row>
    <row r="1663" spans="1:16" x14ac:dyDescent="0.25">
      <c r="A1663" s="9">
        <v>40850</v>
      </c>
      <c r="B1663">
        <v>2720.9079999999999</v>
      </c>
      <c r="C1663">
        <v>2752.1759999999999</v>
      </c>
      <c r="D1663">
        <v>2718.6660000000002</v>
      </c>
      <c r="E1663">
        <v>2719.5610000000001</v>
      </c>
      <c r="F1663">
        <v>2720.9079999999999</v>
      </c>
      <c r="O1663">
        <v>2752.1759999999999</v>
      </c>
      <c r="P1663">
        <v>2719.5610000000001</v>
      </c>
    </row>
    <row r="1664" spans="1:16" x14ac:dyDescent="0.25">
      <c r="A1664" s="9">
        <v>40851</v>
      </c>
      <c r="B1664">
        <v>2743.9090000000001</v>
      </c>
      <c r="C1664">
        <v>2751.471</v>
      </c>
      <c r="D1664">
        <v>2722.029</v>
      </c>
      <c r="E1664">
        <v>2735.9050000000002</v>
      </c>
      <c r="F1664">
        <v>2743.9090000000001</v>
      </c>
      <c r="O1664">
        <v>2751.471</v>
      </c>
      <c r="P1664">
        <v>2735.9050000000002</v>
      </c>
    </row>
    <row r="1665" spans="1:16" x14ac:dyDescent="0.25">
      <c r="A1665" s="9">
        <v>40854</v>
      </c>
      <c r="B1665">
        <v>2724.3580000000002</v>
      </c>
      <c r="C1665">
        <v>2749.4810000000002</v>
      </c>
      <c r="D1665">
        <v>2717.491</v>
      </c>
      <c r="E1665">
        <v>2723.134</v>
      </c>
      <c r="F1665">
        <v>2724.3580000000002</v>
      </c>
      <c r="O1665">
        <v>2749.4810000000002</v>
      </c>
      <c r="P1665">
        <v>2723.134</v>
      </c>
    </row>
    <row r="1666" spans="1:16" x14ac:dyDescent="0.25">
      <c r="A1666" s="9">
        <v>40855</v>
      </c>
      <c r="B1666">
        <v>2729.2840000000001</v>
      </c>
      <c r="C1666">
        <v>2746.373</v>
      </c>
      <c r="D1666">
        <v>2718.0149999999999</v>
      </c>
      <c r="E1666">
        <v>2721.6610000000001</v>
      </c>
      <c r="F1666">
        <v>2729.2840000000001</v>
      </c>
      <c r="O1666">
        <v>2746.373</v>
      </c>
      <c r="P1666">
        <v>2721.6610000000001</v>
      </c>
    </row>
    <row r="1667" spans="1:16" x14ac:dyDescent="0.25">
      <c r="A1667" s="9">
        <v>40856</v>
      </c>
      <c r="B1667">
        <v>2734.8710000000001</v>
      </c>
      <c r="C1667">
        <v>2747.7979999999998</v>
      </c>
      <c r="D1667">
        <v>2704.288</v>
      </c>
      <c r="E1667">
        <v>2742.7</v>
      </c>
      <c r="F1667">
        <v>2734.8710000000001</v>
      </c>
      <c r="O1667">
        <v>2747.7979999999998</v>
      </c>
      <c r="P1667">
        <v>2742.7</v>
      </c>
    </row>
    <row r="1668" spans="1:16" x14ac:dyDescent="0.25">
      <c r="A1668" s="9">
        <v>40857</v>
      </c>
      <c r="B1668">
        <v>2714.4319999999998</v>
      </c>
      <c r="C1668">
        <v>2724.7620000000002</v>
      </c>
      <c r="D1668">
        <v>2694.009</v>
      </c>
      <c r="E1668">
        <v>2694.9650000000001</v>
      </c>
      <c r="F1668">
        <v>2714.4319999999998</v>
      </c>
      <c r="O1668">
        <v>2724.7620000000002</v>
      </c>
      <c r="P1668">
        <v>2694.9650000000001</v>
      </c>
    </row>
    <row r="1669" spans="1:16" x14ac:dyDescent="0.25">
      <c r="A1669" s="9">
        <v>40858</v>
      </c>
      <c r="B1669">
        <v>2702.7220000000002</v>
      </c>
      <c r="C1669">
        <v>2710.9009999999998</v>
      </c>
      <c r="D1669">
        <v>2685.2150000000001</v>
      </c>
      <c r="E1669">
        <v>2692.0079999999998</v>
      </c>
      <c r="F1669">
        <v>2702.7220000000002</v>
      </c>
      <c r="O1669">
        <v>2710.9009999999998</v>
      </c>
      <c r="P1669">
        <v>2692.0079999999998</v>
      </c>
    </row>
    <row r="1670" spans="1:16" x14ac:dyDescent="0.25">
      <c r="A1670" s="9">
        <v>40861</v>
      </c>
      <c r="B1670">
        <v>2714.011</v>
      </c>
      <c r="C1670">
        <v>2753.1170000000002</v>
      </c>
      <c r="D1670">
        <v>2713.0050000000001</v>
      </c>
      <c r="E1670">
        <v>2752.09</v>
      </c>
      <c r="F1670">
        <v>2714.011</v>
      </c>
      <c r="O1670">
        <v>2753.1170000000002</v>
      </c>
      <c r="P1670">
        <v>2752.09</v>
      </c>
    </row>
    <row r="1671" spans="1:16" x14ac:dyDescent="0.25">
      <c r="A1671" s="9">
        <v>40862</v>
      </c>
      <c r="B1671">
        <v>2748.2089999999998</v>
      </c>
      <c r="C1671">
        <v>2761.2910000000002</v>
      </c>
      <c r="D1671">
        <v>2742.085</v>
      </c>
      <c r="E1671">
        <v>2751.116</v>
      </c>
      <c r="F1671">
        <v>2748.2089999999998</v>
      </c>
      <c r="O1671">
        <v>2761.2910000000002</v>
      </c>
      <c r="P1671">
        <v>2751.116</v>
      </c>
    </row>
    <row r="1672" spans="1:16" x14ac:dyDescent="0.25">
      <c r="A1672" s="9">
        <v>40863</v>
      </c>
      <c r="B1672">
        <v>2752.819</v>
      </c>
      <c r="C1672">
        <v>2753.2710000000002</v>
      </c>
      <c r="D1672">
        <v>2670.453</v>
      </c>
      <c r="E1672">
        <v>2680.0369999999998</v>
      </c>
      <c r="F1672">
        <v>2752.819</v>
      </c>
      <c r="O1672">
        <v>2753.2710000000002</v>
      </c>
      <c r="P1672">
        <v>2680.0369999999998</v>
      </c>
    </row>
    <row r="1673" spans="1:16" x14ac:dyDescent="0.25">
      <c r="A1673" s="9">
        <v>40864</v>
      </c>
      <c r="B1673">
        <v>2682.7660000000001</v>
      </c>
      <c r="C1673">
        <v>2699.663</v>
      </c>
      <c r="D1673">
        <v>2674.74</v>
      </c>
      <c r="E1673">
        <v>2676.3249999999998</v>
      </c>
      <c r="F1673">
        <v>2682.7660000000001</v>
      </c>
      <c r="O1673">
        <v>2699.663</v>
      </c>
      <c r="P1673">
        <v>2676.3249999999998</v>
      </c>
    </row>
    <row r="1674" spans="1:16" x14ac:dyDescent="0.25">
      <c r="A1674" s="9">
        <v>40865</v>
      </c>
      <c r="B1674">
        <v>2659.7170000000001</v>
      </c>
      <c r="C1674">
        <v>2661.5059999999999</v>
      </c>
      <c r="D1674">
        <v>2613.625</v>
      </c>
      <c r="E1674">
        <v>2619.951</v>
      </c>
      <c r="F1674">
        <v>2659.7170000000001</v>
      </c>
      <c r="O1674">
        <v>2661.5059999999999</v>
      </c>
      <c r="P1674">
        <v>2619.951</v>
      </c>
    </row>
    <row r="1675" spans="1:16" x14ac:dyDescent="0.25">
      <c r="A1675" s="9">
        <v>40868</v>
      </c>
      <c r="B1675">
        <v>2621.2939999999999</v>
      </c>
      <c r="C1675">
        <v>2626.0059999999999</v>
      </c>
      <c r="D1675">
        <v>2599.4189999999999</v>
      </c>
      <c r="E1675">
        <v>2619.6860000000001</v>
      </c>
      <c r="F1675">
        <v>2621.2939999999999</v>
      </c>
      <c r="O1675">
        <v>2626.0059999999999</v>
      </c>
      <c r="P1675">
        <v>2619.6860000000001</v>
      </c>
    </row>
    <row r="1676" spans="1:16" x14ac:dyDescent="0.25">
      <c r="A1676" s="9">
        <v>40869</v>
      </c>
      <c r="B1676">
        <v>2604.4459999999999</v>
      </c>
      <c r="C1676">
        <v>2617.96</v>
      </c>
      <c r="D1676">
        <v>2587.8110000000001</v>
      </c>
      <c r="E1676">
        <v>2611.857</v>
      </c>
      <c r="F1676">
        <v>2604.4459999999999</v>
      </c>
      <c r="O1676">
        <v>2617.96</v>
      </c>
      <c r="P1676">
        <v>2611.857</v>
      </c>
    </row>
    <row r="1677" spans="1:16" x14ac:dyDescent="0.25">
      <c r="A1677" s="9">
        <v>40870</v>
      </c>
      <c r="B1677">
        <v>2616.7139999999999</v>
      </c>
      <c r="C1677">
        <v>2619.6849999999999</v>
      </c>
      <c r="D1677">
        <v>2583.0279999999998</v>
      </c>
      <c r="E1677">
        <v>2587.489</v>
      </c>
      <c r="F1677">
        <v>2616.7139999999999</v>
      </c>
      <c r="O1677">
        <v>2619.6849999999999</v>
      </c>
      <c r="P1677">
        <v>2587.489</v>
      </c>
    </row>
    <row r="1678" spans="1:16" x14ac:dyDescent="0.25">
      <c r="A1678" s="9">
        <v>40871</v>
      </c>
      <c r="B1678">
        <v>2570.7060000000001</v>
      </c>
      <c r="C1678">
        <v>2603.52</v>
      </c>
      <c r="D1678">
        <v>2560.7379999999998</v>
      </c>
      <c r="E1678">
        <v>2588.3020000000001</v>
      </c>
      <c r="F1678">
        <v>2570.7060000000001</v>
      </c>
      <c r="O1678">
        <v>2603.52</v>
      </c>
      <c r="P1678">
        <v>2588.3020000000001</v>
      </c>
    </row>
    <row r="1679" spans="1:16" x14ac:dyDescent="0.25">
      <c r="A1679" s="9">
        <v>40872</v>
      </c>
      <c r="B1679">
        <v>2583.6060000000002</v>
      </c>
      <c r="C1679">
        <v>2597.44</v>
      </c>
      <c r="D1679">
        <v>2561.9679999999998</v>
      </c>
      <c r="E1679">
        <v>2568.596</v>
      </c>
      <c r="F1679">
        <v>2583.6060000000002</v>
      </c>
      <c r="O1679">
        <v>2597.44</v>
      </c>
      <c r="P1679">
        <v>2568.596</v>
      </c>
    </row>
    <row r="1680" spans="1:16" x14ac:dyDescent="0.25">
      <c r="A1680" s="9">
        <v>40875</v>
      </c>
      <c r="B1680">
        <v>2576.7420000000002</v>
      </c>
      <c r="C1680">
        <v>2591.9969999999998</v>
      </c>
      <c r="D1680">
        <v>2563.9580000000001</v>
      </c>
      <c r="E1680">
        <v>2575.3739999999998</v>
      </c>
      <c r="F1680">
        <v>2576.7420000000002</v>
      </c>
      <c r="O1680">
        <v>2591.9969999999998</v>
      </c>
      <c r="P1680">
        <v>2575.3739999999998</v>
      </c>
    </row>
    <row r="1681" spans="1:16" x14ac:dyDescent="0.25">
      <c r="A1681" s="9">
        <v>40876</v>
      </c>
      <c r="B1681">
        <v>2594.5169999999998</v>
      </c>
      <c r="C1681">
        <v>2611.2359999999999</v>
      </c>
      <c r="D1681">
        <v>2583.5459999999998</v>
      </c>
      <c r="E1681">
        <v>2609.2809999999999</v>
      </c>
      <c r="F1681">
        <v>2594.5169999999998</v>
      </c>
      <c r="O1681">
        <v>2611.2359999999999</v>
      </c>
      <c r="P1681">
        <v>2609.2809999999999</v>
      </c>
    </row>
    <row r="1682" spans="1:16" x14ac:dyDescent="0.25">
      <c r="A1682" s="9">
        <v>40877</v>
      </c>
      <c r="B1682">
        <v>2602.1170000000002</v>
      </c>
      <c r="C1682">
        <v>2604.4989999999998</v>
      </c>
      <c r="D1682">
        <v>2512.2240000000002</v>
      </c>
      <c r="E1682">
        <v>2526.5610000000001</v>
      </c>
      <c r="F1682">
        <v>2602.1170000000002</v>
      </c>
      <c r="O1682">
        <v>2604.4989999999998</v>
      </c>
      <c r="P1682">
        <v>2526.5610000000001</v>
      </c>
    </row>
    <row r="1683" spans="1:16" x14ac:dyDescent="0.25">
      <c r="A1683" s="9">
        <v>40878</v>
      </c>
      <c r="B1683">
        <v>2592.8739999999998</v>
      </c>
      <c r="C1683">
        <v>2623.7440000000001</v>
      </c>
      <c r="D1683">
        <v>2573.5880000000002</v>
      </c>
      <c r="E1683">
        <v>2578.674</v>
      </c>
      <c r="F1683">
        <v>2592.8739999999998</v>
      </c>
      <c r="O1683">
        <v>2623.7440000000001</v>
      </c>
      <c r="P1683">
        <v>2578.674</v>
      </c>
    </row>
    <row r="1684" spans="1:16" x14ac:dyDescent="0.25">
      <c r="A1684" s="9">
        <v>40879</v>
      </c>
      <c r="B1684">
        <v>2568.759</v>
      </c>
      <c r="C1684">
        <v>2570.8539999999998</v>
      </c>
      <c r="D1684">
        <v>2533.1080000000002</v>
      </c>
      <c r="E1684">
        <v>2543.9920000000002</v>
      </c>
      <c r="F1684">
        <v>2568.759</v>
      </c>
      <c r="O1684">
        <v>2570.8539999999998</v>
      </c>
      <c r="P1684">
        <v>2543.9920000000002</v>
      </c>
    </row>
    <row r="1685" spans="1:16" x14ac:dyDescent="0.25">
      <c r="A1685" s="9">
        <v>40882</v>
      </c>
      <c r="B1685">
        <v>2547.6039999999998</v>
      </c>
      <c r="C1685">
        <v>2547.7460000000001</v>
      </c>
      <c r="D1685">
        <v>2507.297</v>
      </c>
      <c r="E1685">
        <v>2512.21</v>
      </c>
      <c r="F1685">
        <v>2547.6039999999998</v>
      </c>
      <c r="O1685">
        <v>2547.7460000000001</v>
      </c>
      <c r="P1685">
        <v>2512.21</v>
      </c>
    </row>
    <row r="1686" spans="1:16" x14ac:dyDescent="0.25">
      <c r="A1686" s="9">
        <v>40883</v>
      </c>
      <c r="B1686">
        <v>2507.721</v>
      </c>
      <c r="C1686">
        <v>2516.415</v>
      </c>
      <c r="D1686">
        <v>2491.5300000000002</v>
      </c>
      <c r="E1686">
        <v>2509.0329999999999</v>
      </c>
      <c r="F1686">
        <v>2507.721</v>
      </c>
      <c r="O1686">
        <v>2516.415</v>
      </c>
      <c r="P1686">
        <v>2509.0329999999999</v>
      </c>
    </row>
    <row r="1687" spans="1:16" x14ac:dyDescent="0.25">
      <c r="A1687" s="9">
        <v>40884</v>
      </c>
      <c r="B1687">
        <v>2509.3539999999998</v>
      </c>
      <c r="C1687">
        <v>2523.3270000000002</v>
      </c>
      <c r="D1687">
        <v>2499.393</v>
      </c>
      <c r="E1687">
        <v>2513.4969999999998</v>
      </c>
      <c r="F1687">
        <v>2509.3539999999998</v>
      </c>
      <c r="O1687">
        <v>2523.3270000000002</v>
      </c>
      <c r="P1687">
        <v>2513.4969999999998</v>
      </c>
    </row>
    <row r="1688" spans="1:16" x14ac:dyDescent="0.25">
      <c r="A1688" s="9">
        <v>40885</v>
      </c>
      <c r="B1688">
        <v>2513.614</v>
      </c>
      <c r="C1688">
        <v>2532.8150000000001</v>
      </c>
      <c r="D1688">
        <v>2482.2220000000002</v>
      </c>
      <c r="E1688">
        <v>2510.7840000000001</v>
      </c>
      <c r="F1688">
        <v>2513.614</v>
      </c>
      <c r="O1688">
        <v>2532.8150000000001</v>
      </c>
      <c r="P1688">
        <v>2510.7840000000001</v>
      </c>
    </row>
    <row r="1689" spans="1:16" x14ac:dyDescent="0.25">
      <c r="A1689" s="9">
        <v>40886</v>
      </c>
      <c r="B1689">
        <v>2497.0459999999998</v>
      </c>
      <c r="C1689">
        <v>2511.9879999999998</v>
      </c>
      <c r="D1689">
        <v>2490.62</v>
      </c>
      <c r="E1689">
        <v>2498.0549999999998</v>
      </c>
      <c r="F1689">
        <v>2497.0459999999998</v>
      </c>
      <c r="O1689">
        <v>2511.9879999999998</v>
      </c>
      <c r="P1689">
        <v>2498.0549999999998</v>
      </c>
    </row>
    <row r="1690" spans="1:16" x14ac:dyDescent="0.25">
      <c r="A1690" s="9">
        <v>40889</v>
      </c>
      <c r="B1690">
        <v>2496.0569999999998</v>
      </c>
      <c r="C1690">
        <v>2499.7800000000002</v>
      </c>
      <c r="D1690">
        <v>2478.61</v>
      </c>
      <c r="E1690">
        <v>2479.9989999999998</v>
      </c>
      <c r="F1690">
        <v>2496.0569999999998</v>
      </c>
      <c r="O1690">
        <v>2499.7800000000002</v>
      </c>
      <c r="P1690">
        <v>2479.9989999999998</v>
      </c>
    </row>
    <row r="1691" spans="1:16" x14ac:dyDescent="0.25">
      <c r="A1691" s="9">
        <v>40890</v>
      </c>
      <c r="B1691">
        <v>2472.38</v>
      </c>
      <c r="C1691">
        <v>2477.9160000000002</v>
      </c>
      <c r="D1691">
        <v>2439.9189999999999</v>
      </c>
      <c r="E1691">
        <v>2441.7979999999998</v>
      </c>
      <c r="F1691">
        <v>2472.38</v>
      </c>
      <c r="O1691">
        <v>2477.9160000000002</v>
      </c>
      <c r="P1691">
        <v>2441.7979999999998</v>
      </c>
    </row>
    <row r="1692" spans="1:16" x14ac:dyDescent="0.25">
      <c r="A1692" s="9">
        <v>40891</v>
      </c>
      <c r="B1692">
        <v>2436.84</v>
      </c>
      <c r="C1692">
        <v>2455.8139999999999</v>
      </c>
      <c r="D1692">
        <v>2416.5210000000002</v>
      </c>
      <c r="E1692">
        <v>2420.2049999999999</v>
      </c>
      <c r="F1692">
        <v>2436.84</v>
      </c>
      <c r="O1692">
        <v>2455.8139999999999</v>
      </c>
      <c r="P1692">
        <v>2420.2049999999999</v>
      </c>
    </row>
    <row r="1693" spans="1:16" x14ac:dyDescent="0.25">
      <c r="A1693" s="9">
        <v>40892</v>
      </c>
      <c r="B1693">
        <v>2407.529</v>
      </c>
      <c r="C1693">
        <v>2409.5830000000001</v>
      </c>
      <c r="D1693">
        <v>2359.931</v>
      </c>
      <c r="E1693">
        <v>2361.2910000000002</v>
      </c>
      <c r="F1693">
        <v>2407.529</v>
      </c>
      <c r="O1693">
        <v>2409.5830000000001</v>
      </c>
      <c r="P1693">
        <v>2361.2910000000002</v>
      </c>
    </row>
    <row r="1694" spans="1:16" x14ac:dyDescent="0.25">
      <c r="A1694" s="9">
        <v>40893</v>
      </c>
      <c r="B1694">
        <v>2358.6559999999999</v>
      </c>
      <c r="C1694">
        <v>2401.7640000000001</v>
      </c>
      <c r="D1694">
        <v>2344.1619999999998</v>
      </c>
      <c r="E1694">
        <v>2401.1030000000001</v>
      </c>
      <c r="F1694">
        <v>2358.6559999999999</v>
      </c>
      <c r="O1694">
        <v>2401.7640000000001</v>
      </c>
      <c r="P1694">
        <v>2401.1030000000001</v>
      </c>
    </row>
    <row r="1695" spans="1:16" x14ac:dyDescent="0.25">
      <c r="A1695" s="9">
        <v>40896</v>
      </c>
      <c r="B1695">
        <v>2380.5169999999998</v>
      </c>
      <c r="C1695">
        <v>2397.596</v>
      </c>
      <c r="D1695">
        <v>2330.4450000000002</v>
      </c>
      <c r="E1695">
        <v>2390.877</v>
      </c>
      <c r="F1695">
        <v>2380.5169999999998</v>
      </c>
      <c r="O1695">
        <v>2397.596</v>
      </c>
      <c r="P1695">
        <v>2390.877</v>
      </c>
    </row>
    <row r="1696" spans="1:16" x14ac:dyDescent="0.25">
      <c r="A1696" s="9">
        <v>40897</v>
      </c>
      <c r="B1696">
        <v>2381.7869999999998</v>
      </c>
      <c r="C1696">
        <v>2409.4789999999998</v>
      </c>
      <c r="D1696">
        <v>2373.2669999999998</v>
      </c>
      <c r="E1696">
        <v>2377.0810000000001</v>
      </c>
      <c r="F1696">
        <v>2381.7869999999998</v>
      </c>
      <c r="O1696">
        <v>2409.4789999999998</v>
      </c>
      <c r="P1696">
        <v>2377.0810000000001</v>
      </c>
    </row>
    <row r="1697" spans="1:16" x14ac:dyDescent="0.25">
      <c r="A1697" s="9">
        <v>40898</v>
      </c>
      <c r="B1697">
        <v>2397.3760000000002</v>
      </c>
      <c r="C1697">
        <v>2403.8380000000002</v>
      </c>
      <c r="D1697">
        <v>2347.9</v>
      </c>
      <c r="E1697">
        <v>2349.5940000000001</v>
      </c>
      <c r="F1697">
        <v>2397.3760000000002</v>
      </c>
      <c r="O1697">
        <v>2403.8380000000002</v>
      </c>
      <c r="P1697">
        <v>2349.5940000000001</v>
      </c>
    </row>
    <row r="1698" spans="1:16" x14ac:dyDescent="0.25">
      <c r="A1698" s="9">
        <v>40899</v>
      </c>
      <c r="B1698">
        <v>2337.462</v>
      </c>
      <c r="C1698">
        <v>2367.4949999999999</v>
      </c>
      <c r="D1698">
        <v>2308.3330000000001</v>
      </c>
      <c r="E1698">
        <v>2352.0239999999999</v>
      </c>
      <c r="F1698">
        <v>2337.462</v>
      </c>
      <c r="O1698">
        <v>2367.4949999999999</v>
      </c>
      <c r="P1698">
        <v>2352.0239999999999</v>
      </c>
    </row>
    <row r="1699" spans="1:16" x14ac:dyDescent="0.25">
      <c r="A1699" s="9">
        <v>40900</v>
      </c>
      <c r="B1699">
        <v>2349.0659999999998</v>
      </c>
      <c r="C1699">
        <v>2389.6179999999999</v>
      </c>
      <c r="D1699">
        <v>2342.7559999999999</v>
      </c>
      <c r="E1699">
        <v>2372.5149999999999</v>
      </c>
      <c r="F1699">
        <v>2349.0659999999998</v>
      </c>
      <c r="O1699">
        <v>2389.6179999999999</v>
      </c>
      <c r="P1699">
        <v>2372.5149999999999</v>
      </c>
    </row>
    <row r="1700" spans="1:16" x14ac:dyDescent="0.25">
      <c r="A1700" s="9">
        <v>40903</v>
      </c>
      <c r="B1700">
        <v>2360.0419999999999</v>
      </c>
      <c r="C1700">
        <v>2385.0509999999999</v>
      </c>
      <c r="D1700">
        <v>2349.357</v>
      </c>
      <c r="E1700">
        <v>2357.6660000000002</v>
      </c>
      <c r="F1700">
        <v>2360.0419999999999</v>
      </c>
      <c r="O1700">
        <v>2385.0509999999999</v>
      </c>
      <c r="P1700">
        <v>2357.6660000000002</v>
      </c>
    </row>
    <row r="1701" spans="1:16" x14ac:dyDescent="0.25">
      <c r="A1701" s="9">
        <v>40904</v>
      </c>
      <c r="B1701">
        <v>2353.5709999999999</v>
      </c>
      <c r="C1701">
        <v>2368.7620000000002</v>
      </c>
      <c r="D1701">
        <v>2327.0149999999999</v>
      </c>
      <c r="E1701">
        <v>2327.0149999999999</v>
      </c>
      <c r="F1701">
        <v>2353.5709999999999</v>
      </c>
      <c r="O1701">
        <v>2368.7620000000002</v>
      </c>
      <c r="P1701">
        <v>2327.0149999999999</v>
      </c>
    </row>
    <row r="1702" spans="1:16" x14ac:dyDescent="0.25">
      <c r="A1702" s="9">
        <v>40905</v>
      </c>
      <c r="B1702">
        <v>2319.4929999999999</v>
      </c>
      <c r="C1702">
        <v>2333.386</v>
      </c>
      <c r="D1702">
        <v>2292.48</v>
      </c>
      <c r="E1702">
        <v>2332.7370000000001</v>
      </c>
      <c r="F1702">
        <v>2319.4929999999999</v>
      </c>
      <c r="O1702">
        <v>2333.386</v>
      </c>
      <c r="P1702">
        <v>2332.7370000000001</v>
      </c>
    </row>
    <row r="1703" spans="1:16" x14ac:dyDescent="0.25">
      <c r="A1703" s="9">
        <v>40906</v>
      </c>
      <c r="B1703">
        <v>2321.114</v>
      </c>
      <c r="C1703">
        <v>2345.4369999999999</v>
      </c>
      <c r="D1703">
        <v>2318.4639999999999</v>
      </c>
      <c r="E1703">
        <v>2336.4760000000001</v>
      </c>
      <c r="F1703">
        <v>2321.114</v>
      </c>
      <c r="O1703">
        <v>2345.4369999999999</v>
      </c>
      <c r="P1703">
        <v>2336.4760000000001</v>
      </c>
    </row>
    <row r="1704" spans="1:16" x14ac:dyDescent="0.25">
      <c r="A1704" s="9">
        <v>40907</v>
      </c>
      <c r="B1704">
        <v>2342.3519999999999</v>
      </c>
      <c r="C1704">
        <v>2365.625</v>
      </c>
      <c r="D1704">
        <v>2342.3519999999999</v>
      </c>
      <c r="E1704">
        <v>2363.779</v>
      </c>
      <c r="F1704">
        <v>2342.3519999999999</v>
      </c>
      <c r="O1704">
        <v>2365.625</v>
      </c>
      <c r="P1704">
        <v>2363.779</v>
      </c>
    </row>
    <row r="1705" spans="1:16" x14ac:dyDescent="0.25">
      <c r="A1705" s="9">
        <v>40912</v>
      </c>
      <c r="B1705">
        <v>2380.35</v>
      </c>
      <c r="C1705">
        <v>2385.239</v>
      </c>
      <c r="D1705">
        <v>2321.9549999999999</v>
      </c>
      <c r="E1705">
        <v>2321.9549999999999</v>
      </c>
      <c r="F1705">
        <v>2380.35</v>
      </c>
      <c r="O1705">
        <v>2385.239</v>
      </c>
      <c r="P1705">
        <v>2321.9549999999999</v>
      </c>
    </row>
    <row r="1706" spans="1:16" x14ac:dyDescent="0.25">
      <c r="A1706" s="9">
        <v>40913</v>
      </c>
      <c r="B1706">
        <v>2314.5250000000001</v>
      </c>
      <c r="C1706">
        <v>2345.0949999999998</v>
      </c>
      <c r="D1706">
        <v>2303.08</v>
      </c>
      <c r="E1706">
        <v>2306.6529999999998</v>
      </c>
      <c r="F1706">
        <v>2314.5250000000001</v>
      </c>
      <c r="O1706">
        <v>2345.0949999999998</v>
      </c>
      <c r="P1706">
        <v>2306.6529999999998</v>
      </c>
    </row>
    <row r="1707" spans="1:16" x14ac:dyDescent="0.25">
      <c r="A1707" s="9">
        <v>40914</v>
      </c>
      <c r="B1707">
        <v>2305.09</v>
      </c>
      <c r="C1707">
        <v>2325.6529999999998</v>
      </c>
      <c r="D1707">
        <v>2294.8330000000001</v>
      </c>
      <c r="E1707">
        <v>2325.1799999999998</v>
      </c>
      <c r="F1707">
        <v>2305.09</v>
      </c>
      <c r="O1707">
        <v>2325.6529999999998</v>
      </c>
      <c r="P1707">
        <v>2325.1799999999998</v>
      </c>
    </row>
    <row r="1708" spans="1:16" x14ac:dyDescent="0.25">
      <c r="A1708" s="9">
        <v>40917</v>
      </c>
      <c r="B1708">
        <v>2325.8490000000002</v>
      </c>
      <c r="C1708">
        <v>2403.1089999999999</v>
      </c>
      <c r="D1708">
        <v>2310.3310000000001</v>
      </c>
      <c r="E1708">
        <v>2402.5949999999998</v>
      </c>
      <c r="F1708">
        <v>2325.8490000000002</v>
      </c>
      <c r="O1708">
        <v>2403.1089999999999</v>
      </c>
      <c r="P1708">
        <v>2402.5949999999998</v>
      </c>
    </row>
    <row r="1709" spans="1:16" x14ac:dyDescent="0.25">
      <c r="A1709" s="9">
        <v>40918</v>
      </c>
      <c r="B1709">
        <v>2400.576</v>
      </c>
      <c r="C1709">
        <v>2475.9499999999998</v>
      </c>
      <c r="D1709">
        <v>2396.152</v>
      </c>
      <c r="E1709">
        <v>2471.1909999999998</v>
      </c>
      <c r="F1709">
        <v>2400.576</v>
      </c>
      <c r="O1709">
        <v>2475.9499999999998</v>
      </c>
      <c r="P1709">
        <v>2471.1909999999998</v>
      </c>
    </row>
    <row r="1710" spans="1:16" x14ac:dyDescent="0.25">
      <c r="A1710" s="9">
        <v>40919</v>
      </c>
      <c r="B1710">
        <v>2469.8440000000001</v>
      </c>
      <c r="C1710">
        <v>2477.826</v>
      </c>
      <c r="D1710">
        <v>2447.8739999999998</v>
      </c>
      <c r="E1710">
        <v>2458.86</v>
      </c>
      <c r="F1710">
        <v>2469.8440000000001</v>
      </c>
      <c r="O1710">
        <v>2477.826</v>
      </c>
      <c r="P1710">
        <v>2458.86</v>
      </c>
    </row>
    <row r="1711" spans="1:16" x14ac:dyDescent="0.25">
      <c r="A1711" s="9">
        <v>40920</v>
      </c>
      <c r="B1711">
        <v>2453.5819999999999</v>
      </c>
      <c r="C1711">
        <v>2483.3339999999998</v>
      </c>
      <c r="D1711">
        <v>2450.2660000000001</v>
      </c>
      <c r="E1711">
        <v>2460.444</v>
      </c>
      <c r="F1711">
        <v>2453.5819999999999</v>
      </c>
      <c r="O1711">
        <v>2483.3339999999998</v>
      </c>
      <c r="P1711">
        <v>2460.444</v>
      </c>
    </row>
    <row r="1712" spans="1:16" x14ac:dyDescent="0.25">
      <c r="A1712" s="9">
        <v>40921</v>
      </c>
      <c r="B1712">
        <v>2463.7310000000002</v>
      </c>
      <c r="C1712">
        <v>2470.7489999999998</v>
      </c>
      <c r="D1712">
        <v>2406.9380000000001</v>
      </c>
      <c r="E1712">
        <v>2424.6439999999998</v>
      </c>
      <c r="F1712">
        <v>2463.7310000000002</v>
      </c>
      <c r="O1712">
        <v>2470.7489999999998</v>
      </c>
      <c r="P1712">
        <v>2424.6439999999998</v>
      </c>
    </row>
    <row r="1713" spans="1:16" x14ac:dyDescent="0.25">
      <c r="A1713" s="9">
        <v>40924</v>
      </c>
      <c r="B1713">
        <v>2412.7919999999999</v>
      </c>
      <c r="C1713">
        <v>2432.4389999999999</v>
      </c>
      <c r="D1713">
        <v>2393.61</v>
      </c>
      <c r="E1713">
        <v>2393.7660000000001</v>
      </c>
      <c r="F1713">
        <v>2412.7919999999999</v>
      </c>
      <c r="O1713">
        <v>2432.4389999999999</v>
      </c>
      <c r="P1713">
        <v>2393.7660000000001</v>
      </c>
    </row>
    <row r="1714" spans="1:16" x14ac:dyDescent="0.25">
      <c r="A1714" s="9">
        <v>40925</v>
      </c>
      <c r="B1714">
        <v>2396.1529999999998</v>
      </c>
      <c r="C1714">
        <v>2498.8180000000002</v>
      </c>
      <c r="D1714">
        <v>2375.8580000000002</v>
      </c>
      <c r="E1714">
        <v>2498.6089999999999</v>
      </c>
      <c r="F1714">
        <v>2396.1529999999998</v>
      </c>
      <c r="O1714">
        <v>2498.8180000000002</v>
      </c>
      <c r="P1714">
        <v>2498.6089999999999</v>
      </c>
    </row>
    <row r="1715" spans="1:16" x14ac:dyDescent="0.25">
      <c r="A1715" s="9">
        <v>40926</v>
      </c>
      <c r="B1715">
        <v>2496.4</v>
      </c>
      <c r="C1715">
        <v>2513.174</v>
      </c>
      <c r="D1715">
        <v>2453.527</v>
      </c>
      <c r="E1715">
        <v>2461.433</v>
      </c>
      <c r="F1715">
        <v>2496.4</v>
      </c>
      <c r="O1715">
        <v>2513.174</v>
      </c>
      <c r="P1715">
        <v>2461.433</v>
      </c>
    </row>
    <row r="1716" spans="1:16" x14ac:dyDescent="0.25">
      <c r="A1716" s="9">
        <v>40927</v>
      </c>
      <c r="B1716">
        <v>2465.2669999999998</v>
      </c>
      <c r="C1716">
        <v>2518.9299999999998</v>
      </c>
      <c r="D1716">
        <v>2459.681</v>
      </c>
      <c r="E1716">
        <v>2506.6320000000001</v>
      </c>
      <c r="F1716">
        <v>2465.2669999999998</v>
      </c>
      <c r="O1716">
        <v>2518.9299999999998</v>
      </c>
      <c r="P1716">
        <v>2506.6320000000001</v>
      </c>
    </row>
    <row r="1717" spans="1:16" x14ac:dyDescent="0.25">
      <c r="A1717" s="9">
        <v>40928</v>
      </c>
      <c r="B1717">
        <v>2514.6570000000002</v>
      </c>
      <c r="C1717">
        <v>2541.1750000000002</v>
      </c>
      <c r="D1717">
        <v>2503.3620000000001</v>
      </c>
      <c r="E1717">
        <v>2537.116</v>
      </c>
      <c r="F1717">
        <v>2514.6570000000002</v>
      </c>
      <c r="O1717">
        <v>2541.1750000000002</v>
      </c>
      <c r="P1717">
        <v>2537.116</v>
      </c>
    </row>
    <row r="1718" spans="1:16" x14ac:dyDescent="0.25">
      <c r="A1718" s="9">
        <v>40938</v>
      </c>
      <c r="B1718">
        <v>2539.7310000000002</v>
      </c>
      <c r="C1718">
        <v>2540.1570000000002</v>
      </c>
      <c r="D1718">
        <v>2485.5529999999999</v>
      </c>
      <c r="E1718">
        <v>2485.8429999999998</v>
      </c>
      <c r="F1718">
        <v>2539.7310000000002</v>
      </c>
      <c r="O1718">
        <v>2540.1570000000002</v>
      </c>
      <c r="P1718">
        <v>2485.8429999999998</v>
      </c>
    </row>
    <row r="1719" spans="1:16" x14ac:dyDescent="0.25">
      <c r="A1719" s="9">
        <v>40939</v>
      </c>
      <c r="B1719">
        <v>2487.8119999999999</v>
      </c>
      <c r="C1719">
        <v>2498.7460000000001</v>
      </c>
      <c r="D1719">
        <v>2474.0140000000001</v>
      </c>
      <c r="E1719">
        <v>2490.308</v>
      </c>
      <c r="F1719">
        <v>2487.8119999999999</v>
      </c>
      <c r="O1719">
        <v>2498.7460000000001</v>
      </c>
      <c r="P1719">
        <v>2490.308</v>
      </c>
    </row>
    <row r="1720" spans="1:16" x14ac:dyDescent="0.25">
      <c r="A1720" s="9">
        <v>40940</v>
      </c>
      <c r="B1720">
        <v>2486.9009999999998</v>
      </c>
      <c r="C1720">
        <v>2505.4499999999998</v>
      </c>
      <c r="D1720">
        <v>2454.6460000000002</v>
      </c>
      <c r="E1720">
        <v>2458.7689999999998</v>
      </c>
      <c r="F1720">
        <v>2486.9009999999998</v>
      </c>
      <c r="O1720">
        <v>2505.4499999999998</v>
      </c>
      <c r="P1720">
        <v>2458.7689999999998</v>
      </c>
    </row>
    <row r="1721" spans="1:16" x14ac:dyDescent="0.25">
      <c r="A1721" s="9">
        <v>40941</v>
      </c>
      <c r="B1721">
        <v>2467.165</v>
      </c>
      <c r="C1721">
        <v>2514.9760000000001</v>
      </c>
      <c r="D1721">
        <v>2459.895</v>
      </c>
      <c r="E1721">
        <v>2514.9760000000001</v>
      </c>
      <c r="F1721">
        <v>2467.165</v>
      </c>
      <c r="O1721">
        <v>2514.9760000000001</v>
      </c>
      <c r="P1721">
        <v>2514.9760000000001</v>
      </c>
    </row>
    <row r="1722" spans="1:16" x14ac:dyDescent="0.25">
      <c r="A1722" s="9">
        <v>40942</v>
      </c>
      <c r="B1722">
        <v>2506.8829999999998</v>
      </c>
      <c r="C1722">
        <v>2542.7579999999998</v>
      </c>
      <c r="D1722">
        <v>2500.6689999999999</v>
      </c>
      <c r="E1722">
        <v>2532.5230000000001</v>
      </c>
      <c r="F1722">
        <v>2506.8829999999998</v>
      </c>
      <c r="O1722">
        <v>2542.7579999999998</v>
      </c>
      <c r="P1722">
        <v>2532.5230000000001</v>
      </c>
    </row>
    <row r="1723" spans="1:16" x14ac:dyDescent="0.25">
      <c r="A1723" s="9">
        <v>40945</v>
      </c>
      <c r="B1723">
        <v>2537.7310000000002</v>
      </c>
      <c r="C1723">
        <v>2548.5100000000002</v>
      </c>
      <c r="D1723">
        <v>2516.7159999999999</v>
      </c>
      <c r="E1723">
        <v>2530.7280000000001</v>
      </c>
      <c r="F1723">
        <v>2537.7310000000002</v>
      </c>
      <c r="O1723">
        <v>2548.5100000000002</v>
      </c>
      <c r="P1723">
        <v>2530.7280000000001</v>
      </c>
    </row>
    <row r="1724" spans="1:16" x14ac:dyDescent="0.25">
      <c r="A1724" s="9">
        <v>40946</v>
      </c>
      <c r="B1724">
        <v>2514.96</v>
      </c>
      <c r="C1724">
        <v>2517.7710000000002</v>
      </c>
      <c r="D1724">
        <v>2469.5549999999998</v>
      </c>
      <c r="E1724">
        <v>2484.6239999999998</v>
      </c>
      <c r="F1724">
        <v>2514.96</v>
      </c>
      <c r="O1724">
        <v>2517.7710000000002</v>
      </c>
      <c r="P1724">
        <v>2484.6239999999998</v>
      </c>
    </row>
    <row r="1725" spans="1:16" x14ac:dyDescent="0.25">
      <c r="A1725" s="9">
        <v>40947</v>
      </c>
      <c r="B1725">
        <v>2483.1709999999998</v>
      </c>
      <c r="C1725">
        <v>2556.1019999999999</v>
      </c>
      <c r="D1725">
        <v>2479.2759999999998</v>
      </c>
      <c r="E1725">
        <v>2549.0349999999999</v>
      </c>
      <c r="F1725">
        <v>2483.1709999999998</v>
      </c>
      <c r="O1725">
        <v>2556.1019999999999</v>
      </c>
      <c r="P1725">
        <v>2549.0349999999999</v>
      </c>
    </row>
    <row r="1726" spans="1:16" x14ac:dyDescent="0.25">
      <c r="A1726" s="9">
        <v>40948</v>
      </c>
      <c r="B1726">
        <v>2546.4580000000001</v>
      </c>
      <c r="C1726">
        <v>2563.4490000000001</v>
      </c>
      <c r="D1726">
        <v>2532.8789999999999</v>
      </c>
      <c r="E1726">
        <v>2549.1979999999999</v>
      </c>
      <c r="F1726">
        <v>2546.4580000000001</v>
      </c>
      <c r="O1726">
        <v>2563.4490000000001</v>
      </c>
      <c r="P1726">
        <v>2549.1979999999999</v>
      </c>
    </row>
    <row r="1727" spans="1:16" x14ac:dyDescent="0.25">
      <c r="A1727" s="9">
        <v>40949</v>
      </c>
      <c r="B1727">
        <v>2540.4569999999999</v>
      </c>
      <c r="C1727">
        <v>2571.672</v>
      </c>
      <c r="D1727">
        <v>2532.8789999999999</v>
      </c>
      <c r="E1727">
        <v>2546.27</v>
      </c>
      <c r="F1727">
        <v>2540.4569999999999</v>
      </c>
      <c r="O1727">
        <v>2571.672</v>
      </c>
      <c r="P1727">
        <v>2546.27</v>
      </c>
    </row>
    <row r="1728" spans="1:16" x14ac:dyDescent="0.25">
      <c r="A1728" s="9">
        <v>40952</v>
      </c>
      <c r="B1728">
        <v>2521.2849999999999</v>
      </c>
      <c r="C1728">
        <v>2562.3960000000002</v>
      </c>
      <c r="D1728">
        <v>2512.2950000000001</v>
      </c>
      <c r="E1728">
        <v>2543.172</v>
      </c>
      <c r="F1728">
        <v>2521.2849999999999</v>
      </c>
      <c r="O1728">
        <v>2562.3960000000002</v>
      </c>
      <c r="P1728">
        <v>2543.172</v>
      </c>
    </row>
    <row r="1729" spans="1:16" x14ac:dyDescent="0.25">
      <c r="A1729" s="9">
        <v>40953</v>
      </c>
      <c r="B1729">
        <v>2540.078</v>
      </c>
      <c r="C1729">
        <v>2543.1529999999998</v>
      </c>
      <c r="D1729">
        <v>2522.172</v>
      </c>
      <c r="E1729">
        <v>2535.4180000000001</v>
      </c>
      <c r="F1729">
        <v>2540.078</v>
      </c>
      <c r="O1729">
        <v>2543.1529999999998</v>
      </c>
      <c r="P1729">
        <v>2535.4180000000001</v>
      </c>
    </row>
    <row r="1730" spans="1:16" x14ac:dyDescent="0.25">
      <c r="A1730" s="9">
        <v>40954</v>
      </c>
      <c r="B1730">
        <v>2528.6039999999998</v>
      </c>
      <c r="C1730">
        <v>2571.1480000000001</v>
      </c>
      <c r="D1730">
        <v>2521.1109999999999</v>
      </c>
      <c r="E1730">
        <v>2558.8029999999999</v>
      </c>
      <c r="F1730">
        <v>2528.6039999999998</v>
      </c>
      <c r="O1730">
        <v>2571.1480000000001</v>
      </c>
      <c r="P1730">
        <v>2558.8029999999999</v>
      </c>
    </row>
    <row r="1731" spans="1:16" x14ac:dyDescent="0.25">
      <c r="A1731" s="9">
        <v>40955</v>
      </c>
      <c r="B1731">
        <v>2554.578</v>
      </c>
      <c r="C1731">
        <v>2565.7040000000002</v>
      </c>
      <c r="D1731">
        <v>2532.6280000000002</v>
      </c>
      <c r="E1731">
        <v>2547.8150000000001</v>
      </c>
      <c r="F1731">
        <v>2554.578</v>
      </c>
      <c r="O1731">
        <v>2565.7040000000002</v>
      </c>
      <c r="P1731">
        <v>2547.8150000000001</v>
      </c>
    </row>
    <row r="1732" spans="1:16" x14ac:dyDescent="0.25">
      <c r="A1732" s="9">
        <v>40956</v>
      </c>
      <c r="B1732">
        <v>2562.5830000000001</v>
      </c>
      <c r="C1732">
        <v>2568.3110000000001</v>
      </c>
      <c r="D1732">
        <v>2536.806</v>
      </c>
      <c r="E1732">
        <v>2548.5439999999999</v>
      </c>
      <c r="F1732">
        <v>2562.5830000000001</v>
      </c>
      <c r="O1732">
        <v>2568.3110000000001</v>
      </c>
      <c r="P1732">
        <v>2548.5439999999999</v>
      </c>
    </row>
    <row r="1733" spans="1:16" x14ac:dyDescent="0.25">
      <c r="A1733" s="9">
        <v>40959</v>
      </c>
      <c r="B1733">
        <v>2581.0830000000001</v>
      </c>
      <c r="C1733">
        <v>2582.7139999999999</v>
      </c>
      <c r="D1733">
        <v>2546.027</v>
      </c>
      <c r="E1733">
        <v>2547.0509999999999</v>
      </c>
      <c r="F1733">
        <v>2581.0830000000001</v>
      </c>
      <c r="O1733">
        <v>2582.7139999999999</v>
      </c>
      <c r="P1733">
        <v>2547.0509999999999</v>
      </c>
    </row>
    <row r="1734" spans="1:16" x14ac:dyDescent="0.25">
      <c r="A1734" s="9">
        <v>40960</v>
      </c>
      <c r="B1734">
        <v>2551.6080000000002</v>
      </c>
      <c r="C1734">
        <v>2565.7530000000002</v>
      </c>
      <c r="D1734">
        <v>2529.7510000000002</v>
      </c>
      <c r="E1734">
        <v>2565.02</v>
      </c>
      <c r="F1734">
        <v>2551.6080000000002</v>
      </c>
      <c r="O1734">
        <v>2565.7530000000002</v>
      </c>
      <c r="P1734">
        <v>2565.02</v>
      </c>
    </row>
    <row r="1735" spans="1:16" x14ac:dyDescent="0.25">
      <c r="A1735" s="9">
        <v>40961</v>
      </c>
      <c r="B1735">
        <v>2565.1120000000001</v>
      </c>
      <c r="C1735">
        <v>2597.9430000000002</v>
      </c>
      <c r="D1735">
        <v>2557.0050000000001</v>
      </c>
      <c r="E1735">
        <v>2597.123</v>
      </c>
      <c r="F1735">
        <v>2565.1120000000001</v>
      </c>
      <c r="O1735">
        <v>2597.9430000000002</v>
      </c>
      <c r="P1735">
        <v>2597.123</v>
      </c>
    </row>
    <row r="1736" spans="1:16" x14ac:dyDescent="0.25">
      <c r="A1736" s="9">
        <v>40962</v>
      </c>
      <c r="B1736">
        <v>2594.6129999999998</v>
      </c>
      <c r="C1736">
        <v>2609.355</v>
      </c>
      <c r="D1736">
        <v>2587.1799999999998</v>
      </c>
      <c r="E1736">
        <v>2601.7979999999998</v>
      </c>
      <c r="F1736">
        <v>2594.6129999999998</v>
      </c>
      <c r="O1736">
        <v>2609.355</v>
      </c>
      <c r="P1736">
        <v>2601.7979999999998</v>
      </c>
    </row>
    <row r="1737" spans="1:16" x14ac:dyDescent="0.25">
      <c r="A1737" s="9">
        <v>40963</v>
      </c>
      <c r="B1737">
        <v>2602.924</v>
      </c>
      <c r="C1737">
        <v>2643.2979999999998</v>
      </c>
      <c r="D1737">
        <v>2598.2860000000001</v>
      </c>
      <c r="E1737">
        <v>2642.9630000000002</v>
      </c>
      <c r="F1737">
        <v>2602.924</v>
      </c>
      <c r="O1737">
        <v>2643.2979999999998</v>
      </c>
      <c r="P1737">
        <v>2642.9630000000002</v>
      </c>
    </row>
    <row r="1738" spans="1:16" x14ac:dyDescent="0.25">
      <c r="A1738" s="9">
        <v>40966</v>
      </c>
      <c r="B1738">
        <v>2653.7489999999998</v>
      </c>
      <c r="C1738">
        <v>2683.89</v>
      </c>
      <c r="D1738">
        <v>2649.605</v>
      </c>
      <c r="E1738">
        <v>2649.9870000000001</v>
      </c>
      <c r="F1738">
        <v>2653.7489999999998</v>
      </c>
      <c r="O1738">
        <v>2683.89</v>
      </c>
      <c r="P1738">
        <v>2649.9870000000001</v>
      </c>
    </row>
    <row r="1739" spans="1:16" x14ac:dyDescent="0.25">
      <c r="A1739" s="9">
        <v>40967</v>
      </c>
      <c r="B1739">
        <v>2645.1019999999999</v>
      </c>
      <c r="C1739">
        <v>2664.0369999999998</v>
      </c>
      <c r="D1739">
        <v>2636.6219999999998</v>
      </c>
      <c r="E1739">
        <v>2654.7779999999998</v>
      </c>
      <c r="F1739">
        <v>2645.1019999999999</v>
      </c>
      <c r="O1739">
        <v>2664.0369999999998</v>
      </c>
      <c r="P1739">
        <v>2654.7779999999998</v>
      </c>
    </row>
    <row r="1740" spans="1:16" x14ac:dyDescent="0.25">
      <c r="A1740" s="9">
        <v>40968</v>
      </c>
      <c r="B1740">
        <v>2648.8380000000002</v>
      </c>
      <c r="C1740">
        <v>2654.268</v>
      </c>
      <c r="D1740">
        <v>2623.9430000000002</v>
      </c>
      <c r="E1740">
        <v>2625.788</v>
      </c>
      <c r="F1740">
        <v>2648.8380000000002</v>
      </c>
      <c r="O1740">
        <v>2654.268</v>
      </c>
      <c r="P1740">
        <v>2625.788</v>
      </c>
    </row>
    <row r="1741" spans="1:16" x14ac:dyDescent="0.25">
      <c r="A1741" s="9">
        <v>40969</v>
      </c>
      <c r="B1741">
        <v>2618.5</v>
      </c>
      <c r="C1741">
        <v>2640.9609999999998</v>
      </c>
      <c r="D1741">
        <v>2617.4580000000001</v>
      </c>
      <c r="E1741">
        <v>2628.857</v>
      </c>
      <c r="F1741">
        <v>2618.5</v>
      </c>
      <c r="O1741">
        <v>2640.9609999999998</v>
      </c>
      <c r="P1741">
        <v>2628.857</v>
      </c>
    </row>
    <row r="1742" spans="1:16" x14ac:dyDescent="0.25">
      <c r="A1742" s="9">
        <v>40970</v>
      </c>
      <c r="B1742">
        <v>2633.5590000000002</v>
      </c>
      <c r="C1742">
        <v>2671.6010000000001</v>
      </c>
      <c r="D1742">
        <v>2633.5590000000002</v>
      </c>
      <c r="E1742">
        <v>2671.6010000000001</v>
      </c>
      <c r="F1742">
        <v>2633.5590000000002</v>
      </c>
      <c r="O1742">
        <v>2671.6010000000001</v>
      </c>
      <c r="P1742">
        <v>2671.6010000000001</v>
      </c>
    </row>
    <row r="1743" spans="1:16" x14ac:dyDescent="0.25">
      <c r="A1743" s="9">
        <v>40973</v>
      </c>
      <c r="B1743">
        <v>2677.1480000000001</v>
      </c>
      <c r="C1743">
        <v>2686.0140000000001</v>
      </c>
      <c r="D1743">
        <v>2654.8580000000002</v>
      </c>
      <c r="E1743">
        <v>2657.203</v>
      </c>
      <c r="F1743">
        <v>2677.1480000000001</v>
      </c>
      <c r="O1743">
        <v>2686.0140000000001</v>
      </c>
      <c r="P1743">
        <v>2657.203</v>
      </c>
    </row>
    <row r="1744" spans="1:16" x14ac:dyDescent="0.25">
      <c r="A1744" s="9">
        <v>40974</v>
      </c>
      <c r="B1744">
        <v>2649.1619999999998</v>
      </c>
      <c r="C1744">
        <v>2651.6979999999999</v>
      </c>
      <c r="D1744">
        <v>2608.989</v>
      </c>
      <c r="E1744">
        <v>2616.5610000000001</v>
      </c>
      <c r="F1744">
        <v>2649.1619999999998</v>
      </c>
      <c r="O1744">
        <v>2651.6979999999999</v>
      </c>
      <c r="P1744">
        <v>2616.5610000000001</v>
      </c>
    </row>
    <row r="1745" spans="1:16" x14ac:dyDescent="0.25">
      <c r="A1745" s="9">
        <v>40975</v>
      </c>
      <c r="B1745">
        <v>2594.5630000000001</v>
      </c>
      <c r="C1745">
        <v>2626.3519999999999</v>
      </c>
      <c r="D1745">
        <v>2592.9679999999998</v>
      </c>
      <c r="E1745">
        <v>2599.2280000000001</v>
      </c>
      <c r="F1745">
        <v>2594.5630000000001</v>
      </c>
      <c r="O1745">
        <v>2626.3519999999999</v>
      </c>
      <c r="P1745">
        <v>2599.2280000000001</v>
      </c>
    </row>
    <row r="1746" spans="1:16" x14ac:dyDescent="0.25">
      <c r="A1746" s="9">
        <v>40976</v>
      </c>
      <c r="B1746">
        <v>2608.1759999999999</v>
      </c>
      <c r="C1746">
        <v>2636.998</v>
      </c>
      <c r="D1746">
        <v>2607.2579999999998</v>
      </c>
      <c r="E1746">
        <v>2626.7860000000001</v>
      </c>
      <c r="F1746">
        <v>2608.1759999999999</v>
      </c>
      <c r="O1746">
        <v>2636.998</v>
      </c>
      <c r="P1746">
        <v>2626.7860000000001</v>
      </c>
    </row>
    <row r="1747" spans="1:16" x14ac:dyDescent="0.25">
      <c r="A1747" s="9">
        <v>40977</v>
      </c>
      <c r="B1747">
        <v>2634.9639999999999</v>
      </c>
      <c r="C1747">
        <v>2650.076</v>
      </c>
      <c r="D1747">
        <v>2622.2559999999999</v>
      </c>
      <c r="E1747">
        <v>2649.614</v>
      </c>
      <c r="F1747">
        <v>2634.9639999999999</v>
      </c>
      <c r="O1747">
        <v>2650.076</v>
      </c>
      <c r="P1747">
        <v>2649.614</v>
      </c>
    </row>
    <row r="1748" spans="1:16" x14ac:dyDescent="0.25">
      <c r="A1748" s="9">
        <v>40980</v>
      </c>
      <c r="B1748">
        <v>2647.5529999999999</v>
      </c>
      <c r="C1748">
        <v>2650.239</v>
      </c>
      <c r="D1748">
        <v>2617.5839999999998</v>
      </c>
      <c r="E1748">
        <v>2635.598</v>
      </c>
      <c r="F1748">
        <v>2647.5529999999999</v>
      </c>
      <c r="O1748">
        <v>2650.239</v>
      </c>
      <c r="P1748">
        <v>2635.598</v>
      </c>
    </row>
    <row r="1749" spans="1:16" x14ac:dyDescent="0.25">
      <c r="A1749" s="9">
        <v>40981</v>
      </c>
      <c r="B1749">
        <v>2632.92</v>
      </c>
      <c r="C1749">
        <v>2661.471</v>
      </c>
      <c r="D1749">
        <v>2630.1759999999999</v>
      </c>
      <c r="E1749">
        <v>2660.8820000000001</v>
      </c>
      <c r="F1749">
        <v>2632.92</v>
      </c>
      <c r="O1749">
        <v>2661.471</v>
      </c>
      <c r="P1749">
        <v>2660.8820000000001</v>
      </c>
    </row>
    <row r="1750" spans="1:16" x14ac:dyDescent="0.25">
      <c r="A1750" s="9">
        <v>40982</v>
      </c>
      <c r="B1750">
        <v>2673.95</v>
      </c>
      <c r="C1750">
        <v>2682.2249999999999</v>
      </c>
      <c r="D1750">
        <v>2576.556</v>
      </c>
      <c r="E1750">
        <v>2584.819</v>
      </c>
      <c r="F1750">
        <v>2673.95</v>
      </c>
      <c r="O1750">
        <v>2682.2249999999999</v>
      </c>
      <c r="P1750">
        <v>2584.819</v>
      </c>
    </row>
    <row r="1751" spans="1:16" x14ac:dyDescent="0.25">
      <c r="A1751" s="9">
        <v>40983</v>
      </c>
      <c r="B1751">
        <v>2583.6210000000001</v>
      </c>
      <c r="C1751">
        <v>2600.7429999999999</v>
      </c>
      <c r="D1751">
        <v>2563.7649999999999</v>
      </c>
      <c r="E1751">
        <v>2569.299</v>
      </c>
      <c r="F1751">
        <v>2583.6210000000001</v>
      </c>
      <c r="O1751">
        <v>2600.7429999999999</v>
      </c>
      <c r="P1751">
        <v>2569.299</v>
      </c>
    </row>
    <row r="1752" spans="1:16" x14ac:dyDescent="0.25">
      <c r="A1752" s="9">
        <v>40984</v>
      </c>
      <c r="B1752">
        <v>2574.7190000000001</v>
      </c>
      <c r="C1752">
        <v>2604.768</v>
      </c>
      <c r="D1752">
        <v>2565.7820000000002</v>
      </c>
      <c r="E1752">
        <v>2603.4920000000002</v>
      </c>
      <c r="F1752">
        <v>2574.7190000000001</v>
      </c>
      <c r="O1752">
        <v>2604.768</v>
      </c>
      <c r="P1752">
        <v>2603.4920000000002</v>
      </c>
    </row>
    <row r="1753" spans="1:16" x14ac:dyDescent="0.25">
      <c r="A1753" s="9">
        <v>40987</v>
      </c>
      <c r="B1753">
        <v>2596.3470000000002</v>
      </c>
      <c r="C1753">
        <v>2608.9319999999998</v>
      </c>
      <c r="D1753">
        <v>2577.9290000000001</v>
      </c>
      <c r="E1753">
        <v>2607.306</v>
      </c>
      <c r="F1753">
        <v>2596.3470000000002</v>
      </c>
      <c r="O1753">
        <v>2608.9319999999998</v>
      </c>
      <c r="P1753">
        <v>2607.306</v>
      </c>
    </row>
    <row r="1754" spans="1:16" x14ac:dyDescent="0.25">
      <c r="A1754" s="9">
        <v>40988</v>
      </c>
      <c r="B1754">
        <v>2603.3229999999999</v>
      </c>
      <c r="C1754">
        <v>2603.8310000000001</v>
      </c>
      <c r="D1754">
        <v>2564.931</v>
      </c>
      <c r="E1754">
        <v>2567.0520000000001</v>
      </c>
      <c r="F1754">
        <v>2603.3229999999999</v>
      </c>
      <c r="O1754">
        <v>2603.8310000000001</v>
      </c>
      <c r="P1754">
        <v>2567.0520000000001</v>
      </c>
    </row>
    <row r="1755" spans="1:16" x14ac:dyDescent="0.25">
      <c r="A1755" s="9">
        <v>40989</v>
      </c>
      <c r="B1755">
        <v>2580.078</v>
      </c>
      <c r="C1755">
        <v>2589.9409999999998</v>
      </c>
      <c r="D1755">
        <v>2551.9160000000002</v>
      </c>
      <c r="E1755">
        <v>2569.7559999999999</v>
      </c>
      <c r="F1755">
        <v>2580.078</v>
      </c>
      <c r="O1755">
        <v>2589.9409999999998</v>
      </c>
      <c r="P1755">
        <v>2569.7559999999999</v>
      </c>
    </row>
    <row r="1756" spans="1:16" x14ac:dyDescent="0.25">
      <c r="A1756" s="9">
        <v>40990</v>
      </c>
      <c r="B1756">
        <v>2570.3530000000001</v>
      </c>
      <c r="C1756">
        <v>2582.9679999999998</v>
      </c>
      <c r="D1756">
        <v>2555.2220000000002</v>
      </c>
      <c r="E1756">
        <v>2569.402</v>
      </c>
      <c r="F1756">
        <v>2570.3530000000001</v>
      </c>
      <c r="O1756">
        <v>2582.9679999999998</v>
      </c>
      <c r="P1756">
        <v>2569.402</v>
      </c>
    </row>
    <row r="1757" spans="1:16" x14ac:dyDescent="0.25">
      <c r="A1757" s="9">
        <v>40991</v>
      </c>
      <c r="B1757">
        <v>2561.9059999999999</v>
      </c>
      <c r="C1757">
        <v>2567.1990000000001</v>
      </c>
      <c r="D1757">
        <v>2535.4720000000002</v>
      </c>
      <c r="E1757">
        <v>2543.3339999999998</v>
      </c>
      <c r="F1757">
        <v>2561.9059999999999</v>
      </c>
      <c r="O1757">
        <v>2567.1990000000001</v>
      </c>
      <c r="P1757">
        <v>2543.3339999999998</v>
      </c>
    </row>
    <row r="1758" spans="1:16" x14ac:dyDescent="0.25">
      <c r="A1758" s="9">
        <v>40994</v>
      </c>
      <c r="B1758">
        <v>2543.75</v>
      </c>
      <c r="C1758">
        <v>2552.623</v>
      </c>
      <c r="D1758">
        <v>2534.0459999999998</v>
      </c>
      <c r="E1758">
        <v>2545.498</v>
      </c>
      <c r="F1758">
        <v>2543.75</v>
      </c>
      <c r="O1758">
        <v>2552.623</v>
      </c>
      <c r="P1758">
        <v>2545.498</v>
      </c>
    </row>
    <row r="1759" spans="1:16" x14ac:dyDescent="0.25">
      <c r="A1759" s="9">
        <v>40995</v>
      </c>
      <c r="B1759">
        <v>2555.4879999999998</v>
      </c>
      <c r="C1759">
        <v>2559.364</v>
      </c>
      <c r="D1759">
        <v>2535.7950000000001</v>
      </c>
      <c r="E1759">
        <v>2539.48</v>
      </c>
      <c r="F1759">
        <v>2555.4879999999998</v>
      </c>
      <c r="O1759">
        <v>2559.364</v>
      </c>
      <c r="P1759">
        <v>2539.48</v>
      </c>
    </row>
    <row r="1760" spans="1:16" x14ac:dyDescent="0.25">
      <c r="A1760" s="9">
        <v>40996</v>
      </c>
      <c r="B1760">
        <v>2534.402</v>
      </c>
      <c r="C1760">
        <v>2536.1350000000002</v>
      </c>
      <c r="D1760">
        <v>2469.509</v>
      </c>
      <c r="E1760">
        <v>2472.6590000000001</v>
      </c>
      <c r="F1760">
        <v>2534.402</v>
      </c>
      <c r="O1760">
        <v>2536.1350000000002</v>
      </c>
      <c r="P1760">
        <v>2472.6590000000001</v>
      </c>
    </row>
    <row r="1761" spans="1:16" x14ac:dyDescent="0.25">
      <c r="A1761" s="9">
        <v>40997</v>
      </c>
      <c r="B1761">
        <v>2463.8919999999998</v>
      </c>
      <c r="C1761">
        <v>2475.1990000000001</v>
      </c>
      <c r="D1761">
        <v>2434.5659999999998</v>
      </c>
      <c r="E1761">
        <v>2445.047</v>
      </c>
      <c r="F1761">
        <v>2463.8919999999998</v>
      </c>
      <c r="O1761">
        <v>2475.1990000000001</v>
      </c>
      <c r="P1761">
        <v>2445.047</v>
      </c>
    </row>
    <row r="1762" spans="1:16" x14ac:dyDescent="0.25">
      <c r="A1762" s="9">
        <v>40998</v>
      </c>
      <c r="B1762">
        <v>2450.614</v>
      </c>
      <c r="C1762">
        <v>2467.5540000000001</v>
      </c>
      <c r="D1762">
        <v>2448.2080000000001</v>
      </c>
      <c r="E1762">
        <v>2463.9279999999999</v>
      </c>
      <c r="F1762">
        <v>2450.614</v>
      </c>
      <c r="O1762">
        <v>2467.5540000000001</v>
      </c>
      <c r="P1762">
        <v>2463.9279999999999</v>
      </c>
    </row>
    <row r="1763" spans="1:16" x14ac:dyDescent="0.25">
      <c r="A1763" s="9">
        <v>41004</v>
      </c>
      <c r="B1763">
        <v>2460.2730000000001</v>
      </c>
      <c r="C1763">
        <v>2516.41</v>
      </c>
      <c r="D1763">
        <v>2446.8420000000001</v>
      </c>
      <c r="E1763">
        <v>2510.98</v>
      </c>
      <c r="F1763">
        <v>2460.2730000000001</v>
      </c>
      <c r="O1763">
        <v>2516.41</v>
      </c>
      <c r="P1763">
        <v>2510.98</v>
      </c>
    </row>
    <row r="1764" spans="1:16" x14ac:dyDescent="0.25">
      <c r="A1764" s="9">
        <v>41005</v>
      </c>
      <c r="B1764">
        <v>2507.3420000000001</v>
      </c>
      <c r="C1764">
        <v>2521.875</v>
      </c>
      <c r="D1764">
        <v>2500.4029999999998</v>
      </c>
      <c r="E1764">
        <v>2517.627</v>
      </c>
      <c r="F1764">
        <v>2507.3420000000001</v>
      </c>
      <c r="O1764">
        <v>2521.875</v>
      </c>
      <c r="P1764">
        <v>2517.627</v>
      </c>
    </row>
    <row r="1765" spans="1:16" x14ac:dyDescent="0.25">
      <c r="A1765" s="9">
        <v>41008</v>
      </c>
      <c r="B1765">
        <v>2509.527</v>
      </c>
      <c r="C1765">
        <v>2514.991</v>
      </c>
      <c r="D1765">
        <v>2491.37</v>
      </c>
      <c r="E1765">
        <v>2493.413</v>
      </c>
      <c r="F1765">
        <v>2509.527</v>
      </c>
      <c r="O1765">
        <v>2514.991</v>
      </c>
      <c r="P1765">
        <v>2493.413</v>
      </c>
    </row>
    <row r="1766" spans="1:16" x14ac:dyDescent="0.25">
      <c r="A1766" s="9">
        <v>41009</v>
      </c>
      <c r="B1766">
        <v>2486.7849999999999</v>
      </c>
      <c r="C1766">
        <v>2515.1680000000001</v>
      </c>
      <c r="D1766">
        <v>2460.9929999999999</v>
      </c>
      <c r="E1766">
        <v>2515.1680000000001</v>
      </c>
      <c r="F1766">
        <v>2486.7849999999999</v>
      </c>
      <c r="O1766">
        <v>2515.1680000000001</v>
      </c>
      <c r="P1766">
        <v>2515.1680000000001</v>
      </c>
    </row>
    <row r="1767" spans="1:16" x14ac:dyDescent="0.25">
      <c r="A1767" s="9">
        <v>41010</v>
      </c>
      <c r="B1767">
        <v>2491.3789999999999</v>
      </c>
      <c r="C1767">
        <v>2531.047</v>
      </c>
      <c r="D1767">
        <v>2486.0610000000001</v>
      </c>
      <c r="E1767">
        <v>2512.143</v>
      </c>
      <c r="F1767">
        <v>2491.3789999999999</v>
      </c>
      <c r="O1767">
        <v>2531.047</v>
      </c>
      <c r="P1767">
        <v>2512.143</v>
      </c>
    </row>
    <row r="1768" spans="1:16" x14ac:dyDescent="0.25">
      <c r="A1768" s="9">
        <v>41011</v>
      </c>
      <c r="B1768">
        <v>2515.0120000000002</v>
      </c>
      <c r="C1768">
        <v>2564.3589999999999</v>
      </c>
      <c r="D1768">
        <v>2513.0030000000002</v>
      </c>
      <c r="E1768">
        <v>2564.3560000000002</v>
      </c>
      <c r="F1768">
        <v>2515.0120000000002</v>
      </c>
      <c r="O1768">
        <v>2564.3589999999999</v>
      </c>
      <c r="P1768">
        <v>2564.3560000000002</v>
      </c>
    </row>
    <row r="1769" spans="1:16" x14ac:dyDescent="0.25">
      <c r="A1769" s="9">
        <v>41012</v>
      </c>
      <c r="B1769">
        <v>2568.1880000000001</v>
      </c>
      <c r="C1769">
        <v>2589.4229999999998</v>
      </c>
      <c r="D1769">
        <v>2561.88</v>
      </c>
      <c r="E1769">
        <v>2574.5520000000001</v>
      </c>
      <c r="F1769">
        <v>2568.1880000000001</v>
      </c>
      <c r="O1769">
        <v>2589.4229999999998</v>
      </c>
      <c r="P1769">
        <v>2574.5520000000001</v>
      </c>
    </row>
    <row r="1770" spans="1:16" x14ac:dyDescent="0.25">
      <c r="A1770" s="9">
        <v>41015</v>
      </c>
      <c r="B1770">
        <v>2559.2800000000002</v>
      </c>
      <c r="C1770">
        <v>2581.3330000000001</v>
      </c>
      <c r="D1770">
        <v>2555.3980000000001</v>
      </c>
      <c r="E1770">
        <v>2568.8330000000001</v>
      </c>
      <c r="F1770">
        <v>2559.2800000000002</v>
      </c>
      <c r="O1770">
        <v>2581.3330000000001</v>
      </c>
      <c r="P1770">
        <v>2568.8330000000001</v>
      </c>
    </row>
    <row r="1771" spans="1:16" x14ac:dyDescent="0.25">
      <c r="A1771" s="9">
        <v>41016</v>
      </c>
      <c r="B1771">
        <v>2566.5129999999999</v>
      </c>
      <c r="C1771">
        <v>2575.3870000000002</v>
      </c>
      <c r="D1771">
        <v>2535.4630000000002</v>
      </c>
      <c r="E1771">
        <v>2536.7449999999999</v>
      </c>
      <c r="F1771">
        <v>2566.5129999999999</v>
      </c>
      <c r="O1771">
        <v>2575.3870000000002</v>
      </c>
      <c r="P1771">
        <v>2536.7449999999999</v>
      </c>
    </row>
    <row r="1772" spans="1:16" x14ac:dyDescent="0.25">
      <c r="A1772" s="9">
        <v>41017</v>
      </c>
      <c r="B1772">
        <v>2545.518</v>
      </c>
      <c r="C1772">
        <v>2593.415</v>
      </c>
      <c r="D1772">
        <v>2537.942</v>
      </c>
      <c r="E1772">
        <v>2592.2130000000002</v>
      </c>
      <c r="F1772">
        <v>2545.518</v>
      </c>
      <c r="O1772">
        <v>2593.415</v>
      </c>
      <c r="P1772">
        <v>2592.2130000000002</v>
      </c>
    </row>
    <row r="1773" spans="1:16" x14ac:dyDescent="0.25">
      <c r="A1773" s="9">
        <v>41018</v>
      </c>
      <c r="B1773">
        <v>2589.355</v>
      </c>
      <c r="C1773">
        <v>2594.9430000000002</v>
      </c>
      <c r="D1773">
        <v>2576.692</v>
      </c>
      <c r="E1773">
        <v>2586.1559999999999</v>
      </c>
      <c r="F1773">
        <v>2589.355</v>
      </c>
      <c r="O1773">
        <v>2594.9430000000002</v>
      </c>
      <c r="P1773">
        <v>2586.1559999999999</v>
      </c>
    </row>
    <row r="1774" spans="1:16" x14ac:dyDescent="0.25">
      <c r="A1774" s="9">
        <v>41019</v>
      </c>
      <c r="B1774">
        <v>2583.7750000000001</v>
      </c>
      <c r="C1774">
        <v>2620.694</v>
      </c>
      <c r="D1774">
        <v>2581.0700000000002</v>
      </c>
      <c r="E1774">
        <v>2618.9560000000001</v>
      </c>
      <c r="F1774">
        <v>2583.7750000000001</v>
      </c>
      <c r="O1774">
        <v>2620.694</v>
      </c>
      <c r="P1774">
        <v>2618.9560000000001</v>
      </c>
    </row>
    <row r="1775" spans="1:16" x14ac:dyDescent="0.25">
      <c r="A1775" s="9">
        <v>41022</v>
      </c>
      <c r="B1775">
        <v>2615.7489999999998</v>
      </c>
      <c r="C1775">
        <v>2621.7559999999999</v>
      </c>
      <c r="D1775">
        <v>2592.8629999999998</v>
      </c>
      <c r="E1775">
        <v>2596.4650000000001</v>
      </c>
      <c r="F1775">
        <v>2615.7489999999998</v>
      </c>
      <c r="O1775">
        <v>2621.7559999999999</v>
      </c>
      <c r="P1775">
        <v>2596.4650000000001</v>
      </c>
    </row>
    <row r="1776" spans="1:16" x14ac:dyDescent="0.25">
      <c r="A1776" s="9">
        <v>41023</v>
      </c>
      <c r="B1776">
        <v>2584.8249999999998</v>
      </c>
      <c r="C1776">
        <v>2635.31</v>
      </c>
      <c r="D1776">
        <v>2557.8069999999998</v>
      </c>
      <c r="E1776">
        <v>2600.88</v>
      </c>
      <c r="F1776">
        <v>2584.8249999999998</v>
      </c>
      <c r="O1776">
        <v>2635.31</v>
      </c>
      <c r="P1776">
        <v>2600.88</v>
      </c>
    </row>
    <row r="1777" spans="1:16" x14ac:dyDescent="0.25">
      <c r="A1777" s="9">
        <v>41024</v>
      </c>
      <c r="B1777">
        <v>2594.172</v>
      </c>
      <c r="C1777">
        <v>2622.46</v>
      </c>
      <c r="D1777">
        <v>2588.5430000000001</v>
      </c>
      <c r="E1777">
        <v>2616.998</v>
      </c>
      <c r="F1777">
        <v>2594.172</v>
      </c>
      <c r="O1777">
        <v>2622.46</v>
      </c>
      <c r="P1777">
        <v>2616.998</v>
      </c>
    </row>
    <row r="1778" spans="1:16" x14ac:dyDescent="0.25">
      <c r="A1778" s="9">
        <v>41025</v>
      </c>
      <c r="B1778">
        <v>2623.3580000000002</v>
      </c>
      <c r="C1778">
        <v>2629.192</v>
      </c>
      <c r="D1778">
        <v>2602.0120000000002</v>
      </c>
      <c r="E1778">
        <v>2615.11</v>
      </c>
      <c r="F1778">
        <v>2623.3580000000002</v>
      </c>
      <c r="O1778">
        <v>2629.192</v>
      </c>
      <c r="P1778">
        <v>2615.11</v>
      </c>
    </row>
    <row r="1779" spans="1:16" x14ac:dyDescent="0.25">
      <c r="A1779" s="9">
        <v>41026</v>
      </c>
      <c r="B1779">
        <v>2613.9479999999999</v>
      </c>
      <c r="C1779">
        <v>2621.498</v>
      </c>
      <c r="D1779">
        <v>2601.9639999999999</v>
      </c>
      <c r="E1779">
        <v>2604.7060000000001</v>
      </c>
      <c r="F1779">
        <v>2613.9479999999999</v>
      </c>
      <c r="O1779">
        <v>2621.498</v>
      </c>
      <c r="P1779">
        <v>2604.7060000000001</v>
      </c>
    </row>
    <row r="1780" spans="1:16" x14ac:dyDescent="0.25">
      <c r="A1780" s="9">
        <v>41031</v>
      </c>
      <c r="B1780">
        <v>2640.6770000000001</v>
      </c>
      <c r="C1780">
        <v>2673.5540000000001</v>
      </c>
      <c r="D1780">
        <v>2626.9349999999999</v>
      </c>
      <c r="E1780">
        <v>2658.5639999999999</v>
      </c>
      <c r="F1780">
        <v>2640.6770000000001</v>
      </c>
      <c r="O1780">
        <v>2673.5540000000001</v>
      </c>
      <c r="P1780">
        <v>2658.5639999999999</v>
      </c>
    </row>
    <row r="1781" spans="1:16" x14ac:dyDescent="0.25">
      <c r="A1781" s="9">
        <v>41032</v>
      </c>
      <c r="B1781">
        <v>2655.1529999999998</v>
      </c>
      <c r="C1781">
        <v>2667.4549999999999</v>
      </c>
      <c r="D1781">
        <v>2646.922</v>
      </c>
      <c r="E1781">
        <v>2664.4360000000001</v>
      </c>
      <c r="F1781">
        <v>2655.1529999999998</v>
      </c>
      <c r="O1781">
        <v>2667.4549999999999</v>
      </c>
      <c r="P1781">
        <v>2664.4360000000001</v>
      </c>
    </row>
    <row r="1782" spans="1:16" x14ac:dyDescent="0.25">
      <c r="A1782" s="9">
        <v>41033</v>
      </c>
      <c r="B1782">
        <v>2661.4369999999999</v>
      </c>
      <c r="C1782">
        <v>2679.5880000000002</v>
      </c>
      <c r="D1782">
        <v>2645.5349999999999</v>
      </c>
      <c r="E1782">
        <v>2678.973</v>
      </c>
      <c r="F1782">
        <v>2661.4369999999999</v>
      </c>
      <c r="O1782">
        <v>2679.5880000000002</v>
      </c>
      <c r="P1782">
        <v>2678.973</v>
      </c>
    </row>
    <row r="1783" spans="1:16" x14ac:dyDescent="0.25">
      <c r="A1783" s="9">
        <v>41036</v>
      </c>
      <c r="B1783">
        <v>2661.2109999999998</v>
      </c>
      <c r="C1783">
        <v>2677.636</v>
      </c>
      <c r="D1783">
        <v>2656.6990000000001</v>
      </c>
      <c r="E1783">
        <v>2677.4540000000002</v>
      </c>
      <c r="F1783">
        <v>2661.2109999999998</v>
      </c>
      <c r="O1783">
        <v>2677.636</v>
      </c>
      <c r="P1783">
        <v>2677.4540000000002</v>
      </c>
    </row>
    <row r="1784" spans="1:16" x14ac:dyDescent="0.25">
      <c r="A1784" s="9">
        <v>41037</v>
      </c>
      <c r="B1784">
        <v>2676.306</v>
      </c>
      <c r="C1784">
        <v>2677.1610000000001</v>
      </c>
      <c r="D1784">
        <v>2646.4050000000002</v>
      </c>
      <c r="E1784">
        <v>2664.14</v>
      </c>
      <c r="F1784">
        <v>2676.306</v>
      </c>
      <c r="O1784">
        <v>2677.1610000000001</v>
      </c>
      <c r="P1784">
        <v>2664.14</v>
      </c>
    </row>
    <row r="1785" spans="1:16" x14ac:dyDescent="0.25">
      <c r="A1785" s="9">
        <v>41038</v>
      </c>
      <c r="B1785">
        <v>2643.3980000000001</v>
      </c>
      <c r="C1785">
        <v>2643.3980000000001</v>
      </c>
      <c r="D1785">
        <v>2611.7950000000001</v>
      </c>
      <c r="E1785">
        <v>2614.857</v>
      </c>
      <c r="F1785">
        <v>2643.3980000000001</v>
      </c>
      <c r="O1785">
        <v>2643.3980000000001</v>
      </c>
      <c r="P1785">
        <v>2614.857</v>
      </c>
    </row>
    <row r="1786" spans="1:16" x14ac:dyDescent="0.25">
      <c r="A1786" s="9">
        <v>41039</v>
      </c>
      <c r="B1786">
        <v>2617.5349999999999</v>
      </c>
      <c r="C1786">
        <v>2625.6529999999998</v>
      </c>
      <c r="D1786">
        <v>2605.7269999999999</v>
      </c>
      <c r="E1786">
        <v>2615.8470000000002</v>
      </c>
      <c r="F1786">
        <v>2617.5349999999999</v>
      </c>
      <c r="O1786">
        <v>2625.6529999999998</v>
      </c>
      <c r="P1786">
        <v>2615.8470000000002</v>
      </c>
    </row>
    <row r="1787" spans="1:16" x14ac:dyDescent="0.25">
      <c r="A1787" s="9">
        <v>41040</v>
      </c>
      <c r="B1787">
        <v>2609.116</v>
      </c>
      <c r="C1787">
        <v>2626.3150000000001</v>
      </c>
      <c r="D1787">
        <v>2595.5169999999998</v>
      </c>
      <c r="E1787">
        <v>2596.556</v>
      </c>
      <c r="F1787">
        <v>2609.116</v>
      </c>
      <c r="O1787">
        <v>2626.3150000000001</v>
      </c>
      <c r="P1787">
        <v>2596.556</v>
      </c>
    </row>
    <row r="1788" spans="1:16" x14ac:dyDescent="0.25">
      <c r="A1788" s="9">
        <v>41043</v>
      </c>
      <c r="B1788">
        <v>2614.7089999999998</v>
      </c>
      <c r="C1788">
        <v>2615.8440000000001</v>
      </c>
      <c r="D1788">
        <v>2576.105</v>
      </c>
      <c r="E1788">
        <v>2578.0300000000002</v>
      </c>
      <c r="F1788">
        <v>2614.7089999999998</v>
      </c>
      <c r="O1788">
        <v>2615.8440000000001</v>
      </c>
      <c r="P1788">
        <v>2578.0300000000002</v>
      </c>
    </row>
    <row r="1789" spans="1:16" x14ac:dyDescent="0.25">
      <c r="A1789" s="9">
        <v>41044</v>
      </c>
      <c r="B1789">
        <v>2561.9520000000002</v>
      </c>
      <c r="C1789">
        <v>2573.375</v>
      </c>
      <c r="D1789">
        <v>2551.136</v>
      </c>
      <c r="E1789">
        <v>2572.067</v>
      </c>
      <c r="F1789">
        <v>2561.9520000000002</v>
      </c>
      <c r="O1789">
        <v>2573.375</v>
      </c>
      <c r="P1789">
        <v>2572.067</v>
      </c>
    </row>
    <row r="1790" spans="1:16" x14ac:dyDescent="0.25">
      <c r="A1790" s="9">
        <v>41045</v>
      </c>
      <c r="B1790">
        <v>2565.145</v>
      </c>
      <c r="C1790">
        <v>2570.2449999999999</v>
      </c>
      <c r="D1790">
        <v>2533.7800000000002</v>
      </c>
      <c r="E1790">
        <v>2534.9699999999998</v>
      </c>
      <c r="F1790">
        <v>2565.145</v>
      </c>
      <c r="O1790">
        <v>2570.2449999999999</v>
      </c>
      <c r="P1790">
        <v>2534.9699999999998</v>
      </c>
    </row>
    <row r="1791" spans="1:16" x14ac:dyDescent="0.25">
      <c r="A1791" s="9">
        <v>41046</v>
      </c>
      <c r="B1791">
        <v>2537.6999999999998</v>
      </c>
      <c r="C1791">
        <v>2584.299</v>
      </c>
      <c r="D1791">
        <v>2535.127</v>
      </c>
      <c r="E1791">
        <v>2579.2890000000002</v>
      </c>
      <c r="F1791">
        <v>2537.6999999999998</v>
      </c>
      <c r="O1791">
        <v>2584.299</v>
      </c>
      <c r="P1791">
        <v>2579.2890000000002</v>
      </c>
    </row>
    <row r="1792" spans="1:16" x14ac:dyDescent="0.25">
      <c r="A1792" s="9">
        <v>41047</v>
      </c>
      <c r="B1792">
        <v>2561.2860000000001</v>
      </c>
      <c r="C1792">
        <v>2564.7249999999999</v>
      </c>
      <c r="D1792">
        <v>2534.0740000000001</v>
      </c>
      <c r="E1792">
        <v>2541.6619999999998</v>
      </c>
      <c r="F1792">
        <v>2561.2860000000001</v>
      </c>
      <c r="O1792">
        <v>2564.7249999999999</v>
      </c>
      <c r="P1792">
        <v>2541.6619999999998</v>
      </c>
    </row>
    <row r="1793" spans="1:16" x14ac:dyDescent="0.25">
      <c r="A1793" s="9">
        <v>41050</v>
      </c>
      <c r="B1793">
        <v>2539.4059999999999</v>
      </c>
      <c r="C1793">
        <v>2561.6210000000001</v>
      </c>
      <c r="D1793">
        <v>2526.14</v>
      </c>
      <c r="E1793">
        <v>2547.5949999999998</v>
      </c>
      <c r="F1793">
        <v>2539.4059999999999</v>
      </c>
      <c r="O1793">
        <v>2561.6210000000001</v>
      </c>
      <c r="P1793">
        <v>2547.5949999999998</v>
      </c>
    </row>
    <row r="1794" spans="1:16" x14ac:dyDescent="0.25">
      <c r="A1794" s="9">
        <v>41051</v>
      </c>
      <c r="B1794">
        <v>2557.797</v>
      </c>
      <c r="C1794">
        <v>2583.4949999999999</v>
      </c>
      <c r="D1794">
        <v>2557.2089999999998</v>
      </c>
      <c r="E1794">
        <v>2582.7089999999998</v>
      </c>
      <c r="F1794">
        <v>2557.797</v>
      </c>
      <c r="O1794">
        <v>2583.4949999999999</v>
      </c>
      <c r="P1794">
        <v>2582.7089999999998</v>
      </c>
    </row>
    <row r="1795" spans="1:16" x14ac:dyDescent="0.25">
      <c r="A1795" s="9">
        <v>41052</v>
      </c>
      <c r="B1795">
        <v>2576.5410000000002</v>
      </c>
      <c r="C1795">
        <v>2589.7260000000001</v>
      </c>
      <c r="D1795">
        <v>2557.9609999999998</v>
      </c>
      <c r="E1795">
        <v>2575.8719999999998</v>
      </c>
      <c r="F1795">
        <v>2576.5410000000002</v>
      </c>
      <c r="O1795">
        <v>2589.7260000000001</v>
      </c>
      <c r="P1795">
        <v>2575.8719999999998</v>
      </c>
    </row>
    <row r="1796" spans="1:16" x14ac:dyDescent="0.25">
      <c r="A1796" s="9">
        <v>41053</v>
      </c>
      <c r="B1796">
        <v>2572.6990000000001</v>
      </c>
      <c r="C1796">
        <v>2584.6239999999998</v>
      </c>
      <c r="D1796">
        <v>2548.5169999999998</v>
      </c>
      <c r="E1796">
        <v>2554.4940000000001</v>
      </c>
      <c r="F1796">
        <v>2572.6990000000001</v>
      </c>
      <c r="O1796">
        <v>2584.6239999999998</v>
      </c>
      <c r="P1796">
        <v>2554.4940000000001</v>
      </c>
    </row>
    <row r="1797" spans="1:16" x14ac:dyDescent="0.25">
      <c r="A1797" s="9">
        <v>41054</v>
      </c>
      <c r="B1797">
        <v>2552.9470000000001</v>
      </c>
      <c r="C1797">
        <v>2559.3490000000002</v>
      </c>
      <c r="D1797">
        <v>2529.123</v>
      </c>
      <c r="E1797">
        <v>2536.8989999999999</v>
      </c>
      <c r="F1797">
        <v>2552.9470000000001</v>
      </c>
      <c r="O1797">
        <v>2559.3490000000002</v>
      </c>
      <c r="P1797">
        <v>2536.8989999999999</v>
      </c>
    </row>
    <row r="1798" spans="1:16" x14ac:dyDescent="0.25">
      <c r="A1798" s="9">
        <v>41057</v>
      </c>
      <c r="B1798">
        <v>2525.0700000000002</v>
      </c>
      <c r="C1798">
        <v>2567.4749999999999</v>
      </c>
      <c r="D1798">
        <v>2509.451</v>
      </c>
      <c r="E1798">
        <v>2567.3159999999998</v>
      </c>
      <c r="F1798">
        <v>2525.0700000000002</v>
      </c>
      <c r="O1798">
        <v>2567.4749999999999</v>
      </c>
      <c r="P1798">
        <v>2567.3159999999998</v>
      </c>
    </row>
    <row r="1799" spans="1:16" x14ac:dyDescent="0.25">
      <c r="A1799" s="9">
        <v>41058</v>
      </c>
      <c r="B1799">
        <v>2565.127</v>
      </c>
      <c r="C1799">
        <v>2606.3209999999999</v>
      </c>
      <c r="D1799">
        <v>2562.9720000000002</v>
      </c>
      <c r="E1799">
        <v>2599.0889999999999</v>
      </c>
      <c r="F1799">
        <v>2565.127</v>
      </c>
      <c r="O1799">
        <v>2606.3209999999999</v>
      </c>
      <c r="P1799">
        <v>2599.0889999999999</v>
      </c>
    </row>
    <row r="1800" spans="1:16" x14ac:dyDescent="0.25">
      <c r="A1800" s="9">
        <v>41059</v>
      </c>
      <c r="B1800">
        <v>2595.3719999999998</v>
      </c>
      <c r="C1800">
        <v>2600.86</v>
      </c>
      <c r="D1800">
        <v>2585.239</v>
      </c>
      <c r="E1800">
        <v>2592.0520000000001</v>
      </c>
      <c r="F1800">
        <v>2595.3719999999998</v>
      </c>
      <c r="O1800">
        <v>2600.86</v>
      </c>
      <c r="P1800">
        <v>2592.0520000000001</v>
      </c>
    </row>
    <row r="1801" spans="1:16" x14ac:dyDescent="0.25">
      <c r="A1801" s="9">
        <v>41060</v>
      </c>
      <c r="B1801">
        <v>2572.9879999999998</v>
      </c>
      <c r="C1801">
        <v>2594.0520000000001</v>
      </c>
      <c r="D1801">
        <v>2567.1999999999998</v>
      </c>
      <c r="E1801">
        <v>2580.9899999999998</v>
      </c>
      <c r="F1801">
        <v>2572.9879999999998</v>
      </c>
      <c r="O1801">
        <v>2594.0520000000001</v>
      </c>
      <c r="P1801">
        <v>2580.9899999999998</v>
      </c>
    </row>
    <row r="1802" spans="1:16" x14ac:dyDescent="0.25">
      <c r="A1802" s="9">
        <v>41061</v>
      </c>
      <c r="B1802">
        <v>2581.08</v>
      </c>
      <c r="C1802">
        <v>2598.8589999999999</v>
      </c>
      <c r="D1802">
        <v>2571.5300000000002</v>
      </c>
      <c r="E1802">
        <v>2581.3980000000001</v>
      </c>
      <c r="F1802">
        <v>2581.08</v>
      </c>
      <c r="O1802">
        <v>2598.8589999999999</v>
      </c>
      <c r="P1802">
        <v>2581.3980000000001</v>
      </c>
    </row>
    <row r="1803" spans="1:16" x14ac:dyDescent="0.25">
      <c r="A1803" s="9">
        <v>41064</v>
      </c>
      <c r="B1803">
        <v>2548.2820000000002</v>
      </c>
      <c r="C1803">
        <v>2553.7089999999998</v>
      </c>
      <c r="D1803">
        <v>2509.7489999999998</v>
      </c>
      <c r="E1803">
        <v>2509.9720000000002</v>
      </c>
      <c r="F1803">
        <v>2548.2820000000002</v>
      </c>
      <c r="O1803">
        <v>2553.7089999999998</v>
      </c>
      <c r="P1803">
        <v>2509.9720000000002</v>
      </c>
    </row>
    <row r="1804" spans="1:16" x14ac:dyDescent="0.25">
      <c r="A1804" s="9">
        <v>41065</v>
      </c>
      <c r="B1804">
        <v>2516.8890000000001</v>
      </c>
      <c r="C1804">
        <v>2526.7640000000001</v>
      </c>
      <c r="D1804">
        <v>2503.3029999999999</v>
      </c>
      <c r="E1804">
        <v>2513.0390000000002</v>
      </c>
      <c r="F1804">
        <v>2516.8890000000001</v>
      </c>
      <c r="O1804">
        <v>2526.7640000000001</v>
      </c>
      <c r="P1804">
        <v>2513.0390000000002</v>
      </c>
    </row>
    <row r="1805" spans="1:16" x14ac:dyDescent="0.25">
      <c r="A1805" s="9">
        <v>41066</v>
      </c>
      <c r="B1805">
        <v>2516.2130000000002</v>
      </c>
      <c r="C1805">
        <v>2524.8719999999998</v>
      </c>
      <c r="D1805">
        <v>2497.4209999999998</v>
      </c>
      <c r="E1805">
        <v>2506.6709999999998</v>
      </c>
      <c r="F1805">
        <v>2516.2130000000002</v>
      </c>
      <c r="O1805">
        <v>2524.8719999999998</v>
      </c>
      <c r="P1805">
        <v>2506.6709999999998</v>
      </c>
    </row>
    <row r="1806" spans="1:16" x14ac:dyDescent="0.25">
      <c r="A1806" s="9">
        <v>41067</v>
      </c>
      <c r="B1806">
        <v>2520.002</v>
      </c>
      <c r="C1806">
        <v>2523.2829999999999</v>
      </c>
      <c r="D1806">
        <v>2479.538</v>
      </c>
      <c r="E1806">
        <v>2484.364</v>
      </c>
      <c r="F1806">
        <v>2520.002</v>
      </c>
      <c r="O1806">
        <v>2523.2829999999999</v>
      </c>
      <c r="P1806">
        <v>2484.364</v>
      </c>
    </row>
    <row r="1807" spans="1:16" x14ac:dyDescent="0.25">
      <c r="A1807" s="9">
        <v>41068</v>
      </c>
      <c r="B1807">
        <v>2498.1149999999998</v>
      </c>
      <c r="C1807">
        <v>2498.6880000000001</v>
      </c>
      <c r="D1807">
        <v>2462.52</v>
      </c>
      <c r="E1807">
        <v>2466.2440000000001</v>
      </c>
      <c r="F1807">
        <v>2498.1149999999998</v>
      </c>
      <c r="O1807">
        <v>2498.6880000000001</v>
      </c>
      <c r="P1807">
        <v>2466.2440000000001</v>
      </c>
    </row>
    <row r="1808" spans="1:16" x14ac:dyDescent="0.25">
      <c r="A1808" s="9">
        <v>41071</v>
      </c>
      <c r="B1808">
        <v>2464.7449999999999</v>
      </c>
      <c r="C1808">
        <v>2496.0390000000002</v>
      </c>
      <c r="D1808">
        <v>2458.982</v>
      </c>
      <c r="E1808">
        <v>2489.797</v>
      </c>
      <c r="F1808">
        <v>2464.7449999999999</v>
      </c>
      <c r="O1808">
        <v>2496.0390000000002</v>
      </c>
      <c r="P1808">
        <v>2489.797</v>
      </c>
    </row>
    <row r="1809" spans="1:16" x14ac:dyDescent="0.25">
      <c r="A1809" s="9">
        <v>41072</v>
      </c>
      <c r="B1809">
        <v>2477.0720000000001</v>
      </c>
      <c r="C1809">
        <v>2480.1419999999998</v>
      </c>
      <c r="D1809">
        <v>2455.0059999999999</v>
      </c>
      <c r="E1809">
        <v>2465.2730000000001</v>
      </c>
      <c r="F1809">
        <v>2477.0720000000001</v>
      </c>
      <c r="O1809">
        <v>2480.1419999999998</v>
      </c>
      <c r="P1809">
        <v>2465.2730000000001</v>
      </c>
    </row>
    <row r="1810" spans="1:16" x14ac:dyDescent="0.25">
      <c r="A1810" s="9">
        <v>41073</v>
      </c>
      <c r="B1810">
        <v>2470.8490000000002</v>
      </c>
      <c r="C1810">
        <v>2499.3110000000001</v>
      </c>
      <c r="D1810">
        <v>2459.44</v>
      </c>
      <c r="E1810">
        <v>2498.4870000000001</v>
      </c>
      <c r="F1810">
        <v>2470.8490000000002</v>
      </c>
      <c r="O1810">
        <v>2499.3110000000001</v>
      </c>
      <c r="P1810">
        <v>2498.4870000000001</v>
      </c>
    </row>
    <row r="1811" spans="1:16" x14ac:dyDescent="0.25">
      <c r="A1811" s="9">
        <v>41074</v>
      </c>
      <c r="B1811">
        <v>2485.6149999999998</v>
      </c>
      <c r="C1811">
        <v>2498.5889999999999</v>
      </c>
      <c r="D1811">
        <v>2473.5369999999998</v>
      </c>
      <c r="E1811">
        <v>2474.9780000000001</v>
      </c>
      <c r="F1811">
        <v>2485.6149999999998</v>
      </c>
      <c r="O1811">
        <v>2498.5889999999999</v>
      </c>
      <c r="P1811">
        <v>2474.9780000000001</v>
      </c>
    </row>
    <row r="1812" spans="1:16" x14ac:dyDescent="0.25">
      <c r="A1812" s="9">
        <v>41075</v>
      </c>
      <c r="B1812">
        <v>2481.3870000000002</v>
      </c>
      <c r="C1812">
        <v>2500.3420000000001</v>
      </c>
      <c r="D1812">
        <v>2464.46</v>
      </c>
      <c r="E1812">
        <v>2492.9580000000001</v>
      </c>
      <c r="F1812">
        <v>2481.3870000000002</v>
      </c>
      <c r="O1812">
        <v>2500.3420000000001</v>
      </c>
      <c r="P1812">
        <v>2492.9580000000001</v>
      </c>
    </row>
    <row r="1813" spans="1:16" x14ac:dyDescent="0.25">
      <c r="A1813" s="9">
        <v>41078</v>
      </c>
      <c r="B1813">
        <v>2502.2399999999998</v>
      </c>
      <c r="C1813">
        <v>2515.6860000000001</v>
      </c>
      <c r="D1813">
        <v>2498.1770000000001</v>
      </c>
      <c r="E1813">
        <v>2503.991</v>
      </c>
      <c r="F1813">
        <v>2502.2399999999998</v>
      </c>
      <c r="O1813">
        <v>2515.6860000000001</v>
      </c>
      <c r="P1813">
        <v>2503.991</v>
      </c>
    </row>
    <row r="1814" spans="1:16" x14ac:dyDescent="0.25">
      <c r="A1814" s="9">
        <v>41079</v>
      </c>
      <c r="B1814">
        <v>2501.011</v>
      </c>
      <c r="C1814">
        <v>2501.7379999999998</v>
      </c>
      <c r="D1814">
        <v>2483.8739999999998</v>
      </c>
      <c r="E1814">
        <v>2485.7950000000001</v>
      </c>
      <c r="F1814">
        <v>2501.011</v>
      </c>
      <c r="O1814">
        <v>2501.7379999999998</v>
      </c>
      <c r="P1814">
        <v>2485.7950000000001</v>
      </c>
    </row>
    <row r="1815" spans="1:16" x14ac:dyDescent="0.25">
      <c r="A1815" s="9">
        <v>41080</v>
      </c>
      <c r="B1815">
        <v>2491.0050000000001</v>
      </c>
      <c r="C1815">
        <v>2497.453</v>
      </c>
      <c r="D1815">
        <v>2481.0050000000001</v>
      </c>
      <c r="E1815">
        <v>2483.4299999999998</v>
      </c>
      <c r="F1815">
        <v>2491.0050000000001</v>
      </c>
      <c r="O1815">
        <v>2497.453</v>
      </c>
      <c r="P1815">
        <v>2483.4299999999998</v>
      </c>
    </row>
    <row r="1816" spans="1:16" x14ac:dyDescent="0.25">
      <c r="A1816" s="9">
        <v>41081</v>
      </c>
      <c r="B1816">
        <v>2477.6840000000002</v>
      </c>
      <c r="C1816">
        <v>2477.6840000000002</v>
      </c>
      <c r="D1816">
        <v>2431.8939999999998</v>
      </c>
      <c r="E1816">
        <v>2437.788</v>
      </c>
      <c r="F1816">
        <v>2477.6840000000002</v>
      </c>
      <c r="O1816">
        <v>2477.6840000000002</v>
      </c>
      <c r="P1816">
        <v>2437.788</v>
      </c>
    </row>
    <row r="1817" spans="1:16" x14ac:dyDescent="0.25">
      <c r="A1817" s="9">
        <v>41085</v>
      </c>
      <c r="B1817">
        <v>2427.0459999999998</v>
      </c>
      <c r="C1817">
        <v>2427.0459999999998</v>
      </c>
      <c r="D1817">
        <v>2392.0360000000001</v>
      </c>
      <c r="E1817">
        <v>2393.6489999999999</v>
      </c>
      <c r="F1817">
        <v>2427.0459999999998</v>
      </c>
      <c r="O1817">
        <v>2427.0459999999998</v>
      </c>
      <c r="P1817">
        <v>2393.6489999999999</v>
      </c>
    </row>
    <row r="1818" spans="1:16" x14ac:dyDescent="0.25">
      <c r="A1818" s="9">
        <v>41086</v>
      </c>
      <c r="B1818">
        <v>2384.0439999999999</v>
      </c>
      <c r="C1818">
        <v>2400.5</v>
      </c>
      <c r="D1818">
        <v>2376.4540000000002</v>
      </c>
      <c r="E1818">
        <v>2393.1480000000001</v>
      </c>
      <c r="F1818">
        <v>2384.0439999999999</v>
      </c>
      <c r="O1818">
        <v>2400.5</v>
      </c>
      <c r="P1818">
        <v>2393.1480000000001</v>
      </c>
    </row>
    <row r="1819" spans="1:16" x14ac:dyDescent="0.25">
      <c r="A1819" s="9">
        <v>41087</v>
      </c>
      <c r="B1819">
        <v>2391.1610000000001</v>
      </c>
      <c r="C1819">
        <v>2403.319</v>
      </c>
      <c r="D1819">
        <v>2380.0709999999999</v>
      </c>
      <c r="E1819">
        <v>2383.3609999999999</v>
      </c>
      <c r="F1819">
        <v>2391.1610000000001</v>
      </c>
      <c r="O1819">
        <v>2403.319</v>
      </c>
      <c r="P1819">
        <v>2383.3609999999999</v>
      </c>
    </row>
    <row r="1820" spans="1:16" x14ac:dyDescent="0.25">
      <c r="A1820" s="9">
        <v>41088</v>
      </c>
      <c r="B1820">
        <v>2388.2829999999999</v>
      </c>
      <c r="C1820">
        <v>2392.623</v>
      </c>
      <c r="D1820">
        <v>2360.9270000000001</v>
      </c>
      <c r="E1820">
        <v>2361.8809999999999</v>
      </c>
      <c r="F1820">
        <v>2388.2829999999999</v>
      </c>
      <c r="O1820">
        <v>2392.623</v>
      </c>
      <c r="P1820">
        <v>2361.8809999999999</v>
      </c>
    </row>
    <row r="1821" spans="1:16" x14ac:dyDescent="0.25">
      <c r="A1821" s="9">
        <v>41089</v>
      </c>
      <c r="B1821">
        <v>2355.5819999999999</v>
      </c>
      <c r="C1821">
        <v>2396.0680000000002</v>
      </c>
      <c r="D1821">
        <v>2353.9760000000001</v>
      </c>
      <c r="E1821">
        <v>2394.0970000000002</v>
      </c>
      <c r="F1821">
        <v>2355.5819999999999</v>
      </c>
      <c r="O1821">
        <v>2396.0680000000002</v>
      </c>
      <c r="P1821">
        <v>2394.0970000000002</v>
      </c>
    </row>
    <row r="1822" spans="1:16" x14ac:dyDescent="0.25">
      <c r="A1822" s="9">
        <v>41092</v>
      </c>
      <c r="B1822">
        <v>2405.4479999999999</v>
      </c>
      <c r="C1822">
        <v>2405.4479999999999</v>
      </c>
      <c r="D1822">
        <v>2379.9070000000002</v>
      </c>
      <c r="E1822">
        <v>2388.6170000000002</v>
      </c>
      <c r="F1822">
        <v>2405.4479999999999</v>
      </c>
      <c r="O1822">
        <v>2405.4479999999999</v>
      </c>
      <c r="P1822">
        <v>2388.6170000000002</v>
      </c>
    </row>
    <row r="1823" spans="1:16" x14ac:dyDescent="0.25">
      <c r="A1823" s="9">
        <v>41093</v>
      </c>
      <c r="B1823">
        <v>2389.12</v>
      </c>
      <c r="C1823">
        <v>2406.2159999999999</v>
      </c>
      <c r="D1823">
        <v>2380.172</v>
      </c>
      <c r="E1823">
        <v>2389.5819999999999</v>
      </c>
      <c r="F1823">
        <v>2389.12</v>
      </c>
      <c r="O1823">
        <v>2406.2159999999999</v>
      </c>
      <c r="P1823">
        <v>2389.5819999999999</v>
      </c>
    </row>
    <row r="1824" spans="1:16" x14ac:dyDescent="0.25">
      <c r="A1824" s="9">
        <v>41094</v>
      </c>
      <c r="B1824">
        <v>2395.87</v>
      </c>
      <c r="C1824">
        <v>2402.4070000000002</v>
      </c>
      <c r="D1824">
        <v>2385.4470000000001</v>
      </c>
      <c r="E1824">
        <v>2391.7930000000001</v>
      </c>
      <c r="F1824">
        <v>2395.87</v>
      </c>
      <c r="O1824">
        <v>2402.4070000000002</v>
      </c>
      <c r="P1824">
        <v>2391.7930000000001</v>
      </c>
    </row>
    <row r="1825" spans="1:16" x14ac:dyDescent="0.25">
      <c r="A1825" s="9">
        <v>41095</v>
      </c>
      <c r="B1825">
        <v>2380.732</v>
      </c>
      <c r="C1825">
        <v>2380.8040000000001</v>
      </c>
      <c r="D1825">
        <v>2348.1619999999998</v>
      </c>
      <c r="E1825">
        <v>2356.069</v>
      </c>
      <c r="F1825">
        <v>2380.732</v>
      </c>
      <c r="O1825">
        <v>2380.8040000000001</v>
      </c>
      <c r="P1825">
        <v>2356.069</v>
      </c>
    </row>
    <row r="1826" spans="1:16" x14ac:dyDescent="0.25">
      <c r="A1826" s="9">
        <v>41096</v>
      </c>
      <c r="B1826">
        <v>2355.1860000000001</v>
      </c>
      <c r="C1826">
        <v>2386.4360000000001</v>
      </c>
      <c r="D1826">
        <v>2336.576</v>
      </c>
      <c r="E1826">
        <v>2380.6990000000001</v>
      </c>
      <c r="F1826">
        <v>2355.1860000000001</v>
      </c>
      <c r="O1826">
        <v>2386.4360000000001</v>
      </c>
      <c r="P1826">
        <v>2380.6990000000001</v>
      </c>
    </row>
    <row r="1827" spans="1:16" x14ac:dyDescent="0.25">
      <c r="A1827" s="9">
        <v>41099</v>
      </c>
      <c r="B1827">
        <v>2364.3850000000002</v>
      </c>
      <c r="C1827">
        <v>2369.3130000000001</v>
      </c>
      <c r="D1827">
        <v>2313.3119999999999</v>
      </c>
      <c r="E1827">
        <v>2316.0219999999999</v>
      </c>
      <c r="F1827">
        <v>2364.3850000000002</v>
      </c>
      <c r="O1827">
        <v>2369.3130000000001</v>
      </c>
      <c r="P1827">
        <v>2316.0219999999999</v>
      </c>
    </row>
    <row r="1828" spans="1:16" x14ac:dyDescent="0.25">
      <c r="A1828" s="9">
        <v>41100</v>
      </c>
      <c r="B1828">
        <v>2312.5149999999999</v>
      </c>
      <c r="C1828">
        <v>2327.4110000000001</v>
      </c>
      <c r="D1828">
        <v>2305.7359999999999</v>
      </c>
      <c r="E1828">
        <v>2310.7710000000002</v>
      </c>
      <c r="F1828">
        <v>2312.5149999999999</v>
      </c>
      <c r="O1828">
        <v>2327.4110000000001</v>
      </c>
      <c r="P1828">
        <v>2310.7710000000002</v>
      </c>
    </row>
    <row r="1829" spans="1:16" x14ac:dyDescent="0.25">
      <c r="A1829" s="9">
        <v>41101</v>
      </c>
      <c r="B1829">
        <v>2307.268</v>
      </c>
      <c r="C1829">
        <v>2330.9259999999999</v>
      </c>
      <c r="D1829">
        <v>2306.6610000000001</v>
      </c>
      <c r="E1829">
        <v>2330.64</v>
      </c>
      <c r="F1829">
        <v>2307.268</v>
      </c>
      <c r="O1829">
        <v>2330.9259999999999</v>
      </c>
      <c r="P1829">
        <v>2330.64</v>
      </c>
    </row>
    <row r="1830" spans="1:16" x14ac:dyDescent="0.25">
      <c r="A1830" s="9">
        <v>41102</v>
      </c>
      <c r="B1830">
        <v>2325.3670000000002</v>
      </c>
      <c r="C1830">
        <v>2363.1819999999998</v>
      </c>
      <c r="D1830">
        <v>2308.8670000000002</v>
      </c>
      <c r="E1830">
        <v>2353.33</v>
      </c>
      <c r="F1830">
        <v>2325.3670000000002</v>
      </c>
      <c r="O1830">
        <v>2363.1819999999998</v>
      </c>
      <c r="P1830">
        <v>2353.33</v>
      </c>
    </row>
    <row r="1831" spans="1:16" x14ac:dyDescent="0.25">
      <c r="A1831" s="9">
        <v>41103</v>
      </c>
      <c r="B1831">
        <v>2345.299</v>
      </c>
      <c r="C1831">
        <v>2368.0239999999999</v>
      </c>
      <c r="D1831">
        <v>2341.721</v>
      </c>
      <c r="E1831">
        <v>2352.192</v>
      </c>
      <c r="F1831">
        <v>2345.299</v>
      </c>
      <c r="O1831">
        <v>2368.0239999999999</v>
      </c>
      <c r="P1831">
        <v>2352.192</v>
      </c>
    </row>
    <row r="1832" spans="1:16" x14ac:dyDescent="0.25">
      <c r="A1832" s="9">
        <v>41106</v>
      </c>
      <c r="B1832">
        <v>2356.1109999999999</v>
      </c>
      <c r="C1832">
        <v>2356.1109999999999</v>
      </c>
      <c r="D1832">
        <v>2316.7950000000001</v>
      </c>
      <c r="E1832">
        <v>2317.424</v>
      </c>
      <c r="F1832">
        <v>2356.1109999999999</v>
      </c>
      <c r="O1832">
        <v>2356.1109999999999</v>
      </c>
      <c r="P1832">
        <v>2317.424</v>
      </c>
    </row>
    <row r="1833" spans="1:16" x14ac:dyDescent="0.25">
      <c r="A1833" s="9">
        <v>41107</v>
      </c>
      <c r="B1833">
        <v>2312.395</v>
      </c>
      <c r="C1833">
        <v>2348.2249999999999</v>
      </c>
      <c r="D1833">
        <v>2312.3580000000002</v>
      </c>
      <c r="E1833">
        <v>2339.0479999999998</v>
      </c>
      <c r="F1833">
        <v>2312.395</v>
      </c>
      <c r="O1833">
        <v>2348.2249999999999</v>
      </c>
      <c r="P1833">
        <v>2339.0479999999998</v>
      </c>
    </row>
    <row r="1834" spans="1:16" x14ac:dyDescent="0.25">
      <c r="A1834" s="9">
        <v>41108</v>
      </c>
      <c r="B1834">
        <v>2336.4189999999999</v>
      </c>
      <c r="C1834">
        <v>2349.114</v>
      </c>
      <c r="D1834">
        <v>2313.8110000000001</v>
      </c>
      <c r="E1834">
        <v>2348.462</v>
      </c>
      <c r="F1834">
        <v>2336.4189999999999</v>
      </c>
      <c r="O1834">
        <v>2349.114</v>
      </c>
      <c r="P1834">
        <v>2348.462</v>
      </c>
    </row>
    <row r="1835" spans="1:16" x14ac:dyDescent="0.25">
      <c r="A1835" s="9">
        <v>41109</v>
      </c>
      <c r="B1835">
        <v>2341.0230000000001</v>
      </c>
      <c r="C1835">
        <v>2373.2269999999999</v>
      </c>
      <c r="D1835">
        <v>2334.864</v>
      </c>
      <c r="E1835">
        <v>2354.5880000000002</v>
      </c>
      <c r="F1835">
        <v>2341.0230000000001</v>
      </c>
      <c r="O1835">
        <v>2373.2269999999999</v>
      </c>
      <c r="P1835">
        <v>2354.5880000000002</v>
      </c>
    </row>
    <row r="1836" spans="1:16" x14ac:dyDescent="0.25">
      <c r="A1836" s="9">
        <v>41110</v>
      </c>
      <c r="B1836">
        <v>2348.21</v>
      </c>
      <c r="C1836">
        <v>2350.0320000000002</v>
      </c>
      <c r="D1836">
        <v>2323.7310000000002</v>
      </c>
      <c r="E1836">
        <v>2328.5500000000002</v>
      </c>
      <c r="F1836">
        <v>2348.21</v>
      </c>
      <c r="O1836">
        <v>2350.0320000000002</v>
      </c>
      <c r="P1836">
        <v>2328.5500000000002</v>
      </c>
    </row>
    <row r="1837" spans="1:16" x14ac:dyDescent="0.25">
      <c r="A1837" s="9">
        <v>41113</v>
      </c>
      <c r="B1837">
        <v>2312.587</v>
      </c>
      <c r="C1837">
        <v>2312.587</v>
      </c>
      <c r="D1837">
        <v>2282.491</v>
      </c>
      <c r="E1837">
        <v>2291.4520000000002</v>
      </c>
      <c r="F1837">
        <v>2312.587</v>
      </c>
      <c r="O1837">
        <v>2312.587</v>
      </c>
      <c r="P1837">
        <v>2291.4520000000002</v>
      </c>
    </row>
    <row r="1838" spans="1:16" x14ac:dyDescent="0.25">
      <c r="A1838" s="9">
        <v>41114</v>
      </c>
      <c r="B1838">
        <v>2279.605</v>
      </c>
      <c r="C1838">
        <v>2311.3290000000002</v>
      </c>
      <c r="D1838">
        <v>2278.598</v>
      </c>
      <c r="E1838">
        <v>2297.4499999999998</v>
      </c>
      <c r="F1838">
        <v>2279.605</v>
      </c>
      <c r="O1838">
        <v>2311.3290000000002</v>
      </c>
      <c r="P1838">
        <v>2297.4499999999998</v>
      </c>
    </row>
    <row r="1839" spans="1:16" x14ac:dyDescent="0.25">
      <c r="A1839" s="9">
        <v>41115</v>
      </c>
      <c r="B1839">
        <v>2290.721</v>
      </c>
      <c r="C1839">
        <v>2304.0949999999998</v>
      </c>
      <c r="D1839">
        <v>2280.2730000000001</v>
      </c>
      <c r="E1839">
        <v>2282.3789999999999</v>
      </c>
      <c r="F1839">
        <v>2290.721</v>
      </c>
      <c r="O1839">
        <v>2304.0949999999998</v>
      </c>
      <c r="P1839">
        <v>2282.3789999999999</v>
      </c>
    </row>
    <row r="1840" spans="1:16" x14ac:dyDescent="0.25">
      <c r="A1840" s="9">
        <v>41116</v>
      </c>
      <c r="B1840">
        <v>2281.5300000000002</v>
      </c>
      <c r="C1840">
        <v>2296.5340000000001</v>
      </c>
      <c r="D1840">
        <v>2271.5929999999998</v>
      </c>
      <c r="E1840">
        <v>2273.6759999999999</v>
      </c>
      <c r="F1840">
        <v>2281.5300000000002</v>
      </c>
      <c r="O1840">
        <v>2296.5340000000001</v>
      </c>
      <c r="P1840">
        <v>2273.6759999999999</v>
      </c>
    </row>
    <row r="1841" spans="1:16" x14ac:dyDescent="0.25">
      <c r="A1841" s="9">
        <v>41117</v>
      </c>
      <c r="B1841">
        <v>2281.422</v>
      </c>
      <c r="C1841">
        <v>2298.14</v>
      </c>
      <c r="D1841">
        <v>2274.3330000000001</v>
      </c>
      <c r="E1841">
        <v>2280.953</v>
      </c>
      <c r="F1841">
        <v>2281.422</v>
      </c>
      <c r="O1841">
        <v>2298.14</v>
      </c>
      <c r="P1841">
        <v>2280.953</v>
      </c>
    </row>
    <row r="1842" spans="1:16" x14ac:dyDescent="0.25">
      <c r="A1842" s="9">
        <v>41120</v>
      </c>
      <c r="B1842">
        <v>2283.3040000000001</v>
      </c>
      <c r="C1842">
        <v>2294.6350000000002</v>
      </c>
      <c r="D1842">
        <v>2268.7440000000001</v>
      </c>
      <c r="E1842">
        <v>2270.8620000000001</v>
      </c>
      <c r="F1842">
        <v>2283.3040000000001</v>
      </c>
      <c r="O1842">
        <v>2294.6350000000002</v>
      </c>
      <c r="P1842">
        <v>2270.8620000000001</v>
      </c>
    </row>
    <row r="1843" spans="1:16" x14ac:dyDescent="0.25">
      <c r="A1843" s="9">
        <v>41121</v>
      </c>
      <c r="B1843">
        <v>2272.9679999999998</v>
      </c>
      <c r="C1843">
        <v>2285.6779999999999</v>
      </c>
      <c r="D1843">
        <v>2266.7080000000001</v>
      </c>
      <c r="E1843">
        <v>2271.364</v>
      </c>
      <c r="F1843">
        <v>2272.9679999999998</v>
      </c>
      <c r="O1843">
        <v>2285.6779999999999</v>
      </c>
      <c r="P1843">
        <v>2271.364</v>
      </c>
    </row>
    <row r="1844" spans="1:16" x14ac:dyDescent="0.25">
      <c r="A1844" s="9">
        <v>41122</v>
      </c>
      <c r="B1844">
        <v>2270.732</v>
      </c>
      <c r="C1844">
        <v>2300.1</v>
      </c>
      <c r="D1844">
        <v>2270.2399999999998</v>
      </c>
      <c r="E1844">
        <v>2293.2040000000002</v>
      </c>
      <c r="F1844">
        <v>2270.732</v>
      </c>
      <c r="O1844">
        <v>2300.1</v>
      </c>
      <c r="P1844">
        <v>2293.2040000000002</v>
      </c>
    </row>
    <row r="1845" spans="1:16" x14ac:dyDescent="0.25">
      <c r="A1845" s="9">
        <v>41123</v>
      </c>
      <c r="B1845">
        <v>2285.6689999999999</v>
      </c>
      <c r="C1845">
        <v>2292.0700000000002</v>
      </c>
      <c r="D1845">
        <v>2264.56</v>
      </c>
      <c r="E1845">
        <v>2273.2440000000001</v>
      </c>
      <c r="F1845">
        <v>2285.6689999999999</v>
      </c>
      <c r="O1845">
        <v>2292.0700000000002</v>
      </c>
      <c r="P1845">
        <v>2273.2440000000001</v>
      </c>
    </row>
    <row r="1846" spans="1:16" x14ac:dyDescent="0.25">
      <c r="A1846" s="9">
        <v>41124</v>
      </c>
      <c r="B1846">
        <v>2278.1590000000001</v>
      </c>
      <c r="C1846">
        <v>2291.0830000000001</v>
      </c>
      <c r="D1846">
        <v>2272.4569999999999</v>
      </c>
      <c r="E1846">
        <v>2290.9070000000002</v>
      </c>
      <c r="F1846">
        <v>2278.1590000000001</v>
      </c>
      <c r="O1846">
        <v>2291.0830000000001</v>
      </c>
      <c r="P1846">
        <v>2290.9070000000002</v>
      </c>
    </row>
    <row r="1847" spans="1:16" x14ac:dyDescent="0.25">
      <c r="A1847" s="9">
        <v>41127</v>
      </c>
      <c r="B1847">
        <v>2288.933</v>
      </c>
      <c r="C1847">
        <v>2318.134</v>
      </c>
      <c r="D1847">
        <v>2287.2689999999998</v>
      </c>
      <c r="E1847">
        <v>2314.6350000000002</v>
      </c>
      <c r="F1847">
        <v>2288.933</v>
      </c>
      <c r="O1847">
        <v>2318.134</v>
      </c>
      <c r="P1847">
        <v>2314.6350000000002</v>
      </c>
    </row>
    <row r="1848" spans="1:16" x14ac:dyDescent="0.25">
      <c r="A1848" s="9">
        <v>41128</v>
      </c>
      <c r="B1848">
        <v>2311.7080000000001</v>
      </c>
      <c r="C1848">
        <v>2315.5309999999999</v>
      </c>
      <c r="D1848">
        <v>2304.953</v>
      </c>
      <c r="E1848">
        <v>2313.2150000000001</v>
      </c>
      <c r="F1848">
        <v>2311.7080000000001</v>
      </c>
      <c r="O1848">
        <v>2315.5309999999999</v>
      </c>
      <c r="P1848">
        <v>2313.2150000000001</v>
      </c>
    </row>
    <row r="1849" spans="1:16" x14ac:dyDescent="0.25">
      <c r="A1849" s="9">
        <v>41129</v>
      </c>
      <c r="B1849">
        <v>2316.6309999999999</v>
      </c>
      <c r="C1849">
        <v>2326.9009999999998</v>
      </c>
      <c r="D1849">
        <v>2311.5720000000001</v>
      </c>
      <c r="E1849">
        <v>2317.8270000000002</v>
      </c>
      <c r="F1849">
        <v>2316.6309999999999</v>
      </c>
      <c r="O1849">
        <v>2326.9009999999998</v>
      </c>
      <c r="P1849">
        <v>2317.8270000000002</v>
      </c>
    </row>
    <row r="1850" spans="1:16" x14ac:dyDescent="0.25">
      <c r="A1850" s="9">
        <v>41130</v>
      </c>
      <c r="B1850">
        <v>2317.904</v>
      </c>
      <c r="C1850">
        <v>2331.7089999999998</v>
      </c>
      <c r="D1850">
        <v>2304.3049999999998</v>
      </c>
      <c r="E1850">
        <v>2330.7530000000002</v>
      </c>
      <c r="F1850">
        <v>2317.904</v>
      </c>
      <c r="O1850">
        <v>2331.7089999999998</v>
      </c>
      <c r="P1850">
        <v>2330.7530000000002</v>
      </c>
    </row>
    <row r="1851" spans="1:16" x14ac:dyDescent="0.25">
      <c r="A1851" s="9">
        <v>41131</v>
      </c>
      <c r="B1851">
        <v>2333.2750000000001</v>
      </c>
      <c r="C1851">
        <v>2338.172</v>
      </c>
      <c r="D1851">
        <v>2321.7089999999998</v>
      </c>
      <c r="E1851">
        <v>2324.6350000000002</v>
      </c>
      <c r="F1851">
        <v>2333.2750000000001</v>
      </c>
      <c r="O1851">
        <v>2338.172</v>
      </c>
      <c r="P1851">
        <v>2324.6350000000002</v>
      </c>
    </row>
    <row r="1852" spans="1:16" x14ac:dyDescent="0.25">
      <c r="A1852" s="9">
        <v>41134</v>
      </c>
      <c r="B1852">
        <v>2320.8040000000001</v>
      </c>
      <c r="C1852">
        <v>2320.973</v>
      </c>
      <c r="D1852">
        <v>2277.7890000000002</v>
      </c>
      <c r="E1852">
        <v>2279.0479999999998</v>
      </c>
      <c r="F1852">
        <v>2320.8040000000001</v>
      </c>
      <c r="O1852">
        <v>2320.973</v>
      </c>
      <c r="P1852">
        <v>2279.0479999999998</v>
      </c>
    </row>
    <row r="1853" spans="1:16" x14ac:dyDescent="0.25">
      <c r="A1853" s="9">
        <v>41135</v>
      </c>
      <c r="B1853">
        <v>2279.91</v>
      </c>
      <c r="C1853">
        <v>2285.223</v>
      </c>
      <c r="D1853">
        <v>2259.413</v>
      </c>
      <c r="E1853">
        <v>2283.712</v>
      </c>
      <c r="F1853">
        <v>2279.91</v>
      </c>
      <c r="O1853">
        <v>2285.223</v>
      </c>
      <c r="P1853">
        <v>2283.712</v>
      </c>
    </row>
    <row r="1854" spans="1:16" x14ac:dyDescent="0.25">
      <c r="A1854" s="9">
        <v>41136</v>
      </c>
      <c r="B1854">
        <v>2279.145</v>
      </c>
      <c r="C1854">
        <v>2279.145</v>
      </c>
      <c r="D1854">
        <v>2252.6439999999998</v>
      </c>
      <c r="E1854">
        <v>2254.08</v>
      </c>
      <c r="F1854">
        <v>2279.145</v>
      </c>
      <c r="O1854">
        <v>2279.145</v>
      </c>
      <c r="P1854">
        <v>2254.08</v>
      </c>
    </row>
    <row r="1855" spans="1:16" x14ac:dyDescent="0.25">
      <c r="A1855" s="9">
        <v>41137</v>
      </c>
      <c r="B1855">
        <v>2250.971</v>
      </c>
      <c r="C1855">
        <v>2259.2469999999998</v>
      </c>
      <c r="D1855">
        <v>2245.7379999999998</v>
      </c>
      <c r="E1855">
        <v>2248.0700000000002</v>
      </c>
      <c r="F1855">
        <v>2250.971</v>
      </c>
      <c r="O1855">
        <v>2259.2469999999998</v>
      </c>
      <c r="P1855">
        <v>2248.0700000000002</v>
      </c>
    </row>
    <row r="1856" spans="1:16" x14ac:dyDescent="0.25">
      <c r="A1856" s="9">
        <v>41138</v>
      </c>
      <c r="B1856">
        <v>2247.38</v>
      </c>
      <c r="C1856">
        <v>2254.114</v>
      </c>
      <c r="D1856">
        <v>2235.7979999999998</v>
      </c>
      <c r="E1856">
        <v>2249.4949999999999</v>
      </c>
      <c r="F1856">
        <v>2247.38</v>
      </c>
      <c r="O1856">
        <v>2254.114</v>
      </c>
      <c r="P1856">
        <v>2249.4949999999999</v>
      </c>
    </row>
    <row r="1857" spans="1:16" x14ac:dyDescent="0.25">
      <c r="A1857" s="9">
        <v>41141</v>
      </c>
      <c r="B1857">
        <v>2232.6799999999998</v>
      </c>
      <c r="C1857">
        <v>2244.174</v>
      </c>
      <c r="D1857">
        <v>2221.3510000000001</v>
      </c>
      <c r="E1857">
        <v>2239.0259999999998</v>
      </c>
      <c r="F1857">
        <v>2232.6799999999998</v>
      </c>
      <c r="O1857">
        <v>2244.174</v>
      </c>
      <c r="P1857">
        <v>2239.0259999999998</v>
      </c>
    </row>
    <row r="1858" spans="1:16" x14ac:dyDescent="0.25">
      <c r="A1858" s="9">
        <v>41142</v>
      </c>
      <c r="B1858">
        <v>2238.6019999999999</v>
      </c>
      <c r="C1858">
        <v>2256.1289999999999</v>
      </c>
      <c r="D1858">
        <v>2232.4299999999998</v>
      </c>
      <c r="E1858">
        <v>2247.2550000000001</v>
      </c>
      <c r="F1858">
        <v>2238.6019999999999</v>
      </c>
      <c r="O1858">
        <v>2256.1289999999999</v>
      </c>
      <c r="P1858">
        <v>2247.2550000000001</v>
      </c>
    </row>
    <row r="1859" spans="1:16" x14ac:dyDescent="0.25">
      <c r="A1859" s="9">
        <v>41143</v>
      </c>
      <c r="B1859">
        <v>2248.3510000000001</v>
      </c>
      <c r="C1859">
        <v>2251.8820000000001</v>
      </c>
      <c r="D1859">
        <v>2229.6970000000001</v>
      </c>
      <c r="E1859">
        <v>2238.3040000000001</v>
      </c>
      <c r="F1859">
        <v>2248.3510000000001</v>
      </c>
      <c r="O1859">
        <v>2251.8820000000001</v>
      </c>
      <c r="P1859">
        <v>2238.3040000000001</v>
      </c>
    </row>
    <row r="1860" spans="1:16" x14ac:dyDescent="0.25">
      <c r="A1860" s="9">
        <v>41144</v>
      </c>
      <c r="B1860">
        <v>2239.1190000000001</v>
      </c>
      <c r="C1860">
        <v>2252.0219999999999</v>
      </c>
      <c r="D1860">
        <v>2229.4580000000001</v>
      </c>
      <c r="E1860">
        <v>2242.0500000000002</v>
      </c>
      <c r="F1860">
        <v>2239.1190000000001</v>
      </c>
      <c r="O1860">
        <v>2252.0219999999999</v>
      </c>
      <c r="P1860">
        <v>2242.0500000000002</v>
      </c>
    </row>
    <row r="1861" spans="1:16" x14ac:dyDescent="0.25">
      <c r="A1861" s="9">
        <v>41145</v>
      </c>
      <c r="B1861">
        <v>2234.4749999999999</v>
      </c>
      <c r="C1861">
        <v>2237.0790000000002</v>
      </c>
      <c r="D1861">
        <v>2217.663</v>
      </c>
      <c r="E1861">
        <v>2218.826</v>
      </c>
      <c r="F1861">
        <v>2234.4749999999999</v>
      </c>
      <c r="O1861">
        <v>2237.0790000000002</v>
      </c>
      <c r="P1861">
        <v>2218.826</v>
      </c>
    </row>
    <row r="1862" spans="1:16" x14ac:dyDescent="0.25">
      <c r="A1862" s="9">
        <v>41148</v>
      </c>
      <c r="B1862">
        <v>2213.75</v>
      </c>
      <c r="C1862">
        <v>2213.9589999999998</v>
      </c>
      <c r="D1862">
        <v>2171.7310000000002</v>
      </c>
      <c r="E1862">
        <v>2172.2660000000001</v>
      </c>
      <c r="F1862">
        <v>2213.75</v>
      </c>
      <c r="O1862">
        <v>2213.9589999999998</v>
      </c>
      <c r="P1862">
        <v>2172.2660000000001</v>
      </c>
    </row>
    <row r="1863" spans="1:16" x14ac:dyDescent="0.25">
      <c r="A1863" s="9">
        <v>41149</v>
      </c>
      <c r="B1863">
        <v>2173.1660000000002</v>
      </c>
      <c r="C1863">
        <v>2202.6559999999999</v>
      </c>
      <c r="D1863">
        <v>2170.9969999999998</v>
      </c>
      <c r="E1863">
        <v>2190.3890000000001</v>
      </c>
      <c r="F1863">
        <v>2173.1660000000002</v>
      </c>
      <c r="O1863">
        <v>2202.6559999999999</v>
      </c>
      <c r="P1863">
        <v>2190.3890000000001</v>
      </c>
    </row>
    <row r="1864" spans="1:16" x14ac:dyDescent="0.25">
      <c r="A1864" s="9">
        <v>41150</v>
      </c>
      <c r="B1864">
        <v>2181.8200000000002</v>
      </c>
      <c r="C1864">
        <v>2192.8159999999998</v>
      </c>
      <c r="D1864">
        <v>2169.0010000000002</v>
      </c>
      <c r="E1864">
        <v>2169.636</v>
      </c>
      <c r="F1864">
        <v>2181.8200000000002</v>
      </c>
      <c r="O1864">
        <v>2192.8159999999998</v>
      </c>
      <c r="P1864">
        <v>2169.636</v>
      </c>
    </row>
    <row r="1865" spans="1:16" x14ac:dyDescent="0.25">
      <c r="A1865" s="9">
        <v>41151</v>
      </c>
      <c r="B1865">
        <v>2158.3339999999998</v>
      </c>
      <c r="C1865">
        <v>2181.7179999999998</v>
      </c>
      <c r="D1865">
        <v>2154.0630000000001</v>
      </c>
      <c r="E1865">
        <v>2175.3780000000002</v>
      </c>
      <c r="F1865">
        <v>2158.3339999999998</v>
      </c>
      <c r="O1865">
        <v>2181.7179999999998</v>
      </c>
      <c r="P1865">
        <v>2175.3780000000002</v>
      </c>
    </row>
    <row r="1866" spans="1:16" x14ac:dyDescent="0.25">
      <c r="A1866" s="9">
        <v>41152</v>
      </c>
      <c r="B1866">
        <v>2169.9270000000001</v>
      </c>
      <c r="C1866">
        <v>2180.3159999999998</v>
      </c>
      <c r="D1866">
        <v>2167.6439999999998</v>
      </c>
      <c r="E1866">
        <v>2168.2739999999999</v>
      </c>
      <c r="F1866">
        <v>2169.9270000000001</v>
      </c>
      <c r="O1866">
        <v>2180.3159999999998</v>
      </c>
      <c r="P1866">
        <v>2168.2739999999999</v>
      </c>
    </row>
    <row r="1867" spans="1:16" x14ac:dyDescent="0.25">
      <c r="A1867" s="9">
        <v>41155</v>
      </c>
      <c r="B1867">
        <v>2164.4459999999999</v>
      </c>
      <c r="C1867">
        <v>2190.7460000000001</v>
      </c>
      <c r="D1867">
        <v>2161.098</v>
      </c>
      <c r="E1867">
        <v>2180.9659999999999</v>
      </c>
      <c r="F1867">
        <v>2164.4459999999999</v>
      </c>
      <c r="O1867">
        <v>2190.7460000000001</v>
      </c>
      <c r="P1867">
        <v>2180.9659999999999</v>
      </c>
    </row>
    <row r="1868" spans="1:16" x14ac:dyDescent="0.25">
      <c r="A1868" s="9">
        <v>41156</v>
      </c>
      <c r="B1868">
        <v>2182.0630000000001</v>
      </c>
      <c r="C1868">
        <v>2185.1509999999998</v>
      </c>
      <c r="D1868">
        <v>2151.92</v>
      </c>
      <c r="E1868">
        <v>2156.7020000000002</v>
      </c>
      <c r="F1868">
        <v>2182.0630000000001</v>
      </c>
      <c r="O1868">
        <v>2185.1509999999998</v>
      </c>
      <c r="P1868">
        <v>2156.7020000000002</v>
      </c>
    </row>
    <row r="1869" spans="1:16" x14ac:dyDescent="0.25">
      <c r="A1869" s="9">
        <v>41157</v>
      </c>
      <c r="B1869">
        <v>2151.9290000000001</v>
      </c>
      <c r="C1869">
        <v>2157.0300000000002</v>
      </c>
      <c r="D1869">
        <v>2135.0219999999999</v>
      </c>
      <c r="E1869">
        <v>2145.6120000000001</v>
      </c>
      <c r="F1869">
        <v>2151.9290000000001</v>
      </c>
      <c r="O1869">
        <v>2157.0300000000002</v>
      </c>
      <c r="P1869">
        <v>2145.6120000000001</v>
      </c>
    </row>
    <row r="1870" spans="1:16" x14ac:dyDescent="0.25">
      <c r="A1870" s="9">
        <v>41158</v>
      </c>
      <c r="B1870">
        <v>2148.94</v>
      </c>
      <c r="C1870">
        <v>2160.9499999999998</v>
      </c>
      <c r="D1870">
        <v>2142.0230000000001</v>
      </c>
      <c r="E1870">
        <v>2159.027</v>
      </c>
      <c r="F1870">
        <v>2148.94</v>
      </c>
      <c r="O1870">
        <v>2160.9499999999998</v>
      </c>
      <c r="P1870">
        <v>2159.027</v>
      </c>
    </row>
    <row r="1871" spans="1:16" x14ac:dyDescent="0.25">
      <c r="A1871" s="9">
        <v>41159</v>
      </c>
      <c r="B1871">
        <v>2173.19</v>
      </c>
      <c r="C1871">
        <v>2273.402</v>
      </c>
      <c r="D1871">
        <v>2173.19</v>
      </c>
      <c r="E1871">
        <v>2253.3719999999998</v>
      </c>
      <c r="F1871">
        <v>2173.19</v>
      </c>
      <c r="O1871">
        <v>2273.402</v>
      </c>
      <c r="P1871">
        <v>2253.3719999999998</v>
      </c>
    </row>
    <row r="1872" spans="1:16" x14ac:dyDescent="0.25">
      <c r="A1872" s="9">
        <v>41162</v>
      </c>
      <c r="B1872">
        <v>2254.1260000000002</v>
      </c>
      <c r="C1872">
        <v>2267.1030000000001</v>
      </c>
      <c r="D1872">
        <v>2245.81</v>
      </c>
      <c r="E1872">
        <v>2260.0520000000001</v>
      </c>
      <c r="F1872">
        <v>2254.1260000000002</v>
      </c>
      <c r="O1872">
        <v>2267.1030000000001</v>
      </c>
      <c r="P1872">
        <v>2260.0520000000001</v>
      </c>
    </row>
    <row r="1873" spans="1:16" x14ac:dyDescent="0.25">
      <c r="A1873" s="9">
        <v>41163</v>
      </c>
      <c r="B1873">
        <v>2250.4609999999998</v>
      </c>
      <c r="C1873">
        <v>2250.4609999999998</v>
      </c>
      <c r="D1873">
        <v>2230.17</v>
      </c>
      <c r="E1873">
        <v>2248.6109999999999</v>
      </c>
      <c r="F1873">
        <v>2250.4609999999998</v>
      </c>
      <c r="O1873">
        <v>2250.4609999999998</v>
      </c>
      <c r="P1873">
        <v>2248.6109999999999</v>
      </c>
    </row>
    <row r="1874" spans="1:16" x14ac:dyDescent="0.25">
      <c r="A1874" s="9">
        <v>41164</v>
      </c>
      <c r="B1874">
        <v>2259.5390000000002</v>
      </c>
      <c r="C1874">
        <v>2268.6390000000001</v>
      </c>
      <c r="D1874">
        <v>2234.5149999999999</v>
      </c>
      <c r="E1874">
        <v>2254.1819999999998</v>
      </c>
      <c r="F1874">
        <v>2259.5390000000002</v>
      </c>
      <c r="O1874">
        <v>2268.6390000000001</v>
      </c>
      <c r="P1874">
        <v>2254.1819999999998</v>
      </c>
    </row>
    <row r="1875" spans="1:16" x14ac:dyDescent="0.25">
      <c r="A1875" s="9">
        <v>41165</v>
      </c>
      <c r="B1875">
        <v>2252.8209999999999</v>
      </c>
      <c r="C1875">
        <v>2259.8649999999998</v>
      </c>
      <c r="D1875">
        <v>2238.3180000000002</v>
      </c>
      <c r="E1875">
        <v>2238.3180000000002</v>
      </c>
      <c r="F1875">
        <v>2252.8209999999999</v>
      </c>
      <c r="O1875">
        <v>2259.8649999999998</v>
      </c>
      <c r="P1875">
        <v>2238.3180000000002</v>
      </c>
    </row>
    <row r="1876" spans="1:16" x14ac:dyDescent="0.25">
      <c r="A1876" s="9">
        <v>41166</v>
      </c>
      <c r="B1876">
        <v>2256.9830000000002</v>
      </c>
      <c r="C1876">
        <v>2270.712</v>
      </c>
      <c r="D1876">
        <v>2242.6819999999998</v>
      </c>
      <c r="E1876">
        <v>2257.2510000000002</v>
      </c>
      <c r="F1876">
        <v>2256.9830000000002</v>
      </c>
      <c r="O1876">
        <v>2270.712</v>
      </c>
      <c r="P1876">
        <v>2257.2510000000002</v>
      </c>
    </row>
    <row r="1877" spans="1:16" x14ac:dyDescent="0.25">
      <c r="A1877" s="9">
        <v>41169</v>
      </c>
      <c r="B1877">
        <v>2252.8980000000001</v>
      </c>
      <c r="C1877">
        <v>2254.48</v>
      </c>
      <c r="D1877">
        <v>2206.1120000000001</v>
      </c>
      <c r="E1877">
        <v>2207.4769999999999</v>
      </c>
      <c r="F1877">
        <v>2252.8980000000001</v>
      </c>
      <c r="O1877">
        <v>2254.48</v>
      </c>
      <c r="P1877">
        <v>2207.4769999999999</v>
      </c>
    </row>
    <row r="1878" spans="1:16" x14ac:dyDescent="0.25">
      <c r="A1878" s="9">
        <v>41170</v>
      </c>
      <c r="B1878">
        <v>2200.2730000000001</v>
      </c>
      <c r="C1878">
        <v>2202.2190000000001</v>
      </c>
      <c r="D1878">
        <v>2180.7759999999998</v>
      </c>
      <c r="E1878">
        <v>2185.799</v>
      </c>
      <c r="F1878">
        <v>2200.2730000000001</v>
      </c>
      <c r="O1878">
        <v>2202.2190000000001</v>
      </c>
      <c r="P1878">
        <v>2185.799</v>
      </c>
    </row>
    <row r="1879" spans="1:16" x14ac:dyDescent="0.25">
      <c r="A1879" s="9">
        <v>41171</v>
      </c>
      <c r="B1879">
        <v>2186.1410000000001</v>
      </c>
      <c r="C1879">
        <v>2196.6350000000002</v>
      </c>
      <c r="D1879">
        <v>2180.13</v>
      </c>
      <c r="E1879">
        <v>2191.7759999999998</v>
      </c>
      <c r="F1879">
        <v>2186.1410000000001</v>
      </c>
      <c r="O1879">
        <v>2196.6350000000002</v>
      </c>
      <c r="P1879">
        <v>2191.7759999999998</v>
      </c>
    </row>
    <row r="1880" spans="1:16" x14ac:dyDescent="0.25">
      <c r="A1880" s="9">
        <v>41172</v>
      </c>
      <c r="B1880">
        <v>2184.6689999999999</v>
      </c>
      <c r="C1880">
        <v>2184.6689999999999</v>
      </c>
      <c r="D1880">
        <v>2146.6610000000001</v>
      </c>
      <c r="E1880">
        <v>2147.6030000000001</v>
      </c>
      <c r="F1880">
        <v>2184.6689999999999</v>
      </c>
      <c r="O1880">
        <v>2184.6689999999999</v>
      </c>
      <c r="P1880">
        <v>2147.6030000000001</v>
      </c>
    </row>
    <row r="1881" spans="1:16" x14ac:dyDescent="0.25">
      <c r="A1881" s="9">
        <v>41173</v>
      </c>
      <c r="B1881">
        <v>2143.5680000000002</v>
      </c>
      <c r="C1881">
        <v>2169.3139999999999</v>
      </c>
      <c r="D1881">
        <v>2142.1930000000002</v>
      </c>
      <c r="E1881">
        <v>2153.71</v>
      </c>
      <c r="F1881">
        <v>2143.5680000000002</v>
      </c>
      <c r="O1881">
        <v>2169.3139999999999</v>
      </c>
      <c r="P1881">
        <v>2153.71</v>
      </c>
    </row>
    <row r="1882" spans="1:16" x14ac:dyDescent="0.25">
      <c r="A1882" s="9">
        <v>41176</v>
      </c>
      <c r="B1882">
        <v>2139.886</v>
      </c>
      <c r="C1882">
        <v>2175.35</v>
      </c>
      <c r="D1882">
        <v>2129.1529999999998</v>
      </c>
      <c r="E1882">
        <v>2164.3049999999998</v>
      </c>
      <c r="F1882">
        <v>2139.886</v>
      </c>
      <c r="O1882">
        <v>2175.35</v>
      </c>
      <c r="P1882">
        <v>2164.3049999999998</v>
      </c>
    </row>
    <row r="1883" spans="1:16" x14ac:dyDescent="0.25">
      <c r="A1883" s="9">
        <v>41177</v>
      </c>
      <c r="B1883">
        <v>2159.9679999999998</v>
      </c>
      <c r="C1883">
        <v>2175.873</v>
      </c>
      <c r="D1883">
        <v>2155.7660000000001</v>
      </c>
      <c r="E1883">
        <v>2163.7689999999998</v>
      </c>
      <c r="F1883">
        <v>2159.9679999999998</v>
      </c>
      <c r="O1883">
        <v>2175.873</v>
      </c>
      <c r="P1883">
        <v>2163.7689999999998</v>
      </c>
    </row>
    <row r="1884" spans="1:16" x14ac:dyDescent="0.25">
      <c r="A1884" s="9">
        <v>41178</v>
      </c>
      <c r="B1884">
        <v>2162.6109999999999</v>
      </c>
      <c r="C1884">
        <v>2169.6410000000001</v>
      </c>
      <c r="D1884">
        <v>2139.877</v>
      </c>
      <c r="E1884">
        <v>2143.0160000000001</v>
      </c>
      <c r="F1884">
        <v>2162.6109999999999</v>
      </c>
      <c r="O1884">
        <v>2169.6410000000001</v>
      </c>
      <c r="P1884">
        <v>2143.0160000000001</v>
      </c>
    </row>
    <row r="1885" spans="1:16" x14ac:dyDescent="0.25">
      <c r="A1885" s="9">
        <v>41179</v>
      </c>
      <c r="B1885">
        <v>2144.3620000000001</v>
      </c>
      <c r="C1885">
        <v>2227.7159999999999</v>
      </c>
      <c r="D1885">
        <v>2144.2280000000001</v>
      </c>
      <c r="E1885">
        <v>2209.712</v>
      </c>
      <c r="F1885">
        <v>2144.3620000000001</v>
      </c>
      <c r="O1885">
        <v>2227.7159999999999</v>
      </c>
      <c r="P1885">
        <v>2209.712</v>
      </c>
    </row>
    <row r="1886" spans="1:16" x14ac:dyDescent="0.25">
      <c r="A1886" s="9">
        <v>41180</v>
      </c>
      <c r="B1886">
        <v>2193.4059999999999</v>
      </c>
      <c r="C1886">
        <v>2246.576</v>
      </c>
      <c r="D1886">
        <v>2191.2150000000001</v>
      </c>
      <c r="E1886">
        <v>2242.933</v>
      </c>
      <c r="F1886">
        <v>2193.4059999999999</v>
      </c>
      <c r="O1886">
        <v>2246.576</v>
      </c>
      <c r="P1886">
        <v>2242.933</v>
      </c>
    </row>
    <row r="1887" spans="1:16" x14ac:dyDescent="0.25">
      <c r="A1887" s="9">
        <v>41190</v>
      </c>
      <c r="B1887">
        <v>2240.6019999999999</v>
      </c>
      <c r="C1887">
        <v>2254.8139999999999</v>
      </c>
      <c r="D1887">
        <v>2212.3760000000002</v>
      </c>
      <c r="E1887">
        <v>2224.8000000000002</v>
      </c>
      <c r="F1887">
        <v>2240.6019999999999</v>
      </c>
      <c r="O1887">
        <v>2254.8139999999999</v>
      </c>
      <c r="P1887">
        <v>2224.8000000000002</v>
      </c>
    </row>
    <row r="1888" spans="1:16" x14ac:dyDescent="0.25">
      <c r="A1888" s="9">
        <v>41191</v>
      </c>
      <c r="B1888">
        <v>2237.163</v>
      </c>
      <c r="C1888">
        <v>2279.2249999999999</v>
      </c>
      <c r="D1888">
        <v>2237.163</v>
      </c>
      <c r="E1888">
        <v>2268.5909999999999</v>
      </c>
      <c r="F1888">
        <v>2237.163</v>
      </c>
      <c r="O1888">
        <v>2279.2249999999999</v>
      </c>
      <c r="P1888">
        <v>2268.5909999999999</v>
      </c>
    </row>
    <row r="1889" spans="1:16" x14ac:dyDescent="0.25">
      <c r="A1889" s="9">
        <v>41192</v>
      </c>
      <c r="B1889">
        <v>2264.2800000000002</v>
      </c>
      <c r="C1889">
        <v>2271.9</v>
      </c>
      <c r="D1889">
        <v>2252.9659999999999</v>
      </c>
      <c r="E1889">
        <v>2269.5459999999998</v>
      </c>
      <c r="F1889">
        <v>2264.2800000000002</v>
      </c>
      <c r="O1889">
        <v>2271.9</v>
      </c>
      <c r="P1889">
        <v>2269.5459999999998</v>
      </c>
    </row>
    <row r="1890" spans="1:16" x14ac:dyDescent="0.25">
      <c r="A1890" s="9">
        <v>41193</v>
      </c>
      <c r="B1890">
        <v>2263.48</v>
      </c>
      <c r="C1890">
        <v>2267.2460000000001</v>
      </c>
      <c r="D1890">
        <v>2246.8670000000002</v>
      </c>
      <c r="E1890">
        <v>2247.982</v>
      </c>
      <c r="F1890">
        <v>2263.48</v>
      </c>
      <c r="O1890">
        <v>2267.2460000000001</v>
      </c>
      <c r="P1890">
        <v>2247.982</v>
      </c>
    </row>
    <row r="1891" spans="1:16" x14ac:dyDescent="0.25">
      <c r="A1891" s="9">
        <v>41194</v>
      </c>
      <c r="B1891">
        <v>2256.2220000000002</v>
      </c>
      <c r="C1891">
        <v>2277.4749999999999</v>
      </c>
      <c r="D1891">
        <v>2237.4899999999998</v>
      </c>
      <c r="E1891">
        <v>2254.35</v>
      </c>
      <c r="F1891">
        <v>2256.2220000000002</v>
      </c>
      <c r="O1891">
        <v>2277.4749999999999</v>
      </c>
      <c r="P1891">
        <v>2254.35</v>
      </c>
    </row>
    <row r="1892" spans="1:16" x14ac:dyDescent="0.25">
      <c r="A1892" s="9">
        <v>41197</v>
      </c>
      <c r="B1892">
        <v>2255.2460000000001</v>
      </c>
      <c r="C1892">
        <v>2258.2190000000001</v>
      </c>
      <c r="D1892">
        <v>2234.252</v>
      </c>
      <c r="E1892">
        <v>2249.712</v>
      </c>
      <c r="F1892">
        <v>2255.2460000000001</v>
      </c>
      <c r="O1892">
        <v>2258.2190000000001</v>
      </c>
      <c r="P1892">
        <v>2249.712</v>
      </c>
    </row>
    <row r="1893" spans="1:16" x14ac:dyDescent="0.25">
      <c r="A1893" s="9">
        <v>41198</v>
      </c>
      <c r="B1893">
        <v>2248.393</v>
      </c>
      <c r="C1893">
        <v>2265.4470000000001</v>
      </c>
      <c r="D1893">
        <v>2240.7469999999998</v>
      </c>
      <c r="E1893">
        <v>2248.5410000000002</v>
      </c>
      <c r="F1893">
        <v>2248.393</v>
      </c>
      <c r="O1893">
        <v>2265.4470000000001</v>
      </c>
      <c r="P1893">
        <v>2248.5410000000002</v>
      </c>
    </row>
    <row r="1894" spans="1:16" x14ac:dyDescent="0.25">
      <c r="A1894" s="9">
        <v>41199</v>
      </c>
      <c r="B1894">
        <v>2256.1109999999999</v>
      </c>
      <c r="C1894">
        <v>2267.5929999999998</v>
      </c>
      <c r="D1894">
        <v>2236.8980000000001</v>
      </c>
      <c r="E1894">
        <v>2255.4160000000002</v>
      </c>
      <c r="F1894">
        <v>2256.1109999999999</v>
      </c>
      <c r="O1894">
        <v>2267.5929999999998</v>
      </c>
      <c r="P1894">
        <v>2255.4160000000002</v>
      </c>
    </row>
    <row r="1895" spans="1:16" x14ac:dyDescent="0.25">
      <c r="A1895" s="9">
        <v>41200</v>
      </c>
      <c r="B1895">
        <v>2261.2440000000001</v>
      </c>
      <c r="C1895">
        <v>2291.5520000000001</v>
      </c>
      <c r="D1895">
        <v>2259.681</v>
      </c>
      <c r="E1895">
        <v>2285.2840000000001</v>
      </c>
      <c r="F1895">
        <v>2261.2440000000001</v>
      </c>
      <c r="O1895">
        <v>2291.5520000000001</v>
      </c>
      <c r="P1895">
        <v>2285.2840000000001</v>
      </c>
    </row>
    <row r="1896" spans="1:16" x14ac:dyDescent="0.25">
      <c r="A1896" s="9">
        <v>41201</v>
      </c>
      <c r="B1896">
        <v>2284.9960000000001</v>
      </c>
      <c r="C1896">
        <v>2289.6320000000001</v>
      </c>
      <c r="D1896">
        <v>2274.6990000000001</v>
      </c>
      <c r="E1896">
        <v>2276.1840000000002</v>
      </c>
      <c r="F1896">
        <v>2284.9960000000001</v>
      </c>
      <c r="O1896">
        <v>2289.6320000000001</v>
      </c>
      <c r="P1896">
        <v>2276.1840000000002</v>
      </c>
    </row>
    <row r="1897" spans="1:16" x14ac:dyDescent="0.25">
      <c r="A1897" s="9">
        <v>41204</v>
      </c>
      <c r="B1897">
        <v>2267.2280000000001</v>
      </c>
      <c r="C1897">
        <v>2293.951</v>
      </c>
      <c r="D1897">
        <v>2263.35</v>
      </c>
      <c r="E1897">
        <v>2287.4569999999999</v>
      </c>
      <c r="F1897">
        <v>2267.2280000000001</v>
      </c>
      <c r="O1897">
        <v>2293.951</v>
      </c>
      <c r="P1897">
        <v>2287.4569999999999</v>
      </c>
    </row>
    <row r="1898" spans="1:16" x14ac:dyDescent="0.25">
      <c r="A1898" s="9">
        <v>41205</v>
      </c>
      <c r="B1898">
        <v>2287.1750000000002</v>
      </c>
      <c r="C1898">
        <v>2292.2020000000002</v>
      </c>
      <c r="D1898">
        <v>2257.4169999999999</v>
      </c>
      <c r="E1898">
        <v>2260.2379999999998</v>
      </c>
      <c r="F1898">
        <v>2287.1750000000002</v>
      </c>
      <c r="O1898">
        <v>2292.2020000000002</v>
      </c>
      <c r="P1898">
        <v>2260.2379999999998</v>
      </c>
    </row>
    <row r="1899" spans="1:16" x14ac:dyDescent="0.25">
      <c r="A1899" s="9">
        <v>41206</v>
      </c>
      <c r="B1899">
        <v>2252.3229999999999</v>
      </c>
      <c r="C1899">
        <v>2269.3409999999999</v>
      </c>
      <c r="D1899">
        <v>2251.2620000000002</v>
      </c>
      <c r="E1899">
        <v>2258.6010000000001</v>
      </c>
      <c r="F1899">
        <v>2252.3229999999999</v>
      </c>
      <c r="O1899">
        <v>2269.3409999999999</v>
      </c>
      <c r="P1899">
        <v>2258.6010000000001</v>
      </c>
    </row>
    <row r="1900" spans="1:16" x14ac:dyDescent="0.25">
      <c r="A1900" s="9">
        <v>41207</v>
      </c>
      <c r="B1900">
        <v>2257.002</v>
      </c>
      <c r="C1900">
        <v>2272.63</v>
      </c>
      <c r="D1900">
        <v>2240.3739999999998</v>
      </c>
      <c r="E1900">
        <v>2241.4989999999998</v>
      </c>
      <c r="F1900">
        <v>2257.002</v>
      </c>
      <c r="O1900">
        <v>2272.63</v>
      </c>
      <c r="P1900">
        <v>2241.4989999999998</v>
      </c>
    </row>
    <row r="1901" spans="1:16" x14ac:dyDescent="0.25">
      <c r="A1901" s="9">
        <v>41208</v>
      </c>
      <c r="B1901">
        <v>2242.701</v>
      </c>
      <c r="C1901">
        <v>2245.6759999999999</v>
      </c>
      <c r="D1901">
        <v>2200.4409999999998</v>
      </c>
      <c r="E1901">
        <v>2209.8960000000002</v>
      </c>
      <c r="F1901">
        <v>2242.701</v>
      </c>
      <c r="O1901">
        <v>2245.6759999999999</v>
      </c>
      <c r="P1901">
        <v>2209.8960000000002</v>
      </c>
    </row>
    <row r="1902" spans="1:16" x14ac:dyDescent="0.25">
      <c r="A1902" s="9">
        <v>41211</v>
      </c>
      <c r="B1902">
        <v>2205.0309999999999</v>
      </c>
      <c r="C1902">
        <v>2210.8209999999999</v>
      </c>
      <c r="D1902">
        <v>2189.4189999999999</v>
      </c>
      <c r="E1902">
        <v>2197.6390000000001</v>
      </c>
      <c r="F1902">
        <v>2205.0309999999999</v>
      </c>
      <c r="O1902">
        <v>2210.8209999999999</v>
      </c>
      <c r="P1902">
        <v>2197.6390000000001</v>
      </c>
    </row>
    <row r="1903" spans="1:16" x14ac:dyDescent="0.25">
      <c r="A1903" s="9">
        <v>41212</v>
      </c>
      <c r="B1903">
        <v>2198.2779999999998</v>
      </c>
      <c r="C1903">
        <v>2217.3209999999999</v>
      </c>
      <c r="D1903">
        <v>2191.6370000000002</v>
      </c>
      <c r="E1903">
        <v>2201.9659999999999</v>
      </c>
      <c r="F1903">
        <v>2198.2779999999998</v>
      </c>
      <c r="O1903">
        <v>2217.3209999999999</v>
      </c>
      <c r="P1903">
        <v>2201.9659999999999</v>
      </c>
    </row>
    <row r="1904" spans="1:16" x14ac:dyDescent="0.25">
      <c r="A1904" s="9">
        <v>41213</v>
      </c>
      <c r="B1904">
        <v>2202.08</v>
      </c>
      <c r="C1904">
        <v>2214.6480000000001</v>
      </c>
      <c r="D1904">
        <v>2193.971</v>
      </c>
      <c r="E1904">
        <v>2213.3380000000002</v>
      </c>
      <c r="F1904">
        <v>2202.08</v>
      </c>
      <c r="O1904">
        <v>2214.6480000000001</v>
      </c>
      <c r="P1904">
        <v>2213.3380000000002</v>
      </c>
    </row>
    <row r="1905" spans="1:16" x14ac:dyDescent="0.25">
      <c r="A1905" s="9">
        <v>41214</v>
      </c>
      <c r="B1905">
        <v>2214.4140000000002</v>
      </c>
      <c r="C1905">
        <v>2260.288</v>
      </c>
      <c r="D1905">
        <v>2214.2939999999999</v>
      </c>
      <c r="E1905">
        <v>2253.3339999999998</v>
      </c>
      <c r="F1905">
        <v>2214.4140000000002</v>
      </c>
      <c r="O1905">
        <v>2260.288</v>
      </c>
      <c r="P1905">
        <v>2253.3339999999998</v>
      </c>
    </row>
    <row r="1906" spans="1:16" x14ac:dyDescent="0.25">
      <c r="A1906" s="9">
        <v>41215</v>
      </c>
      <c r="B1906">
        <v>2254.3519999999999</v>
      </c>
      <c r="C1906">
        <v>2269.4169999999999</v>
      </c>
      <c r="D1906">
        <v>2245.37</v>
      </c>
      <c r="E1906">
        <v>2266.616</v>
      </c>
      <c r="F1906">
        <v>2254.3519999999999</v>
      </c>
      <c r="O1906">
        <v>2269.4169999999999</v>
      </c>
      <c r="P1906">
        <v>2266.616</v>
      </c>
    </row>
    <row r="1907" spans="1:16" x14ac:dyDescent="0.25">
      <c r="A1907" s="9">
        <v>41218</v>
      </c>
      <c r="B1907">
        <v>2264.011</v>
      </c>
      <c r="C1907">
        <v>2279.6410000000001</v>
      </c>
      <c r="D1907">
        <v>2257.598</v>
      </c>
      <c r="E1907">
        <v>2265.328</v>
      </c>
      <c r="F1907">
        <v>2264.011</v>
      </c>
      <c r="O1907">
        <v>2279.6410000000001</v>
      </c>
      <c r="P1907">
        <v>2265.328</v>
      </c>
    </row>
    <row r="1908" spans="1:16" x14ac:dyDescent="0.25">
      <c r="A1908" s="9">
        <v>41219</v>
      </c>
      <c r="B1908">
        <v>2266.5819999999999</v>
      </c>
      <c r="C1908">
        <v>2268.9589999999998</v>
      </c>
      <c r="D1908">
        <v>2226.91</v>
      </c>
      <c r="E1908">
        <v>2257.5529999999999</v>
      </c>
      <c r="F1908">
        <v>2266.5819999999999</v>
      </c>
      <c r="O1908">
        <v>2268.9589999999998</v>
      </c>
      <c r="P1908">
        <v>2257.5529999999999</v>
      </c>
    </row>
    <row r="1909" spans="1:16" x14ac:dyDescent="0.25">
      <c r="A1909" s="9">
        <v>41220</v>
      </c>
      <c r="B1909">
        <v>2254.3110000000001</v>
      </c>
      <c r="C1909">
        <v>2264.6030000000001</v>
      </c>
      <c r="D1909">
        <v>2240.27</v>
      </c>
      <c r="E1909">
        <v>2252.915</v>
      </c>
      <c r="F1909">
        <v>2254.3110000000001</v>
      </c>
      <c r="O1909">
        <v>2264.6030000000001</v>
      </c>
      <c r="P1909">
        <v>2252.915</v>
      </c>
    </row>
    <row r="1910" spans="1:16" x14ac:dyDescent="0.25">
      <c r="A1910" s="9">
        <v>41221</v>
      </c>
      <c r="B1910">
        <v>2236.56</v>
      </c>
      <c r="C1910">
        <v>2237.9859999999999</v>
      </c>
      <c r="D1910">
        <v>2211.6289999999999</v>
      </c>
      <c r="E1910">
        <v>2211.83</v>
      </c>
      <c r="F1910">
        <v>2236.56</v>
      </c>
      <c r="O1910">
        <v>2237.9859999999999</v>
      </c>
      <c r="P1910">
        <v>2211.83</v>
      </c>
    </row>
    <row r="1911" spans="1:16" x14ac:dyDescent="0.25">
      <c r="A1911" s="9">
        <v>41222</v>
      </c>
      <c r="B1911">
        <v>2208.0630000000001</v>
      </c>
      <c r="C1911">
        <v>2216.6660000000002</v>
      </c>
      <c r="D1911">
        <v>2200.6840000000002</v>
      </c>
      <c r="E1911">
        <v>2206.79</v>
      </c>
      <c r="F1911">
        <v>2208.0630000000001</v>
      </c>
      <c r="O1911">
        <v>2216.6660000000002</v>
      </c>
      <c r="P1911">
        <v>2206.79</v>
      </c>
    </row>
    <row r="1912" spans="1:16" x14ac:dyDescent="0.25">
      <c r="A1912" s="9">
        <v>41225</v>
      </c>
      <c r="B1912">
        <v>2210.0279999999998</v>
      </c>
      <c r="C1912">
        <v>2220.614</v>
      </c>
      <c r="D1912">
        <v>2202.7660000000001</v>
      </c>
      <c r="E1912">
        <v>2219.9140000000002</v>
      </c>
      <c r="F1912">
        <v>2210.0279999999998</v>
      </c>
      <c r="O1912">
        <v>2220.614</v>
      </c>
      <c r="P1912">
        <v>2219.9140000000002</v>
      </c>
    </row>
    <row r="1913" spans="1:16" x14ac:dyDescent="0.25">
      <c r="A1913" s="9">
        <v>41226</v>
      </c>
      <c r="B1913">
        <v>2219.759</v>
      </c>
      <c r="C1913">
        <v>2219.7689999999998</v>
      </c>
      <c r="D1913">
        <v>2178.201</v>
      </c>
      <c r="E1913">
        <v>2184.2249999999999</v>
      </c>
      <c r="F1913">
        <v>2219.759</v>
      </c>
      <c r="O1913">
        <v>2219.7689999999998</v>
      </c>
      <c r="P1913">
        <v>2184.2249999999999</v>
      </c>
    </row>
    <row r="1914" spans="1:16" x14ac:dyDescent="0.25">
      <c r="A1914" s="9">
        <v>41227</v>
      </c>
      <c r="B1914">
        <v>2184.1590000000001</v>
      </c>
      <c r="C1914">
        <v>2196.5619999999999</v>
      </c>
      <c r="D1914">
        <v>2178.5309999999999</v>
      </c>
      <c r="E1914">
        <v>2195.2350000000001</v>
      </c>
      <c r="F1914">
        <v>2184.1590000000001</v>
      </c>
      <c r="O1914">
        <v>2196.5619999999999</v>
      </c>
      <c r="P1914">
        <v>2195.2350000000001</v>
      </c>
    </row>
    <row r="1915" spans="1:16" x14ac:dyDescent="0.25">
      <c r="A1915" s="9">
        <v>41228</v>
      </c>
      <c r="B1915">
        <v>2183.732</v>
      </c>
      <c r="C1915">
        <v>2192.1750000000002</v>
      </c>
      <c r="D1915">
        <v>2165.826</v>
      </c>
      <c r="E1915">
        <v>2166.3139999999999</v>
      </c>
      <c r="F1915">
        <v>2183.732</v>
      </c>
      <c r="O1915">
        <v>2192.1750000000002</v>
      </c>
      <c r="P1915">
        <v>2166.3139999999999</v>
      </c>
    </row>
    <row r="1916" spans="1:16" x14ac:dyDescent="0.25">
      <c r="A1916" s="9">
        <v>41229</v>
      </c>
      <c r="B1916">
        <v>2163.0219999999999</v>
      </c>
      <c r="C1916">
        <v>2167.0709999999999</v>
      </c>
      <c r="D1916">
        <v>2141.0529999999999</v>
      </c>
      <c r="E1916">
        <v>2152.6950000000002</v>
      </c>
      <c r="F1916">
        <v>2163.0219999999999</v>
      </c>
      <c r="O1916">
        <v>2167.0709999999999</v>
      </c>
      <c r="P1916">
        <v>2152.6950000000002</v>
      </c>
    </row>
    <row r="1917" spans="1:16" x14ac:dyDescent="0.25">
      <c r="A1917" s="9">
        <v>41232</v>
      </c>
      <c r="B1917">
        <v>2151.9789999999998</v>
      </c>
      <c r="C1917">
        <v>2157.306</v>
      </c>
      <c r="D1917">
        <v>2135.3939999999998</v>
      </c>
      <c r="E1917">
        <v>2156.4830000000002</v>
      </c>
      <c r="F1917">
        <v>2151.9789999999998</v>
      </c>
      <c r="O1917">
        <v>2157.306</v>
      </c>
      <c r="P1917">
        <v>2156.4830000000002</v>
      </c>
    </row>
    <row r="1918" spans="1:16" x14ac:dyDescent="0.25">
      <c r="A1918" s="9">
        <v>41233</v>
      </c>
      <c r="B1918">
        <v>2160.7530000000002</v>
      </c>
      <c r="C1918">
        <v>2163.7289999999998</v>
      </c>
      <c r="D1918">
        <v>2142.1129999999998</v>
      </c>
      <c r="E1918">
        <v>2144.27</v>
      </c>
      <c r="F1918">
        <v>2160.7530000000002</v>
      </c>
      <c r="O1918">
        <v>2163.7289999999998</v>
      </c>
      <c r="P1918">
        <v>2144.27</v>
      </c>
    </row>
    <row r="1919" spans="1:16" x14ac:dyDescent="0.25">
      <c r="A1919" s="9">
        <v>41234</v>
      </c>
      <c r="B1919">
        <v>2145.2829999999999</v>
      </c>
      <c r="C1919">
        <v>2172.4540000000002</v>
      </c>
      <c r="D1919">
        <v>2134.6790000000001</v>
      </c>
      <c r="E1919">
        <v>2171.962</v>
      </c>
      <c r="F1919">
        <v>2145.2829999999999</v>
      </c>
      <c r="O1919">
        <v>2172.4540000000002</v>
      </c>
      <c r="P1919">
        <v>2171.962</v>
      </c>
    </row>
    <row r="1920" spans="1:16" x14ac:dyDescent="0.25">
      <c r="A1920" s="9">
        <v>41235</v>
      </c>
      <c r="B1920">
        <v>2161.2710000000002</v>
      </c>
      <c r="C1920">
        <v>2164.241</v>
      </c>
      <c r="D1920">
        <v>2150.9479999999999</v>
      </c>
      <c r="E1920">
        <v>2156.538</v>
      </c>
      <c r="F1920">
        <v>2161.2710000000002</v>
      </c>
      <c r="O1920">
        <v>2164.241</v>
      </c>
      <c r="P1920">
        <v>2156.538</v>
      </c>
    </row>
    <row r="1921" spans="1:16" x14ac:dyDescent="0.25">
      <c r="A1921" s="9">
        <v>41236</v>
      </c>
      <c r="B1921">
        <v>2165.3330000000001</v>
      </c>
      <c r="C1921">
        <v>2179.9270000000001</v>
      </c>
      <c r="D1921">
        <v>2159.2930000000001</v>
      </c>
      <c r="E1921">
        <v>2172.451</v>
      </c>
      <c r="F1921">
        <v>2165.3330000000001</v>
      </c>
      <c r="O1921">
        <v>2179.9270000000001</v>
      </c>
      <c r="P1921">
        <v>2172.451</v>
      </c>
    </row>
    <row r="1922" spans="1:16" x14ac:dyDescent="0.25">
      <c r="A1922" s="9">
        <v>41239</v>
      </c>
      <c r="B1922">
        <v>2165.4639999999999</v>
      </c>
      <c r="C1922">
        <v>2170.4589999999998</v>
      </c>
      <c r="D1922">
        <v>2155.9189999999999</v>
      </c>
      <c r="E1922">
        <v>2158.84</v>
      </c>
      <c r="F1922">
        <v>2165.4639999999999</v>
      </c>
      <c r="O1922">
        <v>2170.4589999999998</v>
      </c>
      <c r="P1922">
        <v>2158.84</v>
      </c>
    </row>
    <row r="1923" spans="1:16" x14ac:dyDescent="0.25">
      <c r="A1923" s="9">
        <v>41240</v>
      </c>
      <c r="B1923">
        <v>2152.66</v>
      </c>
      <c r="C1923">
        <v>2156.915</v>
      </c>
      <c r="D1923">
        <v>2134.5259999999998</v>
      </c>
      <c r="E1923">
        <v>2135.1170000000002</v>
      </c>
      <c r="F1923">
        <v>2152.66</v>
      </c>
      <c r="O1923">
        <v>2156.915</v>
      </c>
      <c r="P1923">
        <v>2135.1170000000002</v>
      </c>
    </row>
    <row r="1924" spans="1:16" x14ac:dyDescent="0.25">
      <c r="A1924" s="9">
        <v>41241</v>
      </c>
      <c r="B1924">
        <v>2129.7809999999999</v>
      </c>
      <c r="C1924">
        <v>2132.4290000000001</v>
      </c>
      <c r="D1924">
        <v>2117.413</v>
      </c>
      <c r="E1924">
        <v>2121.6010000000001</v>
      </c>
      <c r="F1924">
        <v>2129.7809999999999</v>
      </c>
      <c r="O1924">
        <v>2132.4290000000001</v>
      </c>
      <c r="P1924">
        <v>2121.6010000000001</v>
      </c>
    </row>
    <row r="1925" spans="1:16" x14ac:dyDescent="0.25">
      <c r="A1925" s="9">
        <v>41242</v>
      </c>
      <c r="B1925">
        <v>2122.29</v>
      </c>
      <c r="C1925">
        <v>2131.9499999999998</v>
      </c>
      <c r="D1925">
        <v>2100.348</v>
      </c>
      <c r="E1925">
        <v>2101.9630000000002</v>
      </c>
      <c r="F1925">
        <v>2122.29</v>
      </c>
      <c r="O1925">
        <v>2131.9499999999998</v>
      </c>
      <c r="P1925">
        <v>2101.9630000000002</v>
      </c>
    </row>
    <row r="1926" spans="1:16" x14ac:dyDescent="0.25">
      <c r="A1926" s="9">
        <v>41243</v>
      </c>
      <c r="B1926">
        <v>2101.1289999999999</v>
      </c>
      <c r="C1926">
        <v>2124.4690000000001</v>
      </c>
      <c r="D1926">
        <v>2094.886</v>
      </c>
      <c r="E1926">
        <v>2122.6149999999998</v>
      </c>
      <c r="F1926">
        <v>2101.1289999999999</v>
      </c>
      <c r="O1926">
        <v>2124.4690000000001</v>
      </c>
      <c r="P1926">
        <v>2122.6149999999998</v>
      </c>
    </row>
    <row r="1927" spans="1:16" x14ac:dyDescent="0.25">
      <c r="A1927" s="9">
        <v>41246</v>
      </c>
      <c r="B1927">
        <v>2120.4070000000002</v>
      </c>
      <c r="C1927">
        <v>2130.7820000000002</v>
      </c>
      <c r="D1927">
        <v>2094.3789999999999</v>
      </c>
      <c r="E1927">
        <v>2095.6329999999998</v>
      </c>
      <c r="F1927">
        <v>2120.4070000000002</v>
      </c>
      <c r="O1927">
        <v>2130.7820000000002</v>
      </c>
      <c r="P1927">
        <v>2095.6329999999998</v>
      </c>
    </row>
    <row r="1928" spans="1:16" x14ac:dyDescent="0.25">
      <c r="A1928" s="9">
        <v>41247</v>
      </c>
      <c r="B1928">
        <v>2094.518</v>
      </c>
      <c r="C1928">
        <v>2121.4070000000002</v>
      </c>
      <c r="D1928">
        <v>2089.0949999999998</v>
      </c>
      <c r="E1928">
        <v>2116.31</v>
      </c>
      <c r="F1928">
        <v>2094.518</v>
      </c>
      <c r="O1928">
        <v>2121.4070000000002</v>
      </c>
      <c r="P1928">
        <v>2116.31</v>
      </c>
    </row>
    <row r="1929" spans="1:16" x14ac:dyDescent="0.25">
      <c r="A1929" s="9">
        <v>41248</v>
      </c>
      <c r="B1929">
        <v>2115.7199999999998</v>
      </c>
      <c r="C1929">
        <v>2198.4290000000001</v>
      </c>
      <c r="D1929">
        <v>2113.7109999999998</v>
      </c>
      <c r="E1929">
        <v>2188.2379999999998</v>
      </c>
      <c r="F1929">
        <v>2115.7199999999998</v>
      </c>
      <c r="O1929">
        <v>2198.4290000000001</v>
      </c>
      <c r="P1929">
        <v>2188.2379999999998</v>
      </c>
    </row>
    <row r="1930" spans="1:16" x14ac:dyDescent="0.25">
      <c r="A1930" s="9">
        <v>41249</v>
      </c>
      <c r="B1930">
        <v>2185.5949999999998</v>
      </c>
      <c r="C1930">
        <v>2197.46</v>
      </c>
      <c r="D1930">
        <v>2176.3510000000001</v>
      </c>
      <c r="E1930">
        <v>2188.3679999999999</v>
      </c>
      <c r="F1930">
        <v>2185.5949999999998</v>
      </c>
      <c r="O1930">
        <v>2197.46</v>
      </c>
      <c r="P1930">
        <v>2188.3679999999999</v>
      </c>
    </row>
    <row r="1931" spans="1:16" x14ac:dyDescent="0.25">
      <c r="A1931" s="9">
        <v>41250</v>
      </c>
      <c r="B1931">
        <v>2190.1309999999999</v>
      </c>
      <c r="C1931">
        <v>2238.9650000000001</v>
      </c>
      <c r="D1931">
        <v>2185.6770000000001</v>
      </c>
      <c r="E1931">
        <v>2233.7440000000001</v>
      </c>
      <c r="F1931">
        <v>2190.1309999999999</v>
      </c>
      <c r="O1931">
        <v>2238.9650000000001</v>
      </c>
      <c r="P1931">
        <v>2233.7440000000001</v>
      </c>
    </row>
    <row r="1932" spans="1:16" x14ac:dyDescent="0.25">
      <c r="A1932" s="9">
        <v>41253</v>
      </c>
      <c r="B1932">
        <v>2243.4870000000001</v>
      </c>
      <c r="C1932">
        <v>2259.9830000000002</v>
      </c>
      <c r="D1932">
        <v>2238.739</v>
      </c>
      <c r="E1932">
        <v>2254.4569999999999</v>
      </c>
      <c r="F1932">
        <v>2243.4870000000001</v>
      </c>
      <c r="O1932">
        <v>2259.9830000000002</v>
      </c>
      <c r="P1932">
        <v>2254.4569999999999</v>
      </c>
    </row>
    <row r="1933" spans="1:16" x14ac:dyDescent="0.25">
      <c r="A1933" s="9">
        <v>41254</v>
      </c>
      <c r="B1933">
        <v>2246.808</v>
      </c>
      <c r="C1933">
        <v>2259.84</v>
      </c>
      <c r="D1933">
        <v>2237.3359999999998</v>
      </c>
      <c r="E1933">
        <v>2245.7089999999998</v>
      </c>
      <c r="F1933">
        <v>2246.808</v>
      </c>
      <c r="O1933">
        <v>2259.84</v>
      </c>
      <c r="P1933">
        <v>2245.7089999999998</v>
      </c>
    </row>
    <row r="1934" spans="1:16" x14ac:dyDescent="0.25">
      <c r="A1934" s="9">
        <v>41255</v>
      </c>
      <c r="B1934">
        <v>2246.3150000000001</v>
      </c>
      <c r="C1934">
        <v>2263.0790000000002</v>
      </c>
      <c r="D1934">
        <v>2236.444</v>
      </c>
      <c r="E1934">
        <v>2252.0390000000002</v>
      </c>
      <c r="F1934">
        <v>2246.3150000000001</v>
      </c>
      <c r="O1934">
        <v>2263.0790000000002</v>
      </c>
      <c r="P1934">
        <v>2252.0390000000002</v>
      </c>
    </row>
    <row r="1935" spans="1:16" x14ac:dyDescent="0.25">
      <c r="A1935" s="9">
        <v>41256</v>
      </c>
      <c r="B1935">
        <v>2244.9609999999998</v>
      </c>
      <c r="C1935">
        <v>2250.607</v>
      </c>
      <c r="D1935">
        <v>2226.8389999999999</v>
      </c>
      <c r="E1935">
        <v>2227.7869999999998</v>
      </c>
      <c r="F1935">
        <v>2244.9609999999998</v>
      </c>
      <c r="O1935">
        <v>2250.607</v>
      </c>
      <c r="P1935">
        <v>2227.7869999999998</v>
      </c>
    </row>
    <row r="1936" spans="1:16" x14ac:dyDescent="0.25">
      <c r="A1936" s="9">
        <v>41257</v>
      </c>
      <c r="B1936">
        <v>2232.3989999999999</v>
      </c>
      <c r="C1936">
        <v>2344.7159999999999</v>
      </c>
      <c r="D1936">
        <v>2232.3989999999999</v>
      </c>
      <c r="E1936">
        <v>2341.7199999999998</v>
      </c>
      <c r="F1936">
        <v>2232.3989999999999</v>
      </c>
      <c r="O1936">
        <v>2344.7159999999999</v>
      </c>
      <c r="P1936">
        <v>2341.7199999999998</v>
      </c>
    </row>
    <row r="1937" spans="1:16" x14ac:dyDescent="0.25">
      <c r="A1937" s="9">
        <v>41260</v>
      </c>
      <c r="B1937">
        <v>2347.0329999999999</v>
      </c>
      <c r="C1937">
        <v>2371.4769999999999</v>
      </c>
      <c r="D1937">
        <v>2343.277</v>
      </c>
      <c r="E1937">
        <v>2356.2910000000002</v>
      </c>
      <c r="F1937">
        <v>2347.0329999999999</v>
      </c>
      <c r="O1937">
        <v>2371.4769999999999</v>
      </c>
      <c r="P1937">
        <v>2356.2910000000002</v>
      </c>
    </row>
    <row r="1938" spans="1:16" x14ac:dyDescent="0.25">
      <c r="A1938" s="9">
        <v>41261</v>
      </c>
      <c r="B1938">
        <v>2350.953</v>
      </c>
      <c r="C1938">
        <v>2391.15</v>
      </c>
      <c r="D1938">
        <v>2340.6489999999999</v>
      </c>
      <c r="E1938">
        <v>2359.989</v>
      </c>
      <c r="F1938">
        <v>2350.953</v>
      </c>
      <c r="O1938">
        <v>2391.15</v>
      </c>
      <c r="P1938">
        <v>2359.989</v>
      </c>
    </row>
    <row r="1939" spans="1:16" x14ac:dyDescent="0.25">
      <c r="A1939" s="9">
        <v>41262</v>
      </c>
      <c r="B1939">
        <v>2358.0140000000001</v>
      </c>
      <c r="C1939">
        <v>2381.306</v>
      </c>
      <c r="D1939">
        <v>2353.3389999999999</v>
      </c>
      <c r="E1939">
        <v>2364.7190000000001</v>
      </c>
      <c r="F1939">
        <v>2358.0140000000001</v>
      </c>
      <c r="O1939">
        <v>2381.306</v>
      </c>
      <c r="P1939">
        <v>2364.7190000000001</v>
      </c>
    </row>
    <row r="1940" spans="1:16" x14ac:dyDescent="0.25">
      <c r="A1940" s="9">
        <v>41263</v>
      </c>
      <c r="B1940">
        <v>2354.915</v>
      </c>
      <c r="C1940">
        <v>2384.7130000000002</v>
      </c>
      <c r="D1940">
        <v>2341.4789999999998</v>
      </c>
      <c r="E1940">
        <v>2375.1379999999999</v>
      </c>
      <c r="F1940">
        <v>2354.915</v>
      </c>
      <c r="O1940">
        <v>2384.7130000000002</v>
      </c>
      <c r="P1940">
        <v>2375.1379999999999</v>
      </c>
    </row>
    <row r="1941" spans="1:16" x14ac:dyDescent="0.25">
      <c r="A1941" s="9">
        <v>41264</v>
      </c>
      <c r="B1941">
        <v>2378</v>
      </c>
      <c r="C1941">
        <v>2400.5439999999999</v>
      </c>
      <c r="D1941">
        <v>2353.06</v>
      </c>
      <c r="E1941">
        <v>2356.8159999999998</v>
      </c>
      <c r="F1941">
        <v>2378</v>
      </c>
      <c r="O1941">
        <v>2400.5439999999999</v>
      </c>
      <c r="P1941">
        <v>2356.8159999999998</v>
      </c>
    </row>
    <row r="1942" spans="1:16" x14ac:dyDescent="0.25">
      <c r="A1942" s="9">
        <v>41267</v>
      </c>
      <c r="B1942">
        <v>2357.268</v>
      </c>
      <c r="C1942">
        <v>2390.8580000000002</v>
      </c>
      <c r="D1942">
        <v>2356.136</v>
      </c>
      <c r="E1942">
        <v>2371.5300000000002</v>
      </c>
      <c r="F1942">
        <v>2357.268</v>
      </c>
      <c r="O1942">
        <v>2390.8580000000002</v>
      </c>
      <c r="P1942">
        <v>2371.5300000000002</v>
      </c>
    </row>
    <row r="1943" spans="1:16" x14ac:dyDescent="0.25">
      <c r="A1943" s="9">
        <v>41268</v>
      </c>
      <c r="B1943">
        <v>2365.25</v>
      </c>
      <c r="C1943">
        <v>2452.9580000000001</v>
      </c>
      <c r="D1943">
        <v>2358.9670000000001</v>
      </c>
      <c r="E1943">
        <v>2444.2620000000002</v>
      </c>
      <c r="F1943">
        <v>2365.25</v>
      </c>
      <c r="O1943">
        <v>2452.9580000000001</v>
      </c>
      <c r="P1943">
        <v>2444.2620000000002</v>
      </c>
    </row>
    <row r="1944" spans="1:16" x14ac:dyDescent="0.25">
      <c r="A1944" s="9">
        <v>41269</v>
      </c>
      <c r="B1944">
        <v>2439.9340000000002</v>
      </c>
      <c r="C1944">
        <v>2450.3490000000002</v>
      </c>
      <c r="D1944">
        <v>2435.67</v>
      </c>
      <c r="E1944">
        <v>2448.067</v>
      </c>
      <c r="F1944">
        <v>2439.9340000000002</v>
      </c>
      <c r="O1944">
        <v>2450.3490000000002</v>
      </c>
      <c r="P1944">
        <v>2448.067</v>
      </c>
    </row>
    <row r="1945" spans="1:16" x14ac:dyDescent="0.25">
      <c r="A1945" s="9">
        <v>41270</v>
      </c>
      <c r="B1945">
        <v>2454.9090000000001</v>
      </c>
      <c r="C1945">
        <v>2469.913</v>
      </c>
      <c r="D1945">
        <v>2432.9960000000001</v>
      </c>
      <c r="E1945">
        <v>2434.654</v>
      </c>
      <c r="F1945">
        <v>2454.9090000000001</v>
      </c>
      <c r="O1945">
        <v>2469.913</v>
      </c>
      <c r="P1945">
        <v>2434.654</v>
      </c>
    </row>
    <row r="1946" spans="1:16" x14ac:dyDescent="0.25">
      <c r="A1946" s="9">
        <v>41271</v>
      </c>
      <c r="B1946">
        <v>2440.3110000000001</v>
      </c>
      <c r="C1946">
        <v>2481.8130000000001</v>
      </c>
      <c r="D1946">
        <v>2438.2849999999999</v>
      </c>
      <c r="E1946">
        <v>2480.3150000000001</v>
      </c>
      <c r="F1946">
        <v>2440.3110000000001</v>
      </c>
      <c r="O1946">
        <v>2481.8130000000001</v>
      </c>
      <c r="P1946">
        <v>2480.3150000000001</v>
      </c>
    </row>
    <row r="1947" spans="1:16" x14ac:dyDescent="0.25">
      <c r="A1947" s="9">
        <v>41274</v>
      </c>
      <c r="B1947">
        <v>2484.2539999999999</v>
      </c>
      <c r="C1947">
        <v>2530.9319999999998</v>
      </c>
      <c r="D1947">
        <v>2484.2539999999999</v>
      </c>
      <c r="E1947">
        <v>2530.5590000000002</v>
      </c>
      <c r="F1947">
        <v>2484.2539999999999</v>
      </c>
      <c r="O1947">
        <v>2530.9319999999998</v>
      </c>
      <c r="P1947">
        <v>2530.5590000000002</v>
      </c>
    </row>
    <row r="1948" spans="1:16" x14ac:dyDescent="0.25">
      <c r="A1948" s="9">
        <v>41278</v>
      </c>
      <c r="B1948">
        <v>2562.0259999999998</v>
      </c>
      <c r="C1948">
        <v>2570.6039999999998</v>
      </c>
      <c r="D1948">
        <v>2509.5100000000002</v>
      </c>
      <c r="E1948">
        <v>2533.8820000000001</v>
      </c>
      <c r="F1948">
        <v>2562.0259999999998</v>
      </c>
      <c r="O1948">
        <v>2570.6039999999998</v>
      </c>
      <c r="P1948">
        <v>2533.8820000000001</v>
      </c>
    </row>
    <row r="1949" spans="1:16" x14ac:dyDescent="0.25">
      <c r="A1949" s="9">
        <v>41281</v>
      </c>
      <c r="B1949">
        <v>2528.33</v>
      </c>
      <c r="C1949">
        <v>2570.5169999999998</v>
      </c>
      <c r="D1949">
        <v>2522.0010000000002</v>
      </c>
      <c r="E1949">
        <v>2557.8249999999998</v>
      </c>
      <c r="F1949">
        <v>2528.33</v>
      </c>
      <c r="O1949">
        <v>2570.5169999999998</v>
      </c>
      <c r="P1949">
        <v>2557.8249999999998</v>
      </c>
    </row>
    <row r="1950" spans="1:16" x14ac:dyDescent="0.25">
      <c r="A1950" s="9">
        <v>41282</v>
      </c>
      <c r="B1950">
        <v>2558.143</v>
      </c>
      <c r="C1950">
        <v>2565.2959999999998</v>
      </c>
      <c r="D1950">
        <v>2520.7849999999999</v>
      </c>
      <c r="E1950">
        <v>2539.6219999999998</v>
      </c>
      <c r="F1950">
        <v>2558.143</v>
      </c>
      <c r="O1950">
        <v>2565.2959999999998</v>
      </c>
      <c r="P1950">
        <v>2539.6219999999998</v>
      </c>
    </row>
    <row r="1951" spans="1:16" x14ac:dyDescent="0.25">
      <c r="A1951" s="9">
        <v>41283</v>
      </c>
      <c r="B1951">
        <v>2529.1489999999999</v>
      </c>
      <c r="C1951">
        <v>2544.7719999999999</v>
      </c>
      <c r="D1951">
        <v>2514.1390000000001</v>
      </c>
      <c r="E1951">
        <v>2536.0520000000001</v>
      </c>
      <c r="F1951">
        <v>2529.1489999999999</v>
      </c>
      <c r="O1951">
        <v>2544.7719999999999</v>
      </c>
      <c r="P1951">
        <v>2536.0520000000001</v>
      </c>
    </row>
    <row r="1952" spans="1:16" x14ac:dyDescent="0.25">
      <c r="A1952" s="9">
        <v>41284</v>
      </c>
      <c r="B1952">
        <v>2535.7849999999999</v>
      </c>
      <c r="C1952">
        <v>2562.2869999999998</v>
      </c>
      <c r="D1952">
        <v>2523.7890000000002</v>
      </c>
      <c r="E1952">
        <v>2539.1030000000001</v>
      </c>
      <c r="F1952">
        <v>2535.7849999999999</v>
      </c>
      <c r="O1952">
        <v>2562.2869999999998</v>
      </c>
      <c r="P1952">
        <v>2539.1030000000001</v>
      </c>
    </row>
    <row r="1953" spans="1:16" x14ac:dyDescent="0.25">
      <c r="A1953" s="9">
        <v>41285</v>
      </c>
      <c r="B1953">
        <v>2540.8679999999999</v>
      </c>
      <c r="C1953">
        <v>2546.6320000000001</v>
      </c>
      <c r="D1953">
        <v>2477.5039999999999</v>
      </c>
      <c r="E1953">
        <v>2488.8820000000001</v>
      </c>
      <c r="F1953">
        <v>2540.8679999999999</v>
      </c>
      <c r="O1953">
        <v>2546.6320000000001</v>
      </c>
      <c r="P1953">
        <v>2488.8820000000001</v>
      </c>
    </row>
    <row r="1954" spans="1:16" x14ac:dyDescent="0.25">
      <c r="A1954" s="9">
        <v>41288</v>
      </c>
      <c r="B1954">
        <v>2480.2170000000001</v>
      </c>
      <c r="C1954">
        <v>2596.8969999999999</v>
      </c>
      <c r="D1954">
        <v>2480.2170000000001</v>
      </c>
      <c r="E1954">
        <v>2589.4229999999998</v>
      </c>
      <c r="F1954">
        <v>2480.2170000000001</v>
      </c>
      <c r="O1954">
        <v>2596.8969999999999</v>
      </c>
      <c r="P1954">
        <v>2589.4229999999998</v>
      </c>
    </row>
    <row r="1955" spans="1:16" x14ac:dyDescent="0.25">
      <c r="A1955" s="9">
        <v>41289</v>
      </c>
      <c r="B1955">
        <v>2588.2170000000001</v>
      </c>
      <c r="C1955">
        <v>2605.5970000000002</v>
      </c>
      <c r="D1955">
        <v>2581.7739999999999</v>
      </c>
      <c r="E1955">
        <v>2595.6370000000002</v>
      </c>
      <c r="F1955">
        <v>2588.2170000000001</v>
      </c>
      <c r="O1955">
        <v>2605.5970000000002</v>
      </c>
      <c r="P1955">
        <v>2595.6370000000002</v>
      </c>
    </row>
    <row r="1956" spans="1:16" x14ac:dyDescent="0.25">
      <c r="A1956" s="9">
        <v>41290</v>
      </c>
      <c r="B1956">
        <v>2591.4699999999998</v>
      </c>
      <c r="C1956">
        <v>2595</v>
      </c>
      <c r="D1956">
        <v>2531.5129999999999</v>
      </c>
      <c r="E1956">
        <v>2563.5529999999999</v>
      </c>
      <c r="F1956">
        <v>2591.4699999999998</v>
      </c>
      <c r="O1956">
        <v>2595</v>
      </c>
      <c r="P1956">
        <v>2563.5529999999999</v>
      </c>
    </row>
    <row r="1957" spans="1:16" x14ac:dyDescent="0.25">
      <c r="A1957" s="9">
        <v>41291</v>
      </c>
      <c r="B1957">
        <v>2557.366</v>
      </c>
      <c r="C1957">
        <v>2565.058</v>
      </c>
      <c r="D1957">
        <v>2528.4160000000002</v>
      </c>
      <c r="E1957">
        <v>2545.1280000000002</v>
      </c>
      <c r="F1957">
        <v>2557.366</v>
      </c>
      <c r="O1957">
        <v>2565.058</v>
      </c>
      <c r="P1957">
        <v>2545.1280000000002</v>
      </c>
    </row>
    <row r="1958" spans="1:16" x14ac:dyDescent="0.25">
      <c r="A1958" s="9">
        <v>41292</v>
      </c>
      <c r="B1958">
        <v>2561.596</v>
      </c>
      <c r="C1958">
        <v>2601.297</v>
      </c>
      <c r="D1958">
        <v>2547.3789999999999</v>
      </c>
      <c r="E1958">
        <v>2585.712</v>
      </c>
      <c r="F1958">
        <v>2561.596</v>
      </c>
      <c r="O1958">
        <v>2601.297</v>
      </c>
      <c r="P1958">
        <v>2585.712</v>
      </c>
    </row>
    <row r="1959" spans="1:16" x14ac:dyDescent="0.25">
      <c r="A1959" s="9">
        <v>41295</v>
      </c>
      <c r="B1959">
        <v>2592.6559999999999</v>
      </c>
      <c r="C1959">
        <v>2611.9189999999999</v>
      </c>
      <c r="D1959">
        <v>2571.2359999999999</v>
      </c>
      <c r="E1959">
        <v>2610.9769999999999</v>
      </c>
      <c r="F1959">
        <v>2592.6559999999999</v>
      </c>
      <c r="O1959">
        <v>2611.9189999999999</v>
      </c>
      <c r="P1959">
        <v>2610.9769999999999</v>
      </c>
    </row>
    <row r="1960" spans="1:16" x14ac:dyDescent="0.25">
      <c r="A1960" s="9">
        <v>41296</v>
      </c>
      <c r="B1960">
        <v>2606.732</v>
      </c>
      <c r="C1960">
        <v>2630.6619999999998</v>
      </c>
      <c r="D1960">
        <v>2582.66</v>
      </c>
      <c r="E1960">
        <v>2604.4409999999998</v>
      </c>
      <c r="F1960">
        <v>2606.732</v>
      </c>
      <c r="O1960">
        <v>2630.6619999999998</v>
      </c>
      <c r="P1960">
        <v>2604.4409999999998</v>
      </c>
    </row>
    <row r="1961" spans="1:16" x14ac:dyDescent="0.25">
      <c r="A1961" s="9">
        <v>41297</v>
      </c>
      <c r="B1961">
        <v>2594.0189999999998</v>
      </c>
      <c r="C1961">
        <v>2618.3139999999999</v>
      </c>
      <c r="D1961">
        <v>2580.6979999999999</v>
      </c>
      <c r="E1961">
        <v>2617.5320000000002</v>
      </c>
      <c r="F1961">
        <v>2594.0189999999998</v>
      </c>
      <c r="O1961">
        <v>2618.3139999999999</v>
      </c>
      <c r="P1961">
        <v>2617.5320000000002</v>
      </c>
    </row>
    <row r="1962" spans="1:16" x14ac:dyDescent="0.25">
      <c r="A1962" s="9">
        <v>41298</v>
      </c>
      <c r="B1962">
        <v>2617.4749999999999</v>
      </c>
      <c r="C1962">
        <v>2685.2330000000002</v>
      </c>
      <c r="D1962">
        <v>2581.2109999999998</v>
      </c>
      <c r="E1962">
        <v>2602.12</v>
      </c>
      <c r="F1962">
        <v>2617.4749999999999</v>
      </c>
      <c r="O1962">
        <v>2685.2330000000002</v>
      </c>
      <c r="P1962">
        <v>2602.12</v>
      </c>
    </row>
    <row r="1963" spans="1:16" x14ac:dyDescent="0.25">
      <c r="A1963" s="9">
        <v>41299</v>
      </c>
      <c r="B1963">
        <v>2602.7860000000001</v>
      </c>
      <c r="C1963">
        <v>2609.855</v>
      </c>
      <c r="D1963">
        <v>2586.7710000000002</v>
      </c>
      <c r="E1963">
        <v>2590.9879999999998</v>
      </c>
      <c r="F1963">
        <v>2602.7860000000001</v>
      </c>
      <c r="O1963">
        <v>2609.855</v>
      </c>
      <c r="P1963">
        <v>2590.9879999999998</v>
      </c>
    </row>
    <row r="1964" spans="1:16" x14ac:dyDescent="0.25">
      <c r="A1964" s="9">
        <v>41302</v>
      </c>
      <c r="B1964">
        <v>2599.6909999999998</v>
      </c>
      <c r="C1964">
        <v>2691.9059999999999</v>
      </c>
      <c r="D1964">
        <v>2599.6909999999998</v>
      </c>
      <c r="E1964">
        <v>2691.1889999999999</v>
      </c>
      <c r="F1964">
        <v>2599.6909999999998</v>
      </c>
      <c r="O1964">
        <v>2691.9059999999999</v>
      </c>
      <c r="P1964">
        <v>2691.1889999999999</v>
      </c>
    </row>
    <row r="1965" spans="1:16" x14ac:dyDescent="0.25">
      <c r="A1965" s="9">
        <v>41303</v>
      </c>
      <c r="B1965">
        <v>2693.7689999999998</v>
      </c>
      <c r="C1965">
        <v>2742.1419999999998</v>
      </c>
      <c r="D1965">
        <v>2678.915</v>
      </c>
      <c r="E1965">
        <v>2725.57</v>
      </c>
      <c r="F1965">
        <v>2693.7689999999998</v>
      </c>
      <c r="O1965">
        <v>2742.1419999999998</v>
      </c>
      <c r="P1965">
        <v>2725.57</v>
      </c>
    </row>
    <row r="1966" spans="1:16" x14ac:dyDescent="0.25">
      <c r="A1966" s="9">
        <v>41304</v>
      </c>
      <c r="B1966">
        <v>2728.62</v>
      </c>
      <c r="C1966">
        <v>2738.3510000000001</v>
      </c>
      <c r="D1966">
        <v>2705.5419999999999</v>
      </c>
      <c r="E1966">
        <v>2737.058</v>
      </c>
      <c r="F1966">
        <v>2728.62</v>
      </c>
      <c r="O1966">
        <v>2738.3510000000001</v>
      </c>
      <c r="P1966">
        <v>2737.058</v>
      </c>
    </row>
    <row r="1967" spans="1:16" x14ac:dyDescent="0.25">
      <c r="A1967" s="9">
        <v>41305</v>
      </c>
      <c r="B1967">
        <v>2739.2779999999998</v>
      </c>
      <c r="C1967">
        <v>2751.136</v>
      </c>
      <c r="D1967">
        <v>2719.125</v>
      </c>
      <c r="E1967">
        <v>2747.5430000000001</v>
      </c>
      <c r="F1967">
        <v>2739.2779999999998</v>
      </c>
      <c r="O1967">
        <v>2751.136</v>
      </c>
      <c r="P1967">
        <v>2747.5430000000001</v>
      </c>
    </row>
    <row r="1968" spans="1:16" x14ac:dyDescent="0.25">
      <c r="A1968" s="9">
        <v>41306</v>
      </c>
      <c r="B1968">
        <v>2737.2370000000001</v>
      </c>
      <c r="C1968">
        <v>2830.3029999999999</v>
      </c>
      <c r="D1968">
        <v>2729.9929999999999</v>
      </c>
      <c r="E1968">
        <v>2827.1350000000002</v>
      </c>
      <c r="F1968">
        <v>2737.2370000000001</v>
      </c>
      <c r="O1968">
        <v>2830.3029999999999</v>
      </c>
      <c r="P1968">
        <v>2827.1350000000002</v>
      </c>
    </row>
    <row r="1969" spans="1:16" x14ac:dyDescent="0.25">
      <c r="A1969" s="9">
        <v>41309</v>
      </c>
      <c r="B1969">
        <v>2834.989</v>
      </c>
      <c r="C1969">
        <v>2870.5830000000001</v>
      </c>
      <c r="D1969">
        <v>2818.5059999999999</v>
      </c>
      <c r="E1969">
        <v>2838.89</v>
      </c>
      <c r="F1969">
        <v>2834.989</v>
      </c>
      <c r="O1969">
        <v>2870.5830000000001</v>
      </c>
      <c r="P1969">
        <v>2838.89</v>
      </c>
    </row>
    <row r="1970" spans="1:16" x14ac:dyDescent="0.25">
      <c r="A1970" s="9">
        <v>41310</v>
      </c>
      <c r="B1970">
        <v>2812.7109999999998</v>
      </c>
      <c r="C1970">
        <v>2855.0430000000001</v>
      </c>
      <c r="D1970">
        <v>2807.462</v>
      </c>
      <c r="E1970">
        <v>2846.0540000000001</v>
      </c>
      <c r="F1970">
        <v>2812.7109999999998</v>
      </c>
      <c r="O1970">
        <v>2855.0430000000001</v>
      </c>
      <c r="P1970">
        <v>2846.0540000000001</v>
      </c>
    </row>
    <row r="1971" spans="1:16" x14ac:dyDescent="0.25">
      <c r="A1971" s="9">
        <v>41311</v>
      </c>
      <c r="B1971">
        <v>2844.5830000000001</v>
      </c>
      <c r="C1971">
        <v>2862.2779999999998</v>
      </c>
      <c r="D1971">
        <v>2831.1930000000002</v>
      </c>
      <c r="E1971">
        <v>2849.3040000000001</v>
      </c>
      <c r="F1971">
        <v>2844.5830000000001</v>
      </c>
      <c r="O1971">
        <v>2862.2779999999998</v>
      </c>
      <c r="P1971">
        <v>2849.3040000000001</v>
      </c>
    </row>
    <row r="1972" spans="1:16" x14ac:dyDescent="0.25">
      <c r="A1972" s="9">
        <v>41312</v>
      </c>
      <c r="B1972">
        <v>2844.605</v>
      </c>
      <c r="C1972">
        <v>2848.0540000000001</v>
      </c>
      <c r="D1972">
        <v>2757.6129999999998</v>
      </c>
      <c r="E1972">
        <v>2802.7620000000002</v>
      </c>
      <c r="F1972">
        <v>2844.605</v>
      </c>
      <c r="O1972">
        <v>2848.0540000000001</v>
      </c>
      <c r="P1972">
        <v>2802.7620000000002</v>
      </c>
    </row>
    <row r="1973" spans="1:16" x14ac:dyDescent="0.25">
      <c r="A1973" s="9">
        <v>41313</v>
      </c>
      <c r="B1973">
        <v>2795.3389999999999</v>
      </c>
      <c r="C1973">
        <v>2816.0569999999998</v>
      </c>
      <c r="D1973">
        <v>2771.9769999999999</v>
      </c>
      <c r="E1973">
        <v>2792.694</v>
      </c>
      <c r="F1973">
        <v>2795.3389999999999</v>
      </c>
      <c r="O1973">
        <v>2816.0569999999998</v>
      </c>
      <c r="P1973">
        <v>2792.694</v>
      </c>
    </row>
    <row r="1974" spans="1:16" x14ac:dyDescent="0.25">
      <c r="A1974" s="9">
        <v>41323</v>
      </c>
      <c r="B1974">
        <v>2809.3719999999998</v>
      </c>
      <c r="C1974">
        <v>2814.8139999999999</v>
      </c>
      <c r="D1974">
        <v>2767.145</v>
      </c>
      <c r="E1974">
        <v>2770.0010000000002</v>
      </c>
      <c r="F1974">
        <v>2809.3719999999998</v>
      </c>
      <c r="O1974">
        <v>2814.8139999999999</v>
      </c>
      <c r="P1974">
        <v>2770.0010000000002</v>
      </c>
    </row>
    <row r="1975" spans="1:16" x14ac:dyDescent="0.25">
      <c r="A1975" s="9">
        <v>41324</v>
      </c>
      <c r="B1975">
        <v>2767.6120000000001</v>
      </c>
      <c r="C1975">
        <v>2778.0329999999999</v>
      </c>
      <c r="D1975">
        <v>2725.9369999999999</v>
      </c>
      <c r="E1975">
        <v>2736.5720000000001</v>
      </c>
      <c r="F1975">
        <v>2767.6120000000001</v>
      </c>
      <c r="O1975">
        <v>2778.0329999999999</v>
      </c>
      <c r="P1975">
        <v>2736.5720000000001</v>
      </c>
    </row>
    <row r="1976" spans="1:16" x14ac:dyDescent="0.25">
      <c r="A1976" s="9">
        <v>41325</v>
      </c>
      <c r="B1976">
        <v>2738.4259999999999</v>
      </c>
      <c r="C1976">
        <v>2741.0219999999999</v>
      </c>
      <c r="D1976">
        <v>2695.8510000000001</v>
      </c>
      <c r="E1976">
        <v>2736.2049999999999</v>
      </c>
      <c r="F1976">
        <v>2738.4259999999999</v>
      </c>
      <c r="O1976">
        <v>2741.0219999999999</v>
      </c>
      <c r="P1976">
        <v>2736.2049999999999</v>
      </c>
    </row>
    <row r="1977" spans="1:16" x14ac:dyDescent="0.25">
      <c r="A1977" s="9">
        <v>41326</v>
      </c>
      <c r="B1977">
        <v>2709.3530000000001</v>
      </c>
      <c r="C1977">
        <v>2709.3530000000001</v>
      </c>
      <c r="D1977">
        <v>2601.37</v>
      </c>
      <c r="E1977">
        <v>2628.509</v>
      </c>
      <c r="F1977">
        <v>2709.3530000000001</v>
      </c>
      <c r="O1977">
        <v>2709.3530000000001</v>
      </c>
      <c r="P1977">
        <v>2628.509</v>
      </c>
    </row>
    <row r="1978" spans="1:16" x14ac:dyDescent="0.25">
      <c r="A1978" s="9">
        <v>41327</v>
      </c>
      <c r="B1978">
        <v>2626.0729999999999</v>
      </c>
      <c r="C1978">
        <v>2633.9789999999998</v>
      </c>
      <c r="D1978">
        <v>2593.4479999999999</v>
      </c>
      <c r="E1978">
        <v>2600.3069999999998</v>
      </c>
      <c r="F1978">
        <v>2626.0729999999999</v>
      </c>
      <c r="O1978">
        <v>2633.9789999999998</v>
      </c>
      <c r="P1978">
        <v>2600.3069999999998</v>
      </c>
    </row>
    <row r="1979" spans="1:16" x14ac:dyDescent="0.25">
      <c r="A1979" s="9">
        <v>41330</v>
      </c>
      <c r="B1979">
        <v>2614.17</v>
      </c>
      <c r="C1979">
        <v>2641.5070000000001</v>
      </c>
      <c r="D1979">
        <v>2605.826</v>
      </c>
      <c r="E1979">
        <v>2620.0909999999999</v>
      </c>
      <c r="F1979">
        <v>2614.17</v>
      </c>
      <c r="O1979">
        <v>2641.5070000000001</v>
      </c>
      <c r="P1979">
        <v>2620.0909999999999</v>
      </c>
    </row>
    <row r="1980" spans="1:16" x14ac:dyDescent="0.25">
      <c r="A1980" s="9">
        <v>41331</v>
      </c>
      <c r="B1980">
        <v>2599.4090000000001</v>
      </c>
      <c r="C1980">
        <v>2659.4740000000002</v>
      </c>
      <c r="D1980">
        <v>2586.558</v>
      </c>
      <c r="E1980">
        <v>2588.9409999999998</v>
      </c>
      <c r="F1980">
        <v>2599.4090000000001</v>
      </c>
      <c r="O1980">
        <v>2659.4740000000002</v>
      </c>
      <c r="P1980">
        <v>2588.9409999999998</v>
      </c>
    </row>
    <row r="1981" spans="1:16" x14ac:dyDescent="0.25">
      <c r="A1981" s="9">
        <v>41332</v>
      </c>
      <c r="B1981">
        <v>2597.2420000000002</v>
      </c>
      <c r="C1981">
        <v>2646.6689999999999</v>
      </c>
      <c r="D1981">
        <v>2595.6619999999998</v>
      </c>
      <c r="E1981">
        <v>2624.5749999999998</v>
      </c>
      <c r="F1981">
        <v>2597.2420000000002</v>
      </c>
      <c r="O1981">
        <v>2646.6689999999999</v>
      </c>
      <c r="P1981">
        <v>2624.5749999999998</v>
      </c>
    </row>
    <row r="1982" spans="1:16" x14ac:dyDescent="0.25">
      <c r="A1982" s="9">
        <v>41333</v>
      </c>
      <c r="B1982">
        <v>2644.15</v>
      </c>
      <c r="C1982">
        <v>2713.6709999999998</v>
      </c>
      <c r="D1982">
        <v>2620.0430000000001</v>
      </c>
      <c r="E1982">
        <v>2712.248</v>
      </c>
      <c r="F1982">
        <v>2644.15</v>
      </c>
      <c r="O1982">
        <v>2713.6709999999998</v>
      </c>
      <c r="P1982">
        <v>2712.248</v>
      </c>
    </row>
    <row r="1983" spans="1:16" x14ac:dyDescent="0.25">
      <c r="A1983" s="9">
        <v>41334</v>
      </c>
      <c r="B1983">
        <v>2711.1979999999999</v>
      </c>
      <c r="C1983">
        <v>2720.5390000000002</v>
      </c>
      <c r="D1983">
        <v>2655.8440000000001</v>
      </c>
      <c r="E1983">
        <v>2704.4659999999999</v>
      </c>
      <c r="F1983">
        <v>2711.1979999999999</v>
      </c>
      <c r="O1983">
        <v>2720.5390000000002</v>
      </c>
      <c r="P1983">
        <v>2704.4659999999999</v>
      </c>
    </row>
    <row r="1984" spans="1:16" x14ac:dyDescent="0.25">
      <c r="A1984" s="9">
        <v>41337</v>
      </c>
      <c r="B1984">
        <v>2657.2669999999998</v>
      </c>
      <c r="C1984">
        <v>2659.7559999999999</v>
      </c>
      <c r="D1984">
        <v>2555.654</v>
      </c>
      <c r="E1984">
        <v>2575.145</v>
      </c>
      <c r="F1984">
        <v>2657.2669999999998</v>
      </c>
      <c r="O1984">
        <v>2659.7559999999999</v>
      </c>
      <c r="P1984">
        <v>2575.145</v>
      </c>
    </row>
    <row r="1985" spans="1:16" x14ac:dyDescent="0.25">
      <c r="A1985" s="9">
        <v>41338</v>
      </c>
      <c r="B1985">
        <v>2578.8380000000002</v>
      </c>
      <c r="C1985">
        <v>2687.97</v>
      </c>
      <c r="D1985">
        <v>2578.587</v>
      </c>
      <c r="E1985">
        <v>2685.241</v>
      </c>
      <c r="F1985">
        <v>2578.8380000000002</v>
      </c>
      <c r="O1985">
        <v>2687.97</v>
      </c>
      <c r="P1985">
        <v>2685.241</v>
      </c>
    </row>
    <row r="1986" spans="1:16" x14ac:dyDescent="0.25">
      <c r="A1986" s="9">
        <v>41339</v>
      </c>
      <c r="B1986">
        <v>2698.2809999999999</v>
      </c>
      <c r="C1986">
        <v>2725.5450000000001</v>
      </c>
      <c r="D1986">
        <v>2674.3980000000001</v>
      </c>
      <c r="E1986">
        <v>2712.165</v>
      </c>
      <c r="F1986">
        <v>2698.2809999999999</v>
      </c>
      <c r="O1986">
        <v>2725.5450000000001</v>
      </c>
      <c r="P1986">
        <v>2712.165</v>
      </c>
    </row>
    <row r="1987" spans="1:16" x14ac:dyDescent="0.25">
      <c r="A1987" s="9">
        <v>41340</v>
      </c>
      <c r="B1987">
        <v>2699.8</v>
      </c>
      <c r="C1987">
        <v>2722.5279999999998</v>
      </c>
      <c r="D1987">
        <v>2645.61</v>
      </c>
      <c r="E1987">
        <v>2673.2260000000001</v>
      </c>
      <c r="F1987">
        <v>2699.8</v>
      </c>
      <c r="O1987">
        <v>2722.5279999999998</v>
      </c>
      <c r="P1987">
        <v>2673.2260000000001</v>
      </c>
    </row>
    <row r="1988" spans="1:16" x14ac:dyDescent="0.25">
      <c r="A1988" s="9">
        <v>41341</v>
      </c>
      <c r="B1988">
        <v>2675.9769999999999</v>
      </c>
      <c r="C1988">
        <v>2688.84</v>
      </c>
      <c r="D1988">
        <v>2655.1680000000001</v>
      </c>
      <c r="E1988">
        <v>2667.8319999999999</v>
      </c>
      <c r="F1988">
        <v>2675.9769999999999</v>
      </c>
      <c r="O1988">
        <v>2688.84</v>
      </c>
      <c r="P1988">
        <v>2667.8319999999999</v>
      </c>
    </row>
    <row r="1989" spans="1:16" x14ac:dyDescent="0.25">
      <c r="A1989" s="9">
        <v>41344</v>
      </c>
      <c r="B1989">
        <v>2662.6880000000001</v>
      </c>
      <c r="C1989">
        <v>2663.866</v>
      </c>
      <c r="D1989">
        <v>2618.723</v>
      </c>
      <c r="E1989">
        <v>2638.2629999999999</v>
      </c>
      <c r="F1989">
        <v>2662.6880000000001</v>
      </c>
      <c r="O1989">
        <v>2663.866</v>
      </c>
      <c r="P1989">
        <v>2638.2629999999999</v>
      </c>
    </row>
    <row r="1990" spans="1:16" x14ac:dyDescent="0.25">
      <c r="A1990" s="9">
        <v>41345</v>
      </c>
      <c r="B1990">
        <v>2635.192</v>
      </c>
      <c r="C1990">
        <v>2663.192</v>
      </c>
      <c r="D1990">
        <v>2568.4830000000002</v>
      </c>
      <c r="E1990">
        <v>2592.0940000000001</v>
      </c>
      <c r="F1990">
        <v>2635.192</v>
      </c>
      <c r="O1990">
        <v>2663.192</v>
      </c>
      <c r="P1990">
        <v>2592.0940000000001</v>
      </c>
    </row>
    <row r="1991" spans="1:16" x14ac:dyDescent="0.25">
      <c r="A1991" s="9">
        <v>41346</v>
      </c>
      <c r="B1991">
        <v>2588.9989999999998</v>
      </c>
      <c r="C1991">
        <v>2598.8069999999998</v>
      </c>
      <c r="D1991">
        <v>2556.0810000000001</v>
      </c>
      <c r="E1991">
        <v>2567.6759999999999</v>
      </c>
      <c r="F1991">
        <v>2588.9989999999998</v>
      </c>
      <c r="O1991">
        <v>2598.8069999999998</v>
      </c>
      <c r="P1991">
        <v>2567.6759999999999</v>
      </c>
    </row>
    <row r="1992" spans="1:16" x14ac:dyDescent="0.25">
      <c r="A1992" s="9">
        <v>41347</v>
      </c>
      <c r="B1992">
        <v>2560.6660000000002</v>
      </c>
      <c r="C1992">
        <v>2592.8420000000001</v>
      </c>
      <c r="D1992">
        <v>2553.1979999999999</v>
      </c>
      <c r="E1992">
        <v>2577.3330000000001</v>
      </c>
      <c r="F1992">
        <v>2560.6660000000002</v>
      </c>
      <c r="O1992">
        <v>2592.8420000000001</v>
      </c>
      <c r="P1992">
        <v>2577.3330000000001</v>
      </c>
    </row>
    <row r="1993" spans="1:16" x14ac:dyDescent="0.25">
      <c r="A1993" s="9">
        <v>41348</v>
      </c>
      <c r="B1993">
        <v>2577.4589999999998</v>
      </c>
      <c r="C1993">
        <v>2658.8150000000001</v>
      </c>
      <c r="D1993">
        <v>2550.3829999999998</v>
      </c>
      <c r="E1993">
        <v>2589.2930000000001</v>
      </c>
      <c r="F1993">
        <v>2577.4589999999998</v>
      </c>
      <c r="O1993">
        <v>2658.8150000000001</v>
      </c>
      <c r="P1993">
        <v>2589.2930000000001</v>
      </c>
    </row>
    <row r="1994" spans="1:16" x14ac:dyDescent="0.25">
      <c r="A1994" s="9">
        <v>41351</v>
      </c>
      <c r="B1994">
        <v>2577.605</v>
      </c>
      <c r="C1994">
        <v>2600.134</v>
      </c>
      <c r="D1994">
        <v>2552.4409999999998</v>
      </c>
      <c r="E1994">
        <v>2555.556</v>
      </c>
      <c r="F1994">
        <v>2577.605</v>
      </c>
      <c r="O1994">
        <v>2600.134</v>
      </c>
      <c r="P1994">
        <v>2555.556</v>
      </c>
    </row>
    <row r="1995" spans="1:16" x14ac:dyDescent="0.25">
      <c r="A1995" s="9">
        <v>41352</v>
      </c>
      <c r="B1995">
        <v>2559.5940000000001</v>
      </c>
      <c r="C1995">
        <v>2591.0770000000002</v>
      </c>
      <c r="D1995">
        <v>2547.0859999999998</v>
      </c>
      <c r="E1995">
        <v>2586.0340000000001</v>
      </c>
      <c r="F1995">
        <v>2559.5940000000001</v>
      </c>
      <c r="O1995">
        <v>2591.0770000000002</v>
      </c>
      <c r="P1995">
        <v>2586.0340000000001</v>
      </c>
    </row>
    <row r="1996" spans="1:16" x14ac:dyDescent="0.25">
      <c r="A1996" s="9">
        <v>41353</v>
      </c>
      <c r="B1996">
        <v>2588.73</v>
      </c>
      <c r="C1996">
        <v>2680.5549999999998</v>
      </c>
      <c r="D1996">
        <v>2587.44</v>
      </c>
      <c r="E1996">
        <v>2680.098</v>
      </c>
      <c r="F1996">
        <v>2588.73</v>
      </c>
      <c r="O1996">
        <v>2680.5549999999998</v>
      </c>
      <c r="P1996">
        <v>2680.098</v>
      </c>
    </row>
    <row r="1997" spans="1:16" x14ac:dyDescent="0.25">
      <c r="A1997" s="9">
        <v>41354</v>
      </c>
      <c r="B1997">
        <v>2680.6260000000002</v>
      </c>
      <c r="C1997">
        <v>2692.2130000000002</v>
      </c>
      <c r="D1997">
        <v>2662.4</v>
      </c>
      <c r="E1997">
        <v>2679.444</v>
      </c>
      <c r="F1997">
        <v>2680.6260000000002</v>
      </c>
      <c r="O1997">
        <v>2692.2130000000002</v>
      </c>
      <c r="P1997">
        <v>2679.444</v>
      </c>
    </row>
    <row r="1998" spans="1:16" x14ac:dyDescent="0.25">
      <c r="A1998" s="9">
        <v>41355</v>
      </c>
      <c r="B1998">
        <v>2677.1309999999999</v>
      </c>
      <c r="C1998">
        <v>2691.26</v>
      </c>
      <c r="D1998">
        <v>2666.0030000000002</v>
      </c>
      <c r="E1998">
        <v>2680.529</v>
      </c>
      <c r="F1998">
        <v>2677.1309999999999</v>
      </c>
      <c r="O1998">
        <v>2691.26</v>
      </c>
      <c r="P1998">
        <v>2680.529</v>
      </c>
    </row>
    <row r="1999" spans="1:16" x14ac:dyDescent="0.25">
      <c r="A1999" s="9">
        <v>41358</v>
      </c>
      <c r="B1999">
        <v>2693.0749999999998</v>
      </c>
      <c r="C1999">
        <v>2709.962</v>
      </c>
      <c r="D1999">
        <v>2668.154</v>
      </c>
      <c r="E1999">
        <v>2672.0250000000001</v>
      </c>
      <c r="F1999">
        <v>2693.0749999999998</v>
      </c>
      <c r="O1999">
        <v>2709.962</v>
      </c>
      <c r="P1999">
        <v>2672.0250000000001</v>
      </c>
    </row>
    <row r="2000" spans="1:16" x14ac:dyDescent="0.25">
      <c r="A2000" s="9">
        <v>41359</v>
      </c>
      <c r="B2000">
        <v>2661.2440000000001</v>
      </c>
      <c r="C2000">
        <v>2661.9009999999998</v>
      </c>
      <c r="D2000">
        <v>2602.3760000000002</v>
      </c>
      <c r="E2000">
        <v>2620.3090000000002</v>
      </c>
      <c r="F2000">
        <v>2661.2440000000001</v>
      </c>
      <c r="O2000">
        <v>2661.9009999999998</v>
      </c>
      <c r="P2000">
        <v>2620.3090000000002</v>
      </c>
    </row>
    <row r="2001" spans="1:16" x14ac:dyDescent="0.25">
      <c r="A2001" s="9">
        <v>41360</v>
      </c>
      <c r="B2001">
        <v>2622.373</v>
      </c>
      <c r="C2001">
        <v>2661.7759999999998</v>
      </c>
      <c r="D2001">
        <v>2610.489</v>
      </c>
      <c r="E2001">
        <v>2629.942</v>
      </c>
      <c r="F2001">
        <v>2622.373</v>
      </c>
      <c r="O2001">
        <v>2661.7759999999998</v>
      </c>
      <c r="P2001">
        <v>2629.942</v>
      </c>
    </row>
    <row r="2002" spans="1:16" x14ac:dyDescent="0.25">
      <c r="A2002" s="9">
        <v>41361</v>
      </c>
      <c r="B2002">
        <v>2560.2950000000001</v>
      </c>
      <c r="C2002">
        <v>2560.2950000000001</v>
      </c>
      <c r="D2002">
        <v>2507.3330000000001</v>
      </c>
      <c r="E2002">
        <v>2519.0160000000001</v>
      </c>
      <c r="F2002">
        <v>2560.2950000000001</v>
      </c>
      <c r="O2002">
        <v>2560.2950000000001</v>
      </c>
      <c r="P2002">
        <v>2519.0160000000001</v>
      </c>
    </row>
    <row r="2003" spans="1:16" x14ac:dyDescent="0.25">
      <c r="A2003" s="9">
        <v>41362</v>
      </c>
      <c r="B2003">
        <v>2520.4290000000001</v>
      </c>
      <c r="C2003">
        <v>2528.9059999999999</v>
      </c>
      <c r="D2003">
        <v>2499.627</v>
      </c>
      <c r="E2003">
        <v>2522.2849999999999</v>
      </c>
      <c r="F2003">
        <v>2520.4290000000001</v>
      </c>
      <c r="O2003">
        <v>2528.9059999999999</v>
      </c>
      <c r="P2003">
        <v>2522.2849999999999</v>
      </c>
    </row>
    <row r="2004" spans="1:16" x14ac:dyDescent="0.25">
      <c r="A2004" s="9">
        <v>41365</v>
      </c>
      <c r="B2004">
        <v>2510.085</v>
      </c>
      <c r="C2004">
        <v>2530.268</v>
      </c>
      <c r="D2004">
        <v>2506.8589999999999</v>
      </c>
      <c r="E2004">
        <v>2515.2139999999999</v>
      </c>
      <c r="F2004">
        <v>2510.085</v>
      </c>
      <c r="O2004">
        <v>2530.268</v>
      </c>
      <c r="P2004">
        <v>2515.2139999999999</v>
      </c>
    </row>
    <row r="2005" spans="1:16" x14ac:dyDescent="0.25">
      <c r="A2005" s="9">
        <v>41366</v>
      </c>
      <c r="B2005">
        <v>2519.1460000000002</v>
      </c>
      <c r="C2005">
        <v>2543.1109999999999</v>
      </c>
      <c r="D2005">
        <v>2495.1410000000001</v>
      </c>
      <c r="E2005">
        <v>2509.6379999999999</v>
      </c>
      <c r="F2005">
        <v>2519.1460000000002</v>
      </c>
      <c r="O2005">
        <v>2543.1109999999999</v>
      </c>
      <c r="P2005">
        <v>2509.6379999999999</v>
      </c>
    </row>
    <row r="2006" spans="1:16" x14ac:dyDescent="0.25">
      <c r="A2006" s="9">
        <v>41367</v>
      </c>
      <c r="B2006">
        <v>2517.3229999999999</v>
      </c>
      <c r="C2006">
        <v>2536.5920000000001</v>
      </c>
      <c r="D2006">
        <v>2505.5189999999998</v>
      </c>
      <c r="E2006">
        <v>2515.17</v>
      </c>
      <c r="F2006">
        <v>2517.3229999999999</v>
      </c>
      <c r="O2006">
        <v>2536.5920000000001</v>
      </c>
      <c r="P2006">
        <v>2515.17</v>
      </c>
    </row>
    <row r="2007" spans="1:16" x14ac:dyDescent="0.25">
      <c r="A2007" s="9">
        <v>41372</v>
      </c>
      <c r="B2007">
        <v>2469.3870000000002</v>
      </c>
      <c r="C2007">
        <v>2499.31</v>
      </c>
      <c r="D2007">
        <v>2458.7890000000002</v>
      </c>
      <c r="E2007">
        <v>2497.337</v>
      </c>
      <c r="F2007">
        <v>2469.3870000000002</v>
      </c>
      <c r="O2007">
        <v>2499.31</v>
      </c>
      <c r="P2007">
        <v>2497.337</v>
      </c>
    </row>
    <row r="2008" spans="1:16" x14ac:dyDescent="0.25">
      <c r="A2008" s="9">
        <v>41373</v>
      </c>
      <c r="B2008">
        <v>2505.1129999999998</v>
      </c>
      <c r="C2008">
        <v>2531.4850000000001</v>
      </c>
      <c r="D2008">
        <v>2504.87</v>
      </c>
      <c r="E2008">
        <v>2512.9409999999998</v>
      </c>
      <c r="F2008">
        <v>2505.1129999999998</v>
      </c>
      <c r="O2008">
        <v>2531.4850000000001</v>
      </c>
      <c r="P2008">
        <v>2512.9409999999998</v>
      </c>
    </row>
    <row r="2009" spans="1:16" x14ac:dyDescent="0.25">
      <c r="A2009" s="9">
        <v>41374</v>
      </c>
      <c r="B2009">
        <v>2511.9699999999998</v>
      </c>
      <c r="C2009">
        <v>2516.511</v>
      </c>
      <c r="D2009">
        <v>2485.395</v>
      </c>
      <c r="E2009">
        <v>2503.299</v>
      </c>
      <c r="F2009">
        <v>2511.9699999999998</v>
      </c>
      <c r="O2009">
        <v>2516.511</v>
      </c>
      <c r="P2009">
        <v>2503.299</v>
      </c>
    </row>
    <row r="2010" spans="1:16" x14ac:dyDescent="0.25">
      <c r="A2010" s="9">
        <v>41375</v>
      </c>
      <c r="B2010">
        <v>2521.7139999999999</v>
      </c>
      <c r="C2010">
        <v>2528.1460000000002</v>
      </c>
      <c r="D2010">
        <v>2497.0720000000001</v>
      </c>
      <c r="E2010">
        <v>2500.0010000000002</v>
      </c>
      <c r="F2010">
        <v>2521.7139999999999</v>
      </c>
      <c r="O2010">
        <v>2528.1460000000002</v>
      </c>
      <c r="P2010">
        <v>2500.0010000000002</v>
      </c>
    </row>
    <row r="2011" spans="1:16" x14ac:dyDescent="0.25">
      <c r="A2011" s="9">
        <v>41376</v>
      </c>
      <c r="B2011">
        <v>2499.1660000000002</v>
      </c>
      <c r="C2011">
        <v>2512.4560000000001</v>
      </c>
      <c r="D2011">
        <v>2481.1260000000002</v>
      </c>
      <c r="E2011">
        <v>2483.2860000000001</v>
      </c>
      <c r="F2011">
        <v>2499.1660000000002</v>
      </c>
      <c r="O2011">
        <v>2512.4560000000001</v>
      </c>
      <c r="P2011">
        <v>2483.2860000000001</v>
      </c>
    </row>
    <row r="2012" spans="1:16" x14ac:dyDescent="0.25">
      <c r="A2012" s="9">
        <v>41379</v>
      </c>
      <c r="B2012">
        <v>2475.248</v>
      </c>
      <c r="C2012">
        <v>2485.5410000000002</v>
      </c>
      <c r="D2012">
        <v>2453.616</v>
      </c>
      <c r="E2012">
        <v>2461.5300000000002</v>
      </c>
      <c r="F2012">
        <v>2475.248</v>
      </c>
      <c r="O2012">
        <v>2485.5410000000002</v>
      </c>
      <c r="P2012">
        <v>2461.5300000000002</v>
      </c>
    </row>
    <row r="2013" spans="1:16" x14ac:dyDescent="0.25">
      <c r="A2013" s="9">
        <v>41380</v>
      </c>
      <c r="B2013">
        <v>2447.136</v>
      </c>
      <c r="C2013">
        <v>2468.5529999999999</v>
      </c>
      <c r="D2013">
        <v>2422.8380000000002</v>
      </c>
      <c r="E2013">
        <v>2466.0859999999998</v>
      </c>
      <c r="F2013">
        <v>2447.136</v>
      </c>
      <c r="O2013">
        <v>2468.5529999999999</v>
      </c>
      <c r="P2013">
        <v>2466.0859999999998</v>
      </c>
    </row>
    <row r="2014" spans="1:16" x14ac:dyDescent="0.25">
      <c r="A2014" s="9">
        <v>41381</v>
      </c>
      <c r="B2014">
        <v>2461.0369999999998</v>
      </c>
      <c r="C2014">
        <v>2463.4490000000001</v>
      </c>
      <c r="D2014">
        <v>2428.319</v>
      </c>
      <c r="E2014">
        <v>2446.3989999999999</v>
      </c>
      <c r="F2014">
        <v>2461.0369999999998</v>
      </c>
      <c r="O2014">
        <v>2463.4490000000001</v>
      </c>
      <c r="P2014">
        <v>2446.3989999999999</v>
      </c>
    </row>
    <row r="2015" spans="1:16" x14ac:dyDescent="0.25">
      <c r="A2015" s="9">
        <v>41382</v>
      </c>
      <c r="B2015">
        <v>2424.4209999999998</v>
      </c>
      <c r="C2015">
        <v>2461.3719999999998</v>
      </c>
      <c r="D2015">
        <v>2417.145</v>
      </c>
      <c r="E2015">
        <v>2458.1489999999999</v>
      </c>
      <c r="F2015">
        <v>2424.4209999999998</v>
      </c>
      <c r="O2015">
        <v>2461.3719999999998</v>
      </c>
      <c r="P2015">
        <v>2458.1489999999999</v>
      </c>
    </row>
    <row r="2016" spans="1:16" x14ac:dyDescent="0.25">
      <c r="A2016" s="9">
        <v>41383</v>
      </c>
      <c r="B2016">
        <v>2463.0749999999998</v>
      </c>
      <c r="C2016">
        <v>2557.5439999999999</v>
      </c>
      <c r="D2016">
        <v>2460.4250000000002</v>
      </c>
      <c r="E2016">
        <v>2546.2020000000002</v>
      </c>
      <c r="F2016">
        <v>2463.0749999999998</v>
      </c>
      <c r="O2016">
        <v>2557.5439999999999</v>
      </c>
      <c r="P2016">
        <v>2546.2020000000002</v>
      </c>
    </row>
    <row r="2017" spans="1:16" x14ac:dyDescent="0.25">
      <c r="A2017" s="9">
        <v>41386</v>
      </c>
      <c r="B2017">
        <v>2533.73</v>
      </c>
      <c r="C2017">
        <v>2552.3789999999999</v>
      </c>
      <c r="D2017">
        <v>2532.9340000000002</v>
      </c>
      <c r="E2017">
        <v>2551.2800000000002</v>
      </c>
      <c r="F2017">
        <v>2533.73</v>
      </c>
      <c r="O2017">
        <v>2552.3789999999999</v>
      </c>
      <c r="P2017">
        <v>2551.2800000000002</v>
      </c>
    </row>
    <row r="2018" spans="1:16" x14ac:dyDescent="0.25">
      <c r="A2018" s="9">
        <v>41387</v>
      </c>
      <c r="B2018">
        <v>2557.1550000000002</v>
      </c>
      <c r="C2018">
        <v>2557.1550000000002</v>
      </c>
      <c r="D2018">
        <v>2472.27</v>
      </c>
      <c r="E2018">
        <v>2474.7150000000001</v>
      </c>
      <c r="F2018">
        <v>2557.1550000000002</v>
      </c>
      <c r="O2018">
        <v>2557.1550000000002</v>
      </c>
      <c r="P2018">
        <v>2474.7150000000001</v>
      </c>
    </row>
    <row r="2019" spans="1:16" x14ac:dyDescent="0.25">
      <c r="A2019" s="9">
        <v>41388</v>
      </c>
      <c r="B2019">
        <v>2478.9670000000001</v>
      </c>
      <c r="C2019">
        <v>2538.5100000000002</v>
      </c>
      <c r="D2019">
        <v>2467.2310000000002</v>
      </c>
      <c r="E2019">
        <v>2520.5520000000001</v>
      </c>
      <c r="F2019">
        <v>2478.9670000000001</v>
      </c>
      <c r="O2019">
        <v>2538.5100000000002</v>
      </c>
      <c r="P2019">
        <v>2520.5520000000001</v>
      </c>
    </row>
    <row r="2020" spans="1:16" x14ac:dyDescent="0.25">
      <c r="A2020" s="9">
        <v>41389</v>
      </c>
      <c r="B2020">
        <v>2509.8809999999999</v>
      </c>
      <c r="C2020">
        <v>2530.4340000000002</v>
      </c>
      <c r="D2020">
        <v>2479.4639999999999</v>
      </c>
      <c r="E2020">
        <v>2496.1039999999998</v>
      </c>
      <c r="F2020">
        <v>2509.8809999999999</v>
      </c>
      <c r="O2020">
        <v>2530.4340000000002</v>
      </c>
      <c r="P2020">
        <v>2496.1039999999998</v>
      </c>
    </row>
    <row r="2021" spans="1:16" x14ac:dyDescent="0.25">
      <c r="A2021" s="9">
        <v>41390</v>
      </c>
      <c r="B2021">
        <v>2505.5360000000001</v>
      </c>
      <c r="C2021">
        <v>2515.5419999999999</v>
      </c>
      <c r="D2021">
        <v>2468.23</v>
      </c>
      <c r="E2021">
        <v>2474.5</v>
      </c>
      <c r="F2021">
        <v>2505.5360000000001</v>
      </c>
      <c r="O2021">
        <v>2515.5419999999999</v>
      </c>
      <c r="P2021">
        <v>2474.5</v>
      </c>
    </row>
    <row r="2022" spans="1:16" x14ac:dyDescent="0.25">
      <c r="A2022" s="9">
        <v>41396</v>
      </c>
      <c r="B2022">
        <v>2460.8879999999999</v>
      </c>
      <c r="C2022">
        <v>2482.462</v>
      </c>
      <c r="D2022">
        <v>2447.0239999999999</v>
      </c>
      <c r="E2022">
        <v>2481.0709999999999</v>
      </c>
      <c r="F2022">
        <v>2460.8879999999999</v>
      </c>
      <c r="O2022">
        <v>2482.462</v>
      </c>
      <c r="P2022">
        <v>2481.0709999999999</v>
      </c>
    </row>
    <row r="2023" spans="1:16" x14ac:dyDescent="0.25">
      <c r="A2023" s="9">
        <v>41397</v>
      </c>
      <c r="B2023">
        <v>2489.5630000000001</v>
      </c>
      <c r="C2023">
        <v>2555.2040000000002</v>
      </c>
      <c r="D2023">
        <v>2489.1469999999999</v>
      </c>
      <c r="E2023">
        <v>2523.5219999999999</v>
      </c>
      <c r="F2023">
        <v>2489.5630000000001</v>
      </c>
      <c r="O2023">
        <v>2555.2040000000002</v>
      </c>
      <c r="P2023">
        <v>2523.5219999999999</v>
      </c>
    </row>
    <row r="2024" spans="1:16" x14ac:dyDescent="0.25">
      <c r="A2024" s="9">
        <v>41400</v>
      </c>
      <c r="B2024">
        <v>2531.6030000000001</v>
      </c>
      <c r="C2024">
        <v>2561.09</v>
      </c>
      <c r="D2024">
        <v>2527.6640000000002</v>
      </c>
      <c r="E2024">
        <v>2549.819</v>
      </c>
      <c r="F2024">
        <v>2531.6030000000001</v>
      </c>
      <c r="O2024">
        <v>2561.09</v>
      </c>
      <c r="P2024">
        <v>2549.819</v>
      </c>
    </row>
    <row r="2025" spans="1:16" x14ac:dyDescent="0.25">
      <c r="A2025" s="9">
        <v>41401</v>
      </c>
      <c r="B2025">
        <v>2543.6619999999998</v>
      </c>
      <c r="C2025">
        <v>2554.1570000000002</v>
      </c>
      <c r="D2025">
        <v>2527.395</v>
      </c>
      <c r="E2025">
        <v>2547.7919999999999</v>
      </c>
      <c r="F2025">
        <v>2543.6619999999998</v>
      </c>
      <c r="O2025">
        <v>2554.1570000000002</v>
      </c>
      <c r="P2025">
        <v>2547.7919999999999</v>
      </c>
    </row>
    <row r="2026" spans="1:16" x14ac:dyDescent="0.25">
      <c r="A2026" s="9">
        <v>41402</v>
      </c>
      <c r="B2026">
        <v>2558.0140000000001</v>
      </c>
      <c r="C2026">
        <v>2578.7040000000002</v>
      </c>
      <c r="D2026">
        <v>2541.8719999999998</v>
      </c>
      <c r="E2026">
        <v>2553.7510000000002</v>
      </c>
      <c r="F2026">
        <v>2558.0140000000001</v>
      </c>
      <c r="O2026">
        <v>2578.7040000000002</v>
      </c>
      <c r="P2026">
        <v>2553.7510000000002</v>
      </c>
    </row>
    <row r="2027" spans="1:16" x14ac:dyDescent="0.25">
      <c r="A2027" s="9">
        <v>41403</v>
      </c>
      <c r="B2027">
        <v>2554.8989999999999</v>
      </c>
      <c r="C2027">
        <v>2556.3620000000001</v>
      </c>
      <c r="D2027">
        <v>2519.4369999999999</v>
      </c>
      <c r="E2027">
        <v>2539.8180000000002</v>
      </c>
      <c r="F2027">
        <v>2554.8989999999999</v>
      </c>
      <c r="O2027">
        <v>2556.3620000000001</v>
      </c>
      <c r="P2027">
        <v>2539.8180000000002</v>
      </c>
    </row>
    <row r="2028" spans="1:16" x14ac:dyDescent="0.25">
      <c r="A2028" s="9">
        <v>41404</v>
      </c>
      <c r="B2028">
        <v>2534.2710000000002</v>
      </c>
      <c r="C2028">
        <v>2560.7869999999998</v>
      </c>
      <c r="D2028">
        <v>2530.1289999999999</v>
      </c>
      <c r="E2028">
        <v>2554.3919999999998</v>
      </c>
      <c r="F2028">
        <v>2534.2710000000002</v>
      </c>
      <c r="O2028">
        <v>2560.7869999999998</v>
      </c>
      <c r="P2028">
        <v>2554.3919999999998</v>
      </c>
    </row>
    <row r="2029" spans="1:16" x14ac:dyDescent="0.25">
      <c r="A2029" s="9">
        <v>41407</v>
      </c>
      <c r="B2029">
        <v>2555.8130000000001</v>
      </c>
      <c r="C2029">
        <v>2560.1860000000001</v>
      </c>
      <c r="D2029">
        <v>2534.2489999999998</v>
      </c>
      <c r="E2029">
        <v>2547.4769999999999</v>
      </c>
      <c r="F2029">
        <v>2555.8130000000001</v>
      </c>
      <c r="O2029">
        <v>2560.1860000000001</v>
      </c>
      <c r="P2029">
        <v>2547.4769999999999</v>
      </c>
    </row>
    <row r="2030" spans="1:16" x14ac:dyDescent="0.25">
      <c r="A2030" s="9">
        <v>41408</v>
      </c>
      <c r="B2030">
        <v>2542.2530000000002</v>
      </c>
      <c r="C2030">
        <v>2543.5880000000002</v>
      </c>
      <c r="D2030">
        <v>2508.9119999999998</v>
      </c>
      <c r="E2030">
        <v>2522.442</v>
      </c>
      <c r="F2030">
        <v>2542.2530000000002</v>
      </c>
      <c r="O2030">
        <v>2543.5880000000002</v>
      </c>
      <c r="P2030">
        <v>2522.442</v>
      </c>
    </row>
    <row r="2031" spans="1:16" x14ac:dyDescent="0.25">
      <c r="A2031" s="9">
        <v>41409</v>
      </c>
      <c r="B2031">
        <v>2523.2649999999999</v>
      </c>
      <c r="C2031">
        <v>2536.6219999999998</v>
      </c>
      <c r="D2031">
        <v>2520.6570000000002</v>
      </c>
      <c r="E2031">
        <v>2536.5039999999999</v>
      </c>
      <c r="F2031">
        <v>2523.2649999999999</v>
      </c>
      <c r="O2031">
        <v>2536.6219999999998</v>
      </c>
      <c r="P2031">
        <v>2536.5039999999999</v>
      </c>
    </row>
    <row r="2032" spans="1:16" x14ac:dyDescent="0.25">
      <c r="A2032" s="9">
        <v>41410</v>
      </c>
      <c r="B2032">
        <v>2530.7080000000001</v>
      </c>
      <c r="C2032">
        <v>2576.0889999999999</v>
      </c>
      <c r="D2032">
        <v>2511.9520000000002</v>
      </c>
      <c r="E2032">
        <v>2574.46</v>
      </c>
      <c r="F2032">
        <v>2530.7080000000001</v>
      </c>
      <c r="O2032">
        <v>2576.0889999999999</v>
      </c>
      <c r="P2032">
        <v>2574.46</v>
      </c>
    </row>
    <row r="2033" spans="1:16" x14ac:dyDescent="0.25">
      <c r="A2033" s="9">
        <v>41411</v>
      </c>
      <c r="B2033">
        <v>2571.4960000000001</v>
      </c>
      <c r="C2033">
        <v>2613.9560000000001</v>
      </c>
      <c r="D2033">
        <v>2563.5079999999998</v>
      </c>
      <c r="E2033">
        <v>2606.1930000000002</v>
      </c>
      <c r="F2033">
        <v>2571.4960000000001</v>
      </c>
      <c r="O2033">
        <v>2613.9560000000001</v>
      </c>
      <c r="P2033">
        <v>2606.1930000000002</v>
      </c>
    </row>
    <row r="2034" spans="1:16" x14ac:dyDescent="0.25">
      <c r="A2034" s="9">
        <v>41414</v>
      </c>
      <c r="B2034">
        <v>2611.1480000000001</v>
      </c>
      <c r="C2034">
        <v>2649.22</v>
      </c>
      <c r="D2034">
        <v>2601.4270000000001</v>
      </c>
      <c r="E2034">
        <v>2629.8040000000001</v>
      </c>
      <c r="F2034">
        <v>2611.1480000000001</v>
      </c>
      <c r="O2034">
        <v>2649.22</v>
      </c>
      <c r="P2034">
        <v>2629.8040000000001</v>
      </c>
    </row>
    <row r="2035" spans="1:16" x14ac:dyDescent="0.25">
      <c r="A2035" s="9">
        <v>41415</v>
      </c>
      <c r="B2035">
        <v>2624.5929999999998</v>
      </c>
      <c r="C2035">
        <v>2633.4609999999998</v>
      </c>
      <c r="D2035">
        <v>2603.9360000000001</v>
      </c>
      <c r="E2035">
        <v>2623.3229999999999</v>
      </c>
      <c r="F2035">
        <v>2624.5929999999998</v>
      </c>
      <c r="O2035">
        <v>2633.4609999999998</v>
      </c>
      <c r="P2035">
        <v>2623.3229999999999</v>
      </c>
    </row>
    <row r="2036" spans="1:16" x14ac:dyDescent="0.25">
      <c r="A2036" s="9">
        <v>41416</v>
      </c>
      <c r="B2036">
        <v>2623.0419999999999</v>
      </c>
      <c r="C2036">
        <v>2634.9569999999999</v>
      </c>
      <c r="D2036">
        <v>2612.306</v>
      </c>
      <c r="E2036">
        <v>2625.846</v>
      </c>
      <c r="F2036">
        <v>2623.0419999999999</v>
      </c>
      <c r="O2036">
        <v>2634.9569999999999</v>
      </c>
      <c r="P2036">
        <v>2625.846</v>
      </c>
    </row>
    <row r="2037" spans="1:16" x14ac:dyDescent="0.25">
      <c r="A2037" s="9">
        <v>41417</v>
      </c>
      <c r="B2037">
        <v>2610.9969999999998</v>
      </c>
      <c r="C2037">
        <v>2622.7939999999999</v>
      </c>
      <c r="D2037">
        <v>2577.1469999999999</v>
      </c>
      <c r="E2037">
        <v>2579.4349999999999</v>
      </c>
      <c r="F2037">
        <v>2610.9969999999998</v>
      </c>
      <c r="O2037">
        <v>2622.7939999999999</v>
      </c>
      <c r="P2037">
        <v>2579.4349999999999</v>
      </c>
    </row>
    <row r="2038" spans="1:16" x14ac:dyDescent="0.25">
      <c r="A2038" s="9">
        <v>41418</v>
      </c>
      <c r="B2038">
        <v>2588.3589999999999</v>
      </c>
      <c r="C2038">
        <v>2605.4209999999998</v>
      </c>
      <c r="D2038">
        <v>2569.4670000000001</v>
      </c>
      <c r="E2038">
        <v>2589.4229999999998</v>
      </c>
      <c r="F2038">
        <v>2588.3589999999999</v>
      </c>
      <c r="O2038">
        <v>2605.4209999999998</v>
      </c>
      <c r="P2038">
        <v>2589.4229999999998</v>
      </c>
    </row>
    <row r="2039" spans="1:16" x14ac:dyDescent="0.25">
      <c r="A2039" s="9">
        <v>41421</v>
      </c>
      <c r="B2039">
        <v>2586.91</v>
      </c>
      <c r="C2039">
        <v>2605.357</v>
      </c>
      <c r="D2039">
        <v>2584.59</v>
      </c>
      <c r="E2039">
        <v>2591.84</v>
      </c>
      <c r="F2039">
        <v>2586.91</v>
      </c>
      <c r="O2039">
        <v>2605.357</v>
      </c>
      <c r="P2039">
        <v>2591.84</v>
      </c>
    </row>
    <row r="2040" spans="1:16" x14ac:dyDescent="0.25">
      <c r="A2040" s="9">
        <v>41422</v>
      </c>
      <c r="B2040">
        <v>2592.7440000000001</v>
      </c>
      <c r="C2040">
        <v>2640.6849999999999</v>
      </c>
      <c r="D2040">
        <v>2581.1959999999999</v>
      </c>
      <c r="E2040">
        <v>2639.607</v>
      </c>
      <c r="F2040">
        <v>2592.7440000000001</v>
      </c>
      <c r="O2040">
        <v>2640.6849999999999</v>
      </c>
      <c r="P2040">
        <v>2639.607</v>
      </c>
    </row>
    <row r="2041" spans="1:16" x14ac:dyDescent="0.25">
      <c r="A2041" s="9">
        <v>41423</v>
      </c>
      <c r="B2041">
        <v>2644.1590000000001</v>
      </c>
      <c r="C2041">
        <v>2655.223</v>
      </c>
      <c r="D2041">
        <v>2630.5279999999998</v>
      </c>
      <c r="E2041">
        <v>2632.8139999999999</v>
      </c>
      <c r="F2041">
        <v>2644.1590000000001</v>
      </c>
      <c r="O2041">
        <v>2655.223</v>
      </c>
      <c r="P2041">
        <v>2632.8139999999999</v>
      </c>
    </row>
    <row r="2042" spans="1:16" x14ac:dyDescent="0.25">
      <c r="A2042" s="9">
        <v>41424</v>
      </c>
      <c r="B2042">
        <v>2626.933</v>
      </c>
      <c r="C2042">
        <v>2643.482</v>
      </c>
      <c r="D2042">
        <v>2621.1089999999999</v>
      </c>
      <c r="E2042">
        <v>2632.26</v>
      </c>
      <c r="F2042">
        <v>2626.933</v>
      </c>
      <c r="O2042">
        <v>2643.482</v>
      </c>
      <c r="P2042">
        <v>2632.26</v>
      </c>
    </row>
    <row r="2043" spans="1:16" x14ac:dyDescent="0.25">
      <c r="A2043" s="9">
        <v>41425</v>
      </c>
      <c r="B2043">
        <v>2636.2829999999999</v>
      </c>
      <c r="C2043">
        <v>2645.8310000000001</v>
      </c>
      <c r="D2043">
        <v>2609.6759999999999</v>
      </c>
      <c r="E2043">
        <v>2613.0369999999998</v>
      </c>
      <c r="F2043">
        <v>2636.2829999999999</v>
      </c>
      <c r="O2043">
        <v>2645.8310000000001</v>
      </c>
      <c r="P2043">
        <v>2613.0369999999998</v>
      </c>
    </row>
    <row r="2044" spans="1:16" x14ac:dyDescent="0.25">
      <c r="A2044" s="9">
        <v>41428</v>
      </c>
      <c r="B2044">
        <v>2607.8589999999999</v>
      </c>
      <c r="C2044">
        <v>2625.5889999999999</v>
      </c>
      <c r="D2044">
        <v>2596.2979999999998</v>
      </c>
      <c r="E2044">
        <v>2603.8530000000001</v>
      </c>
      <c r="F2044">
        <v>2607.8589999999999</v>
      </c>
      <c r="O2044">
        <v>2625.5889999999999</v>
      </c>
      <c r="P2044">
        <v>2603.8530000000001</v>
      </c>
    </row>
    <row r="2045" spans="1:16" x14ac:dyDescent="0.25">
      <c r="A2045" s="9">
        <v>41429</v>
      </c>
      <c r="B2045">
        <v>2600.5810000000001</v>
      </c>
      <c r="C2045">
        <v>2600.5810000000001</v>
      </c>
      <c r="D2045">
        <v>2566.1990000000001</v>
      </c>
      <c r="E2045">
        <v>2573.5120000000002</v>
      </c>
      <c r="F2045">
        <v>2600.5810000000001</v>
      </c>
      <c r="O2045">
        <v>2600.5810000000001</v>
      </c>
      <c r="P2045">
        <v>2573.5120000000002</v>
      </c>
    </row>
    <row r="2046" spans="1:16" x14ac:dyDescent="0.25">
      <c r="A2046" s="9">
        <v>41430</v>
      </c>
      <c r="B2046">
        <v>2571.1320000000001</v>
      </c>
      <c r="C2046">
        <v>2574.44</v>
      </c>
      <c r="D2046">
        <v>2544.7159999999999</v>
      </c>
      <c r="E2046">
        <v>2557.732</v>
      </c>
      <c r="F2046">
        <v>2571.1320000000001</v>
      </c>
      <c r="O2046">
        <v>2574.44</v>
      </c>
      <c r="P2046">
        <v>2557.732</v>
      </c>
    </row>
    <row r="2047" spans="1:16" x14ac:dyDescent="0.25">
      <c r="A2047" s="9">
        <v>41431</v>
      </c>
      <c r="B2047">
        <v>2549.864</v>
      </c>
      <c r="C2047">
        <v>2552.08</v>
      </c>
      <c r="D2047">
        <v>2520.0909999999999</v>
      </c>
      <c r="E2047">
        <v>2522.91</v>
      </c>
      <c r="F2047">
        <v>2549.864</v>
      </c>
      <c r="O2047">
        <v>2552.08</v>
      </c>
      <c r="P2047">
        <v>2522.91</v>
      </c>
    </row>
    <row r="2048" spans="1:16" x14ac:dyDescent="0.25">
      <c r="A2048" s="9">
        <v>41432</v>
      </c>
      <c r="B2048">
        <v>2524.1759999999999</v>
      </c>
      <c r="C2048">
        <v>2534.9070000000002</v>
      </c>
      <c r="D2048">
        <v>2482.1550000000002</v>
      </c>
      <c r="E2048">
        <v>2489.33</v>
      </c>
      <c r="F2048">
        <v>2524.1759999999999</v>
      </c>
      <c r="O2048">
        <v>2534.9070000000002</v>
      </c>
      <c r="P2048">
        <v>2489.33</v>
      </c>
    </row>
    <row r="2049" spans="1:16" x14ac:dyDescent="0.25">
      <c r="A2049" s="9">
        <v>41438</v>
      </c>
      <c r="B2049">
        <v>2448.16</v>
      </c>
      <c r="C2049">
        <v>2448.16</v>
      </c>
      <c r="D2049">
        <v>2372.2399999999998</v>
      </c>
      <c r="E2049">
        <v>2405.3339999999998</v>
      </c>
      <c r="F2049">
        <v>2448.16</v>
      </c>
      <c r="O2049">
        <v>2448.16</v>
      </c>
      <c r="P2049">
        <v>2405.3339999999998</v>
      </c>
    </row>
    <row r="2050" spans="1:16" x14ac:dyDescent="0.25">
      <c r="A2050" s="9">
        <v>41439</v>
      </c>
      <c r="B2050">
        <v>2407.4810000000002</v>
      </c>
      <c r="C2050">
        <v>2415.3820000000001</v>
      </c>
      <c r="D2050">
        <v>2397.3560000000002</v>
      </c>
      <c r="E2050">
        <v>2413.09</v>
      </c>
      <c r="F2050">
        <v>2407.4810000000002</v>
      </c>
      <c r="O2050">
        <v>2415.3820000000001</v>
      </c>
      <c r="P2050">
        <v>2413.09</v>
      </c>
    </row>
    <row r="2051" spans="1:16" x14ac:dyDescent="0.25">
      <c r="A2051" s="9">
        <v>41442</v>
      </c>
      <c r="B2051">
        <v>2419.3029999999999</v>
      </c>
      <c r="C2051">
        <v>2425.2950000000001</v>
      </c>
      <c r="D2051">
        <v>2393.9319999999998</v>
      </c>
      <c r="E2051">
        <v>2399.703</v>
      </c>
      <c r="F2051">
        <v>2419.3029999999999</v>
      </c>
      <c r="O2051">
        <v>2425.2950000000001</v>
      </c>
      <c r="P2051">
        <v>2399.703</v>
      </c>
    </row>
    <row r="2052" spans="1:16" x14ac:dyDescent="0.25">
      <c r="A2052" s="9">
        <v>41443</v>
      </c>
      <c r="B2052">
        <v>2406.5259999999998</v>
      </c>
      <c r="C2052">
        <v>2417.06</v>
      </c>
      <c r="D2052">
        <v>2387.5810000000001</v>
      </c>
      <c r="E2052">
        <v>2406.4899999999998</v>
      </c>
      <c r="F2052">
        <v>2406.5259999999998</v>
      </c>
      <c r="O2052">
        <v>2417.06</v>
      </c>
      <c r="P2052">
        <v>2406.4899999999998</v>
      </c>
    </row>
    <row r="2053" spans="1:16" x14ac:dyDescent="0.25">
      <c r="A2053" s="9">
        <v>41444</v>
      </c>
      <c r="B2053">
        <v>2396.1860000000001</v>
      </c>
      <c r="C2053">
        <v>2396.1860000000001</v>
      </c>
      <c r="D2053">
        <v>2349.6979999999999</v>
      </c>
      <c r="E2053">
        <v>2378.6909999999998</v>
      </c>
      <c r="F2053">
        <v>2396.1860000000001</v>
      </c>
      <c r="O2053">
        <v>2396.1860000000001</v>
      </c>
      <c r="P2053">
        <v>2378.6909999999998</v>
      </c>
    </row>
    <row r="2054" spans="1:16" x14ac:dyDescent="0.25">
      <c r="A2054" s="9">
        <v>41445</v>
      </c>
      <c r="B2054">
        <v>2365.3609999999999</v>
      </c>
      <c r="C2054">
        <v>2365.3609999999999</v>
      </c>
      <c r="D2054">
        <v>2297.8620000000001</v>
      </c>
      <c r="E2054">
        <v>2300.6019999999999</v>
      </c>
      <c r="F2054">
        <v>2365.3609999999999</v>
      </c>
      <c r="O2054">
        <v>2365.3609999999999</v>
      </c>
      <c r="P2054">
        <v>2300.6019999999999</v>
      </c>
    </row>
    <row r="2055" spans="1:16" x14ac:dyDescent="0.25">
      <c r="A2055" s="9">
        <v>41446</v>
      </c>
      <c r="B2055">
        <v>2263.58</v>
      </c>
      <c r="C2055">
        <v>2308.2939999999999</v>
      </c>
      <c r="D2055">
        <v>2244.4760000000001</v>
      </c>
      <c r="E2055">
        <v>2294.817</v>
      </c>
      <c r="F2055">
        <v>2263.58</v>
      </c>
      <c r="O2055">
        <v>2308.2939999999999</v>
      </c>
      <c r="P2055">
        <v>2294.817</v>
      </c>
    </row>
    <row r="2056" spans="1:16" x14ac:dyDescent="0.25">
      <c r="A2056" s="9">
        <v>41449</v>
      </c>
      <c r="B2056">
        <v>2285.826</v>
      </c>
      <c r="C2056">
        <v>2285.826</v>
      </c>
      <c r="D2056">
        <v>2143.5889999999999</v>
      </c>
      <c r="E2056">
        <v>2147.4789999999998</v>
      </c>
      <c r="F2056">
        <v>2285.826</v>
      </c>
      <c r="O2056">
        <v>2285.826</v>
      </c>
      <c r="P2056">
        <v>2147.4789999999998</v>
      </c>
    </row>
    <row r="2057" spans="1:16" x14ac:dyDescent="0.25">
      <c r="A2057" s="9">
        <v>41450</v>
      </c>
      <c r="B2057">
        <v>2121.9659999999999</v>
      </c>
      <c r="C2057">
        <v>2148.5659999999998</v>
      </c>
      <c r="D2057">
        <v>2004.133</v>
      </c>
      <c r="E2057">
        <v>2143.5010000000002</v>
      </c>
      <c r="F2057">
        <v>2121.9659999999999</v>
      </c>
      <c r="O2057">
        <v>2148.5659999999998</v>
      </c>
      <c r="P2057">
        <v>2143.5010000000002</v>
      </c>
    </row>
    <row r="2058" spans="1:16" x14ac:dyDescent="0.25">
      <c r="A2058" s="9">
        <v>41451</v>
      </c>
      <c r="B2058">
        <v>2146.7359999999999</v>
      </c>
      <c r="C2058">
        <v>2146.7359999999999</v>
      </c>
      <c r="D2058">
        <v>2093.5970000000002</v>
      </c>
      <c r="E2058">
        <v>2126.2460000000001</v>
      </c>
      <c r="F2058">
        <v>2146.7359999999999</v>
      </c>
      <c r="O2058">
        <v>2146.7359999999999</v>
      </c>
      <c r="P2058">
        <v>2126.2460000000001</v>
      </c>
    </row>
    <row r="2059" spans="1:16" x14ac:dyDescent="0.25">
      <c r="A2059" s="9">
        <v>41452</v>
      </c>
      <c r="B2059">
        <v>2129.6930000000002</v>
      </c>
      <c r="C2059">
        <v>2157.1439999999998</v>
      </c>
      <c r="D2059">
        <v>2114.5140000000001</v>
      </c>
      <c r="E2059">
        <v>2129.9960000000001</v>
      </c>
      <c r="F2059">
        <v>2129.6930000000002</v>
      </c>
      <c r="O2059">
        <v>2157.1439999999998</v>
      </c>
      <c r="P2059">
        <v>2129.9960000000001</v>
      </c>
    </row>
    <row r="2060" spans="1:16" x14ac:dyDescent="0.25">
      <c r="A2060" s="9">
        <v>41453</v>
      </c>
      <c r="B2060">
        <v>2117.0749999999998</v>
      </c>
      <c r="C2060">
        <v>2194.7979999999998</v>
      </c>
      <c r="D2060">
        <v>2106.547</v>
      </c>
      <c r="E2060">
        <v>2182.9769999999999</v>
      </c>
      <c r="F2060">
        <v>2117.0749999999998</v>
      </c>
      <c r="O2060">
        <v>2194.7979999999998</v>
      </c>
      <c r="P2060">
        <v>2182.9769999999999</v>
      </c>
    </row>
    <row r="2061" spans="1:16" x14ac:dyDescent="0.25">
      <c r="A2061" s="9">
        <v>41456</v>
      </c>
      <c r="B2061">
        <v>2170.5410000000002</v>
      </c>
      <c r="C2061">
        <v>2189.116</v>
      </c>
      <c r="D2061">
        <v>2146.9459999999999</v>
      </c>
      <c r="E2061">
        <v>2187.5010000000002</v>
      </c>
      <c r="F2061">
        <v>2170.5410000000002</v>
      </c>
      <c r="O2061">
        <v>2189.116</v>
      </c>
      <c r="P2061">
        <v>2187.5010000000002</v>
      </c>
    </row>
    <row r="2062" spans="1:16" x14ac:dyDescent="0.25">
      <c r="A2062" s="9">
        <v>41457</v>
      </c>
      <c r="B2062">
        <v>2187.252</v>
      </c>
      <c r="C2062">
        <v>2192.1120000000001</v>
      </c>
      <c r="D2062">
        <v>2158.8180000000002</v>
      </c>
      <c r="E2062">
        <v>2188.5309999999999</v>
      </c>
      <c r="F2062">
        <v>2187.252</v>
      </c>
      <c r="O2062">
        <v>2192.1120000000001</v>
      </c>
      <c r="P2062">
        <v>2188.5309999999999</v>
      </c>
    </row>
    <row r="2063" spans="1:16" x14ac:dyDescent="0.25">
      <c r="A2063" s="9">
        <v>41458</v>
      </c>
      <c r="B2063">
        <v>2172.2959999999998</v>
      </c>
      <c r="C2063">
        <v>2172.2959999999998</v>
      </c>
      <c r="D2063">
        <v>2133.346</v>
      </c>
      <c r="E2063">
        <v>2166.8939999999998</v>
      </c>
      <c r="F2063">
        <v>2172.2959999999998</v>
      </c>
      <c r="O2063">
        <v>2172.2959999999998</v>
      </c>
      <c r="P2063">
        <v>2166.8939999999998</v>
      </c>
    </row>
    <row r="2064" spans="1:16" x14ac:dyDescent="0.25">
      <c r="A2064" s="9">
        <v>41459</v>
      </c>
      <c r="B2064">
        <v>2152.36</v>
      </c>
      <c r="C2064">
        <v>2200.4879999999998</v>
      </c>
      <c r="D2064">
        <v>2138.8119999999999</v>
      </c>
      <c r="E2064">
        <v>2178.009</v>
      </c>
      <c r="F2064">
        <v>2152.36</v>
      </c>
      <c r="O2064">
        <v>2200.4879999999998</v>
      </c>
      <c r="P2064">
        <v>2178.009</v>
      </c>
    </row>
    <row r="2065" spans="1:16" x14ac:dyDescent="0.25">
      <c r="A2065" s="9">
        <v>41460</v>
      </c>
      <c r="B2065">
        <v>2179.6089999999999</v>
      </c>
      <c r="C2065">
        <v>2197.37</v>
      </c>
      <c r="D2065">
        <v>2173.732</v>
      </c>
      <c r="E2065">
        <v>2182.857</v>
      </c>
      <c r="F2065">
        <v>2179.6089999999999</v>
      </c>
      <c r="O2065">
        <v>2197.37</v>
      </c>
      <c r="P2065">
        <v>2182.857</v>
      </c>
    </row>
    <row r="2066" spans="1:16" x14ac:dyDescent="0.25">
      <c r="A2066" s="9">
        <v>41463</v>
      </c>
      <c r="B2066">
        <v>2152.5970000000002</v>
      </c>
      <c r="C2066">
        <v>2160.2040000000002</v>
      </c>
      <c r="D2066">
        <v>2123.7049999999999</v>
      </c>
      <c r="E2066">
        <v>2127.6320000000001</v>
      </c>
      <c r="F2066">
        <v>2152.5970000000002</v>
      </c>
      <c r="O2066">
        <v>2160.2040000000002</v>
      </c>
      <c r="P2066">
        <v>2127.6320000000001</v>
      </c>
    </row>
    <row r="2067" spans="1:16" x14ac:dyDescent="0.25">
      <c r="A2067" s="9">
        <v>41464</v>
      </c>
      <c r="B2067">
        <v>2125.6529999999998</v>
      </c>
      <c r="C2067">
        <v>2143.8429999999998</v>
      </c>
      <c r="D2067">
        <v>2119.9349999999999</v>
      </c>
      <c r="E2067">
        <v>2137.5650000000001</v>
      </c>
      <c r="F2067">
        <v>2125.6529999999998</v>
      </c>
      <c r="O2067">
        <v>2143.8429999999998</v>
      </c>
      <c r="P2067">
        <v>2137.5650000000001</v>
      </c>
    </row>
    <row r="2068" spans="1:16" x14ac:dyDescent="0.25">
      <c r="A2068" s="9">
        <v>41465</v>
      </c>
      <c r="B2068">
        <v>2137.6149999999998</v>
      </c>
      <c r="C2068">
        <v>2188.3220000000001</v>
      </c>
      <c r="D2068">
        <v>2131.5439999999999</v>
      </c>
      <c r="E2068">
        <v>2186.9920000000002</v>
      </c>
      <c r="F2068">
        <v>2137.6149999999998</v>
      </c>
      <c r="O2068">
        <v>2188.3220000000001</v>
      </c>
      <c r="P2068">
        <v>2186.9920000000002</v>
      </c>
    </row>
    <row r="2069" spans="1:16" x14ac:dyDescent="0.25">
      <c r="A2069" s="9">
        <v>41466</v>
      </c>
      <c r="B2069">
        <v>2201.4879999999998</v>
      </c>
      <c r="C2069">
        <v>2330.71</v>
      </c>
      <c r="D2069">
        <v>2201.3409999999999</v>
      </c>
      <c r="E2069">
        <v>2309.5210000000002</v>
      </c>
      <c r="F2069">
        <v>2201.4879999999998</v>
      </c>
      <c r="O2069">
        <v>2330.71</v>
      </c>
      <c r="P2069">
        <v>2309.5210000000002</v>
      </c>
    </row>
    <row r="2070" spans="1:16" x14ac:dyDescent="0.25">
      <c r="A2070" s="9">
        <v>41467</v>
      </c>
      <c r="B2070">
        <v>2298.6909999999998</v>
      </c>
      <c r="C2070">
        <v>2309.134</v>
      </c>
      <c r="D2070">
        <v>2245.8040000000001</v>
      </c>
      <c r="E2070">
        <v>2250.8240000000001</v>
      </c>
      <c r="F2070">
        <v>2298.6909999999998</v>
      </c>
      <c r="O2070">
        <v>2309.134</v>
      </c>
      <c r="P2070">
        <v>2250.8240000000001</v>
      </c>
    </row>
    <row r="2071" spans="1:16" x14ac:dyDescent="0.25">
      <c r="A2071" s="9">
        <v>41470</v>
      </c>
      <c r="B2071">
        <v>2265.4490000000001</v>
      </c>
      <c r="C2071">
        <v>2311.1860000000001</v>
      </c>
      <c r="D2071">
        <v>2246.616</v>
      </c>
      <c r="E2071">
        <v>2276.7159999999999</v>
      </c>
      <c r="F2071">
        <v>2265.4490000000001</v>
      </c>
      <c r="O2071">
        <v>2311.1860000000001</v>
      </c>
      <c r="P2071">
        <v>2276.7159999999999</v>
      </c>
    </row>
    <row r="2072" spans="1:16" x14ac:dyDescent="0.25">
      <c r="A2072" s="9">
        <v>41471</v>
      </c>
      <c r="B2072">
        <v>2267.1109999999999</v>
      </c>
      <c r="C2072">
        <v>2282.5349999999999</v>
      </c>
      <c r="D2072">
        <v>2247.7109999999998</v>
      </c>
      <c r="E2072">
        <v>2282.2559999999999</v>
      </c>
      <c r="F2072">
        <v>2267.1109999999999</v>
      </c>
      <c r="O2072">
        <v>2282.5349999999999</v>
      </c>
      <c r="P2072">
        <v>2282.2559999999999</v>
      </c>
    </row>
    <row r="2073" spans="1:16" x14ac:dyDescent="0.25">
      <c r="A2073" s="9">
        <v>41472</v>
      </c>
      <c r="B2073">
        <v>2275.7370000000001</v>
      </c>
      <c r="C2073">
        <v>2293.3090000000002</v>
      </c>
      <c r="D2073">
        <v>2249.6129999999998</v>
      </c>
      <c r="E2073">
        <v>2249.85</v>
      </c>
      <c r="F2073">
        <v>2275.7370000000001</v>
      </c>
      <c r="O2073">
        <v>2293.3090000000002</v>
      </c>
      <c r="P2073">
        <v>2249.85</v>
      </c>
    </row>
    <row r="2074" spans="1:16" x14ac:dyDescent="0.25">
      <c r="A2074" s="9">
        <v>41473</v>
      </c>
      <c r="B2074">
        <v>2240.5030000000002</v>
      </c>
      <c r="C2074">
        <v>2250.4470000000001</v>
      </c>
      <c r="D2074">
        <v>2203.2089999999998</v>
      </c>
      <c r="E2074">
        <v>2206.8490000000002</v>
      </c>
      <c r="F2074">
        <v>2240.5030000000002</v>
      </c>
      <c r="O2074">
        <v>2250.4470000000001</v>
      </c>
      <c r="P2074">
        <v>2206.8490000000002</v>
      </c>
    </row>
    <row r="2075" spans="1:16" x14ac:dyDescent="0.25">
      <c r="A2075" s="9">
        <v>41474</v>
      </c>
      <c r="B2075">
        <v>2209.672</v>
      </c>
      <c r="C2075">
        <v>2216.6149999999998</v>
      </c>
      <c r="D2075">
        <v>2157.9319999999998</v>
      </c>
      <c r="E2075">
        <v>2158.9920000000002</v>
      </c>
      <c r="F2075">
        <v>2209.672</v>
      </c>
      <c r="O2075">
        <v>2216.6149999999998</v>
      </c>
      <c r="P2075">
        <v>2158.9920000000002</v>
      </c>
    </row>
    <row r="2076" spans="1:16" x14ac:dyDescent="0.25">
      <c r="A2076" s="9">
        <v>41477</v>
      </c>
      <c r="B2076">
        <v>2133.7069999999999</v>
      </c>
      <c r="C2076">
        <v>2165.067</v>
      </c>
      <c r="D2076">
        <v>2122.02</v>
      </c>
      <c r="E2076">
        <v>2163.491</v>
      </c>
      <c r="F2076">
        <v>2133.7069999999999</v>
      </c>
      <c r="O2076">
        <v>2165.067</v>
      </c>
      <c r="P2076">
        <v>2163.491</v>
      </c>
    </row>
    <row r="2077" spans="1:16" x14ac:dyDescent="0.25">
      <c r="A2077" s="9">
        <v>41478</v>
      </c>
      <c r="B2077">
        <v>2170.4690000000001</v>
      </c>
      <c r="C2077">
        <v>2235.4670000000001</v>
      </c>
      <c r="D2077">
        <v>2161.6759999999999</v>
      </c>
      <c r="E2077">
        <v>2215.4650000000001</v>
      </c>
      <c r="F2077">
        <v>2170.4690000000001</v>
      </c>
      <c r="O2077">
        <v>2235.4670000000001</v>
      </c>
      <c r="P2077">
        <v>2215.4650000000001</v>
      </c>
    </row>
    <row r="2078" spans="1:16" x14ac:dyDescent="0.25">
      <c r="A2078" s="9">
        <v>41479</v>
      </c>
      <c r="B2078">
        <v>2200.0680000000002</v>
      </c>
      <c r="C2078">
        <v>2212.3939999999998</v>
      </c>
      <c r="D2078">
        <v>2164.761</v>
      </c>
      <c r="E2078">
        <v>2196.6350000000002</v>
      </c>
      <c r="F2078">
        <v>2200.0680000000002</v>
      </c>
      <c r="O2078">
        <v>2212.3939999999998</v>
      </c>
      <c r="P2078">
        <v>2196.6350000000002</v>
      </c>
    </row>
    <row r="2079" spans="1:16" x14ac:dyDescent="0.25">
      <c r="A2079" s="9">
        <v>41480</v>
      </c>
      <c r="B2079">
        <v>2206.7220000000002</v>
      </c>
      <c r="C2079">
        <v>2220.3029999999999</v>
      </c>
      <c r="D2079">
        <v>2182.9540000000002</v>
      </c>
      <c r="E2079">
        <v>2189.6970000000001</v>
      </c>
      <c r="F2079">
        <v>2206.7220000000002</v>
      </c>
      <c r="O2079">
        <v>2220.3029999999999</v>
      </c>
      <c r="P2079">
        <v>2189.6970000000001</v>
      </c>
    </row>
    <row r="2080" spans="1:16" x14ac:dyDescent="0.25">
      <c r="A2080" s="9">
        <v>41481</v>
      </c>
      <c r="B2080">
        <v>2181.1869999999999</v>
      </c>
      <c r="C2080">
        <v>2192.3229999999999</v>
      </c>
      <c r="D2080">
        <v>2169.7669999999998</v>
      </c>
      <c r="E2080">
        <v>2179.2570000000001</v>
      </c>
      <c r="F2080">
        <v>2181.1869999999999</v>
      </c>
      <c r="O2080">
        <v>2192.3229999999999</v>
      </c>
      <c r="P2080">
        <v>2179.2570000000001</v>
      </c>
    </row>
    <row r="2081" spans="1:16" x14ac:dyDescent="0.25">
      <c r="A2081" s="9">
        <v>41484</v>
      </c>
      <c r="B2081">
        <v>2159.9140000000002</v>
      </c>
      <c r="C2081">
        <v>2159.9140000000002</v>
      </c>
      <c r="D2081">
        <v>2122.6840000000002</v>
      </c>
      <c r="E2081">
        <v>2130.9560000000001</v>
      </c>
      <c r="F2081">
        <v>2159.9140000000002</v>
      </c>
      <c r="O2081">
        <v>2159.9140000000002</v>
      </c>
      <c r="P2081">
        <v>2130.9560000000001</v>
      </c>
    </row>
    <row r="2082" spans="1:16" x14ac:dyDescent="0.25">
      <c r="A2082" s="9">
        <v>41485</v>
      </c>
      <c r="B2082">
        <v>2141.1619999999998</v>
      </c>
      <c r="C2082">
        <v>2185.4780000000001</v>
      </c>
      <c r="D2082">
        <v>2129.136</v>
      </c>
      <c r="E2082">
        <v>2154.5770000000002</v>
      </c>
      <c r="F2082">
        <v>2141.1619999999998</v>
      </c>
      <c r="O2082">
        <v>2185.4780000000001</v>
      </c>
      <c r="P2082">
        <v>2154.5770000000002</v>
      </c>
    </row>
    <row r="2083" spans="1:16" x14ac:dyDescent="0.25">
      <c r="A2083" s="9">
        <v>41486</v>
      </c>
      <c r="B2083">
        <v>2171.7150000000001</v>
      </c>
      <c r="C2083">
        <v>2195.5320000000002</v>
      </c>
      <c r="D2083">
        <v>2147.8690000000001</v>
      </c>
      <c r="E2083">
        <v>2153.8960000000002</v>
      </c>
      <c r="F2083">
        <v>2171.7150000000001</v>
      </c>
      <c r="O2083">
        <v>2195.5320000000002</v>
      </c>
      <c r="P2083">
        <v>2153.8960000000002</v>
      </c>
    </row>
    <row r="2084" spans="1:16" x14ac:dyDescent="0.25">
      <c r="A2084" s="9">
        <v>41487</v>
      </c>
      <c r="B2084">
        <v>2167.6480000000001</v>
      </c>
      <c r="C2084">
        <v>2200.4879999999998</v>
      </c>
      <c r="D2084">
        <v>2160.5030000000002</v>
      </c>
      <c r="E2084">
        <v>2198.3519999999999</v>
      </c>
      <c r="F2084">
        <v>2167.6480000000001</v>
      </c>
      <c r="O2084">
        <v>2200.4879999999998</v>
      </c>
      <c r="P2084">
        <v>2198.3519999999999</v>
      </c>
    </row>
    <row r="2085" spans="1:16" x14ac:dyDescent="0.25">
      <c r="A2085" s="9">
        <v>41488</v>
      </c>
      <c r="B2085">
        <v>2214.67</v>
      </c>
      <c r="C2085">
        <v>2224.4810000000002</v>
      </c>
      <c r="D2085">
        <v>2189.2130000000002</v>
      </c>
      <c r="E2085">
        <v>2193.627</v>
      </c>
      <c r="F2085">
        <v>2214.67</v>
      </c>
      <c r="O2085">
        <v>2224.4810000000002</v>
      </c>
      <c r="P2085">
        <v>2193.627</v>
      </c>
    </row>
    <row r="2086" spans="1:16" x14ac:dyDescent="0.25">
      <c r="A2086" s="9">
        <v>41491</v>
      </c>
      <c r="B2086">
        <v>2194.54</v>
      </c>
      <c r="C2086">
        <v>2215.2570000000001</v>
      </c>
      <c r="D2086">
        <v>2185.4090000000001</v>
      </c>
      <c r="E2086">
        <v>2215.0239999999999</v>
      </c>
      <c r="F2086">
        <v>2194.54</v>
      </c>
      <c r="O2086">
        <v>2215.2570000000001</v>
      </c>
      <c r="P2086">
        <v>2215.0239999999999</v>
      </c>
    </row>
    <row r="2087" spans="1:16" x14ac:dyDescent="0.25">
      <c r="A2087" s="9">
        <v>41492</v>
      </c>
      <c r="B2087">
        <v>2204.991</v>
      </c>
      <c r="C2087">
        <v>2229.3040000000001</v>
      </c>
      <c r="D2087">
        <v>2189.116</v>
      </c>
      <c r="E2087">
        <v>2219.6509999999998</v>
      </c>
      <c r="F2087">
        <v>2204.991</v>
      </c>
      <c r="O2087">
        <v>2229.3040000000001</v>
      </c>
      <c r="P2087">
        <v>2219.6509999999998</v>
      </c>
    </row>
    <row r="2088" spans="1:16" x14ac:dyDescent="0.25">
      <c r="A2088" s="9">
        <v>41493</v>
      </c>
      <c r="B2088">
        <v>2214.5529999999999</v>
      </c>
      <c r="C2088">
        <v>2238.8980000000001</v>
      </c>
      <c r="D2088">
        <v>2200.9850000000001</v>
      </c>
      <c r="E2088">
        <v>2205.5549999999998</v>
      </c>
      <c r="F2088">
        <v>2214.5529999999999</v>
      </c>
      <c r="O2088">
        <v>2238.8980000000001</v>
      </c>
      <c r="P2088">
        <v>2205.5549999999998</v>
      </c>
    </row>
    <row r="2089" spans="1:16" x14ac:dyDescent="0.25">
      <c r="A2089" s="9">
        <v>41494</v>
      </c>
      <c r="B2089">
        <v>2199.0810000000001</v>
      </c>
      <c r="C2089">
        <v>2217.5450000000001</v>
      </c>
      <c r="D2089">
        <v>2187.5160000000001</v>
      </c>
      <c r="E2089">
        <v>2195.759</v>
      </c>
      <c r="F2089">
        <v>2199.0810000000001</v>
      </c>
      <c r="O2089">
        <v>2217.5450000000001</v>
      </c>
      <c r="P2089">
        <v>2195.759</v>
      </c>
    </row>
    <row r="2090" spans="1:16" x14ac:dyDescent="0.25">
      <c r="A2090" s="9">
        <v>41495</v>
      </c>
      <c r="B2090">
        <v>2207.3330000000001</v>
      </c>
      <c r="C2090">
        <v>2216.0120000000002</v>
      </c>
      <c r="D2090">
        <v>2173.7759999999998</v>
      </c>
      <c r="E2090">
        <v>2200.098</v>
      </c>
      <c r="F2090">
        <v>2207.3330000000001</v>
      </c>
      <c r="O2090">
        <v>2216.0120000000002</v>
      </c>
      <c r="P2090">
        <v>2200.098</v>
      </c>
    </row>
    <row r="2091" spans="1:16" x14ac:dyDescent="0.25">
      <c r="A2091" s="9">
        <v>41498</v>
      </c>
      <c r="B2091">
        <v>2210.2190000000001</v>
      </c>
      <c r="C2091">
        <v>2277.578</v>
      </c>
      <c r="D2091">
        <v>2208.7600000000002</v>
      </c>
      <c r="E2091">
        <v>2277.0540000000001</v>
      </c>
      <c r="F2091">
        <v>2210.2190000000001</v>
      </c>
      <c r="O2091">
        <v>2277.578</v>
      </c>
      <c r="P2091">
        <v>2277.0540000000001</v>
      </c>
    </row>
    <row r="2092" spans="1:16" x14ac:dyDescent="0.25">
      <c r="A2092" s="9">
        <v>41499</v>
      </c>
      <c r="B2092">
        <v>2277.846</v>
      </c>
      <c r="C2092">
        <v>2292.9499999999998</v>
      </c>
      <c r="D2092">
        <v>2270.3629999999998</v>
      </c>
      <c r="E2092">
        <v>2291.7199999999998</v>
      </c>
      <c r="F2092">
        <v>2277.846</v>
      </c>
      <c r="O2092">
        <v>2292.9499999999998</v>
      </c>
      <c r="P2092">
        <v>2291.7199999999998</v>
      </c>
    </row>
    <row r="2093" spans="1:16" x14ac:dyDescent="0.25">
      <c r="A2093" s="9">
        <v>41500</v>
      </c>
      <c r="B2093">
        <v>2296.4029999999998</v>
      </c>
      <c r="C2093">
        <v>2322.1770000000001</v>
      </c>
      <c r="D2093">
        <v>2275.8440000000001</v>
      </c>
      <c r="E2093">
        <v>2281.6260000000002</v>
      </c>
      <c r="F2093">
        <v>2296.4029999999998</v>
      </c>
      <c r="O2093">
        <v>2322.1770000000001</v>
      </c>
      <c r="P2093">
        <v>2281.6260000000002</v>
      </c>
    </row>
    <row r="2094" spans="1:16" x14ac:dyDescent="0.25">
      <c r="A2094" s="9">
        <v>41501</v>
      </c>
      <c r="B2094">
        <v>2280.4699999999998</v>
      </c>
      <c r="C2094">
        <v>2302.8980000000001</v>
      </c>
      <c r="D2094">
        <v>2260.1970000000001</v>
      </c>
      <c r="E2094">
        <v>2261.8789999999999</v>
      </c>
      <c r="F2094">
        <v>2280.4699999999998</v>
      </c>
      <c r="O2094">
        <v>2302.8980000000001</v>
      </c>
      <c r="P2094">
        <v>2261.8789999999999</v>
      </c>
    </row>
    <row r="2095" spans="1:16" x14ac:dyDescent="0.25">
      <c r="A2095" s="9">
        <v>41502</v>
      </c>
      <c r="B2095">
        <v>2253.7620000000002</v>
      </c>
      <c r="C2095">
        <v>2403.8310000000001</v>
      </c>
      <c r="D2095">
        <v>2234.4319999999998</v>
      </c>
      <c r="E2095">
        <v>2258.7420000000002</v>
      </c>
      <c r="F2095">
        <v>2253.7620000000002</v>
      </c>
      <c r="O2095">
        <v>2403.8310000000001</v>
      </c>
      <c r="P2095">
        <v>2258.7420000000002</v>
      </c>
    </row>
    <row r="2096" spans="1:16" x14ac:dyDescent="0.25">
      <c r="A2096" s="9">
        <v>41505</v>
      </c>
      <c r="B2096">
        <v>2237.759</v>
      </c>
      <c r="C2096">
        <v>2293.8870000000002</v>
      </c>
      <c r="D2096">
        <v>2234.4699999999998</v>
      </c>
      <c r="E2096">
        <v>2282.0749999999998</v>
      </c>
      <c r="F2096">
        <v>2237.759</v>
      </c>
      <c r="O2096">
        <v>2293.8870000000002</v>
      </c>
      <c r="P2096">
        <v>2282.0749999999998</v>
      </c>
    </row>
    <row r="2097" spans="1:16" x14ac:dyDescent="0.25">
      <c r="A2097" s="9">
        <v>41506</v>
      </c>
      <c r="B2097">
        <v>2276.6010000000001</v>
      </c>
      <c r="C2097">
        <v>2313.3249999999998</v>
      </c>
      <c r="D2097">
        <v>2264.835</v>
      </c>
      <c r="E2097">
        <v>2271.931</v>
      </c>
      <c r="F2097">
        <v>2276.6010000000001</v>
      </c>
      <c r="O2097">
        <v>2313.3249999999998</v>
      </c>
      <c r="P2097">
        <v>2271.931</v>
      </c>
    </row>
    <row r="2098" spans="1:16" x14ac:dyDescent="0.25">
      <c r="A2098" s="9">
        <v>41507</v>
      </c>
      <c r="B2098">
        <v>2280.482</v>
      </c>
      <c r="C2098">
        <v>2282.1060000000002</v>
      </c>
      <c r="D2098">
        <v>2247.9140000000002</v>
      </c>
      <c r="E2098">
        <v>2264.8409999999999</v>
      </c>
      <c r="F2098">
        <v>2280.482</v>
      </c>
      <c r="O2098">
        <v>2282.1060000000002</v>
      </c>
      <c r="P2098">
        <v>2264.8409999999999</v>
      </c>
    </row>
    <row r="2099" spans="1:16" x14ac:dyDescent="0.25">
      <c r="A2099" s="9">
        <v>41508</v>
      </c>
      <c r="B2099">
        <v>2257.2530000000002</v>
      </c>
      <c r="C2099">
        <v>2289.2280000000001</v>
      </c>
      <c r="D2099">
        <v>2249.5430000000001</v>
      </c>
      <c r="E2099">
        <v>2258.2530000000002</v>
      </c>
      <c r="F2099">
        <v>2257.2530000000002</v>
      </c>
      <c r="O2099">
        <v>2289.2280000000001</v>
      </c>
      <c r="P2099">
        <v>2258.2530000000002</v>
      </c>
    </row>
    <row r="2100" spans="1:16" x14ac:dyDescent="0.25">
      <c r="A2100" s="9">
        <v>41509</v>
      </c>
      <c r="B2100">
        <v>2269.5219999999999</v>
      </c>
      <c r="C2100">
        <v>2277.1799999999998</v>
      </c>
      <c r="D2100">
        <v>2203.0749999999998</v>
      </c>
      <c r="E2100">
        <v>2235.38</v>
      </c>
      <c r="F2100">
        <v>2269.5219999999999</v>
      </c>
      <c r="O2100">
        <v>2277.1799999999998</v>
      </c>
      <c r="P2100">
        <v>2235.38</v>
      </c>
    </row>
    <row r="2101" spans="1:16" x14ac:dyDescent="0.25">
      <c r="A2101" s="9">
        <v>41512</v>
      </c>
      <c r="B2101">
        <v>2242.326</v>
      </c>
      <c r="C2101">
        <v>2286.6819999999998</v>
      </c>
      <c r="D2101">
        <v>2233.4119999999998</v>
      </c>
      <c r="E2101">
        <v>2283.4940000000001</v>
      </c>
      <c r="F2101">
        <v>2242.326</v>
      </c>
      <c r="O2101">
        <v>2286.6819999999998</v>
      </c>
      <c r="P2101">
        <v>2283.4940000000001</v>
      </c>
    </row>
    <row r="2102" spans="1:16" x14ac:dyDescent="0.25">
      <c r="A2102" s="9">
        <v>41513</v>
      </c>
      <c r="B2102">
        <v>2279.31</v>
      </c>
      <c r="C2102">
        <v>2295.4789999999998</v>
      </c>
      <c r="D2102">
        <v>2268.652</v>
      </c>
      <c r="E2102">
        <v>2287.422</v>
      </c>
      <c r="F2102">
        <v>2279.31</v>
      </c>
      <c r="O2102">
        <v>2295.4789999999998</v>
      </c>
      <c r="P2102">
        <v>2287.422</v>
      </c>
    </row>
    <row r="2103" spans="1:16" x14ac:dyDescent="0.25">
      <c r="A2103" s="9">
        <v>41514</v>
      </c>
      <c r="B2103">
        <v>2272.1439999999998</v>
      </c>
      <c r="C2103">
        <v>2292.7979999999998</v>
      </c>
      <c r="D2103">
        <v>2255.5540000000001</v>
      </c>
      <c r="E2103">
        <v>2276.8589999999999</v>
      </c>
      <c r="F2103">
        <v>2272.1439999999998</v>
      </c>
      <c r="O2103">
        <v>2292.7979999999998</v>
      </c>
      <c r="P2103">
        <v>2276.8589999999999</v>
      </c>
    </row>
    <row r="2104" spans="1:16" x14ac:dyDescent="0.25">
      <c r="A2104" s="9">
        <v>41515</v>
      </c>
      <c r="B2104">
        <v>2289.8870000000002</v>
      </c>
      <c r="C2104">
        <v>2295.8180000000002</v>
      </c>
      <c r="D2104">
        <v>2261.357</v>
      </c>
      <c r="E2104">
        <v>2270.2069999999999</v>
      </c>
      <c r="F2104">
        <v>2289.8870000000002</v>
      </c>
      <c r="O2104">
        <v>2295.8180000000002</v>
      </c>
      <c r="P2104">
        <v>2270.2069999999999</v>
      </c>
    </row>
    <row r="2105" spans="1:16" x14ac:dyDescent="0.25">
      <c r="A2105" s="9">
        <v>41516</v>
      </c>
      <c r="B2105">
        <v>2268.1970000000001</v>
      </c>
      <c r="C2105">
        <v>2287.7759999999998</v>
      </c>
      <c r="D2105">
        <v>2257.154</v>
      </c>
      <c r="E2105">
        <v>2271.2849999999999</v>
      </c>
      <c r="F2105">
        <v>2268.1970000000001</v>
      </c>
      <c r="O2105">
        <v>2287.7759999999998</v>
      </c>
      <c r="P2105">
        <v>2271.2849999999999</v>
      </c>
    </row>
    <row r="2106" spans="1:16" x14ac:dyDescent="0.25">
      <c r="A2106" s="9">
        <v>41519</v>
      </c>
      <c r="B2106">
        <v>2279.3440000000001</v>
      </c>
      <c r="C2106">
        <v>2291.1790000000001</v>
      </c>
      <c r="D2106">
        <v>2259.3020000000001</v>
      </c>
      <c r="E2106">
        <v>2278.9160000000002</v>
      </c>
      <c r="F2106">
        <v>2279.3440000000001</v>
      </c>
      <c r="O2106">
        <v>2291.1790000000001</v>
      </c>
      <c r="P2106">
        <v>2278.9160000000002</v>
      </c>
    </row>
    <row r="2107" spans="1:16" x14ac:dyDescent="0.25">
      <c r="A2107" s="9">
        <v>41520</v>
      </c>
      <c r="B2107">
        <v>2286.904</v>
      </c>
      <c r="C2107">
        <v>2313.998</v>
      </c>
      <c r="D2107">
        <v>2280.8380000000002</v>
      </c>
      <c r="E2107">
        <v>2312.0259999999998</v>
      </c>
      <c r="F2107">
        <v>2286.904</v>
      </c>
      <c r="O2107">
        <v>2313.998</v>
      </c>
      <c r="P2107">
        <v>2312.0259999999998</v>
      </c>
    </row>
    <row r="2108" spans="1:16" x14ac:dyDescent="0.25">
      <c r="A2108" s="9">
        <v>41521</v>
      </c>
      <c r="B2108">
        <v>2309.681</v>
      </c>
      <c r="C2108">
        <v>2324.6410000000001</v>
      </c>
      <c r="D2108">
        <v>2307.049</v>
      </c>
      <c r="E2108">
        <v>2313.8739999999998</v>
      </c>
      <c r="F2108">
        <v>2309.681</v>
      </c>
      <c r="O2108">
        <v>2324.6410000000001</v>
      </c>
      <c r="P2108">
        <v>2313.8739999999998</v>
      </c>
    </row>
    <row r="2109" spans="1:16" x14ac:dyDescent="0.25">
      <c r="A2109" s="9">
        <v>41522</v>
      </c>
      <c r="B2109">
        <v>2318.2800000000002</v>
      </c>
      <c r="C2109">
        <v>2319.1</v>
      </c>
      <c r="D2109">
        <v>2303.259</v>
      </c>
      <c r="E2109">
        <v>2309.5239999999999</v>
      </c>
      <c r="F2109">
        <v>2318.2800000000002</v>
      </c>
      <c r="O2109">
        <v>2319.1</v>
      </c>
      <c r="P2109">
        <v>2309.5239999999999</v>
      </c>
    </row>
    <row r="2110" spans="1:16" x14ac:dyDescent="0.25">
      <c r="A2110" s="9">
        <v>41523</v>
      </c>
      <c r="B2110">
        <v>2304.703</v>
      </c>
      <c r="C2110">
        <v>2342.7429999999999</v>
      </c>
      <c r="D2110">
        <v>2304.6260000000002</v>
      </c>
      <c r="E2110">
        <v>2334.4389999999999</v>
      </c>
      <c r="F2110">
        <v>2304.703</v>
      </c>
      <c r="O2110">
        <v>2342.7429999999999</v>
      </c>
      <c r="P2110">
        <v>2334.4389999999999</v>
      </c>
    </row>
    <row r="2111" spans="1:16" x14ac:dyDescent="0.25">
      <c r="A2111" s="9">
        <v>41526</v>
      </c>
      <c r="B2111">
        <v>2360.5929999999998</v>
      </c>
      <c r="C2111">
        <v>2459.8739999999998</v>
      </c>
      <c r="D2111">
        <v>2360.5929999999998</v>
      </c>
      <c r="E2111">
        <v>2452.7950000000001</v>
      </c>
      <c r="F2111">
        <v>2360.5929999999998</v>
      </c>
      <c r="O2111">
        <v>2459.8739999999998</v>
      </c>
      <c r="P2111">
        <v>2452.7950000000001</v>
      </c>
    </row>
    <row r="2112" spans="1:16" x14ac:dyDescent="0.25">
      <c r="A2112" s="9">
        <v>41527</v>
      </c>
      <c r="B2112">
        <v>2459.7550000000001</v>
      </c>
      <c r="C2112">
        <v>2487.009</v>
      </c>
      <c r="D2112">
        <v>2442.4650000000001</v>
      </c>
      <c r="E2112">
        <v>2486.61</v>
      </c>
      <c r="F2112">
        <v>2459.7550000000001</v>
      </c>
      <c r="O2112">
        <v>2487.009</v>
      </c>
      <c r="P2112">
        <v>2486.61</v>
      </c>
    </row>
    <row r="2113" spans="1:16" x14ac:dyDescent="0.25">
      <c r="A2113" s="9">
        <v>41528</v>
      </c>
      <c r="B2113">
        <v>2492.6799999999998</v>
      </c>
      <c r="C2113">
        <v>2516.556</v>
      </c>
      <c r="D2113">
        <v>2480.7649999999999</v>
      </c>
      <c r="E2113">
        <v>2488.3029999999999</v>
      </c>
      <c r="F2113">
        <v>2492.6799999999998</v>
      </c>
      <c r="O2113">
        <v>2516.556</v>
      </c>
      <c r="P2113">
        <v>2488.3029999999999</v>
      </c>
    </row>
    <row r="2114" spans="1:16" x14ac:dyDescent="0.25">
      <c r="A2114" s="9">
        <v>41529</v>
      </c>
      <c r="B2114">
        <v>2484.0859999999998</v>
      </c>
      <c r="C2114">
        <v>2560.2979999999998</v>
      </c>
      <c r="D2114">
        <v>2469.41</v>
      </c>
      <c r="E2114">
        <v>2529.4209999999998</v>
      </c>
      <c r="F2114">
        <v>2484.0859999999998</v>
      </c>
      <c r="O2114">
        <v>2560.2979999999998</v>
      </c>
      <c r="P2114">
        <v>2529.4209999999998</v>
      </c>
    </row>
    <row r="2115" spans="1:16" x14ac:dyDescent="0.25">
      <c r="A2115" s="9">
        <v>41530</v>
      </c>
      <c r="B2115">
        <v>2515.5920000000001</v>
      </c>
      <c r="C2115">
        <v>2529.2600000000002</v>
      </c>
      <c r="D2115">
        <v>2478.491</v>
      </c>
      <c r="E2115">
        <v>2491.181</v>
      </c>
      <c r="F2115">
        <v>2515.5920000000001</v>
      </c>
      <c r="O2115">
        <v>2529.2600000000002</v>
      </c>
      <c r="P2115">
        <v>2491.181</v>
      </c>
    </row>
    <row r="2116" spans="1:16" x14ac:dyDescent="0.25">
      <c r="A2116" s="9">
        <v>41533</v>
      </c>
      <c r="B2116">
        <v>2506.058</v>
      </c>
      <c r="C2116">
        <v>2508.683</v>
      </c>
      <c r="D2116">
        <v>2456.2779999999998</v>
      </c>
      <c r="E2116">
        <v>2479.9479999999999</v>
      </c>
      <c r="F2116">
        <v>2506.058</v>
      </c>
      <c r="O2116">
        <v>2508.683</v>
      </c>
      <c r="P2116">
        <v>2479.9479999999999</v>
      </c>
    </row>
    <row r="2117" spans="1:16" x14ac:dyDescent="0.25">
      <c r="A2117" s="9">
        <v>41534</v>
      </c>
      <c r="B2117">
        <v>2489.759</v>
      </c>
      <c r="C2117">
        <v>2497.4639999999999</v>
      </c>
      <c r="D2117">
        <v>2423.8620000000001</v>
      </c>
      <c r="E2117">
        <v>2425.654</v>
      </c>
      <c r="F2117">
        <v>2489.759</v>
      </c>
      <c r="O2117">
        <v>2497.4639999999999</v>
      </c>
      <c r="P2117">
        <v>2425.654</v>
      </c>
    </row>
    <row r="2118" spans="1:16" x14ac:dyDescent="0.25">
      <c r="A2118" s="9">
        <v>41535</v>
      </c>
      <c r="B2118">
        <v>2427.1610000000001</v>
      </c>
      <c r="C2118">
        <v>2443.59</v>
      </c>
      <c r="D2118">
        <v>2403.5100000000002</v>
      </c>
      <c r="E2118">
        <v>2428.3809999999999</v>
      </c>
      <c r="F2118">
        <v>2427.1610000000001</v>
      </c>
      <c r="O2118">
        <v>2443.59</v>
      </c>
      <c r="P2118">
        <v>2428.3809999999999</v>
      </c>
    </row>
    <row r="2119" spans="1:16" x14ac:dyDescent="0.25">
      <c r="A2119" s="9">
        <v>41540</v>
      </c>
      <c r="B2119">
        <v>2436.7289999999998</v>
      </c>
      <c r="C2119">
        <v>2454.1469999999999</v>
      </c>
      <c r="D2119">
        <v>2425.386</v>
      </c>
      <c r="E2119">
        <v>2452.3330000000001</v>
      </c>
      <c r="F2119">
        <v>2436.7289999999998</v>
      </c>
      <c r="O2119">
        <v>2454.1469999999999</v>
      </c>
      <c r="P2119">
        <v>2452.3330000000001</v>
      </c>
    </row>
    <row r="2120" spans="1:16" x14ac:dyDescent="0.25">
      <c r="A2120" s="9">
        <v>41541</v>
      </c>
      <c r="B2120">
        <v>2451.634</v>
      </c>
      <c r="C2120">
        <v>2451.634</v>
      </c>
      <c r="D2120">
        <v>2388.3609999999999</v>
      </c>
      <c r="E2120">
        <v>2406.8009999999999</v>
      </c>
      <c r="F2120">
        <v>2451.634</v>
      </c>
      <c r="O2120">
        <v>2451.634</v>
      </c>
      <c r="P2120">
        <v>2406.8009999999999</v>
      </c>
    </row>
    <row r="2121" spans="1:16" x14ac:dyDescent="0.25">
      <c r="A2121" s="9">
        <v>41542</v>
      </c>
      <c r="B2121">
        <v>2405.3919999999998</v>
      </c>
      <c r="C2121">
        <v>2429.1289999999999</v>
      </c>
      <c r="D2121">
        <v>2385.3290000000002</v>
      </c>
      <c r="E2121">
        <v>2390.4499999999998</v>
      </c>
      <c r="F2121">
        <v>2405.3919999999998</v>
      </c>
      <c r="O2121">
        <v>2429.1289999999999</v>
      </c>
      <c r="P2121">
        <v>2390.4499999999998</v>
      </c>
    </row>
    <row r="2122" spans="1:16" x14ac:dyDescent="0.25">
      <c r="A2122" s="9">
        <v>41543</v>
      </c>
      <c r="B2122">
        <v>2385.951</v>
      </c>
      <c r="C2122">
        <v>2385.951</v>
      </c>
      <c r="D2122">
        <v>2344.0300000000002</v>
      </c>
      <c r="E2122">
        <v>2347.9639999999999</v>
      </c>
      <c r="F2122">
        <v>2385.951</v>
      </c>
      <c r="O2122">
        <v>2385.951</v>
      </c>
      <c r="P2122">
        <v>2347.9639999999999</v>
      </c>
    </row>
    <row r="2123" spans="1:16" x14ac:dyDescent="0.25">
      <c r="A2123" s="9">
        <v>41544</v>
      </c>
      <c r="B2123">
        <v>2344.6410000000001</v>
      </c>
      <c r="C2123">
        <v>2362.8710000000001</v>
      </c>
      <c r="D2123">
        <v>2340.3139999999999</v>
      </c>
      <c r="E2123">
        <v>2360.0410000000002</v>
      </c>
      <c r="F2123">
        <v>2344.6410000000001</v>
      </c>
      <c r="O2123">
        <v>2362.8710000000001</v>
      </c>
      <c r="P2123">
        <v>2360.0410000000002</v>
      </c>
    </row>
    <row r="2124" spans="1:16" x14ac:dyDescent="0.25">
      <c r="A2124" s="9">
        <v>41547</v>
      </c>
      <c r="B2124">
        <v>2371.384</v>
      </c>
      <c r="C2124">
        <v>2377.9409999999998</v>
      </c>
      <c r="D2124">
        <v>2356.7840000000001</v>
      </c>
      <c r="E2124">
        <v>2368.538</v>
      </c>
      <c r="F2124">
        <v>2371.384</v>
      </c>
      <c r="O2124">
        <v>2377.9409999999998</v>
      </c>
      <c r="P2124">
        <v>2368.538</v>
      </c>
    </row>
    <row r="2125" spans="1:16" x14ac:dyDescent="0.25">
      <c r="A2125" s="9">
        <v>41555</v>
      </c>
      <c r="B2125">
        <v>2360.6509999999998</v>
      </c>
      <c r="C2125">
        <v>2393.4290000000001</v>
      </c>
      <c r="D2125">
        <v>2341.9279999999999</v>
      </c>
      <c r="E2125">
        <v>2386.9110000000001</v>
      </c>
      <c r="F2125">
        <v>2360.6509999999998</v>
      </c>
      <c r="O2125">
        <v>2393.4290000000001</v>
      </c>
      <c r="P2125">
        <v>2386.9110000000001</v>
      </c>
    </row>
    <row r="2126" spans="1:16" x14ac:dyDescent="0.25">
      <c r="A2126" s="9">
        <v>41556</v>
      </c>
      <c r="B2126">
        <v>2379.761</v>
      </c>
      <c r="C2126">
        <v>2405.5070000000001</v>
      </c>
      <c r="D2126">
        <v>2371.3249999999998</v>
      </c>
      <c r="E2126">
        <v>2398.346</v>
      </c>
      <c r="F2126">
        <v>2379.761</v>
      </c>
      <c r="O2126">
        <v>2405.5070000000001</v>
      </c>
      <c r="P2126">
        <v>2398.346</v>
      </c>
    </row>
    <row r="2127" spans="1:16" x14ac:dyDescent="0.25">
      <c r="A2127" s="9">
        <v>41557</v>
      </c>
      <c r="B2127">
        <v>2401.0079999999998</v>
      </c>
      <c r="C2127">
        <v>2401.277</v>
      </c>
      <c r="D2127">
        <v>2354.078</v>
      </c>
      <c r="E2127">
        <v>2357.4079999999999</v>
      </c>
      <c r="F2127">
        <v>2401.0079999999998</v>
      </c>
      <c r="O2127">
        <v>2401.277</v>
      </c>
      <c r="P2127">
        <v>2357.4079999999999</v>
      </c>
    </row>
    <row r="2128" spans="1:16" x14ac:dyDescent="0.25">
      <c r="A2128" s="9">
        <v>41558</v>
      </c>
      <c r="B2128">
        <v>2373.9029999999998</v>
      </c>
      <c r="C2128">
        <v>2409.0259999999998</v>
      </c>
      <c r="D2128">
        <v>2370.5259999999998</v>
      </c>
      <c r="E2128">
        <v>2405.4670000000001</v>
      </c>
      <c r="F2128">
        <v>2373.9029999999998</v>
      </c>
      <c r="O2128">
        <v>2409.0259999999998</v>
      </c>
      <c r="P2128">
        <v>2405.4670000000001</v>
      </c>
    </row>
    <row r="2129" spans="1:16" x14ac:dyDescent="0.25">
      <c r="A2129" s="9">
        <v>41561</v>
      </c>
      <c r="B2129">
        <v>2407.67</v>
      </c>
      <c r="C2129">
        <v>2410.8589999999999</v>
      </c>
      <c r="D2129">
        <v>2394.1750000000002</v>
      </c>
      <c r="E2129">
        <v>2401.931</v>
      </c>
      <c r="F2129">
        <v>2407.67</v>
      </c>
      <c r="O2129">
        <v>2410.8589999999999</v>
      </c>
      <c r="P2129">
        <v>2401.931</v>
      </c>
    </row>
    <row r="2130" spans="1:16" x14ac:dyDescent="0.25">
      <c r="A2130" s="9">
        <v>41562</v>
      </c>
      <c r="B2130">
        <v>2404.6109999999999</v>
      </c>
      <c r="C2130">
        <v>2406.2310000000002</v>
      </c>
      <c r="D2130">
        <v>2376.4299999999998</v>
      </c>
      <c r="E2130">
        <v>2389.817</v>
      </c>
      <c r="F2130">
        <v>2404.6109999999999</v>
      </c>
      <c r="O2130">
        <v>2406.2310000000002</v>
      </c>
      <c r="P2130">
        <v>2389.817</v>
      </c>
    </row>
    <row r="2131" spans="1:16" x14ac:dyDescent="0.25">
      <c r="A2131" s="9">
        <v>41563</v>
      </c>
      <c r="B2131">
        <v>2383.75</v>
      </c>
      <c r="C2131">
        <v>2383.75</v>
      </c>
      <c r="D2131">
        <v>2342.6010000000001</v>
      </c>
      <c r="E2131">
        <v>2353.4810000000002</v>
      </c>
      <c r="F2131">
        <v>2383.75</v>
      </c>
      <c r="O2131">
        <v>2383.75</v>
      </c>
      <c r="P2131">
        <v>2353.4810000000002</v>
      </c>
    </row>
    <row r="2132" spans="1:16" x14ac:dyDescent="0.25">
      <c r="A2132" s="9">
        <v>41564</v>
      </c>
      <c r="B2132">
        <v>2366.433</v>
      </c>
      <c r="C2132">
        <v>2373.402</v>
      </c>
      <c r="D2132">
        <v>2345.0880000000002</v>
      </c>
      <c r="E2132">
        <v>2349.4740000000002</v>
      </c>
      <c r="F2132">
        <v>2366.433</v>
      </c>
      <c r="O2132">
        <v>2373.402</v>
      </c>
      <c r="P2132">
        <v>2349.4740000000002</v>
      </c>
    </row>
    <row r="2133" spans="1:16" x14ac:dyDescent="0.25">
      <c r="A2133" s="9">
        <v>41565</v>
      </c>
      <c r="B2133">
        <v>2351.1489999999999</v>
      </c>
      <c r="C2133">
        <v>2372.998</v>
      </c>
      <c r="D2133">
        <v>2346.4969999999998</v>
      </c>
      <c r="E2133">
        <v>2357.616</v>
      </c>
      <c r="F2133">
        <v>2351.1489999999999</v>
      </c>
      <c r="O2133">
        <v>2372.998</v>
      </c>
      <c r="P2133">
        <v>2357.616</v>
      </c>
    </row>
    <row r="2134" spans="1:16" x14ac:dyDescent="0.25">
      <c r="A2134" s="9">
        <v>41568</v>
      </c>
      <c r="B2134">
        <v>2362.5479999999998</v>
      </c>
      <c r="C2134">
        <v>2396.6480000000001</v>
      </c>
      <c r="D2134">
        <v>2349.6109999999999</v>
      </c>
      <c r="E2134">
        <v>2393.1999999999998</v>
      </c>
      <c r="F2134">
        <v>2362.5479999999998</v>
      </c>
      <c r="O2134">
        <v>2396.6480000000001</v>
      </c>
      <c r="P2134">
        <v>2393.1999999999998</v>
      </c>
    </row>
    <row r="2135" spans="1:16" x14ac:dyDescent="0.25">
      <c r="A2135" s="9">
        <v>41569</v>
      </c>
      <c r="B2135">
        <v>2390.752</v>
      </c>
      <c r="C2135">
        <v>2390.752</v>
      </c>
      <c r="D2135">
        <v>2365.7829999999999</v>
      </c>
      <c r="E2135">
        <v>2371.2869999999998</v>
      </c>
      <c r="F2135">
        <v>2390.752</v>
      </c>
      <c r="O2135">
        <v>2390.752</v>
      </c>
      <c r="P2135">
        <v>2371.2869999999998</v>
      </c>
    </row>
    <row r="2136" spans="1:16" x14ac:dyDescent="0.25">
      <c r="A2136" s="9">
        <v>41570</v>
      </c>
      <c r="B2136">
        <v>2377.7379999999998</v>
      </c>
      <c r="C2136">
        <v>2410.4369999999999</v>
      </c>
      <c r="D2136">
        <v>2355.3220000000001</v>
      </c>
      <c r="E2136">
        <v>2358.857</v>
      </c>
      <c r="F2136">
        <v>2377.7379999999998</v>
      </c>
      <c r="O2136">
        <v>2410.4369999999999</v>
      </c>
      <c r="P2136">
        <v>2358.857</v>
      </c>
    </row>
    <row r="2137" spans="1:16" x14ac:dyDescent="0.25">
      <c r="A2137" s="9">
        <v>41571</v>
      </c>
      <c r="B2137">
        <v>2352.9830000000002</v>
      </c>
      <c r="C2137">
        <v>2361.14</v>
      </c>
      <c r="D2137">
        <v>2332.614</v>
      </c>
      <c r="E2137">
        <v>2336.712</v>
      </c>
      <c r="F2137">
        <v>2352.9830000000002</v>
      </c>
      <c r="O2137">
        <v>2361.14</v>
      </c>
      <c r="P2137">
        <v>2336.712</v>
      </c>
    </row>
    <row r="2138" spans="1:16" x14ac:dyDescent="0.25">
      <c r="A2138" s="9">
        <v>41572</v>
      </c>
      <c r="B2138">
        <v>2336.335</v>
      </c>
      <c r="C2138">
        <v>2358.4470000000001</v>
      </c>
      <c r="D2138">
        <v>2309.0410000000002</v>
      </c>
      <c r="E2138">
        <v>2322.3470000000002</v>
      </c>
      <c r="F2138">
        <v>2336.335</v>
      </c>
      <c r="O2138">
        <v>2358.4470000000001</v>
      </c>
      <c r="P2138">
        <v>2322.3470000000002</v>
      </c>
    </row>
    <row r="2139" spans="1:16" x14ac:dyDescent="0.25">
      <c r="A2139" s="9">
        <v>41575</v>
      </c>
      <c r="B2139">
        <v>2329.4290000000001</v>
      </c>
      <c r="C2139">
        <v>2330.1080000000002</v>
      </c>
      <c r="D2139">
        <v>2306.4110000000001</v>
      </c>
      <c r="E2139">
        <v>2320.8440000000001</v>
      </c>
      <c r="F2139">
        <v>2329.4290000000001</v>
      </c>
      <c r="O2139">
        <v>2330.1080000000002</v>
      </c>
      <c r="P2139">
        <v>2320.8440000000001</v>
      </c>
    </row>
    <row r="2140" spans="1:16" x14ac:dyDescent="0.25">
      <c r="A2140" s="9">
        <v>41576</v>
      </c>
      <c r="B2140">
        <v>2324.1979999999999</v>
      </c>
      <c r="C2140">
        <v>2380.0990000000002</v>
      </c>
      <c r="D2140">
        <v>2306.5909999999999</v>
      </c>
      <c r="E2140">
        <v>2346.5039999999999</v>
      </c>
      <c r="F2140">
        <v>2324.1979999999999</v>
      </c>
      <c r="O2140">
        <v>2380.0990000000002</v>
      </c>
      <c r="P2140">
        <v>2346.5039999999999</v>
      </c>
    </row>
    <row r="2141" spans="1:16" x14ac:dyDescent="0.25">
      <c r="A2141" s="9">
        <v>41577</v>
      </c>
      <c r="B2141">
        <v>2346.0949999999998</v>
      </c>
      <c r="C2141">
        <v>2377.2460000000001</v>
      </c>
      <c r="D2141">
        <v>2332.7629999999999</v>
      </c>
      <c r="E2141">
        <v>2375.87</v>
      </c>
      <c r="F2141">
        <v>2346.0949999999998</v>
      </c>
      <c r="O2141">
        <v>2377.2460000000001</v>
      </c>
      <c r="P2141">
        <v>2375.87</v>
      </c>
    </row>
    <row r="2142" spans="1:16" x14ac:dyDescent="0.25">
      <c r="A2142" s="9">
        <v>41578</v>
      </c>
      <c r="B2142">
        <v>2367.683</v>
      </c>
      <c r="C2142">
        <v>2367.683</v>
      </c>
      <c r="D2142">
        <v>2339.5300000000002</v>
      </c>
      <c r="E2142">
        <v>2343.2510000000002</v>
      </c>
      <c r="F2142">
        <v>2367.683</v>
      </c>
      <c r="O2142">
        <v>2367.683</v>
      </c>
      <c r="P2142">
        <v>2343.2510000000002</v>
      </c>
    </row>
    <row r="2143" spans="1:16" x14ac:dyDescent="0.25">
      <c r="A2143" s="9">
        <v>41579</v>
      </c>
      <c r="B2143">
        <v>2349.848</v>
      </c>
      <c r="C2143">
        <v>2370.8310000000001</v>
      </c>
      <c r="D2143">
        <v>2338.2710000000002</v>
      </c>
      <c r="E2143">
        <v>2362.6590000000001</v>
      </c>
      <c r="F2143">
        <v>2349.848</v>
      </c>
      <c r="O2143">
        <v>2370.8310000000001</v>
      </c>
      <c r="P2143">
        <v>2362.6590000000001</v>
      </c>
    </row>
    <row r="2144" spans="1:16" x14ac:dyDescent="0.25">
      <c r="A2144" s="9">
        <v>41582</v>
      </c>
      <c r="B2144">
        <v>2376.48</v>
      </c>
      <c r="C2144">
        <v>2383.0219999999999</v>
      </c>
      <c r="D2144">
        <v>2350.9650000000001</v>
      </c>
      <c r="E2144">
        <v>2354.873</v>
      </c>
      <c r="F2144">
        <v>2376.48</v>
      </c>
      <c r="O2144">
        <v>2383.0219999999999</v>
      </c>
      <c r="P2144">
        <v>2354.873</v>
      </c>
    </row>
    <row r="2145" spans="1:16" x14ac:dyDescent="0.25">
      <c r="A2145" s="9">
        <v>41583</v>
      </c>
      <c r="B2145">
        <v>2341.4969999999998</v>
      </c>
      <c r="C2145">
        <v>2352.6799999999998</v>
      </c>
      <c r="D2145">
        <v>2313.348</v>
      </c>
      <c r="E2145">
        <v>2349.7959999999998</v>
      </c>
      <c r="F2145">
        <v>2341.4969999999998</v>
      </c>
      <c r="O2145">
        <v>2352.6799999999998</v>
      </c>
      <c r="P2145">
        <v>2349.7959999999998</v>
      </c>
    </row>
    <row r="2146" spans="1:16" x14ac:dyDescent="0.25">
      <c r="A2146" s="9">
        <v>41584</v>
      </c>
      <c r="B2146">
        <v>2335.3440000000001</v>
      </c>
      <c r="C2146">
        <v>2345.739</v>
      </c>
      <c r="D2146">
        <v>2320.3760000000002</v>
      </c>
      <c r="E2146">
        <v>2321.4969999999998</v>
      </c>
      <c r="F2146">
        <v>2335.3440000000001</v>
      </c>
      <c r="O2146">
        <v>2345.739</v>
      </c>
      <c r="P2146">
        <v>2321.4969999999998</v>
      </c>
    </row>
    <row r="2147" spans="1:16" x14ac:dyDescent="0.25">
      <c r="A2147" s="9">
        <v>41585</v>
      </c>
      <c r="B2147">
        <v>2321.643</v>
      </c>
      <c r="C2147">
        <v>2329.1239999999998</v>
      </c>
      <c r="D2147">
        <v>2307.4520000000002</v>
      </c>
      <c r="E2147">
        <v>2321.377</v>
      </c>
      <c r="F2147">
        <v>2321.643</v>
      </c>
      <c r="O2147">
        <v>2329.1239999999998</v>
      </c>
      <c r="P2147">
        <v>2321.377</v>
      </c>
    </row>
    <row r="2148" spans="1:16" x14ac:dyDescent="0.25">
      <c r="A2148" s="9">
        <v>41586</v>
      </c>
      <c r="B2148">
        <v>2311.998</v>
      </c>
      <c r="C2148">
        <v>2323.0169999999998</v>
      </c>
      <c r="D2148">
        <v>2289.6080000000002</v>
      </c>
      <c r="E2148">
        <v>2293.0309999999999</v>
      </c>
      <c r="F2148">
        <v>2311.998</v>
      </c>
      <c r="O2148">
        <v>2323.0169999999998</v>
      </c>
      <c r="P2148">
        <v>2293.0309999999999</v>
      </c>
    </row>
    <row r="2149" spans="1:16" x14ac:dyDescent="0.25">
      <c r="A2149" s="9">
        <v>41589</v>
      </c>
      <c r="B2149">
        <v>2293.0819999999999</v>
      </c>
      <c r="C2149">
        <v>2304.491</v>
      </c>
      <c r="D2149">
        <v>2281.5160000000001</v>
      </c>
      <c r="E2149">
        <v>2298.4769999999999</v>
      </c>
      <c r="F2149">
        <v>2293.0819999999999</v>
      </c>
      <c r="O2149">
        <v>2304.491</v>
      </c>
      <c r="P2149">
        <v>2298.4769999999999</v>
      </c>
    </row>
    <row r="2150" spans="1:16" x14ac:dyDescent="0.25">
      <c r="A2150" s="9">
        <v>41590</v>
      </c>
      <c r="B2150">
        <v>2303.335</v>
      </c>
      <c r="C2150">
        <v>2323.0120000000002</v>
      </c>
      <c r="D2150">
        <v>2301.3580000000002</v>
      </c>
      <c r="E2150">
        <v>2321.29</v>
      </c>
      <c r="F2150">
        <v>2303.335</v>
      </c>
      <c r="O2150">
        <v>2323.0120000000002</v>
      </c>
      <c r="P2150">
        <v>2321.29</v>
      </c>
    </row>
    <row r="2151" spans="1:16" x14ac:dyDescent="0.25">
      <c r="A2151" s="9">
        <v>41591</v>
      </c>
      <c r="B2151">
        <v>2302.9580000000001</v>
      </c>
      <c r="C2151">
        <v>2303.6970000000001</v>
      </c>
      <c r="D2151">
        <v>2257.9180000000001</v>
      </c>
      <c r="E2151">
        <v>2259.538</v>
      </c>
      <c r="F2151">
        <v>2302.9580000000001</v>
      </c>
      <c r="O2151">
        <v>2303.6970000000001</v>
      </c>
      <c r="P2151">
        <v>2259.538</v>
      </c>
    </row>
    <row r="2152" spans="1:16" x14ac:dyDescent="0.25">
      <c r="A2152" s="9">
        <v>41592</v>
      </c>
      <c r="B2152">
        <v>2260.8380000000002</v>
      </c>
      <c r="C2152">
        <v>2266.0239999999999</v>
      </c>
      <c r="D2152">
        <v>2241.4270000000001</v>
      </c>
      <c r="E2152">
        <v>2257.902</v>
      </c>
      <c r="F2152">
        <v>2260.8380000000002</v>
      </c>
      <c r="O2152">
        <v>2266.0239999999999</v>
      </c>
      <c r="P2152">
        <v>2257.902</v>
      </c>
    </row>
    <row r="2153" spans="1:16" x14ac:dyDescent="0.25">
      <c r="A2153" s="9">
        <v>41593</v>
      </c>
      <c r="B2153">
        <v>2260.9450000000002</v>
      </c>
      <c r="C2153">
        <v>2324.3789999999999</v>
      </c>
      <c r="D2153">
        <v>2260.1529999999998</v>
      </c>
      <c r="E2153">
        <v>2297.48</v>
      </c>
      <c r="F2153">
        <v>2260.9450000000002</v>
      </c>
      <c r="O2153">
        <v>2324.3789999999999</v>
      </c>
      <c r="P2153">
        <v>2297.48</v>
      </c>
    </row>
    <row r="2154" spans="1:16" x14ac:dyDescent="0.25">
      <c r="A2154" s="9">
        <v>41596</v>
      </c>
      <c r="B2154">
        <v>2312.5929999999998</v>
      </c>
      <c r="C2154">
        <v>2389.5250000000001</v>
      </c>
      <c r="D2154">
        <v>2302.7379999999998</v>
      </c>
      <c r="E2154">
        <v>2387.3710000000001</v>
      </c>
      <c r="F2154">
        <v>2312.5929999999998</v>
      </c>
      <c r="O2154">
        <v>2389.5250000000001</v>
      </c>
      <c r="P2154">
        <v>2387.3710000000001</v>
      </c>
    </row>
    <row r="2155" spans="1:16" x14ac:dyDescent="0.25">
      <c r="A2155" s="9">
        <v>41597</v>
      </c>
      <c r="B2155">
        <v>2386.9789999999998</v>
      </c>
      <c r="C2155">
        <v>2386.9789999999998</v>
      </c>
      <c r="D2155">
        <v>2361.61</v>
      </c>
      <c r="E2155">
        <v>2368.0610000000001</v>
      </c>
      <c r="F2155">
        <v>2386.9789999999998</v>
      </c>
      <c r="O2155">
        <v>2386.9789999999998</v>
      </c>
      <c r="P2155">
        <v>2368.0610000000001</v>
      </c>
    </row>
    <row r="2156" spans="1:16" x14ac:dyDescent="0.25">
      <c r="A2156" s="9">
        <v>41598</v>
      </c>
      <c r="B2156">
        <v>2384.009</v>
      </c>
      <c r="C2156">
        <v>2390.9340000000002</v>
      </c>
      <c r="D2156">
        <v>2358.2280000000001</v>
      </c>
      <c r="E2156">
        <v>2376.0830000000001</v>
      </c>
      <c r="F2156">
        <v>2384.009</v>
      </c>
      <c r="O2156">
        <v>2390.9340000000002</v>
      </c>
      <c r="P2156">
        <v>2376.0830000000001</v>
      </c>
    </row>
    <row r="2157" spans="1:16" x14ac:dyDescent="0.25">
      <c r="A2157" s="9">
        <v>41599</v>
      </c>
      <c r="B2157">
        <v>2363.7139999999999</v>
      </c>
      <c r="C2157">
        <v>2370.616</v>
      </c>
      <c r="D2157">
        <v>2333.7199999999998</v>
      </c>
      <c r="E2157">
        <v>2367.1849999999999</v>
      </c>
      <c r="F2157">
        <v>2363.7139999999999</v>
      </c>
      <c r="O2157">
        <v>2370.616</v>
      </c>
      <c r="P2157">
        <v>2367.1849999999999</v>
      </c>
    </row>
    <row r="2158" spans="1:16" x14ac:dyDescent="0.25">
      <c r="A2158" s="9">
        <v>41600</v>
      </c>
      <c r="B2158">
        <v>2373.192</v>
      </c>
      <c r="C2158">
        <v>2376.759</v>
      </c>
      <c r="D2158">
        <v>2349.9160000000002</v>
      </c>
      <c r="E2158">
        <v>2359.3960000000002</v>
      </c>
      <c r="F2158">
        <v>2373.192</v>
      </c>
      <c r="O2158">
        <v>2376.759</v>
      </c>
      <c r="P2158">
        <v>2359.3960000000002</v>
      </c>
    </row>
    <row r="2159" spans="1:16" x14ac:dyDescent="0.25">
      <c r="A2159" s="9">
        <v>41603</v>
      </c>
      <c r="B2159">
        <v>2346.2179999999998</v>
      </c>
      <c r="C2159">
        <v>2373.527</v>
      </c>
      <c r="D2159">
        <v>2339.6959999999999</v>
      </c>
      <c r="E2159">
        <v>2343.8510000000001</v>
      </c>
      <c r="F2159">
        <v>2346.2179999999998</v>
      </c>
      <c r="O2159">
        <v>2373.527</v>
      </c>
      <c r="P2159">
        <v>2343.8510000000001</v>
      </c>
    </row>
    <row r="2160" spans="1:16" x14ac:dyDescent="0.25">
      <c r="A2160" s="9">
        <v>41604</v>
      </c>
      <c r="B2160">
        <v>2343.8339999999998</v>
      </c>
      <c r="C2160">
        <v>2354.857</v>
      </c>
      <c r="D2160">
        <v>2337.366</v>
      </c>
      <c r="E2160">
        <v>2340.8980000000001</v>
      </c>
      <c r="F2160">
        <v>2343.8339999999998</v>
      </c>
      <c r="O2160">
        <v>2354.857</v>
      </c>
      <c r="P2160">
        <v>2340.8980000000001</v>
      </c>
    </row>
    <row r="2161" spans="1:16" x14ac:dyDescent="0.25">
      <c r="A2161" s="9">
        <v>41605</v>
      </c>
      <c r="B2161">
        <v>2340.1289999999999</v>
      </c>
      <c r="C2161">
        <v>2375.4949999999999</v>
      </c>
      <c r="D2161">
        <v>2337.42</v>
      </c>
      <c r="E2161">
        <v>2363.1750000000002</v>
      </c>
      <c r="F2161">
        <v>2340.1289999999999</v>
      </c>
      <c r="O2161">
        <v>2375.4949999999999</v>
      </c>
      <c r="P2161">
        <v>2363.1750000000002</v>
      </c>
    </row>
    <row r="2162" spans="1:16" x14ac:dyDescent="0.25">
      <c r="A2162" s="9">
        <v>41606</v>
      </c>
      <c r="B2162">
        <v>2368.0059999999999</v>
      </c>
      <c r="C2162">
        <v>2403.5340000000001</v>
      </c>
      <c r="D2162">
        <v>2363.9949999999999</v>
      </c>
      <c r="E2162">
        <v>2381.8780000000002</v>
      </c>
      <c r="F2162">
        <v>2368.0059999999999</v>
      </c>
      <c r="O2162">
        <v>2403.5340000000001</v>
      </c>
      <c r="P2162">
        <v>2381.8780000000002</v>
      </c>
    </row>
    <row r="2163" spans="1:16" x14ac:dyDescent="0.25">
      <c r="A2163" s="9">
        <v>41607</v>
      </c>
      <c r="B2163">
        <v>2389.31</v>
      </c>
      <c r="C2163">
        <v>2393.2460000000001</v>
      </c>
      <c r="D2163">
        <v>2374.0700000000002</v>
      </c>
      <c r="E2163">
        <v>2379.2249999999999</v>
      </c>
      <c r="F2163">
        <v>2389.31</v>
      </c>
      <c r="O2163">
        <v>2393.2460000000001</v>
      </c>
      <c r="P2163">
        <v>2379.2249999999999</v>
      </c>
    </row>
    <row r="2164" spans="1:16" x14ac:dyDescent="0.25">
      <c r="A2164" s="9">
        <v>41610</v>
      </c>
      <c r="B2164">
        <v>2379.5680000000002</v>
      </c>
      <c r="C2164">
        <v>2424.058</v>
      </c>
      <c r="D2164">
        <v>2363.982</v>
      </c>
      <c r="E2164">
        <v>2403.2449999999999</v>
      </c>
      <c r="F2164">
        <v>2379.5680000000002</v>
      </c>
      <c r="O2164">
        <v>2424.058</v>
      </c>
      <c r="P2164">
        <v>2403.2449999999999</v>
      </c>
    </row>
    <row r="2165" spans="1:16" x14ac:dyDescent="0.25">
      <c r="A2165" s="9">
        <v>41611</v>
      </c>
      <c r="B2165">
        <v>2394.9850000000001</v>
      </c>
      <c r="C2165">
        <v>2415.1970000000001</v>
      </c>
      <c r="D2165">
        <v>2387.6680000000001</v>
      </c>
      <c r="E2165">
        <v>2409.9720000000002</v>
      </c>
      <c r="F2165">
        <v>2394.9850000000001</v>
      </c>
      <c r="O2165">
        <v>2415.1970000000001</v>
      </c>
      <c r="P2165">
        <v>2409.9720000000002</v>
      </c>
    </row>
    <row r="2166" spans="1:16" x14ac:dyDescent="0.25">
      <c r="A2166" s="9">
        <v>41612</v>
      </c>
      <c r="B2166">
        <v>2406.2420000000002</v>
      </c>
      <c r="C2166">
        <v>2445.1950000000002</v>
      </c>
      <c r="D2166">
        <v>2400.5990000000002</v>
      </c>
      <c r="E2166">
        <v>2431.09</v>
      </c>
      <c r="F2166">
        <v>2406.2420000000002</v>
      </c>
      <c r="O2166">
        <v>2445.1950000000002</v>
      </c>
      <c r="P2166">
        <v>2431.09</v>
      </c>
    </row>
    <row r="2167" spans="1:16" x14ac:dyDescent="0.25">
      <c r="A2167" s="9">
        <v>41613</v>
      </c>
      <c r="B2167">
        <v>2431.0250000000001</v>
      </c>
      <c r="C2167">
        <v>2436.7089999999998</v>
      </c>
      <c r="D2167">
        <v>2415.8409999999999</v>
      </c>
      <c r="E2167">
        <v>2423.7040000000002</v>
      </c>
      <c r="F2167">
        <v>2431.0250000000001</v>
      </c>
      <c r="O2167">
        <v>2436.7089999999998</v>
      </c>
      <c r="P2167">
        <v>2423.7040000000002</v>
      </c>
    </row>
    <row r="2168" spans="1:16" x14ac:dyDescent="0.25">
      <c r="A2168" s="9">
        <v>41614</v>
      </c>
      <c r="B2168">
        <v>2419.6619999999998</v>
      </c>
      <c r="C2168">
        <v>2423.8229999999999</v>
      </c>
      <c r="D2168">
        <v>2398.9029999999998</v>
      </c>
      <c r="E2168">
        <v>2409.6660000000002</v>
      </c>
      <c r="F2168">
        <v>2419.6619999999998</v>
      </c>
      <c r="O2168">
        <v>2423.8229999999999</v>
      </c>
      <c r="P2168">
        <v>2409.6660000000002</v>
      </c>
    </row>
    <row r="2169" spans="1:16" x14ac:dyDescent="0.25">
      <c r="A2169" s="9">
        <v>41617</v>
      </c>
      <c r="B2169">
        <v>2414.375</v>
      </c>
      <c r="C2169">
        <v>2422.6669999999999</v>
      </c>
      <c r="D2169">
        <v>2401.797</v>
      </c>
      <c r="E2169">
        <v>2403.982</v>
      </c>
      <c r="F2169">
        <v>2414.375</v>
      </c>
      <c r="O2169">
        <v>2422.6669999999999</v>
      </c>
      <c r="P2169">
        <v>2403.982</v>
      </c>
    </row>
    <row r="2170" spans="1:16" x14ac:dyDescent="0.25">
      <c r="A2170" s="9">
        <v>41618</v>
      </c>
      <c r="B2170">
        <v>2409.6590000000001</v>
      </c>
      <c r="C2170">
        <v>2419.337</v>
      </c>
      <c r="D2170">
        <v>2400.223</v>
      </c>
      <c r="E2170">
        <v>2408.3240000000001</v>
      </c>
      <c r="F2170">
        <v>2409.6590000000001</v>
      </c>
      <c r="O2170">
        <v>2419.337</v>
      </c>
      <c r="P2170">
        <v>2408.3240000000001</v>
      </c>
    </row>
    <row r="2171" spans="1:16" x14ac:dyDescent="0.25">
      <c r="A2171" s="9">
        <v>41619</v>
      </c>
      <c r="B2171">
        <v>2397.7199999999998</v>
      </c>
      <c r="C2171">
        <v>2398.0859999999998</v>
      </c>
      <c r="D2171">
        <v>2355.8090000000002</v>
      </c>
      <c r="E2171">
        <v>2364.866</v>
      </c>
      <c r="F2171">
        <v>2397.7199999999998</v>
      </c>
      <c r="O2171">
        <v>2398.0859999999998</v>
      </c>
      <c r="P2171">
        <v>2364.866</v>
      </c>
    </row>
    <row r="2172" spans="1:16" x14ac:dyDescent="0.25">
      <c r="A2172" s="9">
        <v>41620</v>
      </c>
      <c r="B2172">
        <v>2358.973</v>
      </c>
      <c r="C2172">
        <v>2370.8130000000001</v>
      </c>
      <c r="D2172">
        <v>2354.0160000000001</v>
      </c>
      <c r="E2172">
        <v>2356.75</v>
      </c>
      <c r="F2172">
        <v>2358.973</v>
      </c>
      <c r="O2172">
        <v>2370.8130000000001</v>
      </c>
      <c r="P2172">
        <v>2356.75</v>
      </c>
    </row>
    <row r="2173" spans="1:16" x14ac:dyDescent="0.25">
      <c r="A2173" s="9">
        <v>41621</v>
      </c>
      <c r="B2173">
        <v>2338.5120000000002</v>
      </c>
      <c r="C2173">
        <v>2357.4209999999998</v>
      </c>
      <c r="D2173">
        <v>2334.3290000000002</v>
      </c>
      <c r="E2173">
        <v>2345.6880000000001</v>
      </c>
      <c r="F2173">
        <v>2338.5120000000002</v>
      </c>
      <c r="O2173">
        <v>2357.4209999999998</v>
      </c>
      <c r="P2173">
        <v>2345.6880000000001</v>
      </c>
    </row>
    <row r="2174" spans="1:16" x14ac:dyDescent="0.25">
      <c r="A2174" s="9">
        <v>41624</v>
      </c>
      <c r="B2174">
        <v>2347.4690000000001</v>
      </c>
      <c r="C2174">
        <v>2350.6239999999998</v>
      </c>
      <c r="D2174">
        <v>2316.81</v>
      </c>
      <c r="E2174">
        <v>2324.413</v>
      </c>
      <c r="F2174">
        <v>2347.4690000000001</v>
      </c>
      <c r="O2174">
        <v>2350.6239999999998</v>
      </c>
      <c r="P2174">
        <v>2324.413</v>
      </c>
    </row>
    <row r="2175" spans="1:16" x14ac:dyDescent="0.25">
      <c r="A2175" s="9">
        <v>41625</v>
      </c>
      <c r="B2175">
        <v>2323.7950000000001</v>
      </c>
      <c r="C2175">
        <v>2329.7669999999998</v>
      </c>
      <c r="D2175">
        <v>2308.5360000000001</v>
      </c>
      <c r="E2175">
        <v>2311.2449999999999</v>
      </c>
      <c r="F2175">
        <v>2323.7950000000001</v>
      </c>
      <c r="O2175">
        <v>2329.7669999999998</v>
      </c>
      <c r="P2175">
        <v>2311.2449999999999</v>
      </c>
    </row>
    <row r="2176" spans="1:16" x14ac:dyDescent="0.25">
      <c r="A2176" s="9">
        <v>41626</v>
      </c>
      <c r="B2176">
        <v>2311.0140000000001</v>
      </c>
      <c r="C2176">
        <v>2319.9949999999999</v>
      </c>
      <c r="D2176">
        <v>2302.6889999999999</v>
      </c>
      <c r="E2176">
        <v>2309.8009999999999</v>
      </c>
      <c r="F2176">
        <v>2311.0140000000001</v>
      </c>
      <c r="O2176">
        <v>2319.9949999999999</v>
      </c>
      <c r="P2176">
        <v>2309.8009999999999</v>
      </c>
    </row>
    <row r="2177" spans="1:16" x14ac:dyDescent="0.25">
      <c r="A2177" s="9">
        <v>41627</v>
      </c>
      <c r="B2177">
        <v>2316.509</v>
      </c>
      <c r="C2177">
        <v>2324.3090000000002</v>
      </c>
      <c r="D2177">
        <v>2288.4090000000001</v>
      </c>
      <c r="E2177">
        <v>2290.5590000000002</v>
      </c>
      <c r="F2177">
        <v>2316.509</v>
      </c>
      <c r="O2177">
        <v>2324.3090000000002</v>
      </c>
      <c r="P2177">
        <v>2290.5590000000002</v>
      </c>
    </row>
    <row r="2178" spans="1:16" x14ac:dyDescent="0.25">
      <c r="A2178" s="9">
        <v>41628</v>
      </c>
      <c r="B2178">
        <v>2291.2629999999999</v>
      </c>
      <c r="C2178">
        <v>2294.114</v>
      </c>
      <c r="D2178">
        <v>2246.5070000000001</v>
      </c>
      <c r="E2178">
        <v>2249.011</v>
      </c>
      <c r="F2178">
        <v>2291.2629999999999</v>
      </c>
      <c r="O2178">
        <v>2294.114</v>
      </c>
      <c r="P2178">
        <v>2249.011</v>
      </c>
    </row>
    <row r="2179" spans="1:16" x14ac:dyDescent="0.25">
      <c r="A2179" s="9">
        <v>41631</v>
      </c>
      <c r="B2179">
        <v>2254.1390000000001</v>
      </c>
      <c r="C2179">
        <v>2261.4690000000001</v>
      </c>
      <c r="D2179">
        <v>2228.5039999999999</v>
      </c>
      <c r="E2179">
        <v>2250.5540000000001</v>
      </c>
      <c r="F2179">
        <v>2254.1390000000001</v>
      </c>
      <c r="O2179">
        <v>2261.4690000000001</v>
      </c>
      <c r="P2179">
        <v>2250.5540000000001</v>
      </c>
    </row>
    <row r="2180" spans="1:16" x14ac:dyDescent="0.25">
      <c r="A2180" s="9">
        <v>41632</v>
      </c>
      <c r="B2180">
        <v>2256.9470000000001</v>
      </c>
      <c r="C2180">
        <v>2279.114</v>
      </c>
      <c r="D2180">
        <v>2241.0500000000002</v>
      </c>
      <c r="E2180">
        <v>2259.2510000000002</v>
      </c>
      <c r="F2180">
        <v>2256.9470000000001</v>
      </c>
      <c r="O2180">
        <v>2279.114</v>
      </c>
      <c r="P2180">
        <v>2259.2510000000002</v>
      </c>
    </row>
    <row r="2181" spans="1:16" x14ac:dyDescent="0.25">
      <c r="A2181" s="9">
        <v>41633</v>
      </c>
      <c r="B2181">
        <v>2261.1489999999999</v>
      </c>
      <c r="C2181">
        <v>2273.4879999999998</v>
      </c>
      <c r="D2181">
        <v>2254.0459999999998</v>
      </c>
      <c r="E2181">
        <v>2273.1590000000001</v>
      </c>
      <c r="F2181">
        <v>2261.1489999999999</v>
      </c>
      <c r="O2181">
        <v>2273.4879999999998</v>
      </c>
      <c r="P2181">
        <v>2273.1590000000001</v>
      </c>
    </row>
    <row r="2182" spans="1:16" x14ac:dyDescent="0.25">
      <c r="A2182" s="9">
        <v>41634</v>
      </c>
      <c r="B2182">
        <v>2268.3980000000001</v>
      </c>
      <c r="C2182">
        <v>2268.694</v>
      </c>
      <c r="D2182">
        <v>2226.1469999999999</v>
      </c>
      <c r="E2182">
        <v>2227.46</v>
      </c>
      <c r="F2182">
        <v>2268.3980000000001</v>
      </c>
      <c r="O2182">
        <v>2268.694</v>
      </c>
      <c r="P2182">
        <v>2227.46</v>
      </c>
    </row>
    <row r="2183" spans="1:16" x14ac:dyDescent="0.25">
      <c r="A2183" s="9">
        <v>41635</v>
      </c>
      <c r="B2183">
        <v>2228.1750000000002</v>
      </c>
      <c r="C2183">
        <v>2270.886</v>
      </c>
      <c r="D2183">
        <v>2224.1860000000001</v>
      </c>
      <c r="E2183">
        <v>2263.491</v>
      </c>
      <c r="F2183">
        <v>2228.1750000000002</v>
      </c>
      <c r="O2183">
        <v>2270.886</v>
      </c>
      <c r="P2183">
        <v>2263.491</v>
      </c>
    </row>
    <row r="2184" spans="1:16" x14ac:dyDescent="0.25">
      <c r="A2184" s="9">
        <v>41638</v>
      </c>
      <c r="B2184">
        <v>2273.5590000000002</v>
      </c>
      <c r="C2184">
        <v>2277.8530000000001</v>
      </c>
      <c r="D2184">
        <v>2252.2429999999999</v>
      </c>
      <c r="E2184">
        <v>2254.5</v>
      </c>
      <c r="F2184">
        <v>2273.5590000000002</v>
      </c>
      <c r="O2184">
        <v>2277.8530000000001</v>
      </c>
      <c r="P2184">
        <v>2254.5</v>
      </c>
    </row>
    <row r="2185" spans="1:16" x14ac:dyDescent="0.25">
      <c r="A2185" s="9">
        <v>41639</v>
      </c>
      <c r="B2185">
        <v>2245.011</v>
      </c>
      <c r="C2185">
        <v>2275.6849999999999</v>
      </c>
      <c r="D2185">
        <v>2241.5329999999999</v>
      </c>
      <c r="E2185">
        <v>2273.6790000000001</v>
      </c>
      <c r="F2185">
        <v>2245.011</v>
      </c>
      <c r="O2185">
        <v>2275.6849999999999</v>
      </c>
      <c r="P2185">
        <v>2273.6790000000001</v>
      </c>
    </row>
    <row r="2186" spans="1:16" x14ac:dyDescent="0.25">
      <c r="A2186" s="9">
        <v>41641</v>
      </c>
      <c r="B2186">
        <v>2267.8539999999998</v>
      </c>
      <c r="C2186">
        <v>2270.6979999999999</v>
      </c>
      <c r="D2186">
        <v>2258.4639999999999</v>
      </c>
      <c r="E2186">
        <v>2270.203</v>
      </c>
      <c r="F2186">
        <v>2267.8539999999998</v>
      </c>
      <c r="O2186">
        <v>2270.6979999999999</v>
      </c>
      <c r="P2186">
        <v>2270.203</v>
      </c>
    </row>
    <row r="2187" spans="1:16" x14ac:dyDescent="0.25">
      <c r="A2187" s="9">
        <v>41642</v>
      </c>
      <c r="B2187">
        <v>2260.6959999999999</v>
      </c>
      <c r="C2187">
        <v>2264.0360000000001</v>
      </c>
      <c r="D2187">
        <v>2237.1880000000001</v>
      </c>
      <c r="E2187">
        <v>2241.645</v>
      </c>
      <c r="F2187">
        <v>2260.6959999999999</v>
      </c>
      <c r="O2187">
        <v>2264.0360000000001</v>
      </c>
      <c r="P2187">
        <v>2241.645</v>
      </c>
    </row>
    <row r="2188" spans="1:16" x14ac:dyDescent="0.25">
      <c r="A2188" s="9">
        <v>41645</v>
      </c>
      <c r="B2188">
        <v>2240.6660000000002</v>
      </c>
      <c r="C2188">
        <v>2240.6660000000002</v>
      </c>
      <c r="D2188">
        <v>2187.4560000000001</v>
      </c>
      <c r="E2188">
        <v>2189.6210000000001</v>
      </c>
      <c r="F2188">
        <v>2240.6660000000002</v>
      </c>
      <c r="O2188">
        <v>2240.6660000000002</v>
      </c>
      <c r="P2188">
        <v>2189.6210000000001</v>
      </c>
    </row>
    <row r="2189" spans="1:16" x14ac:dyDescent="0.25">
      <c r="A2189" s="9">
        <v>41646</v>
      </c>
      <c r="B2189">
        <v>2177.7559999999999</v>
      </c>
      <c r="C2189">
        <v>2200.027</v>
      </c>
      <c r="D2189">
        <v>2172.5880000000002</v>
      </c>
      <c r="E2189">
        <v>2190.4380000000001</v>
      </c>
      <c r="F2189">
        <v>2177.7559999999999</v>
      </c>
      <c r="O2189">
        <v>2200.027</v>
      </c>
      <c r="P2189">
        <v>2190.4380000000001</v>
      </c>
    </row>
    <row r="2190" spans="1:16" x14ac:dyDescent="0.25">
      <c r="A2190" s="9">
        <v>41647</v>
      </c>
      <c r="B2190">
        <v>2191.8820000000001</v>
      </c>
      <c r="C2190">
        <v>2204.9760000000001</v>
      </c>
      <c r="D2190">
        <v>2177.0100000000002</v>
      </c>
      <c r="E2190">
        <v>2183.6619999999998</v>
      </c>
      <c r="F2190">
        <v>2191.8820000000001</v>
      </c>
      <c r="O2190">
        <v>2204.9760000000001</v>
      </c>
      <c r="P2190">
        <v>2183.6619999999998</v>
      </c>
    </row>
    <row r="2191" spans="1:16" x14ac:dyDescent="0.25">
      <c r="A2191" s="9">
        <v>41648</v>
      </c>
      <c r="B2191">
        <v>2178.3890000000001</v>
      </c>
      <c r="C2191">
        <v>2193.04</v>
      </c>
      <c r="D2191">
        <v>2157.2530000000002</v>
      </c>
      <c r="E2191">
        <v>2159.8670000000002</v>
      </c>
      <c r="F2191">
        <v>2178.3890000000001</v>
      </c>
      <c r="O2191">
        <v>2193.04</v>
      </c>
      <c r="P2191">
        <v>2159.8670000000002</v>
      </c>
    </row>
    <row r="2192" spans="1:16" x14ac:dyDescent="0.25">
      <c r="A2192" s="9">
        <v>41649</v>
      </c>
      <c r="B2192">
        <v>2153.3409999999999</v>
      </c>
      <c r="C2192">
        <v>2157.067</v>
      </c>
      <c r="D2192">
        <v>2131.7719999999999</v>
      </c>
      <c r="E2192">
        <v>2139.3229999999999</v>
      </c>
      <c r="F2192">
        <v>2153.3409999999999</v>
      </c>
      <c r="O2192">
        <v>2157.067</v>
      </c>
      <c r="P2192">
        <v>2139.3229999999999</v>
      </c>
    </row>
    <row r="2193" spans="1:16" x14ac:dyDescent="0.25">
      <c r="A2193" s="9">
        <v>41652</v>
      </c>
      <c r="B2193">
        <v>2139.944</v>
      </c>
      <c r="C2193">
        <v>2156.0140000000001</v>
      </c>
      <c r="D2193">
        <v>2124.739</v>
      </c>
      <c r="E2193">
        <v>2135.31</v>
      </c>
      <c r="F2193">
        <v>2139.944</v>
      </c>
      <c r="O2193">
        <v>2156.0140000000001</v>
      </c>
      <c r="P2193">
        <v>2135.31</v>
      </c>
    </row>
    <row r="2194" spans="1:16" x14ac:dyDescent="0.25">
      <c r="A2194" s="9">
        <v>41653</v>
      </c>
      <c r="B2194">
        <v>2135.4279999999999</v>
      </c>
      <c r="C2194">
        <v>2163.6010000000001</v>
      </c>
      <c r="D2194">
        <v>2126.9879999999998</v>
      </c>
      <c r="E2194">
        <v>2163.462</v>
      </c>
      <c r="F2194">
        <v>2135.4279999999999</v>
      </c>
      <c r="O2194">
        <v>2163.6010000000001</v>
      </c>
      <c r="P2194">
        <v>2163.462</v>
      </c>
    </row>
    <row r="2195" spans="1:16" x14ac:dyDescent="0.25">
      <c r="A2195" s="9">
        <v>41654</v>
      </c>
      <c r="B2195">
        <v>2161.5250000000001</v>
      </c>
      <c r="C2195">
        <v>2166.8850000000002</v>
      </c>
      <c r="D2195">
        <v>2148.21</v>
      </c>
      <c r="E2195">
        <v>2159.0039999999999</v>
      </c>
      <c r="F2195">
        <v>2161.5250000000001</v>
      </c>
      <c r="O2195">
        <v>2166.8850000000002</v>
      </c>
      <c r="P2195">
        <v>2159.0039999999999</v>
      </c>
    </row>
    <row r="2196" spans="1:16" x14ac:dyDescent="0.25">
      <c r="A2196" s="9">
        <v>41655</v>
      </c>
      <c r="B2196">
        <v>2159.3719999999998</v>
      </c>
      <c r="C2196">
        <v>2177.4870000000001</v>
      </c>
      <c r="D2196">
        <v>2151.7820000000002</v>
      </c>
      <c r="E2196">
        <v>2166.0680000000002</v>
      </c>
      <c r="F2196">
        <v>2159.3719999999998</v>
      </c>
      <c r="O2196">
        <v>2177.4870000000001</v>
      </c>
      <c r="P2196">
        <v>2166.0680000000002</v>
      </c>
    </row>
    <row r="2197" spans="1:16" x14ac:dyDescent="0.25">
      <c r="A2197" s="9">
        <v>41656</v>
      </c>
      <c r="B2197">
        <v>2159.143</v>
      </c>
      <c r="C2197">
        <v>2159.607</v>
      </c>
      <c r="D2197">
        <v>2139.373</v>
      </c>
      <c r="E2197">
        <v>2144.9639999999999</v>
      </c>
      <c r="F2197">
        <v>2159.143</v>
      </c>
      <c r="O2197">
        <v>2159.607</v>
      </c>
      <c r="P2197">
        <v>2144.9639999999999</v>
      </c>
    </row>
    <row r="2198" spans="1:16" x14ac:dyDescent="0.25">
      <c r="A2198" s="9">
        <v>41659</v>
      </c>
      <c r="B2198">
        <v>2141.087</v>
      </c>
      <c r="C2198">
        <v>2148.2489999999998</v>
      </c>
      <c r="D2198">
        <v>2127.3490000000002</v>
      </c>
      <c r="E2198">
        <v>2134.8809999999999</v>
      </c>
      <c r="F2198">
        <v>2141.087</v>
      </c>
      <c r="O2198">
        <v>2148.2489999999998</v>
      </c>
      <c r="P2198">
        <v>2134.8809999999999</v>
      </c>
    </row>
    <row r="2199" spans="1:16" x14ac:dyDescent="0.25">
      <c r="A2199" s="9">
        <v>41660</v>
      </c>
      <c r="B2199">
        <v>2136.6329999999998</v>
      </c>
      <c r="C2199">
        <v>2159.5279999999998</v>
      </c>
      <c r="D2199">
        <v>2136.6329999999998</v>
      </c>
      <c r="E2199">
        <v>2155.9659999999999</v>
      </c>
      <c r="F2199">
        <v>2136.6329999999998</v>
      </c>
      <c r="O2199">
        <v>2159.5279999999998</v>
      </c>
      <c r="P2199">
        <v>2155.9659999999999</v>
      </c>
    </row>
    <row r="2200" spans="1:16" x14ac:dyDescent="0.25">
      <c r="A2200" s="9">
        <v>41661</v>
      </c>
      <c r="B2200">
        <v>2159.0079999999998</v>
      </c>
      <c r="C2200">
        <v>2205.2179999999998</v>
      </c>
      <c r="D2200">
        <v>2158.1120000000001</v>
      </c>
      <c r="E2200">
        <v>2205.1930000000002</v>
      </c>
      <c r="F2200">
        <v>2159.0079999999998</v>
      </c>
      <c r="O2200">
        <v>2205.2179999999998</v>
      </c>
      <c r="P2200">
        <v>2205.1930000000002</v>
      </c>
    </row>
    <row r="2201" spans="1:16" x14ac:dyDescent="0.25">
      <c r="A2201" s="9">
        <v>41662</v>
      </c>
      <c r="B2201">
        <v>2204.0129999999999</v>
      </c>
      <c r="C2201">
        <v>2206.8290000000002</v>
      </c>
      <c r="D2201">
        <v>2193.7170000000001</v>
      </c>
      <c r="E2201">
        <v>2197.732</v>
      </c>
      <c r="F2201">
        <v>2204.0129999999999</v>
      </c>
      <c r="O2201">
        <v>2206.8290000000002</v>
      </c>
      <c r="P2201">
        <v>2197.732</v>
      </c>
    </row>
    <row r="2202" spans="1:16" x14ac:dyDescent="0.25">
      <c r="A2202" s="9">
        <v>41663</v>
      </c>
      <c r="B2202">
        <v>2196.192</v>
      </c>
      <c r="C2202">
        <v>2227.2730000000001</v>
      </c>
      <c r="D2202">
        <v>2192.9349999999999</v>
      </c>
      <c r="E2202">
        <v>2215.6190000000001</v>
      </c>
      <c r="F2202">
        <v>2196.192</v>
      </c>
      <c r="O2202">
        <v>2227.2730000000001</v>
      </c>
      <c r="P2202">
        <v>2215.6190000000001</v>
      </c>
    </row>
    <row r="2203" spans="1:16" x14ac:dyDescent="0.25">
      <c r="A2203" s="9">
        <v>41666</v>
      </c>
      <c r="B2203">
        <v>2207.3760000000002</v>
      </c>
      <c r="C2203">
        <v>2209.2600000000002</v>
      </c>
      <c r="D2203">
        <v>2193.6819999999998</v>
      </c>
      <c r="E2203">
        <v>2196.8150000000001</v>
      </c>
      <c r="F2203">
        <v>2207.3760000000002</v>
      </c>
      <c r="O2203">
        <v>2209.2600000000002</v>
      </c>
      <c r="P2203">
        <v>2196.8150000000001</v>
      </c>
    </row>
    <row r="2204" spans="1:16" x14ac:dyDescent="0.25">
      <c r="A2204" s="9">
        <v>41667</v>
      </c>
      <c r="B2204">
        <v>2199.34</v>
      </c>
      <c r="C2204">
        <v>2215.5529999999999</v>
      </c>
      <c r="D2204">
        <v>2192.2669999999998</v>
      </c>
      <c r="E2204">
        <v>2205.0450000000001</v>
      </c>
      <c r="F2204">
        <v>2199.34</v>
      </c>
      <c r="O2204">
        <v>2215.5529999999999</v>
      </c>
      <c r="P2204">
        <v>2205.0450000000001</v>
      </c>
    </row>
    <row r="2205" spans="1:16" x14ac:dyDescent="0.25">
      <c r="A2205" s="9">
        <v>41668</v>
      </c>
      <c r="B2205">
        <v>2210.154</v>
      </c>
      <c r="C2205">
        <v>2230.701</v>
      </c>
      <c r="D2205">
        <v>2208.4290000000001</v>
      </c>
      <c r="E2205">
        <v>2226.9699999999998</v>
      </c>
      <c r="F2205">
        <v>2210.154</v>
      </c>
      <c r="O2205">
        <v>2230.701</v>
      </c>
      <c r="P2205">
        <v>2226.9699999999998</v>
      </c>
    </row>
    <row r="2206" spans="1:16" x14ac:dyDescent="0.25">
      <c r="A2206" s="9">
        <v>41669</v>
      </c>
      <c r="B2206">
        <v>2221.7559999999999</v>
      </c>
      <c r="C2206">
        <v>2223.2759999999998</v>
      </c>
      <c r="D2206">
        <v>2206.8119999999999</v>
      </c>
      <c r="E2206">
        <v>2208.2779999999998</v>
      </c>
      <c r="F2206">
        <v>2221.7559999999999</v>
      </c>
      <c r="O2206">
        <v>2223.2759999999998</v>
      </c>
      <c r="P2206">
        <v>2208.2779999999998</v>
      </c>
    </row>
    <row r="2207" spans="1:16" x14ac:dyDescent="0.25">
      <c r="A2207" s="9">
        <v>41677</v>
      </c>
      <c r="B2207">
        <v>2199.1060000000002</v>
      </c>
      <c r="C2207">
        <v>2231.6210000000001</v>
      </c>
      <c r="D2207">
        <v>2190.873</v>
      </c>
      <c r="E2207">
        <v>2231.4409999999998</v>
      </c>
      <c r="F2207">
        <v>2199.1060000000002</v>
      </c>
      <c r="O2207">
        <v>2231.6210000000001</v>
      </c>
      <c r="P2207">
        <v>2231.4409999999998</v>
      </c>
    </row>
    <row r="2208" spans="1:16" x14ac:dyDescent="0.25">
      <c r="A2208" s="9">
        <v>41680</v>
      </c>
      <c r="B2208">
        <v>2237.8820000000001</v>
      </c>
      <c r="C2208">
        <v>2294.36</v>
      </c>
      <c r="D2208">
        <v>2237.8820000000001</v>
      </c>
      <c r="E2208">
        <v>2293.4989999999998</v>
      </c>
      <c r="F2208">
        <v>2237.8820000000001</v>
      </c>
      <c r="O2208">
        <v>2294.36</v>
      </c>
      <c r="P2208">
        <v>2293.4989999999998</v>
      </c>
    </row>
    <row r="2209" spans="1:16" x14ac:dyDescent="0.25">
      <c r="A2209" s="9">
        <v>41681</v>
      </c>
      <c r="B2209">
        <v>2296.89</v>
      </c>
      <c r="C2209">
        <v>2317.2579999999998</v>
      </c>
      <c r="D2209">
        <v>2285.5439999999999</v>
      </c>
      <c r="E2209">
        <v>2309.5010000000002</v>
      </c>
      <c r="F2209">
        <v>2296.89</v>
      </c>
      <c r="O2209">
        <v>2317.2579999999998</v>
      </c>
      <c r="P2209">
        <v>2309.5010000000002</v>
      </c>
    </row>
    <row r="2210" spans="1:16" x14ac:dyDescent="0.25">
      <c r="A2210" s="9">
        <v>41682</v>
      </c>
      <c r="B2210">
        <v>2310.998</v>
      </c>
      <c r="C2210">
        <v>2325.098</v>
      </c>
      <c r="D2210">
        <v>2305.7460000000001</v>
      </c>
      <c r="E2210">
        <v>2322.895</v>
      </c>
      <c r="F2210">
        <v>2310.998</v>
      </c>
      <c r="O2210">
        <v>2325.098</v>
      </c>
      <c r="P2210">
        <v>2322.895</v>
      </c>
    </row>
    <row r="2211" spans="1:16" x14ac:dyDescent="0.25">
      <c r="A2211" s="9">
        <v>41683</v>
      </c>
      <c r="B2211">
        <v>2321.0300000000002</v>
      </c>
      <c r="C2211">
        <v>2333.2339999999999</v>
      </c>
      <c r="D2211">
        <v>2305.192</v>
      </c>
      <c r="E2211">
        <v>2306.3890000000001</v>
      </c>
      <c r="F2211">
        <v>2321.0300000000002</v>
      </c>
      <c r="O2211">
        <v>2333.2339999999999</v>
      </c>
      <c r="P2211">
        <v>2306.3890000000001</v>
      </c>
    </row>
    <row r="2212" spans="1:16" x14ac:dyDescent="0.25">
      <c r="A2212" s="9">
        <v>41684</v>
      </c>
      <c r="B2212">
        <v>2305.8249999999998</v>
      </c>
      <c r="C2212">
        <v>2332.7840000000001</v>
      </c>
      <c r="D2212">
        <v>2302.259</v>
      </c>
      <c r="E2212">
        <v>2331.3850000000002</v>
      </c>
      <c r="F2212">
        <v>2305.8249999999998</v>
      </c>
      <c r="O2212">
        <v>2332.7840000000001</v>
      </c>
      <c r="P2212">
        <v>2331.3850000000002</v>
      </c>
    </row>
    <row r="2213" spans="1:16" x14ac:dyDescent="0.25">
      <c r="A2213" s="9">
        <v>41687</v>
      </c>
      <c r="B2213">
        <v>2343.8969999999999</v>
      </c>
      <c r="C2213">
        <v>2363.5030000000002</v>
      </c>
      <c r="D2213">
        <v>2333.721</v>
      </c>
      <c r="E2213">
        <v>2363.46</v>
      </c>
      <c r="F2213">
        <v>2343.8969999999999</v>
      </c>
      <c r="O2213">
        <v>2363.5030000000002</v>
      </c>
      <c r="P2213">
        <v>2363.46</v>
      </c>
    </row>
    <row r="2214" spans="1:16" x14ac:dyDescent="0.25">
      <c r="A2214" s="9">
        <v>41688</v>
      </c>
      <c r="B2214">
        <v>2364.8119999999999</v>
      </c>
      <c r="C2214">
        <v>2366.326</v>
      </c>
      <c r="D2214">
        <v>2352.241</v>
      </c>
      <c r="E2214">
        <v>2359.6129999999998</v>
      </c>
      <c r="F2214">
        <v>2364.8119999999999</v>
      </c>
      <c r="O2214">
        <v>2366.326</v>
      </c>
      <c r="P2214">
        <v>2359.6129999999998</v>
      </c>
    </row>
    <row r="2215" spans="1:16" x14ac:dyDescent="0.25">
      <c r="A2215" s="9">
        <v>41689</v>
      </c>
      <c r="B2215">
        <v>2362.0680000000002</v>
      </c>
      <c r="C2215">
        <v>2389.7979999999998</v>
      </c>
      <c r="D2215">
        <v>2352.7139999999999</v>
      </c>
      <c r="E2215">
        <v>2375.0259999999998</v>
      </c>
      <c r="F2215">
        <v>2362.0680000000002</v>
      </c>
      <c r="O2215">
        <v>2389.7979999999998</v>
      </c>
      <c r="P2215">
        <v>2375.0259999999998</v>
      </c>
    </row>
    <row r="2216" spans="1:16" x14ac:dyDescent="0.25">
      <c r="A2216" s="9">
        <v>41690</v>
      </c>
      <c r="B2216">
        <v>2382.6979999999999</v>
      </c>
      <c r="C2216">
        <v>2399.259</v>
      </c>
      <c r="D2216">
        <v>2362.5250000000001</v>
      </c>
      <c r="E2216">
        <v>2367.4870000000001</v>
      </c>
      <c r="F2216">
        <v>2382.6979999999999</v>
      </c>
      <c r="O2216">
        <v>2399.259</v>
      </c>
      <c r="P2216">
        <v>2367.4870000000001</v>
      </c>
    </row>
    <row r="2217" spans="1:16" x14ac:dyDescent="0.25">
      <c r="A2217" s="9">
        <v>41691</v>
      </c>
      <c r="B2217">
        <v>2363.8429999999998</v>
      </c>
      <c r="C2217">
        <v>2363.8429999999998</v>
      </c>
      <c r="D2217">
        <v>2321.5740000000001</v>
      </c>
      <c r="E2217">
        <v>2338.1979999999999</v>
      </c>
      <c r="F2217">
        <v>2363.8429999999998</v>
      </c>
      <c r="O2217">
        <v>2363.8429999999998</v>
      </c>
      <c r="P2217">
        <v>2338.1979999999999</v>
      </c>
    </row>
    <row r="2218" spans="1:16" x14ac:dyDescent="0.25">
      <c r="A2218" s="9">
        <v>41694</v>
      </c>
      <c r="B2218">
        <v>2325.627</v>
      </c>
      <c r="C2218">
        <v>2325.627</v>
      </c>
      <c r="D2218">
        <v>2283.1239999999998</v>
      </c>
      <c r="E2218">
        <v>2308.623</v>
      </c>
      <c r="F2218">
        <v>2325.627</v>
      </c>
      <c r="O2218">
        <v>2325.627</v>
      </c>
      <c r="P2218">
        <v>2308.623</v>
      </c>
    </row>
    <row r="2219" spans="1:16" x14ac:dyDescent="0.25">
      <c r="A2219" s="9">
        <v>41695</v>
      </c>
      <c r="B2219">
        <v>2309.6840000000002</v>
      </c>
      <c r="C2219">
        <v>2323.596</v>
      </c>
      <c r="D2219">
        <v>2233.739</v>
      </c>
      <c r="E2219">
        <v>2244.0590000000002</v>
      </c>
      <c r="F2219">
        <v>2309.6840000000002</v>
      </c>
      <c r="O2219">
        <v>2323.596</v>
      </c>
      <c r="P2219">
        <v>2244.0590000000002</v>
      </c>
    </row>
    <row r="2220" spans="1:16" x14ac:dyDescent="0.25">
      <c r="A2220" s="9">
        <v>41696</v>
      </c>
      <c r="B2220">
        <v>2235.0529999999999</v>
      </c>
      <c r="C2220">
        <v>2256.2339999999999</v>
      </c>
      <c r="D2220">
        <v>2211.1</v>
      </c>
      <c r="E2220">
        <v>2255.9760000000001</v>
      </c>
      <c r="F2220">
        <v>2235.0529999999999</v>
      </c>
      <c r="O2220">
        <v>2256.2339999999999</v>
      </c>
      <c r="P2220">
        <v>2255.9760000000001</v>
      </c>
    </row>
    <row r="2221" spans="1:16" x14ac:dyDescent="0.25">
      <c r="A2221" s="9">
        <v>41697</v>
      </c>
      <c r="B2221">
        <v>2256.9780000000001</v>
      </c>
      <c r="C2221">
        <v>2292.7750000000001</v>
      </c>
      <c r="D2221">
        <v>2252.2919999999999</v>
      </c>
      <c r="E2221">
        <v>2259.4189999999999</v>
      </c>
      <c r="F2221">
        <v>2256.9780000000001</v>
      </c>
      <c r="O2221">
        <v>2292.7750000000001</v>
      </c>
      <c r="P2221">
        <v>2259.4189999999999</v>
      </c>
    </row>
    <row r="2222" spans="1:16" x14ac:dyDescent="0.25">
      <c r="A2222" s="9">
        <v>41698</v>
      </c>
      <c r="B2222">
        <v>2253.1790000000001</v>
      </c>
      <c r="C2222">
        <v>2278.4549999999999</v>
      </c>
      <c r="D2222">
        <v>2231.047</v>
      </c>
      <c r="E2222">
        <v>2276.9050000000002</v>
      </c>
      <c r="F2222">
        <v>2253.1790000000001</v>
      </c>
      <c r="O2222">
        <v>2278.4549999999999</v>
      </c>
      <c r="P2222">
        <v>2276.9050000000002</v>
      </c>
    </row>
    <row r="2223" spans="1:16" x14ac:dyDescent="0.25">
      <c r="A2223" s="9">
        <v>41701</v>
      </c>
      <c r="B2223">
        <v>2275.308</v>
      </c>
      <c r="C2223">
        <v>2306.9029999999998</v>
      </c>
      <c r="D2223">
        <v>2268.77</v>
      </c>
      <c r="E2223">
        <v>2306.7689999999998</v>
      </c>
      <c r="F2223">
        <v>2275.308</v>
      </c>
      <c r="O2223">
        <v>2306.9029999999998</v>
      </c>
      <c r="P2223">
        <v>2306.7689999999998</v>
      </c>
    </row>
    <row r="2224" spans="1:16" x14ac:dyDescent="0.25">
      <c r="A2224" s="9">
        <v>41702</v>
      </c>
      <c r="B2224">
        <v>2294.2049999999999</v>
      </c>
      <c r="C2224">
        <v>2299.6790000000001</v>
      </c>
      <c r="D2224">
        <v>2273.634</v>
      </c>
      <c r="E2224">
        <v>2293.364</v>
      </c>
      <c r="F2224">
        <v>2294.2049999999999</v>
      </c>
      <c r="O2224">
        <v>2299.6790000000001</v>
      </c>
      <c r="P2224">
        <v>2293.364</v>
      </c>
    </row>
    <row r="2225" spans="1:16" x14ac:dyDescent="0.25">
      <c r="A2225" s="9">
        <v>41703</v>
      </c>
      <c r="B2225">
        <v>2294.1370000000002</v>
      </c>
      <c r="C2225">
        <v>2298.7139999999999</v>
      </c>
      <c r="D2225">
        <v>2272.998</v>
      </c>
      <c r="E2225">
        <v>2277.6379999999999</v>
      </c>
      <c r="F2225">
        <v>2294.1370000000002</v>
      </c>
      <c r="O2225">
        <v>2298.7139999999999</v>
      </c>
      <c r="P2225">
        <v>2277.6379999999999</v>
      </c>
    </row>
    <row r="2226" spans="1:16" x14ac:dyDescent="0.25">
      <c r="A2226" s="9">
        <v>41704</v>
      </c>
      <c r="B2226">
        <v>2272.1350000000002</v>
      </c>
      <c r="C2226">
        <v>2282.2040000000002</v>
      </c>
      <c r="D2226">
        <v>2245.201</v>
      </c>
      <c r="E2226">
        <v>2276.1579999999999</v>
      </c>
      <c r="F2226">
        <v>2272.1350000000002</v>
      </c>
      <c r="O2226">
        <v>2282.2040000000002</v>
      </c>
      <c r="P2226">
        <v>2276.1579999999999</v>
      </c>
    </row>
    <row r="2227" spans="1:16" x14ac:dyDescent="0.25">
      <c r="A2227" s="9">
        <v>41705</v>
      </c>
      <c r="B2227">
        <v>2275.9319999999998</v>
      </c>
      <c r="C2227">
        <v>2290.7130000000002</v>
      </c>
      <c r="D2227">
        <v>2256.8969999999999</v>
      </c>
      <c r="E2227">
        <v>2266.7820000000002</v>
      </c>
      <c r="F2227">
        <v>2275.9319999999998</v>
      </c>
      <c r="O2227">
        <v>2290.7130000000002</v>
      </c>
      <c r="P2227">
        <v>2266.7820000000002</v>
      </c>
    </row>
    <row r="2228" spans="1:16" x14ac:dyDescent="0.25">
      <c r="A2228" s="9">
        <v>41708</v>
      </c>
      <c r="B2228">
        <v>2248.9250000000002</v>
      </c>
      <c r="C2228">
        <v>2248.9250000000002</v>
      </c>
      <c r="D2228">
        <v>2180.5610000000001</v>
      </c>
      <c r="E2228">
        <v>2183.049</v>
      </c>
      <c r="F2228">
        <v>2248.9250000000002</v>
      </c>
      <c r="O2228">
        <v>2248.9250000000002</v>
      </c>
      <c r="P2228">
        <v>2183.049</v>
      </c>
    </row>
    <row r="2229" spans="1:16" x14ac:dyDescent="0.25">
      <c r="A2229" s="9">
        <v>41709</v>
      </c>
      <c r="B2229">
        <v>2176.7579999999998</v>
      </c>
      <c r="C2229">
        <v>2193.848</v>
      </c>
      <c r="D2229">
        <v>2168.6709999999998</v>
      </c>
      <c r="E2229">
        <v>2186.9009999999998</v>
      </c>
      <c r="F2229">
        <v>2176.7579999999998</v>
      </c>
      <c r="O2229">
        <v>2193.848</v>
      </c>
      <c r="P2229">
        <v>2186.9009999999998</v>
      </c>
    </row>
    <row r="2230" spans="1:16" x14ac:dyDescent="0.25">
      <c r="A2230" s="9">
        <v>41710</v>
      </c>
      <c r="B2230">
        <v>2187.6840000000002</v>
      </c>
      <c r="C2230">
        <v>2208.1579999999999</v>
      </c>
      <c r="D2230">
        <v>2168.5569999999998</v>
      </c>
      <c r="E2230">
        <v>2199.33</v>
      </c>
      <c r="F2230">
        <v>2187.6840000000002</v>
      </c>
      <c r="O2230">
        <v>2208.1579999999999</v>
      </c>
      <c r="P2230">
        <v>2199.33</v>
      </c>
    </row>
    <row r="2231" spans="1:16" x14ac:dyDescent="0.25">
      <c r="A2231" s="9">
        <v>41711</v>
      </c>
      <c r="B2231">
        <v>2204.7669999999998</v>
      </c>
      <c r="C2231">
        <v>2240.9229999999998</v>
      </c>
      <c r="D2231">
        <v>2204.6419999999998</v>
      </c>
      <c r="E2231">
        <v>2236.4430000000002</v>
      </c>
      <c r="F2231">
        <v>2204.7669999999998</v>
      </c>
      <c r="O2231">
        <v>2240.9229999999998</v>
      </c>
      <c r="P2231">
        <v>2236.4430000000002</v>
      </c>
    </row>
    <row r="2232" spans="1:16" x14ac:dyDescent="0.25">
      <c r="A2232" s="9">
        <v>41712</v>
      </c>
      <c r="B2232">
        <v>2231.0149999999999</v>
      </c>
      <c r="C2232">
        <v>2241.0059999999999</v>
      </c>
      <c r="D2232">
        <v>2209.8389999999999</v>
      </c>
      <c r="E2232">
        <v>2227.848</v>
      </c>
      <c r="F2232">
        <v>2231.0149999999999</v>
      </c>
      <c r="O2232">
        <v>2241.0059999999999</v>
      </c>
      <c r="P2232">
        <v>2227.848</v>
      </c>
    </row>
    <row r="2233" spans="1:16" x14ac:dyDescent="0.25">
      <c r="A2233" s="9">
        <v>41715</v>
      </c>
      <c r="B2233">
        <v>2229.3380000000002</v>
      </c>
      <c r="C2233">
        <v>2262.3870000000002</v>
      </c>
      <c r="D2233">
        <v>2223.404</v>
      </c>
      <c r="E2233">
        <v>2260.8290000000002</v>
      </c>
      <c r="F2233">
        <v>2229.3380000000002</v>
      </c>
      <c r="O2233">
        <v>2262.3870000000002</v>
      </c>
      <c r="P2233">
        <v>2260.8290000000002</v>
      </c>
    </row>
    <row r="2234" spans="1:16" x14ac:dyDescent="0.25">
      <c r="A2234" s="9">
        <v>41716</v>
      </c>
      <c r="B2234">
        <v>2263.9459999999999</v>
      </c>
      <c r="C2234">
        <v>2286.1469999999999</v>
      </c>
      <c r="D2234">
        <v>2259.92</v>
      </c>
      <c r="E2234">
        <v>2272.4670000000001</v>
      </c>
      <c r="F2234">
        <v>2263.9459999999999</v>
      </c>
      <c r="O2234">
        <v>2286.1469999999999</v>
      </c>
      <c r="P2234">
        <v>2272.4670000000001</v>
      </c>
    </row>
    <row r="2235" spans="1:16" x14ac:dyDescent="0.25">
      <c r="A2235" s="9">
        <v>41717</v>
      </c>
      <c r="B2235">
        <v>2265.2080000000001</v>
      </c>
      <c r="C2235">
        <v>2265.2080000000001</v>
      </c>
      <c r="D2235">
        <v>2238.2739999999999</v>
      </c>
      <c r="E2235">
        <v>2262.6109999999999</v>
      </c>
      <c r="F2235">
        <v>2265.2080000000001</v>
      </c>
      <c r="O2235">
        <v>2265.2080000000001</v>
      </c>
      <c r="P2235">
        <v>2262.6109999999999</v>
      </c>
    </row>
    <row r="2236" spans="1:16" x14ac:dyDescent="0.25">
      <c r="A2236" s="9">
        <v>41718</v>
      </c>
      <c r="B2236">
        <v>2258.37</v>
      </c>
      <c r="C2236">
        <v>2273.0540000000001</v>
      </c>
      <c r="D2236">
        <v>2215.0369999999998</v>
      </c>
      <c r="E2236">
        <v>2216.3110000000001</v>
      </c>
      <c r="F2236">
        <v>2258.37</v>
      </c>
      <c r="O2236">
        <v>2273.0540000000001</v>
      </c>
      <c r="P2236">
        <v>2216.3110000000001</v>
      </c>
    </row>
    <row r="2237" spans="1:16" x14ac:dyDescent="0.25">
      <c r="A2237" s="9">
        <v>41719</v>
      </c>
      <c r="B2237">
        <v>2207.1489999999999</v>
      </c>
      <c r="C2237">
        <v>2274.3000000000002</v>
      </c>
      <c r="D2237">
        <v>2199.8000000000002</v>
      </c>
      <c r="E2237">
        <v>2269.9290000000001</v>
      </c>
      <c r="F2237">
        <v>2207.1489999999999</v>
      </c>
      <c r="O2237">
        <v>2274.3000000000002</v>
      </c>
      <c r="P2237">
        <v>2269.9290000000001</v>
      </c>
    </row>
    <row r="2238" spans="1:16" x14ac:dyDescent="0.25">
      <c r="A2238" s="9">
        <v>41722</v>
      </c>
      <c r="B2238">
        <v>2273.7939999999999</v>
      </c>
      <c r="C2238">
        <v>2297.7130000000002</v>
      </c>
      <c r="D2238">
        <v>2266.607</v>
      </c>
      <c r="E2238">
        <v>2289.0619999999999</v>
      </c>
      <c r="F2238">
        <v>2273.7939999999999</v>
      </c>
      <c r="O2238">
        <v>2297.7130000000002</v>
      </c>
      <c r="P2238">
        <v>2289.0619999999999</v>
      </c>
    </row>
    <row r="2239" spans="1:16" x14ac:dyDescent="0.25">
      <c r="A2239" s="9">
        <v>41723</v>
      </c>
      <c r="B2239">
        <v>2287.9389999999999</v>
      </c>
      <c r="C2239">
        <v>2311.96</v>
      </c>
      <c r="D2239">
        <v>2283.13</v>
      </c>
      <c r="E2239">
        <v>2293.288</v>
      </c>
      <c r="F2239">
        <v>2287.9389999999999</v>
      </c>
      <c r="O2239">
        <v>2311.96</v>
      </c>
      <c r="P2239">
        <v>2293.288</v>
      </c>
    </row>
    <row r="2240" spans="1:16" x14ac:dyDescent="0.25">
      <c r="A2240" s="9">
        <v>41724</v>
      </c>
      <c r="B2240">
        <v>2301.3470000000002</v>
      </c>
      <c r="C2240">
        <v>2310.2820000000002</v>
      </c>
      <c r="D2240">
        <v>2288.857</v>
      </c>
      <c r="E2240">
        <v>2297.357</v>
      </c>
      <c r="F2240">
        <v>2301.3470000000002</v>
      </c>
      <c r="O2240">
        <v>2310.2820000000002</v>
      </c>
      <c r="P2240">
        <v>2297.357</v>
      </c>
    </row>
    <row r="2241" spans="1:16" x14ac:dyDescent="0.25">
      <c r="A2241" s="9">
        <v>41725</v>
      </c>
      <c r="B2241">
        <v>2290.89</v>
      </c>
      <c r="C2241">
        <v>2300.1959999999999</v>
      </c>
      <c r="D2241">
        <v>2267.3409999999999</v>
      </c>
      <c r="E2241">
        <v>2267.3409999999999</v>
      </c>
      <c r="F2241">
        <v>2290.89</v>
      </c>
      <c r="O2241">
        <v>2300.1959999999999</v>
      </c>
      <c r="P2241">
        <v>2267.3409999999999</v>
      </c>
    </row>
    <row r="2242" spans="1:16" x14ac:dyDescent="0.25">
      <c r="A2242" s="9">
        <v>41726</v>
      </c>
      <c r="B2242">
        <v>2266.6750000000002</v>
      </c>
      <c r="C2242">
        <v>2278.933</v>
      </c>
      <c r="D2242">
        <v>2240.076</v>
      </c>
      <c r="E2242">
        <v>2245.66</v>
      </c>
      <c r="F2242">
        <v>2266.6750000000002</v>
      </c>
      <c r="O2242">
        <v>2278.933</v>
      </c>
      <c r="P2242">
        <v>2245.66</v>
      </c>
    </row>
    <row r="2243" spans="1:16" x14ac:dyDescent="0.25">
      <c r="A2243" s="9">
        <v>41729</v>
      </c>
      <c r="B2243">
        <v>2247.4830000000002</v>
      </c>
      <c r="C2243">
        <v>2259.357</v>
      </c>
      <c r="D2243">
        <v>2231.127</v>
      </c>
      <c r="E2243">
        <v>2244.3159999999998</v>
      </c>
      <c r="F2243">
        <v>2247.4830000000002</v>
      </c>
      <c r="O2243">
        <v>2259.357</v>
      </c>
      <c r="P2243">
        <v>2244.3159999999998</v>
      </c>
    </row>
    <row r="2244" spans="1:16" x14ac:dyDescent="0.25">
      <c r="A2244" s="9">
        <v>41730</v>
      </c>
      <c r="B2244">
        <v>2240.953</v>
      </c>
      <c r="C2244">
        <v>2277.058</v>
      </c>
      <c r="D2244">
        <v>2239.9780000000001</v>
      </c>
      <c r="E2244">
        <v>2276.6909999999998</v>
      </c>
      <c r="F2244">
        <v>2240.953</v>
      </c>
      <c r="O2244">
        <v>2277.058</v>
      </c>
      <c r="P2244">
        <v>2276.6909999999998</v>
      </c>
    </row>
    <row r="2245" spans="1:16" x14ac:dyDescent="0.25">
      <c r="A2245" s="9">
        <v>41731</v>
      </c>
      <c r="B2245">
        <v>2280.9609999999998</v>
      </c>
      <c r="C2245">
        <v>2299.2399999999998</v>
      </c>
      <c r="D2245">
        <v>2278.0909999999999</v>
      </c>
      <c r="E2245">
        <v>2295.7620000000002</v>
      </c>
      <c r="F2245">
        <v>2280.9609999999998</v>
      </c>
      <c r="O2245">
        <v>2299.2399999999998</v>
      </c>
      <c r="P2245">
        <v>2295.7620000000002</v>
      </c>
    </row>
    <row r="2246" spans="1:16" x14ac:dyDescent="0.25">
      <c r="A2246" s="9">
        <v>41732</v>
      </c>
      <c r="B2246">
        <v>2298.3290000000002</v>
      </c>
      <c r="C2246">
        <v>2300.2040000000002</v>
      </c>
      <c r="D2246">
        <v>2260.748</v>
      </c>
      <c r="E2246">
        <v>2267.8890000000001</v>
      </c>
      <c r="F2246">
        <v>2298.3290000000002</v>
      </c>
      <c r="O2246">
        <v>2300.2040000000002</v>
      </c>
      <c r="P2246">
        <v>2267.8890000000001</v>
      </c>
    </row>
    <row r="2247" spans="1:16" x14ac:dyDescent="0.25">
      <c r="A2247" s="9">
        <v>41733</v>
      </c>
      <c r="B2247">
        <v>2260.6590000000001</v>
      </c>
      <c r="C2247">
        <v>2282.7910000000002</v>
      </c>
      <c r="D2247">
        <v>2255.4580000000001</v>
      </c>
      <c r="E2247">
        <v>2282.7559999999999</v>
      </c>
      <c r="F2247">
        <v>2260.6590000000001</v>
      </c>
      <c r="O2247">
        <v>2282.7910000000002</v>
      </c>
      <c r="P2247">
        <v>2282.7559999999999</v>
      </c>
    </row>
    <row r="2248" spans="1:16" x14ac:dyDescent="0.25">
      <c r="A2248" s="9">
        <v>41737</v>
      </c>
      <c r="B2248">
        <v>2275.3780000000002</v>
      </c>
      <c r="C2248">
        <v>2320.5720000000001</v>
      </c>
      <c r="D2248">
        <v>2271.1860000000001</v>
      </c>
      <c r="E2248">
        <v>2317.3609999999999</v>
      </c>
      <c r="F2248">
        <v>2275.3780000000002</v>
      </c>
      <c r="O2248">
        <v>2320.5720000000001</v>
      </c>
      <c r="P2248">
        <v>2317.3609999999999</v>
      </c>
    </row>
    <row r="2249" spans="1:16" x14ac:dyDescent="0.25">
      <c r="A2249" s="9">
        <v>41738</v>
      </c>
      <c r="B2249">
        <v>2321.922</v>
      </c>
      <c r="C2249">
        <v>2331.6089999999999</v>
      </c>
      <c r="D2249">
        <v>2315.4250000000002</v>
      </c>
      <c r="E2249">
        <v>2327.5680000000002</v>
      </c>
      <c r="F2249">
        <v>2321.922</v>
      </c>
      <c r="O2249">
        <v>2331.6089999999999</v>
      </c>
      <c r="P2249">
        <v>2327.5680000000002</v>
      </c>
    </row>
    <row r="2250" spans="1:16" x14ac:dyDescent="0.25">
      <c r="A2250" s="9">
        <v>41739</v>
      </c>
      <c r="B2250">
        <v>2328.2049999999999</v>
      </c>
      <c r="C2250">
        <v>2367.2910000000002</v>
      </c>
      <c r="D2250">
        <v>2317.645</v>
      </c>
      <c r="E2250">
        <v>2356.328</v>
      </c>
      <c r="F2250">
        <v>2328.2049999999999</v>
      </c>
      <c r="O2250">
        <v>2367.2910000000002</v>
      </c>
      <c r="P2250">
        <v>2356.328</v>
      </c>
    </row>
    <row r="2251" spans="1:16" x14ac:dyDescent="0.25">
      <c r="A2251" s="9">
        <v>41740</v>
      </c>
      <c r="B2251">
        <v>2347.627</v>
      </c>
      <c r="C2251">
        <v>2363.54</v>
      </c>
      <c r="D2251">
        <v>2341.7539999999999</v>
      </c>
      <c r="E2251">
        <v>2355.5859999999998</v>
      </c>
      <c r="F2251">
        <v>2347.627</v>
      </c>
      <c r="O2251">
        <v>2363.54</v>
      </c>
      <c r="P2251">
        <v>2355.5859999999998</v>
      </c>
    </row>
    <row r="2252" spans="1:16" x14ac:dyDescent="0.25">
      <c r="A2252" s="9">
        <v>41743</v>
      </c>
      <c r="B2252">
        <v>2352.873</v>
      </c>
      <c r="C2252">
        <v>2364.7950000000001</v>
      </c>
      <c r="D2252">
        <v>2345.482</v>
      </c>
      <c r="E2252">
        <v>2363.5500000000002</v>
      </c>
      <c r="F2252">
        <v>2352.873</v>
      </c>
      <c r="O2252">
        <v>2364.7950000000001</v>
      </c>
      <c r="P2252">
        <v>2363.5500000000002</v>
      </c>
    </row>
    <row r="2253" spans="1:16" x14ac:dyDescent="0.25">
      <c r="A2253" s="9">
        <v>41744</v>
      </c>
      <c r="B2253">
        <v>2356.0230000000001</v>
      </c>
      <c r="C2253">
        <v>2356.0250000000001</v>
      </c>
      <c r="D2253">
        <v>2317.0320000000002</v>
      </c>
      <c r="E2253">
        <v>2321.4699999999998</v>
      </c>
      <c r="F2253">
        <v>2356.0230000000001</v>
      </c>
      <c r="O2253">
        <v>2356.0250000000001</v>
      </c>
      <c r="P2253">
        <v>2321.4699999999998</v>
      </c>
    </row>
    <row r="2254" spans="1:16" x14ac:dyDescent="0.25">
      <c r="A2254" s="9">
        <v>41745</v>
      </c>
      <c r="B2254">
        <v>2315.616</v>
      </c>
      <c r="C2254">
        <v>2329.0250000000001</v>
      </c>
      <c r="D2254">
        <v>2309.4670000000001</v>
      </c>
      <c r="E2254">
        <v>2321.4499999999998</v>
      </c>
      <c r="F2254">
        <v>2315.616</v>
      </c>
      <c r="O2254">
        <v>2329.0250000000001</v>
      </c>
      <c r="P2254">
        <v>2321.4499999999998</v>
      </c>
    </row>
    <row r="2255" spans="1:16" x14ac:dyDescent="0.25">
      <c r="A2255" s="9">
        <v>41746</v>
      </c>
      <c r="B2255">
        <v>2324.7759999999998</v>
      </c>
      <c r="C2255">
        <v>2327.5169999999998</v>
      </c>
      <c r="D2255">
        <v>2309.0459999999998</v>
      </c>
      <c r="E2255">
        <v>2315.4870000000001</v>
      </c>
      <c r="F2255">
        <v>2324.7759999999998</v>
      </c>
      <c r="O2255">
        <v>2327.5169999999998</v>
      </c>
      <c r="P2255">
        <v>2315.4870000000001</v>
      </c>
    </row>
    <row r="2256" spans="1:16" x14ac:dyDescent="0.25">
      <c r="A2256" s="9">
        <v>41747</v>
      </c>
      <c r="B2256">
        <v>2308.4540000000002</v>
      </c>
      <c r="C2256">
        <v>2315.5619999999999</v>
      </c>
      <c r="D2256">
        <v>2298.201</v>
      </c>
      <c r="E2256">
        <v>2315.232</v>
      </c>
      <c r="F2256">
        <v>2308.4540000000002</v>
      </c>
      <c r="O2256">
        <v>2315.5619999999999</v>
      </c>
      <c r="P2256">
        <v>2315.232</v>
      </c>
    </row>
    <row r="2257" spans="1:16" x14ac:dyDescent="0.25">
      <c r="A2257" s="9">
        <v>41750</v>
      </c>
      <c r="B2257">
        <v>2298.52</v>
      </c>
      <c r="C2257">
        <v>2318.8040000000001</v>
      </c>
      <c r="D2257">
        <v>2274.4340000000002</v>
      </c>
      <c r="E2257">
        <v>2274.7890000000002</v>
      </c>
      <c r="F2257">
        <v>2298.52</v>
      </c>
      <c r="O2257">
        <v>2318.8040000000001</v>
      </c>
      <c r="P2257">
        <v>2274.7890000000002</v>
      </c>
    </row>
    <row r="2258" spans="1:16" x14ac:dyDescent="0.25">
      <c r="A2258" s="9">
        <v>41751</v>
      </c>
      <c r="B2258">
        <v>2272.06</v>
      </c>
      <c r="C2258">
        <v>2284.5189999999998</v>
      </c>
      <c r="D2258">
        <v>2242.7249999999999</v>
      </c>
      <c r="E2258">
        <v>2272.0160000000001</v>
      </c>
      <c r="F2258">
        <v>2272.06</v>
      </c>
      <c r="O2258">
        <v>2284.5189999999998</v>
      </c>
      <c r="P2258">
        <v>2272.0160000000001</v>
      </c>
    </row>
    <row r="2259" spans="1:16" x14ac:dyDescent="0.25">
      <c r="A2259" s="9">
        <v>41752</v>
      </c>
      <c r="B2259">
        <v>2265.232</v>
      </c>
      <c r="C2259">
        <v>2274.7449999999999</v>
      </c>
      <c r="D2259">
        <v>2252.5120000000002</v>
      </c>
      <c r="E2259">
        <v>2259.7689999999998</v>
      </c>
      <c r="F2259">
        <v>2265.232</v>
      </c>
      <c r="O2259">
        <v>2274.7449999999999</v>
      </c>
      <c r="P2259">
        <v>2259.7689999999998</v>
      </c>
    </row>
    <row r="2260" spans="1:16" x14ac:dyDescent="0.25">
      <c r="A2260" s="9">
        <v>41753</v>
      </c>
      <c r="B2260">
        <v>2257.7840000000001</v>
      </c>
      <c r="C2260">
        <v>2272.2330000000002</v>
      </c>
      <c r="D2260">
        <v>2251.056</v>
      </c>
      <c r="E2260">
        <v>2253.8670000000002</v>
      </c>
      <c r="F2260">
        <v>2257.7840000000001</v>
      </c>
      <c r="O2260">
        <v>2272.2330000000002</v>
      </c>
      <c r="P2260">
        <v>2253.8670000000002</v>
      </c>
    </row>
    <row r="2261" spans="1:16" x14ac:dyDescent="0.25">
      <c r="A2261" s="9">
        <v>41754</v>
      </c>
      <c r="B2261">
        <v>2253.5929999999998</v>
      </c>
      <c r="C2261">
        <v>2259.4029999999998</v>
      </c>
      <c r="D2261">
        <v>2219.77</v>
      </c>
      <c r="E2261">
        <v>2220.5160000000001</v>
      </c>
      <c r="F2261">
        <v>2253.5929999999998</v>
      </c>
      <c r="O2261">
        <v>2259.4029999999998</v>
      </c>
      <c r="P2261">
        <v>2220.5160000000001</v>
      </c>
    </row>
    <row r="2262" spans="1:16" x14ac:dyDescent="0.25">
      <c r="A2262" s="9">
        <v>41757</v>
      </c>
      <c r="B2262">
        <v>2214.9540000000002</v>
      </c>
      <c r="C2262">
        <v>2216.9899999999998</v>
      </c>
      <c r="D2262">
        <v>2176.5070000000001</v>
      </c>
      <c r="E2262">
        <v>2179.4850000000001</v>
      </c>
      <c r="F2262">
        <v>2214.9540000000002</v>
      </c>
      <c r="O2262">
        <v>2216.9899999999998</v>
      </c>
      <c r="P2262">
        <v>2179.4850000000001</v>
      </c>
    </row>
    <row r="2263" spans="1:16" x14ac:dyDescent="0.25">
      <c r="A2263" s="9">
        <v>41758</v>
      </c>
      <c r="B2263">
        <v>2177.1750000000002</v>
      </c>
      <c r="C2263">
        <v>2205.0129999999999</v>
      </c>
      <c r="D2263">
        <v>2175.248</v>
      </c>
      <c r="E2263">
        <v>2204.4749999999999</v>
      </c>
      <c r="F2263">
        <v>2177.1750000000002</v>
      </c>
      <c r="O2263">
        <v>2205.0129999999999</v>
      </c>
      <c r="P2263">
        <v>2204.4749999999999</v>
      </c>
    </row>
    <row r="2264" spans="1:16" x14ac:dyDescent="0.25">
      <c r="A2264" s="9">
        <v>41759</v>
      </c>
      <c r="B2264">
        <v>2205.5340000000001</v>
      </c>
      <c r="C2264">
        <v>2221.6489999999999</v>
      </c>
      <c r="D2264">
        <v>2200.3449999999998</v>
      </c>
      <c r="E2264">
        <v>2215.1019999999999</v>
      </c>
      <c r="F2264">
        <v>2205.5340000000001</v>
      </c>
      <c r="O2264">
        <v>2221.6489999999999</v>
      </c>
      <c r="P2264">
        <v>2215.1019999999999</v>
      </c>
    </row>
    <row r="2265" spans="1:16" x14ac:dyDescent="0.25">
      <c r="A2265" s="9">
        <v>41764</v>
      </c>
      <c r="B2265">
        <v>2212.1390000000001</v>
      </c>
      <c r="C2265">
        <v>2220.2420000000002</v>
      </c>
      <c r="D2265">
        <v>2194.364</v>
      </c>
      <c r="E2265">
        <v>2219.3560000000002</v>
      </c>
      <c r="F2265">
        <v>2212.1390000000001</v>
      </c>
      <c r="O2265">
        <v>2220.2420000000002</v>
      </c>
      <c r="P2265">
        <v>2219.3560000000002</v>
      </c>
    </row>
    <row r="2266" spans="1:16" x14ac:dyDescent="0.25">
      <c r="A2266" s="9">
        <v>41765</v>
      </c>
      <c r="B2266">
        <v>2215.6280000000002</v>
      </c>
      <c r="C2266">
        <v>2232.8009999999999</v>
      </c>
      <c r="D2266">
        <v>2213.3879999999999</v>
      </c>
      <c r="E2266">
        <v>2223.8519999999999</v>
      </c>
      <c r="F2266">
        <v>2215.6280000000002</v>
      </c>
      <c r="O2266">
        <v>2232.8009999999999</v>
      </c>
      <c r="P2266">
        <v>2223.8519999999999</v>
      </c>
    </row>
    <row r="2267" spans="1:16" x14ac:dyDescent="0.25">
      <c r="A2267" s="9">
        <v>41766</v>
      </c>
      <c r="B2267">
        <v>2219.125</v>
      </c>
      <c r="C2267">
        <v>2219.125</v>
      </c>
      <c r="D2267">
        <v>2195.6550000000002</v>
      </c>
      <c r="E2267">
        <v>2196.7049999999999</v>
      </c>
      <c r="F2267">
        <v>2219.125</v>
      </c>
      <c r="O2267">
        <v>2219.125</v>
      </c>
      <c r="P2267">
        <v>2196.7049999999999</v>
      </c>
    </row>
    <row r="2268" spans="1:16" x14ac:dyDescent="0.25">
      <c r="A2268" s="9">
        <v>41767</v>
      </c>
      <c r="B2268">
        <v>2191.5320000000002</v>
      </c>
      <c r="C2268">
        <v>2226.212</v>
      </c>
      <c r="D2268">
        <v>2188.866</v>
      </c>
      <c r="E2268">
        <v>2195.7559999999999</v>
      </c>
      <c r="F2268">
        <v>2191.5320000000002</v>
      </c>
      <c r="O2268">
        <v>2226.212</v>
      </c>
      <c r="P2268">
        <v>2195.7559999999999</v>
      </c>
    </row>
    <row r="2269" spans="1:16" x14ac:dyDescent="0.25">
      <c r="A2269" s="9">
        <v>41768</v>
      </c>
      <c r="B2269">
        <v>2196.2939999999999</v>
      </c>
      <c r="C2269">
        <v>2200.087</v>
      </c>
      <c r="D2269">
        <v>2173.3710000000001</v>
      </c>
      <c r="E2269">
        <v>2185.5430000000001</v>
      </c>
      <c r="F2269">
        <v>2196.2939999999999</v>
      </c>
      <c r="O2269">
        <v>2200.087</v>
      </c>
      <c r="P2269">
        <v>2185.5430000000001</v>
      </c>
    </row>
    <row r="2270" spans="1:16" x14ac:dyDescent="0.25">
      <c r="A2270" s="9">
        <v>41771</v>
      </c>
      <c r="B2270">
        <v>2201.4369999999999</v>
      </c>
      <c r="C2270">
        <v>2243.6509999999998</v>
      </c>
      <c r="D2270">
        <v>2194.578</v>
      </c>
      <c r="E2270">
        <v>2243.1439999999998</v>
      </c>
      <c r="F2270">
        <v>2201.4369999999999</v>
      </c>
      <c r="O2270">
        <v>2243.6509999999998</v>
      </c>
      <c r="P2270">
        <v>2243.1439999999998</v>
      </c>
    </row>
    <row r="2271" spans="1:16" x14ac:dyDescent="0.25">
      <c r="A2271" s="9">
        <v>41772</v>
      </c>
      <c r="B2271">
        <v>2248.4670000000001</v>
      </c>
      <c r="C2271">
        <v>2251.6529999999998</v>
      </c>
      <c r="D2271">
        <v>2229.607</v>
      </c>
      <c r="E2271">
        <v>2239.2069999999999</v>
      </c>
      <c r="F2271">
        <v>2248.4670000000001</v>
      </c>
      <c r="O2271">
        <v>2251.6529999999998</v>
      </c>
      <c r="P2271">
        <v>2239.2069999999999</v>
      </c>
    </row>
    <row r="2272" spans="1:16" x14ac:dyDescent="0.25">
      <c r="A2272" s="9">
        <v>41773</v>
      </c>
      <c r="B2272">
        <v>2236.473</v>
      </c>
      <c r="C2272">
        <v>2243.15</v>
      </c>
      <c r="D2272">
        <v>2229.1</v>
      </c>
      <c r="E2272">
        <v>2235.1840000000002</v>
      </c>
      <c r="F2272">
        <v>2236.473</v>
      </c>
      <c r="O2272">
        <v>2243.15</v>
      </c>
      <c r="P2272">
        <v>2235.1840000000002</v>
      </c>
    </row>
    <row r="2273" spans="1:16" x14ac:dyDescent="0.25">
      <c r="A2273" s="9">
        <v>41774</v>
      </c>
      <c r="B2273">
        <v>2229.788</v>
      </c>
      <c r="C2273">
        <v>2231.6970000000001</v>
      </c>
      <c r="D2273">
        <v>2199.9949999999999</v>
      </c>
      <c r="E2273">
        <v>2201.8609999999999</v>
      </c>
      <c r="F2273">
        <v>2229.788</v>
      </c>
      <c r="O2273">
        <v>2231.6970000000001</v>
      </c>
      <c r="P2273">
        <v>2201.8609999999999</v>
      </c>
    </row>
    <row r="2274" spans="1:16" x14ac:dyDescent="0.25">
      <c r="A2274" s="9">
        <v>41775</v>
      </c>
      <c r="B2274">
        <v>2196.8890000000001</v>
      </c>
      <c r="C2274">
        <v>2200.4760000000001</v>
      </c>
      <c r="D2274">
        <v>2176.931</v>
      </c>
      <c r="E2274">
        <v>2196.808</v>
      </c>
      <c r="F2274">
        <v>2196.8890000000001</v>
      </c>
      <c r="O2274">
        <v>2200.4760000000001</v>
      </c>
      <c r="P2274">
        <v>2196.808</v>
      </c>
    </row>
    <row r="2275" spans="1:16" x14ac:dyDescent="0.25">
      <c r="A2275" s="9">
        <v>41778</v>
      </c>
      <c r="B2275">
        <v>2191.1280000000002</v>
      </c>
      <c r="C2275">
        <v>2191.1280000000002</v>
      </c>
      <c r="D2275">
        <v>2161.5030000000002</v>
      </c>
      <c r="E2275">
        <v>2174.4589999999998</v>
      </c>
      <c r="F2275">
        <v>2191.1280000000002</v>
      </c>
      <c r="O2275">
        <v>2191.1280000000002</v>
      </c>
      <c r="P2275">
        <v>2174.4589999999998</v>
      </c>
    </row>
    <row r="2276" spans="1:16" x14ac:dyDescent="0.25">
      <c r="A2276" s="9">
        <v>41779</v>
      </c>
      <c r="B2276">
        <v>2181.8270000000002</v>
      </c>
      <c r="C2276">
        <v>2193.9479999999999</v>
      </c>
      <c r="D2276">
        <v>2169.5</v>
      </c>
      <c r="E2276">
        <v>2174.0729999999999</v>
      </c>
      <c r="F2276">
        <v>2181.8270000000002</v>
      </c>
      <c r="O2276">
        <v>2193.9479999999999</v>
      </c>
      <c r="P2276">
        <v>2174.0729999999999</v>
      </c>
    </row>
    <row r="2277" spans="1:16" x14ac:dyDescent="0.25">
      <c r="A2277" s="9">
        <v>41780</v>
      </c>
      <c r="B2277">
        <v>2165.5189999999998</v>
      </c>
      <c r="C2277">
        <v>2194.0650000000001</v>
      </c>
      <c r="D2277">
        <v>2151.5889999999999</v>
      </c>
      <c r="E2277">
        <v>2193.585</v>
      </c>
      <c r="F2277">
        <v>2165.5189999999998</v>
      </c>
      <c r="O2277">
        <v>2194.0650000000001</v>
      </c>
      <c r="P2277">
        <v>2193.585</v>
      </c>
    </row>
    <row r="2278" spans="1:16" x14ac:dyDescent="0.25">
      <c r="A2278" s="9">
        <v>41781</v>
      </c>
      <c r="B2278">
        <v>2191.7020000000002</v>
      </c>
      <c r="C2278">
        <v>2211.5590000000002</v>
      </c>
      <c r="D2278">
        <v>2184.413</v>
      </c>
      <c r="E2278">
        <v>2185.1210000000001</v>
      </c>
      <c r="F2278">
        <v>2191.7020000000002</v>
      </c>
      <c r="O2278">
        <v>2211.5590000000002</v>
      </c>
      <c r="P2278">
        <v>2185.1210000000001</v>
      </c>
    </row>
    <row r="2279" spans="1:16" x14ac:dyDescent="0.25">
      <c r="A2279" s="9">
        <v>41782</v>
      </c>
      <c r="B2279">
        <v>2178.7379999999998</v>
      </c>
      <c r="C2279">
        <v>2198.8490000000002</v>
      </c>
      <c r="D2279">
        <v>2176.5549999999998</v>
      </c>
      <c r="E2279">
        <v>2198.7460000000001</v>
      </c>
      <c r="F2279">
        <v>2178.7379999999998</v>
      </c>
      <c r="O2279">
        <v>2198.8490000000002</v>
      </c>
      <c r="P2279">
        <v>2198.7460000000001</v>
      </c>
    </row>
    <row r="2280" spans="1:16" x14ac:dyDescent="0.25">
      <c r="A2280" s="9">
        <v>41785</v>
      </c>
      <c r="B2280">
        <v>2209.3159999999998</v>
      </c>
      <c r="C2280">
        <v>2222.42</v>
      </c>
      <c r="D2280">
        <v>2208.7170000000001</v>
      </c>
      <c r="E2280">
        <v>2218.1120000000001</v>
      </c>
      <c r="F2280">
        <v>2209.3159999999998</v>
      </c>
      <c r="O2280">
        <v>2222.42</v>
      </c>
      <c r="P2280">
        <v>2218.1120000000001</v>
      </c>
    </row>
    <row r="2281" spans="1:16" x14ac:dyDescent="0.25">
      <c r="A2281" s="9">
        <v>41786</v>
      </c>
      <c r="B2281">
        <v>2216.4459999999999</v>
      </c>
      <c r="C2281">
        <v>2223.3150000000001</v>
      </c>
      <c r="D2281">
        <v>2209.567</v>
      </c>
      <c r="E2281">
        <v>2210.8539999999998</v>
      </c>
      <c r="F2281">
        <v>2216.4459999999999</v>
      </c>
      <c r="O2281">
        <v>2223.3150000000001</v>
      </c>
      <c r="P2281">
        <v>2210.8539999999998</v>
      </c>
    </row>
    <row r="2282" spans="1:16" x14ac:dyDescent="0.25">
      <c r="A2282" s="9">
        <v>41787</v>
      </c>
      <c r="B2282">
        <v>2208.8980000000001</v>
      </c>
      <c r="C2282">
        <v>2228.4250000000002</v>
      </c>
      <c r="D2282">
        <v>2203.2440000000001</v>
      </c>
      <c r="E2282">
        <v>2225.098</v>
      </c>
      <c r="F2282">
        <v>2208.8980000000001</v>
      </c>
      <c r="O2282">
        <v>2228.4250000000002</v>
      </c>
      <c r="P2282">
        <v>2225.098</v>
      </c>
    </row>
    <row r="2283" spans="1:16" x14ac:dyDescent="0.25">
      <c r="A2283" s="9">
        <v>41788</v>
      </c>
      <c r="B2283">
        <v>2225.09</v>
      </c>
      <c r="C2283">
        <v>2229.3850000000002</v>
      </c>
      <c r="D2283">
        <v>2203.5340000000001</v>
      </c>
      <c r="E2283">
        <v>2205.06</v>
      </c>
      <c r="F2283">
        <v>2225.09</v>
      </c>
      <c r="O2283">
        <v>2229.3850000000002</v>
      </c>
      <c r="P2283">
        <v>2205.06</v>
      </c>
    </row>
    <row r="2284" spans="1:16" x14ac:dyDescent="0.25">
      <c r="A2284" s="9">
        <v>41789</v>
      </c>
      <c r="B2284">
        <v>2203.451</v>
      </c>
      <c r="C2284">
        <v>2214.8110000000001</v>
      </c>
      <c r="D2284">
        <v>2192.143</v>
      </c>
      <c r="E2284">
        <v>2204.886</v>
      </c>
      <c r="F2284">
        <v>2203.451</v>
      </c>
      <c r="O2284">
        <v>2214.8110000000001</v>
      </c>
      <c r="P2284">
        <v>2204.886</v>
      </c>
    </row>
    <row r="2285" spans="1:16" x14ac:dyDescent="0.25">
      <c r="A2285" s="9">
        <v>41793</v>
      </c>
      <c r="B2285">
        <v>2204.277</v>
      </c>
      <c r="C2285">
        <v>2213.7640000000001</v>
      </c>
      <c r="D2285">
        <v>2197.6529999999998</v>
      </c>
      <c r="E2285">
        <v>2198.355</v>
      </c>
      <c r="F2285">
        <v>2204.277</v>
      </c>
      <c r="O2285">
        <v>2213.7640000000001</v>
      </c>
      <c r="P2285">
        <v>2198.355</v>
      </c>
    </row>
    <row r="2286" spans="1:16" x14ac:dyDescent="0.25">
      <c r="A2286" s="9">
        <v>41794</v>
      </c>
      <c r="B2286">
        <v>2196.2020000000002</v>
      </c>
      <c r="C2286">
        <v>2197.317</v>
      </c>
      <c r="D2286">
        <v>2165.105</v>
      </c>
      <c r="E2286">
        <v>2175.2379999999998</v>
      </c>
      <c r="F2286">
        <v>2196.2020000000002</v>
      </c>
      <c r="O2286">
        <v>2197.317</v>
      </c>
      <c r="P2286">
        <v>2175.2379999999998</v>
      </c>
    </row>
    <row r="2287" spans="1:16" x14ac:dyDescent="0.25">
      <c r="A2287" s="9">
        <v>41795</v>
      </c>
      <c r="B2287">
        <v>2172.1860000000001</v>
      </c>
      <c r="C2287">
        <v>2194.9670000000001</v>
      </c>
      <c r="D2287">
        <v>2168.0880000000002</v>
      </c>
      <c r="E2287">
        <v>2194.348</v>
      </c>
      <c r="F2287">
        <v>2172.1860000000001</v>
      </c>
      <c r="O2287">
        <v>2194.9670000000001</v>
      </c>
      <c r="P2287">
        <v>2194.348</v>
      </c>
    </row>
    <row r="2288" spans="1:16" x14ac:dyDescent="0.25">
      <c r="A2288" s="9">
        <v>41796</v>
      </c>
      <c r="B2288">
        <v>2193.8890000000001</v>
      </c>
      <c r="C2288">
        <v>2193.8890000000001</v>
      </c>
      <c r="D2288">
        <v>2172.6889999999999</v>
      </c>
      <c r="E2288">
        <v>2181.3679999999999</v>
      </c>
      <c r="F2288">
        <v>2193.8890000000001</v>
      </c>
      <c r="O2288">
        <v>2193.8890000000001</v>
      </c>
      <c r="P2288">
        <v>2181.3679999999999</v>
      </c>
    </row>
    <row r="2289" spans="1:16" x14ac:dyDescent="0.25">
      <c r="A2289" s="9">
        <v>41799</v>
      </c>
      <c r="B2289">
        <v>2174.5659999999998</v>
      </c>
      <c r="C2289">
        <v>2190.9349999999999</v>
      </c>
      <c r="D2289">
        <v>2170.7640000000001</v>
      </c>
      <c r="E2289">
        <v>2174.4749999999999</v>
      </c>
      <c r="F2289">
        <v>2174.5659999999998</v>
      </c>
      <c r="O2289">
        <v>2190.9349999999999</v>
      </c>
      <c r="P2289">
        <v>2174.4749999999999</v>
      </c>
    </row>
    <row r="2290" spans="1:16" x14ac:dyDescent="0.25">
      <c r="A2290" s="9">
        <v>41800</v>
      </c>
      <c r="B2290">
        <v>2177.1950000000002</v>
      </c>
      <c r="C2290">
        <v>2201.6990000000001</v>
      </c>
      <c r="D2290">
        <v>2171.8670000000002</v>
      </c>
      <c r="E2290">
        <v>2201.625</v>
      </c>
      <c r="F2290">
        <v>2177.1950000000002</v>
      </c>
      <c r="O2290">
        <v>2201.6990000000001</v>
      </c>
      <c r="P2290">
        <v>2201.625</v>
      </c>
    </row>
    <row r="2291" spans="1:16" x14ac:dyDescent="0.25">
      <c r="A2291" s="9">
        <v>41801</v>
      </c>
      <c r="B2291">
        <v>2199.1559999999999</v>
      </c>
      <c r="C2291">
        <v>2210.2710000000002</v>
      </c>
      <c r="D2291">
        <v>2196.7660000000001</v>
      </c>
      <c r="E2291">
        <v>2209.183</v>
      </c>
      <c r="F2291">
        <v>2199.1559999999999</v>
      </c>
      <c r="O2291">
        <v>2210.2710000000002</v>
      </c>
      <c r="P2291">
        <v>2209.183</v>
      </c>
    </row>
    <row r="2292" spans="1:16" x14ac:dyDescent="0.25">
      <c r="A2292" s="9">
        <v>41802</v>
      </c>
      <c r="B2292">
        <v>2205.8159999999998</v>
      </c>
      <c r="C2292">
        <v>2205.9140000000002</v>
      </c>
      <c r="D2292">
        <v>2192.3359999999998</v>
      </c>
      <c r="E2292">
        <v>2198.4490000000001</v>
      </c>
      <c r="F2292">
        <v>2205.8159999999998</v>
      </c>
      <c r="O2292">
        <v>2205.9140000000002</v>
      </c>
      <c r="P2292">
        <v>2198.4490000000001</v>
      </c>
    </row>
    <row r="2293" spans="1:16" x14ac:dyDescent="0.25">
      <c r="A2293" s="9">
        <v>41803</v>
      </c>
      <c r="B2293">
        <v>2194.453</v>
      </c>
      <c r="C2293">
        <v>2227.9830000000002</v>
      </c>
      <c r="D2293">
        <v>2193.8789999999999</v>
      </c>
      <c r="E2293">
        <v>2226.232</v>
      </c>
      <c r="F2293">
        <v>2194.453</v>
      </c>
      <c r="O2293">
        <v>2227.9830000000002</v>
      </c>
      <c r="P2293">
        <v>2226.232</v>
      </c>
    </row>
    <row r="2294" spans="1:16" x14ac:dyDescent="0.25">
      <c r="A2294" s="9">
        <v>41806</v>
      </c>
      <c r="B2294">
        <v>2229.5810000000001</v>
      </c>
      <c r="C2294">
        <v>2249.9540000000002</v>
      </c>
      <c r="D2294">
        <v>2229.5810000000001</v>
      </c>
      <c r="E2294">
        <v>2248.837</v>
      </c>
      <c r="F2294">
        <v>2229.5810000000001</v>
      </c>
      <c r="O2294">
        <v>2249.9540000000002</v>
      </c>
      <c r="P2294">
        <v>2248.837</v>
      </c>
    </row>
    <row r="2295" spans="1:16" x14ac:dyDescent="0.25">
      <c r="A2295" s="9">
        <v>41807</v>
      </c>
      <c r="B2295">
        <v>2245.5810000000001</v>
      </c>
      <c r="C2295">
        <v>2245.5810000000001</v>
      </c>
      <c r="D2295">
        <v>2227.6179999999999</v>
      </c>
      <c r="E2295">
        <v>2230.038</v>
      </c>
      <c r="F2295">
        <v>2245.5810000000001</v>
      </c>
      <c r="O2295">
        <v>2245.5810000000001</v>
      </c>
      <c r="P2295">
        <v>2230.038</v>
      </c>
    </row>
    <row r="2296" spans="1:16" x14ac:dyDescent="0.25">
      <c r="A2296" s="9">
        <v>41808</v>
      </c>
      <c r="B2296">
        <v>2224.8620000000001</v>
      </c>
      <c r="C2296">
        <v>2225.538</v>
      </c>
      <c r="D2296">
        <v>2206.0819999999999</v>
      </c>
      <c r="E2296">
        <v>2208.6559999999999</v>
      </c>
      <c r="F2296">
        <v>2224.8620000000001</v>
      </c>
      <c r="O2296">
        <v>2225.538</v>
      </c>
      <c r="P2296">
        <v>2208.6559999999999</v>
      </c>
    </row>
    <row r="2297" spans="1:16" x14ac:dyDescent="0.25">
      <c r="A2297" s="9">
        <v>41809</v>
      </c>
      <c r="B2297">
        <v>2208.8519999999999</v>
      </c>
      <c r="C2297">
        <v>2212.6970000000001</v>
      </c>
      <c r="D2297">
        <v>2156.4670000000001</v>
      </c>
      <c r="E2297">
        <v>2163.0680000000002</v>
      </c>
      <c r="F2297">
        <v>2208.8519999999999</v>
      </c>
      <c r="O2297">
        <v>2212.6970000000001</v>
      </c>
      <c r="P2297">
        <v>2163.0680000000002</v>
      </c>
    </row>
    <row r="2298" spans="1:16" x14ac:dyDescent="0.25">
      <c r="A2298" s="9">
        <v>41810</v>
      </c>
      <c r="B2298">
        <v>2160.328</v>
      </c>
      <c r="C2298">
        <v>2180.7979999999998</v>
      </c>
      <c r="D2298">
        <v>2160.328</v>
      </c>
      <c r="E2298">
        <v>2180.2469999999998</v>
      </c>
      <c r="F2298">
        <v>2160.328</v>
      </c>
      <c r="O2298">
        <v>2180.7979999999998</v>
      </c>
      <c r="P2298">
        <v>2180.2469999999998</v>
      </c>
    </row>
    <row r="2299" spans="1:16" x14ac:dyDescent="0.25">
      <c r="A2299" s="9">
        <v>41813</v>
      </c>
      <c r="B2299">
        <v>2179.3220000000001</v>
      </c>
      <c r="C2299">
        <v>2190.89</v>
      </c>
      <c r="D2299">
        <v>2176.297</v>
      </c>
      <c r="E2299">
        <v>2179.5100000000002</v>
      </c>
      <c r="F2299">
        <v>2179.3220000000001</v>
      </c>
      <c r="O2299">
        <v>2190.89</v>
      </c>
      <c r="P2299">
        <v>2179.5100000000002</v>
      </c>
    </row>
    <row r="2300" spans="1:16" x14ac:dyDescent="0.25">
      <c r="A2300" s="9">
        <v>41814</v>
      </c>
      <c r="B2300">
        <v>2175.9229999999998</v>
      </c>
      <c r="C2300">
        <v>2190.7020000000002</v>
      </c>
      <c r="D2300">
        <v>2173.8000000000002</v>
      </c>
      <c r="E2300">
        <v>2189.654</v>
      </c>
      <c r="F2300">
        <v>2175.9229999999998</v>
      </c>
      <c r="O2300">
        <v>2190.7020000000002</v>
      </c>
      <c r="P2300">
        <v>2189.654</v>
      </c>
    </row>
    <row r="2301" spans="1:16" x14ac:dyDescent="0.25">
      <c r="A2301" s="9">
        <v>41815</v>
      </c>
      <c r="B2301">
        <v>2186.0830000000001</v>
      </c>
      <c r="C2301">
        <v>2186.2660000000001</v>
      </c>
      <c r="D2301">
        <v>2171.3580000000002</v>
      </c>
      <c r="E2301">
        <v>2182.0680000000002</v>
      </c>
      <c r="F2301">
        <v>2186.0830000000001</v>
      </c>
      <c r="O2301">
        <v>2186.2660000000001</v>
      </c>
      <c r="P2301">
        <v>2182.0680000000002</v>
      </c>
    </row>
    <row r="2302" spans="1:16" x14ac:dyDescent="0.25">
      <c r="A2302" s="9">
        <v>41816</v>
      </c>
      <c r="B2302">
        <v>2183.636</v>
      </c>
      <c r="C2302">
        <v>2202.877</v>
      </c>
      <c r="D2302">
        <v>2183.2260000000001</v>
      </c>
      <c r="E2302">
        <v>2202.674</v>
      </c>
      <c r="F2302">
        <v>2183.636</v>
      </c>
      <c r="O2302">
        <v>2202.877</v>
      </c>
      <c r="P2302">
        <v>2202.674</v>
      </c>
    </row>
    <row r="2303" spans="1:16" x14ac:dyDescent="0.25">
      <c r="A2303" s="9">
        <v>41817</v>
      </c>
      <c r="B2303">
        <v>2197.1790000000001</v>
      </c>
      <c r="C2303">
        <v>2219.0430000000001</v>
      </c>
      <c r="D2303">
        <v>2191.268</v>
      </c>
      <c r="E2303">
        <v>2212.9160000000002</v>
      </c>
      <c r="F2303">
        <v>2197.1790000000001</v>
      </c>
      <c r="O2303">
        <v>2219.0430000000001</v>
      </c>
      <c r="P2303">
        <v>2212.9160000000002</v>
      </c>
    </row>
    <row r="2304" spans="1:16" x14ac:dyDescent="0.25">
      <c r="A2304" s="9">
        <v>41820</v>
      </c>
      <c r="B2304">
        <v>2219.855</v>
      </c>
      <c r="C2304">
        <v>2232.8690000000001</v>
      </c>
      <c r="D2304">
        <v>2214.6219999999998</v>
      </c>
      <c r="E2304">
        <v>2232.0770000000002</v>
      </c>
      <c r="F2304">
        <v>2219.855</v>
      </c>
      <c r="O2304">
        <v>2232.8690000000001</v>
      </c>
      <c r="P2304">
        <v>2232.0770000000002</v>
      </c>
    </row>
    <row r="2305" spans="1:16" x14ac:dyDescent="0.25">
      <c r="A2305" s="9">
        <v>41821</v>
      </c>
      <c r="B2305">
        <v>2233.1909999999998</v>
      </c>
      <c r="C2305">
        <v>2240.5360000000001</v>
      </c>
      <c r="D2305">
        <v>2225.1819999999998</v>
      </c>
      <c r="E2305">
        <v>2238.4630000000002</v>
      </c>
      <c r="F2305">
        <v>2233.1909999999998</v>
      </c>
      <c r="O2305">
        <v>2240.5360000000001</v>
      </c>
      <c r="P2305">
        <v>2238.4630000000002</v>
      </c>
    </row>
    <row r="2306" spans="1:16" x14ac:dyDescent="0.25">
      <c r="A2306" s="9">
        <v>41822</v>
      </c>
      <c r="B2306">
        <v>2237.1860000000001</v>
      </c>
      <c r="C2306">
        <v>2258.7739999999999</v>
      </c>
      <c r="D2306">
        <v>2231.2820000000002</v>
      </c>
      <c r="E2306">
        <v>2258.1689999999999</v>
      </c>
      <c r="F2306">
        <v>2237.1860000000001</v>
      </c>
      <c r="O2306">
        <v>2258.7739999999999</v>
      </c>
      <c r="P2306">
        <v>2258.1689999999999</v>
      </c>
    </row>
    <row r="2307" spans="1:16" x14ac:dyDescent="0.25">
      <c r="A2307" s="9">
        <v>41823</v>
      </c>
      <c r="B2307">
        <v>2256.1190000000001</v>
      </c>
      <c r="C2307">
        <v>2281.2750000000001</v>
      </c>
      <c r="D2307">
        <v>2252.779</v>
      </c>
      <c r="E2307">
        <v>2275.2020000000002</v>
      </c>
      <c r="F2307">
        <v>2256.1190000000001</v>
      </c>
      <c r="O2307">
        <v>2281.2750000000001</v>
      </c>
      <c r="P2307">
        <v>2275.2020000000002</v>
      </c>
    </row>
    <row r="2308" spans="1:16" x14ac:dyDescent="0.25">
      <c r="A2308" s="9">
        <v>41824</v>
      </c>
      <c r="B2308">
        <v>2275.8960000000002</v>
      </c>
      <c r="C2308">
        <v>2279.17</v>
      </c>
      <c r="D2308">
        <v>2263.3069999999998</v>
      </c>
      <c r="E2308">
        <v>2267.2199999999998</v>
      </c>
      <c r="F2308">
        <v>2275.8960000000002</v>
      </c>
      <c r="O2308">
        <v>2279.17</v>
      </c>
      <c r="P2308">
        <v>2267.2199999999998</v>
      </c>
    </row>
    <row r="2309" spans="1:16" x14ac:dyDescent="0.25">
      <c r="A2309" s="9">
        <v>41827</v>
      </c>
      <c r="B2309">
        <v>2264.931</v>
      </c>
      <c r="C2309">
        <v>2274.5390000000002</v>
      </c>
      <c r="D2309">
        <v>2255.2049999999999</v>
      </c>
      <c r="E2309">
        <v>2266.7240000000002</v>
      </c>
      <c r="F2309">
        <v>2264.931</v>
      </c>
      <c r="O2309">
        <v>2274.5390000000002</v>
      </c>
      <c r="P2309">
        <v>2266.7240000000002</v>
      </c>
    </row>
    <row r="2310" spans="1:16" x14ac:dyDescent="0.25">
      <c r="A2310" s="9">
        <v>41828</v>
      </c>
      <c r="B2310">
        <v>2265.8760000000002</v>
      </c>
      <c r="C2310">
        <v>2278.538</v>
      </c>
      <c r="D2310">
        <v>2249.8969999999999</v>
      </c>
      <c r="E2310">
        <v>2277.4299999999998</v>
      </c>
      <c r="F2310">
        <v>2265.8760000000002</v>
      </c>
      <c r="O2310">
        <v>2278.538</v>
      </c>
      <c r="P2310">
        <v>2277.4299999999998</v>
      </c>
    </row>
    <row r="2311" spans="1:16" x14ac:dyDescent="0.25">
      <c r="A2311" s="9">
        <v>41829</v>
      </c>
      <c r="B2311">
        <v>2271.6550000000002</v>
      </c>
      <c r="C2311">
        <v>2272.0169999999998</v>
      </c>
      <c r="D2311">
        <v>2241.9920000000002</v>
      </c>
      <c r="E2311">
        <v>2243.19</v>
      </c>
      <c r="F2311">
        <v>2271.6550000000002</v>
      </c>
      <c r="O2311">
        <v>2272.0169999999998</v>
      </c>
      <c r="P2311">
        <v>2243.19</v>
      </c>
    </row>
    <row r="2312" spans="1:16" x14ac:dyDescent="0.25">
      <c r="A2312" s="9">
        <v>41830</v>
      </c>
      <c r="B2312">
        <v>2241.7800000000002</v>
      </c>
      <c r="C2312">
        <v>2251.3470000000002</v>
      </c>
      <c r="D2312">
        <v>2234.9229999999998</v>
      </c>
      <c r="E2312">
        <v>2238.5590000000002</v>
      </c>
      <c r="F2312">
        <v>2241.7800000000002</v>
      </c>
      <c r="O2312">
        <v>2251.3470000000002</v>
      </c>
      <c r="P2312">
        <v>2238.5590000000002</v>
      </c>
    </row>
    <row r="2313" spans="1:16" x14ac:dyDescent="0.25">
      <c r="A2313" s="9">
        <v>41831</v>
      </c>
      <c r="B2313">
        <v>2232.085</v>
      </c>
      <c r="C2313">
        <v>2256.7399999999998</v>
      </c>
      <c r="D2313">
        <v>2230.5520000000001</v>
      </c>
      <c r="E2313">
        <v>2247.163</v>
      </c>
      <c r="F2313">
        <v>2232.085</v>
      </c>
      <c r="O2313">
        <v>2256.7399999999998</v>
      </c>
      <c r="P2313">
        <v>2247.163</v>
      </c>
    </row>
    <row r="2314" spans="1:16" x14ac:dyDescent="0.25">
      <c r="A2314" s="9">
        <v>41834</v>
      </c>
      <c r="B2314">
        <v>2247.9050000000002</v>
      </c>
      <c r="C2314">
        <v>2284.5990000000002</v>
      </c>
      <c r="D2314">
        <v>2247.86</v>
      </c>
      <c r="E2314">
        <v>2284.319</v>
      </c>
      <c r="F2314">
        <v>2247.9050000000002</v>
      </c>
      <c r="O2314">
        <v>2284.5990000000002</v>
      </c>
      <c r="P2314">
        <v>2284.319</v>
      </c>
    </row>
    <row r="2315" spans="1:16" x14ac:dyDescent="0.25">
      <c r="A2315" s="9">
        <v>41835</v>
      </c>
      <c r="B2315">
        <v>2283.5459999999998</v>
      </c>
      <c r="C2315">
        <v>2288.4540000000002</v>
      </c>
      <c r="D2315">
        <v>2271.8209999999999</v>
      </c>
      <c r="E2315">
        <v>2288.4540000000002</v>
      </c>
      <c r="F2315">
        <v>2283.5459999999998</v>
      </c>
      <c r="O2315">
        <v>2288.4540000000002</v>
      </c>
      <c r="P2315">
        <v>2288.4540000000002</v>
      </c>
    </row>
    <row r="2316" spans="1:16" x14ac:dyDescent="0.25">
      <c r="A2316" s="9">
        <v>41836</v>
      </c>
      <c r="B2316">
        <v>2286.7919999999999</v>
      </c>
      <c r="C2316">
        <v>2296.1529999999998</v>
      </c>
      <c r="D2316">
        <v>2271.9929999999999</v>
      </c>
      <c r="E2316">
        <v>2278.058</v>
      </c>
      <c r="F2316">
        <v>2286.7919999999999</v>
      </c>
      <c r="O2316">
        <v>2296.1529999999998</v>
      </c>
      <c r="P2316">
        <v>2278.058</v>
      </c>
    </row>
    <row r="2317" spans="1:16" x14ac:dyDescent="0.25">
      <c r="A2317" s="9">
        <v>41837</v>
      </c>
      <c r="B2317">
        <v>2273.0630000000001</v>
      </c>
      <c r="C2317">
        <v>2273.0630000000001</v>
      </c>
      <c r="D2317">
        <v>2251.1990000000001</v>
      </c>
      <c r="E2317">
        <v>2264.924</v>
      </c>
      <c r="F2317">
        <v>2273.0630000000001</v>
      </c>
      <c r="O2317">
        <v>2273.0630000000001</v>
      </c>
      <c r="P2317">
        <v>2264.924</v>
      </c>
    </row>
    <row r="2318" spans="1:16" x14ac:dyDescent="0.25">
      <c r="A2318" s="9">
        <v>41838</v>
      </c>
      <c r="B2318">
        <v>2255.056</v>
      </c>
      <c r="C2318">
        <v>2283.9830000000002</v>
      </c>
      <c r="D2318">
        <v>2252.6010000000001</v>
      </c>
      <c r="E2318">
        <v>2272.4470000000001</v>
      </c>
      <c r="F2318">
        <v>2255.056</v>
      </c>
      <c r="O2318">
        <v>2283.9830000000002</v>
      </c>
      <c r="P2318">
        <v>2272.4470000000001</v>
      </c>
    </row>
    <row r="2319" spans="1:16" x14ac:dyDescent="0.25">
      <c r="A2319" s="9">
        <v>41841</v>
      </c>
      <c r="B2319">
        <v>2271.3910000000001</v>
      </c>
      <c r="C2319">
        <v>2274.6329999999998</v>
      </c>
      <c r="D2319">
        <v>2260.212</v>
      </c>
      <c r="E2319">
        <v>2265.6619999999998</v>
      </c>
      <c r="F2319">
        <v>2271.3910000000001</v>
      </c>
      <c r="O2319">
        <v>2274.6329999999998</v>
      </c>
      <c r="P2319">
        <v>2265.6619999999998</v>
      </c>
    </row>
    <row r="2320" spans="1:16" x14ac:dyDescent="0.25">
      <c r="A2320" s="9">
        <v>41842</v>
      </c>
      <c r="B2320">
        <v>2264.8409999999999</v>
      </c>
      <c r="C2320">
        <v>2305.98</v>
      </c>
      <c r="D2320">
        <v>2263.9409999999998</v>
      </c>
      <c r="E2320">
        <v>2305.3069999999998</v>
      </c>
      <c r="F2320">
        <v>2264.8409999999999</v>
      </c>
      <c r="O2320">
        <v>2305.98</v>
      </c>
      <c r="P2320">
        <v>2305.3069999999998</v>
      </c>
    </row>
    <row r="2321" spans="1:16" x14ac:dyDescent="0.25">
      <c r="A2321" s="9">
        <v>41843</v>
      </c>
      <c r="B2321">
        <v>2306.4679999999998</v>
      </c>
      <c r="C2321">
        <v>2319.6559999999999</v>
      </c>
      <c r="D2321">
        <v>2294.6320000000001</v>
      </c>
      <c r="E2321">
        <v>2304.73</v>
      </c>
      <c r="F2321">
        <v>2306.4679999999998</v>
      </c>
      <c r="O2321">
        <v>2319.6559999999999</v>
      </c>
      <c r="P2321">
        <v>2304.73</v>
      </c>
    </row>
    <row r="2322" spans="1:16" x14ac:dyDescent="0.25">
      <c r="A2322" s="9">
        <v>41844</v>
      </c>
      <c r="B2322">
        <v>2310.453</v>
      </c>
      <c r="C2322">
        <v>2334.924</v>
      </c>
      <c r="D2322">
        <v>2305.7510000000002</v>
      </c>
      <c r="E2322">
        <v>2331.59</v>
      </c>
      <c r="F2322">
        <v>2310.453</v>
      </c>
      <c r="O2322">
        <v>2334.924</v>
      </c>
      <c r="P2322">
        <v>2331.59</v>
      </c>
    </row>
    <row r="2323" spans="1:16" x14ac:dyDescent="0.25">
      <c r="A2323" s="9">
        <v>41845</v>
      </c>
      <c r="B2323">
        <v>2335.3969999999999</v>
      </c>
      <c r="C2323">
        <v>2358.1</v>
      </c>
      <c r="D2323">
        <v>2332.712</v>
      </c>
      <c r="E2323">
        <v>2358.1</v>
      </c>
      <c r="F2323">
        <v>2335.3969999999999</v>
      </c>
      <c r="O2323">
        <v>2358.1</v>
      </c>
      <c r="P2323">
        <v>2358.1</v>
      </c>
    </row>
    <row r="2324" spans="1:16" x14ac:dyDescent="0.25">
      <c r="A2324" s="9">
        <v>41848</v>
      </c>
      <c r="B2324">
        <v>2369.3780000000002</v>
      </c>
      <c r="C2324">
        <v>2410.2829999999999</v>
      </c>
      <c r="D2324">
        <v>2368.67</v>
      </c>
      <c r="E2324">
        <v>2409.3710000000001</v>
      </c>
      <c r="F2324">
        <v>2369.3780000000002</v>
      </c>
      <c r="O2324">
        <v>2410.2829999999999</v>
      </c>
      <c r="P2324">
        <v>2409.3710000000001</v>
      </c>
    </row>
    <row r="2325" spans="1:16" x14ac:dyDescent="0.25">
      <c r="A2325" s="9">
        <v>41849</v>
      </c>
      <c r="B2325">
        <v>2416.107</v>
      </c>
      <c r="C2325">
        <v>2443.3829999999998</v>
      </c>
      <c r="D2325">
        <v>2406.9960000000001</v>
      </c>
      <c r="E2325">
        <v>2433.9899999999998</v>
      </c>
      <c r="F2325">
        <v>2416.107</v>
      </c>
      <c r="O2325">
        <v>2443.3829999999998</v>
      </c>
      <c r="P2325">
        <v>2433.9899999999998</v>
      </c>
    </row>
    <row r="2326" spans="1:16" x14ac:dyDescent="0.25">
      <c r="A2326" s="9">
        <v>41850</v>
      </c>
      <c r="B2326">
        <v>2423.578</v>
      </c>
      <c r="C2326">
        <v>2435.471</v>
      </c>
      <c r="D2326">
        <v>2412.2939999999999</v>
      </c>
      <c r="E2326">
        <v>2423.9</v>
      </c>
      <c r="F2326">
        <v>2423.578</v>
      </c>
      <c r="O2326">
        <v>2435.471</v>
      </c>
      <c r="P2326">
        <v>2423.9</v>
      </c>
    </row>
    <row r="2327" spans="1:16" x14ac:dyDescent="0.25">
      <c r="A2327" s="9">
        <v>41851</v>
      </c>
      <c r="B2327">
        <v>2419.4870000000001</v>
      </c>
      <c r="C2327">
        <v>2450.5039999999999</v>
      </c>
      <c r="D2327">
        <v>2418.1869999999999</v>
      </c>
      <c r="E2327">
        <v>2450.5039999999999</v>
      </c>
      <c r="F2327">
        <v>2419.4870000000001</v>
      </c>
      <c r="O2327">
        <v>2450.5039999999999</v>
      </c>
      <c r="P2327">
        <v>2450.5039999999999</v>
      </c>
    </row>
    <row r="2328" spans="1:16" x14ac:dyDescent="0.25">
      <c r="A2328" s="9">
        <v>41852</v>
      </c>
      <c r="B2328">
        <v>2440.703</v>
      </c>
      <c r="C2328">
        <v>2467.7950000000001</v>
      </c>
      <c r="D2328">
        <v>2426.9760000000001</v>
      </c>
      <c r="E2328">
        <v>2432.2710000000002</v>
      </c>
      <c r="F2328">
        <v>2440.703</v>
      </c>
      <c r="O2328">
        <v>2467.7950000000001</v>
      </c>
      <c r="P2328">
        <v>2432.2710000000002</v>
      </c>
    </row>
    <row r="2329" spans="1:16" x14ac:dyDescent="0.25">
      <c r="A2329" s="9">
        <v>41855</v>
      </c>
      <c r="B2329">
        <v>2435.4769999999999</v>
      </c>
      <c r="C2329">
        <v>2472.0169999999998</v>
      </c>
      <c r="D2329">
        <v>2433.4299999999998</v>
      </c>
      <c r="E2329">
        <v>2471.797</v>
      </c>
      <c r="F2329">
        <v>2435.4769999999999</v>
      </c>
      <c r="O2329">
        <v>2472.0169999999998</v>
      </c>
      <c r="P2329">
        <v>2471.797</v>
      </c>
    </row>
    <row r="2330" spans="1:16" x14ac:dyDescent="0.25">
      <c r="A2330" s="9">
        <v>41856</v>
      </c>
      <c r="B2330">
        <v>2472.2489999999998</v>
      </c>
      <c r="C2330">
        <v>2475.3220000000001</v>
      </c>
      <c r="D2330">
        <v>2454.9169999999999</v>
      </c>
      <c r="E2330">
        <v>2471.395</v>
      </c>
      <c r="F2330">
        <v>2472.2489999999998</v>
      </c>
      <c r="O2330">
        <v>2475.3220000000001</v>
      </c>
      <c r="P2330">
        <v>2471.395</v>
      </c>
    </row>
    <row r="2331" spans="1:16" x14ac:dyDescent="0.25">
      <c r="A2331" s="9">
        <v>41857</v>
      </c>
      <c r="B2331">
        <v>2462.136</v>
      </c>
      <c r="C2331">
        <v>2485.4789999999998</v>
      </c>
      <c r="D2331">
        <v>2447.0720000000001</v>
      </c>
      <c r="E2331">
        <v>2478.5830000000001</v>
      </c>
      <c r="F2331">
        <v>2462.136</v>
      </c>
      <c r="O2331">
        <v>2485.4789999999998</v>
      </c>
      <c r="P2331">
        <v>2478.5830000000001</v>
      </c>
    </row>
    <row r="2332" spans="1:16" x14ac:dyDescent="0.25">
      <c r="A2332" s="9">
        <v>41858</v>
      </c>
      <c r="B2332">
        <v>2477.4189999999999</v>
      </c>
      <c r="C2332">
        <v>2484.5790000000002</v>
      </c>
      <c r="D2332">
        <v>2445.3960000000002</v>
      </c>
      <c r="E2332">
        <v>2447.2869999999998</v>
      </c>
      <c r="F2332">
        <v>2477.4189999999999</v>
      </c>
      <c r="O2332">
        <v>2484.5790000000002</v>
      </c>
      <c r="P2332">
        <v>2447.2869999999998</v>
      </c>
    </row>
    <row r="2333" spans="1:16" x14ac:dyDescent="0.25">
      <c r="A2333" s="9">
        <v>41859</v>
      </c>
      <c r="B2333">
        <v>2444.4070000000002</v>
      </c>
      <c r="C2333">
        <v>2459.4169999999999</v>
      </c>
      <c r="D2333">
        <v>2438.0889999999999</v>
      </c>
      <c r="E2333">
        <v>2452.5300000000002</v>
      </c>
      <c r="F2333">
        <v>2444.4070000000002</v>
      </c>
      <c r="O2333">
        <v>2459.4169999999999</v>
      </c>
      <c r="P2333">
        <v>2452.5300000000002</v>
      </c>
    </row>
    <row r="2334" spans="1:16" x14ac:dyDescent="0.25">
      <c r="A2334" s="9">
        <v>41862</v>
      </c>
      <c r="B2334">
        <v>2455.19</v>
      </c>
      <c r="C2334">
        <v>2495.585</v>
      </c>
      <c r="D2334">
        <v>2455.19</v>
      </c>
      <c r="E2334">
        <v>2495.585</v>
      </c>
      <c r="F2334">
        <v>2455.19</v>
      </c>
      <c r="O2334">
        <v>2495.585</v>
      </c>
      <c r="P2334">
        <v>2495.585</v>
      </c>
    </row>
    <row r="2335" spans="1:16" x14ac:dyDescent="0.25">
      <c r="A2335" s="9">
        <v>41863</v>
      </c>
      <c r="B2335">
        <v>2494.0590000000002</v>
      </c>
      <c r="C2335">
        <v>2498.5819999999999</v>
      </c>
      <c r="D2335">
        <v>2484.4920000000002</v>
      </c>
      <c r="E2335">
        <v>2498.136</v>
      </c>
      <c r="F2335">
        <v>2494.0590000000002</v>
      </c>
      <c r="O2335">
        <v>2498.5819999999999</v>
      </c>
      <c r="P2335">
        <v>2498.136</v>
      </c>
    </row>
    <row r="2336" spans="1:16" x14ac:dyDescent="0.25">
      <c r="A2336" s="9">
        <v>41864</v>
      </c>
      <c r="B2336">
        <v>2499.3200000000002</v>
      </c>
      <c r="C2336">
        <v>2511.7049999999999</v>
      </c>
      <c r="D2336">
        <v>2474.9250000000002</v>
      </c>
      <c r="E2336">
        <v>2503.2089999999998</v>
      </c>
      <c r="F2336">
        <v>2499.3200000000002</v>
      </c>
      <c r="O2336">
        <v>2511.7049999999999</v>
      </c>
      <c r="P2336">
        <v>2503.2089999999998</v>
      </c>
    </row>
    <row r="2337" spans="1:16" x14ac:dyDescent="0.25">
      <c r="A2337" s="9">
        <v>41865</v>
      </c>
      <c r="B2337">
        <v>2501.0630000000001</v>
      </c>
      <c r="C2337">
        <v>2514.6370000000002</v>
      </c>
      <c r="D2337">
        <v>2479.8670000000002</v>
      </c>
      <c r="E2337">
        <v>2483.6129999999998</v>
      </c>
      <c r="F2337">
        <v>2501.0630000000001</v>
      </c>
      <c r="O2337">
        <v>2514.6370000000002</v>
      </c>
      <c r="P2337">
        <v>2483.6129999999998</v>
      </c>
    </row>
    <row r="2338" spans="1:16" x14ac:dyDescent="0.25">
      <c r="A2338" s="9">
        <v>41866</v>
      </c>
      <c r="B2338">
        <v>2480.636</v>
      </c>
      <c r="C2338">
        <v>2504.6289999999999</v>
      </c>
      <c r="D2338">
        <v>2471.9679999999998</v>
      </c>
      <c r="E2338">
        <v>2501.6289999999999</v>
      </c>
      <c r="F2338">
        <v>2480.636</v>
      </c>
      <c r="O2338">
        <v>2504.6289999999999</v>
      </c>
      <c r="P2338">
        <v>2501.6289999999999</v>
      </c>
    </row>
    <row r="2339" spans="1:16" x14ac:dyDescent="0.25">
      <c r="A2339" s="9">
        <v>41869</v>
      </c>
      <c r="B2339">
        <v>2502.9720000000002</v>
      </c>
      <c r="C2339">
        <v>2520.741</v>
      </c>
      <c r="D2339">
        <v>2502.9720000000002</v>
      </c>
      <c r="E2339">
        <v>2520.741</v>
      </c>
      <c r="F2339">
        <v>2502.9720000000002</v>
      </c>
      <c r="O2339">
        <v>2520.741</v>
      </c>
      <c r="P2339">
        <v>2520.741</v>
      </c>
    </row>
    <row r="2340" spans="1:16" x14ac:dyDescent="0.25">
      <c r="A2340" s="9">
        <v>41870</v>
      </c>
      <c r="B2340">
        <v>2523.6909999999998</v>
      </c>
      <c r="C2340">
        <v>2523.884</v>
      </c>
      <c r="D2340">
        <v>2501.5349999999999</v>
      </c>
      <c r="E2340">
        <v>2520.1060000000002</v>
      </c>
      <c r="F2340">
        <v>2523.6909999999998</v>
      </c>
      <c r="O2340">
        <v>2523.884</v>
      </c>
      <c r="P2340">
        <v>2520.1060000000002</v>
      </c>
    </row>
    <row r="2341" spans="1:16" x14ac:dyDescent="0.25">
      <c r="A2341" s="9">
        <v>41871</v>
      </c>
      <c r="B2341">
        <v>2512.5529999999999</v>
      </c>
      <c r="C2341">
        <v>2517.6979999999999</v>
      </c>
      <c r="D2341">
        <v>2499.5430000000001</v>
      </c>
      <c r="E2341">
        <v>2505.3710000000001</v>
      </c>
      <c r="F2341">
        <v>2512.5529999999999</v>
      </c>
      <c r="O2341">
        <v>2517.6979999999999</v>
      </c>
      <c r="P2341">
        <v>2505.3710000000001</v>
      </c>
    </row>
    <row r="2342" spans="1:16" x14ac:dyDescent="0.25">
      <c r="A2342" s="9">
        <v>41872</v>
      </c>
      <c r="B2342">
        <v>2505.348</v>
      </c>
      <c r="C2342">
        <v>2507.1849999999999</v>
      </c>
      <c r="D2342">
        <v>2461.375</v>
      </c>
      <c r="E2342">
        <v>2484.306</v>
      </c>
      <c r="F2342">
        <v>2505.348</v>
      </c>
      <c r="O2342">
        <v>2507.1849999999999</v>
      </c>
      <c r="P2342">
        <v>2484.306</v>
      </c>
    </row>
    <row r="2343" spans="1:16" x14ac:dyDescent="0.25">
      <c r="A2343" s="9">
        <v>41873</v>
      </c>
      <c r="B2343">
        <v>2481.623</v>
      </c>
      <c r="C2343">
        <v>2497.1060000000002</v>
      </c>
      <c r="D2343">
        <v>2473.9650000000001</v>
      </c>
      <c r="E2343">
        <v>2494.7759999999998</v>
      </c>
      <c r="F2343">
        <v>2481.623</v>
      </c>
      <c r="O2343">
        <v>2497.1060000000002</v>
      </c>
      <c r="P2343">
        <v>2494.7759999999998</v>
      </c>
    </row>
    <row r="2344" spans="1:16" x14ac:dyDescent="0.25">
      <c r="A2344" s="9">
        <v>41876</v>
      </c>
      <c r="B2344">
        <v>2494.1660000000002</v>
      </c>
      <c r="C2344">
        <v>2494.6619999999998</v>
      </c>
      <c r="D2344">
        <v>2471.5160000000001</v>
      </c>
      <c r="E2344">
        <v>2477.7260000000001</v>
      </c>
      <c r="F2344">
        <v>2494.1660000000002</v>
      </c>
      <c r="O2344">
        <v>2494.6619999999998</v>
      </c>
      <c r="P2344">
        <v>2477.7260000000001</v>
      </c>
    </row>
    <row r="2345" spans="1:16" x14ac:dyDescent="0.25">
      <c r="A2345" s="9">
        <v>41877</v>
      </c>
      <c r="B2345">
        <v>2472.8270000000002</v>
      </c>
      <c r="C2345">
        <v>2486.58</v>
      </c>
      <c r="D2345">
        <v>2443.5369999999998</v>
      </c>
      <c r="E2345">
        <v>2453.83</v>
      </c>
      <c r="F2345">
        <v>2472.8270000000002</v>
      </c>
      <c r="O2345">
        <v>2486.58</v>
      </c>
      <c r="P2345">
        <v>2453.83</v>
      </c>
    </row>
    <row r="2346" spans="1:16" x14ac:dyDescent="0.25">
      <c r="A2346" s="9">
        <v>41878</v>
      </c>
      <c r="B2346">
        <v>2451.5819999999999</v>
      </c>
      <c r="C2346">
        <v>2459.625</v>
      </c>
      <c r="D2346">
        <v>2445.2750000000001</v>
      </c>
      <c r="E2346">
        <v>2455.415</v>
      </c>
      <c r="F2346">
        <v>2451.5819999999999</v>
      </c>
      <c r="O2346">
        <v>2459.625</v>
      </c>
      <c r="P2346">
        <v>2455.415</v>
      </c>
    </row>
    <row r="2347" spans="1:16" x14ac:dyDescent="0.25">
      <c r="A2347" s="9">
        <v>41879</v>
      </c>
      <c r="B2347">
        <v>2455.6109999999999</v>
      </c>
      <c r="C2347">
        <v>2457.4140000000002</v>
      </c>
      <c r="D2347">
        <v>2424.6950000000002</v>
      </c>
      <c r="E2347">
        <v>2431.7399999999998</v>
      </c>
      <c r="F2347">
        <v>2455.6109999999999</v>
      </c>
      <c r="O2347">
        <v>2457.4140000000002</v>
      </c>
      <c r="P2347">
        <v>2431.7399999999998</v>
      </c>
    </row>
    <row r="2348" spans="1:16" x14ac:dyDescent="0.25">
      <c r="A2348" s="9">
        <v>41880</v>
      </c>
      <c r="B2348">
        <v>2434.0030000000002</v>
      </c>
      <c r="C2348">
        <v>2463.569</v>
      </c>
      <c r="D2348">
        <v>2432.4319999999998</v>
      </c>
      <c r="E2348">
        <v>2462.89</v>
      </c>
      <c r="F2348">
        <v>2434.0030000000002</v>
      </c>
      <c r="O2348">
        <v>2463.569</v>
      </c>
      <c r="P2348">
        <v>2462.89</v>
      </c>
    </row>
    <row r="2349" spans="1:16" x14ac:dyDescent="0.25">
      <c r="A2349" s="9">
        <v>41883</v>
      </c>
      <c r="B2349">
        <v>2464.2069999999999</v>
      </c>
      <c r="C2349">
        <v>2489.5569999999998</v>
      </c>
      <c r="D2349">
        <v>2463.4160000000002</v>
      </c>
      <c r="E2349">
        <v>2489.3679999999999</v>
      </c>
      <c r="F2349">
        <v>2464.2069999999999</v>
      </c>
      <c r="O2349">
        <v>2489.5569999999998</v>
      </c>
      <c r="P2349">
        <v>2489.3679999999999</v>
      </c>
    </row>
    <row r="2350" spans="1:16" x14ac:dyDescent="0.25">
      <c r="A2350" s="9">
        <v>41884</v>
      </c>
      <c r="B2350">
        <v>2493.0030000000002</v>
      </c>
      <c r="C2350">
        <v>2522.9859999999999</v>
      </c>
      <c r="D2350">
        <v>2488.1149999999998</v>
      </c>
      <c r="E2350">
        <v>2522.3220000000001</v>
      </c>
      <c r="F2350">
        <v>2493.0030000000002</v>
      </c>
      <c r="O2350">
        <v>2522.9859999999999</v>
      </c>
      <c r="P2350">
        <v>2522.3220000000001</v>
      </c>
    </row>
    <row r="2351" spans="1:16" x14ac:dyDescent="0.25">
      <c r="A2351" s="9">
        <v>41885</v>
      </c>
      <c r="B2351">
        <v>2526.7840000000001</v>
      </c>
      <c r="C2351">
        <v>2544.9569999999999</v>
      </c>
      <c r="D2351">
        <v>2526.6179999999999</v>
      </c>
      <c r="E2351">
        <v>2541.3200000000002</v>
      </c>
      <c r="F2351">
        <v>2526.7840000000001</v>
      </c>
      <c r="O2351">
        <v>2544.9569999999999</v>
      </c>
      <c r="P2351">
        <v>2541.3200000000002</v>
      </c>
    </row>
    <row r="2352" spans="1:16" x14ac:dyDescent="0.25">
      <c r="A2352" s="9">
        <v>41886</v>
      </c>
      <c r="B2352">
        <v>2540.6410000000001</v>
      </c>
      <c r="C2352">
        <v>2558.1410000000001</v>
      </c>
      <c r="D2352">
        <v>2534.174</v>
      </c>
      <c r="E2352">
        <v>2557.4659999999999</v>
      </c>
      <c r="F2352">
        <v>2540.6410000000001</v>
      </c>
      <c r="O2352">
        <v>2558.1410000000001</v>
      </c>
      <c r="P2352">
        <v>2557.4659999999999</v>
      </c>
    </row>
    <row r="2353" spans="1:16" x14ac:dyDescent="0.25">
      <c r="A2353" s="9">
        <v>41887</v>
      </c>
      <c r="B2353">
        <v>2563.018</v>
      </c>
      <c r="C2353">
        <v>2578.578</v>
      </c>
      <c r="D2353">
        <v>2557.4740000000002</v>
      </c>
      <c r="E2353">
        <v>2576.9479999999999</v>
      </c>
      <c r="F2353">
        <v>2563.018</v>
      </c>
      <c r="O2353">
        <v>2578.578</v>
      </c>
      <c r="P2353">
        <v>2576.9479999999999</v>
      </c>
    </row>
    <row r="2354" spans="1:16" x14ac:dyDescent="0.25">
      <c r="A2354" s="9">
        <v>41891</v>
      </c>
      <c r="B2354">
        <v>2581.672</v>
      </c>
      <c r="C2354">
        <v>2588.7150000000001</v>
      </c>
      <c r="D2354">
        <v>2568.2620000000002</v>
      </c>
      <c r="E2354">
        <v>2584.5590000000002</v>
      </c>
      <c r="F2354">
        <v>2581.672</v>
      </c>
      <c r="O2354">
        <v>2588.7150000000001</v>
      </c>
      <c r="P2354">
        <v>2584.5590000000002</v>
      </c>
    </row>
    <row r="2355" spans="1:16" x14ac:dyDescent="0.25">
      <c r="A2355" s="9">
        <v>41892</v>
      </c>
      <c r="B2355">
        <v>2577.5360000000001</v>
      </c>
      <c r="C2355">
        <v>2580.1970000000001</v>
      </c>
      <c r="D2355">
        <v>2561.855</v>
      </c>
      <c r="E2355">
        <v>2576.875</v>
      </c>
      <c r="F2355">
        <v>2577.5360000000001</v>
      </c>
      <c r="O2355">
        <v>2580.1970000000001</v>
      </c>
      <c r="P2355">
        <v>2576.875</v>
      </c>
    </row>
    <row r="2356" spans="1:16" x14ac:dyDescent="0.25">
      <c r="A2356" s="9">
        <v>41893</v>
      </c>
      <c r="B2356">
        <v>2575.2049999999999</v>
      </c>
      <c r="C2356">
        <v>2605.1410000000001</v>
      </c>
      <c r="D2356">
        <v>2557.8249999999998</v>
      </c>
      <c r="E2356">
        <v>2568.8240000000001</v>
      </c>
      <c r="F2356">
        <v>2575.2049999999999</v>
      </c>
      <c r="O2356">
        <v>2605.1410000000001</v>
      </c>
      <c r="P2356">
        <v>2568.8240000000001</v>
      </c>
    </row>
    <row r="2357" spans="1:16" x14ac:dyDescent="0.25">
      <c r="A2357" s="9">
        <v>41894</v>
      </c>
      <c r="B2357">
        <v>2564.0709999999999</v>
      </c>
      <c r="C2357">
        <v>2585.5250000000001</v>
      </c>
      <c r="D2357">
        <v>2555.0419999999999</v>
      </c>
      <c r="E2357">
        <v>2585.5250000000001</v>
      </c>
      <c r="F2357">
        <v>2564.0709999999999</v>
      </c>
      <c r="O2357">
        <v>2585.5250000000001</v>
      </c>
      <c r="P2357">
        <v>2585.5250000000001</v>
      </c>
    </row>
    <row r="2358" spans="1:16" x14ac:dyDescent="0.25">
      <c r="A2358" s="9">
        <v>41897</v>
      </c>
      <c r="B2358">
        <v>2585.0569999999998</v>
      </c>
      <c r="C2358">
        <v>2598.8679999999999</v>
      </c>
      <c r="D2358">
        <v>2576.4090000000001</v>
      </c>
      <c r="E2358">
        <v>2598.5659999999998</v>
      </c>
      <c r="F2358">
        <v>2585.0569999999998</v>
      </c>
      <c r="O2358">
        <v>2598.8679999999999</v>
      </c>
      <c r="P2358">
        <v>2598.5659999999998</v>
      </c>
    </row>
    <row r="2359" spans="1:16" x14ac:dyDescent="0.25">
      <c r="A2359" s="9">
        <v>41898</v>
      </c>
      <c r="B2359">
        <v>2597.373</v>
      </c>
      <c r="C2359">
        <v>2605.5920000000001</v>
      </c>
      <c r="D2359">
        <v>2541.0239999999999</v>
      </c>
      <c r="E2359">
        <v>2542.442</v>
      </c>
      <c r="F2359">
        <v>2597.373</v>
      </c>
      <c r="O2359">
        <v>2605.5920000000001</v>
      </c>
      <c r="P2359">
        <v>2542.442</v>
      </c>
    </row>
    <row r="2360" spans="1:16" x14ac:dyDescent="0.25">
      <c r="A2360" s="9">
        <v>41899</v>
      </c>
      <c r="B2360">
        <v>2541.6689999999999</v>
      </c>
      <c r="C2360">
        <v>2550.9369999999999</v>
      </c>
      <c r="D2360">
        <v>2518.6860000000001</v>
      </c>
      <c r="E2360">
        <v>2550.3919999999998</v>
      </c>
      <c r="F2360">
        <v>2541.6689999999999</v>
      </c>
      <c r="O2360">
        <v>2550.9369999999999</v>
      </c>
      <c r="P2360">
        <v>2550.3919999999998</v>
      </c>
    </row>
    <row r="2361" spans="1:16" x14ac:dyDescent="0.25">
      <c r="A2361" s="9">
        <v>41900</v>
      </c>
      <c r="B2361">
        <v>2548.3229999999999</v>
      </c>
      <c r="C2361">
        <v>2565.7440000000001</v>
      </c>
      <c r="D2361">
        <v>2538.9720000000002</v>
      </c>
      <c r="E2361">
        <v>2563.5149999999999</v>
      </c>
      <c r="F2361">
        <v>2548.3229999999999</v>
      </c>
      <c r="O2361">
        <v>2565.7440000000001</v>
      </c>
      <c r="P2361">
        <v>2563.5149999999999</v>
      </c>
    </row>
    <row r="2362" spans="1:16" x14ac:dyDescent="0.25">
      <c r="A2362" s="9">
        <v>41901</v>
      </c>
      <c r="B2362">
        <v>2563.08</v>
      </c>
      <c r="C2362">
        <v>2583.9929999999999</v>
      </c>
      <c r="D2362">
        <v>2556.4059999999999</v>
      </c>
      <c r="E2362">
        <v>2583.8470000000002</v>
      </c>
      <c r="F2362">
        <v>2563.08</v>
      </c>
      <c r="O2362">
        <v>2583.9929999999999</v>
      </c>
      <c r="P2362">
        <v>2583.8470000000002</v>
      </c>
    </row>
    <row r="2363" spans="1:16" x14ac:dyDescent="0.25">
      <c r="A2363" s="9">
        <v>41904</v>
      </c>
      <c r="B2363">
        <v>2577.4870000000001</v>
      </c>
      <c r="C2363">
        <v>2577.5059999999999</v>
      </c>
      <c r="D2363">
        <v>2537.701</v>
      </c>
      <c r="E2363">
        <v>2544.3820000000001</v>
      </c>
      <c r="F2363">
        <v>2577.4870000000001</v>
      </c>
      <c r="O2363">
        <v>2577.5059999999999</v>
      </c>
      <c r="P2363">
        <v>2544.3820000000001</v>
      </c>
    </row>
    <row r="2364" spans="1:16" x14ac:dyDescent="0.25">
      <c r="A2364" s="9">
        <v>41905</v>
      </c>
      <c r="B2364">
        <v>2543.971</v>
      </c>
      <c r="C2364">
        <v>2565.924</v>
      </c>
      <c r="D2364">
        <v>2543.7449999999999</v>
      </c>
      <c r="E2364">
        <v>2565.6460000000002</v>
      </c>
      <c r="F2364">
        <v>2543.971</v>
      </c>
      <c r="O2364">
        <v>2565.924</v>
      </c>
      <c r="P2364">
        <v>2565.6460000000002</v>
      </c>
    </row>
    <row r="2365" spans="1:16" x14ac:dyDescent="0.25">
      <c r="A2365" s="9">
        <v>41906</v>
      </c>
      <c r="B2365">
        <v>2559.6509999999998</v>
      </c>
      <c r="C2365">
        <v>2604.4520000000002</v>
      </c>
      <c r="D2365">
        <v>2555.5279999999998</v>
      </c>
      <c r="E2365">
        <v>2603.9340000000002</v>
      </c>
      <c r="F2365">
        <v>2559.6509999999998</v>
      </c>
      <c r="O2365">
        <v>2604.4520000000002</v>
      </c>
      <c r="P2365">
        <v>2603.9340000000002</v>
      </c>
    </row>
    <row r="2366" spans="1:16" x14ac:dyDescent="0.25">
      <c r="A2366" s="9">
        <v>41907</v>
      </c>
      <c r="B2366">
        <v>2611.23</v>
      </c>
      <c r="C2366">
        <v>2626.0920000000001</v>
      </c>
      <c r="D2366">
        <v>2593.4720000000002</v>
      </c>
      <c r="E2366">
        <v>2602.482</v>
      </c>
      <c r="F2366">
        <v>2611.23</v>
      </c>
      <c r="O2366">
        <v>2626.0920000000001</v>
      </c>
      <c r="P2366">
        <v>2602.482</v>
      </c>
    </row>
    <row r="2367" spans="1:16" x14ac:dyDescent="0.25">
      <c r="A2367" s="9">
        <v>41908</v>
      </c>
      <c r="B2367">
        <v>2596.7649999999999</v>
      </c>
      <c r="C2367">
        <v>2608.3780000000002</v>
      </c>
      <c r="D2367">
        <v>2587.9259999999999</v>
      </c>
      <c r="E2367">
        <v>2605.587</v>
      </c>
      <c r="F2367">
        <v>2596.7649999999999</v>
      </c>
      <c r="O2367">
        <v>2608.3780000000002</v>
      </c>
      <c r="P2367">
        <v>2605.587</v>
      </c>
    </row>
    <row r="2368" spans="1:16" x14ac:dyDescent="0.25">
      <c r="A2368" s="9">
        <v>41911</v>
      </c>
      <c r="B2368">
        <v>2611.5990000000002</v>
      </c>
      <c r="C2368">
        <v>2627.098</v>
      </c>
      <c r="D2368">
        <v>2609.8560000000002</v>
      </c>
      <c r="E2368">
        <v>2626.3620000000001</v>
      </c>
      <c r="F2368">
        <v>2611.5990000000002</v>
      </c>
      <c r="O2368">
        <v>2627.098</v>
      </c>
      <c r="P2368">
        <v>2626.3620000000001</v>
      </c>
    </row>
    <row r="2369" spans="1:16" x14ac:dyDescent="0.25">
      <c r="A2369" s="9">
        <v>41912</v>
      </c>
      <c r="B2369">
        <v>2629.7649999999999</v>
      </c>
      <c r="C2369">
        <v>2633.489</v>
      </c>
      <c r="D2369">
        <v>2619.8560000000002</v>
      </c>
      <c r="E2369">
        <v>2629.076</v>
      </c>
      <c r="F2369">
        <v>2629.7649999999999</v>
      </c>
      <c r="O2369">
        <v>2633.489</v>
      </c>
      <c r="P2369">
        <v>2629.076</v>
      </c>
    </row>
    <row r="2370" spans="1:16" x14ac:dyDescent="0.25">
      <c r="A2370" s="9">
        <v>41920</v>
      </c>
      <c r="B2370">
        <v>2635.4690000000001</v>
      </c>
      <c r="C2370">
        <v>2648.56</v>
      </c>
      <c r="D2370">
        <v>2621.9940000000001</v>
      </c>
      <c r="E2370">
        <v>2648.56</v>
      </c>
      <c r="F2370">
        <v>2635.4690000000001</v>
      </c>
      <c r="O2370">
        <v>2648.56</v>
      </c>
      <c r="P2370">
        <v>2648.56</v>
      </c>
    </row>
    <row r="2371" spans="1:16" x14ac:dyDescent="0.25">
      <c r="A2371" s="9">
        <v>41921</v>
      </c>
      <c r="B2371">
        <v>2649.4740000000002</v>
      </c>
      <c r="C2371">
        <v>2660.848</v>
      </c>
      <c r="D2371">
        <v>2631.7069999999999</v>
      </c>
      <c r="E2371">
        <v>2660.51</v>
      </c>
      <c r="F2371">
        <v>2649.4740000000002</v>
      </c>
      <c r="O2371">
        <v>2660.848</v>
      </c>
      <c r="P2371">
        <v>2660.51</v>
      </c>
    </row>
    <row r="2372" spans="1:16" x14ac:dyDescent="0.25">
      <c r="A2372" s="9">
        <v>41922</v>
      </c>
      <c r="B2372">
        <v>2653.56</v>
      </c>
      <c r="C2372">
        <v>2658.98</v>
      </c>
      <c r="D2372">
        <v>2632.087</v>
      </c>
      <c r="E2372">
        <v>2644.9029999999998</v>
      </c>
      <c r="F2372">
        <v>2653.56</v>
      </c>
      <c r="O2372">
        <v>2658.98</v>
      </c>
      <c r="P2372">
        <v>2644.9029999999998</v>
      </c>
    </row>
    <row r="2373" spans="1:16" x14ac:dyDescent="0.25">
      <c r="A2373" s="9">
        <v>41925</v>
      </c>
      <c r="B2373">
        <v>2632.4549999999999</v>
      </c>
      <c r="C2373">
        <v>2632.7080000000001</v>
      </c>
      <c r="D2373">
        <v>2600.4670000000001</v>
      </c>
      <c r="E2373">
        <v>2631.6570000000002</v>
      </c>
      <c r="F2373">
        <v>2632.4549999999999</v>
      </c>
      <c r="O2373">
        <v>2632.7080000000001</v>
      </c>
      <c r="P2373">
        <v>2631.6570000000002</v>
      </c>
    </row>
    <row r="2374" spans="1:16" x14ac:dyDescent="0.25">
      <c r="A2374" s="9">
        <v>41926</v>
      </c>
      <c r="B2374">
        <v>2626.152</v>
      </c>
      <c r="C2374">
        <v>2648.915</v>
      </c>
      <c r="D2374">
        <v>2610.1480000000001</v>
      </c>
      <c r="E2374">
        <v>2623.58</v>
      </c>
      <c r="F2374">
        <v>2626.152</v>
      </c>
      <c r="O2374">
        <v>2648.915</v>
      </c>
      <c r="P2374">
        <v>2623.58</v>
      </c>
    </row>
    <row r="2375" spans="1:16" x14ac:dyDescent="0.25">
      <c r="A2375" s="9">
        <v>41927</v>
      </c>
      <c r="B2375">
        <v>2622.2350000000001</v>
      </c>
      <c r="C2375">
        <v>2641.9569999999999</v>
      </c>
      <c r="D2375">
        <v>2610.096</v>
      </c>
      <c r="E2375">
        <v>2641.3690000000001</v>
      </c>
      <c r="F2375">
        <v>2622.2350000000001</v>
      </c>
      <c r="O2375">
        <v>2641.9569999999999</v>
      </c>
      <c r="P2375">
        <v>2641.3690000000001</v>
      </c>
    </row>
    <row r="2376" spans="1:16" x14ac:dyDescent="0.25">
      <c r="A2376" s="9">
        <v>41928</v>
      </c>
      <c r="B2376">
        <v>2628.2939999999999</v>
      </c>
      <c r="C2376">
        <v>2659.268</v>
      </c>
      <c r="D2376">
        <v>2616.116</v>
      </c>
      <c r="E2376">
        <v>2616.3110000000001</v>
      </c>
      <c r="F2376">
        <v>2628.2939999999999</v>
      </c>
      <c r="O2376">
        <v>2659.268</v>
      </c>
      <c r="P2376">
        <v>2616.3110000000001</v>
      </c>
    </row>
    <row r="2377" spans="1:16" x14ac:dyDescent="0.25">
      <c r="A2377" s="9">
        <v>41929</v>
      </c>
      <c r="B2377">
        <v>2610.7869999999998</v>
      </c>
      <c r="C2377">
        <v>2619.8890000000001</v>
      </c>
      <c r="D2377">
        <v>2560.375</v>
      </c>
      <c r="E2377">
        <v>2597.9650000000001</v>
      </c>
      <c r="F2377">
        <v>2610.7869999999998</v>
      </c>
      <c r="O2377">
        <v>2619.8890000000001</v>
      </c>
      <c r="P2377">
        <v>2597.9650000000001</v>
      </c>
    </row>
    <row r="2378" spans="1:16" x14ac:dyDescent="0.25">
      <c r="A2378" s="9">
        <v>41932</v>
      </c>
      <c r="B2378">
        <v>2602.4</v>
      </c>
      <c r="C2378">
        <v>2621.2840000000001</v>
      </c>
      <c r="D2378">
        <v>2599.819</v>
      </c>
      <c r="E2378">
        <v>2620.9340000000002</v>
      </c>
      <c r="F2378">
        <v>2602.4</v>
      </c>
      <c r="O2378">
        <v>2621.2840000000001</v>
      </c>
      <c r="P2378">
        <v>2620.9340000000002</v>
      </c>
    </row>
    <row r="2379" spans="1:16" x14ac:dyDescent="0.25">
      <c r="A2379" s="9">
        <v>41933</v>
      </c>
      <c r="B2379">
        <v>2621.2689999999998</v>
      </c>
      <c r="C2379">
        <v>2626.877</v>
      </c>
      <c r="D2379">
        <v>2595.4560000000001</v>
      </c>
      <c r="E2379">
        <v>2598.1799999999998</v>
      </c>
      <c r="F2379">
        <v>2621.2689999999998</v>
      </c>
      <c r="O2379">
        <v>2626.877</v>
      </c>
      <c r="P2379">
        <v>2598.1799999999998</v>
      </c>
    </row>
    <row r="2380" spans="1:16" x14ac:dyDescent="0.25">
      <c r="A2380" s="9">
        <v>41934</v>
      </c>
      <c r="B2380">
        <v>2597.7910000000002</v>
      </c>
      <c r="C2380">
        <v>2607.4960000000001</v>
      </c>
      <c r="D2380">
        <v>2574.8519999999999</v>
      </c>
      <c r="E2380">
        <v>2576.2139999999999</v>
      </c>
      <c r="F2380">
        <v>2597.7910000000002</v>
      </c>
      <c r="O2380">
        <v>2607.4960000000001</v>
      </c>
      <c r="P2380">
        <v>2576.2139999999999</v>
      </c>
    </row>
    <row r="2381" spans="1:16" x14ac:dyDescent="0.25">
      <c r="A2381" s="9">
        <v>41935</v>
      </c>
      <c r="B2381">
        <v>2572.1239999999998</v>
      </c>
      <c r="C2381">
        <v>2580.703</v>
      </c>
      <c r="D2381">
        <v>2540.12</v>
      </c>
      <c r="E2381">
        <v>2546.0720000000001</v>
      </c>
      <c r="F2381">
        <v>2572.1239999999998</v>
      </c>
      <c r="O2381">
        <v>2580.703</v>
      </c>
      <c r="P2381">
        <v>2546.0720000000001</v>
      </c>
    </row>
    <row r="2382" spans="1:16" x14ac:dyDescent="0.25">
      <c r="A2382" s="9">
        <v>41936</v>
      </c>
      <c r="B2382">
        <v>2546.8919999999998</v>
      </c>
      <c r="C2382">
        <v>2562.0459999999998</v>
      </c>
      <c r="D2382">
        <v>2542.4259999999999</v>
      </c>
      <c r="E2382">
        <v>2547.7719999999999</v>
      </c>
      <c r="F2382">
        <v>2546.8919999999998</v>
      </c>
      <c r="O2382">
        <v>2562.0459999999998</v>
      </c>
      <c r="P2382">
        <v>2547.7719999999999</v>
      </c>
    </row>
    <row r="2383" spans="1:16" x14ac:dyDescent="0.25">
      <c r="A2383" s="9">
        <v>41939</v>
      </c>
      <c r="B2383">
        <v>2541.7890000000002</v>
      </c>
      <c r="C2383">
        <v>2546.3209999999999</v>
      </c>
      <c r="D2383">
        <v>2524.7379999999998</v>
      </c>
      <c r="E2383">
        <v>2541.5610000000001</v>
      </c>
      <c r="F2383">
        <v>2541.7890000000002</v>
      </c>
      <c r="O2383">
        <v>2546.3209999999999</v>
      </c>
      <c r="P2383">
        <v>2541.5610000000001</v>
      </c>
    </row>
    <row r="2384" spans="1:16" x14ac:dyDescent="0.25">
      <c r="A2384" s="9">
        <v>41940</v>
      </c>
      <c r="B2384">
        <v>2546.7950000000001</v>
      </c>
      <c r="C2384">
        <v>2599.4780000000001</v>
      </c>
      <c r="D2384">
        <v>2546.7950000000001</v>
      </c>
      <c r="E2384">
        <v>2599.268</v>
      </c>
      <c r="F2384">
        <v>2546.7950000000001</v>
      </c>
      <c r="O2384">
        <v>2599.4780000000001</v>
      </c>
      <c r="P2384">
        <v>2599.268</v>
      </c>
    </row>
    <row r="2385" spans="1:16" x14ac:dyDescent="0.25">
      <c r="A2385" s="9">
        <v>41941</v>
      </c>
      <c r="B2385">
        <v>2604.576</v>
      </c>
      <c r="C2385">
        <v>2652.2269999999999</v>
      </c>
      <c r="D2385">
        <v>2597.4569999999999</v>
      </c>
      <c r="E2385">
        <v>2645.3470000000002</v>
      </c>
      <c r="F2385">
        <v>2604.576</v>
      </c>
      <c r="O2385">
        <v>2652.2269999999999</v>
      </c>
      <c r="P2385">
        <v>2645.3470000000002</v>
      </c>
    </row>
    <row r="2386" spans="1:16" x14ac:dyDescent="0.25">
      <c r="A2386" s="9">
        <v>41942</v>
      </c>
      <c r="B2386">
        <v>2641.6770000000001</v>
      </c>
      <c r="C2386">
        <v>2675.4870000000001</v>
      </c>
      <c r="D2386">
        <v>2636.4969999999998</v>
      </c>
      <c r="E2386">
        <v>2668.8069999999998</v>
      </c>
      <c r="F2386">
        <v>2641.6770000000001</v>
      </c>
      <c r="O2386">
        <v>2675.4870000000001</v>
      </c>
      <c r="P2386">
        <v>2668.8069999999998</v>
      </c>
    </row>
    <row r="2387" spans="1:16" x14ac:dyDescent="0.25">
      <c r="A2387" s="9">
        <v>41943</v>
      </c>
      <c r="B2387">
        <v>2669.2629999999999</v>
      </c>
      <c r="C2387">
        <v>2696.3049999999998</v>
      </c>
      <c r="D2387">
        <v>2658.7939999999999</v>
      </c>
      <c r="E2387">
        <v>2691.5909999999999</v>
      </c>
      <c r="F2387">
        <v>2669.2629999999999</v>
      </c>
      <c r="O2387">
        <v>2696.3049999999998</v>
      </c>
      <c r="P2387">
        <v>2691.5909999999999</v>
      </c>
    </row>
    <row r="2388" spans="1:16" x14ac:dyDescent="0.25">
      <c r="A2388" s="9">
        <v>41946</v>
      </c>
      <c r="B2388">
        <v>2699.2280000000001</v>
      </c>
      <c r="C2388">
        <v>2722.402</v>
      </c>
      <c r="D2388">
        <v>2693.1170000000002</v>
      </c>
      <c r="E2388">
        <v>2714.2040000000002</v>
      </c>
      <c r="F2388">
        <v>2699.2280000000001</v>
      </c>
      <c r="O2388">
        <v>2722.402</v>
      </c>
      <c r="P2388">
        <v>2714.2040000000002</v>
      </c>
    </row>
    <row r="2389" spans="1:16" x14ac:dyDescent="0.25">
      <c r="A2389" s="9">
        <v>41947</v>
      </c>
      <c r="B2389">
        <v>2714.3760000000002</v>
      </c>
      <c r="C2389">
        <v>2720.1309999999999</v>
      </c>
      <c r="D2389">
        <v>2697.8760000000002</v>
      </c>
      <c r="E2389">
        <v>2712.7350000000001</v>
      </c>
      <c r="F2389">
        <v>2714.3760000000002</v>
      </c>
      <c r="O2389">
        <v>2720.1309999999999</v>
      </c>
      <c r="P2389">
        <v>2712.7350000000001</v>
      </c>
    </row>
    <row r="2390" spans="1:16" x14ac:dyDescent="0.25">
      <c r="A2390" s="9">
        <v>41948</v>
      </c>
      <c r="B2390">
        <v>2717.0309999999999</v>
      </c>
      <c r="C2390">
        <v>2724.424</v>
      </c>
      <c r="D2390">
        <v>2704.3739999999998</v>
      </c>
      <c r="E2390">
        <v>2705.8739999999998</v>
      </c>
      <c r="F2390">
        <v>2717.0309999999999</v>
      </c>
      <c r="O2390">
        <v>2724.424</v>
      </c>
      <c r="P2390">
        <v>2705.8739999999998</v>
      </c>
    </row>
    <row r="2391" spans="1:16" x14ac:dyDescent="0.25">
      <c r="A2391" s="9">
        <v>41949</v>
      </c>
      <c r="B2391">
        <v>2707.1129999999998</v>
      </c>
      <c r="C2391">
        <v>2721.3</v>
      </c>
      <c r="D2391">
        <v>2683.085</v>
      </c>
      <c r="E2391">
        <v>2720.4740000000002</v>
      </c>
      <c r="F2391">
        <v>2707.1129999999998</v>
      </c>
      <c r="O2391">
        <v>2721.3</v>
      </c>
      <c r="P2391">
        <v>2720.4740000000002</v>
      </c>
    </row>
    <row r="2392" spans="1:16" x14ac:dyDescent="0.25">
      <c r="A2392" s="9">
        <v>41950</v>
      </c>
      <c r="B2392">
        <v>2721.4650000000001</v>
      </c>
      <c r="C2392">
        <v>2750.0590000000002</v>
      </c>
      <c r="D2392">
        <v>2693.5590000000002</v>
      </c>
      <c r="E2392">
        <v>2707.88</v>
      </c>
      <c r="F2392">
        <v>2721.4650000000001</v>
      </c>
      <c r="O2392">
        <v>2750.0590000000002</v>
      </c>
      <c r="P2392">
        <v>2707.88</v>
      </c>
    </row>
    <row r="2393" spans="1:16" x14ac:dyDescent="0.25">
      <c r="A2393" s="9">
        <v>41953</v>
      </c>
      <c r="B2393">
        <v>2722.732</v>
      </c>
      <c r="C2393">
        <v>2768.2489999999998</v>
      </c>
      <c r="D2393">
        <v>2715.0610000000001</v>
      </c>
      <c r="E2393">
        <v>2768.2489999999998</v>
      </c>
      <c r="F2393">
        <v>2722.732</v>
      </c>
      <c r="O2393">
        <v>2768.2489999999998</v>
      </c>
      <c r="P2393">
        <v>2768.2489999999998</v>
      </c>
    </row>
    <row r="2394" spans="1:16" x14ac:dyDescent="0.25">
      <c r="A2394" s="9">
        <v>41954</v>
      </c>
      <c r="B2394">
        <v>2773.1950000000002</v>
      </c>
      <c r="C2394">
        <v>2788.6190000000001</v>
      </c>
      <c r="D2394">
        <v>2699.34</v>
      </c>
      <c r="E2394">
        <v>2725.3440000000001</v>
      </c>
      <c r="F2394">
        <v>2773.1950000000002</v>
      </c>
      <c r="O2394">
        <v>2788.6190000000001</v>
      </c>
      <c r="P2394">
        <v>2725.3440000000001</v>
      </c>
    </row>
    <row r="2395" spans="1:16" x14ac:dyDescent="0.25">
      <c r="A2395" s="9">
        <v>41955</v>
      </c>
      <c r="B2395">
        <v>2711.7710000000002</v>
      </c>
      <c r="C2395">
        <v>2768.6990000000001</v>
      </c>
      <c r="D2395">
        <v>2706.1260000000002</v>
      </c>
      <c r="E2395">
        <v>2768.277</v>
      </c>
      <c r="F2395">
        <v>2711.7710000000002</v>
      </c>
      <c r="O2395">
        <v>2768.6990000000001</v>
      </c>
      <c r="P2395">
        <v>2768.277</v>
      </c>
    </row>
    <row r="2396" spans="1:16" x14ac:dyDescent="0.25">
      <c r="A2396" s="9">
        <v>41956</v>
      </c>
      <c r="B2396">
        <v>2768.7829999999999</v>
      </c>
      <c r="C2396">
        <v>2777.29</v>
      </c>
      <c r="D2396">
        <v>2732.1149999999998</v>
      </c>
      <c r="E2396">
        <v>2753.058</v>
      </c>
      <c r="F2396">
        <v>2768.7829999999999</v>
      </c>
      <c r="O2396">
        <v>2777.29</v>
      </c>
      <c r="P2396">
        <v>2753.058</v>
      </c>
    </row>
    <row r="2397" spans="1:16" x14ac:dyDescent="0.25">
      <c r="A2397" s="9">
        <v>41957</v>
      </c>
      <c r="B2397">
        <v>2743.6709999999998</v>
      </c>
      <c r="C2397">
        <v>2745.2420000000002</v>
      </c>
      <c r="D2397">
        <v>2719.4690000000001</v>
      </c>
      <c r="E2397">
        <v>2741.0940000000001</v>
      </c>
      <c r="F2397">
        <v>2743.6709999999998</v>
      </c>
      <c r="O2397">
        <v>2745.2420000000002</v>
      </c>
      <c r="P2397">
        <v>2741.0940000000001</v>
      </c>
    </row>
    <row r="2398" spans="1:16" x14ac:dyDescent="0.25">
      <c r="A2398" s="9">
        <v>41960</v>
      </c>
      <c r="B2398">
        <v>2769.06</v>
      </c>
      <c r="C2398">
        <v>2771.817</v>
      </c>
      <c r="D2398">
        <v>2739.1640000000002</v>
      </c>
      <c r="E2398">
        <v>2748.558</v>
      </c>
      <c r="F2398">
        <v>2769.06</v>
      </c>
      <c r="O2398">
        <v>2771.817</v>
      </c>
      <c r="P2398">
        <v>2748.558</v>
      </c>
    </row>
    <row r="2399" spans="1:16" x14ac:dyDescent="0.25">
      <c r="A2399" s="9">
        <v>41961</v>
      </c>
      <c r="B2399">
        <v>2749.8130000000001</v>
      </c>
      <c r="C2399">
        <v>2753.25</v>
      </c>
      <c r="D2399">
        <v>2725.5540000000001</v>
      </c>
      <c r="E2399">
        <v>2736.9079999999999</v>
      </c>
      <c r="F2399">
        <v>2749.8130000000001</v>
      </c>
      <c r="O2399">
        <v>2753.25</v>
      </c>
      <c r="P2399">
        <v>2736.9079999999999</v>
      </c>
    </row>
    <row r="2400" spans="1:16" x14ac:dyDescent="0.25">
      <c r="A2400" s="9">
        <v>41962</v>
      </c>
      <c r="B2400">
        <v>2732.1039999999998</v>
      </c>
      <c r="C2400">
        <v>2739.3110000000001</v>
      </c>
      <c r="D2400">
        <v>2719.018</v>
      </c>
      <c r="E2400">
        <v>2725.6089999999999</v>
      </c>
      <c r="F2400">
        <v>2732.1039999999998</v>
      </c>
      <c r="O2400">
        <v>2739.3110000000001</v>
      </c>
      <c r="P2400">
        <v>2725.6089999999999</v>
      </c>
    </row>
    <row r="2401" spans="1:16" x14ac:dyDescent="0.25">
      <c r="A2401" s="9">
        <v>41963</v>
      </c>
      <c r="B2401">
        <v>2717.9349999999999</v>
      </c>
      <c r="C2401">
        <v>2730.0990000000002</v>
      </c>
      <c r="D2401">
        <v>2709.0819999999999</v>
      </c>
      <c r="E2401">
        <v>2726.8139999999999</v>
      </c>
      <c r="F2401">
        <v>2717.9349999999999</v>
      </c>
      <c r="O2401">
        <v>2730.0990000000002</v>
      </c>
      <c r="P2401">
        <v>2726.8139999999999</v>
      </c>
    </row>
    <row r="2402" spans="1:16" x14ac:dyDescent="0.25">
      <c r="A2402" s="9">
        <v>41964</v>
      </c>
      <c r="B2402">
        <v>2725.74</v>
      </c>
      <c r="C2402">
        <v>2764.2570000000001</v>
      </c>
      <c r="D2402">
        <v>2721.3040000000001</v>
      </c>
      <c r="E2402">
        <v>2763.069</v>
      </c>
      <c r="F2402">
        <v>2725.74</v>
      </c>
      <c r="O2402">
        <v>2764.2570000000001</v>
      </c>
      <c r="P2402">
        <v>2763.069</v>
      </c>
    </row>
    <row r="2403" spans="1:16" x14ac:dyDescent="0.25">
      <c r="A2403" s="9">
        <v>41967</v>
      </c>
      <c r="B2403">
        <v>2787.2159999999999</v>
      </c>
      <c r="C2403">
        <v>2825.9839999999999</v>
      </c>
      <c r="D2403">
        <v>2770.9630000000002</v>
      </c>
      <c r="E2403">
        <v>2810.7269999999999</v>
      </c>
      <c r="F2403">
        <v>2787.2159999999999</v>
      </c>
      <c r="O2403">
        <v>2825.9839999999999</v>
      </c>
      <c r="P2403">
        <v>2810.7269999999999</v>
      </c>
    </row>
    <row r="2404" spans="1:16" x14ac:dyDescent="0.25">
      <c r="A2404" s="9">
        <v>41968</v>
      </c>
      <c r="B2404">
        <v>2812.614</v>
      </c>
      <c r="C2404">
        <v>2860.1770000000001</v>
      </c>
      <c r="D2404">
        <v>2809.5610000000001</v>
      </c>
      <c r="E2404">
        <v>2860.049</v>
      </c>
      <c r="F2404">
        <v>2812.614</v>
      </c>
      <c r="O2404">
        <v>2860.1770000000001</v>
      </c>
      <c r="P2404">
        <v>2860.049</v>
      </c>
    </row>
    <row r="2405" spans="1:16" x14ac:dyDescent="0.25">
      <c r="A2405" s="9">
        <v>41969</v>
      </c>
      <c r="B2405">
        <v>2866.4789999999998</v>
      </c>
      <c r="C2405">
        <v>2880.1190000000001</v>
      </c>
      <c r="D2405">
        <v>2848.2289999999998</v>
      </c>
      <c r="E2405">
        <v>2879.971</v>
      </c>
      <c r="F2405">
        <v>2866.4789999999998</v>
      </c>
      <c r="O2405">
        <v>2880.1190000000001</v>
      </c>
      <c r="P2405">
        <v>2879.971</v>
      </c>
    </row>
    <row r="2406" spans="1:16" x14ac:dyDescent="0.25">
      <c r="A2406" s="9">
        <v>41970</v>
      </c>
      <c r="B2406">
        <v>2889.8409999999999</v>
      </c>
      <c r="C2406">
        <v>2894.6559999999999</v>
      </c>
      <c r="D2406">
        <v>2860.607</v>
      </c>
      <c r="E2406">
        <v>2889.6390000000001</v>
      </c>
      <c r="F2406">
        <v>2889.8409999999999</v>
      </c>
      <c r="O2406">
        <v>2894.6559999999999</v>
      </c>
      <c r="P2406">
        <v>2889.6390000000001</v>
      </c>
    </row>
    <row r="2407" spans="1:16" x14ac:dyDescent="0.25">
      <c r="A2407" s="9">
        <v>41971</v>
      </c>
      <c r="B2407">
        <v>2886.337</v>
      </c>
      <c r="C2407">
        <v>2923.83</v>
      </c>
      <c r="D2407">
        <v>2871.9879999999998</v>
      </c>
      <c r="E2407">
        <v>2923.64</v>
      </c>
      <c r="F2407">
        <v>2886.337</v>
      </c>
      <c r="O2407">
        <v>2923.83</v>
      </c>
      <c r="P2407">
        <v>2923.64</v>
      </c>
    </row>
    <row r="2408" spans="1:16" x14ac:dyDescent="0.25">
      <c r="A2408" s="9">
        <v>41974</v>
      </c>
      <c r="B2408">
        <v>2931.9989999999998</v>
      </c>
      <c r="C2408">
        <v>2957.3359999999998</v>
      </c>
      <c r="D2408">
        <v>2918.5369999999998</v>
      </c>
      <c r="E2408">
        <v>2935.1959999999999</v>
      </c>
      <c r="F2408">
        <v>2931.9989999999998</v>
      </c>
      <c r="O2408">
        <v>2957.3359999999998</v>
      </c>
      <c r="P2408">
        <v>2935.1959999999999</v>
      </c>
    </row>
    <row r="2409" spans="1:16" x14ac:dyDescent="0.25">
      <c r="A2409" s="9">
        <v>41975</v>
      </c>
      <c r="B2409">
        <v>2924.319</v>
      </c>
      <c r="C2409">
        <v>3014.7640000000001</v>
      </c>
      <c r="D2409">
        <v>2919.6219999999998</v>
      </c>
      <c r="E2409">
        <v>2999.5349999999999</v>
      </c>
      <c r="F2409">
        <v>2924.319</v>
      </c>
      <c r="O2409">
        <v>3014.7640000000001</v>
      </c>
      <c r="P2409">
        <v>2999.5349999999999</v>
      </c>
    </row>
    <row r="2410" spans="1:16" x14ac:dyDescent="0.25">
      <c r="A2410" s="9">
        <v>41976</v>
      </c>
      <c r="B2410">
        <v>3005.4740000000002</v>
      </c>
      <c r="C2410">
        <v>3061.944</v>
      </c>
      <c r="D2410">
        <v>2981.393</v>
      </c>
      <c r="E2410">
        <v>3032.116</v>
      </c>
      <c r="F2410">
        <v>3005.4740000000002</v>
      </c>
      <c r="O2410">
        <v>3061.944</v>
      </c>
      <c r="P2410">
        <v>3032.116</v>
      </c>
    </row>
    <row r="2411" spans="1:16" x14ac:dyDescent="0.25">
      <c r="A2411" s="9">
        <v>41977</v>
      </c>
      <c r="B2411">
        <v>3040.7469999999998</v>
      </c>
      <c r="C2411">
        <v>3134.9830000000002</v>
      </c>
      <c r="D2411">
        <v>3029.2510000000002</v>
      </c>
      <c r="E2411">
        <v>3133.915</v>
      </c>
      <c r="F2411">
        <v>3040.7469999999998</v>
      </c>
      <c r="O2411">
        <v>3134.9830000000002</v>
      </c>
      <c r="P2411">
        <v>3133.915</v>
      </c>
    </row>
    <row r="2412" spans="1:16" x14ac:dyDescent="0.25">
      <c r="A2412" s="9">
        <v>41978</v>
      </c>
      <c r="B2412">
        <v>3154.3049999999998</v>
      </c>
      <c r="C2412">
        <v>3177.9470000000001</v>
      </c>
      <c r="D2412">
        <v>3011.9490000000001</v>
      </c>
      <c r="E2412">
        <v>3109.2719999999999</v>
      </c>
      <c r="F2412">
        <v>3154.3049999999998</v>
      </c>
      <c r="O2412">
        <v>3177.9470000000001</v>
      </c>
      <c r="P2412">
        <v>3109.2719999999999</v>
      </c>
    </row>
    <row r="2413" spans="1:16" x14ac:dyDescent="0.25">
      <c r="A2413" s="9">
        <v>41981</v>
      </c>
      <c r="B2413">
        <v>3085.174</v>
      </c>
      <c r="C2413">
        <v>3200.3829999999998</v>
      </c>
      <c r="D2413">
        <v>3057.39</v>
      </c>
      <c r="E2413">
        <v>3188.328</v>
      </c>
      <c r="F2413">
        <v>3085.174</v>
      </c>
      <c r="O2413">
        <v>3200.3829999999998</v>
      </c>
      <c r="P2413">
        <v>3188.328</v>
      </c>
    </row>
    <row r="2414" spans="1:16" x14ac:dyDescent="0.25">
      <c r="A2414" s="9">
        <v>41982</v>
      </c>
      <c r="B2414">
        <v>3173.6970000000001</v>
      </c>
      <c r="C2414">
        <v>3290.1329999999998</v>
      </c>
      <c r="D2414">
        <v>3048.1260000000002</v>
      </c>
      <c r="E2414">
        <v>3069.5929999999998</v>
      </c>
      <c r="F2414">
        <v>3173.6970000000001</v>
      </c>
      <c r="O2414">
        <v>3290.1329999999998</v>
      </c>
      <c r="P2414">
        <v>3069.5929999999998</v>
      </c>
    </row>
    <row r="2415" spans="1:16" x14ac:dyDescent="0.25">
      <c r="A2415" s="9">
        <v>41983</v>
      </c>
      <c r="B2415">
        <v>3075.4009999999998</v>
      </c>
      <c r="C2415">
        <v>3203.6239999999998</v>
      </c>
      <c r="D2415">
        <v>3044.482</v>
      </c>
      <c r="E2415">
        <v>3199.7910000000002</v>
      </c>
      <c r="F2415">
        <v>3075.4009999999998</v>
      </c>
      <c r="O2415">
        <v>3203.6239999999998</v>
      </c>
      <c r="P2415">
        <v>3199.7910000000002</v>
      </c>
    </row>
    <row r="2416" spans="1:16" x14ac:dyDescent="0.25">
      <c r="A2416" s="9">
        <v>41984</v>
      </c>
      <c r="B2416">
        <v>3188.21</v>
      </c>
      <c r="C2416">
        <v>3260.8510000000001</v>
      </c>
      <c r="D2416">
        <v>3174.2950000000001</v>
      </c>
      <c r="E2416">
        <v>3225.4560000000001</v>
      </c>
      <c r="F2416">
        <v>3188.21</v>
      </c>
      <c r="O2416">
        <v>3260.8510000000001</v>
      </c>
      <c r="P2416">
        <v>3225.4560000000001</v>
      </c>
    </row>
    <row r="2417" spans="1:16" x14ac:dyDescent="0.25">
      <c r="A2417" s="9">
        <v>41985</v>
      </c>
      <c r="B2417">
        <v>3233.1010000000001</v>
      </c>
      <c r="C2417">
        <v>3251.0329999999999</v>
      </c>
      <c r="D2417">
        <v>3214.1619999999998</v>
      </c>
      <c r="E2417">
        <v>3241.7669999999998</v>
      </c>
      <c r="F2417">
        <v>3233.1010000000001</v>
      </c>
      <c r="O2417">
        <v>3251.0329999999999</v>
      </c>
      <c r="P2417">
        <v>3241.7669999999998</v>
      </c>
    </row>
    <row r="2418" spans="1:16" x14ac:dyDescent="0.25">
      <c r="A2418" s="9">
        <v>41988</v>
      </c>
      <c r="B2418">
        <v>3241.0129999999999</v>
      </c>
      <c r="C2418">
        <v>3276.5050000000001</v>
      </c>
      <c r="D2418">
        <v>3204.83</v>
      </c>
      <c r="E2418">
        <v>3268.462</v>
      </c>
      <c r="F2418">
        <v>3241.0129999999999</v>
      </c>
      <c r="O2418">
        <v>3276.5050000000001</v>
      </c>
      <c r="P2418">
        <v>3268.462</v>
      </c>
    </row>
    <row r="2419" spans="1:16" x14ac:dyDescent="0.25">
      <c r="A2419" s="9">
        <v>41989</v>
      </c>
      <c r="B2419">
        <v>3271.1239999999998</v>
      </c>
      <c r="C2419">
        <v>3319.1080000000002</v>
      </c>
      <c r="D2419">
        <v>3257.2530000000002</v>
      </c>
      <c r="E2419">
        <v>3318.8589999999999</v>
      </c>
      <c r="F2419">
        <v>3271.1239999999998</v>
      </c>
      <c r="O2419">
        <v>3319.1080000000002</v>
      </c>
      <c r="P2419">
        <v>3318.8589999999999</v>
      </c>
    </row>
    <row r="2420" spans="1:16" x14ac:dyDescent="0.25">
      <c r="A2420" s="9">
        <v>41990</v>
      </c>
      <c r="B2420">
        <v>3329.5210000000002</v>
      </c>
      <c r="C2420">
        <v>3360.5219999999999</v>
      </c>
      <c r="D2420">
        <v>3286.3980000000001</v>
      </c>
      <c r="E2420">
        <v>3346.578</v>
      </c>
      <c r="F2420">
        <v>3329.5210000000002</v>
      </c>
      <c r="O2420">
        <v>3360.5219999999999</v>
      </c>
      <c r="P2420">
        <v>3346.578</v>
      </c>
    </row>
    <row r="2421" spans="1:16" x14ac:dyDescent="0.25">
      <c r="A2421" s="9">
        <v>41991</v>
      </c>
      <c r="B2421">
        <v>3353.2020000000002</v>
      </c>
      <c r="C2421">
        <v>3372.0070000000001</v>
      </c>
      <c r="D2421">
        <v>3321.48</v>
      </c>
      <c r="E2421">
        <v>3348.444</v>
      </c>
      <c r="F2421">
        <v>3353.2020000000002</v>
      </c>
      <c r="O2421">
        <v>3372.0070000000001</v>
      </c>
      <c r="P2421">
        <v>3348.444</v>
      </c>
    </row>
    <row r="2422" spans="1:16" x14ac:dyDescent="0.25">
      <c r="A2422" s="9">
        <v>41992</v>
      </c>
      <c r="B2422">
        <v>3349.23</v>
      </c>
      <c r="C2422">
        <v>3425.6790000000001</v>
      </c>
      <c r="D2422">
        <v>3314.6329999999998</v>
      </c>
      <c r="E2422">
        <v>3423.9090000000001</v>
      </c>
      <c r="F2422">
        <v>3349.23</v>
      </c>
      <c r="O2422">
        <v>3425.6790000000001</v>
      </c>
      <c r="P2422">
        <v>3423.9090000000001</v>
      </c>
    </row>
    <row r="2423" spans="1:16" x14ac:dyDescent="0.25">
      <c r="A2423" s="9">
        <v>41995</v>
      </c>
      <c r="B2423">
        <v>3452.9009999999998</v>
      </c>
      <c r="C2423">
        <v>3496.6660000000002</v>
      </c>
      <c r="D2423">
        <v>3388.8270000000002</v>
      </c>
      <c r="E2423">
        <v>3439.2130000000002</v>
      </c>
      <c r="F2423">
        <v>3452.9009999999998</v>
      </c>
      <c r="O2423">
        <v>3496.6660000000002</v>
      </c>
      <c r="P2423">
        <v>3439.2130000000002</v>
      </c>
    </row>
    <row r="2424" spans="1:16" x14ac:dyDescent="0.25">
      <c r="A2424" s="9">
        <v>41996</v>
      </c>
      <c r="B2424">
        <v>3401.576</v>
      </c>
      <c r="C2424">
        <v>3438.7260000000001</v>
      </c>
      <c r="D2424">
        <v>3323.32</v>
      </c>
      <c r="E2424">
        <v>3330.9920000000002</v>
      </c>
      <c r="F2424">
        <v>3401.576</v>
      </c>
      <c r="O2424">
        <v>3438.7260000000001</v>
      </c>
      <c r="P2424">
        <v>3330.9920000000002</v>
      </c>
    </row>
    <row r="2425" spans="1:16" x14ac:dyDescent="0.25">
      <c r="A2425" s="9">
        <v>41997</v>
      </c>
      <c r="B2425">
        <v>3332.2539999999999</v>
      </c>
      <c r="C2425">
        <v>3345.5540000000001</v>
      </c>
      <c r="D2425">
        <v>3235.6979999999999</v>
      </c>
      <c r="E2425">
        <v>3275.203</v>
      </c>
      <c r="F2425">
        <v>3332.2539999999999</v>
      </c>
      <c r="O2425">
        <v>3345.5540000000001</v>
      </c>
      <c r="P2425">
        <v>3275.203</v>
      </c>
    </row>
    <row r="2426" spans="1:16" x14ac:dyDescent="0.25">
      <c r="A2426" s="9">
        <v>41998</v>
      </c>
      <c r="B2426">
        <v>3294.6410000000001</v>
      </c>
      <c r="C2426">
        <v>3374.2440000000001</v>
      </c>
      <c r="D2426">
        <v>3272.5279999999998</v>
      </c>
      <c r="E2426">
        <v>3373.73</v>
      </c>
      <c r="F2426">
        <v>3294.6410000000001</v>
      </c>
      <c r="O2426">
        <v>3374.2440000000001</v>
      </c>
      <c r="P2426">
        <v>3373.73</v>
      </c>
    </row>
    <row r="2427" spans="1:16" x14ac:dyDescent="0.25">
      <c r="A2427" s="9">
        <v>41999</v>
      </c>
      <c r="B2427">
        <v>3379.125</v>
      </c>
      <c r="C2427">
        <v>3439.346</v>
      </c>
      <c r="D2427">
        <v>3361.9789999999998</v>
      </c>
      <c r="E2427">
        <v>3433.2820000000002</v>
      </c>
      <c r="F2427">
        <v>3379.125</v>
      </c>
      <c r="O2427">
        <v>3439.346</v>
      </c>
      <c r="P2427">
        <v>3433.2820000000002</v>
      </c>
    </row>
    <row r="2428" spans="1:16" x14ac:dyDescent="0.25">
      <c r="A2428" s="9">
        <v>42002</v>
      </c>
      <c r="B2428">
        <v>3460.288</v>
      </c>
      <c r="C2428">
        <v>3473.9549999999999</v>
      </c>
      <c r="D2428">
        <v>3382.1309999999999</v>
      </c>
      <c r="E2428">
        <v>3419.2330000000002</v>
      </c>
      <c r="F2428">
        <v>3460.288</v>
      </c>
      <c r="O2428">
        <v>3473.9549999999999</v>
      </c>
      <c r="P2428">
        <v>3419.2330000000002</v>
      </c>
    </row>
    <row r="2429" spans="1:16" x14ac:dyDescent="0.25">
      <c r="A2429" s="9">
        <v>42003</v>
      </c>
      <c r="B2429">
        <v>3413.056</v>
      </c>
      <c r="C2429">
        <v>3432.6849999999999</v>
      </c>
      <c r="D2429">
        <v>3356.7979999999998</v>
      </c>
      <c r="E2429">
        <v>3383.0509999999999</v>
      </c>
      <c r="F2429">
        <v>3413.056</v>
      </c>
      <c r="O2429">
        <v>3432.6849999999999</v>
      </c>
      <c r="P2429">
        <v>3383.0509999999999</v>
      </c>
    </row>
    <row r="2430" spans="1:16" x14ac:dyDescent="0.25">
      <c r="A2430" s="9">
        <v>42004</v>
      </c>
      <c r="B2430">
        <v>3387.7719999999999</v>
      </c>
      <c r="C2430">
        <v>3455.241</v>
      </c>
      <c r="D2430">
        <v>3374.174</v>
      </c>
      <c r="E2430">
        <v>3448.8049999999998</v>
      </c>
      <c r="F2430">
        <v>3387.7719999999999</v>
      </c>
      <c r="O2430">
        <v>3455.241</v>
      </c>
      <c r="P2430">
        <v>3448.8049999999998</v>
      </c>
    </row>
    <row r="2431" spans="1:16" x14ac:dyDescent="0.25">
      <c r="A2431" s="9">
        <v>42009</v>
      </c>
      <c r="B2431">
        <v>3470.7060000000001</v>
      </c>
      <c r="C2431">
        <v>3592.2069999999999</v>
      </c>
      <c r="D2431">
        <v>3470.7060000000001</v>
      </c>
      <c r="E2431">
        <v>3582.306</v>
      </c>
      <c r="F2431">
        <v>3470.7060000000001</v>
      </c>
      <c r="O2431">
        <v>3592.2069999999999</v>
      </c>
      <c r="P2431">
        <v>3582.306</v>
      </c>
    </row>
    <row r="2432" spans="1:16" x14ac:dyDescent="0.25">
      <c r="A2432" s="9">
        <v>42010</v>
      </c>
      <c r="B2432">
        <v>3559.1680000000001</v>
      </c>
      <c r="C2432">
        <v>3633.98</v>
      </c>
      <c r="D2432">
        <v>3534.3150000000001</v>
      </c>
      <c r="E2432">
        <v>3605.596</v>
      </c>
      <c r="F2432">
        <v>3559.1680000000001</v>
      </c>
      <c r="O2432">
        <v>3633.98</v>
      </c>
      <c r="P2432">
        <v>3605.596</v>
      </c>
    </row>
    <row r="2433" spans="1:16" x14ac:dyDescent="0.25">
      <c r="A2433" s="9">
        <v>42011</v>
      </c>
      <c r="B2433">
        <v>3580.7060000000001</v>
      </c>
      <c r="C2433">
        <v>3604.4110000000001</v>
      </c>
      <c r="D2433">
        <v>3545.7950000000001</v>
      </c>
      <c r="E2433">
        <v>3596.0459999999998</v>
      </c>
      <c r="F2433">
        <v>3580.7060000000001</v>
      </c>
      <c r="O2433">
        <v>3604.4110000000001</v>
      </c>
      <c r="P2433">
        <v>3596.0459999999998</v>
      </c>
    </row>
    <row r="2434" spans="1:16" x14ac:dyDescent="0.25">
      <c r="A2434" s="9">
        <v>42012</v>
      </c>
      <c r="B2434">
        <v>3593.2289999999998</v>
      </c>
      <c r="C2434">
        <v>3600.5250000000001</v>
      </c>
      <c r="D2434">
        <v>3512.893</v>
      </c>
      <c r="E2434">
        <v>3517.596</v>
      </c>
      <c r="F2434">
        <v>3593.2289999999998</v>
      </c>
      <c r="O2434">
        <v>3600.5250000000001</v>
      </c>
      <c r="P2434">
        <v>3517.596</v>
      </c>
    </row>
    <row r="2435" spans="1:16" x14ac:dyDescent="0.25">
      <c r="A2435" s="9">
        <v>42013</v>
      </c>
      <c r="B2435">
        <v>3501.57</v>
      </c>
      <c r="C2435">
        <v>3605.6669999999999</v>
      </c>
      <c r="D2435">
        <v>3492.473</v>
      </c>
      <c r="E2435">
        <v>3499.4160000000002</v>
      </c>
      <c r="F2435">
        <v>3501.57</v>
      </c>
      <c r="O2435">
        <v>3605.6669999999999</v>
      </c>
      <c r="P2435">
        <v>3499.4160000000002</v>
      </c>
    </row>
    <row r="2436" spans="1:16" x14ac:dyDescent="0.25">
      <c r="A2436" s="9">
        <v>42016</v>
      </c>
      <c r="B2436">
        <v>3468.4189999999999</v>
      </c>
      <c r="C2436">
        <v>3473.6289999999999</v>
      </c>
      <c r="D2436">
        <v>3391.8969999999999</v>
      </c>
      <c r="E2436">
        <v>3423.422</v>
      </c>
      <c r="F2436">
        <v>3468.4189999999999</v>
      </c>
      <c r="O2436">
        <v>3473.6289999999999</v>
      </c>
      <c r="P2436">
        <v>3423.422</v>
      </c>
    </row>
    <row r="2437" spans="1:16" x14ac:dyDescent="0.25">
      <c r="A2437" s="9">
        <v>42017</v>
      </c>
      <c r="B2437">
        <v>3413.5459999999998</v>
      </c>
      <c r="C2437">
        <v>3453.9059999999999</v>
      </c>
      <c r="D2437">
        <v>3412.09</v>
      </c>
      <c r="E2437">
        <v>3451.444</v>
      </c>
      <c r="F2437">
        <v>3413.5459999999998</v>
      </c>
      <c r="O2437">
        <v>3453.9059999999999</v>
      </c>
      <c r="P2437">
        <v>3451.444</v>
      </c>
    </row>
    <row r="2438" spans="1:16" x14ac:dyDescent="0.25">
      <c r="A2438" s="9">
        <v>42018</v>
      </c>
      <c r="B2438">
        <v>3455.9520000000002</v>
      </c>
      <c r="C2438">
        <v>3484.107</v>
      </c>
      <c r="D2438">
        <v>3419.931</v>
      </c>
      <c r="E2438">
        <v>3442.5329999999999</v>
      </c>
      <c r="F2438">
        <v>3455.9520000000002</v>
      </c>
      <c r="O2438">
        <v>3484.107</v>
      </c>
      <c r="P2438">
        <v>3442.5329999999999</v>
      </c>
    </row>
    <row r="2439" spans="1:16" x14ac:dyDescent="0.25">
      <c r="A2439" s="9">
        <v>42019</v>
      </c>
      <c r="B2439">
        <v>3441.9380000000001</v>
      </c>
      <c r="C2439">
        <v>3532.6559999999999</v>
      </c>
      <c r="D2439">
        <v>3436.3890000000001</v>
      </c>
      <c r="E2439">
        <v>3532.47</v>
      </c>
      <c r="F2439">
        <v>3441.9380000000001</v>
      </c>
      <c r="O2439">
        <v>3532.6559999999999</v>
      </c>
      <c r="P2439">
        <v>3532.47</v>
      </c>
    </row>
    <row r="2440" spans="1:16" x14ac:dyDescent="0.25">
      <c r="A2440" s="9">
        <v>42020</v>
      </c>
      <c r="B2440">
        <v>3538.5239999999999</v>
      </c>
      <c r="C2440">
        <v>3572.0219999999999</v>
      </c>
      <c r="D2440">
        <v>3523.9250000000002</v>
      </c>
      <c r="E2440">
        <v>3559.5729999999999</v>
      </c>
      <c r="F2440">
        <v>3538.5239999999999</v>
      </c>
      <c r="O2440">
        <v>3572.0219999999999</v>
      </c>
      <c r="P2440">
        <v>3559.5729999999999</v>
      </c>
    </row>
    <row r="2441" spans="1:16" x14ac:dyDescent="0.25">
      <c r="A2441" s="9">
        <v>42023</v>
      </c>
      <c r="B2441">
        <v>3391.7930000000001</v>
      </c>
      <c r="C2441">
        <v>3459.5889999999999</v>
      </c>
      <c r="D2441">
        <v>3266.6840000000002</v>
      </c>
      <c r="E2441">
        <v>3294.75</v>
      </c>
      <c r="F2441">
        <v>3391.7930000000001</v>
      </c>
      <c r="O2441">
        <v>3459.5889999999999</v>
      </c>
      <c r="P2441">
        <v>3294.75</v>
      </c>
    </row>
    <row r="2442" spans="1:16" x14ac:dyDescent="0.25">
      <c r="A2442" s="9">
        <v>42024</v>
      </c>
      <c r="B2442">
        <v>3302.4769999999999</v>
      </c>
      <c r="C2442">
        <v>3387.05</v>
      </c>
      <c r="D2442">
        <v>3301.06</v>
      </c>
      <c r="E2442">
        <v>3372.5810000000001</v>
      </c>
      <c r="F2442">
        <v>3302.4769999999999</v>
      </c>
      <c r="O2442">
        <v>3387.05</v>
      </c>
      <c r="P2442">
        <v>3372.5810000000001</v>
      </c>
    </row>
    <row r="2443" spans="1:16" x14ac:dyDescent="0.25">
      <c r="A2443" s="9">
        <v>42025</v>
      </c>
      <c r="B2443">
        <v>3387.578</v>
      </c>
      <c r="C2443">
        <v>3500.4659999999999</v>
      </c>
      <c r="D2443">
        <v>3375.357</v>
      </c>
      <c r="E2443">
        <v>3493.4850000000001</v>
      </c>
      <c r="F2443">
        <v>3387.578</v>
      </c>
      <c r="O2443">
        <v>3500.4659999999999</v>
      </c>
      <c r="P2443">
        <v>3493.4850000000001</v>
      </c>
    </row>
    <row r="2444" spans="1:16" x14ac:dyDescent="0.25">
      <c r="A2444" s="9">
        <v>42026</v>
      </c>
      <c r="B2444">
        <v>3494.0949999999998</v>
      </c>
      <c r="C2444">
        <v>3524.4679999999998</v>
      </c>
      <c r="D2444">
        <v>3463.0010000000002</v>
      </c>
      <c r="E2444">
        <v>3517.125</v>
      </c>
      <c r="F2444">
        <v>3494.0949999999998</v>
      </c>
      <c r="O2444">
        <v>3524.4679999999998</v>
      </c>
      <c r="P2444">
        <v>3517.125</v>
      </c>
    </row>
    <row r="2445" spans="1:16" x14ac:dyDescent="0.25">
      <c r="A2445" s="9">
        <v>42027</v>
      </c>
      <c r="B2445">
        <v>3526.5920000000001</v>
      </c>
      <c r="C2445">
        <v>3550.4319999999998</v>
      </c>
      <c r="D2445">
        <v>3485.37</v>
      </c>
      <c r="E2445">
        <v>3502.09</v>
      </c>
      <c r="F2445">
        <v>3526.5920000000001</v>
      </c>
      <c r="O2445">
        <v>3550.4319999999998</v>
      </c>
      <c r="P2445">
        <v>3502.09</v>
      </c>
    </row>
    <row r="2446" spans="1:16" x14ac:dyDescent="0.25">
      <c r="A2446" s="9">
        <v>42030</v>
      </c>
      <c r="B2446">
        <v>3499.7759999999998</v>
      </c>
      <c r="C2446">
        <v>3555.5770000000002</v>
      </c>
      <c r="D2446">
        <v>3493.1819999999998</v>
      </c>
      <c r="E2446">
        <v>3555.0920000000001</v>
      </c>
      <c r="F2446">
        <v>3499.7759999999998</v>
      </c>
      <c r="O2446">
        <v>3555.5770000000002</v>
      </c>
      <c r="P2446">
        <v>3555.0920000000001</v>
      </c>
    </row>
    <row r="2447" spans="1:16" x14ac:dyDescent="0.25">
      <c r="A2447" s="9">
        <v>42031</v>
      </c>
      <c r="B2447">
        <v>3556.915</v>
      </c>
      <c r="C2447">
        <v>3567.9749999999999</v>
      </c>
      <c r="D2447">
        <v>3482.4189999999999</v>
      </c>
      <c r="E2447">
        <v>3550.8069999999998</v>
      </c>
      <c r="F2447">
        <v>3556.915</v>
      </c>
      <c r="O2447">
        <v>3567.9749999999999</v>
      </c>
      <c r="P2447">
        <v>3550.8069999999998</v>
      </c>
    </row>
    <row r="2448" spans="1:16" x14ac:dyDescent="0.25">
      <c r="A2448" s="9">
        <v>42032</v>
      </c>
      <c r="B2448">
        <v>3528.864</v>
      </c>
      <c r="C2448">
        <v>3558.0149999999999</v>
      </c>
      <c r="D2448">
        <v>3506.4650000000001</v>
      </c>
      <c r="E2448">
        <v>3519.7089999999998</v>
      </c>
      <c r="F2448">
        <v>3528.864</v>
      </c>
      <c r="O2448">
        <v>3558.0149999999999</v>
      </c>
      <c r="P2448">
        <v>3519.7089999999998</v>
      </c>
    </row>
    <row r="2449" spans="1:16" x14ac:dyDescent="0.25">
      <c r="A2449" s="9">
        <v>42033</v>
      </c>
      <c r="B2449">
        <v>3479.5909999999999</v>
      </c>
      <c r="C2449">
        <v>3515.7130000000002</v>
      </c>
      <c r="D2449">
        <v>3470.0909999999999</v>
      </c>
      <c r="E2449">
        <v>3497.6880000000001</v>
      </c>
      <c r="F2449">
        <v>3479.5909999999999</v>
      </c>
      <c r="O2449">
        <v>3515.7130000000002</v>
      </c>
      <c r="P2449">
        <v>3497.6880000000001</v>
      </c>
    </row>
    <row r="2450" spans="1:16" x14ac:dyDescent="0.25">
      <c r="A2450" s="9">
        <v>42034</v>
      </c>
      <c r="B2450">
        <v>3502.2539999999999</v>
      </c>
      <c r="C2450">
        <v>3516.643</v>
      </c>
      <c r="D2450">
        <v>3452.75</v>
      </c>
      <c r="E2450">
        <v>3452.8539999999998</v>
      </c>
      <c r="F2450">
        <v>3502.2539999999999</v>
      </c>
      <c r="O2450">
        <v>3516.643</v>
      </c>
      <c r="P2450">
        <v>3452.8539999999998</v>
      </c>
    </row>
    <row r="2451" spans="1:16" x14ac:dyDescent="0.25">
      <c r="A2451" s="9">
        <v>42037</v>
      </c>
      <c r="B2451">
        <v>3393.7939999999999</v>
      </c>
      <c r="C2451">
        <v>3417.1410000000001</v>
      </c>
      <c r="D2451">
        <v>3365.72</v>
      </c>
      <c r="E2451">
        <v>3373.1480000000001</v>
      </c>
      <c r="F2451">
        <v>3393.7939999999999</v>
      </c>
      <c r="O2451">
        <v>3417.1410000000001</v>
      </c>
      <c r="P2451">
        <v>3373.1480000000001</v>
      </c>
    </row>
    <row r="2452" spans="1:16" x14ac:dyDescent="0.25">
      <c r="A2452" s="9">
        <v>42038</v>
      </c>
      <c r="B2452">
        <v>3394.1129999999998</v>
      </c>
      <c r="C2452">
        <v>3431.32</v>
      </c>
      <c r="D2452">
        <v>3373.509</v>
      </c>
      <c r="E2452">
        <v>3430.6019999999999</v>
      </c>
      <c r="F2452">
        <v>3394.1129999999998</v>
      </c>
      <c r="O2452">
        <v>3431.32</v>
      </c>
      <c r="P2452">
        <v>3430.6019999999999</v>
      </c>
    </row>
    <row r="2453" spans="1:16" x14ac:dyDescent="0.25">
      <c r="A2453" s="9">
        <v>42039</v>
      </c>
      <c r="B2453">
        <v>3438.3829999999998</v>
      </c>
      <c r="C2453">
        <v>3456.9479999999999</v>
      </c>
      <c r="D2453">
        <v>3403.6930000000002</v>
      </c>
      <c r="E2453">
        <v>3406.78</v>
      </c>
      <c r="F2453">
        <v>3438.3829999999998</v>
      </c>
      <c r="O2453">
        <v>3456.9479999999999</v>
      </c>
      <c r="P2453">
        <v>3406.78</v>
      </c>
    </row>
    <row r="2454" spans="1:16" x14ac:dyDescent="0.25">
      <c r="A2454" s="9">
        <v>42040</v>
      </c>
      <c r="B2454">
        <v>3469.672</v>
      </c>
      <c r="C2454">
        <v>3470.8139999999999</v>
      </c>
      <c r="D2454">
        <v>3358.1779999999999</v>
      </c>
      <c r="E2454">
        <v>3358.1779999999999</v>
      </c>
      <c r="F2454">
        <v>3469.672</v>
      </c>
      <c r="O2454">
        <v>3470.8139999999999</v>
      </c>
      <c r="P2454">
        <v>3358.1779999999999</v>
      </c>
    </row>
    <row r="2455" spans="1:16" x14ac:dyDescent="0.25">
      <c r="A2455" s="9">
        <v>42041</v>
      </c>
      <c r="B2455">
        <v>3343.7919999999999</v>
      </c>
      <c r="C2455">
        <v>3350.1039999999998</v>
      </c>
      <c r="D2455">
        <v>3260.8359999999998</v>
      </c>
      <c r="E2455">
        <v>3280.8829999999998</v>
      </c>
      <c r="F2455">
        <v>3343.7919999999999</v>
      </c>
      <c r="O2455">
        <v>3350.1039999999998</v>
      </c>
      <c r="P2455">
        <v>3280.8829999999998</v>
      </c>
    </row>
    <row r="2456" spans="1:16" x14ac:dyDescent="0.25">
      <c r="A2456" s="9">
        <v>42044</v>
      </c>
      <c r="B2456">
        <v>3271.1320000000001</v>
      </c>
      <c r="C2456">
        <v>3302.913</v>
      </c>
      <c r="D2456">
        <v>3252.0140000000001</v>
      </c>
      <c r="E2456">
        <v>3281.7809999999999</v>
      </c>
      <c r="F2456">
        <v>3271.1320000000001</v>
      </c>
      <c r="O2456">
        <v>3302.913</v>
      </c>
      <c r="P2456">
        <v>3281.7809999999999</v>
      </c>
    </row>
    <row r="2457" spans="1:16" x14ac:dyDescent="0.25">
      <c r="A2457" s="9">
        <v>42045</v>
      </c>
      <c r="B2457">
        <v>3282.67</v>
      </c>
      <c r="C2457">
        <v>3343.21</v>
      </c>
      <c r="D2457">
        <v>3280.0729999999999</v>
      </c>
      <c r="E2457">
        <v>3342.4389999999999</v>
      </c>
      <c r="F2457">
        <v>3282.67</v>
      </c>
      <c r="O2457">
        <v>3343.21</v>
      </c>
      <c r="P2457">
        <v>3342.4389999999999</v>
      </c>
    </row>
    <row r="2458" spans="1:16" x14ac:dyDescent="0.25">
      <c r="A2458" s="9">
        <v>42046</v>
      </c>
      <c r="B2458">
        <v>3346.26</v>
      </c>
      <c r="C2458">
        <v>3364.837</v>
      </c>
      <c r="D2458">
        <v>3345.5630000000001</v>
      </c>
      <c r="E2458">
        <v>3357.9989999999998</v>
      </c>
      <c r="F2458">
        <v>3346.26</v>
      </c>
      <c r="O2458">
        <v>3364.837</v>
      </c>
      <c r="P2458">
        <v>3357.9989999999998</v>
      </c>
    </row>
    <row r="2459" spans="1:16" x14ac:dyDescent="0.25">
      <c r="A2459" s="9">
        <v>42047</v>
      </c>
      <c r="B2459">
        <v>3359.2510000000002</v>
      </c>
      <c r="C2459">
        <v>3371.8229999999999</v>
      </c>
      <c r="D2459">
        <v>3334.9459999999999</v>
      </c>
      <c r="E2459">
        <v>3365.3029999999999</v>
      </c>
      <c r="F2459">
        <v>3359.2510000000002</v>
      </c>
      <c r="O2459">
        <v>3371.8229999999999</v>
      </c>
      <c r="P2459">
        <v>3365.3029999999999</v>
      </c>
    </row>
    <row r="2460" spans="1:16" x14ac:dyDescent="0.25">
      <c r="A2460" s="9">
        <v>42048</v>
      </c>
      <c r="B2460">
        <v>3379.9989999999998</v>
      </c>
      <c r="C2460">
        <v>3437.7939999999999</v>
      </c>
      <c r="D2460">
        <v>3379.9989999999998</v>
      </c>
      <c r="E2460">
        <v>3408.902</v>
      </c>
      <c r="F2460">
        <v>3379.9989999999998</v>
      </c>
      <c r="O2460">
        <v>3437.7939999999999</v>
      </c>
      <c r="P2460">
        <v>3408.902</v>
      </c>
    </row>
    <row r="2461" spans="1:16" x14ac:dyDescent="0.25">
      <c r="A2461" s="9">
        <v>42051</v>
      </c>
      <c r="B2461">
        <v>3410.181</v>
      </c>
      <c r="C2461">
        <v>3435.5239999999999</v>
      </c>
      <c r="D2461">
        <v>3401.81</v>
      </c>
      <c r="E2461">
        <v>3435.2939999999999</v>
      </c>
      <c r="F2461">
        <v>3410.181</v>
      </c>
      <c r="O2461">
        <v>3435.5239999999999</v>
      </c>
      <c r="P2461">
        <v>3435.2939999999999</v>
      </c>
    </row>
    <row r="2462" spans="1:16" x14ac:dyDescent="0.25">
      <c r="A2462" s="9">
        <v>42052</v>
      </c>
      <c r="B2462">
        <v>3441.9780000000001</v>
      </c>
      <c r="C2462">
        <v>3464.6439999999998</v>
      </c>
      <c r="D2462">
        <v>3441.9780000000001</v>
      </c>
      <c r="E2462">
        <v>3459.1550000000002</v>
      </c>
      <c r="F2462">
        <v>3441.9780000000001</v>
      </c>
      <c r="O2462">
        <v>3464.6439999999998</v>
      </c>
      <c r="P2462">
        <v>3459.1550000000002</v>
      </c>
    </row>
    <row r="2463" spans="1:16" x14ac:dyDescent="0.25">
      <c r="A2463" s="9">
        <v>42060</v>
      </c>
      <c r="B2463">
        <v>3466.3879999999999</v>
      </c>
      <c r="C2463">
        <v>3476.2640000000001</v>
      </c>
      <c r="D2463">
        <v>3436.7840000000001</v>
      </c>
      <c r="E2463">
        <v>3449.9940000000001</v>
      </c>
      <c r="F2463">
        <v>3466.3879999999999</v>
      </c>
      <c r="O2463">
        <v>3476.2640000000001</v>
      </c>
      <c r="P2463">
        <v>3449.9940000000001</v>
      </c>
    </row>
    <row r="2464" spans="1:16" x14ac:dyDescent="0.25">
      <c r="A2464" s="9">
        <v>42061</v>
      </c>
      <c r="B2464">
        <v>3447.7350000000001</v>
      </c>
      <c r="C2464">
        <v>3520.3229999999999</v>
      </c>
      <c r="D2464">
        <v>3438.8960000000002</v>
      </c>
      <c r="E2464">
        <v>3518.721</v>
      </c>
      <c r="F2464">
        <v>3447.7350000000001</v>
      </c>
      <c r="O2464">
        <v>3520.3229999999999</v>
      </c>
      <c r="P2464">
        <v>3518.721</v>
      </c>
    </row>
    <row r="2465" spans="1:16" x14ac:dyDescent="0.25">
      <c r="A2465" s="9">
        <v>42062</v>
      </c>
      <c r="B2465">
        <v>3517.1610000000001</v>
      </c>
      <c r="C2465">
        <v>3533.6419999999998</v>
      </c>
      <c r="D2465">
        <v>3509.752</v>
      </c>
      <c r="E2465">
        <v>3522.4650000000001</v>
      </c>
      <c r="F2465">
        <v>3517.1610000000001</v>
      </c>
      <c r="O2465">
        <v>3533.6419999999998</v>
      </c>
      <c r="P2465">
        <v>3522.4650000000001</v>
      </c>
    </row>
    <row r="2466" spans="1:16" x14ac:dyDescent="0.25">
      <c r="A2466" s="9">
        <v>42065</v>
      </c>
      <c r="B2466">
        <v>3550.1109999999999</v>
      </c>
      <c r="C2466">
        <v>3568.1210000000001</v>
      </c>
      <c r="D2466">
        <v>3528.0419999999999</v>
      </c>
      <c r="E2466">
        <v>3567.614</v>
      </c>
      <c r="F2466">
        <v>3550.1109999999999</v>
      </c>
      <c r="O2466">
        <v>3568.1210000000001</v>
      </c>
      <c r="P2466">
        <v>3567.614</v>
      </c>
    </row>
    <row r="2467" spans="1:16" x14ac:dyDescent="0.25">
      <c r="A2467" s="9">
        <v>42066</v>
      </c>
      <c r="B2467">
        <v>3555.63</v>
      </c>
      <c r="C2467">
        <v>3555.63</v>
      </c>
      <c r="D2467">
        <v>3512.5210000000002</v>
      </c>
      <c r="E2467">
        <v>3514.8760000000002</v>
      </c>
      <c r="F2467">
        <v>3555.63</v>
      </c>
      <c r="O2467">
        <v>3555.63</v>
      </c>
      <c r="P2467">
        <v>3514.8760000000002</v>
      </c>
    </row>
    <row r="2468" spans="1:16" x14ac:dyDescent="0.25">
      <c r="A2468" s="9">
        <v>42067</v>
      </c>
      <c r="B2468">
        <v>3514.569</v>
      </c>
      <c r="C2468">
        <v>3545.3649999999998</v>
      </c>
      <c r="D2468">
        <v>3511.8719999999998</v>
      </c>
      <c r="E2468">
        <v>3544.6909999999998</v>
      </c>
      <c r="F2468">
        <v>3514.569</v>
      </c>
      <c r="O2468">
        <v>3545.3649999999998</v>
      </c>
      <c r="P2468">
        <v>3544.6909999999998</v>
      </c>
    </row>
    <row r="2469" spans="1:16" x14ac:dyDescent="0.25">
      <c r="A2469" s="9">
        <v>42068</v>
      </c>
      <c r="B2469">
        <v>3539.8150000000001</v>
      </c>
      <c r="C2469">
        <v>3540.498</v>
      </c>
      <c r="D2469">
        <v>3494.54</v>
      </c>
      <c r="E2469">
        <v>3520.0509999999999</v>
      </c>
      <c r="F2469">
        <v>3539.8150000000001</v>
      </c>
      <c r="O2469">
        <v>3540.498</v>
      </c>
      <c r="P2469">
        <v>3520.0509999999999</v>
      </c>
    </row>
    <row r="2470" spans="1:16" x14ac:dyDescent="0.25">
      <c r="A2470" s="9">
        <v>42069</v>
      </c>
      <c r="B2470">
        <v>3518.6350000000002</v>
      </c>
      <c r="C2470">
        <v>3542.7840000000001</v>
      </c>
      <c r="D2470">
        <v>3504.777</v>
      </c>
      <c r="E2470">
        <v>3513.8539999999998</v>
      </c>
      <c r="F2470">
        <v>3518.6350000000002</v>
      </c>
      <c r="O2470">
        <v>3542.7840000000001</v>
      </c>
      <c r="P2470">
        <v>3513.8539999999998</v>
      </c>
    </row>
    <row r="2471" spans="1:16" x14ac:dyDescent="0.25">
      <c r="A2471" s="9">
        <v>42072</v>
      </c>
      <c r="B2471">
        <v>3501.3589999999999</v>
      </c>
      <c r="C2471">
        <v>3581.6590000000001</v>
      </c>
      <c r="D2471">
        <v>3478.413</v>
      </c>
      <c r="E2471">
        <v>3581.5549999999998</v>
      </c>
      <c r="F2471">
        <v>3501.3589999999999</v>
      </c>
      <c r="O2471">
        <v>3581.6590000000001</v>
      </c>
      <c r="P2471">
        <v>3581.5549999999998</v>
      </c>
    </row>
    <row r="2472" spans="1:16" x14ac:dyDescent="0.25">
      <c r="A2472" s="9">
        <v>42073</v>
      </c>
      <c r="B2472">
        <v>3567.9789999999998</v>
      </c>
      <c r="C2472">
        <v>3602.8980000000001</v>
      </c>
      <c r="D2472">
        <v>3561.5720000000001</v>
      </c>
      <c r="E2472">
        <v>3582.0169999999998</v>
      </c>
      <c r="F2472">
        <v>3567.9789999999998</v>
      </c>
      <c r="O2472">
        <v>3602.8980000000001</v>
      </c>
      <c r="P2472">
        <v>3582.0169999999998</v>
      </c>
    </row>
    <row r="2473" spans="1:16" x14ac:dyDescent="0.25">
      <c r="A2473" s="9">
        <v>42074</v>
      </c>
      <c r="B2473">
        <v>3581.7939999999999</v>
      </c>
      <c r="C2473">
        <v>3611.9270000000001</v>
      </c>
      <c r="D2473">
        <v>3578.308</v>
      </c>
      <c r="E2473">
        <v>3593.4850000000001</v>
      </c>
      <c r="F2473">
        <v>3581.7939999999999</v>
      </c>
      <c r="O2473">
        <v>3611.9270000000001</v>
      </c>
      <c r="P2473">
        <v>3593.4850000000001</v>
      </c>
    </row>
    <row r="2474" spans="1:16" x14ac:dyDescent="0.25">
      <c r="A2474" s="9">
        <v>42075</v>
      </c>
      <c r="B2474">
        <v>3617.44</v>
      </c>
      <c r="C2474">
        <v>3650.326</v>
      </c>
      <c r="D2474">
        <v>3606.328</v>
      </c>
      <c r="E2474">
        <v>3640.5450000000001</v>
      </c>
      <c r="F2474">
        <v>3617.44</v>
      </c>
      <c r="O2474">
        <v>3650.326</v>
      </c>
      <c r="P2474">
        <v>3640.5450000000001</v>
      </c>
    </row>
    <row r="2475" spans="1:16" x14ac:dyDescent="0.25">
      <c r="A2475" s="9">
        <v>42076</v>
      </c>
      <c r="B2475">
        <v>3647.0259999999998</v>
      </c>
      <c r="C2475">
        <v>3678.4140000000002</v>
      </c>
      <c r="D2475">
        <v>3644.4180000000001</v>
      </c>
      <c r="E2475">
        <v>3669.4520000000002</v>
      </c>
      <c r="F2475">
        <v>3647.0259999999998</v>
      </c>
      <c r="O2475">
        <v>3678.4140000000002</v>
      </c>
      <c r="P2475">
        <v>3669.4520000000002</v>
      </c>
    </row>
    <row r="2476" spans="1:16" x14ac:dyDescent="0.25">
      <c r="A2476" s="9">
        <v>42079</v>
      </c>
      <c r="B2476">
        <v>3687.364</v>
      </c>
      <c r="C2476">
        <v>3746.74</v>
      </c>
      <c r="D2476">
        <v>3678.9490000000001</v>
      </c>
      <c r="E2476">
        <v>3746.2759999999998</v>
      </c>
      <c r="F2476">
        <v>3687.364</v>
      </c>
      <c r="O2476">
        <v>3746.74</v>
      </c>
      <c r="P2476">
        <v>3746.2759999999998</v>
      </c>
    </row>
    <row r="2477" spans="1:16" x14ac:dyDescent="0.25">
      <c r="A2477" s="9">
        <v>42080</v>
      </c>
      <c r="B2477">
        <v>3768.2579999999998</v>
      </c>
      <c r="C2477">
        <v>3810.8679999999999</v>
      </c>
      <c r="D2477">
        <v>3757.2049999999999</v>
      </c>
      <c r="E2477">
        <v>3804.431</v>
      </c>
      <c r="F2477">
        <v>3768.2579999999998</v>
      </c>
      <c r="O2477">
        <v>3810.8679999999999</v>
      </c>
      <c r="P2477">
        <v>3804.431</v>
      </c>
    </row>
    <row r="2478" spans="1:16" x14ac:dyDescent="0.25">
      <c r="A2478" s="9">
        <v>42081</v>
      </c>
      <c r="B2478">
        <v>3828.3119999999999</v>
      </c>
      <c r="C2478">
        <v>3904.8020000000001</v>
      </c>
      <c r="D2478">
        <v>3825.7840000000001</v>
      </c>
      <c r="E2478">
        <v>3904.7840000000001</v>
      </c>
      <c r="F2478">
        <v>3828.3119999999999</v>
      </c>
      <c r="O2478">
        <v>3904.8020000000001</v>
      </c>
      <c r="P2478">
        <v>3904.7840000000001</v>
      </c>
    </row>
    <row r="2479" spans="1:16" x14ac:dyDescent="0.25">
      <c r="A2479" s="9">
        <v>42082</v>
      </c>
      <c r="B2479">
        <v>3924.2559999999999</v>
      </c>
      <c r="C2479">
        <v>3937.768</v>
      </c>
      <c r="D2479">
        <v>3890.87</v>
      </c>
      <c r="E2479">
        <v>3926.79</v>
      </c>
      <c r="F2479">
        <v>3924.2559999999999</v>
      </c>
      <c r="O2479">
        <v>3937.768</v>
      </c>
      <c r="P2479">
        <v>3926.79</v>
      </c>
    </row>
    <row r="2480" spans="1:16" x14ac:dyDescent="0.25">
      <c r="A2480" s="9">
        <v>42083</v>
      </c>
      <c r="B2480">
        <v>3928.873</v>
      </c>
      <c r="C2480">
        <v>3963.7379999999998</v>
      </c>
      <c r="D2480">
        <v>3914.0070000000001</v>
      </c>
      <c r="E2480">
        <v>3958.9160000000002</v>
      </c>
      <c r="F2480">
        <v>3928.873</v>
      </c>
      <c r="O2480">
        <v>3963.7379999999998</v>
      </c>
      <c r="P2480">
        <v>3958.9160000000002</v>
      </c>
    </row>
    <row r="2481" spans="1:16" x14ac:dyDescent="0.25">
      <c r="A2481" s="9">
        <v>42086</v>
      </c>
      <c r="B2481">
        <v>3979.7579999999998</v>
      </c>
      <c r="C2481">
        <v>4040.16</v>
      </c>
      <c r="D2481">
        <v>3979.7579999999998</v>
      </c>
      <c r="E2481">
        <v>4040.16</v>
      </c>
      <c r="F2481">
        <v>3979.7579999999998</v>
      </c>
      <c r="O2481">
        <v>4040.16</v>
      </c>
      <c r="P2481">
        <v>4040.16</v>
      </c>
    </row>
    <row r="2482" spans="1:16" x14ac:dyDescent="0.25">
      <c r="A2482" s="9">
        <v>42087</v>
      </c>
      <c r="B2482">
        <v>4044.6419999999998</v>
      </c>
      <c r="C2482">
        <v>4069.4119999999998</v>
      </c>
      <c r="D2482">
        <v>3947.03</v>
      </c>
      <c r="E2482">
        <v>4060.453</v>
      </c>
      <c r="F2482">
        <v>4044.6419999999998</v>
      </c>
      <c r="O2482">
        <v>4069.4119999999998</v>
      </c>
      <c r="P2482">
        <v>4060.453</v>
      </c>
    </row>
    <row r="2483" spans="1:16" x14ac:dyDescent="0.25">
      <c r="A2483" s="9">
        <v>42088</v>
      </c>
      <c r="B2483">
        <v>4052.0859999999998</v>
      </c>
      <c r="C2483">
        <v>4075.547</v>
      </c>
      <c r="D2483">
        <v>4016.45</v>
      </c>
      <c r="E2483">
        <v>4050.846</v>
      </c>
      <c r="F2483">
        <v>4052.0859999999998</v>
      </c>
      <c r="O2483">
        <v>4075.547</v>
      </c>
      <c r="P2483">
        <v>4050.846</v>
      </c>
    </row>
    <row r="2484" spans="1:16" x14ac:dyDescent="0.25">
      <c r="A2484" s="9">
        <v>42089</v>
      </c>
      <c r="B2484">
        <v>4031.0729999999999</v>
      </c>
      <c r="C2484">
        <v>4097.9070000000002</v>
      </c>
      <c r="D2484">
        <v>3997.3290000000002</v>
      </c>
      <c r="E2484">
        <v>4057.9690000000001</v>
      </c>
      <c r="F2484">
        <v>4031.0729999999999</v>
      </c>
      <c r="O2484">
        <v>4097.9070000000002</v>
      </c>
      <c r="P2484">
        <v>4057.9690000000001</v>
      </c>
    </row>
    <row r="2485" spans="1:16" x14ac:dyDescent="0.25">
      <c r="A2485" s="9">
        <v>42090</v>
      </c>
      <c r="B2485">
        <v>4062.2689999999998</v>
      </c>
      <c r="C2485">
        <v>4105.076</v>
      </c>
      <c r="D2485">
        <v>4042.4670000000001</v>
      </c>
      <c r="E2485">
        <v>4095.962</v>
      </c>
      <c r="F2485">
        <v>4062.2689999999998</v>
      </c>
      <c r="O2485">
        <v>4105.076</v>
      </c>
      <c r="P2485">
        <v>4095.962</v>
      </c>
    </row>
    <row r="2486" spans="1:16" x14ac:dyDescent="0.25">
      <c r="A2486" s="9">
        <v>42093</v>
      </c>
      <c r="B2486">
        <v>4116.3010000000004</v>
      </c>
      <c r="C2486">
        <v>4208.2139999999999</v>
      </c>
      <c r="D2486">
        <v>4116.3010000000004</v>
      </c>
      <c r="E2486">
        <v>4198.2330000000002</v>
      </c>
      <c r="F2486">
        <v>4116.3010000000004</v>
      </c>
      <c r="O2486">
        <v>4208.2139999999999</v>
      </c>
      <c r="P2486">
        <v>4198.2330000000002</v>
      </c>
    </row>
    <row r="2487" spans="1:16" x14ac:dyDescent="0.25">
      <c r="A2487" s="9">
        <v>42094</v>
      </c>
      <c r="B2487">
        <v>4230.5870000000004</v>
      </c>
      <c r="C2487">
        <v>4243.5929999999998</v>
      </c>
      <c r="D2487">
        <v>4157.9260000000004</v>
      </c>
      <c r="E2487">
        <v>4167.3720000000003</v>
      </c>
      <c r="F2487">
        <v>4230.5870000000004</v>
      </c>
      <c r="O2487">
        <v>4243.5929999999998</v>
      </c>
      <c r="P2487">
        <v>4167.3720000000003</v>
      </c>
    </row>
    <row r="2488" spans="1:16" x14ac:dyDescent="0.25">
      <c r="A2488" s="9">
        <v>42095</v>
      </c>
      <c r="B2488">
        <v>4167.1229999999996</v>
      </c>
      <c r="C2488">
        <v>4255.2259999999997</v>
      </c>
      <c r="D2488">
        <v>4167.1229999999996</v>
      </c>
      <c r="E2488">
        <v>4249.9979999999996</v>
      </c>
      <c r="F2488">
        <v>4167.1229999999996</v>
      </c>
      <c r="O2488">
        <v>4255.2259999999997</v>
      </c>
      <c r="P2488">
        <v>4249.9979999999996</v>
      </c>
    </row>
    <row r="2489" spans="1:16" x14ac:dyDescent="0.25">
      <c r="A2489" s="9">
        <v>42096</v>
      </c>
      <c r="B2489">
        <v>4276.3059999999996</v>
      </c>
      <c r="C2489">
        <v>4327.7420000000002</v>
      </c>
      <c r="D2489">
        <v>4251.7049999999999</v>
      </c>
      <c r="E2489">
        <v>4326.28</v>
      </c>
      <c r="F2489">
        <v>4276.3059999999996</v>
      </c>
      <c r="O2489">
        <v>4327.7420000000002</v>
      </c>
      <c r="P2489">
        <v>4326.28</v>
      </c>
    </row>
    <row r="2490" spans="1:16" x14ac:dyDescent="0.25">
      <c r="A2490" s="9">
        <v>42097</v>
      </c>
      <c r="B2490">
        <v>4319.7269999999999</v>
      </c>
      <c r="C2490">
        <v>4421.4949999999999</v>
      </c>
      <c r="D2490">
        <v>4301.32</v>
      </c>
      <c r="E2490">
        <v>4419.5739999999996</v>
      </c>
      <c r="F2490">
        <v>4319.7269999999999</v>
      </c>
      <c r="O2490">
        <v>4421.4949999999999</v>
      </c>
      <c r="P2490">
        <v>4419.5739999999996</v>
      </c>
    </row>
    <row r="2491" spans="1:16" x14ac:dyDescent="0.25">
      <c r="A2491" s="9">
        <v>42101</v>
      </c>
      <c r="B2491">
        <v>4470.8819999999996</v>
      </c>
      <c r="C2491">
        <v>4556.6840000000002</v>
      </c>
      <c r="D2491">
        <v>4467.6869999999999</v>
      </c>
      <c r="E2491">
        <v>4556.6840000000002</v>
      </c>
      <c r="F2491">
        <v>4470.8819999999996</v>
      </c>
      <c r="O2491">
        <v>4556.6840000000002</v>
      </c>
      <c r="P2491">
        <v>4556.6840000000002</v>
      </c>
    </row>
    <row r="2492" spans="1:16" x14ac:dyDescent="0.25">
      <c r="A2492" s="9">
        <v>42102</v>
      </c>
      <c r="B2492">
        <v>4578.8440000000001</v>
      </c>
      <c r="C2492">
        <v>4617.32</v>
      </c>
      <c r="D2492">
        <v>4490.116</v>
      </c>
      <c r="E2492">
        <v>4589.5709999999999</v>
      </c>
      <c r="F2492">
        <v>4578.8440000000001</v>
      </c>
      <c r="O2492">
        <v>4617.32</v>
      </c>
      <c r="P2492">
        <v>4589.5709999999999</v>
      </c>
    </row>
    <row r="2493" spans="1:16" x14ac:dyDescent="0.25">
      <c r="A2493" s="9">
        <v>42103</v>
      </c>
      <c r="B2493">
        <v>4591.9679999999998</v>
      </c>
      <c r="C2493">
        <v>4612.2030000000004</v>
      </c>
      <c r="D2493">
        <v>4432.634</v>
      </c>
      <c r="E2493">
        <v>4553.7950000000001</v>
      </c>
      <c r="F2493">
        <v>4591.9679999999998</v>
      </c>
      <c r="O2493">
        <v>4612.2030000000004</v>
      </c>
      <c r="P2493">
        <v>4553.7950000000001</v>
      </c>
    </row>
    <row r="2494" spans="1:16" x14ac:dyDescent="0.25">
      <c r="A2494" s="9">
        <v>42104</v>
      </c>
      <c r="B2494">
        <v>4548.9040000000005</v>
      </c>
      <c r="C2494">
        <v>4689.9690000000001</v>
      </c>
      <c r="D2494">
        <v>4529.2520000000004</v>
      </c>
      <c r="E2494">
        <v>4676.6019999999999</v>
      </c>
      <c r="F2494">
        <v>4548.9040000000005</v>
      </c>
      <c r="O2494">
        <v>4689.9690000000001</v>
      </c>
      <c r="P2494">
        <v>4676.6019999999999</v>
      </c>
    </row>
    <row r="2495" spans="1:16" x14ac:dyDescent="0.25">
      <c r="A2495" s="9">
        <v>42107</v>
      </c>
      <c r="B2495">
        <v>4717.2870000000003</v>
      </c>
      <c r="C2495">
        <v>4791.3850000000002</v>
      </c>
      <c r="D2495">
        <v>4704.7920000000004</v>
      </c>
      <c r="E2495">
        <v>4779.299</v>
      </c>
      <c r="F2495">
        <v>4717.2870000000003</v>
      </c>
      <c r="O2495">
        <v>4791.3850000000002</v>
      </c>
      <c r="P2495">
        <v>4779.299</v>
      </c>
    </row>
    <row r="2496" spans="1:16" x14ac:dyDescent="0.25">
      <c r="A2496" s="9">
        <v>42108</v>
      </c>
      <c r="B2496">
        <v>4775.7979999999998</v>
      </c>
      <c r="C2496">
        <v>4852.1310000000003</v>
      </c>
      <c r="D2496">
        <v>4734.357</v>
      </c>
      <c r="E2496">
        <v>4805.1450000000004</v>
      </c>
      <c r="F2496">
        <v>4775.7979999999998</v>
      </c>
      <c r="O2496">
        <v>4852.1310000000003</v>
      </c>
      <c r="P2496">
        <v>4805.1450000000004</v>
      </c>
    </row>
    <row r="2497" spans="1:16" x14ac:dyDescent="0.25">
      <c r="A2497" s="9">
        <v>42109</v>
      </c>
      <c r="B2497">
        <v>4799.6869999999999</v>
      </c>
      <c r="C2497">
        <v>4803.1760000000004</v>
      </c>
      <c r="D2497">
        <v>4676.924</v>
      </c>
      <c r="E2497">
        <v>4687.2809999999999</v>
      </c>
      <c r="F2497">
        <v>4799.6869999999999</v>
      </c>
      <c r="O2497">
        <v>4803.1760000000004</v>
      </c>
      <c r="P2497">
        <v>4687.2809999999999</v>
      </c>
    </row>
    <row r="2498" spans="1:16" x14ac:dyDescent="0.25">
      <c r="A2498" s="9">
        <v>42110</v>
      </c>
      <c r="B2498">
        <v>4632.4799999999996</v>
      </c>
      <c r="C2498">
        <v>4794.9399999999996</v>
      </c>
      <c r="D2498">
        <v>4583.7730000000001</v>
      </c>
      <c r="E2498">
        <v>4793.88</v>
      </c>
      <c r="F2498">
        <v>4632.4799999999996</v>
      </c>
      <c r="O2498">
        <v>4794.9399999999996</v>
      </c>
      <c r="P2498">
        <v>4793.88</v>
      </c>
    </row>
    <row r="2499" spans="1:16" x14ac:dyDescent="0.25">
      <c r="A2499" s="9">
        <v>42111</v>
      </c>
      <c r="B2499">
        <v>4835.4080000000004</v>
      </c>
      <c r="C2499">
        <v>4879.34</v>
      </c>
      <c r="D2499">
        <v>4811.1059999999998</v>
      </c>
      <c r="E2499">
        <v>4842.848</v>
      </c>
      <c r="F2499">
        <v>4835.4080000000004</v>
      </c>
      <c r="O2499">
        <v>4879.34</v>
      </c>
      <c r="P2499">
        <v>4842.848</v>
      </c>
    </row>
    <row r="2500" spans="1:16" x14ac:dyDescent="0.25">
      <c r="A2500" s="9">
        <v>42114</v>
      </c>
      <c r="B2500">
        <v>4833.82</v>
      </c>
      <c r="C2500">
        <v>4889.018</v>
      </c>
      <c r="D2500">
        <v>4710.5820000000003</v>
      </c>
      <c r="E2500">
        <v>4738.4380000000001</v>
      </c>
      <c r="F2500">
        <v>4833.82</v>
      </c>
      <c r="O2500">
        <v>4889.018</v>
      </c>
      <c r="P2500">
        <v>4738.4380000000001</v>
      </c>
    </row>
    <row r="2501" spans="1:16" x14ac:dyDescent="0.25">
      <c r="A2501" s="9">
        <v>42115</v>
      </c>
      <c r="B2501">
        <v>4715.8389999999999</v>
      </c>
      <c r="C2501">
        <v>4832.7659999999996</v>
      </c>
      <c r="D2501">
        <v>4709.0150000000003</v>
      </c>
      <c r="E2501">
        <v>4832.0829999999996</v>
      </c>
      <c r="F2501">
        <v>4715.8389999999999</v>
      </c>
      <c r="O2501">
        <v>4832.7659999999996</v>
      </c>
      <c r="P2501">
        <v>4832.0829999999996</v>
      </c>
    </row>
    <row r="2502" spans="1:16" x14ac:dyDescent="0.25">
      <c r="A2502" s="9">
        <v>42116</v>
      </c>
      <c r="B2502">
        <v>4845.732</v>
      </c>
      <c r="C2502">
        <v>4973.4520000000002</v>
      </c>
      <c r="D2502">
        <v>4845.732</v>
      </c>
      <c r="E2502">
        <v>4971.0919999999996</v>
      </c>
      <c r="F2502">
        <v>4845.732</v>
      </c>
      <c r="O2502">
        <v>4973.4520000000002</v>
      </c>
      <c r="P2502">
        <v>4971.0919999999996</v>
      </c>
    </row>
    <row r="2503" spans="1:16" x14ac:dyDescent="0.25">
      <c r="A2503" s="9">
        <v>42117</v>
      </c>
      <c r="B2503">
        <v>4992.8609999999999</v>
      </c>
      <c r="C2503">
        <v>5018.72</v>
      </c>
      <c r="D2503">
        <v>4935.2489999999998</v>
      </c>
      <c r="E2503">
        <v>4990.335</v>
      </c>
      <c r="F2503">
        <v>4992.8609999999999</v>
      </c>
      <c r="O2503">
        <v>5018.72</v>
      </c>
      <c r="P2503">
        <v>4990.335</v>
      </c>
    </row>
    <row r="2504" spans="1:16" x14ac:dyDescent="0.25">
      <c r="A2504" s="9">
        <v>42118</v>
      </c>
      <c r="B2504">
        <v>4917.0990000000002</v>
      </c>
      <c r="C2504">
        <v>4972.9399999999996</v>
      </c>
      <c r="D2504">
        <v>4852.6400000000003</v>
      </c>
      <c r="E2504">
        <v>4935.6379999999999</v>
      </c>
      <c r="F2504">
        <v>4917.0990000000002</v>
      </c>
      <c r="O2504">
        <v>4972.9399999999996</v>
      </c>
      <c r="P2504">
        <v>4935.6379999999999</v>
      </c>
    </row>
    <row r="2505" spans="1:16" x14ac:dyDescent="0.25">
      <c r="A2505" s="9">
        <v>42121</v>
      </c>
      <c r="B2505">
        <v>4963.2650000000003</v>
      </c>
      <c r="C2505">
        <v>5019.13</v>
      </c>
      <c r="D2505">
        <v>4947.8710000000001</v>
      </c>
      <c r="E2505">
        <v>5014.7719999999999</v>
      </c>
      <c r="F2505">
        <v>4963.2650000000003</v>
      </c>
      <c r="O2505">
        <v>5019.13</v>
      </c>
      <c r="P2505">
        <v>5014.7719999999999</v>
      </c>
    </row>
    <row r="2506" spans="1:16" x14ac:dyDescent="0.25">
      <c r="A2506" s="9">
        <v>42122</v>
      </c>
      <c r="B2506">
        <v>5020.9920000000002</v>
      </c>
      <c r="C2506">
        <v>5027.3559999999998</v>
      </c>
      <c r="D2506">
        <v>4869.366</v>
      </c>
      <c r="E2506">
        <v>4910.5659999999998</v>
      </c>
      <c r="F2506">
        <v>5020.9920000000002</v>
      </c>
      <c r="O2506">
        <v>5027.3559999999998</v>
      </c>
      <c r="P2506">
        <v>4910.5659999999998</v>
      </c>
    </row>
    <row r="2507" spans="1:16" x14ac:dyDescent="0.25">
      <c r="A2507" s="9">
        <v>42123</v>
      </c>
      <c r="B2507">
        <v>4885.8959999999997</v>
      </c>
      <c r="C2507">
        <v>4964.4049999999997</v>
      </c>
      <c r="D2507">
        <v>4858.0820000000003</v>
      </c>
      <c r="E2507">
        <v>4948.8940000000002</v>
      </c>
      <c r="F2507">
        <v>4885.8959999999997</v>
      </c>
      <c r="O2507">
        <v>4964.4049999999997</v>
      </c>
      <c r="P2507">
        <v>4948.8940000000002</v>
      </c>
    </row>
    <row r="2508" spans="1:16" x14ac:dyDescent="0.25">
      <c r="A2508" s="9">
        <v>42124</v>
      </c>
      <c r="B2508">
        <v>4960.2470000000003</v>
      </c>
      <c r="C2508">
        <v>5002.1329999999998</v>
      </c>
      <c r="D2508">
        <v>4948.0439999999999</v>
      </c>
      <c r="E2508">
        <v>4955.857</v>
      </c>
      <c r="F2508">
        <v>4960.2470000000003</v>
      </c>
      <c r="O2508">
        <v>5002.1329999999998</v>
      </c>
      <c r="P2508">
        <v>4955.857</v>
      </c>
    </row>
    <row r="2509" spans="1:16" x14ac:dyDescent="0.25">
      <c r="A2509" s="9">
        <v>42128</v>
      </c>
      <c r="B2509">
        <v>4957.7489999999998</v>
      </c>
      <c r="C2509">
        <v>5042.4179999999997</v>
      </c>
      <c r="D2509">
        <v>4923.3609999999999</v>
      </c>
      <c r="E2509">
        <v>5038.7269999999999</v>
      </c>
      <c r="F2509">
        <v>4957.7489999999998</v>
      </c>
      <c r="O2509">
        <v>5042.4179999999997</v>
      </c>
      <c r="P2509">
        <v>5038.7269999999999</v>
      </c>
    </row>
    <row r="2510" spans="1:16" x14ac:dyDescent="0.25">
      <c r="A2510" s="9">
        <v>42129</v>
      </c>
      <c r="B2510">
        <v>5043.2610000000004</v>
      </c>
      <c r="C2510">
        <v>5043.2610000000004</v>
      </c>
      <c r="D2510">
        <v>4808.7389999999996</v>
      </c>
      <c r="E2510">
        <v>4824.9719999999998</v>
      </c>
      <c r="F2510">
        <v>5043.2610000000004</v>
      </c>
      <c r="O2510">
        <v>5043.2610000000004</v>
      </c>
      <c r="P2510">
        <v>4824.9719999999998</v>
      </c>
    </row>
    <row r="2511" spans="1:16" x14ac:dyDescent="0.25">
      <c r="A2511" s="9">
        <v>42130</v>
      </c>
      <c r="B2511">
        <v>4829.9309999999996</v>
      </c>
      <c r="C2511">
        <v>4890.3419999999996</v>
      </c>
      <c r="D2511">
        <v>4682.5940000000001</v>
      </c>
      <c r="E2511">
        <v>4723.29</v>
      </c>
      <c r="F2511">
        <v>4829.9309999999996</v>
      </c>
      <c r="O2511">
        <v>4890.3419999999996</v>
      </c>
      <c r="P2511">
        <v>4723.29</v>
      </c>
    </row>
    <row r="2512" spans="1:16" x14ac:dyDescent="0.25">
      <c r="A2512" s="9">
        <v>42131</v>
      </c>
      <c r="B2512">
        <v>4695.2979999999998</v>
      </c>
      <c r="C2512">
        <v>4716.8459999999995</v>
      </c>
      <c r="D2512">
        <v>4582.1869999999999</v>
      </c>
      <c r="E2512">
        <v>4591.6210000000001</v>
      </c>
      <c r="F2512">
        <v>4695.2979999999998</v>
      </c>
      <c r="O2512">
        <v>4716.8459999999995</v>
      </c>
      <c r="P2512">
        <v>4591.6210000000001</v>
      </c>
    </row>
    <row r="2513" spans="1:16" x14ac:dyDescent="0.25">
      <c r="A2513" s="9">
        <v>42132</v>
      </c>
      <c r="B2513">
        <v>4634.549</v>
      </c>
      <c r="C2513">
        <v>4713.34</v>
      </c>
      <c r="D2513">
        <v>4597.45</v>
      </c>
      <c r="E2513">
        <v>4712.6419999999998</v>
      </c>
      <c r="F2513">
        <v>4634.549</v>
      </c>
      <c r="O2513">
        <v>4713.34</v>
      </c>
      <c r="P2513">
        <v>4712.6419999999998</v>
      </c>
    </row>
    <row r="2514" spans="1:16" x14ac:dyDescent="0.25">
      <c r="A2514" s="9">
        <v>42135</v>
      </c>
      <c r="B2514">
        <v>4754.1949999999997</v>
      </c>
      <c r="C2514">
        <v>4885.9920000000002</v>
      </c>
      <c r="D2514">
        <v>4715.5460000000003</v>
      </c>
      <c r="E2514">
        <v>4885.7479999999996</v>
      </c>
      <c r="F2514">
        <v>4754.1949999999997</v>
      </c>
      <c r="O2514">
        <v>4885.9920000000002</v>
      </c>
      <c r="P2514">
        <v>4885.7479999999996</v>
      </c>
    </row>
    <row r="2515" spans="1:16" x14ac:dyDescent="0.25">
      <c r="A2515" s="9">
        <v>42136</v>
      </c>
      <c r="B2515">
        <v>4892.4049999999997</v>
      </c>
      <c r="C2515">
        <v>4963.9989999999998</v>
      </c>
      <c r="D2515">
        <v>4871.2910000000002</v>
      </c>
      <c r="E2515">
        <v>4963.8069999999998</v>
      </c>
      <c r="F2515">
        <v>4892.4049999999997</v>
      </c>
      <c r="O2515">
        <v>4963.9989999999998</v>
      </c>
      <c r="P2515">
        <v>4963.8069999999998</v>
      </c>
    </row>
    <row r="2516" spans="1:16" x14ac:dyDescent="0.25">
      <c r="A2516" s="9">
        <v>42137</v>
      </c>
      <c r="B2516">
        <v>4966.7139999999999</v>
      </c>
      <c r="C2516">
        <v>4981.0649999999996</v>
      </c>
      <c r="D2516">
        <v>4903.0190000000002</v>
      </c>
      <c r="E2516">
        <v>4945.74</v>
      </c>
      <c r="F2516">
        <v>4966.7139999999999</v>
      </c>
      <c r="O2516">
        <v>4981.0649999999996</v>
      </c>
      <c r="P2516">
        <v>4945.74</v>
      </c>
    </row>
    <row r="2517" spans="1:16" x14ac:dyDescent="0.25">
      <c r="A2517" s="9">
        <v>42138</v>
      </c>
      <c r="B2517">
        <v>4949.6809999999996</v>
      </c>
      <c r="C2517">
        <v>4978.4709999999995</v>
      </c>
      <c r="D2517">
        <v>4906.9189999999999</v>
      </c>
      <c r="E2517">
        <v>4958.9430000000002</v>
      </c>
      <c r="F2517">
        <v>4949.6809999999996</v>
      </c>
      <c r="O2517">
        <v>4978.4709999999995</v>
      </c>
      <c r="P2517">
        <v>4958.9430000000002</v>
      </c>
    </row>
    <row r="2518" spans="1:16" x14ac:dyDescent="0.25">
      <c r="A2518" s="9">
        <v>42139</v>
      </c>
      <c r="B2518">
        <v>4955.4129999999996</v>
      </c>
      <c r="C2518">
        <v>4955.4129999999996</v>
      </c>
      <c r="D2518">
        <v>4842.74</v>
      </c>
      <c r="E2518">
        <v>4880.2749999999996</v>
      </c>
      <c r="F2518">
        <v>4955.4129999999996</v>
      </c>
      <c r="O2518">
        <v>4955.4129999999996</v>
      </c>
      <c r="P2518">
        <v>4880.2749999999996</v>
      </c>
    </row>
    <row r="2519" spans="1:16" x14ac:dyDescent="0.25">
      <c r="A2519" s="9">
        <v>42142</v>
      </c>
      <c r="B2519">
        <v>4849.9350000000004</v>
      </c>
      <c r="C2519">
        <v>4917.0749999999998</v>
      </c>
      <c r="D2519">
        <v>4828.4340000000002</v>
      </c>
      <c r="E2519">
        <v>4881.5290000000005</v>
      </c>
      <c r="F2519">
        <v>4849.9350000000004</v>
      </c>
      <c r="O2519">
        <v>4917.0749999999998</v>
      </c>
      <c r="P2519">
        <v>4881.5290000000005</v>
      </c>
    </row>
    <row r="2520" spans="1:16" x14ac:dyDescent="0.25">
      <c r="A2520" s="9">
        <v>42143</v>
      </c>
      <c r="B2520">
        <v>4897.7120000000004</v>
      </c>
      <c r="C2520">
        <v>5031.4870000000001</v>
      </c>
      <c r="D2520">
        <v>4897.0309999999999</v>
      </c>
      <c r="E2520">
        <v>5030.6899999999996</v>
      </c>
      <c r="F2520">
        <v>4897.7120000000004</v>
      </c>
      <c r="O2520">
        <v>5031.4870000000001</v>
      </c>
      <c r="P2520">
        <v>5030.6899999999996</v>
      </c>
    </row>
    <row r="2521" spans="1:16" x14ac:dyDescent="0.25">
      <c r="A2521" s="9">
        <v>42144</v>
      </c>
      <c r="B2521">
        <v>5054.6809999999996</v>
      </c>
      <c r="C2521">
        <v>5176.5450000000001</v>
      </c>
      <c r="D2521">
        <v>5054.3720000000003</v>
      </c>
      <c r="E2521">
        <v>5099.4210000000003</v>
      </c>
      <c r="F2521">
        <v>5054.6809999999996</v>
      </c>
      <c r="O2521">
        <v>5176.5450000000001</v>
      </c>
      <c r="P2521">
        <v>5099.4210000000003</v>
      </c>
    </row>
    <row r="2522" spans="1:16" x14ac:dyDescent="0.25">
      <c r="A2522" s="9">
        <v>42145</v>
      </c>
      <c r="B2522">
        <v>5111.2020000000002</v>
      </c>
      <c r="C2522">
        <v>5260.8829999999998</v>
      </c>
      <c r="D2522">
        <v>5098.1210000000001</v>
      </c>
      <c r="E2522">
        <v>5260.2830000000004</v>
      </c>
      <c r="F2522">
        <v>5111.2020000000002</v>
      </c>
      <c r="O2522">
        <v>5260.8829999999998</v>
      </c>
      <c r="P2522">
        <v>5260.2830000000004</v>
      </c>
    </row>
    <row r="2523" spans="1:16" x14ac:dyDescent="0.25">
      <c r="A2523" s="9">
        <v>42146</v>
      </c>
      <c r="B2523">
        <v>5329.6310000000003</v>
      </c>
      <c r="C2523">
        <v>5390.5469999999996</v>
      </c>
      <c r="D2523">
        <v>5289.4740000000002</v>
      </c>
      <c r="E2523">
        <v>5385.92</v>
      </c>
      <c r="F2523">
        <v>5329.6310000000003</v>
      </c>
      <c r="O2523">
        <v>5390.5469999999996</v>
      </c>
      <c r="P2523">
        <v>5385.92</v>
      </c>
    </row>
    <row r="2524" spans="1:16" x14ac:dyDescent="0.25">
      <c r="A2524" s="9">
        <v>42149</v>
      </c>
      <c r="B2524">
        <v>5380.8549999999996</v>
      </c>
      <c r="C2524">
        <v>5557.3040000000001</v>
      </c>
      <c r="D2524">
        <v>5373.8760000000002</v>
      </c>
      <c r="E2524">
        <v>5556.777</v>
      </c>
      <c r="F2524">
        <v>5380.8549999999996</v>
      </c>
      <c r="O2524">
        <v>5557.3040000000001</v>
      </c>
      <c r="P2524">
        <v>5556.777</v>
      </c>
    </row>
    <row r="2525" spans="1:16" x14ac:dyDescent="0.25">
      <c r="A2525" s="9">
        <v>42150</v>
      </c>
      <c r="B2525">
        <v>5603.5929999999998</v>
      </c>
      <c r="C2525">
        <v>5682.21</v>
      </c>
      <c r="D2525">
        <v>5514.4650000000001</v>
      </c>
      <c r="E2525">
        <v>5680.5330000000004</v>
      </c>
      <c r="F2525">
        <v>5603.5929999999998</v>
      </c>
      <c r="O2525">
        <v>5682.21</v>
      </c>
      <c r="P2525">
        <v>5680.5330000000004</v>
      </c>
    </row>
    <row r="2526" spans="1:16" x14ac:dyDescent="0.25">
      <c r="A2526" s="9">
        <v>42151</v>
      </c>
      <c r="B2526">
        <v>5677.6930000000002</v>
      </c>
      <c r="C2526">
        <v>5711.5739999999996</v>
      </c>
      <c r="D2526">
        <v>5582.44</v>
      </c>
      <c r="E2526">
        <v>5696.3580000000002</v>
      </c>
      <c r="F2526">
        <v>5677.6930000000002</v>
      </c>
      <c r="O2526">
        <v>5711.5739999999996</v>
      </c>
      <c r="P2526">
        <v>5696.3580000000002</v>
      </c>
    </row>
    <row r="2527" spans="1:16" x14ac:dyDescent="0.25">
      <c r="A2527" s="9">
        <v>42152</v>
      </c>
      <c r="B2527">
        <v>5684.37</v>
      </c>
      <c r="C2527">
        <v>5749.7089999999998</v>
      </c>
      <c r="D2527">
        <v>5349.7309999999998</v>
      </c>
      <c r="E2527">
        <v>5355.6620000000003</v>
      </c>
      <c r="F2527">
        <v>5684.37</v>
      </c>
      <c r="O2527">
        <v>5749.7089999999998</v>
      </c>
      <c r="P2527">
        <v>5355.6620000000003</v>
      </c>
    </row>
    <row r="2528" spans="1:16" x14ac:dyDescent="0.25">
      <c r="A2528" s="9">
        <v>42153</v>
      </c>
      <c r="B2528">
        <v>5335.9750000000004</v>
      </c>
      <c r="C2528">
        <v>5455.8869999999997</v>
      </c>
      <c r="D2528">
        <v>5141.1329999999998</v>
      </c>
      <c r="E2528">
        <v>5369.2830000000004</v>
      </c>
      <c r="F2528">
        <v>5335.9750000000004</v>
      </c>
      <c r="O2528">
        <v>5455.8869999999997</v>
      </c>
      <c r="P2528">
        <v>5369.2830000000004</v>
      </c>
    </row>
    <row r="2529" spans="1:16" x14ac:dyDescent="0.25">
      <c r="A2529" s="9">
        <v>42156</v>
      </c>
      <c r="B2529">
        <v>5413.5559999999996</v>
      </c>
      <c r="C2529">
        <v>5674.915</v>
      </c>
      <c r="D2529">
        <v>5408.53</v>
      </c>
      <c r="E2529">
        <v>5674.1989999999996</v>
      </c>
      <c r="F2529">
        <v>5413.5559999999996</v>
      </c>
      <c r="O2529">
        <v>5674.915</v>
      </c>
      <c r="P2529">
        <v>5674.1989999999996</v>
      </c>
    </row>
    <row r="2530" spans="1:16" x14ac:dyDescent="0.25">
      <c r="A2530" s="9">
        <v>42157</v>
      </c>
      <c r="B2530">
        <v>5727.4129999999996</v>
      </c>
      <c r="C2530">
        <v>5847.7129999999997</v>
      </c>
      <c r="D2530">
        <v>5686.5050000000001</v>
      </c>
      <c r="E2530">
        <v>5846.393</v>
      </c>
      <c r="F2530">
        <v>5727.4129999999996</v>
      </c>
      <c r="O2530">
        <v>5847.7129999999997</v>
      </c>
      <c r="P2530">
        <v>5846.393</v>
      </c>
    </row>
    <row r="2531" spans="1:16" x14ac:dyDescent="0.25">
      <c r="A2531" s="9">
        <v>42158</v>
      </c>
      <c r="B2531">
        <v>5882.08</v>
      </c>
      <c r="C2531">
        <v>5891.7860000000001</v>
      </c>
      <c r="D2531">
        <v>5734.8280000000004</v>
      </c>
      <c r="E2531">
        <v>5863.527</v>
      </c>
      <c r="F2531">
        <v>5882.08</v>
      </c>
      <c r="O2531">
        <v>5891.7860000000001</v>
      </c>
      <c r="P2531">
        <v>5863.527</v>
      </c>
    </row>
    <row r="2532" spans="1:16" x14ac:dyDescent="0.25">
      <c r="A2532" s="9">
        <v>42159</v>
      </c>
      <c r="B2532">
        <v>5878.13</v>
      </c>
      <c r="C2532">
        <v>5914.8720000000003</v>
      </c>
      <c r="D2532">
        <v>5557.2719999999999</v>
      </c>
      <c r="E2532">
        <v>5906.8909999999996</v>
      </c>
      <c r="F2532">
        <v>5878.13</v>
      </c>
      <c r="O2532">
        <v>5914.8720000000003</v>
      </c>
      <c r="P2532">
        <v>5906.8909999999996</v>
      </c>
    </row>
    <row r="2533" spans="1:16" x14ac:dyDescent="0.25">
      <c r="A2533" s="9">
        <v>42160</v>
      </c>
      <c r="B2533">
        <v>6001.5190000000002</v>
      </c>
      <c r="C2533">
        <v>6056.7740000000003</v>
      </c>
      <c r="D2533">
        <v>5874.6149999999998</v>
      </c>
      <c r="E2533">
        <v>6018.4189999999999</v>
      </c>
      <c r="F2533">
        <v>6001.5190000000002</v>
      </c>
      <c r="O2533">
        <v>6056.7740000000003</v>
      </c>
      <c r="P2533">
        <v>6018.4189999999999</v>
      </c>
    </row>
    <row r="2534" spans="1:16" x14ac:dyDescent="0.25">
      <c r="A2534" s="9">
        <v>42163</v>
      </c>
      <c r="B2534">
        <v>6068.7550000000001</v>
      </c>
      <c r="C2534">
        <v>6138.0159999999996</v>
      </c>
      <c r="D2534">
        <v>5972.1840000000002</v>
      </c>
      <c r="E2534">
        <v>6124.1549999999997</v>
      </c>
      <c r="F2534">
        <v>6068.7550000000001</v>
      </c>
      <c r="O2534">
        <v>6138.0159999999996</v>
      </c>
      <c r="P2534">
        <v>6124.1549999999997</v>
      </c>
    </row>
    <row r="2535" spans="1:16" x14ac:dyDescent="0.25">
      <c r="A2535" s="9">
        <v>42164</v>
      </c>
      <c r="B2535">
        <v>6132.8339999999998</v>
      </c>
      <c r="C2535">
        <v>6132.8339999999998</v>
      </c>
      <c r="D2535">
        <v>5990.7640000000001</v>
      </c>
      <c r="E2535">
        <v>6085.0370000000003</v>
      </c>
      <c r="F2535">
        <v>6132.8339999999998</v>
      </c>
      <c r="O2535">
        <v>6132.8339999999998</v>
      </c>
      <c r="P2535">
        <v>6085.0370000000003</v>
      </c>
    </row>
    <row r="2536" spans="1:16" x14ac:dyDescent="0.25">
      <c r="A2536" s="9">
        <v>42165</v>
      </c>
      <c r="B2536">
        <v>6011.9479000000001</v>
      </c>
      <c r="C2536">
        <v>6157.1764000000003</v>
      </c>
      <c r="D2536">
        <v>5948.7902999999997</v>
      </c>
      <c r="E2536">
        <v>6089.1295</v>
      </c>
      <c r="F2536">
        <v>6011.9479000000001</v>
      </c>
      <c r="O2536">
        <v>6157.1764000000003</v>
      </c>
      <c r="P2536">
        <v>6089.1295</v>
      </c>
    </row>
    <row r="2537" spans="1:16" x14ac:dyDescent="0.25">
      <c r="A2537" s="9">
        <v>42166</v>
      </c>
      <c r="B2537">
        <v>6081.0228999999999</v>
      </c>
      <c r="C2537">
        <v>6113.7057999999997</v>
      </c>
      <c r="D2537">
        <v>6032.2721000000001</v>
      </c>
      <c r="E2537">
        <v>6113.0913</v>
      </c>
      <c r="F2537">
        <v>6081.0228999999999</v>
      </c>
      <c r="O2537">
        <v>6113.7057999999997</v>
      </c>
      <c r="P2537">
        <v>6113.0913</v>
      </c>
    </row>
    <row r="2538" spans="1:16" x14ac:dyDescent="0.25">
      <c r="A2538" s="9">
        <v>42167</v>
      </c>
      <c r="B2538">
        <v>6142.3635000000004</v>
      </c>
      <c r="C2538">
        <v>6232.1000999999997</v>
      </c>
      <c r="D2538">
        <v>6142.3635000000004</v>
      </c>
      <c r="E2538">
        <v>6226.6158999999998</v>
      </c>
      <c r="F2538">
        <v>6142.3635000000004</v>
      </c>
      <c r="O2538">
        <v>6232.1000999999997</v>
      </c>
      <c r="P2538">
        <v>6226.6158999999998</v>
      </c>
    </row>
    <row r="2539" spans="1:16" x14ac:dyDescent="0.25">
      <c r="A2539" s="9">
        <v>42170</v>
      </c>
      <c r="B2539">
        <v>6240.6485000000002</v>
      </c>
      <c r="C2539">
        <v>6267.3477999999996</v>
      </c>
      <c r="D2539">
        <v>6130.7581</v>
      </c>
      <c r="E2539">
        <v>6149.7335000000003</v>
      </c>
      <c r="F2539">
        <v>6240.6485000000002</v>
      </c>
      <c r="O2539">
        <v>6267.3477999999996</v>
      </c>
      <c r="P2539">
        <v>6149.7335000000003</v>
      </c>
    </row>
    <row r="2540" spans="1:16" x14ac:dyDescent="0.25">
      <c r="A2540" s="9">
        <v>42171</v>
      </c>
      <c r="B2540">
        <v>6090.7641999999996</v>
      </c>
      <c r="C2540">
        <v>6093.0892999999996</v>
      </c>
      <c r="D2540">
        <v>5841.3481000000002</v>
      </c>
      <c r="E2540">
        <v>5880.9475000000002</v>
      </c>
      <c r="F2540">
        <v>6090.7641999999996</v>
      </c>
      <c r="O2540">
        <v>6093.0892999999996</v>
      </c>
      <c r="P2540">
        <v>5880.9475000000002</v>
      </c>
    </row>
    <row r="2541" spans="1:16" x14ac:dyDescent="0.25">
      <c r="A2541" s="9">
        <v>42172</v>
      </c>
      <c r="B2541">
        <v>5892.4305999999997</v>
      </c>
      <c r="C2541">
        <v>6039.7861000000003</v>
      </c>
      <c r="D2541">
        <v>5724.8976000000002</v>
      </c>
      <c r="E2541">
        <v>6030.0649000000003</v>
      </c>
      <c r="F2541">
        <v>5892.4305999999997</v>
      </c>
      <c r="O2541">
        <v>6039.7861000000003</v>
      </c>
      <c r="P2541">
        <v>6030.0649000000003</v>
      </c>
    </row>
    <row r="2542" spans="1:16" x14ac:dyDescent="0.25">
      <c r="A2542" s="9">
        <v>42173</v>
      </c>
      <c r="B2542">
        <v>6011.3819000000003</v>
      </c>
      <c r="C2542">
        <v>6077.8856999999998</v>
      </c>
      <c r="D2542">
        <v>5877.8837000000003</v>
      </c>
      <c r="E2542">
        <v>5884.3229000000001</v>
      </c>
      <c r="F2542">
        <v>6011.3819000000003</v>
      </c>
      <c r="O2542">
        <v>6077.8856999999998</v>
      </c>
      <c r="P2542">
        <v>5884.3229000000001</v>
      </c>
    </row>
    <row r="2543" spans="1:16" x14ac:dyDescent="0.25">
      <c r="A2543" s="9">
        <v>42174</v>
      </c>
      <c r="B2543">
        <v>5724.1967000000004</v>
      </c>
      <c r="C2543">
        <v>5791.2114000000001</v>
      </c>
      <c r="D2543">
        <v>5477.8590000000004</v>
      </c>
      <c r="E2543">
        <v>5478.3050000000003</v>
      </c>
      <c r="F2543">
        <v>5724.1967000000004</v>
      </c>
      <c r="O2543">
        <v>5791.2114000000001</v>
      </c>
      <c r="P2543">
        <v>5478.3050000000003</v>
      </c>
    </row>
    <row r="2544" spans="1:16" x14ac:dyDescent="0.25">
      <c r="A2544" s="9">
        <v>42178</v>
      </c>
      <c r="B2544">
        <v>5444.1621999999998</v>
      </c>
      <c r="C2544">
        <v>5525.2228999999998</v>
      </c>
      <c r="D2544">
        <v>5147.1783999999998</v>
      </c>
      <c r="E2544">
        <v>5524.2887000000001</v>
      </c>
      <c r="F2544">
        <v>5444.1621999999998</v>
      </c>
      <c r="O2544">
        <v>5525.2228999999998</v>
      </c>
      <c r="P2544">
        <v>5524.2887000000001</v>
      </c>
    </row>
    <row r="2545" spans="1:16" x14ac:dyDescent="0.25">
      <c r="A2545" s="9">
        <v>42179</v>
      </c>
      <c r="B2545">
        <v>5573.8658999999998</v>
      </c>
      <c r="C2545">
        <v>5677.7815000000001</v>
      </c>
      <c r="D2545">
        <v>5510.0819000000001</v>
      </c>
      <c r="E2545">
        <v>5674.4656000000004</v>
      </c>
      <c r="F2545">
        <v>5573.8658999999998</v>
      </c>
      <c r="O2545">
        <v>5677.7815000000001</v>
      </c>
      <c r="P2545">
        <v>5674.4656000000004</v>
      </c>
    </row>
    <row r="2546" spans="1:16" x14ac:dyDescent="0.25">
      <c r="A2546" s="9">
        <v>42180</v>
      </c>
      <c r="B2546">
        <v>5698.9080999999996</v>
      </c>
      <c r="C2546">
        <v>5705.7790999999997</v>
      </c>
      <c r="D2546">
        <v>5430.4120000000003</v>
      </c>
      <c r="E2546">
        <v>5482.0150999999996</v>
      </c>
      <c r="F2546">
        <v>5698.9080999999996</v>
      </c>
      <c r="O2546">
        <v>5705.7790999999997</v>
      </c>
      <c r="P2546">
        <v>5482.0150999999996</v>
      </c>
    </row>
    <row r="2547" spans="1:16" x14ac:dyDescent="0.25">
      <c r="A2547" s="9">
        <v>42181</v>
      </c>
      <c r="B2547">
        <v>5323.2358000000004</v>
      </c>
      <c r="C2547">
        <v>5360.7245999999996</v>
      </c>
      <c r="D2547">
        <v>5010.848</v>
      </c>
      <c r="E2547">
        <v>5056.8311999999996</v>
      </c>
      <c r="F2547">
        <v>5323.2358000000004</v>
      </c>
      <c r="O2547">
        <v>5360.7245999999996</v>
      </c>
      <c r="P2547">
        <v>5056.8311999999996</v>
      </c>
    </row>
    <row r="2548" spans="1:16" x14ac:dyDescent="0.25">
      <c r="A2548" s="9">
        <v>42184</v>
      </c>
      <c r="B2548">
        <v>5188.3708999999999</v>
      </c>
      <c r="C2548">
        <v>5198.1953999999996</v>
      </c>
      <c r="D2548">
        <v>4681.3666000000003</v>
      </c>
      <c r="E2548">
        <v>4864.3371999999999</v>
      </c>
      <c r="F2548">
        <v>5188.3708999999999</v>
      </c>
      <c r="O2548">
        <v>5198.1953999999996</v>
      </c>
      <c r="P2548">
        <v>4864.3371999999999</v>
      </c>
    </row>
    <row r="2549" spans="1:16" x14ac:dyDescent="0.25">
      <c r="A2549" s="9">
        <v>42185</v>
      </c>
      <c r="B2549">
        <v>4803.4354999999996</v>
      </c>
      <c r="C2549">
        <v>5127.2179999999998</v>
      </c>
      <c r="D2549">
        <v>4586.2583000000004</v>
      </c>
      <c r="E2549">
        <v>5118.2030999999997</v>
      </c>
      <c r="F2549">
        <v>4803.4354999999996</v>
      </c>
      <c r="O2549">
        <v>5127.2179999999998</v>
      </c>
      <c r="P2549">
        <v>5118.2030999999997</v>
      </c>
    </row>
    <row r="2550" spans="1:16" x14ac:dyDescent="0.25">
      <c r="A2550" s="9">
        <v>42186</v>
      </c>
      <c r="B2550">
        <v>5054.8418000000001</v>
      </c>
      <c r="C2550">
        <v>5180.4475000000002</v>
      </c>
      <c r="D2550">
        <v>4828.4561999999996</v>
      </c>
      <c r="E2550">
        <v>4829.2596999999996</v>
      </c>
      <c r="F2550">
        <v>5054.8418000000001</v>
      </c>
      <c r="O2550">
        <v>5180.4475000000002</v>
      </c>
      <c r="P2550">
        <v>4829.2596999999996</v>
      </c>
    </row>
    <row r="2551" spans="1:16" x14ac:dyDescent="0.25">
      <c r="A2551" s="9">
        <v>42187</v>
      </c>
      <c r="B2551">
        <v>4826.5540000000001</v>
      </c>
      <c r="C2551">
        <v>4844.4323999999997</v>
      </c>
      <c r="D2551">
        <v>4503.5469000000003</v>
      </c>
      <c r="E2551">
        <v>4579.4857000000002</v>
      </c>
      <c r="F2551">
        <v>4826.5540000000001</v>
      </c>
      <c r="O2551">
        <v>4844.4323999999997</v>
      </c>
      <c r="P2551">
        <v>4579.4857000000002</v>
      </c>
    </row>
    <row r="2552" spans="1:16" x14ac:dyDescent="0.25">
      <c r="A2552" s="9">
        <v>42188</v>
      </c>
      <c r="B2552">
        <v>4416.6328000000003</v>
      </c>
      <c r="C2552">
        <v>4584.5129999999999</v>
      </c>
      <c r="D2552">
        <v>4231.1859000000004</v>
      </c>
      <c r="E2552">
        <v>4274.7384000000002</v>
      </c>
      <c r="F2552">
        <v>4416.6328000000003</v>
      </c>
      <c r="O2552">
        <v>4584.5129999999999</v>
      </c>
      <c r="P2552">
        <v>4274.7384000000002</v>
      </c>
    </row>
    <row r="2553" spans="1:16" x14ac:dyDescent="0.25">
      <c r="A2553" s="9">
        <v>42191</v>
      </c>
      <c r="B2553">
        <v>4599.9916000000003</v>
      </c>
      <c r="C2553">
        <v>4599.9916000000003</v>
      </c>
      <c r="D2553">
        <v>4137.8144000000002</v>
      </c>
      <c r="E2553">
        <v>4330.5886</v>
      </c>
      <c r="F2553">
        <v>4599.9916000000003</v>
      </c>
      <c r="O2553">
        <v>4599.9916000000003</v>
      </c>
      <c r="P2553">
        <v>4330.5886</v>
      </c>
    </row>
    <row r="2554" spans="1:16" x14ac:dyDescent="0.25">
      <c r="A2554" s="9">
        <v>42192</v>
      </c>
      <c r="B2554">
        <v>4188.5716000000002</v>
      </c>
      <c r="C2554">
        <v>4264.4793</v>
      </c>
      <c r="D2554">
        <v>4069.8533000000002</v>
      </c>
      <c r="E2554">
        <v>4179.8546999999999</v>
      </c>
      <c r="F2554">
        <v>4188.5716000000002</v>
      </c>
      <c r="O2554">
        <v>4264.4793</v>
      </c>
      <c r="P2554">
        <v>4179.8546999999999</v>
      </c>
    </row>
    <row r="2555" spans="1:16" x14ac:dyDescent="0.25">
      <c r="A2555" s="9">
        <v>42193</v>
      </c>
      <c r="B2555">
        <v>3882.9241000000002</v>
      </c>
      <c r="C2555">
        <v>4050.1504</v>
      </c>
      <c r="D2555">
        <v>3848.8804</v>
      </c>
      <c r="E2555">
        <v>3971.3056999999999</v>
      </c>
      <c r="F2555">
        <v>3882.9241000000002</v>
      </c>
      <c r="O2555">
        <v>4050.1504</v>
      </c>
      <c r="P2555">
        <v>3971.3056999999999</v>
      </c>
    </row>
    <row r="2556" spans="1:16" x14ac:dyDescent="0.25">
      <c r="A2556" s="9">
        <v>42194</v>
      </c>
      <c r="B2556">
        <v>3891.8771999999999</v>
      </c>
      <c r="C2556">
        <v>4257.1989999999996</v>
      </c>
      <c r="D2556">
        <v>3869.1567</v>
      </c>
      <c r="E2556">
        <v>4232.9750000000004</v>
      </c>
      <c r="F2556">
        <v>3891.8771999999999</v>
      </c>
      <c r="O2556">
        <v>4257.1989999999996</v>
      </c>
      <c r="P2556">
        <v>4232.9750000000004</v>
      </c>
    </row>
    <row r="2557" spans="1:16" x14ac:dyDescent="0.25">
      <c r="A2557" s="9">
        <v>42195</v>
      </c>
      <c r="B2557">
        <v>4307.2172</v>
      </c>
      <c r="C2557">
        <v>4534.3119999999999</v>
      </c>
      <c r="D2557">
        <v>4268.7020000000002</v>
      </c>
      <c r="E2557">
        <v>4482.9142000000002</v>
      </c>
      <c r="F2557">
        <v>4307.2172</v>
      </c>
      <c r="O2557">
        <v>4534.3119999999999</v>
      </c>
      <c r="P2557">
        <v>4482.9142000000002</v>
      </c>
    </row>
    <row r="2558" spans="1:16" x14ac:dyDescent="0.25">
      <c r="A2558" s="9">
        <v>42198</v>
      </c>
      <c r="B2558">
        <v>4583.5727999999999</v>
      </c>
      <c r="C2558">
        <v>4722.2080999999998</v>
      </c>
      <c r="D2558">
        <v>4512.1769999999997</v>
      </c>
      <c r="E2558">
        <v>4679.8137999999999</v>
      </c>
      <c r="F2558">
        <v>4583.5727999999999</v>
      </c>
      <c r="O2558">
        <v>4722.2080999999998</v>
      </c>
      <c r="P2558">
        <v>4679.8137999999999</v>
      </c>
    </row>
    <row r="2559" spans="1:16" x14ac:dyDescent="0.25">
      <c r="A2559" s="9">
        <v>42199</v>
      </c>
      <c r="B2559">
        <v>4677.5445</v>
      </c>
      <c r="C2559">
        <v>4809.4278999999997</v>
      </c>
      <c r="D2559">
        <v>4564.9366</v>
      </c>
      <c r="E2559">
        <v>4631.6333999999997</v>
      </c>
      <c r="F2559">
        <v>4677.5445</v>
      </c>
      <c r="O2559">
        <v>4809.4278999999997</v>
      </c>
      <c r="P2559">
        <v>4631.6333999999997</v>
      </c>
    </row>
    <row r="2560" spans="1:16" x14ac:dyDescent="0.25">
      <c r="A2560" s="9">
        <v>42200</v>
      </c>
      <c r="B2560">
        <v>4567.4706999999999</v>
      </c>
      <c r="C2560">
        <v>4585.3678</v>
      </c>
      <c r="D2560">
        <v>4355.3802999999998</v>
      </c>
      <c r="E2560">
        <v>4408.9470000000001</v>
      </c>
      <c r="F2560">
        <v>4567.4706999999999</v>
      </c>
      <c r="O2560">
        <v>4585.3678</v>
      </c>
      <c r="P2560">
        <v>4408.9470000000001</v>
      </c>
    </row>
    <row r="2561" spans="1:16" x14ac:dyDescent="0.25">
      <c r="A2561" s="9">
        <v>42201</v>
      </c>
      <c r="B2561">
        <v>4364.7655999999997</v>
      </c>
      <c r="C2561">
        <v>4532.8689999999997</v>
      </c>
      <c r="D2561">
        <v>4246.4647999999997</v>
      </c>
      <c r="E2561">
        <v>4441.6831000000002</v>
      </c>
      <c r="F2561">
        <v>4364.7655999999997</v>
      </c>
      <c r="O2561">
        <v>4532.8689999999997</v>
      </c>
      <c r="P2561">
        <v>4441.6831000000002</v>
      </c>
    </row>
    <row r="2562" spans="1:16" x14ac:dyDescent="0.25">
      <c r="A2562" s="9">
        <v>42202</v>
      </c>
      <c r="B2562">
        <v>4457.1289999999999</v>
      </c>
      <c r="C2562">
        <v>4666.7141000000001</v>
      </c>
      <c r="D2562">
        <v>4442.3153000000002</v>
      </c>
      <c r="E2562">
        <v>4623.9059999999999</v>
      </c>
      <c r="F2562">
        <v>4457.1289999999999</v>
      </c>
      <c r="O2562">
        <v>4666.7141000000001</v>
      </c>
      <c r="P2562">
        <v>4623.9059999999999</v>
      </c>
    </row>
    <row r="2563" spans="1:16" x14ac:dyDescent="0.25">
      <c r="A2563" s="9">
        <v>42205</v>
      </c>
      <c r="B2563">
        <v>4621.4867999999997</v>
      </c>
      <c r="C2563">
        <v>4714.6674999999996</v>
      </c>
      <c r="D2563">
        <v>4568.9175999999998</v>
      </c>
      <c r="E2563">
        <v>4646.2236999999996</v>
      </c>
      <c r="F2563">
        <v>4621.4867999999997</v>
      </c>
      <c r="O2563">
        <v>4714.6674999999996</v>
      </c>
      <c r="P2563">
        <v>4646.2236999999996</v>
      </c>
    </row>
    <row r="2564" spans="1:16" x14ac:dyDescent="0.25">
      <c r="A2564" s="9">
        <v>42206</v>
      </c>
      <c r="B2564">
        <v>4587.0261</v>
      </c>
      <c r="C2564">
        <v>4727.5982999999997</v>
      </c>
      <c r="D2564">
        <v>4553.2367000000004</v>
      </c>
      <c r="E2564">
        <v>4692.0051000000003</v>
      </c>
      <c r="F2564">
        <v>4587.0261</v>
      </c>
      <c r="O2564">
        <v>4727.5982999999997</v>
      </c>
      <c r="P2564">
        <v>4692.0051000000003</v>
      </c>
    </row>
    <row r="2565" spans="1:16" x14ac:dyDescent="0.25">
      <c r="A2565" s="9">
        <v>42207</v>
      </c>
      <c r="B2565">
        <v>4670.3031000000001</v>
      </c>
      <c r="C2565">
        <v>4721.2942999999996</v>
      </c>
      <c r="D2565">
        <v>4594.9674000000005</v>
      </c>
      <c r="E2565">
        <v>4710.5735999999997</v>
      </c>
      <c r="F2565">
        <v>4670.3031000000001</v>
      </c>
      <c r="O2565">
        <v>4721.2942999999996</v>
      </c>
      <c r="P2565">
        <v>4710.5735999999997</v>
      </c>
    </row>
    <row r="2566" spans="1:16" x14ac:dyDescent="0.25">
      <c r="A2566" s="9">
        <v>42208</v>
      </c>
      <c r="B2566">
        <v>4703.3629000000001</v>
      </c>
      <c r="C2566">
        <v>4836.1796999999997</v>
      </c>
      <c r="D2566">
        <v>4686.1795000000002</v>
      </c>
      <c r="E2566">
        <v>4817.9105</v>
      </c>
      <c r="F2566">
        <v>4703.3629000000001</v>
      </c>
      <c r="O2566">
        <v>4836.1796999999997</v>
      </c>
      <c r="P2566">
        <v>4817.9105</v>
      </c>
    </row>
    <row r="2567" spans="1:16" x14ac:dyDescent="0.25">
      <c r="A2567" s="9">
        <v>42209</v>
      </c>
      <c r="B2567">
        <v>4817.8401000000003</v>
      </c>
      <c r="C2567">
        <v>4878.2615999999998</v>
      </c>
      <c r="D2567">
        <v>4695.1363000000001</v>
      </c>
      <c r="E2567">
        <v>4725.4507999999996</v>
      </c>
      <c r="F2567">
        <v>4817.8401000000003</v>
      </c>
      <c r="O2567">
        <v>4878.2615999999998</v>
      </c>
      <c r="P2567">
        <v>4725.4507999999996</v>
      </c>
    </row>
    <row r="2568" spans="1:16" x14ac:dyDescent="0.25">
      <c r="A2568" s="9">
        <v>42212</v>
      </c>
      <c r="B2568">
        <v>4617.2493000000004</v>
      </c>
      <c r="C2568">
        <v>4706.8738000000003</v>
      </c>
      <c r="D2568">
        <v>4330.5325999999995</v>
      </c>
      <c r="E2568">
        <v>4331.5092000000004</v>
      </c>
      <c r="F2568">
        <v>4617.2493000000004</v>
      </c>
      <c r="O2568">
        <v>4706.8738000000003</v>
      </c>
      <c r="P2568">
        <v>4331.5092000000004</v>
      </c>
    </row>
    <row r="2569" spans="1:16" x14ac:dyDescent="0.25">
      <c r="A2569" s="9">
        <v>42213</v>
      </c>
      <c r="B2569">
        <v>4173.3361999999997</v>
      </c>
      <c r="C2569">
        <v>4372.7883000000002</v>
      </c>
      <c r="D2569">
        <v>4086.9005000000002</v>
      </c>
      <c r="E2569">
        <v>4281.7503999999999</v>
      </c>
      <c r="F2569">
        <v>4173.3361999999997</v>
      </c>
      <c r="O2569">
        <v>4372.7883000000002</v>
      </c>
      <c r="P2569">
        <v>4281.7503999999999</v>
      </c>
    </row>
    <row r="2570" spans="1:16" x14ac:dyDescent="0.25">
      <c r="A2570" s="9">
        <v>42214</v>
      </c>
      <c r="B2570">
        <v>4314.2862999999998</v>
      </c>
      <c r="C2570">
        <v>4469.5209999999997</v>
      </c>
      <c r="D2570">
        <v>4243.1809000000003</v>
      </c>
      <c r="E2570">
        <v>4466.3851000000004</v>
      </c>
      <c r="F2570">
        <v>4314.2862999999998</v>
      </c>
      <c r="O2570">
        <v>4469.5209999999997</v>
      </c>
      <c r="P2570">
        <v>4466.3851000000004</v>
      </c>
    </row>
    <row r="2571" spans="1:16" x14ac:dyDescent="0.25">
      <c r="A2571" s="9">
        <v>42215</v>
      </c>
      <c r="B2571">
        <v>4452.0226000000002</v>
      </c>
      <c r="C2571">
        <v>4524.0352000000003</v>
      </c>
      <c r="D2571">
        <v>4332.0385999999999</v>
      </c>
      <c r="E2571">
        <v>4346.5164999999997</v>
      </c>
      <c r="F2571">
        <v>4452.0226000000002</v>
      </c>
      <c r="O2571">
        <v>4524.0352000000003</v>
      </c>
      <c r="P2571">
        <v>4346.5164999999997</v>
      </c>
    </row>
    <row r="2572" spans="1:16" x14ac:dyDescent="0.25">
      <c r="A2572" s="9">
        <v>42216</v>
      </c>
      <c r="B2572">
        <v>4287.2527</v>
      </c>
      <c r="C2572">
        <v>4397.7920999999997</v>
      </c>
      <c r="D2572">
        <v>4282.1229999999996</v>
      </c>
      <c r="E2572">
        <v>4346.6302999999998</v>
      </c>
      <c r="F2572">
        <v>4287.2527</v>
      </c>
      <c r="O2572">
        <v>4397.7920999999997</v>
      </c>
      <c r="P2572">
        <v>4346.6302999999998</v>
      </c>
    </row>
    <row r="2573" spans="1:16" x14ac:dyDescent="0.25">
      <c r="A2573" s="9">
        <v>42219</v>
      </c>
      <c r="B2573">
        <v>4292.8572000000004</v>
      </c>
      <c r="C2573">
        <v>4375.2992000000004</v>
      </c>
      <c r="D2573">
        <v>4250.2253000000001</v>
      </c>
      <c r="E2573">
        <v>4374.0420999999997</v>
      </c>
      <c r="F2573">
        <v>4292.8572000000004</v>
      </c>
      <c r="O2573">
        <v>4375.2992000000004</v>
      </c>
      <c r="P2573">
        <v>4374.0420999999997</v>
      </c>
    </row>
    <row r="2574" spans="1:16" x14ac:dyDescent="0.25">
      <c r="A2574" s="9">
        <v>42220</v>
      </c>
      <c r="B2574">
        <v>4368.2516999999998</v>
      </c>
      <c r="C2574">
        <v>4535.2925999999998</v>
      </c>
      <c r="D2574">
        <v>4329.1709000000001</v>
      </c>
      <c r="E2574">
        <v>4534.8199000000004</v>
      </c>
      <c r="F2574">
        <v>4368.2516999999998</v>
      </c>
      <c r="O2574">
        <v>4535.2925999999998</v>
      </c>
      <c r="P2574">
        <v>4534.8199000000004</v>
      </c>
    </row>
    <row r="2575" spans="1:16" x14ac:dyDescent="0.25">
      <c r="A2575" s="9">
        <v>42221</v>
      </c>
      <c r="B2575">
        <v>4518.6202999999996</v>
      </c>
      <c r="C2575">
        <v>4580.6661999999997</v>
      </c>
      <c r="D2575">
        <v>4456.2290000000003</v>
      </c>
      <c r="E2575">
        <v>4485.8266000000003</v>
      </c>
      <c r="F2575">
        <v>4518.6202999999996</v>
      </c>
      <c r="O2575">
        <v>4580.6661999999997</v>
      </c>
      <c r="P2575">
        <v>4485.8266000000003</v>
      </c>
    </row>
    <row r="2576" spans="1:16" x14ac:dyDescent="0.25">
      <c r="A2576" s="9">
        <v>42222</v>
      </c>
      <c r="B2576">
        <v>4410.9085999999998</v>
      </c>
      <c r="C2576">
        <v>4520.8366999999998</v>
      </c>
      <c r="D2576">
        <v>4391.2332999999999</v>
      </c>
      <c r="E2576">
        <v>4456.4639999999999</v>
      </c>
      <c r="F2576">
        <v>4410.9085999999998</v>
      </c>
      <c r="O2576">
        <v>4520.8366999999998</v>
      </c>
      <c r="P2576">
        <v>4456.4639999999999</v>
      </c>
    </row>
    <row r="2577" spans="1:16" x14ac:dyDescent="0.25">
      <c r="A2577" s="9">
        <v>42223</v>
      </c>
      <c r="B2577">
        <v>4485.8316999999997</v>
      </c>
      <c r="C2577">
        <v>4556.8312999999998</v>
      </c>
      <c r="D2577">
        <v>4474.4211999999998</v>
      </c>
      <c r="E2577">
        <v>4556.8312999999998</v>
      </c>
      <c r="F2577">
        <v>4485.8316999999997</v>
      </c>
      <c r="O2577">
        <v>4556.8312999999998</v>
      </c>
      <c r="P2577">
        <v>4556.8312999999998</v>
      </c>
    </row>
    <row r="2578" spans="1:16" x14ac:dyDescent="0.25">
      <c r="A2578" s="9">
        <v>42226</v>
      </c>
      <c r="B2578">
        <v>4588.67</v>
      </c>
      <c r="C2578">
        <v>4790.2439000000004</v>
      </c>
      <c r="D2578">
        <v>4575.2632000000003</v>
      </c>
      <c r="E2578">
        <v>4767.9768000000004</v>
      </c>
      <c r="F2578">
        <v>4588.67</v>
      </c>
      <c r="O2578">
        <v>4790.2439000000004</v>
      </c>
      <c r="P2578">
        <v>4767.9768000000004</v>
      </c>
    </row>
    <row r="2579" spans="1:16" x14ac:dyDescent="0.25">
      <c r="A2579" s="9">
        <v>42227</v>
      </c>
      <c r="B2579">
        <v>4760.0325000000003</v>
      </c>
      <c r="C2579">
        <v>4846.7843000000003</v>
      </c>
      <c r="D2579">
        <v>4738.1733999999997</v>
      </c>
      <c r="E2579">
        <v>4781.9741999999997</v>
      </c>
      <c r="F2579">
        <v>4760.0325000000003</v>
      </c>
      <c r="O2579">
        <v>4846.7843000000003</v>
      </c>
      <c r="P2579">
        <v>4781.9741999999997</v>
      </c>
    </row>
    <row r="2580" spans="1:16" x14ac:dyDescent="0.25">
      <c r="A2580" s="9">
        <v>42228</v>
      </c>
      <c r="B2580">
        <v>4717.4930999999997</v>
      </c>
      <c r="C2580">
        <v>4785.9777999999997</v>
      </c>
      <c r="D2580">
        <v>4707.0501000000004</v>
      </c>
      <c r="E2580">
        <v>4710.5947999999999</v>
      </c>
      <c r="F2580">
        <v>4717.4930999999997</v>
      </c>
      <c r="O2580">
        <v>4785.9777999999997</v>
      </c>
      <c r="P2580">
        <v>4710.5947999999999</v>
      </c>
    </row>
    <row r="2581" spans="1:16" x14ac:dyDescent="0.25">
      <c r="A2581" s="9">
        <v>42229</v>
      </c>
      <c r="B2581">
        <v>4688.1275999999998</v>
      </c>
      <c r="C2581">
        <v>4826.3777</v>
      </c>
      <c r="D2581">
        <v>4672.1935000000003</v>
      </c>
      <c r="E2581">
        <v>4826.2806</v>
      </c>
      <c r="F2581">
        <v>4688.1275999999998</v>
      </c>
      <c r="O2581">
        <v>4826.3777</v>
      </c>
      <c r="P2581">
        <v>4826.2806</v>
      </c>
    </row>
    <row r="2582" spans="1:16" x14ac:dyDescent="0.25">
      <c r="A2582" s="9">
        <v>42230</v>
      </c>
      <c r="B2582">
        <v>4842.1850999999997</v>
      </c>
      <c r="C2582">
        <v>4892.8054000000002</v>
      </c>
      <c r="D2582">
        <v>4797.7366000000002</v>
      </c>
      <c r="E2582">
        <v>4811.5245999999997</v>
      </c>
      <c r="F2582">
        <v>4842.1850999999997</v>
      </c>
      <c r="O2582">
        <v>4892.8054000000002</v>
      </c>
      <c r="P2582">
        <v>4811.5245999999997</v>
      </c>
    </row>
    <row r="2583" spans="1:16" x14ac:dyDescent="0.25">
      <c r="A2583" s="9">
        <v>42233</v>
      </c>
      <c r="B2583">
        <v>4799.7561999999998</v>
      </c>
      <c r="C2583">
        <v>4882.9155000000001</v>
      </c>
      <c r="D2583">
        <v>4761.7330000000002</v>
      </c>
      <c r="E2583">
        <v>4882.9022999999997</v>
      </c>
      <c r="F2583">
        <v>4799.7561999999998</v>
      </c>
      <c r="O2583">
        <v>4882.9155000000001</v>
      </c>
      <c r="P2583">
        <v>4882.9022999999997</v>
      </c>
    </row>
    <row r="2584" spans="1:16" x14ac:dyDescent="0.25">
      <c r="A2584" s="9">
        <v>42234</v>
      </c>
      <c r="B2584">
        <v>4887.7853999999998</v>
      </c>
      <c r="C2584">
        <v>4894.2927</v>
      </c>
      <c r="D2584">
        <v>4514.4210000000003</v>
      </c>
      <c r="E2584">
        <v>4527.8544000000002</v>
      </c>
      <c r="F2584">
        <v>4887.7853999999998</v>
      </c>
      <c r="O2584">
        <v>4894.2927</v>
      </c>
      <c r="P2584">
        <v>4527.8544000000002</v>
      </c>
    </row>
    <row r="2585" spans="1:16" x14ac:dyDescent="0.25">
      <c r="A2585" s="9">
        <v>42235</v>
      </c>
      <c r="B2585">
        <v>4400.3126000000002</v>
      </c>
      <c r="C2585">
        <v>4627.5616</v>
      </c>
      <c r="D2585">
        <v>4288.0667000000003</v>
      </c>
      <c r="E2585">
        <v>4601.6352999999999</v>
      </c>
      <c r="F2585">
        <v>4400.3126000000002</v>
      </c>
      <c r="O2585">
        <v>4627.5616</v>
      </c>
      <c r="P2585">
        <v>4601.6352999999999</v>
      </c>
    </row>
    <row r="2586" spans="1:16" x14ac:dyDescent="0.25">
      <c r="A2586" s="9">
        <v>42236</v>
      </c>
      <c r="B2586">
        <v>4547.3608000000004</v>
      </c>
      <c r="C2586">
        <v>4595.4771000000001</v>
      </c>
      <c r="D2586">
        <v>4438.6548000000003</v>
      </c>
      <c r="E2586">
        <v>4438.6548000000003</v>
      </c>
      <c r="F2586">
        <v>4547.3608000000004</v>
      </c>
      <c r="O2586">
        <v>4595.4771000000001</v>
      </c>
      <c r="P2586">
        <v>4438.6548000000003</v>
      </c>
    </row>
    <row r="2587" spans="1:16" x14ac:dyDescent="0.25">
      <c r="A2587" s="9">
        <v>42237</v>
      </c>
      <c r="B2587">
        <v>4369.1781000000001</v>
      </c>
      <c r="C2587">
        <v>4416.9205000000002</v>
      </c>
      <c r="D2587">
        <v>4185.2462999999998</v>
      </c>
      <c r="E2587">
        <v>4199.1540999999997</v>
      </c>
      <c r="F2587">
        <v>4369.1781000000001</v>
      </c>
      <c r="O2587">
        <v>4416.9205000000002</v>
      </c>
      <c r="P2587">
        <v>4199.1540999999997</v>
      </c>
    </row>
    <row r="2588" spans="1:16" x14ac:dyDescent="0.25">
      <c r="A2588" s="9">
        <v>42240</v>
      </c>
      <c r="B2588">
        <v>4029.0219999999999</v>
      </c>
      <c r="C2588">
        <v>4039.6378</v>
      </c>
      <c r="D2588">
        <v>3827.4947999999999</v>
      </c>
      <c r="E2588">
        <v>3836.1111999999998</v>
      </c>
      <c r="F2588">
        <v>4029.0219999999999</v>
      </c>
      <c r="O2588">
        <v>4039.6378</v>
      </c>
      <c r="P2588">
        <v>3836.1111999999998</v>
      </c>
    </row>
    <row r="2589" spans="1:16" x14ac:dyDescent="0.25">
      <c r="A2589" s="9">
        <v>42241</v>
      </c>
      <c r="B2589">
        <v>3558.5907999999999</v>
      </c>
      <c r="C2589">
        <v>3699.6700999999998</v>
      </c>
      <c r="D2589">
        <v>3504.3171000000002</v>
      </c>
      <c r="E2589">
        <v>3520.7509</v>
      </c>
      <c r="F2589">
        <v>3558.5907999999999</v>
      </c>
      <c r="O2589">
        <v>3699.6700999999998</v>
      </c>
      <c r="P2589">
        <v>3520.7509</v>
      </c>
    </row>
    <row r="2590" spans="1:16" x14ac:dyDescent="0.25">
      <c r="A2590" s="9">
        <v>42242</v>
      </c>
      <c r="B2590">
        <v>3538.654</v>
      </c>
      <c r="C2590">
        <v>3667.7026999999998</v>
      </c>
      <c r="D2590">
        <v>3385.1078000000002</v>
      </c>
      <c r="E2590">
        <v>3476.7087999999999</v>
      </c>
      <c r="F2590">
        <v>3538.654</v>
      </c>
      <c r="O2590">
        <v>3667.7026999999998</v>
      </c>
      <c r="P2590">
        <v>3476.7087999999999</v>
      </c>
    </row>
    <row r="2591" spans="1:16" x14ac:dyDescent="0.25">
      <c r="A2591" s="9">
        <v>42243</v>
      </c>
      <c r="B2591">
        <v>3529.1255999999998</v>
      </c>
      <c r="C2591">
        <v>3650.7537000000002</v>
      </c>
      <c r="D2591">
        <v>3453.5853000000002</v>
      </c>
      <c r="E2591">
        <v>3649.9740000000002</v>
      </c>
      <c r="F2591">
        <v>3529.1255999999998</v>
      </c>
      <c r="O2591">
        <v>3650.7537000000002</v>
      </c>
      <c r="P2591">
        <v>3649.9740000000002</v>
      </c>
    </row>
    <row r="2592" spans="1:16" x14ac:dyDescent="0.25">
      <c r="A2592" s="9">
        <v>42244</v>
      </c>
      <c r="B2592">
        <v>3711.6304</v>
      </c>
      <c r="C2592">
        <v>3862.3690000000001</v>
      </c>
      <c r="D2592">
        <v>3674.9360999999999</v>
      </c>
      <c r="E2592">
        <v>3851.7739000000001</v>
      </c>
      <c r="F2592">
        <v>3711.6304</v>
      </c>
      <c r="O2592">
        <v>3862.3690000000001</v>
      </c>
      <c r="P2592">
        <v>3851.7739000000001</v>
      </c>
    </row>
    <row r="2593" spans="1:16" x14ac:dyDescent="0.25">
      <c r="A2593" s="9">
        <v>42247</v>
      </c>
      <c r="B2593">
        <v>3809.7892999999999</v>
      </c>
      <c r="C2593">
        <v>3809.7892999999999</v>
      </c>
      <c r="D2593">
        <v>3695.1882000000001</v>
      </c>
      <c r="E2593">
        <v>3784.07</v>
      </c>
      <c r="F2593">
        <v>3809.7892999999999</v>
      </c>
      <c r="O2593">
        <v>3809.7892999999999</v>
      </c>
      <c r="P2593">
        <v>3784.07</v>
      </c>
    </row>
    <row r="2594" spans="1:16" x14ac:dyDescent="0.25">
      <c r="A2594" s="9">
        <v>42248</v>
      </c>
      <c r="B2594">
        <v>3713.0101</v>
      </c>
      <c r="C2594">
        <v>3713.0101</v>
      </c>
      <c r="D2594">
        <v>3571.68</v>
      </c>
      <c r="E2594">
        <v>3680.8177000000001</v>
      </c>
      <c r="F2594">
        <v>3713.0101</v>
      </c>
      <c r="O2594">
        <v>3713.0101</v>
      </c>
      <c r="P2594">
        <v>3680.8177000000001</v>
      </c>
    </row>
    <row r="2595" spans="1:16" x14ac:dyDescent="0.25">
      <c r="A2595" s="9">
        <v>42249</v>
      </c>
      <c r="B2595">
        <v>3506.4045000000001</v>
      </c>
      <c r="C2595">
        <v>3721.2710000000002</v>
      </c>
      <c r="D2595">
        <v>3492.9218000000001</v>
      </c>
      <c r="E2595">
        <v>3685.1469000000002</v>
      </c>
      <c r="F2595">
        <v>3506.4045000000001</v>
      </c>
      <c r="O2595">
        <v>3721.2710000000002</v>
      </c>
      <c r="P2595">
        <v>3685.1469000000002</v>
      </c>
    </row>
    <row r="2596" spans="1:16" x14ac:dyDescent="0.25">
      <c r="A2596" s="9">
        <v>42254</v>
      </c>
      <c r="B2596">
        <v>3684.6451999999999</v>
      </c>
      <c r="C2596">
        <v>3787.2811999999999</v>
      </c>
      <c r="D2596">
        <v>3585.8710000000001</v>
      </c>
      <c r="E2596">
        <v>3608.9193</v>
      </c>
      <c r="F2596">
        <v>3684.6451999999999</v>
      </c>
      <c r="O2596">
        <v>3787.2811999999999</v>
      </c>
      <c r="P2596">
        <v>3608.9193</v>
      </c>
    </row>
    <row r="2597" spans="1:16" x14ac:dyDescent="0.25">
      <c r="A2597" s="9">
        <v>42255</v>
      </c>
      <c r="B2597">
        <v>3581.9014000000002</v>
      </c>
      <c r="C2597">
        <v>3737.4989</v>
      </c>
      <c r="D2597">
        <v>3524.6262000000002</v>
      </c>
      <c r="E2597">
        <v>3731.1493</v>
      </c>
      <c r="F2597">
        <v>3581.9014000000002</v>
      </c>
      <c r="O2597">
        <v>3737.4989</v>
      </c>
      <c r="P2597">
        <v>3731.1493</v>
      </c>
    </row>
    <row r="2598" spans="1:16" x14ac:dyDescent="0.25">
      <c r="A2598" s="9">
        <v>42256</v>
      </c>
      <c r="B2598">
        <v>3743.9540000000002</v>
      </c>
      <c r="C2598">
        <v>3849.6120000000001</v>
      </c>
      <c r="D2598">
        <v>3722.5064000000002</v>
      </c>
      <c r="E2598">
        <v>3818.8343</v>
      </c>
      <c r="F2598">
        <v>3743.9540000000002</v>
      </c>
      <c r="O2598">
        <v>3849.6120000000001</v>
      </c>
      <c r="P2598">
        <v>3818.8343</v>
      </c>
    </row>
    <row r="2599" spans="1:16" x14ac:dyDescent="0.25">
      <c r="A2599" s="9">
        <v>42257</v>
      </c>
      <c r="B2599">
        <v>3760.7004000000002</v>
      </c>
      <c r="C2599">
        <v>3821.3152</v>
      </c>
      <c r="D2599">
        <v>3743.7064999999998</v>
      </c>
      <c r="E2599">
        <v>3758.2168999999999</v>
      </c>
      <c r="F2599">
        <v>3760.7004000000002</v>
      </c>
      <c r="O2599">
        <v>3821.3152</v>
      </c>
      <c r="P2599">
        <v>3758.2168999999999</v>
      </c>
    </row>
    <row r="2600" spans="1:16" x14ac:dyDescent="0.25">
      <c r="A2600" s="9">
        <v>42258</v>
      </c>
      <c r="B2600">
        <v>3753.5882000000001</v>
      </c>
      <c r="C2600">
        <v>3796.2818000000002</v>
      </c>
      <c r="D2600">
        <v>3714.6849000000002</v>
      </c>
      <c r="E2600">
        <v>3767.5079999999998</v>
      </c>
      <c r="F2600">
        <v>3753.5882000000001</v>
      </c>
      <c r="O2600">
        <v>3796.2818000000002</v>
      </c>
      <c r="P2600">
        <v>3767.5079999999998</v>
      </c>
    </row>
    <row r="2601" spans="1:16" x14ac:dyDescent="0.25">
      <c r="A2601" s="9">
        <v>42261</v>
      </c>
      <c r="B2601">
        <v>3795.9168</v>
      </c>
      <c r="C2601">
        <v>3807.0654</v>
      </c>
      <c r="D2601">
        <v>3539.8071</v>
      </c>
      <c r="E2601">
        <v>3603.1884</v>
      </c>
      <c r="F2601">
        <v>3795.9168</v>
      </c>
      <c r="O2601">
        <v>3807.0654</v>
      </c>
      <c r="P2601">
        <v>3603.1884</v>
      </c>
    </row>
    <row r="2602" spans="1:16" x14ac:dyDescent="0.25">
      <c r="A2602" s="9">
        <v>42262</v>
      </c>
      <c r="B2602">
        <v>3511.6255000000001</v>
      </c>
      <c r="C2602">
        <v>3564.9920999999999</v>
      </c>
      <c r="D2602">
        <v>3417.4441000000002</v>
      </c>
      <c r="E2602">
        <v>3432.0722000000001</v>
      </c>
      <c r="F2602">
        <v>3511.6255000000001</v>
      </c>
      <c r="O2602">
        <v>3564.9920999999999</v>
      </c>
      <c r="P2602">
        <v>3432.0722000000001</v>
      </c>
    </row>
    <row r="2603" spans="1:16" x14ac:dyDescent="0.25">
      <c r="A2603" s="9">
        <v>42263</v>
      </c>
      <c r="B2603">
        <v>3436.1853000000001</v>
      </c>
      <c r="C2603">
        <v>3673.6586000000002</v>
      </c>
      <c r="D2603">
        <v>3421.3467999999998</v>
      </c>
      <c r="E2603">
        <v>3641.6792999999998</v>
      </c>
      <c r="F2603">
        <v>3436.1853000000001</v>
      </c>
      <c r="O2603">
        <v>3673.6586000000002</v>
      </c>
      <c r="P2603">
        <v>3641.6792999999998</v>
      </c>
    </row>
    <row r="2604" spans="1:16" x14ac:dyDescent="0.25">
      <c r="A2604" s="9">
        <v>42264</v>
      </c>
      <c r="B2604">
        <v>3623.2310000000002</v>
      </c>
      <c r="C2604">
        <v>3709.6844000000001</v>
      </c>
      <c r="D2604">
        <v>3556.5147999999999</v>
      </c>
      <c r="E2604">
        <v>3556.7365</v>
      </c>
      <c r="F2604">
        <v>3623.2310000000002</v>
      </c>
      <c r="O2604">
        <v>3709.6844000000001</v>
      </c>
      <c r="P2604">
        <v>3556.7365</v>
      </c>
    </row>
    <row r="2605" spans="1:16" x14ac:dyDescent="0.25">
      <c r="A2605" s="9">
        <v>42265</v>
      </c>
      <c r="B2605">
        <v>3583.9558000000002</v>
      </c>
      <c r="C2605">
        <v>3612.5432999999998</v>
      </c>
      <c r="D2605">
        <v>3546.8906999999999</v>
      </c>
      <c r="E2605">
        <v>3588.5574999999999</v>
      </c>
      <c r="F2605">
        <v>3583.9558000000002</v>
      </c>
      <c r="O2605">
        <v>3612.5432999999998</v>
      </c>
      <c r="P2605">
        <v>3588.5574999999999</v>
      </c>
    </row>
    <row r="2606" spans="1:16" x14ac:dyDescent="0.25">
      <c r="A2606" s="9">
        <v>42268</v>
      </c>
      <c r="B2606">
        <v>3554.0198</v>
      </c>
      <c r="C2606">
        <v>3668.9297000000001</v>
      </c>
      <c r="D2606">
        <v>3537.4821000000002</v>
      </c>
      <c r="E2606">
        <v>3668.0853999999999</v>
      </c>
      <c r="F2606">
        <v>3554.0198</v>
      </c>
      <c r="O2606">
        <v>3668.9297000000001</v>
      </c>
      <c r="P2606">
        <v>3668.0853999999999</v>
      </c>
    </row>
    <row r="2607" spans="1:16" x14ac:dyDescent="0.25">
      <c r="A2607" s="9">
        <v>42269</v>
      </c>
      <c r="B2607">
        <v>3678.0475999999999</v>
      </c>
      <c r="C2607">
        <v>3727.7683999999999</v>
      </c>
      <c r="D2607">
        <v>3659.9818</v>
      </c>
      <c r="E2607">
        <v>3695.3890999999999</v>
      </c>
      <c r="F2607">
        <v>3678.0475999999999</v>
      </c>
      <c r="O2607">
        <v>3727.7683999999999</v>
      </c>
      <c r="P2607">
        <v>3695.3890999999999</v>
      </c>
    </row>
    <row r="2608" spans="1:16" x14ac:dyDescent="0.25">
      <c r="A2608" s="9">
        <v>42270</v>
      </c>
      <c r="B2608">
        <v>3637.2015999999999</v>
      </c>
      <c r="C2608">
        <v>3681.2496999999998</v>
      </c>
      <c r="D2608">
        <v>3599.1988000000001</v>
      </c>
      <c r="E2608">
        <v>3625.7166999999999</v>
      </c>
      <c r="F2608">
        <v>3637.2015999999999</v>
      </c>
      <c r="O2608">
        <v>3681.2496999999998</v>
      </c>
      <c r="P2608">
        <v>3625.7166999999999</v>
      </c>
    </row>
    <row r="2609" spans="1:16" x14ac:dyDescent="0.25">
      <c r="A2609" s="9">
        <v>42271</v>
      </c>
      <c r="B2609">
        <v>3639.8733999999999</v>
      </c>
      <c r="C2609">
        <v>3671.0875999999998</v>
      </c>
      <c r="D2609">
        <v>3619.9839000000002</v>
      </c>
      <c r="E2609">
        <v>3663.5736000000002</v>
      </c>
      <c r="F2609">
        <v>3639.8733999999999</v>
      </c>
      <c r="O2609">
        <v>3671.0875999999998</v>
      </c>
      <c r="P2609">
        <v>3663.5736000000002</v>
      </c>
    </row>
    <row r="2610" spans="1:16" x14ac:dyDescent="0.25">
      <c r="A2610" s="9">
        <v>42272</v>
      </c>
      <c r="B2610">
        <v>3651.9684000000002</v>
      </c>
      <c r="C2610">
        <v>3676.3444</v>
      </c>
      <c r="D2610">
        <v>3564.7343999999998</v>
      </c>
      <c r="E2610">
        <v>3595.0436</v>
      </c>
      <c r="F2610">
        <v>3651.9684000000002</v>
      </c>
      <c r="O2610">
        <v>3676.3444</v>
      </c>
      <c r="P2610">
        <v>3595.0436</v>
      </c>
    </row>
    <row r="2611" spans="1:16" x14ac:dyDescent="0.25">
      <c r="A2611" s="9">
        <v>42275</v>
      </c>
      <c r="B2611">
        <v>3597.5873000000001</v>
      </c>
      <c r="C2611">
        <v>3638.3806</v>
      </c>
      <c r="D2611">
        <v>3548.6347000000001</v>
      </c>
      <c r="E2611">
        <v>3638.0518999999999</v>
      </c>
      <c r="F2611">
        <v>3597.5873000000001</v>
      </c>
      <c r="O2611">
        <v>3638.3806</v>
      </c>
      <c r="P2611">
        <v>3638.0518999999999</v>
      </c>
    </row>
    <row r="2612" spans="1:16" x14ac:dyDescent="0.25">
      <c r="A2612" s="9">
        <v>42276</v>
      </c>
      <c r="B2612">
        <v>3587.3029000000001</v>
      </c>
      <c r="C2612">
        <v>3615.098</v>
      </c>
      <c r="D2612">
        <v>3558.3162000000002</v>
      </c>
      <c r="E2612">
        <v>3575.9971999999998</v>
      </c>
      <c r="F2612">
        <v>3587.3029000000001</v>
      </c>
      <c r="O2612">
        <v>3615.098</v>
      </c>
      <c r="P2612">
        <v>3575.9971999999998</v>
      </c>
    </row>
    <row r="2613" spans="1:16" x14ac:dyDescent="0.25">
      <c r="A2613" s="9">
        <v>42277</v>
      </c>
      <c r="B2613">
        <v>3605.4456</v>
      </c>
      <c r="C2613">
        <v>3621.5970000000002</v>
      </c>
      <c r="D2613">
        <v>3577.9115000000002</v>
      </c>
      <c r="E2613">
        <v>3591.5272</v>
      </c>
      <c r="F2613">
        <v>3605.4456</v>
      </c>
      <c r="O2613">
        <v>3621.5970000000002</v>
      </c>
      <c r="P2613">
        <v>3591.5272</v>
      </c>
    </row>
    <row r="2614" spans="1:16" x14ac:dyDescent="0.25">
      <c r="A2614" s="9">
        <v>42285</v>
      </c>
      <c r="B2614">
        <v>3705.7932000000001</v>
      </c>
      <c r="C2614">
        <v>3735.7627000000002</v>
      </c>
      <c r="D2614">
        <v>3677.1925999999999</v>
      </c>
      <c r="E2614">
        <v>3708.4928</v>
      </c>
      <c r="F2614">
        <v>3705.7932000000001</v>
      </c>
      <c r="O2614">
        <v>3735.7627000000002</v>
      </c>
      <c r="P2614">
        <v>3708.4928</v>
      </c>
    </row>
    <row r="2615" spans="1:16" x14ac:dyDescent="0.25">
      <c r="A2615" s="9">
        <v>42286</v>
      </c>
      <c r="B2615">
        <v>3707.0227</v>
      </c>
      <c r="C2615">
        <v>3754.0466000000001</v>
      </c>
      <c r="D2615">
        <v>3694.4675000000002</v>
      </c>
      <c r="E2615">
        <v>3742.8921999999998</v>
      </c>
      <c r="F2615">
        <v>3707.0227</v>
      </c>
      <c r="O2615">
        <v>3754.0466000000001</v>
      </c>
      <c r="P2615">
        <v>3742.8921999999998</v>
      </c>
    </row>
    <row r="2616" spans="1:16" x14ac:dyDescent="0.25">
      <c r="A2616" s="9">
        <v>42289</v>
      </c>
      <c r="B2616">
        <v>3758.5587999999998</v>
      </c>
      <c r="C2616">
        <v>3908.7334999999998</v>
      </c>
      <c r="D2616">
        <v>3756.0832999999998</v>
      </c>
      <c r="E2616">
        <v>3882.2091999999998</v>
      </c>
      <c r="F2616">
        <v>3758.5587999999998</v>
      </c>
      <c r="O2616">
        <v>3908.7334999999998</v>
      </c>
      <c r="P2616">
        <v>3882.2091999999998</v>
      </c>
    </row>
    <row r="2617" spans="1:16" x14ac:dyDescent="0.25">
      <c r="A2617" s="9">
        <v>42290</v>
      </c>
      <c r="B2617">
        <v>3848.9065000000001</v>
      </c>
      <c r="C2617">
        <v>3903.665</v>
      </c>
      <c r="D2617">
        <v>3834.2512999999999</v>
      </c>
      <c r="E2617">
        <v>3896.9126000000001</v>
      </c>
      <c r="F2617">
        <v>3848.9065000000001</v>
      </c>
      <c r="O2617">
        <v>3903.665</v>
      </c>
      <c r="P2617">
        <v>3896.9126000000001</v>
      </c>
    </row>
    <row r="2618" spans="1:16" x14ac:dyDescent="0.25">
      <c r="A2618" s="9">
        <v>42291</v>
      </c>
      <c r="B2618">
        <v>3870.7244999999998</v>
      </c>
      <c r="C2618">
        <v>3898.0346</v>
      </c>
      <c r="D2618">
        <v>3828.2750999999998</v>
      </c>
      <c r="E2618">
        <v>3830.1424999999999</v>
      </c>
      <c r="F2618">
        <v>3870.7244999999998</v>
      </c>
      <c r="O2618">
        <v>3898.0346</v>
      </c>
      <c r="P2618">
        <v>3830.1424999999999</v>
      </c>
    </row>
    <row r="2619" spans="1:16" x14ac:dyDescent="0.25">
      <c r="A2619" s="9">
        <v>42292</v>
      </c>
      <c r="B2619">
        <v>3816.3213000000001</v>
      </c>
      <c r="C2619">
        <v>3939.2583</v>
      </c>
      <c r="D2619">
        <v>3815.9441000000002</v>
      </c>
      <c r="E2619">
        <v>3939.1840999999999</v>
      </c>
      <c r="F2619">
        <v>3816.3213000000001</v>
      </c>
      <c r="O2619">
        <v>3939.2583</v>
      </c>
      <c r="P2619">
        <v>3939.1840999999999</v>
      </c>
    </row>
    <row r="2620" spans="1:16" x14ac:dyDescent="0.25">
      <c r="A2620" s="9">
        <v>42293</v>
      </c>
      <c r="B2620">
        <v>3972.7503000000002</v>
      </c>
      <c r="C2620">
        <v>4009.1804999999999</v>
      </c>
      <c r="D2620">
        <v>3932.5776999999998</v>
      </c>
      <c r="E2620">
        <v>4008.5261999999998</v>
      </c>
      <c r="F2620">
        <v>3972.7503000000002</v>
      </c>
      <c r="O2620">
        <v>4009.1804999999999</v>
      </c>
      <c r="P2620">
        <v>4008.5261999999998</v>
      </c>
    </row>
    <row r="2621" spans="1:16" x14ac:dyDescent="0.25">
      <c r="A2621" s="9">
        <v>42296</v>
      </c>
      <c r="B2621">
        <v>4031.2622999999999</v>
      </c>
      <c r="C2621">
        <v>4079.9319999999998</v>
      </c>
      <c r="D2621">
        <v>3997.6293999999998</v>
      </c>
      <c r="E2621">
        <v>4042.3811000000001</v>
      </c>
      <c r="F2621">
        <v>4031.2622999999999</v>
      </c>
      <c r="O2621">
        <v>4079.9319999999998</v>
      </c>
      <c r="P2621">
        <v>4042.3811000000001</v>
      </c>
    </row>
    <row r="2622" spans="1:16" x14ac:dyDescent="0.25">
      <c r="A2622" s="9">
        <v>42297</v>
      </c>
      <c r="B2622">
        <v>4035.9773</v>
      </c>
      <c r="C2622">
        <v>4086.9801000000002</v>
      </c>
      <c r="D2622">
        <v>4001.4722999999999</v>
      </c>
      <c r="E2622">
        <v>4086.9801000000002</v>
      </c>
      <c r="F2622">
        <v>4035.9773</v>
      </c>
      <c r="O2622">
        <v>4086.9801000000002</v>
      </c>
      <c r="P2622">
        <v>4086.9801000000002</v>
      </c>
    </row>
    <row r="2623" spans="1:16" x14ac:dyDescent="0.25">
      <c r="A2623" s="9">
        <v>42298</v>
      </c>
      <c r="B2623">
        <v>4084.9940999999999</v>
      </c>
      <c r="C2623">
        <v>4105.8576000000003</v>
      </c>
      <c r="D2623">
        <v>3851.4638</v>
      </c>
      <c r="E2623">
        <v>3891.0417000000002</v>
      </c>
      <c r="F2623">
        <v>4084.9940999999999</v>
      </c>
      <c r="O2623">
        <v>4105.8576000000003</v>
      </c>
      <c r="P2623">
        <v>3891.0417000000002</v>
      </c>
    </row>
    <row r="2624" spans="1:16" x14ac:dyDescent="0.25">
      <c r="A2624" s="9">
        <v>42299</v>
      </c>
      <c r="B2624">
        <v>3868.2003</v>
      </c>
      <c r="C2624">
        <v>3978.4285</v>
      </c>
      <c r="D2624">
        <v>3851.5951</v>
      </c>
      <c r="E2624">
        <v>3969.1291999999999</v>
      </c>
      <c r="F2624">
        <v>3868.2003</v>
      </c>
      <c r="O2624">
        <v>3978.4285</v>
      </c>
      <c r="P2624">
        <v>3969.1291999999999</v>
      </c>
    </row>
    <row r="2625" spans="1:16" x14ac:dyDescent="0.25">
      <c r="A2625" s="9">
        <v>42300</v>
      </c>
      <c r="B2625">
        <v>3985.9573999999998</v>
      </c>
      <c r="C2625">
        <v>4064.4852999999998</v>
      </c>
      <c r="D2625">
        <v>3969.2993000000001</v>
      </c>
      <c r="E2625">
        <v>4047.3096</v>
      </c>
      <c r="F2625">
        <v>3985.9573999999998</v>
      </c>
      <c r="O2625">
        <v>4064.4852999999998</v>
      </c>
      <c r="P2625">
        <v>4047.3096</v>
      </c>
    </row>
    <row r="2626" spans="1:16" x14ac:dyDescent="0.25">
      <c r="A2626" s="9">
        <v>42303</v>
      </c>
      <c r="B2626">
        <v>4099.6975000000002</v>
      </c>
      <c r="C2626">
        <v>4110.4786000000004</v>
      </c>
      <c r="D2626">
        <v>4040.1747</v>
      </c>
      <c r="E2626">
        <v>4074.1617999999999</v>
      </c>
      <c r="F2626">
        <v>4099.6975000000002</v>
      </c>
      <c r="O2626">
        <v>4110.4786000000004</v>
      </c>
      <c r="P2626">
        <v>4074.1617999999999</v>
      </c>
    </row>
    <row r="2627" spans="1:16" x14ac:dyDescent="0.25">
      <c r="A2627" s="9">
        <v>42304</v>
      </c>
      <c r="B2627">
        <v>4066.2305000000001</v>
      </c>
      <c r="C2627">
        <v>4103.6912000000002</v>
      </c>
      <c r="D2627">
        <v>3949.7827000000002</v>
      </c>
      <c r="E2627">
        <v>4088.0562</v>
      </c>
      <c r="F2627">
        <v>4066.2305000000001</v>
      </c>
      <c r="O2627">
        <v>4103.6912000000002</v>
      </c>
      <c r="P2627">
        <v>4088.0562</v>
      </c>
    </row>
    <row r="2628" spans="1:16" x14ac:dyDescent="0.25">
      <c r="A2628" s="9">
        <v>42305</v>
      </c>
      <c r="B2628">
        <v>4070.8155999999999</v>
      </c>
      <c r="C2628">
        <v>4116.7361000000001</v>
      </c>
      <c r="D2628">
        <v>4006.1172000000001</v>
      </c>
      <c r="E2628">
        <v>4020.2221</v>
      </c>
      <c r="F2628">
        <v>4070.8155999999999</v>
      </c>
      <c r="O2628">
        <v>4116.7361000000001</v>
      </c>
      <c r="P2628">
        <v>4020.2221</v>
      </c>
    </row>
    <row r="2629" spans="1:16" x14ac:dyDescent="0.25">
      <c r="A2629" s="9">
        <v>42306</v>
      </c>
      <c r="B2629">
        <v>4035.1262999999999</v>
      </c>
      <c r="C2629">
        <v>4068.0266999999999</v>
      </c>
      <c r="D2629">
        <v>3997.5075000000002</v>
      </c>
      <c r="E2629">
        <v>4035.4675000000002</v>
      </c>
      <c r="F2629">
        <v>4035.1262999999999</v>
      </c>
      <c r="O2629">
        <v>4068.0266999999999</v>
      </c>
      <c r="P2629">
        <v>4035.4675000000002</v>
      </c>
    </row>
    <row r="2630" spans="1:16" x14ac:dyDescent="0.25">
      <c r="A2630" s="9">
        <v>42307</v>
      </c>
      <c r="B2630">
        <v>4026.0972000000002</v>
      </c>
      <c r="C2630">
        <v>4061.4841000000001</v>
      </c>
      <c r="D2630">
        <v>3977.9627999999998</v>
      </c>
      <c r="E2630">
        <v>4016.3341</v>
      </c>
      <c r="F2630">
        <v>4026.0972000000002</v>
      </c>
      <c r="O2630">
        <v>4061.4841000000001</v>
      </c>
      <c r="P2630">
        <v>4016.3341</v>
      </c>
    </row>
    <row r="2631" spans="1:16" x14ac:dyDescent="0.25">
      <c r="A2631" s="9">
        <v>42310</v>
      </c>
      <c r="B2631">
        <v>3945.8517999999999</v>
      </c>
      <c r="C2631">
        <v>4026.6374000000001</v>
      </c>
      <c r="D2631">
        <v>3934.2114000000001</v>
      </c>
      <c r="E2631">
        <v>3942.0183000000002</v>
      </c>
      <c r="F2631">
        <v>3945.8517999999999</v>
      </c>
      <c r="O2631">
        <v>4026.6374000000001</v>
      </c>
      <c r="P2631">
        <v>3942.0183000000002</v>
      </c>
    </row>
    <row r="2632" spans="1:16" x14ac:dyDescent="0.25">
      <c r="A2632" s="9">
        <v>42311</v>
      </c>
      <c r="B2632">
        <v>3942.625</v>
      </c>
      <c r="C2632">
        <v>3964.4639999999999</v>
      </c>
      <c r="D2632">
        <v>3902.3368</v>
      </c>
      <c r="E2632">
        <v>3923.9387000000002</v>
      </c>
      <c r="F2632">
        <v>3942.625</v>
      </c>
      <c r="O2632">
        <v>3964.4639999999999</v>
      </c>
      <c r="P2632">
        <v>3923.9387000000002</v>
      </c>
    </row>
    <row r="2633" spans="1:16" x14ac:dyDescent="0.25">
      <c r="A2633" s="9">
        <v>42312</v>
      </c>
      <c r="B2633">
        <v>3938.248</v>
      </c>
      <c r="C2633">
        <v>4102.1172999999999</v>
      </c>
      <c r="D2633">
        <v>3938.248</v>
      </c>
      <c r="E2633">
        <v>4101.7807000000003</v>
      </c>
      <c r="F2633">
        <v>3938.248</v>
      </c>
      <c r="O2633">
        <v>4102.1172999999999</v>
      </c>
      <c r="P2633">
        <v>4101.7807000000003</v>
      </c>
    </row>
    <row r="2634" spans="1:16" x14ac:dyDescent="0.25">
      <c r="A2634" s="9">
        <v>42313</v>
      </c>
      <c r="B2634">
        <v>4105.2543999999998</v>
      </c>
      <c r="C2634">
        <v>4222.8492999999999</v>
      </c>
      <c r="D2634">
        <v>4094.7692999999999</v>
      </c>
      <c r="E2634">
        <v>4165.0388000000003</v>
      </c>
      <c r="F2634">
        <v>4105.2543999999998</v>
      </c>
      <c r="O2634">
        <v>4222.8492999999999</v>
      </c>
      <c r="P2634">
        <v>4165.0388000000003</v>
      </c>
    </row>
    <row r="2635" spans="1:16" x14ac:dyDescent="0.25">
      <c r="A2635" s="9">
        <v>42314</v>
      </c>
      <c r="B2635">
        <v>4154.0230000000001</v>
      </c>
      <c r="C2635">
        <v>4250.1632</v>
      </c>
      <c r="D2635">
        <v>4153.1346000000003</v>
      </c>
      <c r="E2635">
        <v>4244.1449000000002</v>
      </c>
      <c r="F2635">
        <v>4154.0230000000001</v>
      </c>
      <c r="O2635">
        <v>4250.1632</v>
      </c>
      <c r="P2635">
        <v>4244.1449000000002</v>
      </c>
    </row>
    <row r="2636" spans="1:16" x14ac:dyDescent="0.25">
      <c r="A2636" s="9">
        <v>42317</v>
      </c>
      <c r="B2636">
        <v>4241.2637999999997</v>
      </c>
      <c r="C2636">
        <v>4333.8834999999999</v>
      </c>
      <c r="D2636">
        <v>4240.1953000000003</v>
      </c>
      <c r="E2636">
        <v>4303.9654</v>
      </c>
      <c r="F2636">
        <v>4241.2637999999997</v>
      </c>
      <c r="O2636">
        <v>4333.8834999999999</v>
      </c>
      <c r="P2636">
        <v>4303.9654</v>
      </c>
    </row>
    <row r="2637" spans="1:16" x14ac:dyDescent="0.25">
      <c r="A2637" s="9">
        <v>42318</v>
      </c>
      <c r="B2637">
        <v>4275.3543</v>
      </c>
      <c r="C2637">
        <v>4336.8593000000001</v>
      </c>
      <c r="D2637">
        <v>4263.5962</v>
      </c>
      <c r="E2637">
        <v>4309.2790000000005</v>
      </c>
      <c r="F2637">
        <v>4275.3543</v>
      </c>
      <c r="O2637">
        <v>4336.8593000000001</v>
      </c>
      <c r="P2637">
        <v>4309.2790000000005</v>
      </c>
    </row>
    <row r="2638" spans="1:16" x14ac:dyDescent="0.25">
      <c r="A2638" s="9">
        <v>42319</v>
      </c>
      <c r="B2638">
        <v>4313.7671</v>
      </c>
      <c r="C2638">
        <v>4334.7178999999996</v>
      </c>
      <c r="D2638">
        <v>4281.3652000000002</v>
      </c>
      <c r="E2638">
        <v>4331.5645999999997</v>
      </c>
      <c r="F2638">
        <v>4313.7671</v>
      </c>
      <c r="O2638">
        <v>4334.7178999999996</v>
      </c>
      <c r="P2638">
        <v>4331.5645999999997</v>
      </c>
    </row>
    <row r="2639" spans="1:16" x14ac:dyDescent="0.25">
      <c r="A2639" s="9">
        <v>42320</v>
      </c>
      <c r="B2639">
        <v>4331.9929000000002</v>
      </c>
      <c r="C2639">
        <v>4336.1813000000002</v>
      </c>
      <c r="D2639">
        <v>4258.1252999999997</v>
      </c>
      <c r="E2639">
        <v>4297.3955999999998</v>
      </c>
      <c r="F2639">
        <v>4331.9929000000002</v>
      </c>
      <c r="O2639">
        <v>4336.1813000000002</v>
      </c>
      <c r="P2639">
        <v>4297.3955999999998</v>
      </c>
    </row>
    <row r="2640" spans="1:16" x14ac:dyDescent="0.25">
      <c r="A2640" s="9">
        <v>42321</v>
      </c>
      <c r="B2640">
        <v>4261.5743000000002</v>
      </c>
      <c r="C2640">
        <v>4305.7803000000004</v>
      </c>
      <c r="D2640">
        <v>4218.5657000000001</v>
      </c>
      <c r="E2640">
        <v>4256.1756999999998</v>
      </c>
      <c r="F2640">
        <v>4261.5743000000002</v>
      </c>
      <c r="O2640">
        <v>4305.7803000000004</v>
      </c>
      <c r="P2640">
        <v>4256.1756999999998</v>
      </c>
    </row>
    <row r="2641" spans="1:16" x14ac:dyDescent="0.25">
      <c r="A2641" s="9">
        <v>42324</v>
      </c>
      <c r="B2641">
        <v>4186.8028000000004</v>
      </c>
      <c r="C2641">
        <v>4311.3146999999999</v>
      </c>
      <c r="D2641">
        <v>4180.5147999999999</v>
      </c>
      <c r="E2641">
        <v>4311.1163999999999</v>
      </c>
      <c r="F2641">
        <v>4186.8028000000004</v>
      </c>
      <c r="O2641">
        <v>4311.3146999999999</v>
      </c>
      <c r="P2641">
        <v>4311.1163999999999</v>
      </c>
    </row>
    <row r="2642" spans="1:16" x14ac:dyDescent="0.25">
      <c r="A2642" s="9">
        <v>42325</v>
      </c>
      <c r="B2642">
        <v>4348.5427</v>
      </c>
      <c r="C2642">
        <v>4399.8194999999996</v>
      </c>
      <c r="D2642">
        <v>4299.1787000000004</v>
      </c>
      <c r="E2642">
        <v>4308.7457000000004</v>
      </c>
      <c r="F2642">
        <v>4348.5427</v>
      </c>
      <c r="O2642">
        <v>4399.8194999999996</v>
      </c>
      <c r="P2642">
        <v>4308.7457000000004</v>
      </c>
    </row>
    <row r="2643" spans="1:16" x14ac:dyDescent="0.25">
      <c r="A2643" s="9">
        <v>42326</v>
      </c>
      <c r="B2643">
        <v>4305.5888000000004</v>
      </c>
      <c r="C2643">
        <v>4321.8892999999998</v>
      </c>
      <c r="D2643">
        <v>4251.2573000000002</v>
      </c>
      <c r="E2643">
        <v>4259.6046999999999</v>
      </c>
      <c r="F2643">
        <v>4305.5888000000004</v>
      </c>
      <c r="O2643">
        <v>4321.8892999999998</v>
      </c>
      <c r="P2643">
        <v>4259.6046999999999</v>
      </c>
    </row>
    <row r="2644" spans="1:16" x14ac:dyDescent="0.25">
      <c r="A2644" s="9">
        <v>42327</v>
      </c>
      <c r="B2644">
        <v>4267.9210000000003</v>
      </c>
      <c r="C2644">
        <v>4332.9660000000003</v>
      </c>
      <c r="D2644">
        <v>4249.7730000000001</v>
      </c>
      <c r="E2644">
        <v>4332.1899999999996</v>
      </c>
      <c r="F2644">
        <v>4267.9210000000003</v>
      </c>
      <c r="O2644">
        <v>4332.9660000000003</v>
      </c>
      <c r="P2644">
        <v>4332.1899999999996</v>
      </c>
    </row>
    <row r="2645" spans="1:16" x14ac:dyDescent="0.25">
      <c r="A2645" s="9">
        <v>42328</v>
      </c>
      <c r="B2645">
        <v>4338.9151000000002</v>
      </c>
      <c r="C2645">
        <v>4374.8094000000001</v>
      </c>
      <c r="D2645">
        <v>4328.4336999999996</v>
      </c>
      <c r="E2645">
        <v>4360.7775000000001</v>
      </c>
      <c r="F2645">
        <v>4338.9151000000002</v>
      </c>
      <c r="O2645">
        <v>4374.8094000000001</v>
      </c>
      <c r="P2645">
        <v>4360.7775000000001</v>
      </c>
    </row>
    <row r="2646" spans="1:16" x14ac:dyDescent="0.25">
      <c r="A2646" s="9">
        <v>42331</v>
      </c>
      <c r="B2646">
        <v>4371.6773000000003</v>
      </c>
      <c r="C2646">
        <v>4414.0641999999998</v>
      </c>
      <c r="D2646">
        <v>4341.1247999999996</v>
      </c>
      <c r="E2646">
        <v>4356.6781000000001</v>
      </c>
      <c r="F2646">
        <v>4371.6773000000003</v>
      </c>
      <c r="O2646">
        <v>4414.0641999999998</v>
      </c>
      <c r="P2646">
        <v>4356.6781000000001</v>
      </c>
    </row>
    <row r="2647" spans="1:16" x14ac:dyDescent="0.25">
      <c r="A2647" s="9">
        <v>42332</v>
      </c>
      <c r="B2647">
        <v>4353.4087</v>
      </c>
      <c r="C2647">
        <v>4371.5600000000004</v>
      </c>
      <c r="D2647">
        <v>4293.9569000000001</v>
      </c>
      <c r="E2647">
        <v>4371.3503000000001</v>
      </c>
      <c r="F2647">
        <v>4353.4087</v>
      </c>
      <c r="O2647">
        <v>4371.5600000000004</v>
      </c>
      <c r="P2647">
        <v>4371.3503000000001</v>
      </c>
    </row>
    <row r="2648" spans="1:16" x14ac:dyDescent="0.25">
      <c r="A2648" s="9">
        <v>42333</v>
      </c>
      <c r="B2648">
        <v>4364.6466</v>
      </c>
      <c r="C2648">
        <v>4433.5001000000002</v>
      </c>
      <c r="D2648">
        <v>4359.4558999999999</v>
      </c>
      <c r="E2648">
        <v>4432.5672999999997</v>
      </c>
      <c r="F2648">
        <v>4364.6466</v>
      </c>
      <c r="O2648">
        <v>4433.5001000000002</v>
      </c>
      <c r="P2648">
        <v>4432.5672999999997</v>
      </c>
    </row>
    <row r="2649" spans="1:16" x14ac:dyDescent="0.25">
      <c r="A2649" s="9">
        <v>42334</v>
      </c>
      <c r="B2649">
        <v>4454.7011000000002</v>
      </c>
      <c r="C2649">
        <v>4463.4418999999998</v>
      </c>
      <c r="D2649">
        <v>4402.2353999999996</v>
      </c>
      <c r="E2649">
        <v>4409.6980000000003</v>
      </c>
      <c r="F2649">
        <v>4454.7011000000002</v>
      </c>
      <c r="O2649">
        <v>4463.4418999999998</v>
      </c>
      <c r="P2649">
        <v>4409.6980000000003</v>
      </c>
    </row>
    <row r="2650" spans="1:16" x14ac:dyDescent="0.25">
      <c r="A2650" s="9">
        <v>42335</v>
      </c>
      <c r="B2650">
        <v>4383.6548000000003</v>
      </c>
      <c r="C2650">
        <v>4404.9436999999998</v>
      </c>
      <c r="D2650">
        <v>4144.4943999999996</v>
      </c>
      <c r="E2650">
        <v>4183.0353999999998</v>
      </c>
      <c r="F2650">
        <v>4383.6548000000003</v>
      </c>
      <c r="O2650">
        <v>4404.9436999999998</v>
      </c>
      <c r="P2650">
        <v>4183.0353999999998</v>
      </c>
    </row>
    <row r="2651" spans="1:16" x14ac:dyDescent="0.25">
      <c r="A2651" s="9">
        <v>42338</v>
      </c>
      <c r="B2651">
        <v>4182.1369000000004</v>
      </c>
      <c r="C2651">
        <v>4236.0105000000003</v>
      </c>
      <c r="D2651">
        <v>4040.7341999999999</v>
      </c>
      <c r="E2651">
        <v>4232.3512000000001</v>
      </c>
      <c r="F2651">
        <v>4182.1369000000004</v>
      </c>
      <c r="O2651">
        <v>4236.0105000000003</v>
      </c>
      <c r="P2651">
        <v>4232.3512000000001</v>
      </c>
    </row>
    <row r="2652" spans="1:16" x14ac:dyDescent="0.25">
      <c r="A2652" s="9">
        <v>42339</v>
      </c>
      <c r="B2652">
        <v>4229.6319000000003</v>
      </c>
      <c r="C2652">
        <v>4280.3316000000004</v>
      </c>
      <c r="D2652">
        <v>4194.8690999999999</v>
      </c>
      <c r="E2652">
        <v>4237.5096999999996</v>
      </c>
      <c r="F2652">
        <v>4229.6319000000003</v>
      </c>
      <c r="O2652">
        <v>4280.3316000000004</v>
      </c>
      <c r="P2652">
        <v>4237.5096999999996</v>
      </c>
    </row>
    <row r="2653" spans="1:16" x14ac:dyDescent="0.25">
      <c r="A2653" s="9">
        <v>42340</v>
      </c>
      <c r="B2653">
        <v>4214.7403999999997</v>
      </c>
      <c r="C2653">
        <v>4312.7799000000005</v>
      </c>
      <c r="D2653">
        <v>4169.4485999999997</v>
      </c>
      <c r="E2653">
        <v>4312.5275000000001</v>
      </c>
      <c r="F2653">
        <v>4214.7403999999997</v>
      </c>
      <c r="O2653">
        <v>4312.7799000000005</v>
      </c>
      <c r="P2653">
        <v>4312.5275000000001</v>
      </c>
    </row>
    <row r="2654" spans="1:16" x14ac:dyDescent="0.25">
      <c r="A2654" s="9">
        <v>42341</v>
      </c>
      <c r="B2654">
        <v>4308.3751000000002</v>
      </c>
      <c r="C2654">
        <v>4377.5289000000002</v>
      </c>
      <c r="D2654">
        <v>4299.7125999999998</v>
      </c>
      <c r="E2654">
        <v>4369.7350999999999</v>
      </c>
      <c r="F2654">
        <v>4308.3751000000002</v>
      </c>
      <c r="O2654">
        <v>4377.5289000000002</v>
      </c>
      <c r="P2654">
        <v>4369.7350999999999</v>
      </c>
    </row>
    <row r="2655" spans="1:16" x14ac:dyDescent="0.25">
      <c r="A2655" s="9">
        <v>42342</v>
      </c>
      <c r="B2655">
        <v>4345.3155999999999</v>
      </c>
      <c r="C2655">
        <v>4353.7012000000004</v>
      </c>
      <c r="D2655">
        <v>4279.0110999999997</v>
      </c>
      <c r="E2655">
        <v>4305.0628999999999</v>
      </c>
      <c r="F2655">
        <v>4345.3155999999999</v>
      </c>
      <c r="O2655">
        <v>4353.7012000000004</v>
      </c>
      <c r="P2655">
        <v>4305.0628999999999</v>
      </c>
    </row>
    <row r="2656" spans="1:16" x14ac:dyDescent="0.25">
      <c r="A2656" s="9">
        <v>42345</v>
      </c>
      <c r="B2656">
        <v>4308.2754999999997</v>
      </c>
      <c r="C2656">
        <v>4333.5083999999997</v>
      </c>
      <c r="D2656">
        <v>4285.9079000000002</v>
      </c>
      <c r="E2656">
        <v>4323.6665999999996</v>
      </c>
      <c r="F2656">
        <v>4308.2754999999997</v>
      </c>
      <c r="O2656">
        <v>4333.5083999999997</v>
      </c>
      <c r="P2656">
        <v>4323.6665999999996</v>
      </c>
    </row>
    <row r="2657" spans="1:16" x14ac:dyDescent="0.25">
      <c r="A2657" s="9">
        <v>42346</v>
      </c>
      <c r="B2657">
        <v>4300.5568999999996</v>
      </c>
      <c r="C2657">
        <v>4300.5568999999996</v>
      </c>
      <c r="D2657">
        <v>4226.5415000000003</v>
      </c>
      <c r="E2657">
        <v>4232.0564000000004</v>
      </c>
      <c r="F2657">
        <v>4300.5568999999996</v>
      </c>
      <c r="O2657">
        <v>4300.5568999999996</v>
      </c>
      <c r="P2657">
        <v>4232.0564000000004</v>
      </c>
    </row>
    <row r="2658" spans="1:16" x14ac:dyDescent="0.25">
      <c r="A2658" s="9">
        <v>42347</v>
      </c>
      <c r="B2658">
        <v>4213.5798000000004</v>
      </c>
      <c r="C2658">
        <v>4264.4883</v>
      </c>
      <c r="D2658">
        <v>4210.0848999999998</v>
      </c>
      <c r="E2658">
        <v>4253.7467999999999</v>
      </c>
      <c r="F2658">
        <v>4213.5798000000004</v>
      </c>
      <c r="O2658">
        <v>4264.4883</v>
      </c>
      <c r="P2658">
        <v>4253.7467999999999</v>
      </c>
    </row>
    <row r="2659" spans="1:16" x14ac:dyDescent="0.25">
      <c r="A2659" s="9">
        <v>42348</v>
      </c>
      <c r="B2659">
        <v>4261.0203000000001</v>
      </c>
      <c r="C2659">
        <v>4294.6138000000001</v>
      </c>
      <c r="D2659">
        <v>4235.5291999999999</v>
      </c>
      <c r="E2659">
        <v>4245.6958000000004</v>
      </c>
      <c r="F2659">
        <v>4261.0203000000001</v>
      </c>
      <c r="O2659">
        <v>4294.6138000000001</v>
      </c>
      <c r="P2659">
        <v>4245.6958000000004</v>
      </c>
    </row>
    <row r="2660" spans="1:16" x14ac:dyDescent="0.25">
      <c r="A2660" s="9">
        <v>42349</v>
      </c>
      <c r="B2660">
        <v>4232.8212999999996</v>
      </c>
      <c r="C2660">
        <v>4238.5439999999999</v>
      </c>
      <c r="D2660">
        <v>4179.7169999999996</v>
      </c>
      <c r="E2660">
        <v>4205.2266</v>
      </c>
      <c r="F2660">
        <v>4232.8212999999996</v>
      </c>
      <c r="O2660">
        <v>4238.5439999999999</v>
      </c>
      <c r="P2660">
        <v>4205.2266</v>
      </c>
    </row>
    <row r="2661" spans="1:16" x14ac:dyDescent="0.25">
      <c r="A2661" s="9">
        <v>42352</v>
      </c>
      <c r="B2661">
        <v>4172.5014000000001</v>
      </c>
      <c r="C2661">
        <v>4302.0875999999998</v>
      </c>
      <c r="D2661">
        <v>4166.7267000000002</v>
      </c>
      <c r="E2661">
        <v>4299.7119000000002</v>
      </c>
      <c r="F2661">
        <v>4172.5014000000001</v>
      </c>
      <c r="O2661">
        <v>4302.0875999999998</v>
      </c>
      <c r="P2661">
        <v>4299.7119000000002</v>
      </c>
    </row>
    <row r="2662" spans="1:16" x14ac:dyDescent="0.25">
      <c r="A2662" s="9">
        <v>42353</v>
      </c>
      <c r="B2662">
        <v>4296.4155000000001</v>
      </c>
      <c r="C2662">
        <v>4322.4966000000004</v>
      </c>
      <c r="D2662">
        <v>4273.0789000000004</v>
      </c>
      <c r="E2662">
        <v>4295.2201999999997</v>
      </c>
      <c r="F2662">
        <v>4296.4155000000001</v>
      </c>
      <c r="O2662">
        <v>4322.4966000000004</v>
      </c>
      <c r="P2662">
        <v>4295.2201999999997</v>
      </c>
    </row>
    <row r="2663" spans="1:16" x14ac:dyDescent="0.25">
      <c r="A2663" s="9">
        <v>42354</v>
      </c>
      <c r="B2663">
        <v>4304.7568000000001</v>
      </c>
      <c r="C2663">
        <v>4317.2179999999998</v>
      </c>
      <c r="D2663">
        <v>4278.6571000000004</v>
      </c>
      <c r="E2663">
        <v>4287.3033999999998</v>
      </c>
      <c r="F2663">
        <v>4304.7568000000001</v>
      </c>
      <c r="O2663">
        <v>4317.2179999999998</v>
      </c>
      <c r="P2663">
        <v>4287.3033999999998</v>
      </c>
    </row>
    <row r="2664" spans="1:16" x14ac:dyDescent="0.25">
      <c r="A2664" s="9">
        <v>42355</v>
      </c>
      <c r="B2664">
        <v>4306.9540999999999</v>
      </c>
      <c r="C2664">
        <v>4381.1234999999997</v>
      </c>
      <c r="D2664">
        <v>4306.4800999999998</v>
      </c>
      <c r="E2664">
        <v>4380.8098</v>
      </c>
      <c r="F2664">
        <v>4306.9540999999999</v>
      </c>
      <c r="O2664">
        <v>4381.1234999999997</v>
      </c>
      <c r="P2664">
        <v>4380.8098</v>
      </c>
    </row>
    <row r="2665" spans="1:16" x14ac:dyDescent="0.25">
      <c r="A2665" s="9">
        <v>42356</v>
      </c>
      <c r="B2665">
        <v>4374.7444999999998</v>
      </c>
      <c r="C2665">
        <v>4426.5798999999997</v>
      </c>
      <c r="D2665">
        <v>4364.5662000000002</v>
      </c>
      <c r="E2665">
        <v>4377.7421000000004</v>
      </c>
      <c r="F2665">
        <v>4374.7444999999998</v>
      </c>
      <c r="O2665">
        <v>4426.5798999999997</v>
      </c>
      <c r="P2665">
        <v>4377.7421000000004</v>
      </c>
    </row>
    <row r="2666" spans="1:16" x14ac:dyDescent="0.25">
      <c r="A2666" s="9">
        <v>42359</v>
      </c>
      <c r="B2666">
        <v>4366.5060000000003</v>
      </c>
      <c r="C2666">
        <v>4507.8980000000001</v>
      </c>
      <c r="D2666">
        <v>4362.683</v>
      </c>
      <c r="E2666">
        <v>4497</v>
      </c>
      <c r="F2666">
        <v>4366.5060000000003</v>
      </c>
      <c r="O2666">
        <v>4507.8980000000001</v>
      </c>
      <c r="P2666">
        <v>4497</v>
      </c>
    </row>
    <row r="2667" spans="1:16" x14ac:dyDescent="0.25">
      <c r="A2667" s="9">
        <v>42360</v>
      </c>
      <c r="B2667">
        <v>4509.8724000000002</v>
      </c>
      <c r="C2667">
        <v>4529.1223</v>
      </c>
      <c r="D2667">
        <v>4479.1486000000004</v>
      </c>
      <c r="E2667">
        <v>4520.0123999999996</v>
      </c>
      <c r="F2667">
        <v>4509.8724000000002</v>
      </c>
      <c r="O2667">
        <v>4529.1223</v>
      </c>
      <c r="P2667">
        <v>4520.0123999999996</v>
      </c>
    </row>
    <row r="2668" spans="1:16" x14ac:dyDescent="0.25">
      <c r="A2668" s="9">
        <v>42361</v>
      </c>
      <c r="B2668">
        <v>4520.9214000000002</v>
      </c>
      <c r="C2668">
        <v>4564.9084000000003</v>
      </c>
      <c r="D2668">
        <v>4503.6265000000003</v>
      </c>
      <c r="E2668">
        <v>4513.8392999999996</v>
      </c>
      <c r="F2668">
        <v>4520.9214000000002</v>
      </c>
      <c r="O2668">
        <v>4564.9084000000003</v>
      </c>
      <c r="P2668">
        <v>4513.8392999999996</v>
      </c>
    </row>
    <row r="2669" spans="1:16" x14ac:dyDescent="0.25">
      <c r="A2669" s="9">
        <v>42362</v>
      </c>
      <c r="B2669">
        <v>4502.9184999999998</v>
      </c>
      <c r="C2669">
        <v>4504.7457999999997</v>
      </c>
      <c r="D2669">
        <v>4409.7191000000003</v>
      </c>
      <c r="E2669">
        <v>4457.3082999999997</v>
      </c>
      <c r="F2669">
        <v>4502.9184999999998</v>
      </c>
      <c r="O2669">
        <v>4504.7457999999997</v>
      </c>
      <c r="P2669">
        <v>4457.3082999999997</v>
      </c>
    </row>
    <row r="2670" spans="1:16" x14ac:dyDescent="0.25">
      <c r="A2670" s="9">
        <v>42363</v>
      </c>
      <c r="B2670">
        <v>4462.5338000000002</v>
      </c>
      <c r="C2670">
        <v>4483.2304000000004</v>
      </c>
      <c r="D2670">
        <v>4445.3386</v>
      </c>
      <c r="E2670">
        <v>4478.3447999999999</v>
      </c>
      <c r="F2670">
        <v>4462.5338000000002</v>
      </c>
      <c r="O2670">
        <v>4483.2304000000004</v>
      </c>
      <c r="P2670">
        <v>4478.3447999999999</v>
      </c>
    </row>
    <row r="2671" spans="1:16" x14ac:dyDescent="0.25">
      <c r="A2671" s="9">
        <v>42366</v>
      </c>
      <c r="B2671">
        <v>4489.2816000000003</v>
      </c>
      <c r="C2671">
        <v>4495.1099000000004</v>
      </c>
      <c r="D2671">
        <v>4367.5344999999998</v>
      </c>
      <c r="E2671">
        <v>4367.5344999999998</v>
      </c>
      <c r="F2671">
        <v>4489.2816000000003</v>
      </c>
      <c r="O2671">
        <v>4495.1099000000004</v>
      </c>
      <c r="P2671">
        <v>4367.5344999999998</v>
      </c>
    </row>
    <row r="2672" spans="1:16" x14ac:dyDescent="0.25">
      <c r="A2672" s="9">
        <v>42367</v>
      </c>
      <c r="B2672">
        <v>4364.5532000000003</v>
      </c>
      <c r="C2672">
        <v>4410.8154000000004</v>
      </c>
      <c r="D2672">
        <v>4349.1264000000001</v>
      </c>
      <c r="E2672">
        <v>4410.3290999999999</v>
      </c>
      <c r="F2672">
        <v>4364.5532000000003</v>
      </c>
      <c r="O2672">
        <v>4410.8154000000004</v>
      </c>
      <c r="P2672">
        <v>4410.3290999999999</v>
      </c>
    </row>
    <row r="2673" spans="1:16" x14ac:dyDescent="0.25">
      <c r="A2673" s="9">
        <v>42368</v>
      </c>
      <c r="B2673">
        <v>4413.7777999999998</v>
      </c>
      <c r="C2673">
        <v>4418.5504000000001</v>
      </c>
      <c r="D2673">
        <v>4374.7168000000001</v>
      </c>
      <c r="E2673">
        <v>4417.8662000000004</v>
      </c>
      <c r="F2673">
        <v>4413.7777999999998</v>
      </c>
      <c r="O2673">
        <v>4418.5504000000001</v>
      </c>
      <c r="P2673">
        <v>4417.8662000000004</v>
      </c>
    </row>
    <row r="2674" spans="1:16" x14ac:dyDescent="0.25">
      <c r="A2674" s="9">
        <v>42369</v>
      </c>
      <c r="B2674">
        <v>4416.6418000000003</v>
      </c>
      <c r="C2674">
        <v>4429.2988999999998</v>
      </c>
      <c r="D2674">
        <v>4374.5824000000002</v>
      </c>
      <c r="E2674">
        <v>4375.1691000000001</v>
      </c>
      <c r="F2674">
        <v>4416.6418000000003</v>
      </c>
      <c r="O2674">
        <v>4429.2988999999998</v>
      </c>
      <c r="P2674">
        <v>4375.1691000000001</v>
      </c>
    </row>
    <row r="2675" spans="1:16" x14ac:dyDescent="0.25">
      <c r="A2675" s="9">
        <v>42373</v>
      </c>
      <c r="B2675">
        <v>4368.2975999999999</v>
      </c>
      <c r="C2675">
        <v>4370.9642000000003</v>
      </c>
      <c r="D2675">
        <v>4065.0715</v>
      </c>
      <c r="E2675">
        <v>4065.4845999999998</v>
      </c>
      <c r="F2675">
        <v>4368.2975999999999</v>
      </c>
      <c r="O2675">
        <v>4370.9642000000003</v>
      </c>
      <c r="P2675">
        <v>4065.4845999999998</v>
      </c>
    </row>
    <row r="2676" spans="1:16" x14ac:dyDescent="0.25">
      <c r="A2676" s="9">
        <v>42374</v>
      </c>
      <c r="B2676">
        <v>3966.6041</v>
      </c>
      <c r="C2676">
        <v>4125.9967999999999</v>
      </c>
      <c r="D2676">
        <v>3952.4879999999998</v>
      </c>
      <c r="E2676">
        <v>4079.8507</v>
      </c>
      <c r="F2676">
        <v>3966.6041</v>
      </c>
      <c r="O2676">
        <v>4125.9967999999999</v>
      </c>
      <c r="P2676">
        <v>4079.8507</v>
      </c>
    </row>
    <row r="2677" spans="1:16" x14ac:dyDescent="0.25">
      <c r="A2677" s="9">
        <v>42375</v>
      </c>
      <c r="B2677">
        <v>4084.1644999999999</v>
      </c>
      <c r="C2677">
        <v>4181.1437999999998</v>
      </c>
      <c r="D2677">
        <v>4083.0419999999999</v>
      </c>
      <c r="E2677">
        <v>4181.0933000000005</v>
      </c>
      <c r="F2677">
        <v>4084.1644999999999</v>
      </c>
      <c r="O2677">
        <v>4181.1437999999998</v>
      </c>
      <c r="P2677">
        <v>4181.0933000000005</v>
      </c>
    </row>
    <row r="2678" spans="1:16" x14ac:dyDescent="0.25">
      <c r="A2678" s="9">
        <v>42376</v>
      </c>
      <c r="B2678">
        <v>4119.5033000000003</v>
      </c>
      <c r="C2678">
        <v>4119.6253999999999</v>
      </c>
      <c r="D2678">
        <v>3881.9847</v>
      </c>
      <c r="E2678">
        <v>3889.6145999999999</v>
      </c>
      <c r="F2678">
        <v>4119.5033000000003</v>
      </c>
      <c r="O2678">
        <v>4119.6253999999999</v>
      </c>
      <c r="P2678">
        <v>3889.6145999999999</v>
      </c>
    </row>
    <row r="2679" spans="1:16" x14ac:dyDescent="0.25">
      <c r="A2679" s="9">
        <v>42377</v>
      </c>
      <c r="B2679">
        <v>3992.2860000000001</v>
      </c>
      <c r="C2679">
        <v>4039.9355999999998</v>
      </c>
      <c r="D2679">
        <v>3833.2642000000001</v>
      </c>
      <c r="E2679">
        <v>3984.1563999999998</v>
      </c>
      <c r="F2679">
        <v>3992.2860000000001</v>
      </c>
      <c r="O2679">
        <v>4039.9355999999998</v>
      </c>
      <c r="P2679">
        <v>3984.1563999999998</v>
      </c>
    </row>
    <row r="2680" spans="1:16" x14ac:dyDescent="0.25">
      <c r="A2680" s="9">
        <v>42380</v>
      </c>
      <c r="B2680">
        <v>3918.7278000000001</v>
      </c>
      <c r="C2680">
        <v>3944.0030000000002</v>
      </c>
      <c r="D2680">
        <v>3758.7957999999999</v>
      </c>
      <c r="E2680">
        <v>3758.7957999999999</v>
      </c>
      <c r="F2680">
        <v>3918.7278000000001</v>
      </c>
      <c r="O2680">
        <v>3944.0030000000002</v>
      </c>
      <c r="P2680">
        <v>3758.7957999999999</v>
      </c>
    </row>
    <row r="2681" spans="1:16" x14ac:dyDescent="0.25">
      <c r="A2681" s="9">
        <v>42381</v>
      </c>
      <c r="B2681">
        <v>3769.8000999999999</v>
      </c>
      <c r="C2681">
        <v>3797.0279</v>
      </c>
      <c r="D2681">
        <v>3717.7042999999999</v>
      </c>
      <c r="E2681">
        <v>3757.7889</v>
      </c>
      <c r="F2681">
        <v>3769.8000999999999</v>
      </c>
      <c r="O2681">
        <v>3797.0279</v>
      </c>
      <c r="P2681">
        <v>3757.7889</v>
      </c>
    </row>
    <row r="2682" spans="1:16" x14ac:dyDescent="0.25">
      <c r="A2682" s="9">
        <v>42382</v>
      </c>
      <c r="B2682">
        <v>3779.8595</v>
      </c>
      <c r="C2682">
        <v>3816.9027000000001</v>
      </c>
      <c r="D2682">
        <v>3686.2393999999999</v>
      </c>
      <c r="E2682">
        <v>3686.2393999999999</v>
      </c>
      <c r="F2682">
        <v>3779.8595</v>
      </c>
      <c r="O2682">
        <v>3816.9027000000001</v>
      </c>
      <c r="P2682">
        <v>3686.2393999999999</v>
      </c>
    </row>
    <row r="2683" spans="1:16" x14ac:dyDescent="0.25">
      <c r="A2683" s="9">
        <v>42383</v>
      </c>
      <c r="B2683">
        <v>3607.3132000000001</v>
      </c>
      <c r="C2683">
        <v>3770.7705999999998</v>
      </c>
      <c r="D2683">
        <v>3598.0329999999999</v>
      </c>
      <c r="E2683">
        <v>3763.7076000000002</v>
      </c>
      <c r="F2683">
        <v>3607.3132000000001</v>
      </c>
      <c r="O2683">
        <v>3770.7705999999998</v>
      </c>
      <c r="P2683">
        <v>3763.7076000000002</v>
      </c>
    </row>
    <row r="2684" spans="1:16" x14ac:dyDescent="0.25">
      <c r="A2684" s="9">
        <v>42384</v>
      </c>
      <c r="B2684">
        <v>3739.7323999999999</v>
      </c>
      <c r="C2684">
        <v>3757.8766000000001</v>
      </c>
      <c r="D2684">
        <v>3607.8008</v>
      </c>
      <c r="E2684">
        <v>3627.1095999999998</v>
      </c>
      <c r="F2684">
        <v>3739.7323999999999</v>
      </c>
      <c r="O2684">
        <v>3757.8766000000001</v>
      </c>
      <c r="P2684">
        <v>3627.1095999999998</v>
      </c>
    </row>
    <row r="2685" spans="1:16" x14ac:dyDescent="0.25">
      <c r="A2685" s="9">
        <v>42387</v>
      </c>
      <c r="B2685">
        <v>3569.0817999999999</v>
      </c>
      <c r="C2685">
        <v>3677.4303</v>
      </c>
      <c r="D2685">
        <v>3565.1633999999999</v>
      </c>
      <c r="E2685">
        <v>3637.35</v>
      </c>
      <c r="F2685">
        <v>3569.0817999999999</v>
      </c>
      <c r="O2685">
        <v>3677.4303</v>
      </c>
      <c r="P2685">
        <v>3637.35</v>
      </c>
    </row>
    <row r="2686" spans="1:16" x14ac:dyDescent="0.25">
      <c r="A2686" s="9">
        <v>42388</v>
      </c>
      <c r="B2686">
        <v>3637.3627999999999</v>
      </c>
      <c r="C2686">
        <v>3757.1341000000002</v>
      </c>
      <c r="D2686">
        <v>3628.6988999999999</v>
      </c>
      <c r="E2686">
        <v>3752.6442999999999</v>
      </c>
      <c r="F2686">
        <v>3637.3627999999999</v>
      </c>
      <c r="O2686">
        <v>3757.1341000000002</v>
      </c>
      <c r="P2686">
        <v>3752.6442999999999</v>
      </c>
    </row>
    <row r="2687" spans="1:16" x14ac:dyDescent="0.25">
      <c r="A2687" s="9">
        <v>42389</v>
      </c>
      <c r="B2687">
        <v>3735.895</v>
      </c>
      <c r="C2687">
        <v>3755.0005000000001</v>
      </c>
      <c r="D2687">
        <v>3669.7301000000002</v>
      </c>
      <c r="E2687">
        <v>3707.2123000000001</v>
      </c>
      <c r="F2687">
        <v>3735.895</v>
      </c>
      <c r="O2687">
        <v>3755.0005000000001</v>
      </c>
      <c r="P2687">
        <v>3707.2123000000001</v>
      </c>
    </row>
    <row r="2688" spans="1:16" x14ac:dyDescent="0.25">
      <c r="A2688" s="9">
        <v>42390</v>
      </c>
      <c r="B2688">
        <v>3656.1511</v>
      </c>
      <c r="C2688">
        <v>3731.34</v>
      </c>
      <c r="D2688">
        <v>3600.0650999999998</v>
      </c>
      <c r="E2688">
        <v>3600.0650999999998</v>
      </c>
      <c r="F2688">
        <v>3656.1511</v>
      </c>
      <c r="O2688">
        <v>3731.34</v>
      </c>
      <c r="P2688">
        <v>3600.0650999999998</v>
      </c>
    </row>
    <row r="2689" spans="1:16" x14ac:dyDescent="0.25">
      <c r="A2689" s="9">
        <v>42391</v>
      </c>
      <c r="B2689">
        <v>3636.7882</v>
      </c>
      <c r="C2689">
        <v>3659.5945000000002</v>
      </c>
      <c r="D2689">
        <v>3570.1125000000002</v>
      </c>
      <c r="E2689">
        <v>3640.3850000000002</v>
      </c>
      <c r="F2689">
        <v>3636.7882</v>
      </c>
      <c r="O2689">
        <v>3659.5945000000002</v>
      </c>
      <c r="P2689">
        <v>3640.3850000000002</v>
      </c>
    </row>
    <row r="2690" spans="1:16" x14ac:dyDescent="0.25">
      <c r="A2690" s="9">
        <v>42394</v>
      </c>
      <c r="B2690">
        <v>3659.9535000000001</v>
      </c>
      <c r="C2690">
        <v>3687.7946000000002</v>
      </c>
      <c r="D2690">
        <v>3638.0318000000002</v>
      </c>
      <c r="E2690">
        <v>3665.4449</v>
      </c>
      <c r="F2690">
        <v>3659.9535000000001</v>
      </c>
      <c r="O2690">
        <v>3687.7946000000002</v>
      </c>
      <c r="P2690">
        <v>3665.4449</v>
      </c>
    </row>
    <row r="2691" spans="1:16" x14ac:dyDescent="0.25">
      <c r="A2691" s="9">
        <v>42395</v>
      </c>
      <c r="B2691">
        <v>3636.0862000000002</v>
      </c>
      <c r="C2691">
        <v>3639.3078999999998</v>
      </c>
      <c r="D2691">
        <v>3434.6320999999998</v>
      </c>
      <c r="E2691">
        <v>3437.7714999999998</v>
      </c>
      <c r="F2691">
        <v>3636.0862000000002</v>
      </c>
      <c r="O2691">
        <v>3639.3078999999998</v>
      </c>
      <c r="P2691">
        <v>3437.7714999999998</v>
      </c>
    </row>
    <row r="2692" spans="1:16" x14ac:dyDescent="0.25">
      <c r="A2692" s="9">
        <v>42396</v>
      </c>
      <c r="B2692">
        <v>3455.5178000000001</v>
      </c>
      <c r="C2692">
        <v>3467.3912999999998</v>
      </c>
      <c r="D2692">
        <v>3309.8793000000001</v>
      </c>
      <c r="E2692">
        <v>3419.9263999999998</v>
      </c>
      <c r="F2692">
        <v>3455.5178000000001</v>
      </c>
      <c r="O2692">
        <v>3467.3912999999998</v>
      </c>
      <c r="P2692">
        <v>3419.9263999999998</v>
      </c>
    </row>
    <row r="2693" spans="1:16" x14ac:dyDescent="0.25">
      <c r="A2693" s="9">
        <v>42397</v>
      </c>
      <c r="B2693">
        <v>3390.4281999999998</v>
      </c>
      <c r="C2693">
        <v>3427.1404000000002</v>
      </c>
      <c r="D2693">
        <v>3321.2098999999998</v>
      </c>
      <c r="E2693">
        <v>3330.7105999999999</v>
      </c>
      <c r="F2693">
        <v>3390.4281999999998</v>
      </c>
      <c r="O2693">
        <v>3427.1404000000002</v>
      </c>
      <c r="P2693">
        <v>3330.7105999999999</v>
      </c>
    </row>
    <row r="2694" spans="1:16" x14ac:dyDescent="0.25">
      <c r="A2694" s="9">
        <v>42398</v>
      </c>
      <c r="B2694">
        <v>3328.2638999999999</v>
      </c>
      <c r="C2694">
        <v>3453.2903000000001</v>
      </c>
      <c r="D2694">
        <v>3328.2638999999999</v>
      </c>
      <c r="E2694">
        <v>3430.8688999999999</v>
      </c>
      <c r="F2694">
        <v>3328.2638999999999</v>
      </c>
      <c r="O2694">
        <v>3453.2903000000001</v>
      </c>
      <c r="P2694">
        <v>3430.8688999999999</v>
      </c>
    </row>
    <row r="2695" spans="1:16" x14ac:dyDescent="0.25">
      <c r="A2695" s="9">
        <v>42401</v>
      </c>
      <c r="B2695">
        <v>3423.9427999999998</v>
      </c>
      <c r="C2695">
        <v>3438.9605000000001</v>
      </c>
      <c r="D2695">
        <v>3349.8851</v>
      </c>
      <c r="E2695">
        <v>3388.8768</v>
      </c>
      <c r="F2695">
        <v>3423.9427999999998</v>
      </c>
      <c r="O2695">
        <v>3438.9605000000001</v>
      </c>
      <c r="P2695">
        <v>3388.8768</v>
      </c>
    </row>
    <row r="2696" spans="1:16" x14ac:dyDescent="0.25">
      <c r="A2696" s="9">
        <v>42402</v>
      </c>
      <c r="B2696">
        <v>3390.3287999999998</v>
      </c>
      <c r="C2696">
        <v>3467.9319999999998</v>
      </c>
      <c r="D2696">
        <v>3390.3287999999998</v>
      </c>
      <c r="E2696">
        <v>3461.0203000000001</v>
      </c>
      <c r="F2696">
        <v>3390.3287999999998</v>
      </c>
      <c r="O2696">
        <v>3467.9319999999998</v>
      </c>
      <c r="P2696">
        <v>3461.0203000000001</v>
      </c>
    </row>
    <row r="2697" spans="1:16" x14ac:dyDescent="0.25">
      <c r="A2697" s="9">
        <v>42403</v>
      </c>
      <c r="B2697">
        <v>3426.3712999999998</v>
      </c>
      <c r="C2697">
        <v>3457.5034999999998</v>
      </c>
      <c r="D2697">
        <v>3400.4913000000001</v>
      </c>
      <c r="E2697">
        <v>3447.9394000000002</v>
      </c>
      <c r="F2697">
        <v>3426.3712999999998</v>
      </c>
      <c r="O2697">
        <v>3457.5034999999998</v>
      </c>
      <c r="P2697">
        <v>3447.9394000000002</v>
      </c>
    </row>
    <row r="2698" spans="1:16" x14ac:dyDescent="0.25">
      <c r="A2698" s="9">
        <v>42404</v>
      </c>
      <c r="B2698">
        <v>3456.0936999999999</v>
      </c>
      <c r="C2698">
        <v>3504.1851999999999</v>
      </c>
      <c r="D2698">
        <v>3456.0936999999999</v>
      </c>
      <c r="E2698">
        <v>3487.7714999999998</v>
      </c>
      <c r="F2698">
        <v>3456.0936999999999</v>
      </c>
      <c r="O2698">
        <v>3504.1851999999999</v>
      </c>
      <c r="P2698">
        <v>3487.7714999999998</v>
      </c>
    </row>
    <row r="2699" spans="1:16" x14ac:dyDescent="0.25">
      <c r="A2699" s="9">
        <v>42405</v>
      </c>
      <c r="B2699">
        <v>3490.9223000000002</v>
      </c>
      <c r="C2699">
        <v>3501.2067999999999</v>
      </c>
      <c r="D2699">
        <v>3471.8424</v>
      </c>
      <c r="E2699">
        <v>3476.3164999999999</v>
      </c>
      <c r="F2699">
        <v>3490.9223000000002</v>
      </c>
      <c r="O2699">
        <v>3501.2067999999999</v>
      </c>
      <c r="P2699">
        <v>3476.3164999999999</v>
      </c>
    </row>
    <row r="2700" spans="1:16" x14ac:dyDescent="0.25">
      <c r="A2700" s="9">
        <v>42415</v>
      </c>
      <c r="B2700">
        <v>3381.9875999999999</v>
      </c>
      <c r="C2700">
        <v>3468.9780999999998</v>
      </c>
      <c r="D2700">
        <v>3377.7465999999999</v>
      </c>
      <c r="E2700">
        <v>3453.8921</v>
      </c>
      <c r="F2700">
        <v>3381.9875999999999</v>
      </c>
      <c r="O2700">
        <v>3468.9780999999998</v>
      </c>
      <c r="P2700">
        <v>3453.8921</v>
      </c>
    </row>
    <row r="2701" spans="1:16" x14ac:dyDescent="0.25">
      <c r="A2701" s="9">
        <v>42416</v>
      </c>
      <c r="B2701">
        <v>3467.4740000000002</v>
      </c>
      <c r="C2701">
        <v>3561.7846</v>
      </c>
      <c r="D2701">
        <v>3467.2285000000002</v>
      </c>
      <c r="E2701">
        <v>3556.8726999999999</v>
      </c>
      <c r="F2701">
        <v>3467.4740000000002</v>
      </c>
      <c r="O2701">
        <v>3561.7846</v>
      </c>
      <c r="P2701">
        <v>3556.8726999999999</v>
      </c>
    </row>
    <row r="2702" spans="1:16" x14ac:dyDescent="0.25">
      <c r="A2702" s="9">
        <v>42417</v>
      </c>
      <c r="B2702">
        <v>3550.2341999999999</v>
      </c>
      <c r="C2702">
        <v>3594.5322000000001</v>
      </c>
      <c r="D2702">
        <v>3544.0581000000002</v>
      </c>
      <c r="E2702">
        <v>3592.9241999999999</v>
      </c>
      <c r="F2702">
        <v>3550.2341999999999</v>
      </c>
      <c r="O2702">
        <v>3594.5322000000001</v>
      </c>
      <c r="P2702">
        <v>3592.9241999999999</v>
      </c>
    </row>
    <row r="2703" spans="1:16" x14ac:dyDescent="0.25">
      <c r="A2703" s="9">
        <v>42418</v>
      </c>
      <c r="B2703">
        <v>3610.0464000000002</v>
      </c>
      <c r="C2703">
        <v>3626.5545000000002</v>
      </c>
      <c r="D2703">
        <v>3585.1421</v>
      </c>
      <c r="E2703">
        <v>3593.3512999999998</v>
      </c>
      <c r="F2703">
        <v>3610.0464000000002</v>
      </c>
      <c r="O2703">
        <v>3626.5545000000002</v>
      </c>
      <c r="P2703">
        <v>3593.3512999999998</v>
      </c>
    </row>
    <row r="2704" spans="1:16" x14ac:dyDescent="0.25">
      <c r="A2704" s="9">
        <v>42419</v>
      </c>
      <c r="B2704">
        <v>3585.6133</v>
      </c>
      <c r="C2704">
        <v>3610.4650999999999</v>
      </c>
      <c r="D2704">
        <v>3574.1251999999999</v>
      </c>
      <c r="E2704">
        <v>3594.1985</v>
      </c>
      <c r="F2704">
        <v>3585.6133</v>
      </c>
      <c r="O2704">
        <v>3610.4650999999999</v>
      </c>
      <c r="P2704">
        <v>3594.1985</v>
      </c>
    </row>
    <row r="2705" spans="1:16" x14ac:dyDescent="0.25">
      <c r="A2705" s="9">
        <v>42422</v>
      </c>
      <c r="B2705">
        <v>3631.8099000000002</v>
      </c>
      <c r="C2705">
        <v>3680.9079000000002</v>
      </c>
      <c r="D2705">
        <v>3625.3186000000001</v>
      </c>
      <c r="E2705">
        <v>3675.1659</v>
      </c>
      <c r="F2705">
        <v>3631.8099000000002</v>
      </c>
      <c r="O2705">
        <v>3680.9079000000002</v>
      </c>
      <c r="P2705">
        <v>3675.1659</v>
      </c>
    </row>
    <row r="2706" spans="1:16" x14ac:dyDescent="0.25">
      <c r="A2706" s="9">
        <v>42423</v>
      </c>
      <c r="B2706">
        <v>3678.9200999999998</v>
      </c>
      <c r="C2706">
        <v>3681.7098000000001</v>
      </c>
      <c r="D2706">
        <v>3614.0952000000002</v>
      </c>
      <c r="E2706">
        <v>3649.6997999999999</v>
      </c>
      <c r="F2706">
        <v>3678.9200999999998</v>
      </c>
      <c r="O2706">
        <v>3681.7098000000001</v>
      </c>
      <c r="P2706">
        <v>3649.6997999999999</v>
      </c>
    </row>
    <row r="2707" spans="1:16" x14ac:dyDescent="0.25">
      <c r="A2707" s="9">
        <v>42424</v>
      </c>
      <c r="B2707">
        <v>3629.8415</v>
      </c>
      <c r="C2707">
        <v>3675.6678000000002</v>
      </c>
      <c r="D2707">
        <v>3608.8307</v>
      </c>
      <c r="E2707">
        <v>3675.6678000000002</v>
      </c>
      <c r="F2707">
        <v>3629.8415</v>
      </c>
      <c r="O2707">
        <v>3675.6678000000002</v>
      </c>
      <c r="P2707">
        <v>3675.6678000000002</v>
      </c>
    </row>
    <row r="2708" spans="1:16" x14ac:dyDescent="0.25">
      <c r="A2708" s="9">
        <v>42425</v>
      </c>
      <c r="B2708">
        <v>3668.3</v>
      </c>
      <c r="C2708">
        <v>3668.3</v>
      </c>
      <c r="D2708">
        <v>3427.5610000000001</v>
      </c>
      <c r="E2708">
        <v>3447.1833000000001</v>
      </c>
      <c r="F2708">
        <v>3668.3</v>
      </c>
      <c r="O2708">
        <v>3668.3</v>
      </c>
      <c r="P2708">
        <v>3447.1833000000001</v>
      </c>
    </row>
    <row r="2709" spans="1:16" x14ac:dyDescent="0.25">
      <c r="A2709" s="9">
        <v>42426</v>
      </c>
      <c r="B2709">
        <v>3478.1716999999999</v>
      </c>
      <c r="C2709">
        <v>3501.424</v>
      </c>
      <c r="D2709">
        <v>3423.4508000000001</v>
      </c>
      <c r="E2709">
        <v>3483.4627999999998</v>
      </c>
      <c r="F2709">
        <v>3478.1716999999999</v>
      </c>
      <c r="O2709">
        <v>3501.424</v>
      </c>
      <c r="P2709">
        <v>3483.4627999999998</v>
      </c>
    </row>
    <row r="2710" spans="1:16" x14ac:dyDescent="0.25">
      <c r="A2710" s="9">
        <v>42429</v>
      </c>
      <c r="B2710">
        <v>3475.5077999999999</v>
      </c>
      <c r="C2710">
        <v>3478.5194000000001</v>
      </c>
      <c r="D2710">
        <v>3338.0345000000002</v>
      </c>
      <c r="E2710">
        <v>3395.0201000000002</v>
      </c>
      <c r="F2710">
        <v>3475.5077999999999</v>
      </c>
      <c r="O2710">
        <v>3478.5194000000001</v>
      </c>
      <c r="P2710">
        <v>3395.0201000000002</v>
      </c>
    </row>
    <row r="2711" spans="1:16" x14ac:dyDescent="0.25">
      <c r="A2711" s="9">
        <v>42430</v>
      </c>
      <c r="B2711">
        <v>3400.8344000000002</v>
      </c>
      <c r="C2711">
        <v>3473.8290000000002</v>
      </c>
      <c r="D2711">
        <v>3379.7002000000002</v>
      </c>
      <c r="E2711">
        <v>3462.3027000000002</v>
      </c>
      <c r="F2711">
        <v>3400.8344000000002</v>
      </c>
      <c r="O2711">
        <v>3473.8290000000002</v>
      </c>
      <c r="P2711">
        <v>3462.3027000000002</v>
      </c>
    </row>
    <row r="2712" spans="1:16" x14ac:dyDescent="0.25">
      <c r="A2712" s="9">
        <v>42431</v>
      </c>
      <c r="B2712">
        <v>3466.0830000000001</v>
      </c>
      <c r="C2712">
        <v>3621.2112000000002</v>
      </c>
      <c r="D2712">
        <v>3465.404</v>
      </c>
      <c r="E2712">
        <v>3618.9295999999999</v>
      </c>
      <c r="F2712">
        <v>3466.0830000000001</v>
      </c>
      <c r="O2712">
        <v>3621.2112000000002</v>
      </c>
      <c r="P2712">
        <v>3618.9295999999999</v>
      </c>
    </row>
    <row r="2713" spans="1:16" x14ac:dyDescent="0.25">
      <c r="A2713" s="9">
        <v>42432</v>
      </c>
      <c r="B2713">
        <v>3615.0146</v>
      </c>
      <c r="C2713">
        <v>3652.6700999999998</v>
      </c>
      <c r="D2713">
        <v>3608.4911999999999</v>
      </c>
      <c r="E2713">
        <v>3622.6747</v>
      </c>
      <c r="F2713">
        <v>3615.0146</v>
      </c>
      <c r="O2713">
        <v>3652.6700999999998</v>
      </c>
      <c r="P2713">
        <v>3622.6747</v>
      </c>
    </row>
    <row r="2714" spans="1:16" x14ac:dyDescent="0.25">
      <c r="A2714" s="9">
        <v>42433</v>
      </c>
      <c r="B2714">
        <v>3609.1619999999998</v>
      </c>
      <c r="C2714">
        <v>3646.9953999999998</v>
      </c>
      <c r="D2714">
        <v>3566.7820999999999</v>
      </c>
      <c r="E2714">
        <v>3629.4775</v>
      </c>
      <c r="F2714">
        <v>3609.1619999999998</v>
      </c>
      <c r="O2714">
        <v>3646.9953999999998</v>
      </c>
      <c r="P2714">
        <v>3629.4775</v>
      </c>
    </row>
    <row r="2715" spans="1:16" x14ac:dyDescent="0.25">
      <c r="A2715" s="9">
        <v>42436</v>
      </c>
      <c r="B2715">
        <v>3649.6428000000001</v>
      </c>
      <c r="C2715">
        <v>3684.61</v>
      </c>
      <c r="D2715">
        <v>3634.0542999999998</v>
      </c>
      <c r="E2715">
        <v>3667.6008999999999</v>
      </c>
      <c r="F2715">
        <v>3649.6428000000001</v>
      </c>
      <c r="O2715">
        <v>3684.61</v>
      </c>
      <c r="P2715">
        <v>3667.6008999999999</v>
      </c>
    </row>
    <row r="2716" spans="1:16" x14ac:dyDescent="0.25">
      <c r="A2716" s="9">
        <v>42437</v>
      </c>
      <c r="B2716">
        <v>3669.6107000000002</v>
      </c>
      <c r="C2716">
        <v>3670.8404999999998</v>
      </c>
      <c r="D2716">
        <v>3558.9884000000002</v>
      </c>
      <c r="E2716">
        <v>3664.4866999999999</v>
      </c>
      <c r="F2716">
        <v>3669.6107000000002</v>
      </c>
      <c r="O2716">
        <v>3670.8404999999998</v>
      </c>
      <c r="P2716">
        <v>3664.4866999999999</v>
      </c>
    </row>
    <row r="2717" spans="1:16" x14ac:dyDescent="0.25">
      <c r="A2717" s="9">
        <v>42438</v>
      </c>
      <c r="B2717">
        <v>3596.6696999999999</v>
      </c>
      <c r="C2717">
        <v>3614.8670999999999</v>
      </c>
      <c r="D2717">
        <v>3561.2973999999999</v>
      </c>
      <c r="E2717">
        <v>3610.1428000000001</v>
      </c>
      <c r="F2717">
        <v>3596.6696999999999</v>
      </c>
      <c r="O2717">
        <v>3614.8670999999999</v>
      </c>
      <c r="P2717">
        <v>3610.1428000000001</v>
      </c>
    </row>
    <row r="2718" spans="1:16" x14ac:dyDescent="0.25">
      <c r="A2718" s="9">
        <v>42439</v>
      </c>
      <c r="B2718">
        <v>3598.3564999999999</v>
      </c>
      <c r="C2718">
        <v>3623.1106</v>
      </c>
      <c r="D2718">
        <v>3558.0598</v>
      </c>
      <c r="E2718">
        <v>3559.5882999999999</v>
      </c>
      <c r="F2718">
        <v>3598.3564999999999</v>
      </c>
      <c r="O2718">
        <v>3623.1106</v>
      </c>
      <c r="P2718">
        <v>3559.5882999999999</v>
      </c>
    </row>
    <row r="2719" spans="1:16" x14ac:dyDescent="0.25">
      <c r="A2719" s="9">
        <v>42440</v>
      </c>
      <c r="B2719">
        <v>3532.4164000000001</v>
      </c>
      <c r="C2719">
        <v>3565.7550000000001</v>
      </c>
      <c r="D2719">
        <v>3515.8276000000001</v>
      </c>
      <c r="E2719">
        <v>3558.5358999999999</v>
      </c>
      <c r="F2719">
        <v>3532.4164000000001</v>
      </c>
      <c r="O2719">
        <v>3565.7550000000001</v>
      </c>
      <c r="P2719">
        <v>3558.5358999999999</v>
      </c>
    </row>
    <row r="2720" spans="1:16" x14ac:dyDescent="0.25">
      <c r="A2720" s="9">
        <v>42443</v>
      </c>
      <c r="B2720">
        <v>3583.6698999999999</v>
      </c>
      <c r="C2720">
        <v>3664.105</v>
      </c>
      <c r="D2720">
        <v>3583.5257000000001</v>
      </c>
      <c r="E2720">
        <v>3621.3683999999998</v>
      </c>
      <c r="F2720">
        <v>3583.6698999999999</v>
      </c>
      <c r="O2720">
        <v>3664.105</v>
      </c>
      <c r="P2720">
        <v>3621.3683999999998</v>
      </c>
    </row>
    <row r="2721" spans="1:16" x14ac:dyDescent="0.25">
      <c r="A2721" s="9">
        <v>42444</v>
      </c>
      <c r="B2721">
        <v>3614.9760999999999</v>
      </c>
      <c r="C2721">
        <v>3628.6370000000002</v>
      </c>
      <c r="D2721">
        <v>3574.7049000000002</v>
      </c>
      <c r="E2721">
        <v>3626.7275</v>
      </c>
      <c r="F2721">
        <v>3614.9760999999999</v>
      </c>
      <c r="O2721">
        <v>3628.6370000000002</v>
      </c>
      <c r="P2721">
        <v>3626.7275</v>
      </c>
    </row>
    <row r="2722" spans="1:16" x14ac:dyDescent="0.25">
      <c r="A2722" s="9">
        <v>42445</v>
      </c>
      <c r="B2722">
        <v>3620.6518000000001</v>
      </c>
      <c r="C2722">
        <v>3649.1673999999998</v>
      </c>
      <c r="D2722">
        <v>3620.6226000000001</v>
      </c>
      <c r="E2722">
        <v>3636.6122</v>
      </c>
      <c r="F2722">
        <v>3620.6518000000001</v>
      </c>
      <c r="O2722">
        <v>3649.1673999999998</v>
      </c>
      <c r="P2722">
        <v>3636.6122</v>
      </c>
    </row>
    <row r="2723" spans="1:16" x14ac:dyDescent="0.25">
      <c r="A2723" s="9">
        <v>42446</v>
      </c>
      <c r="B2723">
        <v>3641.5446999999999</v>
      </c>
      <c r="C2723">
        <v>3699.0884000000001</v>
      </c>
      <c r="D2723">
        <v>3621.8029999999999</v>
      </c>
      <c r="E2723">
        <v>3681.2301000000002</v>
      </c>
      <c r="F2723">
        <v>3641.5446999999999</v>
      </c>
      <c r="O2723">
        <v>3699.0884000000001</v>
      </c>
      <c r="P2723">
        <v>3681.2301000000002</v>
      </c>
    </row>
    <row r="2724" spans="1:16" x14ac:dyDescent="0.25">
      <c r="A2724" s="9">
        <v>42447</v>
      </c>
      <c r="B2724">
        <v>3689.2420000000002</v>
      </c>
      <c r="C2724">
        <v>3754.4140000000002</v>
      </c>
      <c r="D2724">
        <v>3684.0410000000002</v>
      </c>
      <c r="E2724">
        <v>3738.7109999999998</v>
      </c>
      <c r="F2724">
        <v>3689.2420000000002</v>
      </c>
      <c r="O2724">
        <v>3754.4140000000002</v>
      </c>
      <c r="P2724">
        <v>3738.7109999999998</v>
      </c>
    </row>
    <row r="2725" spans="1:16" x14ac:dyDescent="0.25">
      <c r="A2725" s="9">
        <v>42450</v>
      </c>
      <c r="B2725">
        <v>3760.8157999999999</v>
      </c>
      <c r="C2725">
        <v>3808.7046</v>
      </c>
      <c r="D2725">
        <v>3753.6635999999999</v>
      </c>
      <c r="E2725">
        <v>3797.9787000000001</v>
      </c>
      <c r="F2725">
        <v>3760.8157999999999</v>
      </c>
      <c r="O2725">
        <v>3808.7046</v>
      </c>
      <c r="P2725">
        <v>3797.9787000000001</v>
      </c>
    </row>
    <row r="2726" spans="1:16" x14ac:dyDescent="0.25">
      <c r="A2726" s="9">
        <v>42451</v>
      </c>
      <c r="B2726">
        <v>3778.0807</v>
      </c>
      <c r="C2726">
        <v>3802.9285</v>
      </c>
      <c r="D2726">
        <v>3761.4798000000001</v>
      </c>
      <c r="E2726">
        <v>3782.1387</v>
      </c>
      <c r="F2726">
        <v>3778.0807</v>
      </c>
      <c r="O2726">
        <v>3802.9285</v>
      </c>
      <c r="P2726">
        <v>3782.1387</v>
      </c>
    </row>
    <row r="2727" spans="1:16" x14ac:dyDescent="0.25">
      <c r="A2727" s="9">
        <v>42452</v>
      </c>
      <c r="B2727">
        <v>3773.4998999999998</v>
      </c>
      <c r="C2727">
        <v>3794.8878</v>
      </c>
      <c r="D2727">
        <v>3754.8415</v>
      </c>
      <c r="E2727">
        <v>3780.2305000000001</v>
      </c>
      <c r="F2727">
        <v>3773.4998999999998</v>
      </c>
      <c r="O2727">
        <v>3794.8878</v>
      </c>
      <c r="P2727">
        <v>3780.2305000000001</v>
      </c>
    </row>
    <row r="2728" spans="1:16" x14ac:dyDescent="0.25">
      <c r="A2728" s="9">
        <v>42453</v>
      </c>
      <c r="B2728">
        <v>3759.6887999999999</v>
      </c>
      <c r="C2728">
        <v>3772.1143000000002</v>
      </c>
      <c r="D2728">
        <v>3727.6390000000001</v>
      </c>
      <c r="E2728">
        <v>3727.6390000000001</v>
      </c>
      <c r="F2728">
        <v>3759.6887999999999</v>
      </c>
      <c r="O2728">
        <v>3772.1143000000002</v>
      </c>
      <c r="P2728">
        <v>3727.6390000000001</v>
      </c>
    </row>
    <row r="2729" spans="1:16" x14ac:dyDescent="0.25">
      <c r="A2729" s="9">
        <v>42454</v>
      </c>
      <c r="B2729">
        <v>3724.9949000000001</v>
      </c>
      <c r="C2729">
        <v>3762.5338999999999</v>
      </c>
      <c r="D2729">
        <v>3724.6840000000002</v>
      </c>
      <c r="E2729">
        <v>3755.7085000000002</v>
      </c>
      <c r="F2729">
        <v>3724.9949000000001</v>
      </c>
      <c r="O2729">
        <v>3762.5338999999999</v>
      </c>
      <c r="P2729">
        <v>3755.7085000000002</v>
      </c>
    </row>
    <row r="2730" spans="1:16" x14ac:dyDescent="0.25">
      <c r="A2730" s="9">
        <v>42457</v>
      </c>
      <c r="B2730">
        <v>3766.4049</v>
      </c>
      <c r="C2730">
        <v>3797.9753000000001</v>
      </c>
      <c r="D2730">
        <v>3731.8775000000001</v>
      </c>
      <c r="E2730">
        <v>3742.0392000000002</v>
      </c>
      <c r="F2730">
        <v>3766.4049</v>
      </c>
      <c r="O2730">
        <v>3797.9753000000001</v>
      </c>
      <c r="P2730">
        <v>3742.0392000000002</v>
      </c>
    </row>
    <row r="2731" spans="1:16" x14ac:dyDescent="0.25">
      <c r="A2731" s="9">
        <v>42458</v>
      </c>
      <c r="B2731">
        <v>3740.5108</v>
      </c>
      <c r="C2731">
        <v>3746.2494999999999</v>
      </c>
      <c r="D2731">
        <v>3683.8240999999998</v>
      </c>
      <c r="E2731">
        <v>3702.018</v>
      </c>
      <c r="F2731">
        <v>3740.5108</v>
      </c>
      <c r="O2731">
        <v>3746.2494999999999</v>
      </c>
      <c r="P2731">
        <v>3702.018</v>
      </c>
    </row>
    <row r="2732" spans="1:16" x14ac:dyDescent="0.25">
      <c r="A2732" s="9">
        <v>42459</v>
      </c>
      <c r="B2732">
        <v>3729.0093000000002</v>
      </c>
      <c r="C2732">
        <v>3789.7105999999999</v>
      </c>
      <c r="D2732">
        <v>3729.0093000000002</v>
      </c>
      <c r="E2732">
        <v>3789.7105999999999</v>
      </c>
      <c r="F2732">
        <v>3729.0093000000002</v>
      </c>
      <c r="O2732">
        <v>3789.7105999999999</v>
      </c>
      <c r="P2732">
        <v>3789.7105999999999</v>
      </c>
    </row>
    <row r="2733" spans="1:16" x14ac:dyDescent="0.25">
      <c r="A2733" s="9">
        <v>42460</v>
      </c>
      <c r="B2733">
        <v>3801.8807999999999</v>
      </c>
      <c r="C2733">
        <v>3809.1651999999999</v>
      </c>
      <c r="D2733">
        <v>3777.5468999999998</v>
      </c>
      <c r="E2733">
        <v>3793.3081999999999</v>
      </c>
      <c r="F2733">
        <v>3801.8807999999999</v>
      </c>
      <c r="O2733">
        <v>3809.1651999999999</v>
      </c>
      <c r="P2733">
        <v>3793.3081999999999</v>
      </c>
    </row>
    <row r="2734" spans="1:16" x14ac:dyDescent="0.25">
      <c r="A2734" s="9">
        <v>42461</v>
      </c>
      <c r="B2734">
        <v>3784.5239999999999</v>
      </c>
      <c r="C2734">
        <v>3796.7986000000001</v>
      </c>
      <c r="D2734">
        <v>3732.8436999999999</v>
      </c>
      <c r="E2734">
        <v>3796.7986000000001</v>
      </c>
      <c r="F2734">
        <v>3784.5239999999999</v>
      </c>
      <c r="O2734">
        <v>3796.7986000000001</v>
      </c>
      <c r="P2734">
        <v>3796.7986000000001</v>
      </c>
    </row>
    <row r="2735" spans="1:16" x14ac:dyDescent="0.25">
      <c r="A2735" s="9">
        <v>42465</v>
      </c>
      <c r="B2735">
        <v>3788.4742999999999</v>
      </c>
      <c r="C2735">
        <v>3861.6280000000002</v>
      </c>
      <c r="D2735">
        <v>3786.3773999999999</v>
      </c>
      <c r="E2735">
        <v>3857.5427</v>
      </c>
      <c r="F2735">
        <v>3788.4742999999999</v>
      </c>
      <c r="O2735">
        <v>3861.6280000000002</v>
      </c>
      <c r="P2735">
        <v>3857.5427</v>
      </c>
    </row>
    <row r="2736" spans="1:16" x14ac:dyDescent="0.25">
      <c r="A2736" s="9">
        <v>42466</v>
      </c>
      <c r="B2736">
        <v>3848.6408000000001</v>
      </c>
      <c r="C2736">
        <v>3866.8744000000002</v>
      </c>
      <c r="D2736">
        <v>3828.6374999999998</v>
      </c>
      <c r="E2736">
        <v>3856.4928</v>
      </c>
      <c r="F2736">
        <v>3848.6408000000001</v>
      </c>
      <c r="O2736">
        <v>3866.8744000000002</v>
      </c>
      <c r="P2736">
        <v>3856.4928</v>
      </c>
    </row>
    <row r="2737" spans="1:16" x14ac:dyDescent="0.25">
      <c r="A2737" s="9">
        <v>42467</v>
      </c>
      <c r="B2737">
        <v>3865.0124000000001</v>
      </c>
      <c r="C2737">
        <v>3870.1594</v>
      </c>
      <c r="D2737">
        <v>3798.2237</v>
      </c>
      <c r="E2737">
        <v>3800.1147999999998</v>
      </c>
      <c r="F2737">
        <v>3865.0124000000001</v>
      </c>
      <c r="O2737">
        <v>3870.1594</v>
      </c>
      <c r="P2737">
        <v>3800.1147999999998</v>
      </c>
    </row>
    <row r="2738" spans="1:16" x14ac:dyDescent="0.25">
      <c r="A2738" s="9">
        <v>42468</v>
      </c>
      <c r="B2738">
        <v>3778.4429</v>
      </c>
      <c r="C2738">
        <v>3787.8998000000001</v>
      </c>
      <c r="D2738">
        <v>3747.3476999999998</v>
      </c>
      <c r="E2738">
        <v>3774.2975000000001</v>
      </c>
      <c r="F2738">
        <v>3778.4429</v>
      </c>
      <c r="O2738">
        <v>3787.8998000000001</v>
      </c>
      <c r="P2738">
        <v>3774.2975000000001</v>
      </c>
    </row>
    <row r="2739" spans="1:16" x14ac:dyDescent="0.25">
      <c r="A2739" s="9">
        <v>42471</v>
      </c>
      <c r="B2739">
        <v>3797.1995999999999</v>
      </c>
      <c r="C2739">
        <v>3845.6477</v>
      </c>
      <c r="D2739">
        <v>3797.1995999999999</v>
      </c>
      <c r="E2739">
        <v>3831.9801000000002</v>
      </c>
      <c r="F2739">
        <v>3797.1995999999999</v>
      </c>
      <c r="O2739">
        <v>3845.6477</v>
      </c>
      <c r="P2739">
        <v>3831.9801000000002</v>
      </c>
    </row>
    <row r="2740" spans="1:16" x14ac:dyDescent="0.25">
      <c r="A2740" s="9">
        <v>42472</v>
      </c>
      <c r="B2740">
        <v>3829.0164</v>
      </c>
      <c r="C2740">
        <v>3831.9056999999998</v>
      </c>
      <c r="D2740">
        <v>3793.4470999999999</v>
      </c>
      <c r="E2740">
        <v>3816.3921</v>
      </c>
      <c r="F2740">
        <v>3829.0164</v>
      </c>
      <c r="O2740">
        <v>3831.9056999999998</v>
      </c>
      <c r="P2740">
        <v>3816.3921</v>
      </c>
    </row>
    <row r="2741" spans="1:16" x14ac:dyDescent="0.25">
      <c r="A2741" s="9">
        <v>42473</v>
      </c>
      <c r="B2741">
        <v>3836.2478999999998</v>
      </c>
      <c r="C2741">
        <v>3904.1444999999999</v>
      </c>
      <c r="D2741">
        <v>3836.2478999999998</v>
      </c>
      <c r="E2741">
        <v>3868.9852000000001</v>
      </c>
      <c r="F2741">
        <v>3836.2478999999998</v>
      </c>
      <c r="O2741">
        <v>3904.1444999999999</v>
      </c>
      <c r="P2741">
        <v>3868.9852000000001</v>
      </c>
    </row>
    <row r="2742" spans="1:16" x14ac:dyDescent="0.25">
      <c r="A2742" s="9">
        <v>42474</v>
      </c>
      <c r="B2742">
        <v>3884.6968000000002</v>
      </c>
      <c r="C2742">
        <v>3894.0563000000002</v>
      </c>
      <c r="D2742">
        <v>3854.2786999999998</v>
      </c>
      <c r="E2742">
        <v>3882.5511000000001</v>
      </c>
      <c r="F2742">
        <v>3884.6968000000002</v>
      </c>
      <c r="O2742">
        <v>3894.0563000000002</v>
      </c>
      <c r="P2742">
        <v>3882.5511000000001</v>
      </c>
    </row>
    <row r="2743" spans="1:16" x14ac:dyDescent="0.25">
      <c r="A2743" s="9">
        <v>42475</v>
      </c>
      <c r="B2743">
        <v>3885.3103000000001</v>
      </c>
      <c r="C2743">
        <v>3887.4566</v>
      </c>
      <c r="D2743">
        <v>3860.2168999999999</v>
      </c>
      <c r="E2743">
        <v>3872.1460000000002</v>
      </c>
      <c r="F2743">
        <v>3885.3103000000001</v>
      </c>
      <c r="O2743">
        <v>3887.4566</v>
      </c>
      <c r="P2743">
        <v>3872.1460000000002</v>
      </c>
    </row>
    <row r="2744" spans="1:16" x14ac:dyDescent="0.25">
      <c r="A2744" s="9">
        <v>42478</v>
      </c>
      <c r="B2744">
        <v>3856.2939000000001</v>
      </c>
      <c r="C2744">
        <v>3856.2939000000001</v>
      </c>
      <c r="D2744">
        <v>3813.6410999999998</v>
      </c>
      <c r="E2744">
        <v>3831.4807999999998</v>
      </c>
      <c r="F2744">
        <v>3856.2939000000001</v>
      </c>
      <c r="O2744">
        <v>3856.2939000000001</v>
      </c>
      <c r="P2744">
        <v>3831.4807999999998</v>
      </c>
    </row>
    <row r="2745" spans="1:16" x14ac:dyDescent="0.25">
      <c r="A2745" s="9">
        <v>42479</v>
      </c>
      <c r="B2745">
        <v>3846.6957000000002</v>
      </c>
      <c r="C2745">
        <v>3855.7206000000001</v>
      </c>
      <c r="D2745">
        <v>3818.4731999999999</v>
      </c>
      <c r="E2745">
        <v>3840.9504999999999</v>
      </c>
      <c r="F2745">
        <v>3846.6957000000002</v>
      </c>
      <c r="O2745">
        <v>3855.7206000000001</v>
      </c>
      <c r="P2745">
        <v>3840.9504999999999</v>
      </c>
    </row>
    <row r="2746" spans="1:16" x14ac:dyDescent="0.25">
      <c r="A2746" s="9">
        <v>42480</v>
      </c>
      <c r="B2746">
        <v>3850.4638</v>
      </c>
      <c r="C2746">
        <v>3855.7772</v>
      </c>
      <c r="D2746">
        <v>3677.8456000000001</v>
      </c>
      <c r="E2746">
        <v>3754.1269000000002</v>
      </c>
      <c r="F2746">
        <v>3850.4638</v>
      </c>
      <c r="O2746">
        <v>3855.7772</v>
      </c>
      <c r="P2746">
        <v>3754.1269000000002</v>
      </c>
    </row>
    <row r="2747" spans="1:16" x14ac:dyDescent="0.25">
      <c r="A2747" s="9">
        <v>42481</v>
      </c>
      <c r="B2747">
        <v>3735.8811999999998</v>
      </c>
      <c r="C2747">
        <v>3778.5054</v>
      </c>
      <c r="D2747">
        <v>3727.0702999999999</v>
      </c>
      <c r="E2747">
        <v>3736.3604999999998</v>
      </c>
      <c r="F2747">
        <v>3735.8811999999998</v>
      </c>
      <c r="O2747">
        <v>3778.5054</v>
      </c>
      <c r="P2747">
        <v>3736.3604999999998</v>
      </c>
    </row>
    <row r="2748" spans="1:16" x14ac:dyDescent="0.25">
      <c r="A2748" s="9">
        <v>42482</v>
      </c>
      <c r="B2748">
        <v>3716.2118</v>
      </c>
      <c r="C2748">
        <v>3756.0468999999998</v>
      </c>
      <c r="D2748">
        <v>3711.6869999999999</v>
      </c>
      <c r="E2748">
        <v>3755.8697000000002</v>
      </c>
      <c r="F2748">
        <v>3716.2118</v>
      </c>
      <c r="O2748">
        <v>3756.0468999999998</v>
      </c>
      <c r="P2748">
        <v>3755.8697000000002</v>
      </c>
    </row>
    <row r="2749" spans="1:16" x14ac:dyDescent="0.25">
      <c r="A2749" s="9">
        <v>42485</v>
      </c>
      <c r="B2749">
        <v>3742.8296999999998</v>
      </c>
      <c r="C2749">
        <v>3761.0846000000001</v>
      </c>
      <c r="D2749">
        <v>3717.5725000000002</v>
      </c>
      <c r="E2749">
        <v>3758.9738000000002</v>
      </c>
      <c r="F2749">
        <v>3742.8296999999998</v>
      </c>
      <c r="O2749">
        <v>3761.0846000000001</v>
      </c>
      <c r="P2749">
        <v>3758.9738000000002</v>
      </c>
    </row>
    <row r="2750" spans="1:16" x14ac:dyDescent="0.25">
      <c r="A2750" s="9">
        <v>42486</v>
      </c>
      <c r="B2750">
        <v>3756.0891000000001</v>
      </c>
      <c r="C2750">
        <v>3780.0826999999999</v>
      </c>
      <c r="D2750">
        <v>3743.5455000000002</v>
      </c>
      <c r="E2750">
        <v>3778.8326999999999</v>
      </c>
      <c r="F2750">
        <v>3756.0891000000001</v>
      </c>
      <c r="O2750">
        <v>3780.0826999999999</v>
      </c>
      <c r="P2750">
        <v>3778.8326999999999</v>
      </c>
    </row>
    <row r="2751" spans="1:16" x14ac:dyDescent="0.25">
      <c r="A2751" s="9">
        <v>42487</v>
      </c>
      <c r="B2751">
        <v>3780.6871999999998</v>
      </c>
      <c r="C2751">
        <v>3791.3710999999998</v>
      </c>
      <c r="D2751">
        <v>3759.4405000000002</v>
      </c>
      <c r="E2751">
        <v>3764.9830999999999</v>
      </c>
      <c r="F2751">
        <v>3780.6871999999998</v>
      </c>
      <c r="O2751">
        <v>3791.3710999999998</v>
      </c>
      <c r="P2751">
        <v>3764.9830999999999</v>
      </c>
    </row>
    <row r="2752" spans="1:16" x14ac:dyDescent="0.25">
      <c r="A2752" s="9">
        <v>42488</v>
      </c>
      <c r="B2752">
        <v>3765.1583000000001</v>
      </c>
      <c r="C2752">
        <v>3772.433</v>
      </c>
      <c r="D2752">
        <v>3720.1174999999998</v>
      </c>
      <c r="E2752">
        <v>3757.6161999999999</v>
      </c>
      <c r="F2752">
        <v>3765.1583000000001</v>
      </c>
      <c r="O2752">
        <v>3772.433</v>
      </c>
      <c r="P2752">
        <v>3757.6161999999999</v>
      </c>
    </row>
    <row r="2753" spans="1:16" x14ac:dyDescent="0.25">
      <c r="A2753" s="9">
        <v>42489</v>
      </c>
      <c r="B2753">
        <v>3744.9295999999999</v>
      </c>
      <c r="C2753">
        <v>3770.4515000000001</v>
      </c>
      <c r="D2753">
        <v>3739.9274999999998</v>
      </c>
      <c r="E2753">
        <v>3751.2584999999999</v>
      </c>
      <c r="F2753">
        <v>3744.9295999999999</v>
      </c>
      <c r="O2753">
        <v>3770.4515000000001</v>
      </c>
      <c r="P2753">
        <v>3751.2584999999999</v>
      </c>
    </row>
    <row r="2754" spans="1:16" x14ac:dyDescent="0.25">
      <c r="A2754" s="9">
        <v>42493</v>
      </c>
      <c r="B2754">
        <v>3753.6392999999998</v>
      </c>
      <c r="C2754">
        <v>3818.4445999999998</v>
      </c>
      <c r="D2754">
        <v>3740.8620000000001</v>
      </c>
      <c r="E2754">
        <v>3817.7557000000002</v>
      </c>
      <c r="F2754">
        <v>3753.6392999999998</v>
      </c>
      <c r="O2754">
        <v>3818.4445999999998</v>
      </c>
      <c r="P2754">
        <v>3817.7557000000002</v>
      </c>
    </row>
    <row r="2755" spans="1:16" x14ac:dyDescent="0.25">
      <c r="A2755" s="9">
        <v>42494</v>
      </c>
      <c r="B2755">
        <v>3806.4241999999999</v>
      </c>
      <c r="C2755">
        <v>3821.9355</v>
      </c>
      <c r="D2755">
        <v>3794.3665000000001</v>
      </c>
      <c r="E2755">
        <v>3805.6864</v>
      </c>
      <c r="F2755">
        <v>3806.4241999999999</v>
      </c>
      <c r="O2755">
        <v>3821.9355</v>
      </c>
      <c r="P2755">
        <v>3805.6864</v>
      </c>
    </row>
    <row r="2756" spans="1:16" x14ac:dyDescent="0.25">
      <c r="A2756" s="9">
        <v>42495</v>
      </c>
      <c r="B2756">
        <v>3800.7878000000001</v>
      </c>
      <c r="C2756">
        <v>3811.4502000000002</v>
      </c>
      <c r="D2756">
        <v>3781.9076</v>
      </c>
      <c r="E2756">
        <v>3807.2523000000001</v>
      </c>
      <c r="F2756">
        <v>3800.7878000000001</v>
      </c>
      <c r="O2756">
        <v>3811.4502000000002</v>
      </c>
      <c r="P2756">
        <v>3807.2523000000001</v>
      </c>
    </row>
    <row r="2757" spans="1:16" x14ac:dyDescent="0.25">
      <c r="A2757" s="9">
        <v>42496</v>
      </c>
      <c r="B2757">
        <v>3805.0153</v>
      </c>
      <c r="C2757">
        <v>3810.0610000000001</v>
      </c>
      <c r="D2757">
        <v>3702.1120000000001</v>
      </c>
      <c r="E2757">
        <v>3702.3033</v>
      </c>
      <c r="F2757">
        <v>3805.0153</v>
      </c>
      <c r="O2757">
        <v>3810.0610000000001</v>
      </c>
      <c r="P2757">
        <v>3702.3033</v>
      </c>
    </row>
    <row r="2758" spans="1:16" x14ac:dyDescent="0.25">
      <c r="A2758" s="9">
        <v>42499</v>
      </c>
      <c r="B2758">
        <v>3690.3175000000001</v>
      </c>
      <c r="C2758">
        <v>3690.3175000000001</v>
      </c>
      <c r="D2758">
        <v>3601.4976000000001</v>
      </c>
      <c r="E2758">
        <v>3613.3114</v>
      </c>
      <c r="F2758">
        <v>3690.3175000000001</v>
      </c>
      <c r="O2758">
        <v>3690.3175000000001</v>
      </c>
      <c r="P2758">
        <v>3613.3114</v>
      </c>
    </row>
    <row r="2759" spans="1:16" x14ac:dyDescent="0.25">
      <c r="A2759" s="9">
        <v>42500</v>
      </c>
      <c r="B2759">
        <v>3605.1583999999998</v>
      </c>
      <c r="C2759">
        <v>3637.6138999999998</v>
      </c>
      <c r="D2759">
        <v>3604.0041999999999</v>
      </c>
      <c r="E2759">
        <v>3624.8384999999998</v>
      </c>
      <c r="F2759">
        <v>3605.1583999999998</v>
      </c>
      <c r="O2759">
        <v>3637.6138999999998</v>
      </c>
      <c r="P2759">
        <v>3624.8384999999998</v>
      </c>
    </row>
    <row r="2760" spans="1:16" x14ac:dyDescent="0.25">
      <c r="A2760" s="9">
        <v>42501</v>
      </c>
      <c r="B2760">
        <v>3638.2957999999999</v>
      </c>
      <c r="C2760">
        <v>3664.2042999999999</v>
      </c>
      <c r="D2760">
        <v>3614.4522999999999</v>
      </c>
      <c r="E2760">
        <v>3645.7555000000002</v>
      </c>
      <c r="F2760">
        <v>3638.2957999999999</v>
      </c>
      <c r="O2760">
        <v>3664.2042999999999</v>
      </c>
      <c r="P2760">
        <v>3645.7555000000002</v>
      </c>
    </row>
    <row r="2761" spans="1:16" x14ac:dyDescent="0.25">
      <c r="A2761" s="9">
        <v>42502</v>
      </c>
      <c r="B2761">
        <v>3616.4213</v>
      </c>
      <c r="C2761">
        <v>3653.8330999999998</v>
      </c>
      <c r="D2761">
        <v>3576.8966999999998</v>
      </c>
      <c r="E2761">
        <v>3650.1178</v>
      </c>
      <c r="F2761">
        <v>3616.4213</v>
      </c>
      <c r="O2761">
        <v>3653.8330999999998</v>
      </c>
      <c r="P2761">
        <v>3650.1178</v>
      </c>
    </row>
    <row r="2762" spans="1:16" x14ac:dyDescent="0.25">
      <c r="A2762" s="9">
        <v>42503</v>
      </c>
      <c r="B2762">
        <v>3641.7069000000001</v>
      </c>
      <c r="C2762">
        <v>3668.3507</v>
      </c>
      <c r="D2762">
        <v>3626.0286999999998</v>
      </c>
      <c r="E2762">
        <v>3642.2253999999998</v>
      </c>
      <c r="F2762">
        <v>3641.7069000000001</v>
      </c>
      <c r="O2762">
        <v>3668.3507</v>
      </c>
      <c r="P2762">
        <v>3642.2253999999998</v>
      </c>
    </row>
    <row r="2763" spans="1:16" x14ac:dyDescent="0.25">
      <c r="A2763" s="9">
        <v>42506</v>
      </c>
      <c r="B2763">
        <v>3629.2550999999999</v>
      </c>
      <c r="C2763">
        <v>3665.2953000000002</v>
      </c>
      <c r="D2763">
        <v>3615.7220000000002</v>
      </c>
      <c r="E2763">
        <v>3665.2953000000002</v>
      </c>
      <c r="F2763">
        <v>3629.2550999999999</v>
      </c>
      <c r="O2763">
        <v>3665.2953000000002</v>
      </c>
      <c r="P2763">
        <v>3665.2953000000002</v>
      </c>
    </row>
    <row r="2764" spans="1:16" x14ac:dyDescent="0.25">
      <c r="A2764" s="9">
        <v>42507</v>
      </c>
      <c r="B2764">
        <v>3669.5061000000001</v>
      </c>
      <c r="C2764">
        <v>3670.4322000000002</v>
      </c>
      <c r="D2764">
        <v>3636.1001000000001</v>
      </c>
      <c r="E2764">
        <v>3648.9041999999999</v>
      </c>
      <c r="F2764">
        <v>3669.5061000000001</v>
      </c>
      <c r="O2764">
        <v>3670.4322000000002</v>
      </c>
      <c r="P2764">
        <v>3648.9041999999999</v>
      </c>
    </row>
    <row r="2765" spans="1:16" x14ac:dyDescent="0.25">
      <c r="A2765" s="9">
        <v>42508</v>
      </c>
      <c r="B2765">
        <v>3631.24</v>
      </c>
      <c r="C2765">
        <v>3631.4962</v>
      </c>
      <c r="D2765">
        <v>3564.3199</v>
      </c>
      <c r="E2765">
        <v>3599.6152000000002</v>
      </c>
      <c r="F2765">
        <v>3631.24</v>
      </c>
      <c r="O2765">
        <v>3631.4962</v>
      </c>
      <c r="P2765">
        <v>3599.6152000000002</v>
      </c>
    </row>
    <row r="2766" spans="1:16" x14ac:dyDescent="0.25">
      <c r="A2766" s="9">
        <v>42509</v>
      </c>
      <c r="B2766">
        <v>3590.3316</v>
      </c>
      <c r="C2766">
        <v>3624.4971999999998</v>
      </c>
      <c r="D2766">
        <v>3590.3316</v>
      </c>
      <c r="E2766">
        <v>3596.5367000000001</v>
      </c>
      <c r="F2766">
        <v>3590.3316</v>
      </c>
      <c r="O2766">
        <v>3624.4971999999998</v>
      </c>
      <c r="P2766">
        <v>3596.5367000000001</v>
      </c>
    </row>
    <row r="2767" spans="1:16" x14ac:dyDescent="0.25">
      <c r="A2767" s="9">
        <v>42510</v>
      </c>
      <c r="B2767">
        <v>3579.3173000000002</v>
      </c>
      <c r="C2767">
        <v>3610.7388000000001</v>
      </c>
      <c r="D2767">
        <v>3570.6192999999998</v>
      </c>
      <c r="E2767">
        <v>3610.3126999999999</v>
      </c>
      <c r="F2767">
        <v>3579.3173000000002</v>
      </c>
      <c r="O2767">
        <v>3610.7388000000001</v>
      </c>
      <c r="P2767">
        <v>3610.3126999999999</v>
      </c>
    </row>
    <row r="2768" spans="1:16" x14ac:dyDescent="0.25">
      <c r="A2768" s="9">
        <v>42513</v>
      </c>
      <c r="B2768">
        <v>3609.0727000000002</v>
      </c>
      <c r="C2768">
        <v>3632.3555999999999</v>
      </c>
      <c r="D2768">
        <v>3608.6873999999998</v>
      </c>
      <c r="E2768">
        <v>3628.1149</v>
      </c>
      <c r="F2768">
        <v>3609.0727000000002</v>
      </c>
      <c r="O2768">
        <v>3632.3555999999999</v>
      </c>
      <c r="P2768">
        <v>3628.1149</v>
      </c>
    </row>
    <row r="2769" spans="1:16" x14ac:dyDescent="0.25">
      <c r="A2769" s="9">
        <v>42514</v>
      </c>
      <c r="B2769">
        <v>3624.7318</v>
      </c>
      <c r="C2769">
        <v>3624.7318</v>
      </c>
      <c r="D2769">
        <v>3584.6246999999998</v>
      </c>
      <c r="E2769">
        <v>3598.5488</v>
      </c>
      <c r="F2769">
        <v>3624.7318</v>
      </c>
      <c r="O2769">
        <v>3624.7318</v>
      </c>
      <c r="P2769">
        <v>3598.5488</v>
      </c>
    </row>
    <row r="2770" spans="1:16" x14ac:dyDescent="0.25">
      <c r="A2770" s="9">
        <v>42515</v>
      </c>
      <c r="B2770">
        <v>3612.2046</v>
      </c>
      <c r="C2770">
        <v>3623.6336999999999</v>
      </c>
      <c r="D2770">
        <v>3589.4389000000001</v>
      </c>
      <c r="E2770">
        <v>3600.1127000000001</v>
      </c>
      <c r="F2770">
        <v>3612.2046</v>
      </c>
      <c r="O2770">
        <v>3623.6336999999999</v>
      </c>
      <c r="P2770">
        <v>3600.1127000000001</v>
      </c>
    </row>
    <row r="2771" spans="1:16" x14ac:dyDescent="0.25">
      <c r="A2771" s="9">
        <v>42516</v>
      </c>
      <c r="B2771">
        <v>3599.4652999999998</v>
      </c>
      <c r="C2771">
        <v>3611.2919999999999</v>
      </c>
      <c r="D2771">
        <v>3561.4582999999998</v>
      </c>
      <c r="E2771">
        <v>3607.8123999999998</v>
      </c>
      <c r="F2771">
        <v>3599.4652999999998</v>
      </c>
      <c r="O2771">
        <v>3611.2919999999999</v>
      </c>
      <c r="P2771">
        <v>3607.8123999999998</v>
      </c>
    </row>
    <row r="2772" spans="1:16" x14ac:dyDescent="0.25">
      <c r="A2772" s="9">
        <v>42517</v>
      </c>
      <c r="B2772">
        <v>3603.3571999999999</v>
      </c>
      <c r="C2772">
        <v>3629.3319000000001</v>
      </c>
      <c r="D2772">
        <v>3595.0075000000002</v>
      </c>
      <c r="E2772">
        <v>3617.1513</v>
      </c>
      <c r="F2772">
        <v>3603.3571999999999</v>
      </c>
      <c r="O2772">
        <v>3629.3319000000001</v>
      </c>
      <c r="P2772">
        <v>3617.1513</v>
      </c>
    </row>
    <row r="2773" spans="1:16" x14ac:dyDescent="0.25">
      <c r="A2773" s="9">
        <v>42520</v>
      </c>
      <c r="B2773">
        <v>3611.3497000000002</v>
      </c>
      <c r="C2773">
        <v>3632.0243999999998</v>
      </c>
      <c r="D2773">
        <v>3590.8640999999998</v>
      </c>
      <c r="E2773">
        <v>3617.9715999999999</v>
      </c>
      <c r="F2773">
        <v>3611.3497000000002</v>
      </c>
      <c r="O2773">
        <v>3632.0243999999998</v>
      </c>
      <c r="P2773">
        <v>3617.9715999999999</v>
      </c>
    </row>
    <row r="2774" spans="1:16" x14ac:dyDescent="0.25">
      <c r="A2774" s="9">
        <v>42521</v>
      </c>
      <c r="B2774">
        <v>3621.1876000000002</v>
      </c>
      <c r="C2774">
        <v>3720.9032000000002</v>
      </c>
      <c r="D2774">
        <v>3621.1876000000002</v>
      </c>
      <c r="E2774">
        <v>3720.2649000000001</v>
      </c>
      <c r="F2774">
        <v>3621.1876000000002</v>
      </c>
      <c r="O2774">
        <v>3720.9032000000002</v>
      </c>
      <c r="P2774">
        <v>3720.2649000000001</v>
      </c>
    </row>
    <row r="2775" spans="1:16" x14ac:dyDescent="0.25">
      <c r="A2775" s="9">
        <v>42522</v>
      </c>
      <c r="B2775">
        <v>3721.4041000000002</v>
      </c>
      <c r="C2775">
        <v>3732.1163999999999</v>
      </c>
      <c r="D2775">
        <v>3711.3888999999999</v>
      </c>
      <c r="E2775">
        <v>3718.3687</v>
      </c>
      <c r="F2775">
        <v>3721.4041000000002</v>
      </c>
      <c r="O2775">
        <v>3732.1163999999999</v>
      </c>
      <c r="P2775">
        <v>3718.3687</v>
      </c>
    </row>
    <row r="2776" spans="1:16" x14ac:dyDescent="0.25">
      <c r="A2776" s="9">
        <v>42523</v>
      </c>
      <c r="B2776">
        <v>3716.4459000000002</v>
      </c>
      <c r="C2776">
        <v>3729.9913000000001</v>
      </c>
      <c r="D2776">
        <v>3706.8908999999999</v>
      </c>
      <c r="E2776">
        <v>3726.4859000000001</v>
      </c>
      <c r="F2776">
        <v>3716.4459000000002</v>
      </c>
      <c r="O2776">
        <v>3729.9913000000001</v>
      </c>
      <c r="P2776">
        <v>3726.4859000000001</v>
      </c>
    </row>
    <row r="2777" spans="1:16" x14ac:dyDescent="0.25">
      <c r="A2777" s="9">
        <v>42524</v>
      </c>
      <c r="B2777">
        <v>3727.4088999999999</v>
      </c>
      <c r="C2777">
        <v>3749.9549000000002</v>
      </c>
      <c r="D2777">
        <v>3713.931</v>
      </c>
      <c r="E2777">
        <v>3744.3917999999999</v>
      </c>
      <c r="F2777">
        <v>3727.4088999999999</v>
      </c>
      <c r="O2777">
        <v>3749.9549000000002</v>
      </c>
      <c r="P2777">
        <v>3744.3917999999999</v>
      </c>
    </row>
    <row r="2778" spans="1:16" x14ac:dyDescent="0.25">
      <c r="A2778" s="9">
        <v>42527</v>
      </c>
      <c r="B2778">
        <v>3746.0047</v>
      </c>
      <c r="C2778">
        <v>3752.9616000000001</v>
      </c>
      <c r="D2778">
        <v>3729.2674999999999</v>
      </c>
      <c r="E2778">
        <v>3744.2337000000002</v>
      </c>
      <c r="F2778">
        <v>3746.0047</v>
      </c>
      <c r="O2778">
        <v>3752.9616000000001</v>
      </c>
      <c r="P2778">
        <v>3744.2337000000002</v>
      </c>
    </row>
    <row r="2779" spans="1:16" x14ac:dyDescent="0.25">
      <c r="A2779" s="9">
        <v>42528</v>
      </c>
      <c r="B2779">
        <v>3742.0852</v>
      </c>
      <c r="C2779">
        <v>3744.5713999999998</v>
      </c>
      <c r="D2779">
        <v>3725.8380000000002</v>
      </c>
      <c r="E2779">
        <v>3736.4769999999999</v>
      </c>
      <c r="F2779">
        <v>3742.0852</v>
      </c>
      <c r="O2779">
        <v>3744.5713999999998</v>
      </c>
      <c r="P2779">
        <v>3736.4769999999999</v>
      </c>
    </row>
    <row r="2780" spans="1:16" x14ac:dyDescent="0.25">
      <c r="A2780" s="9">
        <v>42529</v>
      </c>
      <c r="B2780">
        <v>3726.9429</v>
      </c>
      <c r="C2780">
        <v>3726.9429</v>
      </c>
      <c r="D2780">
        <v>3689.7885000000001</v>
      </c>
      <c r="E2780">
        <v>3711.1116000000002</v>
      </c>
      <c r="F2780">
        <v>3726.9429</v>
      </c>
      <c r="O2780">
        <v>3726.9429</v>
      </c>
      <c r="P2780">
        <v>3711.1116000000002</v>
      </c>
    </row>
    <row r="2781" spans="1:16" x14ac:dyDescent="0.25">
      <c r="A2781" s="9">
        <v>42534</v>
      </c>
      <c r="B2781">
        <v>3680.4677999999999</v>
      </c>
      <c r="C2781">
        <v>3688.4593</v>
      </c>
      <c r="D2781">
        <v>3606.4182000000001</v>
      </c>
      <c r="E2781">
        <v>3606.9087</v>
      </c>
      <c r="F2781">
        <v>3680.4677999999999</v>
      </c>
      <c r="O2781">
        <v>3688.4593</v>
      </c>
      <c r="P2781">
        <v>3606.9087</v>
      </c>
    </row>
    <row r="2782" spans="1:16" x14ac:dyDescent="0.25">
      <c r="A2782" s="9">
        <v>42535</v>
      </c>
      <c r="B2782">
        <v>3598.1525000000001</v>
      </c>
      <c r="C2782">
        <v>3620.6743000000001</v>
      </c>
      <c r="D2782">
        <v>3597.7471</v>
      </c>
      <c r="E2782">
        <v>3616.0857999999998</v>
      </c>
      <c r="F2782">
        <v>3598.1525000000001</v>
      </c>
      <c r="O2782">
        <v>3620.6743000000001</v>
      </c>
      <c r="P2782">
        <v>3616.0857999999998</v>
      </c>
    </row>
    <row r="2783" spans="1:16" x14ac:dyDescent="0.25">
      <c r="A2783" s="9">
        <v>42536</v>
      </c>
      <c r="B2783">
        <v>3586.9409999999998</v>
      </c>
      <c r="C2783">
        <v>3674.6165999999998</v>
      </c>
      <c r="D2783">
        <v>3583.7527</v>
      </c>
      <c r="E2783">
        <v>3667.3811000000001</v>
      </c>
      <c r="F2783">
        <v>3586.9409999999998</v>
      </c>
      <c r="O2783">
        <v>3674.6165999999998</v>
      </c>
      <c r="P2783">
        <v>3667.3811000000001</v>
      </c>
    </row>
    <row r="2784" spans="1:16" x14ac:dyDescent="0.25">
      <c r="A2784" s="9">
        <v>42537</v>
      </c>
      <c r="B2784">
        <v>3655.7343000000001</v>
      </c>
      <c r="C2784">
        <v>3667.6194999999998</v>
      </c>
      <c r="D2784">
        <v>3638.5587999999998</v>
      </c>
      <c r="E2784">
        <v>3647.1408000000001</v>
      </c>
      <c r="F2784">
        <v>3655.7343000000001</v>
      </c>
      <c r="O2784">
        <v>3667.6194999999998</v>
      </c>
      <c r="P2784">
        <v>3647.1408000000001</v>
      </c>
    </row>
    <row r="2785" spans="1:16" x14ac:dyDescent="0.25">
      <c r="A2785" s="9">
        <v>42538</v>
      </c>
      <c r="B2785">
        <v>3653.1862999999998</v>
      </c>
      <c r="C2785">
        <v>3687.9962</v>
      </c>
      <c r="D2785">
        <v>3653.0717</v>
      </c>
      <c r="E2785">
        <v>3675.9418999999998</v>
      </c>
      <c r="F2785">
        <v>3653.1862999999998</v>
      </c>
      <c r="O2785">
        <v>3687.9962</v>
      </c>
      <c r="P2785">
        <v>3675.9418999999998</v>
      </c>
    </row>
    <row r="2786" spans="1:16" x14ac:dyDescent="0.25">
      <c r="A2786" s="9">
        <v>42541</v>
      </c>
      <c r="B2786">
        <v>3676.4672999999998</v>
      </c>
      <c r="C2786">
        <v>3682.0102000000002</v>
      </c>
      <c r="D2786">
        <v>3648.9472999999998</v>
      </c>
      <c r="E2786">
        <v>3676.9252999999999</v>
      </c>
      <c r="F2786">
        <v>3676.4672999999998</v>
      </c>
      <c r="O2786">
        <v>3682.0102000000002</v>
      </c>
      <c r="P2786">
        <v>3676.9252999999999</v>
      </c>
    </row>
    <row r="2787" spans="1:16" x14ac:dyDescent="0.25">
      <c r="A2787" s="9">
        <v>42542</v>
      </c>
      <c r="B2787">
        <v>3686.7377000000001</v>
      </c>
      <c r="C2787">
        <v>3708.1685000000002</v>
      </c>
      <c r="D2787">
        <v>3657.6388000000002</v>
      </c>
      <c r="E2787">
        <v>3666.4461999999999</v>
      </c>
      <c r="F2787">
        <v>3686.7377000000001</v>
      </c>
      <c r="O2787">
        <v>3708.1685000000002</v>
      </c>
      <c r="P2787">
        <v>3666.4461999999999</v>
      </c>
    </row>
    <row r="2788" spans="1:16" x14ac:dyDescent="0.25">
      <c r="A2788" s="9">
        <v>42543</v>
      </c>
      <c r="B2788">
        <v>3660.7894999999999</v>
      </c>
      <c r="C2788">
        <v>3697.8157000000001</v>
      </c>
      <c r="D2788">
        <v>3658.0976000000001</v>
      </c>
      <c r="E2788">
        <v>3697.8157000000001</v>
      </c>
      <c r="F2788">
        <v>3660.7894999999999</v>
      </c>
      <c r="O2788">
        <v>3697.8157000000001</v>
      </c>
      <c r="P2788">
        <v>3697.8157000000001</v>
      </c>
    </row>
    <row r="2789" spans="1:16" x14ac:dyDescent="0.25">
      <c r="A2789" s="9">
        <v>42544</v>
      </c>
      <c r="B2789">
        <v>3687.3071</v>
      </c>
      <c r="C2789">
        <v>3691.3595</v>
      </c>
      <c r="D2789">
        <v>3661.1806000000001</v>
      </c>
      <c r="E2789">
        <v>3673.0118000000002</v>
      </c>
      <c r="F2789">
        <v>3687.3071</v>
      </c>
      <c r="O2789">
        <v>3691.3595</v>
      </c>
      <c r="P2789">
        <v>3673.0118000000002</v>
      </c>
    </row>
    <row r="2790" spans="1:16" x14ac:dyDescent="0.25">
      <c r="A2790" s="9">
        <v>42545</v>
      </c>
      <c r="B2790">
        <v>3662.7853</v>
      </c>
      <c r="C2790">
        <v>3679.3191000000002</v>
      </c>
      <c r="D2790">
        <v>3573.8969999999999</v>
      </c>
      <c r="E2790">
        <v>3622.3013000000001</v>
      </c>
      <c r="F2790">
        <v>3662.7853</v>
      </c>
      <c r="O2790">
        <v>3679.3191000000002</v>
      </c>
      <c r="P2790">
        <v>3622.3013000000001</v>
      </c>
    </row>
    <row r="2791" spans="1:16" x14ac:dyDescent="0.25">
      <c r="A2791" s="9">
        <v>42548</v>
      </c>
      <c r="B2791">
        <v>3606.8130999999998</v>
      </c>
      <c r="C2791">
        <v>3671.1185</v>
      </c>
      <c r="D2791">
        <v>3606.2627000000002</v>
      </c>
      <c r="E2791">
        <v>3671.1185</v>
      </c>
      <c r="F2791">
        <v>3606.8130999999998</v>
      </c>
      <c r="O2791">
        <v>3671.1185</v>
      </c>
      <c r="P2791">
        <v>3671.1185</v>
      </c>
    </row>
    <row r="2792" spans="1:16" x14ac:dyDescent="0.25">
      <c r="A2792" s="9">
        <v>42549</v>
      </c>
      <c r="B2792">
        <v>3656.4245999999998</v>
      </c>
      <c r="C2792">
        <v>3692.2644</v>
      </c>
      <c r="D2792">
        <v>3649.0115999999998</v>
      </c>
      <c r="E2792">
        <v>3691.7404000000001</v>
      </c>
      <c r="F2792">
        <v>3656.4245999999998</v>
      </c>
      <c r="O2792">
        <v>3692.2644</v>
      </c>
      <c r="P2792">
        <v>3691.7404000000001</v>
      </c>
    </row>
    <row r="2793" spans="1:16" x14ac:dyDescent="0.25">
      <c r="A2793" s="9">
        <v>42550</v>
      </c>
      <c r="B2793">
        <v>3697.8022999999998</v>
      </c>
      <c r="C2793">
        <v>3705.3503999999998</v>
      </c>
      <c r="D2793">
        <v>3688.7772</v>
      </c>
      <c r="E2793">
        <v>3703.2042000000001</v>
      </c>
      <c r="F2793">
        <v>3697.8022999999998</v>
      </c>
      <c r="O2793">
        <v>3705.3503999999998</v>
      </c>
      <c r="P2793">
        <v>3703.2042000000001</v>
      </c>
    </row>
    <row r="2794" spans="1:16" x14ac:dyDescent="0.25">
      <c r="A2794" s="9">
        <v>42551</v>
      </c>
      <c r="B2794">
        <v>3702.4866999999999</v>
      </c>
      <c r="C2794">
        <v>3710.6862999999998</v>
      </c>
      <c r="D2794">
        <v>3693.8741</v>
      </c>
      <c r="E2794">
        <v>3703.5019000000002</v>
      </c>
      <c r="F2794">
        <v>3702.4866999999999</v>
      </c>
      <c r="O2794">
        <v>3710.6862999999998</v>
      </c>
      <c r="P2794">
        <v>3703.5019000000002</v>
      </c>
    </row>
    <row r="2795" spans="1:16" x14ac:dyDescent="0.25">
      <c r="A2795" s="9">
        <v>42552</v>
      </c>
      <c r="B2795">
        <v>3706.8762000000002</v>
      </c>
      <c r="C2795">
        <v>3724.6212999999998</v>
      </c>
      <c r="D2795">
        <v>3700.6466999999998</v>
      </c>
      <c r="E2795">
        <v>3706.9083000000001</v>
      </c>
      <c r="F2795">
        <v>3706.8762000000002</v>
      </c>
      <c r="O2795">
        <v>3724.6212999999998</v>
      </c>
      <c r="P2795">
        <v>3706.9083000000001</v>
      </c>
    </row>
    <row r="2796" spans="1:16" x14ac:dyDescent="0.25">
      <c r="A2796" s="9">
        <v>42555</v>
      </c>
      <c r="B2796">
        <v>3689.0173</v>
      </c>
      <c r="C2796">
        <v>3765.3580000000002</v>
      </c>
      <c r="D2796">
        <v>3686.8802999999998</v>
      </c>
      <c r="E2796">
        <v>3761.7822000000001</v>
      </c>
      <c r="F2796">
        <v>3689.0173</v>
      </c>
      <c r="O2796">
        <v>3765.3580000000002</v>
      </c>
      <c r="P2796">
        <v>3761.7822000000001</v>
      </c>
    </row>
    <row r="2797" spans="1:16" x14ac:dyDescent="0.25">
      <c r="A2797" s="9">
        <v>42556</v>
      </c>
      <c r="B2797">
        <v>3758.5830999999998</v>
      </c>
      <c r="C2797">
        <v>3771.6680000000001</v>
      </c>
      <c r="D2797">
        <v>3751.6999000000001</v>
      </c>
      <c r="E2797">
        <v>3767.1491000000001</v>
      </c>
      <c r="F2797">
        <v>3758.5830999999998</v>
      </c>
      <c r="O2797">
        <v>3771.6680000000001</v>
      </c>
      <c r="P2797">
        <v>3767.1491000000001</v>
      </c>
    </row>
    <row r="2798" spans="1:16" x14ac:dyDescent="0.25">
      <c r="A2798" s="9">
        <v>42557</v>
      </c>
      <c r="B2798">
        <v>3756.0605999999998</v>
      </c>
      <c r="C2798">
        <v>3780.7743</v>
      </c>
      <c r="D2798">
        <v>3742.1653999999999</v>
      </c>
      <c r="E2798">
        <v>3779.8939999999998</v>
      </c>
      <c r="F2798">
        <v>3756.0605999999998</v>
      </c>
      <c r="O2798">
        <v>3780.7743</v>
      </c>
      <c r="P2798">
        <v>3779.8939999999998</v>
      </c>
    </row>
    <row r="2799" spans="1:16" x14ac:dyDescent="0.25">
      <c r="A2799" s="9">
        <v>42558</v>
      </c>
      <c r="B2799">
        <v>3763.8728000000001</v>
      </c>
      <c r="C2799">
        <v>3769.9344000000001</v>
      </c>
      <c r="D2799">
        <v>3739.2638999999999</v>
      </c>
      <c r="E2799">
        <v>3761.1734000000001</v>
      </c>
      <c r="F2799">
        <v>3763.8728000000001</v>
      </c>
      <c r="O2799">
        <v>3769.9344000000001</v>
      </c>
      <c r="P2799">
        <v>3761.1734000000001</v>
      </c>
    </row>
    <row r="2800" spans="1:16" x14ac:dyDescent="0.25">
      <c r="A2800" s="9">
        <v>42559</v>
      </c>
      <c r="B2800">
        <v>3742.4785000000002</v>
      </c>
      <c r="C2800">
        <v>3742.7177999999999</v>
      </c>
      <c r="D2800">
        <v>3722.1990999999998</v>
      </c>
      <c r="E2800">
        <v>3732.6212999999998</v>
      </c>
      <c r="F2800">
        <v>3742.4785000000002</v>
      </c>
      <c r="O2800">
        <v>3742.7177999999999</v>
      </c>
      <c r="P2800">
        <v>3732.6212999999998</v>
      </c>
    </row>
    <row r="2801" spans="1:16" x14ac:dyDescent="0.25">
      <c r="A2801" s="9">
        <v>42562</v>
      </c>
      <c r="B2801">
        <v>3740.2334000000001</v>
      </c>
      <c r="C2801">
        <v>3778.0794000000001</v>
      </c>
      <c r="D2801">
        <v>3735.3932</v>
      </c>
      <c r="E2801">
        <v>3743.6705999999999</v>
      </c>
      <c r="F2801">
        <v>3740.2334000000001</v>
      </c>
      <c r="O2801">
        <v>3778.0794000000001</v>
      </c>
      <c r="P2801">
        <v>3743.6705999999999</v>
      </c>
    </row>
    <row r="2802" spans="1:16" x14ac:dyDescent="0.25">
      <c r="A2802" s="9">
        <v>42563</v>
      </c>
      <c r="B2802">
        <v>3742.3892000000001</v>
      </c>
      <c r="C2802">
        <v>3829.6473999999998</v>
      </c>
      <c r="D2802">
        <v>3742.2465999999999</v>
      </c>
      <c r="E2802">
        <v>3829.6473999999998</v>
      </c>
      <c r="F2802">
        <v>3742.3892000000001</v>
      </c>
      <c r="O2802">
        <v>3829.6473999999998</v>
      </c>
      <c r="P2802">
        <v>3829.6473999999998</v>
      </c>
    </row>
    <row r="2803" spans="1:16" x14ac:dyDescent="0.25">
      <c r="A2803" s="9">
        <v>42564</v>
      </c>
      <c r="B2803">
        <v>3825.9421000000002</v>
      </c>
      <c r="C2803">
        <v>3851.1966000000002</v>
      </c>
      <c r="D2803">
        <v>3825.4009000000001</v>
      </c>
      <c r="E2803">
        <v>3841.2449000000001</v>
      </c>
      <c r="F2803">
        <v>3825.9421000000002</v>
      </c>
      <c r="O2803">
        <v>3851.1966000000002</v>
      </c>
      <c r="P2803">
        <v>3841.2449000000001</v>
      </c>
    </row>
    <row r="2804" spans="1:16" x14ac:dyDescent="0.25">
      <c r="A2804" s="9">
        <v>42565</v>
      </c>
      <c r="B2804">
        <v>3835.7237</v>
      </c>
      <c r="C2804">
        <v>3837.502</v>
      </c>
      <c r="D2804">
        <v>3808.2955999999999</v>
      </c>
      <c r="E2804">
        <v>3824.8452000000002</v>
      </c>
      <c r="F2804">
        <v>3835.7237</v>
      </c>
      <c r="O2804">
        <v>3837.502</v>
      </c>
      <c r="P2804">
        <v>3824.8452000000002</v>
      </c>
    </row>
    <row r="2805" spans="1:16" x14ac:dyDescent="0.25">
      <c r="A2805" s="9">
        <v>42566</v>
      </c>
      <c r="B2805">
        <v>3827.8166000000001</v>
      </c>
      <c r="C2805">
        <v>3840.8733000000002</v>
      </c>
      <c r="D2805">
        <v>3818.3463000000002</v>
      </c>
      <c r="E2805">
        <v>3831.7276000000002</v>
      </c>
      <c r="F2805">
        <v>3827.8166000000001</v>
      </c>
      <c r="O2805">
        <v>3840.8733000000002</v>
      </c>
      <c r="P2805">
        <v>3831.7276000000002</v>
      </c>
    </row>
    <row r="2806" spans="1:16" x14ac:dyDescent="0.25">
      <c r="A2806" s="9">
        <v>42569</v>
      </c>
      <c r="B2806">
        <v>3826.2853</v>
      </c>
      <c r="C2806">
        <v>3853.0459999999998</v>
      </c>
      <c r="D2806">
        <v>3810.9668999999999</v>
      </c>
      <c r="E2806">
        <v>3837.3838000000001</v>
      </c>
      <c r="F2806">
        <v>3826.2853</v>
      </c>
      <c r="O2806">
        <v>3853.0459999999998</v>
      </c>
      <c r="P2806">
        <v>3837.3838000000001</v>
      </c>
    </row>
    <row r="2807" spans="1:16" x14ac:dyDescent="0.25">
      <c r="A2807" s="9">
        <v>42570</v>
      </c>
      <c r="B2807">
        <v>3831.9946</v>
      </c>
      <c r="C2807">
        <v>3833.4126999999999</v>
      </c>
      <c r="D2807">
        <v>3790.9013</v>
      </c>
      <c r="E2807">
        <v>3816.8791000000001</v>
      </c>
      <c r="F2807">
        <v>3831.9946</v>
      </c>
      <c r="O2807">
        <v>3833.4126999999999</v>
      </c>
      <c r="P2807">
        <v>3816.8791000000001</v>
      </c>
    </row>
    <row r="2808" spans="1:16" x14ac:dyDescent="0.25">
      <c r="A2808" s="9">
        <v>42571</v>
      </c>
      <c r="B2808">
        <v>3814.6006000000002</v>
      </c>
      <c r="C2808">
        <v>3822.3582000000001</v>
      </c>
      <c r="D2808">
        <v>3799.3941</v>
      </c>
      <c r="E2808">
        <v>3805.1876999999999</v>
      </c>
      <c r="F2808">
        <v>3814.6006000000002</v>
      </c>
      <c r="O2808">
        <v>3822.3582000000001</v>
      </c>
      <c r="P2808">
        <v>3805.1876999999999</v>
      </c>
    </row>
    <row r="2809" spans="1:16" x14ac:dyDescent="0.25">
      <c r="A2809" s="9">
        <v>42572</v>
      </c>
      <c r="B2809">
        <v>3805.1253000000002</v>
      </c>
      <c r="C2809">
        <v>3847.3528000000001</v>
      </c>
      <c r="D2809">
        <v>3805.0372000000002</v>
      </c>
      <c r="E2809">
        <v>3826.6351</v>
      </c>
      <c r="F2809">
        <v>3805.1253000000002</v>
      </c>
      <c r="O2809">
        <v>3847.3528000000001</v>
      </c>
      <c r="P2809">
        <v>3826.6351</v>
      </c>
    </row>
    <row r="2810" spans="1:16" x14ac:dyDescent="0.25">
      <c r="A2810" s="9">
        <v>42573</v>
      </c>
      <c r="B2810">
        <v>3822.5839000000001</v>
      </c>
      <c r="C2810">
        <v>3825.7824999999998</v>
      </c>
      <c r="D2810">
        <v>3780.3489</v>
      </c>
      <c r="E2810">
        <v>3784.7276999999999</v>
      </c>
      <c r="F2810">
        <v>3822.5839000000001</v>
      </c>
      <c r="O2810">
        <v>3825.7824999999998</v>
      </c>
      <c r="P2810">
        <v>3784.7276999999999</v>
      </c>
    </row>
    <row r="2811" spans="1:16" x14ac:dyDescent="0.25">
      <c r="A2811" s="9">
        <v>42576</v>
      </c>
      <c r="B2811">
        <v>3780.6444000000001</v>
      </c>
      <c r="C2811">
        <v>3813.8861000000002</v>
      </c>
      <c r="D2811">
        <v>3780.6444000000001</v>
      </c>
      <c r="E2811">
        <v>3799.6307999999999</v>
      </c>
      <c r="F2811">
        <v>3780.6444000000001</v>
      </c>
      <c r="O2811">
        <v>3813.8861000000002</v>
      </c>
      <c r="P2811">
        <v>3799.6307999999999</v>
      </c>
    </row>
    <row r="2812" spans="1:16" x14ac:dyDescent="0.25">
      <c r="A2812" s="9">
        <v>42577</v>
      </c>
      <c r="B2812">
        <v>3794.8595999999998</v>
      </c>
      <c r="C2812">
        <v>3850.9290000000001</v>
      </c>
      <c r="D2812">
        <v>3793.7514000000001</v>
      </c>
      <c r="E2812">
        <v>3850.9290000000001</v>
      </c>
      <c r="F2812">
        <v>3794.8595999999998</v>
      </c>
      <c r="O2812">
        <v>3850.9290000000001</v>
      </c>
      <c r="P2812">
        <v>3850.9290000000001</v>
      </c>
    </row>
    <row r="2813" spans="1:16" x14ac:dyDescent="0.25">
      <c r="A2813" s="9">
        <v>42578</v>
      </c>
      <c r="B2813">
        <v>3850.3921999999998</v>
      </c>
      <c r="C2813">
        <v>3868.8098</v>
      </c>
      <c r="D2813">
        <v>3733.3975</v>
      </c>
      <c r="E2813">
        <v>3795.1754999999998</v>
      </c>
      <c r="F2813">
        <v>3850.3921999999998</v>
      </c>
      <c r="O2813">
        <v>3868.8098</v>
      </c>
      <c r="P2813">
        <v>3795.1754999999998</v>
      </c>
    </row>
    <row r="2814" spans="1:16" x14ac:dyDescent="0.25">
      <c r="A2814" s="9">
        <v>42579</v>
      </c>
      <c r="B2814">
        <v>3781.5585000000001</v>
      </c>
      <c r="C2814">
        <v>3848.4283999999998</v>
      </c>
      <c r="D2814">
        <v>3774.0522999999998</v>
      </c>
      <c r="E2814">
        <v>3844.0562</v>
      </c>
      <c r="F2814">
        <v>3781.5585000000001</v>
      </c>
      <c r="O2814">
        <v>3848.4283999999998</v>
      </c>
      <c r="P2814">
        <v>3844.0562</v>
      </c>
    </row>
    <row r="2815" spans="1:16" x14ac:dyDescent="0.25">
      <c r="A2815" s="9">
        <v>42580</v>
      </c>
      <c r="B2815">
        <v>3835.7159999999999</v>
      </c>
      <c r="C2815">
        <v>3866.4052000000001</v>
      </c>
      <c r="D2815">
        <v>3831.6552000000001</v>
      </c>
      <c r="E2815">
        <v>3840.5349999999999</v>
      </c>
      <c r="F2815">
        <v>3835.7159999999999</v>
      </c>
      <c r="O2815">
        <v>3866.4052000000001</v>
      </c>
      <c r="P2815">
        <v>3840.5349999999999</v>
      </c>
    </row>
    <row r="2816" spans="1:16" x14ac:dyDescent="0.25">
      <c r="A2816" s="9">
        <v>42583</v>
      </c>
      <c r="B2816">
        <v>3832.0574000000001</v>
      </c>
      <c r="C2816">
        <v>3833.0657999999999</v>
      </c>
      <c r="D2816">
        <v>3777.9413</v>
      </c>
      <c r="E2816">
        <v>3806.0713000000001</v>
      </c>
      <c r="F2816">
        <v>3832.0574000000001</v>
      </c>
      <c r="O2816">
        <v>3833.0657999999999</v>
      </c>
      <c r="P2816">
        <v>3806.0713000000001</v>
      </c>
    </row>
    <row r="2817" spans="1:16" x14ac:dyDescent="0.25">
      <c r="A2817" s="9">
        <v>42584</v>
      </c>
      <c r="B2817">
        <v>3797.4488999999999</v>
      </c>
      <c r="C2817">
        <v>3820.7736</v>
      </c>
      <c r="D2817">
        <v>3786.3463999999999</v>
      </c>
      <c r="E2817">
        <v>3820.7736</v>
      </c>
      <c r="F2817">
        <v>3797.4488999999999</v>
      </c>
      <c r="O2817">
        <v>3820.7736</v>
      </c>
      <c r="P2817">
        <v>3820.7736</v>
      </c>
    </row>
    <row r="2818" spans="1:16" x14ac:dyDescent="0.25">
      <c r="A2818" s="9">
        <v>42585</v>
      </c>
      <c r="B2818">
        <v>3808.5372000000002</v>
      </c>
      <c r="C2818">
        <v>3834.7532999999999</v>
      </c>
      <c r="D2818">
        <v>3798.3173000000002</v>
      </c>
      <c r="E2818">
        <v>3830.0183000000002</v>
      </c>
      <c r="F2818">
        <v>3808.5372000000002</v>
      </c>
      <c r="O2818">
        <v>3834.7532999999999</v>
      </c>
      <c r="P2818">
        <v>3830.0183000000002</v>
      </c>
    </row>
    <row r="2819" spans="1:16" x14ac:dyDescent="0.25">
      <c r="A2819" s="9">
        <v>42586</v>
      </c>
      <c r="B2819">
        <v>3827.5668000000001</v>
      </c>
      <c r="C2819">
        <v>3838.0700999999999</v>
      </c>
      <c r="D2819">
        <v>3800.7617</v>
      </c>
      <c r="E2819">
        <v>3837.9638</v>
      </c>
      <c r="F2819">
        <v>3827.5668000000001</v>
      </c>
      <c r="O2819">
        <v>3838.0700999999999</v>
      </c>
      <c r="P2819">
        <v>3837.9638</v>
      </c>
    </row>
    <row r="2820" spans="1:16" x14ac:dyDescent="0.25">
      <c r="A2820" s="9">
        <v>42587</v>
      </c>
      <c r="B2820">
        <v>3838.9409999999998</v>
      </c>
      <c r="C2820">
        <v>3863.8458000000001</v>
      </c>
      <c r="D2820">
        <v>3829.1387</v>
      </c>
      <c r="E2820">
        <v>3840.7350000000001</v>
      </c>
      <c r="F2820">
        <v>3838.9409999999998</v>
      </c>
      <c r="O2820">
        <v>3863.8458000000001</v>
      </c>
      <c r="P2820">
        <v>3840.7350000000001</v>
      </c>
    </row>
    <row r="2821" spans="1:16" x14ac:dyDescent="0.25">
      <c r="A2821" s="9">
        <v>42590</v>
      </c>
      <c r="B2821">
        <v>3835.5435000000002</v>
      </c>
      <c r="C2821">
        <v>3880.9881999999998</v>
      </c>
      <c r="D2821">
        <v>3823.7719999999999</v>
      </c>
      <c r="E2821">
        <v>3880.9612000000002</v>
      </c>
      <c r="F2821">
        <v>3835.5435000000002</v>
      </c>
      <c r="O2821">
        <v>3880.9881999999998</v>
      </c>
      <c r="P2821">
        <v>3880.9612000000002</v>
      </c>
    </row>
    <row r="2822" spans="1:16" x14ac:dyDescent="0.25">
      <c r="A2822" s="9">
        <v>42591</v>
      </c>
      <c r="B2822">
        <v>3879.3148000000001</v>
      </c>
      <c r="C2822">
        <v>3909.1664000000001</v>
      </c>
      <c r="D2822">
        <v>3876.3125</v>
      </c>
      <c r="E2822">
        <v>3905.8546999999999</v>
      </c>
      <c r="F2822">
        <v>3879.3148000000001</v>
      </c>
      <c r="O2822">
        <v>3909.1664000000001</v>
      </c>
      <c r="P2822">
        <v>3905.8546999999999</v>
      </c>
    </row>
    <row r="2823" spans="1:16" x14ac:dyDescent="0.25">
      <c r="A2823" s="9">
        <v>42592</v>
      </c>
      <c r="B2823">
        <v>3905.3557000000001</v>
      </c>
      <c r="C2823">
        <v>3920.3944999999999</v>
      </c>
      <c r="D2823">
        <v>3887.1569</v>
      </c>
      <c r="E2823">
        <v>3888.1352000000002</v>
      </c>
      <c r="F2823">
        <v>3905.3557000000001</v>
      </c>
      <c r="O2823">
        <v>3920.3944999999999</v>
      </c>
      <c r="P2823">
        <v>3888.1352000000002</v>
      </c>
    </row>
    <row r="2824" spans="1:16" x14ac:dyDescent="0.25">
      <c r="A2824" s="9">
        <v>42593</v>
      </c>
      <c r="B2824">
        <v>3883.1866</v>
      </c>
      <c r="C2824">
        <v>3916.0057999999999</v>
      </c>
      <c r="D2824">
        <v>3871.9958000000001</v>
      </c>
      <c r="E2824">
        <v>3872.5297999999998</v>
      </c>
      <c r="F2824">
        <v>3883.1866</v>
      </c>
      <c r="O2824">
        <v>3916.0057999999999</v>
      </c>
      <c r="P2824">
        <v>3872.5297999999998</v>
      </c>
    </row>
    <row r="2825" spans="1:16" x14ac:dyDescent="0.25">
      <c r="A2825" s="9">
        <v>42594</v>
      </c>
      <c r="B2825">
        <v>3871.4128999999998</v>
      </c>
      <c r="C2825">
        <v>3946.3609000000001</v>
      </c>
      <c r="D2825">
        <v>3869.9956999999999</v>
      </c>
      <c r="E2825">
        <v>3946.1977999999999</v>
      </c>
      <c r="F2825">
        <v>3871.4128999999998</v>
      </c>
      <c r="O2825">
        <v>3946.3609000000001</v>
      </c>
      <c r="P2825">
        <v>3946.1977999999999</v>
      </c>
    </row>
    <row r="2826" spans="1:16" x14ac:dyDescent="0.25">
      <c r="A2826" s="9">
        <v>42597</v>
      </c>
      <c r="B2826">
        <v>3958.0558000000001</v>
      </c>
      <c r="C2826">
        <v>4059.2788999999998</v>
      </c>
      <c r="D2826">
        <v>3957.7447000000002</v>
      </c>
      <c r="E2826">
        <v>4043.6289000000002</v>
      </c>
      <c r="F2826">
        <v>3958.0558000000001</v>
      </c>
      <c r="O2826">
        <v>4059.2788999999998</v>
      </c>
      <c r="P2826">
        <v>4043.6289000000002</v>
      </c>
    </row>
    <row r="2827" spans="1:16" x14ac:dyDescent="0.25">
      <c r="A2827" s="9">
        <v>42598</v>
      </c>
      <c r="B2827">
        <v>4057.8766000000001</v>
      </c>
      <c r="C2827">
        <v>4071.1066999999998</v>
      </c>
      <c r="D2827">
        <v>4017.944</v>
      </c>
      <c r="E2827">
        <v>4026.5850999999998</v>
      </c>
      <c r="F2827">
        <v>4057.8766000000001</v>
      </c>
      <c r="O2827">
        <v>4071.1066999999998</v>
      </c>
      <c r="P2827">
        <v>4026.5850999999998</v>
      </c>
    </row>
    <row r="2828" spans="1:16" x14ac:dyDescent="0.25">
      <c r="A2828" s="9">
        <v>42599</v>
      </c>
      <c r="B2828">
        <v>4022.5882999999999</v>
      </c>
      <c r="C2828">
        <v>4040.1931</v>
      </c>
      <c r="D2828">
        <v>4005.0273000000002</v>
      </c>
      <c r="E2828">
        <v>4026.4468999999999</v>
      </c>
      <c r="F2828">
        <v>4022.5882999999999</v>
      </c>
      <c r="O2828">
        <v>4040.1931</v>
      </c>
      <c r="P2828">
        <v>4026.4468999999999</v>
      </c>
    </row>
    <row r="2829" spans="1:16" x14ac:dyDescent="0.25">
      <c r="A2829" s="9">
        <v>42600</v>
      </c>
      <c r="B2829">
        <v>4020.1752999999999</v>
      </c>
      <c r="C2829">
        <v>4049.4274999999998</v>
      </c>
      <c r="D2829">
        <v>4002.0852</v>
      </c>
      <c r="E2829">
        <v>4017.6473999999998</v>
      </c>
      <c r="F2829">
        <v>4020.1752999999999</v>
      </c>
      <c r="O2829">
        <v>4049.4274999999998</v>
      </c>
      <c r="P2829">
        <v>4017.6473999999998</v>
      </c>
    </row>
    <row r="2830" spans="1:16" x14ac:dyDescent="0.25">
      <c r="A2830" s="9">
        <v>42601</v>
      </c>
      <c r="B2830">
        <v>4012.8602999999998</v>
      </c>
      <c r="C2830">
        <v>4029.8721999999998</v>
      </c>
      <c r="D2830">
        <v>3994.7271000000001</v>
      </c>
      <c r="E2830">
        <v>4022.5167000000001</v>
      </c>
      <c r="F2830">
        <v>4012.8602999999998</v>
      </c>
      <c r="O2830">
        <v>4029.8721999999998</v>
      </c>
      <c r="P2830">
        <v>4022.5167000000001</v>
      </c>
    </row>
    <row r="2831" spans="1:16" x14ac:dyDescent="0.25">
      <c r="A2831" s="9">
        <v>42604</v>
      </c>
      <c r="B2831">
        <v>4018.6961999999999</v>
      </c>
      <c r="C2831">
        <v>4025.7437</v>
      </c>
      <c r="D2831">
        <v>3995.0681</v>
      </c>
      <c r="E2831">
        <v>3997.9281999999998</v>
      </c>
      <c r="F2831">
        <v>4018.6961999999999</v>
      </c>
      <c r="O2831">
        <v>4025.7437</v>
      </c>
      <c r="P2831">
        <v>3997.9281999999998</v>
      </c>
    </row>
    <row r="2832" spans="1:16" x14ac:dyDescent="0.25">
      <c r="A2832" s="9">
        <v>42605</v>
      </c>
      <c r="B2832">
        <v>3990.1228000000001</v>
      </c>
      <c r="C2832">
        <v>4018.9798000000001</v>
      </c>
      <c r="D2832">
        <v>3979.9232999999999</v>
      </c>
      <c r="E2832">
        <v>4000.9041999999999</v>
      </c>
      <c r="F2832">
        <v>3990.1228000000001</v>
      </c>
      <c r="O2832">
        <v>4018.9798000000001</v>
      </c>
      <c r="P2832">
        <v>4000.9041999999999</v>
      </c>
    </row>
    <row r="2833" spans="1:16" x14ac:dyDescent="0.25">
      <c r="A2833" s="9">
        <v>42606</v>
      </c>
      <c r="B2833">
        <v>4001.3768</v>
      </c>
      <c r="C2833">
        <v>4006.3067999999998</v>
      </c>
      <c r="D2833">
        <v>3981.3262</v>
      </c>
      <c r="E2833">
        <v>3989.0437999999999</v>
      </c>
      <c r="F2833">
        <v>4001.3768</v>
      </c>
      <c r="O2833">
        <v>4006.3067999999998</v>
      </c>
      <c r="P2833">
        <v>3989.0437999999999</v>
      </c>
    </row>
    <row r="2834" spans="1:16" x14ac:dyDescent="0.25">
      <c r="A2834" s="9">
        <v>42607</v>
      </c>
      <c r="B2834">
        <v>3974.4582</v>
      </c>
      <c r="C2834">
        <v>3974.7431000000001</v>
      </c>
      <c r="D2834">
        <v>3930.154</v>
      </c>
      <c r="E2834">
        <v>3969.4686999999999</v>
      </c>
      <c r="F2834">
        <v>3974.4582</v>
      </c>
      <c r="O2834">
        <v>3974.7431000000001</v>
      </c>
      <c r="P2834">
        <v>3969.4686999999999</v>
      </c>
    </row>
    <row r="2835" spans="1:16" x14ac:dyDescent="0.25">
      <c r="A2835" s="9">
        <v>42608</v>
      </c>
      <c r="B2835">
        <v>3970.0354000000002</v>
      </c>
      <c r="C2835">
        <v>3985.8919000000001</v>
      </c>
      <c r="D2835">
        <v>3954.3355000000001</v>
      </c>
      <c r="E2835">
        <v>3962.1442999999999</v>
      </c>
      <c r="F2835">
        <v>3970.0354000000002</v>
      </c>
      <c r="O2835">
        <v>3985.8919000000001</v>
      </c>
      <c r="P2835">
        <v>3962.1442999999999</v>
      </c>
    </row>
    <row r="2836" spans="1:16" x14ac:dyDescent="0.25">
      <c r="A2836" s="9">
        <v>42611</v>
      </c>
      <c r="B2836">
        <v>3957.4843000000001</v>
      </c>
      <c r="C2836">
        <v>3968.7709</v>
      </c>
      <c r="D2836">
        <v>3944.4110000000001</v>
      </c>
      <c r="E2836">
        <v>3961.3753999999999</v>
      </c>
      <c r="F2836">
        <v>3957.4843000000001</v>
      </c>
      <c r="O2836">
        <v>3968.7709</v>
      </c>
      <c r="P2836">
        <v>3961.3753999999999</v>
      </c>
    </row>
    <row r="2837" spans="1:16" x14ac:dyDescent="0.25">
      <c r="A2837" s="9">
        <v>42612</v>
      </c>
      <c r="B2837">
        <v>3962.0086999999999</v>
      </c>
      <c r="C2837">
        <v>3979.8013000000001</v>
      </c>
      <c r="D2837">
        <v>3957.7763</v>
      </c>
      <c r="E2837">
        <v>3969.1194</v>
      </c>
      <c r="F2837">
        <v>3962.0086999999999</v>
      </c>
      <c r="O2837">
        <v>3979.8013000000001</v>
      </c>
      <c r="P2837">
        <v>3969.1194</v>
      </c>
    </row>
    <row r="2838" spans="1:16" x14ac:dyDescent="0.25">
      <c r="A2838" s="9">
        <v>42613</v>
      </c>
      <c r="B2838">
        <v>3965.5416</v>
      </c>
      <c r="C2838">
        <v>3992.2606999999998</v>
      </c>
      <c r="D2838">
        <v>3961.4227999999998</v>
      </c>
      <c r="E2838">
        <v>3986.4947999999999</v>
      </c>
      <c r="F2838">
        <v>3965.5416</v>
      </c>
      <c r="O2838">
        <v>3992.2606999999998</v>
      </c>
      <c r="P2838">
        <v>3986.4947999999999</v>
      </c>
    </row>
    <row r="2839" spans="1:16" x14ac:dyDescent="0.25">
      <c r="A2839" s="9">
        <v>42614</v>
      </c>
      <c r="B2839">
        <v>3985.7579999999998</v>
      </c>
      <c r="C2839">
        <v>3986.8279000000002</v>
      </c>
      <c r="D2839">
        <v>3950.8098</v>
      </c>
      <c r="E2839">
        <v>3951.59</v>
      </c>
      <c r="F2839">
        <v>3985.7579999999998</v>
      </c>
      <c r="O2839">
        <v>3986.8279000000002</v>
      </c>
      <c r="P2839">
        <v>3951.59</v>
      </c>
    </row>
    <row r="2840" spans="1:16" x14ac:dyDescent="0.25">
      <c r="A2840" s="9">
        <v>42615</v>
      </c>
      <c r="B2840">
        <v>3954.3179</v>
      </c>
      <c r="C2840">
        <v>3969.8703</v>
      </c>
      <c r="D2840">
        <v>3938.7674999999999</v>
      </c>
      <c r="E2840">
        <v>3960.5704000000001</v>
      </c>
      <c r="F2840">
        <v>3954.3179</v>
      </c>
      <c r="O2840">
        <v>3969.8703</v>
      </c>
      <c r="P2840">
        <v>3960.5704000000001</v>
      </c>
    </row>
    <row r="2841" spans="1:16" x14ac:dyDescent="0.25">
      <c r="A2841" s="9">
        <v>42618</v>
      </c>
      <c r="B2841">
        <v>3969.4996000000001</v>
      </c>
      <c r="C2841">
        <v>3988.7249999999999</v>
      </c>
      <c r="D2841">
        <v>3965.5630999999998</v>
      </c>
      <c r="E2841">
        <v>3976.5221000000001</v>
      </c>
      <c r="F2841">
        <v>3969.4996000000001</v>
      </c>
      <c r="O2841">
        <v>3988.7249999999999</v>
      </c>
      <c r="P2841">
        <v>3976.5221000000001</v>
      </c>
    </row>
    <row r="2842" spans="1:16" x14ac:dyDescent="0.25">
      <c r="A2842" s="9">
        <v>42619</v>
      </c>
      <c r="B2842">
        <v>3983.1061</v>
      </c>
      <c r="C2842">
        <v>4015.0565000000001</v>
      </c>
      <c r="D2842">
        <v>3962.7608</v>
      </c>
      <c r="E2842">
        <v>4009.4812999999999</v>
      </c>
      <c r="F2842">
        <v>3983.1061</v>
      </c>
      <c r="O2842">
        <v>4015.0565000000001</v>
      </c>
      <c r="P2842">
        <v>4009.4812999999999</v>
      </c>
    </row>
    <row r="2843" spans="1:16" x14ac:dyDescent="0.25">
      <c r="A2843" s="9">
        <v>42620</v>
      </c>
      <c r="B2843">
        <v>4008.9265999999998</v>
      </c>
      <c r="C2843">
        <v>4033.4054000000001</v>
      </c>
      <c r="D2843">
        <v>4005.7411999999999</v>
      </c>
      <c r="E2843">
        <v>4012.7494999999999</v>
      </c>
      <c r="F2843">
        <v>4008.9265999999998</v>
      </c>
      <c r="O2843">
        <v>4033.4054000000001</v>
      </c>
      <c r="P2843">
        <v>4012.7494999999999</v>
      </c>
    </row>
    <row r="2844" spans="1:16" x14ac:dyDescent="0.25">
      <c r="A2844" s="9">
        <v>42621</v>
      </c>
      <c r="B2844">
        <v>4009.6322</v>
      </c>
      <c r="C2844">
        <v>4019.3404999999998</v>
      </c>
      <c r="D2844">
        <v>4002.0578999999998</v>
      </c>
      <c r="E2844">
        <v>4018.2937000000002</v>
      </c>
      <c r="F2844">
        <v>4009.6322</v>
      </c>
      <c r="O2844">
        <v>4019.3404999999998</v>
      </c>
      <c r="P2844">
        <v>4018.2937000000002</v>
      </c>
    </row>
    <row r="2845" spans="1:16" x14ac:dyDescent="0.25">
      <c r="A2845" s="9">
        <v>42622</v>
      </c>
      <c r="B2845">
        <v>4016.3458999999998</v>
      </c>
      <c r="C2845">
        <v>4022.9016000000001</v>
      </c>
      <c r="D2845">
        <v>3984.7820999999999</v>
      </c>
      <c r="E2845">
        <v>3984.9625000000001</v>
      </c>
      <c r="F2845">
        <v>4016.3458999999998</v>
      </c>
      <c r="O2845">
        <v>4022.9016000000001</v>
      </c>
      <c r="P2845">
        <v>3984.9625000000001</v>
      </c>
    </row>
    <row r="2846" spans="1:16" x14ac:dyDescent="0.25">
      <c r="A2846" s="9">
        <v>42625</v>
      </c>
      <c r="B2846">
        <v>3936.0985000000001</v>
      </c>
      <c r="C2846">
        <v>3940.9616999999998</v>
      </c>
      <c r="D2846">
        <v>3883.5832</v>
      </c>
      <c r="E2846">
        <v>3912.0344</v>
      </c>
      <c r="F2846">
        <v>3936.0985000000001</v>
      </c>
      <c r="O2846">
        <v>3940.9616999999998</v>
      </c>
      <c r="P2846">
        <v>3912.0344</v>
      </c>
    </row>
    <row r="2847" spans="1:16" x14ac:dyDescent="0.25">
      <c r="A2847" s="9">
        <v>42626</v>
      </c>
      <c r="B2847">
        <v>3916.8501000000001</v>
      </c>
      <c r="C2847">
        <v>3924.1534999999999</v>
      </c>
      <c r="D2847">
        <v>3897.1012999999998</v>
      </c>
      <c r="E2847">
        <v>3918.3932</v>
      </c>
      <c r="F2847">
        <v>3916.8501000000001</v>
      </c>
      <c r="O2847">
        <v>3924.1534999999999</v>
      </c>
      <c r="P2847">
        <v>3918.3932</v>
      </c>
    </row>
    <row r="2848" spans="1:16" x14ac:dyDescent="0.25">
      <c r="A2848" s="9">
        <v>42627</v>
      </c>
      <c r="B2848">
        <v>3900.4227000000001</v>
      </c>
      <c r="C2848">
        <v>3909.1406000000002</v>
      </c>
      <c r="D2848">
        <v>3873.2925</v>
      </c>
      <c r="E2848">
        <v>3880.1541000000002</v>
      </c>
      <c r="F2848">
        <v>3900.4227000000001</v>
      </c>
      <c r="O2848">
        <v>3909.1406000000002</v>
      </c>
      <c r="P2848">
        <v>3880.1541000000002</v>
      </c>
    </row>
    <row r="2849" spans="1:16" x14ac:dyDescent="0.25">
      <c r="A2849" s="9">
        <v>42632</v>
      </c>
      <c r="B2849">
        <v>3884.6911</v>
      </c>
      <c r="C2849">
        <v>3919.7916</v>
      </c>
      <c r="D2849">
        <v>3884.6911</v>
      </c>
      <c r="E2849">
        <v>3919.3038999999999</v>
      </c>
      <c r="F2849">
        <v>3884.6911</v>
      </c>
      <c r="O2849">
        <v>3919.7916</v>
      </c>
      <c r="P2849">
        <v>3919.3038999999999</v>
      </c>
    </row>
    <row r="2850" spans="1:16" x14ac:dyDescent="0.25">
      <c r="A2850" s="9">
        <v>42633</v>
      </c>
      <c r="B2850">
        <v>3919.3467999999998</v>
      </c>
      <c r="C2850">
        <v>3924.6224999999999</v>
      </c>
      <c r="D2850">
        <v>3912.2871</v>
      </c>
      <c r="E2850">
        <v>3923.1561999999999</v>
      </c>
      <c r="F2850">
        <v>3919.3467999999998</v>
      </c>
      <c r="O2850">
        <v>3924.6224999999999</v>
      </c>
      <c r="P2850">
        <v>3923.1561999999999</v>
      </c>
    </row>
    <row r="2851" spans="1:16" x14ac:dyDescent="0.25">
      <c r="A2851" s="9">
        <v>42634</v>
      </c>
      <c r="B2851">
        <v>3919.7543999999998</v>
      </c>
      <c r="C2851">
        <v>3932.9783000000002</v>
      </c>
      <c r="D2851">
        <v>3916.7802999999999</v>
      </c>
      <c r="E2851">
        <v>3926.5279</v>
      </c>
      <c r="F2851">
        <v>3919.7543999999998</v>
      </c>
      <c r="O2851">
        <v>3932.9783000000002</v>
      </c>
      <c r="P2851">
        <v>3926.5279</v>
      </c>
    </row>
    <row r="2852" spans="1:16" x14ac:dyDescent="0.25">
      <c r="A2852" s="9">
        <v>42635</v>
      </c>
      <c r="B2852">
        <v>3941.6612</v>
      </c>
      <c r="C2852">
        <v>3972.8328999999999</v>
      </c>
      <c r="D2852">
        <v>3940.2516000000001</v>
      </c>
      <c r="E2852">
        <v>3962.7855</v>
      </c>
      <c r="F2852">
        <v>3941.6612</v>
      </c>
      <c r="O2852">
        <v>3972.8328999999999</v>
      </c>
      <c r="P2852">
        <v>3962.7855</v>
      </c>
    </row>
    <row r="2853" spans="1:16" x14ac:dyDescent="0.25">
      <c r="A2853" s="9">
        <v>42636</v>
      </c>
      <c r="B2853">
        <v>3966.5418</v>
      </c>
      <c r="C2853">
        <v>3968.5093000000002</v>
      </c>
      <c r="D2853">
        <v>3942.4472000000001</v>
      </c>
      <c r="E2853">
        <v>3944.3393999999998</v>
      </c>
      <c r="F2853">
        <v>3966.5418</v>
      </c>
      <c r="O2853">
        <v>3968.5093000000002</v>
      </c>
      <c r="P2853">
        <v>3944.3393999999998</v>
      </c>
    </row>
    <row r="2854" spans="1:16" x14ac:dyDescent="0.25">
      <c r="A2854" s="9">
        <v>42639</v>
      </c>
      <c r="B2854">
        <v>3934.2782999999999</v>
      </c>
      <c r="C2854">
        <v>3934.3557999999998</v>
      </c>
      <c r="D2854">
        <v>3882.3701000000001</v>
      </c>
      <c r="E2854">
        <v>3883.8108000000002</v>
      </c>
      <c r="F2854">
        <v>3934.2782999999999</v>
      </c>
      <c r="O2854">
        <v>3934.3557999999998</v>
      </c>
      <c r="P2854">
        <v>3883.8108000000002</v>
      </c>
    </row>
    <row r="2855" spans="1:16" x14ac:dyDescent="0.25">
      <c r="A2855" s="9">
        <v>42640</v>
      </c>
      <c r="B2855">
        <v>3878.9036999999998</v>
      </c>
      <c r="C2855">
        <v>3907.886</v>
      </c>
      <c r="D2855">
        <v>3874.0763999999999</v>
      </c>
      <c r="E2855">
        <v>3907.886</v>
      </c>
      <c r="F2855">
        <v>3878.9036999999998</v>
      </c>
      <c r="O2855">
        <v>3907.886</v>
      </c>
      <c r="P2855">
        <v>3907.886</v>
      </c>
    </row>
    <row r="2856" spans="1:16" x14ac:dyDescent="0.25">
      <c r="A2856" s="9">
        <v>42641</v>
      </c>
      <c r="B2856">
        <v>3914.1064000000001</v>
      </c>
      <c r="C2856">
        <v>3914.1064000000001</v>
      </c>
      <c r="D2856">
        <v>3892.5868999999998</v>
      </c>
      <c r="E2856">
        <v>3901.6136999999999</v>
      </c>
      <c r="F2856">
        <v>3914.1064000000001</v>
      </c>
      <c r="O2856">
        <v>3914.1064000000001</v>
      </c>
      <c r="P2856">
        <v>3901.6136999999999</v>
      </c>
    </row>
    <row r="2857" spans="1:16" x14ac:dyDescent="0.25">
      <c r="A2857" s="9">
        <v>42642</v>
      </c>
      <c r="B2857">
        <v>3903.9454999999998</v>
      </c>
      <c r="C2857">
        <v>3926.7770999999998</v>
      </c>
      <c r="D2857">
        <v>3903.8128000000002</v>
      </c>
      <c r="E2857">
        <v>3914.9861999999998</v>
      </c>
      <c r="F2857">
        <v>3903.9454999999998</v>
      </c>
      <c r="O2857">
        <v>3926.7770999999998</v>
      </c>
      <c r="P2857">
        <v>3914.9861999999998</v>
      </c>
    </row>
    <row r="2858" spans="1:16" x14ac:dyDescent="0.25">
      <c r="A2858" s="9">
        <v>42643</v>
      </c>
      <c r="B2858">
        <v>3909.8148999999999</v>
      </c>
      <c r="C2858">
        <v>3932.1390000000001</v>
      </c>
      <c r="D2858">
        <v>3907.7691</v>
      </c>
      <c r="E2858">
        <v>3925.1954000000001</v>
      </c>
      <c r="F2858">
        <v>3909.8148999999999</v>
      </c>
      <c r="O2858">
        <v>3932.1390000000001</v>
      </c>
      <c r="P2858">
        <v>3925.1954000000001</v>
      </c>
    </row>
    <row r="2859" spans="1:16" x14ac:dyDescent="0.25">
      <c r="A2859" s="9">
        <v>42653</v>
      </c>
      <c r="B2859">
        <v>3940.9857999999999</v>
      </c>
      <c r="C2859">
        <v>3977.0275999999999</v>
      </c>
      <c r="D2859">
        <v>3928.2592</v>
      </c>
      <c r="E2859">
        <v>3977.0275999999999</v>
      </c>
      <c r="F2859">
        <v>3940.9857999999999</v>
      </c>
      <c r="O2859">
        <v>3977.0275999999999</v>
      </c>
      <c r="P2859">
        <v>3977.0275999999999</v>
      </c>
    </row>
    <row r="2860" spans="1:16" x14ac:dyDescent="0.25">
      <c r="A2860" s="9">
        <v>42654</v>
      </c>
      <c r="B2860">
        <v>3977.0198</v>
      </c>
      <c r="C2860">
        <v>3988.0735</v>
      </c>
      <c r="D2860">
        <v>3971.9652000000001</v>
      </c>
      <c r="E2860">
        <v>3987.3013000000001</v>
      </c>
      <c r="F2860">
        <v>3977.0198</v>
      </c>
      <c r="O2860">
        <v>3988.0735</v>
      </c>
      <c r="P2860">
        <v>3987.3013000000001</v>
      </c>
    </row>
    <row r="2861" spans="1:16" x14ac:dyDescent="0.25">
      <c r="A2861" s="9">
        <v>42655</v>
      </c>
      <c r="B2861">
        <v>3977.7085999999999</v>
      </c>
      <c r="C2861">
        <v>3981.181</v>
      </c>
      <c r="D2861">
        <v>3963.5879</v>
      </c>
      <c r="E2861">
        <v>3978.8467000000001</v>
      </c>
      <c r="F2861">
        <v>3977.7085999999999</v>
      </c>
      <c r="O2861">
        <v>3981.181</v>
      </c>
      <c r="P2861">
        <v>3978.8467000000001</v>
      </c>
    </row>
    <row r="2862" spans="1:16" x14ac:dyDescent="0.25">
      <c r="A2862" s="9">
        <v>42656</v>
      </c>
      <c r="B2862">
        <v>3978.2557000000002</v>
      </c>
      <c r="C2862">
        <v>3993.6929</v>
      </c>
      <c r="D2862">
        <v>3972.4920000000002</v>
      </c>
      <c r="E2862">
        <v>3989.81</v>
      </c>
      <c r="F2862">
        <v>3978.2557000000002</v>
      </c>
      <c r="O2862">
        <v>3993.6929</v>
      </c>
      <c r="P2862">
        <v>3989.81</v>
      </c>
    </row>
    <row r="2863" spans="1:16" x14ac:dyDescent="0.25">
      <c r="A2863" s="9">
        <v>42657</v>
      </c>
      <c r="B2863">
        <v>3984.5302999999999</v>
      </c>
      <c r="C2863">
        <v>3990.7098000000001</v>
      </c>
      <c r="D2863">
        <v>3968.6350000000002</v>
      </c>
      <c r="E2863">
        <v>3990.1826000000001</v>
      </c>
      <c r="F2863">
        <v>3984.5302999999999</v>
      </c>
      <c r="O2863">
        <v>3990.7098000000001</v>
      </c>
      <c r="P2863">
        <v>3990.1826000000001</v>
      </c>
    </row>
    <row r="2864" spans="1:16" x14ac:dyDescent="0.25">
      <c r="A2864" s="9">
        <v>42660</v>
      </c>
      <c r="B2864">
        <v>3992.2166999999999</v>
      </c>
      <c r="C2864">
        <v>3997.0421999999999</v>
      </c>
      <c r="D2864">
        <v>3952.5158999999999</v>
      </c>
      <c r="E2864">
        <v>3961.7534000000001</v>
      </c>
      <c r="F2864">
        <v>3992.2166999999999</v>
      </c>
      <c r="O2864">
        <v>3997.0421999999999</v>
      </c>
      <c r="P2864">
        <v>3961.7534000000001</v>
      </c>
    </row>
    <row r="2865" spans="1:16" x14ac:dyDescent="0.25">
      <c r="A2865" s="9">
        <v>42661</v>
      </c>
      <c r="B2865">
        <v>3960.4326000000001</v>
      </c>
      <c r="C2865">
        <v>4015.4564999999998</v>
      </c>
      <c r="D2865">
        <v>3960.0796</v>
      </c>
      <c r="E2865">
        <v>4014.9711000000002</v>
      </c>
      <c r="F2865">
        <v>3960.4326000000001</v>
      </c>
      <c r="O2865">
        <v>4015.4564999999998</v>
      </c>
      <c r="P2865">
        <v>4014.9711000000002</v>
      </c>
    </row>
    <row r="2866" spans="1:16" x14ac:dyDescent="0.25">
      <c r="A2866" s="9">
        <v>42662</v>
      </c>
      <c r="B2866">
        <v>4017.0383999999999</v>
      </c>
      <c r="C2866">
        <v>4029.4115999999999</v>
      </c>
      <c r="D2866">
        <v>3998.3045000000002</v>
      </c>
      <c r="E2866">
        <v>4007.9360999999999</v>
      </c>
      <c r="F2866">
        <v>4017.0383999999999</v>
      </c>
      <c r="O2866">
        <v>4029.4115999999999</v>
      </c>
      <c r="P2866">
        <v>4007.9360999999999</v>
      </c>
    </row>
    <row r="2867" spans="1:16" x14ac:dyDescent="0.25">
      <c r="A2867" s="9">
        <v>42663</v>
      </c>
      <c r="B2867">
        <v>4007.9848999999999</v>
      </c>
      <c r="C2867">
        <v>4015.7591000000002</v>
      </c>
      <c r="D2867">
        <v>3999.3267000000001</v>
      </c>
      <c r="E2867">
        <v>4012.6770999999999</v>
      </c>
      <c r="F2867">
        <v>4007.9848999999999</v>
      </c>
      <c r="O2867">
        <v>4015.7591000000002</v>
      </c>
      <c r="P2867">
        <v>4012.6770999999999</v>
      </c>
    </row>
    <row r="2868" spans="1:16" x14ac:dyDescent="0.25">
      <c r="A2868" s="9">
        <v>42664</v>
      </c>
      <c r="B2868">
        <v>4012.1974</v>
      </c>
      <c r="C2868">
        <v>4038.0823</v>
      </c>
      <c r="D2868">
        <v>3999.5873999999999</v>
      </c>
      <c r="E2868">
        <v>4031.2541000000001</v>
      </c>
      <c r="F2868">
        <v>4012.1974</v>
      </c>
      <c r="O2868">
        <v>4038.0823</v>
      </c>
      <c r="P2868">
        <v>4031.2541000000001</v>
      </c>
    </row>
    <row r="2869" spans="1:16" x14ac:dyDescent="0.25">
      <c r="A2869" s="9">
        <v>42667</v>
      </c>
      <c r="B2869">
        <v>4034.3058000000001</v>
      </c>
      <c r="C2869">
        <v>4083.5070999999998</v>
      </c>
      <c r="D2869">
        <v>4031.8216000000002</v>
      </c>
      <c r="E2869">
        <v>4070.3148999999999</v>
      </c>
      <c r="F2869">
        <v>4034.3058000000001</v>
      </c>
      <c r="O2869">
        <v>4083.5070999999998</v>
      </c>
      <c r="P2869">
        <v>4070.3148999999999</v>
      </c>
    </row>
    <row r="2870" spans="1:16" x14ac:dyDescent="0.25">
      <c r="A2870" s="9">
        <v>42668</v>
      </c>
      <c r="B2870">
        <v>4071.8402000000001</v>
      </c>
      <c r="C2870">
        <v>4086.2836000000002</v>
      </c>
      <c r="D2870">
        <v>4068.4863</v>
      </c>
      <c r="E2870">
        <v>4086.0086999999999</v>
      </c>
      <c r="F2870">
        <v>4071.8402000000001</v>
      </c>
      <c r="O2870">
        <v>4086.2836000000002</v>
      </c>
      <c r="P2870">
        <v>4086.0086999999999</v>
      </c>
    </row>
    <row r="2871" spans="1:16" x14ac:dyDescent="0.25">
      <c r="A2871" s="9">
        <v>42669</v>
      </c>
      <c r="B2871">
        <v>4080.9007999999999</v>
      </c>
      <c r="C2871">
        <v>4080.9007999999999</v>
      </c>
      <c r="D2871">
        <v>4051.7224999999999</v>
      </c>
      <c r="E2871">
        <v>4058.0871000000002</v>
      </c>
      <c r="F2871">
        <v>4080.9007999999999</v>
      </c>
      <c r="O2871">
        <v>4080.9007999999999</v>
      </c>
      <c r="P2871">
        <v>4058.0871000000002</v>
      </c>
    </row>
    <row r="2872" spans="1:16" x14ac:dyDescent="0.25">
      <c r="A2872" s="9">
        <v>42670</v>
      </c>
      <c r="B2872">
        <v>4053.1666</v>
      </c>
      <c r="C2872">
        <v>4056.96</v>
      </c>
      <c r="D2872">
        <v>4036.3071</v>
      </c>
      <c r="E2872">
        <v>4052.5527999999999</v>
      </c>
      <c r="F2872">
        <v>4053.1666</v>
      </c>
      <c r="O2872">
        <v>4056.96</v>
      </c>
      <c r="P2872">
        <v>4052.5527999999999</v>
      </c>
    </row>
    <row r="2873" spans="1:16" x14ac:dyDescent="0.25">
      <c r="A2873" s="9">
        <v>42671</v>
      </c>
      <c r="B2873">
        <v>4048.4996000000001</v>
      </c>
      <c r="C2873">
        <v>4067.0936999999999</v>
      </c>
      <c r="D2873">
        <v>4027.2118999999998</v>
      </c>
      <c r="E2873">
        <v>4028.7945</v>
      </c>
      <c r="F2873">
        <v>4048.4996000000001</v>
      </c>
      <c r="O2873">
        <v>4067.0936999999999</v>
      </c>
      <c r="P2873">
        <v>4028.7945</v>
      </c>
    </row>
    <row r="2874" spans="1:16" x14ac:dyDescent="0.25">
      <c r="A2874" s="9">
        <v>42674</v>
      </c>
      <c r="B2874">
        <v>4023.4524999999999</v>
      </c>
      <c r="C2874">
        <v>4035.4333999999999</v>
      </c>
      <c r="D2874">
        <v>4007.7665000000002</v>
      </c>
      <c r="E2874">
        <v>4031.4857999999999</v>
      </c>
      <c r="F2874">
        <v>4023.4524999999999</v>
      </c>
      <c r="O2874">
        <v>4035.4333999999999</v>
      </c>
      <c r="P2874">
        <v>4031.4857999999999</v>
      </c>
    </row>
    <row r="2875" spans="1:16" x14ac:dyDescent="0.25">
      <c r="A2875" s="9">
        <v>42675</v>
      </c>
      <c r="B2875">
        <v>4033.7212</v>
      </c>
      <c r="C2875">
        <v>4058.2152000000001</v>
      </c>
      <c r="D2875">
        <v>4027.1685000000002</v>
      </c>
      <c r="E2875">
        <v>4058.2152000000001</v>
      </c>
      <c r="F2875">
        <v>4033.7212</v>
      </c>
      <c r="O2875">
        <v>4058.2152000000001</v>
      </c>
      <c r="P2875">
        <v>4058.2152000000001</v>
      </c>
    </row>
    <row r="2876" spans="1:16" x14ac:dyDescent="0.25">
      <c r="A2876" s="9">
        <v>42676</v>
      </c>
      <c r="B2876">
        <v>4048.8514</v>
      </c>
      <c r="C2876">
        <v>4049.1988999999999</v>
      </c>
      <c r="D2876">
        <v>4018.2973999999999</v>
      </c>
      <c r="E2876">
        <v>4020.3957</v>
      </c>
      <c r="F2876">
        <v>4048.8514</v>
      </c>
      <c r="O2876">
        <v>4049.1988999999999</v>
      </c>
      <c r="P2876">
        <v>4020.3957</v>
      </c>
    </row>
    <row r="2877" spans="1:16" x14ac:dyDescent="0.25">
      <c r="A2877" s="9">
        <v>42677</v>
      </c>
      <c r="B2877">
        <v>4012.1963999999998</v>
      </c>
      <c r="C2877">
        <v>4059.9236999999998</v>
      </c>
      <c r="D2877">
        <v>4010.8236000000002</v>
      </c>
      <c r="E2877">
        <v>4048.2456000000002</v>
      </c>
      <c r="F2877">
        <v>4012.1963999999998</v>
      </c>
      <c r="O2877">
        <v>4059.9236999999998</v>
      </c>
      <c r="P2877">
        <v>4048.2456000000002</v>
      </c>
    </row>
    <row r="2878" spans="1:16" x14ac:dyDescent="0.25">
      <c r="A2878" s="9">
        <v>42678</v>
      </c>
      <c r="B2878">
        <v>4048.0551999999998</v>
      </c>
      <c r="C2878">
        <v>4063.1514999999999</v>
      </c>
      <c r="D2878">
        <v>4028.3708999999999</v>
      </c>
      <c r="E2878">
        <v>4034.3098</v>
      </c>
      <c r="F2878">
        <v>4048.0551999999998</v>
      </c>
      <c r="O2878">
        <v>4063.1514999999999</v>
      </c>
      <c r="P2878">
        <v>4034.3098</v>
      </c>
    </row>
    <row r="2879" spans="1:16" x14ac:dyDescent="0.25">
      <c r="A2879" s="9">
        <v>42681</v>
      </c>
      <c r="B2879">
        <v>4033.93</v>
      </c>
      <c r="C2879">
        <v>4054.2559999999999</v>
      </c>
      <c r="D2879">
        <v>4024.7844</v>
      </c>
      <c r="E2879">
        <v>4041.9967000000001</v>
      </c>
      <c r="F2879">
        <v>4033.93</v>
      </c>
      <c r="O2879">
        <v>4054.2559999999999</v>
      </c>
      <c r="P2879">
        <v>4041.9967000000001</v>
      </c>
    </row>
    <row r="2880" spans="1:16" x14ac:dyDescent="0.25">
      <c r="A2880" s="9">
        <v>42682</v>
      </c>
      <c r="B2880">
        <v>4051.5965999999999</v>
      </c>
      <c r="C2880">
        <v>4074.9839000000002</v>
      </c>
      <c r="D2880">
        <v>4047.7988</v>
      </c>
      <c r="E2880">
        <v>4062.1923999999999</v>
      </c>
      <c r="F2880">
        <v>4051.5965999999999</v>
      </c>
      <c r="O2880">
        <v>4074.9839000000002</v>
      </c>
      <c r="P2880">
        <v>4062.1923999999999</v>
      </c>
    </row>
    <row r="2881" spans="1:16" x14ac:dyDescent="0.25">
      <c r="A2881" s="9">
        <v>42683</v>
      </c>
      <c r="B2881">
        <v>4061.9092000000001</v>
      </c>
      <c r="C2881">
        <v>4067.0401999999999</v>
      </c>
      <c r="D2881">
        <v>3999.1095</v>
      </c>
      <c r="E2881">
        <v>4040.1822000000002</v>
      </c>
      <c r="F2881">
        <v>4061.9092000000001</v>
      </c>
      <c r="O2881">
        <v>4067.0401999999999</v>
      </c>
      <c r="P2881">
        <v>4040.1822000000002</v>
      </c>
    </row>
    <row r="2882" spans="1:16" x14ac:dyDescent="0.25">
      <c r="A2882" s="9">
        <v>42684</v>
      </c>
      <c r="B2882">
        <v>4060.7530999999999</v>
      </c>
      <c r="C2882">
        <v>4095.5160999999998</v>
      </c>
      <c r="D2882">
        <v>4060.7530999999999</v>
      </c>
      <c r="E2882">
        <v>4092.1043</v>
      </c>
      <c r="F2882">
        <v>4060.7530999999999</v>
      </c>
      <c r="O2882">
        <v>4095.5160999999998</v>
      </c>
      <c r="P2882">
        <v>4092.1043</v>
      </c>
    </row>
    <row r="2883" spans="1:16" x14ac:dyDescent="0.25">
      <c r="A2883" s="9">
        <v>42685</v>
      </c>
      <c r="B2883">
        <v>4088.7094000000002</v>
      </c>
      <c r="C2883">
        <v>4114.7219999999998</v>
      </c>
      <c r="D2883">
        <v>4083.2908000000002</v>
      </c>
      <c r="E2883">
        <v>4111.7016000000003</v>
      </c>
      <c r="F2883">
        <v>4088.7094000000002</v>
      </c>
      <c r="O2883">
        <v>4114.7219999999998</v>
      </c>
      <c r="P2883">
        <v>4111.7016000000003</v>
      </c>
    </row>
    <row r="2884" spans="1:16" x14ac:dyDescent="0.25">
      <c r="A2884" s="9">
        <v>42688</v>
      </c>
      <c r="B2884">
        <v>4104.0096000000003</v>
      </c>
      <c r="C2884">
        <v>4132.3447999999999</v>
      </c>
      <c r="D2884">
        <v>4098.3254999999999</v>
      </c>
      <c r="E2884">
        <v>4113.848</v>
      </c>
      <c r="F2884">
        <v>4104.0096000000003</v>
      </c>
      <c r="O2884">
        <v>4132.3447999999999</v>
      </c>
      <c r="P2884">
        <v>4113.848</v>
      </c>
    </row>
    <row r="2885" spans="1:16" x14ac:dyDescent="0.25">
      <c r="A2885" s="9">
        <v>42689</v>
      </c>
      <c r="B2885">
        <v>4114.1413000000002</v>
      </c>
      <c r="C2885">
        <v>4117.4850999999999</v>
      </c>
      <c r="D2885">
        <v>4100.3441000000003</v>
      </c>
      <c r="E2885">
        <v>4116.4736999999996</v>
      </c>
      <c r="F2885">
        <v>4114.1413000000002</v>
      </c>
      <c r="O2885">
        <v>4117.4850999999999</v>
      </c>
      <c r="P2885">
        <v>4116.4736999999996</v>
      </c>
    </row>
    <row r="2886" spans="1:16" x14ac:dyDescent="0.25">
      <c r="A2886" s="9">
        <v>42690</v>
      </c>
      <c r="B2886">
        <v>4115.6926999999996</v>
      </c>
      <c r="C2886">
        <v>4117.6877000000004</v>
      </c>
      <c r="D2886">
        <v>4104.1698999999999</v>
      </c>
      <c r="E2886">
        <v>4113.777</v>
      </c>
      <c r="F2886">
        <v>4115.6926999999996</v>
      </c>
      <c r="O2886">
        <v>4117.6877000000004</v>
      </c>
      <c r="P2886">
        <v>4113.777</v>
      </c>
    </row>
    <row r="2887" spans="1:16" x14ac:dyDescent="0.25">
      <c r="A2887" s="9">
        <v>42691</v>
      </c>
      <c r="B2887">
        <v>4107.8824000000004</v>
      </c>
      <c r="C2887">
        <v>4133.0613999999996</v>
      </c>
      <c r="D2887">
        <v>4099.1523999999999</v>
      </c>
      <c r="E2887">
        <v>4132.8370000000004</v>
      </c>
      <c r="F2887">
        <v>4107.8824000000004</v>
      </c>
      <c r="O2887">
        <v>4133.0613999999996</v>
      </c>
      <c r="P2887">
        <v>4132.8370000000004</v>
      </c>
    </row>
    <row r="2888" spans="1:16" x14ac:dyDescent="0.25">
      <c r="A2888" s="9">
        <v>42692</v>
      </c>
      <c r="B2888">
        <v>4138.8882999999996</v>
      </c>
      <c r="C2888">
        <v>4147.8014999999996</v>
      </c>
      <c r="D2888">
        <v>4116.6054999999997</v>
      </c>
      <c r="E2888">
        <v>4121.2816999999995</v>
      </c>
      <c r="F2888">
        <v>4138.8882999999996</v>
      </c>
      <c r="O2888">
        <v>4147.8014999999996</v>
      </c>
      <c r="P2888">
        <v>4121.2816999999995</v>
      </c>
    </row>
    <row r="2889" spans="1:16" x14ac:dyDescent="0.25">
      <c r="A2889" s="9">
        <v>42695</v>
      </c>
      <c r="B2889">
        <v>4117.0923000000003</v>
      </c>
      <c r="C2889">
        <v>4178.6985999999997</v>
      </c>
      <c r="D2889">
        <v>4116.0668999999998</v>
      </c>
      <c r="E2889">
        <v>4153.4367000000002</v>
      </c>
      <c r="F2889">
        <v>4117.0923000000003</v>
      </c>
      <c r="O2889">
        <v>4178.6985999999997</v>
      </c>
      <c r="P2889">
        <v>4153.4367000000002</v>
      </c>
    </row>
    <row r="2890" spans="1:16" x14ac:dyDescent="0.25">
      <c r="A2890" s="9">
        <v>42696</v>
      </c>
      <c r="B2890">
        <v>4151.3347999999996</v>
      </c>
      <c r="C2890">
        <v>4179.3229000000001</v>
      </c>
      <c r="D2890">
        <v>4151.3347999999996</v>
      </c>
      <c r="E2890">
        <v>4178.8572999999997</v>
      </c>
      <c r="F2890">
        <v>4151.3347999999996</v>
      </c>
      <c r="O2890">
        <v>4179.3229000000001</v>
      </c>
      <c r="P2890">
        <v>4178.8572999999997</v>
      </c>
    </row>
    <row r="2891" spans="1:16" x14ac:dyDescent="0.25">
      <c r="A2891" s="9">
        <v>42697</v>
      </c>
      <c r="B2891">
        <v>4184.259</v>
      </c>
      <c r="C2891">
        <v>4210.6260000000002</v>
      </c>
      <c r="D2891">
        <v>4182.1093000000001</v>
      </c>
      <c r="E2891">
        <v>4193.8370000000004</v>
      </c>
      <c r="F2891">
        <v>4184.259</v>
      </c>
      <c r="O2891">
        <v>4210.6260000000002</v>
      </c>
      <c r="P2891">
        <v>4193.8370000000004</v>
      </c>
    </row>
    <row r="2892" spans="1:16" x14ac:dyDescent="0.25">
      <c r="A2892" s="9">
        <v>42698</v>
      </c>
      <c r="B2892">
        <v>4188.6692000000003</v>
      </c>
      <c r="C2892">
        <v>4239.2136</v>
      </c>
      <c r="D2892">
        <v>4186.1073999999999</v>
      </c>
      <c r="E2892">
        <v>4217.7811000000002</v>
      </c>
      <c r="F2892">
        <v>4188.6692000000003</v>
      </c>
      <c r="O2892">
        <v>4239.2136</v>
      </c>
      <c r="P2892">
        <v>4217.7811000000002</v>
      </c>
    </row>
    <row r="2893" spans="1:16" x14ac:dyDescent="0.25">
      <c r="A2893" s="9">
        <v>42699</v>
      </c>
      <c r="B2893">
        <v>4216.97</v>
      </c>
      <c r="C2893">
        <v>4255.3645999999999</v>
      </c>
      <c r="D2893">
        <v>4190.0891000000001</v>
      </c>
      <c r="E2893">
        <v>4254.8226000000004</v>
      </c>
      <c r="F2893">
        <v>4216.97</v>
      </c>
      <c r="O2893">
        <v>4255.3645999999999</v>
      </c>
      <c r="P2893">
        <v>4254.8226000000004</v>
      </c>
    </row>
    <row r="2894" spans="1:16" x14ac:dyDescent="0.25">
      <c r="A2894" s="9">
        <v>42702</v>
      </c>
      <c r="B2894">
        <v>4266.2137000000002</v>
      </c>
      <c r="C2894">
        <v>4298.5658000000003</v>
      </c>
      <c r="D2894">
        <v>4266.2137000000002</v>
      </c>
      <c r="E2894">
        <v>4279.067</v>
      </c>
      <c r="F2894">
        <v>4266.2137000000002</v>
      </c>
      <c r="O2894">
        <v>4298.5658000000003</v>
      </c>
      <c r="P2894">
        <v>4279.067</v>
      </c>
    </row>
    <row r="2895" spans="1:16" x14ac:dyDescent="0.25">
      <c r="A2895" s="9">
        <v>42703</v>
      </c>
      <c r="B2895">
        <v>4271.2736999999997</v>
      </c>
      <c r="C2895">
        <v>4333.6893</v>
      </c>
      <c r="D2895">
        <v>4262.6413000000002</v>
      </c>
      <c r="E2895">
        <v>4297.0859</v>
      </c>
      <c r="F2895">
        <v>4271.2736999999997</v>
      </c>
      <c r="O2895">
        <v>4333.6893</v>
      </c>
      <c r="P2895">
        <v>4297.0859</v>
      </c>
    </row>
    <row r="2896" spans="1:16" x14ac:dyDescent="0.25">
      <c r="A2896" s="9">
        <v>42704</v>
      </c>
      <c r="B2896">
        <v>4288.6328999999996</v>
      </c>
      <c r="C2896">
        <v>4292.2366000000002</v>
      </c>
      <c r="D2896">
        <v>4235.7568000000001</v>
      </c>
      <c r="E2896">
        <v>4250.2476999999999</v>
      </c>
      <c r="F2896">
        <v>4288.6328999999996</v>
      </c>
      <c r="O2896">
        <v>4292.2366000000002</v>
      </c>
      <c r="P2896">
        <v>4250.2476999999999</v>
      </c>
    </row>
    <row r="2897" spans="1:16" x14ac:dyDescent="0.25">
      <c r="A2897" s="9">
        <v>42705</v>
      </c>
      <c r="B2897">
        <v>4261.1219000000001</v>
      </c>
      <c r="C2897">
        <v>4301.1013999999996</v>
      </c>
      <c r="D2897">
        <v>4261.1219000000001</v>
      </c>
      <c r="E2897">
        <v>4292.4867999999997</v>
      </c>
      <c r="F2897">
        <v>4261.1219000000001</v>
      </c>
      <c r="O2897">
        <v>4301.1013999999996</v>
      </c>
      <c r="P2897">
        <v>4292.4867999999997</v>
      </c>
    </row>
    <row r="2898" spans="1:16" x14ac:dyDescent="0.25">
      <c r="A2898" s="9">
        <v>42706</v>
      </c>
      <c r="B2898">
        <v>4290.0012999999999</v>
      </c>
      <c r="C2898">
        <v>4299.0293000000001</v>
      </c>
      <c r="D2898">
        <v>4233.4210999999996</v>
      </c>
      <c r="E2898">
        <v>4247.6108000000004</v>
      </c>
      <c r="F2898">
        <v>4290.0012999999999</v>
      </c>
      <c r="O2898">
        <v>4299.0293000000001</v>
      </c>
      <c r="P2898">
        <v>4247.6108000000004</v>
      </c>
    </row>
    <row r="2899" spans="1:16" x14ac:dyDescent="0.25">
      <c r="A2899" s="9">
        <v>42709</v>
      </c>
      <c r="B2899">
        <v>4189.7132000000001</v>
      </c>
      <c r="C2899">
        <v>4212.3131000000003</v>
      </c>
      <c r="D2899">
        <v>4169.8953000000001</v>
      </c>
      <c r="E2899">
        <v>4181.4263000000001</v>
      </c>
      <c r="F2899">
        <v>4189.7132000000001</v>
      </c>
      <c r="O2899">
        <v>4212.3131000000003</v>
      </c>
      <c r="P2899">
        <v>4181.4263000000001</v>
      </c>
    </row>
    <row r="2900" spans="1:16" x14ac:dyDescent="0.25">
      <c r="A2900" s="9">
        <v>42710</v>
      </c>
      <c r="B2900">
        <v>4178.9803000000002</v>
      </c>
      <c r="C2900">
        <v>4192.9041999999999</v>
      </c>
      <c r="D2900">
        <v>4171.8235999999997</v>
      </c>
      <c r="E2900">
        <v>4175.4282999999996</v>
      </c>
      <c r="F2900">
        <v>4178.9803000000002</v>
      </c>
      <c r="O2900">
        <v>4192.9041999999999</v>
      </c>
      <c r="P2900">
        <v>4175.4282999999996</v>
      </c>
    </row>
    <row r="2901" spans="1:16" x14ac:dyDescent="0.25">
      <c r="A2901" s="9">
        <v>42711</v>
      </c>
      <c r="B2901">
        <v>4173.8963000000003</v>
      </c>
      <c r="C2901">
        <v>4196.0348999999997</v>
      </c>
      <c r="D2901">
        <v>4157.2905000000001</v>
      </c>
      <c r="E2901">
        <v>4196.0348999999997</v>
      </c>
      <c r="F2901">
        <v>4173.8963000000003</v>
      </c>
      <c r="O2901">
        <v>4196.0348999999997</v>
      </c>
      <c r="P2901">
        <v>4196.0348999999997</v>
      </c>
    </row>
    <row r="2902" spans="1:16" x14ac:dyDescent="0.25">
      <c r="A2902" s="9">
        <v>42712</v>
      </c>
      <c r="B2902">
        <v>4201.5527000000002</v>
      </c>
      <c r="C2902">
        <v>4207.9245000000001</v>
      </c>
      <c r="D2902">
        <v>4188.4225999999999</v>
      </c>
      <c r="E2902">
        <v>4193.6769000000004</v>
      </c>
      <c r="F2902">
        <v>4201.5527000000002</v>
      </c>
      <c r="O2902">
        <v>4207.9245000000001</v>
      </c>
      <c r="P2902">
        <v>4193.6769000000004</v>
      </c>
    </row>
    <row r="2903" spans="1:16" x14ac:dyDescent="0.25">
      <c r="A2903" s="9">
        <v>42713</v>
      </c>
      <c r="B2903">
        <v>4189.0415999999996</v>
      </c>
      <c r="C2903">
        <v>4243.3059000000003</v>
      </c>
      <c r="D2903">
        <v>4186.7056000000002</v>
      </c>
      <c r="E2903">
        <v>4230.0973999999997</v>
      </c>
      <c r="F2903">
        <v>4189.0415999999996</v>
      </c>
      <c r="O2903">
        <v>4243.3059000000003</v>
      </c>
      <c r="P2903">
        <v>4230.0973999999997</v>
      </c>
    </row>
    <row r="2904" spans="1:16" x14ac:dyDescent="0.25">
      <c r="A2904" s="9">
        <v>42716</v>
      </c>
      <c r="B2904">
        <v>4229.6665999999996</v>
      </c>
      <c r="C2904">
        <v>4236.6233000000002</v>
      </c>
      <c r="D2904">
        <v>4113.9956000000002</v>
      </c>
      <c r="E2904">
        <v>4126.7797</v>
      </c>
      <c r="F2904">
        <v>4229.6665999999996</v>
      </c>
      <c r="O2904">
        <v>4236.6233000000002</v>
      </c>
      <c r="P2904">
        <v>4126.7797</v>
      </c>
    </row>
    <row r="2905" spans="1:16" x14ac:dyDescent="0.25">
      <c r="A2905" s="9">
        <v>42717</v>
      </c>
      <c r="B2905">
        <v>4113.2464</v>
      </c>
      <c r="C2905">
        <v>4133.7330000000002</v>
      </c>
      <c r="D2905">
        <v>4077.0891000000001</v>
      </c>
      <c r="E2905">
        <v>4120.1409000000003</v>
      </c>
      <c r="F2905">
        <v>4113.2464</v>
      </c>
      <c r="O2905">
        <v>4133.7330000000002</v>
      </c>
      <c r="P2905">
        <v>4120.1409000000003</v>
      </c>
    </row>
    <row r="2906" spans="1:16" x14ac:dyDescent="0.25">
      <c r="A2906" s="9">
        <v>42718</v>
      </c>
      <c r="B2906">
        <v>4115.4768000000004</v>
      </c>
      <c r="C2906">
        <v>4128.5050000000001</v>
      </c>
      <c r="D2906">
        <v>4087.3665000000001</v>
      </c>
      <c r="E2906">
        <v>4089.3897999999999</v>
      </c>
      <c r="F2906">
        <v>4115.4768000000004</v>
      </c>
      <c r="O2906">
        <v>4128.5050000000001</v>
      </c>
      <c r="P2906">
        <v>4089.3897999999999</v>
      </c>
    </row>
    <row r="2907" spans="1:16" x14ac:dyDescent="0.25">
      <c r="A2907" s="9">
        <v>42719</v>
      </c>
      <c r="B2907">
        <v>4074.2939999999999</v>
      </c>
      <c r="C2907">
        <v>4085.8081999999999</v>
      </c>
      <c r="D2907">
        <v>4026.2669999999998</v>
      </c>
      <c r="E2907">
        <v>4044.9106999999999</v>
      </c>
      <c r="F2907">
        <v>4074.2939999999999</v>
      </c>
      <c r="O2907">
        <v>4085.8081999999999</v>
      </c>
      <c r="P2907">
        <v>4044.9106999999999</v>
      </c>
    </row>
    <row r="2908" spans="1:16" x14ac:dyDescent="0.25">
      <c r="A2908" s="9">
        <v>42720</v>
      </c>
      <c r="B2908">
        <v>4041.4639999999999</v>
      </c>
      <c r="C2908">
        <v>4065.1747</v>
      </c>
      <c r="D2908">
        <v>4033.701</v>
      </c>
      <c r="E2908">
        <v>4055.2759000000001</v>
      </c>
      <c r="F2908">
        <v>4041.4639999999999</v>
      </c>
      <c r="O2908">
        <v>4065.1747</v>
      </c>
      <c r="P2908">
        <v>4055.2759000000001</v>
      </c>
    </row>
    <row r="2909" spans="1:16" x14ac:dyDescent="0.25">
      <c r="A2909" s="9">
        <v>42723</v>
      </c>
      <c r="B2909">
        <v>4052.4119999999998</v>
      </c>
      <c r="C2909">
        <v>4066.1578</v>
      </c>
      <c r="D2909">
        <v>4037.8762999999999</v>
      </c>
      <c r="E2909">
        <v>4051.5787</v>
      </c>
      <c r="F2909">
        <v>4052.4119999999998</v>
      </c>
      <c r="O2909">
        <v>4066.1578</v>
      </c>
      <c r="P2909">
        <v>4051.5787</v>
      </c>
    </row>
    <row r="2910" spans="1:16" x14ac:dyDescent="0.25">
      <c r="A2910" s="9">
        <v>42724</v>
      </c>
      <c r="B2910">
        <v>4046.4767999999999</v>
      </c>
      <c r="C2910">
        <v>4047.2957999999999</v>
      </c>
      <c r="D2910">
        <v>4002.0781000000002</v>
      </c>
      <c r="E2910">
        <v>4025.6662999999999</v>
      </c>
      <c r="F2910">
        <v>4046.4767999999999</v>
      </c>
      <c r="O2910">
        <v>4047.2957999999999</v>
      </c>
      <c r="P2910">
        <v>4025.6662999999999</v>
      </c>
    </row>
    <row r="2911" spans="1:16" x14ac:dyDescent="0.25">
      <c r="A2911" s="9">
        <v>42725</v>
      </c>
      <c r="B2911">
        <v>4029.1898999999999</v>
      </c>
      <c r="C2911">
        <v>4066.6478999999999</v>
      </c>
      <c r="D2911">
        <v>4029.1898999999999</v>
      </c>
      <c r="E2911">
        <v>4065.0855000000001</v>
      </c>
      <c r="F2911">
        <v>4029.1898999999999</v>
      </c>
      <c r="O2911">
        <v>4066.6478999999999</v>
      </c>
      <c r="P2911">
        <v>4065.0855000000001</v>
      </c>
    </row>
    <row r="2912" spans="1:16" x14ac:dyDescent="0.25">
      <c r="A2912" s="9">
        <v>42726</v>
      </c>
      <c r="B2912">
        <v>4062.8935000000001</v>
      </c>
      <c r="C2912">
        <v>4076.0311999999999</v>
      </c>
      <c r="D2912">
        <v>4055.3274000000001</v>
      </c>
      <c r="E2912">
        <v>4072.1624000000002</v>
      </c>
      <c r="F2912">
        <v>4062.8935000000001</v>
      </c>
      <c r="O2912">
        <v>4076.0311999999999</v>
      </c>
      <c r="P2912">
        <v>4072.1624000000002</v>
      </c>
    </row>
    <row r="2913" spans="1:16" x14ac:dyDescent="0.25">
      <c r="A2913" s="9">
        <v>42727</v>
      </c>
      <c r="B2913">
        <v>4068.4081000000001</v>
      </c>
      <c r="C2913">
        <v>4068.5095000000001</v>
      </c>
      <c r="D2913">
        <v>4017.5315000000001</v>
      </c>
      <c r="E2913">
        <v>4028.8501999999999</v>
      </c>
      <c r="F2913">
        <v>4068.4081000000001</v>
      </c>
      <c r="O2913">
        <v>4068.5095000000001</v>
      </c>
      <c r="P2913">
        <v>4028.8501999999999</v>
      </c>
    </row>
    <row r="2914" spans="1:16" x14ac:dyDescent="0.25">
      <c r="A2914" s="9">
        <v>42730</v>
      </c>
      <c r="B2914">
        <v>4015.8831</v>
      </c>
      <c r="C2914">
        <v>4041.1606999999999</v>
      </c>
      <c r="D2914">
        <v>3977.3815</v>
      </c>
      <c r="E2914">
        <v>4040.7730000000001</v>
      </c>
      <c r="F2914">
        <v>4015.8831</v>
      </c>
      <c r="O2914">
        <v>4041.1606999999999</v>
      </c>
      <c r="P2914">
        <v>4040.7730000000001</v>
      </c>
    </row>
    <row r="2915" spans="1:16" x14ac:dyDescent="0.25">
      <c r="A2915" s="9">
        <v>42731</v>
      </c>
      <c r="B2915">
        <v>4037.2103999999999</v>
      </c>
      <c r="C2915">
        <v>4057.8521999999998</v>
      </c>
      <c r="D2915">
        <v>4035.1970000000001</v>
      </c>
      <c r="E2915">
        <v>4043.0846999999999</v>
      </c>
      <c r="F2915">
        <v>4037.2103999999999</v>
      </c>
      <c r="O2915">
        <v>4057.8521999999998</v>
      </c>
      <c r="P2915">
        <v>4043.0846999999999</v>
      </c>
    </row>
    <row r="2916" spans="1:16" x14ac:dyDescent="0.25">
      <c r="A2916" s="9">
        <v>42732</v>
      </c>
      <c r="B2916">
        <v>4042.3546999999999</v>
      </c>
      <c r="C2916">
        <v>4047.2076999999999</v>
      </c>
      <c r="D2916">
        <v>4017.8629000000001</v>
      </c>
      <c r="E2916">
        <v>4026.9083000000001</v>
      </c>
      <c r="F2916">
        <v>4042.3546999999999</v>
      </c>
      <c r="O2916">
        <v>4047.2076999999999</v>
      </c>
      <c r="P2916">
        <v>4026.9083000000001</v>
      </c>
    </row>
    <row r="2917" spans="1:16" x14ac:dyDescent="0.25">
      <c r="A2917" s="9">
        <v>42733</v>
      </c>
      <c r="B2917">
        <v>4022.3681000000001</v>
      </c>
      <c r="C2917">
        <v>4037.489</v>
      </c>
      <c r="D2917">
        <v>4011.9888000000001</v>
      </c>
      <c r="E2917">
        <v>4021.2325000000001</v>
      </c>
      <c r="F2917">
        <v>4022.3681000000001</v>
      </c>
      <c r="O2917">
        <v>4037.489</v>
      </c>
      <c r="P2917">
        <v>4021.2325000000001</v>
      </c>
    </row>
    <row r="2918" spans="1:16" x14ac:dyDescent="0.25">
      <c r="A2918" s="9">
        <v>42734</v>
      </c>
      <c r="B2918">
        <v>4025.6505000000002</v>
      </c>
      <c r="C2918">
        <v>4045.3629000000001</v>
      </c>
      <c r="D2918">
        <v>4021.8868000000002</v>
      </c>
      <c r="E2918">
        <v>4040.7305999999999</v>
      </c>
      <c r="F2918">
        <v>4025.6505000000002</v>
      </c>
      <c r="O2918">
        <v>4045.3629000000001</v>
      </c>
      <c r="P2918">
        <v>4040.7305999999999</v>
      </c>
    </row>
    <row r="2919" spans="1:16" x14ac:dyDescent="0.25">
      <c r="A2919" s="9">
        <v>42738</v>
      </c>
      <c r="B2919">
        <v>4045.25</v>
      </c>
      <c r="C2919">
        <v>4081.8742000000002</v>
      </c>
      <c r="D2919">
        <v>4044.8777</v>
      </c>
      <c r="E2919">
        <v>4081.7991999999999</v>
      </c>
      <c r="F2919">
        <v>4045.25</v>
      </c>
      <c r="O2919">
        <v>4081.8742000000002</v>
      </c>
      <c r="P2919">
        <v>4081.7991999999999</v>
      </c>
    </row>
    <row r="2920" spans="1:16" x14ac:dyDescent="0.25">
      <c r="A2920" s="9">
        <v>42739</v>
      </c>
      <c r="B2920">
        <v>4080.0147000000002</v>
      </c>
      <c r="C2920">
        <v>4117.0443999999998</v>
      </c>
      <c r="D2920">
        <v>4077.5219000000002</v>
      </c>
      <c r="E2920">
        <v>4115.5258999999996</v>
      </c>
      <c r="F2920">
        <v>4080.0147000000002</v>
      </c>
      <c r="O2920">
        <v>4117.0443999999998</v>
      </c>
      <c r="P2920">
        <v>4115.5258999999996</v>
      </c>
    </row>
    <row r="2921" spans="1:16" x14ac:dyDescent="0.25">
      <c r="A2921" s="9">
        <v>42740</v>
      </c>
      <c r="B2921">
        <v>4116.2074000000002</v>
      </c>
      <c r="C2921">
        <v>4121.9310999999998</v>
      </c>
      <c r="D2921">
        <v>4107.9322000000002</v>
      </c>
      <c r="E2921">
        <v>4120.0508</v>
      </c>
      <c r="F2921">
        <v>4116.2074000000002</v>
      </c>
      <c r="O2921">
        <v>4121.9310999999998</v>
      </c>
      <c r="P2921">
        <v>4120.0508</v>
      </c>
    </row>
    <row r="2922" spans="1:16" x14ac:dyDescent="0.25">
      <c r="A2922" s="9">
        <v>42741</v>
      </c>
      <c r="B2922">
        <v>4117.5779000000002</v>
      </c>
      <c r="C2922">
        <v>4122.75</v>
      </c>
      <c r="D2922">
        <v>4097.4628000000002</v>
      </c>
      <c r="E2922">
        <v>4102.3281999999999</v>
      </c>
      <c r="F2922">
        <v>4117.5779000000002</v>
      </c>
      <c r="O2922">
        <v>4122.75</v>
      </c>
      <c r="P2922">
        <v>4102.3281999999999</v>
      </c>
    </row>
    <row r="2923" spans="1:16" x14ac:dyDescent="0.25">
      <c r="A2923" s="9">
        <v>42744</v>
      </c>
      <c r="B2923">
        <v>4101.79</v>
      </c>
      <c r="C2923">
        <v>4126.2300999999998</v>
      </c>
      <c r="D2923">
        <v>4100.4517999999998</v>
      </c>
      <c r="E2923">
        <v>4125.8226000000004</v>
      </c>
      <c r="F2923">
        <v>4101.79</v>
      </c>
      <c r="O2923">
        <v>4126.2300999999998</v>
      </c>
      <c r="P2923">
        <v>4125.8226000000004</v>
      </c>
    </row>
    <row r="2924" spans="1:16" x14ac:dyDescent="0.25">
      <c r="A2924" s="9">
        <v>42745</v>
      </c>
      <c r="B2924">
        <v>4123.4044999999996</v>
      </c>
      <c r="C2924">
        <v>4129.3225000000002</v>
      </c>
      <c r="D2924">
        <v>4110.2187000000004</v>
      </c>
      <c r="E2924">
        <v>4114.3784999999998</v>
      </c>
      <c r="F2924">
        <v>4123.4044999999996</v>
      </c>
      <c r="O2924">
        <v>4129.3225000000002</v>
      </c>
      <c r="P2924">
        <v>4114.3784999999998</v>
      </c>
    </row>
    <row r="2925" spans="1:16" x14ac:dyDescent="0.25">
      <c r="A2925" s="9">
        <v>42746</v>
      </c>
      <c r="B2925">
        <v>4110.2393000000002</v>
      </c>
      <c r="C2925">
        <v>4118.5061999999998</v>
      </c>
      <c r="D2925">
        <v>4080.7568999999999</v>
      </c>
      <c r="E2925">
        <v>4082.0614999999998</v>
      </c>
      <c r="F2925">
        <v>4110.2393000000002</v>
      </c>
      <c r="O2925">
        <v>4118.5061999999998</v>
      </c>
      <c r="P2925">
        <v>4082.0614999999998</v>
      </c>
    </row>
    <row r="2926" spans="1:16" x14ac:dyDescent="0.25">
      <c r="A2926" s="9">
        <v>42747</v>
      </c>
      <c r="B2926">
        <v>4079.7624000000001</v>
      </c>
      <c r="C2926">
        <v>4090.3377</v>
      </c>
      <c r="D2926">
        <v>4054.5315999999998</v>
      </c>
      <c r="E2926">
        <v>4057.2121999999999</v>
      </c>
      <c r="F2926">
        <v>4079.7624000000001</v>
      </c>
      <c r="O2926">
        <v>4090.3377</v>
      </c>
      <c r="P2926">
        <v>4057.2121999999999</v>
      </c>
    </row>
    <row r="2927" spans="1:16" x14ac:dyDescent="0.25">
      <c r="A2927" s="9">
        <v>42748</v>
      </c>
      <c r="B2927">
        <v>4055.2519000000002</v>
      </c>
      <c r="C2927">
        <v>4073.9706000000001</v>
      </c>
      <c r="D2927">
        <v>4043.3436999999999</v>
      </c>
      <c r="E2927">
        <v>4059.9863</v>
      </c>
      <c r="F2927">
        <v>4055.2519000000002</v>
      </c>
      <c r="O2927">
        <v>4073.9706000000001</v>
      </c>
      <c r="P2927">
        <v>4059.9863</v>
      </c>
    </row>
    <row r="2928" spans="1:16" x14ac:dyDescent="0.25">
      <c r="A2928" s="9">
        <v>42751</v>
      </c>
      <c r="B2928">
        <v>4053.8552</v>
      </c>
      <c r="C2928">
        <v>4066.163</v>
      </c>
      <c r="D2928">
        <v>3999.4544000000001</v>
      </c>
      <c r="E2928">
        <v>4063.0068000000001</v>
      </c>
      <c r="F2928">
        <v>4053.8552</v>
      </c>
      <c r="O2928">
        <v>4066.163</v>
      </c>
      <c r="P2928">
        <v>4063.0068000000001</v>
      </c>
    </row>
    <row r="2929" spans="1:16" x14ac:dyDescent="0.25">
      <c r="A2929" s="9">
        <v>42752</v>
      </c>
      <c r="B2929">
        <v>4045.5167999999999</v>
      </c>
      <c r="C2929">
        <v>4071.7858000000001</v>
      </c>
      <c r="D2929">
        <v>4035.6068</v>
      </c>
      <c r="E2929">
        <v>4071.5776999999998</v>
      </c>
      <c r="F2929">
        <v>4045.5167999999999</v>
      </c>
      <c r="O2929">
        <v>4071.7858000000001</v>
      </c>
      <c r="P2929">
        <v>4071.5776999999998</v>
      </c>
    </row>
    <row r="2930" spans="1:16" x14ac:dyDescent="0.25">
      <c r="A2930" s="9">
        <v>42753</v>
      </c>
      <c r="B2930">
        <v>4068.8474000000001</v>
      </c>
      <c r="C2930">
        <v>4105.4182000000001</v>
      </c>
      <c r="D2930">
        <v>4066.5672</v>
      </c>
      <c r="E2930">
        <v>4096.8782000000001</v>
      </c>
      <c r="F2930">
        <v>4068.8474000000001</v>
      </c>
      <c r="O2930">
        <v>4105.4182000000001</v>
      </c>
      <c r="P2930">
        <v>4096.8782000000001</v>
      </c>
    </row>
    <row r="2931" spans="1:16" x14ac:dyDescent="0.25">
      <c r="A2931" s="9">
        <v>42754</v>
      </c>
      <c r="B2931">
        <v>4088.9774000000002</v>
      </c>
      <c r="C2931">
        <v>4106.8441999999995</v>
      </c>
      <c r="D2931">
        <v>4080.8087</v>
      </c>
      <c r="E2931">
        <v>4087.6736000000001</v>
      </c>
      <c r="F2931">
        <v>4088.9774000000002</v>
      </c>
      <c r="O2931">
        <v>4106.8441999999995</v>
      </c>
      <c r="P2931">
        <v>4087.6736000000001</v>
      </c>
    </row>
    <row r="2932" spans="1:16" x14ac:dyDescent="0.25">
      <c r="A2932" s="9">
        <v>42755</v>
      </c>
      <c r="B2932">
        <v>4084.2538</v>
      </c>
      <c r="C2932">
        <v>4126.1460999999999</v>
      </c>
      <c r="D2932">
        <v>4083.9351999999999</v>
      </c>
      <c r="E2932">
        <v>4123.6916000000001</v>
      </c>
      <c r="F2932">
        <v>4084.2538</v>
      </c>
      <c r="O2932">
        <v>4126.1460999999999</v>
      </c>
      <c r="P2932">
        <v>4123.6916000000001</v>
      </c>
    </row>
    <row r="2933" spans="1:16" x14ac:dyDescent="0.25">
      <c r="A2933" s="9">
        <v>42758</v>
      </c>
      <c r="B2933">
        <v>4127.1683999999996</v>
      </c>
      <c r="C2933">
        <v>4146.7030999999997</v>
      </c>
      <c r="D2933">
        <v>4119.4970000000003</v>
      </c>
      <c r="E2933">
        <v>4128.5239000000001</v>
      </c>
      <c r="F2933">
        <v>4127.1683999999996</v>
      </c>
      <c r="O2933">
        <v>4146.7030999999997</v>
      </c>
      <c r="P2933">
        <v>4128.5239000000001</v>
      </c>
    </row>
    <row r="2934" spans="1:16" x14ac:dyDescent="0.25">
      <c r="A2934" s="9">
        <v>42759</v>
      </c>
      <c r="B2934">
        <v>4125.1139000000003</v>
      </c>
      <c r="C2934">
        <v>4150.8046999999997</v>
      </c>
      <c r="D2934">
        <v>4123.5380999999998</v>
      </c>
      <c r="E2934">
        <v>4144.1997000000001</v>
      </c>
      <c r="F2934">
        <v>4125.1139000000003</v>
      </c>
      <c r="O2934">
        <v>4150.8046999999997</v>
      </c>
      <c r="P2934">
        <v>4144.1997000000001</v>
      </c>
    </row>
    <row r="2935" spans="1:16" x14ac:dyDescent="0.25">
      <c r="A2935" s="9">
        <v>42760</v>
      </c>
      <c r="B2935">
        <v>4139.8509999999997</v>
      </c>
      <c r="C2935">
        <v>4153.4047</v>
      </c>
      <c r="D2935">
        <v>4131.9243999999999</v>
      </c>
      <c r="E2935">
        <v>4150.0653000000002</v>
      </c>
      <c r="F2935">
        <v>4139.8509999999997</v>
      </c>
      <c r="O2935">
        <v>4153.4047</v>
      </c>
      <c r="P2935">
        <v>4150.0653000000002</v>
      </c>
    </row>
    <row r="2936" spans="1:16" x14ac:dyDescent="0.25">
      <c r="A2936" s="9">
        <v>42761</v>
      </c>
      <c r="B2936">
        <v>4152.0573000000004</v>
      </c>
      <c r="C2936">
        <v>4170.0099</v>
      </c>
      <c r="D2936">
        <v>4151.8804</v>
      </c>
      <c r="E2936">
        <v>4157.8747000000003</v>
      </c>
      <c r="F2936">
        <v>4152.0573000000004</v>
      </c>
      <c r="O2936">
        <v>4170.0099</v>
      </c>
      <c r="P2936">
        <v>4157.8747000000003</v>
      </c>
    </row>
    <row r="2937" spans="1:16" x14ac:dyDescent="0.25">
      <c r="A2937" s="9">
        <v>42769</v>
      </c>
      <c r="B2937">
        <v>4158.8552</v>
      </c>
      <c r="C2937">
        <v>4160.2627000000002</v>
      </c>
      <c r="D2937">
        <v>4127.0101999999997</v>
      </c>
      <c r="E2937">
        <v>4131.7710999999999</v>
      </c>
      <c r="F2937">
        <v>4158.8552</v>
      </c>
      <c r="O2937">
        <v>4160.2627000000002</v>
      </c>
      <c r="P2937">
        <v>4131.7710999999999</v>
      </c>
    </row>
    <row r="2938" spans="1:16" x14ac:dyDescent="0.25">
      <c r="A2938" s="9">
        <v>42772</v>
      </c>
      <c r="B2938">
        <v>4135.8697000000002</v>
      </c>
      <c r="C2938">
        <v>4153.7532000000001</v>
      </c>
      <c r="D2938">
        <v>4126.7348000000002</v>
      </c>
      <c r="E2938">
        <v>4144.0546000000004</v>
      </c>
      <c r="F2938">
        <v>4135.8697000000002</v>
      </c>
      <c r="O2938">
        <v>4153.7532000000001</v>
      </c>
      <c r="P2938">
        <v>4144.0546000000004</v>
      </c>
    </row>
    <row r="2939" spans="1:16" x14ac:dyDescent="0.25">
      <c r="A2939" s="9">
        <v>42773</v>
      </c>
      <c r="B2939">
        <v>4140.9669000000004</v>
      </c>
      <c r="C2939">
        <v>4149.5906999999997</v>
      </c>
      <c r="D2939">
        <v>4128.0374000000002</v>
      </c>
      <c r="E2939">
        <v>4146.8599999999997</v>
      </c>
      <c r="F2939">
        <v>4140.9669000000004</v>
      </c>
      <c r="O2939">
        <v>4149.5906999999997</v>
      </c>
      <c r="P2939">
        <v>4146.8599999999997</v>
      </c>
    </row>
    <row r="2940" spans="1:16" x14ac:dyDescent="0.25">
      <c r="A2940" s="9">
        <v>42774</v>
      </c>
      <c r="B2940">
        <v>4141.1526999999996</v>
      </c>
      <c r="C2940">
        <v>4161.9494999999997</v>
      </c>
      <c r="D2940">
        <v>4123.2713999999996</v>
      </c>
      <c r="E2940">
        <v>4161.7524000000003</v>
      </c>
      <c r="F2940">
        <v>4141.1526999999996</v>
      </c>
      <c r="O2940">
        <v>4161.9494999999997</v>
      </c>
      <c r="P2940">
        <v>4161.7524000000003</v>
      </c>
    </row>
    <row r="2941" spans="1:16" x14ac:dyDescent="0.25">
      <c r="A2941" s="9">
        <v>42775</v>
      </c>
      <c r="B2941">
        <v>4161.0360000000001</v>
      </c>
      <c r="C2941">
        <v>4191.3621999999996</v>
      </c>
      <c r="D2941">
        <v>4158.6442999999999</v>
      </c>
      <c r="E2941">
        <v>4179.7731000000003</v>
      </c>
      <c r="F2941">
        <v>4161.0360000000001</v>
      </c>
      <c r="O2941">
        <v>4191.3621999999996</v>
      </c>
      <c r="P2941">
        <v>4179.7731000000003</v>
      </c>
    </row>
    <row r="2942" spans="1:16" x14ac:dyDescent="0.25">
      <c r="A2942" s="9">
        <v>42776</v>
      </c>
      <c r="B2942">
        <v>4181.6373999999996</v>
      </c>
      <c r="C2942">
        <v>4213.9943999999996</v>
      </c>
      <c r="D2942">
        <v>4180.2074000000002</v>
      </c>
      <c r="E2942">
        <v>4206.2857999999997</v>
      </c>
      <c r="F2942">
        <v>4181.6373999999996</v>
      </c>
      <c r="O2942">
        <v>4213.9943999999996</v>
      </c>
      <c r="P2942">
        <v>4206.2857999999997</v>
      </c>
    </row>
    <row r="2943" spans="1:16" x14ac:dyDescent="0.25">
      <c r="A2943" s="9">
        <v>42779</v>
      </c>
      <c r="B2943">
        <v>4209.9694</v>
      </c>
      <c r="C2943">
        <v>4240.7015000000001</v>
      </c>
      <c r="D2943">
        <v>4209.1358</v>
      </c>
      <c r="E2943">
        <v>4237.6553999999996</v>
      </c>
      <c r="F2943">
        <v>4209.9694</v>
      </c>
      <c r="O2943">
        <v>4240.7015000000001</v>
      </c>
      <c r="P2943">
        <v>4237.6553999999996</v>
      </c>
    </row>
    <row r="2944" spans="1:16" x14ac:dyDescent="0.25">
      <c r="A2944" s="9">
        <v>42780</v>
      </c>
      <c r="B2944">
        <v>4238.7419</v>
      </c>
      <c r="C2944">
        <v>4241.9566000000004</v>
      </c>
      <c r="D2944">
        <v>4217.0105000000003</v>
      </c>
      <c r="E2944">
        <v>4228.7527</v>
      </c>
      <c r="F2944">
        <v>4238.7419</v>
      </c>
      <c r="O2944">
        <v>4241.9566000000004</v>
      </c>
      <c r="P2944">
        <v>4228.7527</v>
      </c>
    </row>
    <row r="2945" spans="1:16" x14ac:dyDescent="0.25">
      <c r="A2945" s="9">
        <v>42781</v>
      </c>
      <c r="B2945">
        <v>4229.1385</v>
      </c>
      <c r="C2945">
        <v>4256.8584000000001</v>
      </c>
      <c r="D2945">
        <v>4217.5658000000003</v>
      </c>
      <c r="E2945">
        <v>4225.6727000000001</v>
      </c>
      <c r="F2945">
        <v>4229.1385</v>
      </c>
      <c r="O2945">
        <v>4256.8584000000001</v>
      </c>
      <c r="P2945">
        <v>4225.6727000000001</v>
      </c>
    </row>
    <row r="2946" spans="1:16" x14ac:dyDescent="0.25">
      <c r="A2946" s="9">
        <v>42782</v>
      </c>
      <c r="B2946">
        <v>4224.7437</v>
      </c>
      <c r="C2946">
        <v>4248.3361999999997</v>
      </c>
      <c r="D2946">
        <v>4219.6291000000001</v>
      </c>
      <c r="E2946">
        <v>4248.3361999999997</v>
      </c>
      <c r="F2946">
        <v>4224.7437</v>
      </c>
      <c r="O2946">
        <v>4248.3361999999997</v>
      </c>
      <c r="P2946">
        <v>4248.3361999999997</v>
      </c>
    </row>
    <row r="2947" spans="1:16" x14ac:dyDescent="0.25">
      <c r="A2947" s="9">
        <v>42783</v>
      </c>
      <c r="B2947">
        <v>4250.9488000000001</v>
      </c>
      <c r="C2947">
        <v>4258.6788999999999</v>
      </c>
      <c r="D2947">
        <v>4215.4967999999999</v>
      </c>
      <c r="E2947">
        <v>4218.5583999999999</v>
      </c>
      <c r="F2947">
        <v>4250.9488000000001</v>
      </c>
      <c r="O2947">
        <v>4258.6788999999999</v>
      </c>
      <c r="P2947">
        <v>4218.5583999999999</v>
      </c>
    </row>
    <row r="2948" spans="1:16" x14ac:dyDescent="0.25">
      <c r="A2948" s="9">
        <v>42786</v>
      </c>
      <c r="B2948">
        <v>4219.1583000000001</v>
      </c>
      <c r="C2948">
        <v>4295.3719000000001</v>
      </c>
      <c r="D2948">
        <v>4219.1583000000001</v>
      </c>
      <c r="E2948">
        <v>4293.0927000000001</v>
      </c>
      <c r="F2948">
        <v>4219.1583000000001</v>
      </c>
      <c r="O2948">
        <v>4295.3719000000001</v>
      </c>
      <c r="P2948">
        <v>4293.0927000000001</v>
      </c>
    </row>
    <row r="2949" spans="1:16" x14ac:dyDescent="0.25">
      <c r="A2949" s="9">
        <v>42787</v>
      </c>
      <c r="B2949">
        <v>4295.9645</v>
      </c>
      <c r="C2949">
        <v>4312.4062000000004</v>
      </c>
      <c r="D2949">
        <v>4289.5113000000001</v>
      </c>
      <c r="E2949">
        <v>4300.0060000000003</v>
      </c>
      <c r="F2949">
        <v>4295.9645</v>
      </c>
      <c r="O2949">
        <v>4312.4062000000004</v>
      </c>
      <c r="P2949">
        <v>4300.0060000000003</v>
      </c>
    </row>
    <row r="2950" spans="1:16" x14ac:dyDescent="0.25">
      <c r="A2950" s="9">
        <v>42788</v>
      </c>
      <c r="B2950">
        <v>4298.5739999999996</v>
      </c>
      <c r="C2950">
        <v>4324.9471999999996</v>
      </c>
      <c r="D2950">
        <v>4296.1617999999999</v>
      </c>
      <c r="E2950">
        <v>4324.5401000000002</v>
      </c>
      <c r="F2950">
        <v>4298.5739999999996</v>
      </c>
      <c r="O2950">
        <v>4324.9471999999996</v>
      </c>
      <c r="P2950">
        <v>4324.5401000000002</v>
      </c>
    </row>
    <row r="2951" spans="1:16" x14ac:dyDescent="0.25">
      <c r="A2951" s="9">
        <v>42789</v>
      </c>
      <c r="B2951">
        <v>4322.0142999999998</v>
      </c>
      <c r="C2951">
        <v>4329.7268000000004</v>
      </c>
      <c r="D2951">
        <v>4284.9408999999996</v>
      </c>
      <c r="E2951">
        <v>4302.6719999999996</v>
      </c>
      <c r="F2951">
        <v>4322.0142999999998</v>
      </c>
      <c r="O2951">
        <v>4329.7268000000004</v>
      </c>
      <c r="P2951">
        <v>4302.6719999999996</v>
      </c>
    </row>
    <row r="2952" spans="1:16" x14ac:dyDescent="0.25">
      <c r="A2952" s="9">
        <v>42790</v>
      </c>
      <c r="B2952">
        <v>4296.9929000000002</v>
      </c>
      <c r="C2952">
        <v>4297.7780000000002</v>
      </c>
      <c r="D2952">
        <v>4272.6772000000001</v>
      </c>
      <c r="E2952">
        <v>4296.5137999999997</v>
      </c>
      <c r="F2952">
        <v>4296.9929000000002</v>
      </c>
      <c r="O2952">
        <v>4297.7780000000002</v>
      </c>
      <c r="P2952">
        <v>4296.5137999999997</v>
      </c>
    </row>
    <row r="2953" spans="1:16" x14ac:dyDescent="0.25">
      <c r="A2953" s="9">
        <v>42793</v>
      </c>
      <c r="B2953">
        <v>4295.5712000000003</v>
      </c>
      <c r="C2953">
        <v>4295.5712000000003</v>
      </c>
      <c r="D2953">
        <v>4252.1112000000003</v>
      </c>
      <c r="E2953">
        <v>4256.8621999999996</v>
      </c>
      <c r="F2953">
        <v>4295.5712000000003</v>
      </c>
      <c r="O2953">
        <v>4295.5712000000003</v>
      </c>
      <c r="P2953">
        <v>4256.8621999999996</v>
      </c>
    </row>
    <row r="2954" spans="1:16" x14ac:dyDescent="0.25">
      <c r="A2954" s="9">
        <v>42794</v>
      </c>
      <c r="B2954">
        <v>4256.9018999999998</v>
      </c>
      <c r="C2954">
        <v>4278.6129000000001</v>
      </c>
      <c r="D2954">
        <v>4256.8541999999998</v>
      </c>
      <c r="E2954">
        <v>4275.4306999999999</v>
      </c>
      <c r="F2954">
        <v>4256.9018999999998</v>
      </c>
      <c r="O2954">
        <v>4278.6129000000001</v>
      </c>
      <c r="P2954">
        <v>4275.4306999999999</v>
      </c>
    </row>
    <row r="2955" spans="1:16" x14ac:dyDescent="0.25">
      <c r="A2955" s="9">
        <v>42795</v>
      </c>
      <c r="B2955">
        <v>4275.6484</v>
      </c>
      <c r="C2955">
        <v>4295.1157999999996</v>
      </c>
      <c r="D2955">
        <v>4271.0192999999999</v>
      </c>
      <c r="E2955">
        <v>4278.9462000000003</v>
      </c>
      <c r="F2955">
        <v>4275.6484</v>
      </c>
      <c r="O2955">
        <v>4295.1157999999996</v>
      </c>
      <c r="P2955">
        <v>4278.9462000000003</v>
      </c>
    </row>
    <row r="2956" spans="1:16" x14ac:dyDescent="0.25">
      <c r="A2956" s="9">
        <v>42796</v>
      </c>
      <c r="B2956">
        <v>4281.7593999999999</v>
      </c>
      <c r="C2956">
        <v>4288.7492000000002</v>
      </c>
      <c r="D2956">
        <v>4255.9355999999998</v>
      </c>
      <c r="E2956">
        <v>4257.5456999999997</v>
      </c>
      <c r="F2956">
        <v>4281.7593999999999</v>
      </c>
      <c r="O2956">
        <v>4288.7492000000002</v>
      </c>
      <c r="P2956">
        <v>4257.5456999999997</v>
      </c>
    </row>
    <row r="2957" spans="1:16" x14ac:dyDescent="0.25">
      <c r="A2957" s="9">
        <v>42797</v>
      </c>
      <c r="B2957">
        <v>4247.9435000000003</v>
      </c>
      <c r="C2957">
        <v>4259.6207000000004</v>
      </c>
      <c r="D2957">
        <v>4235.0264999999999</v>
      </c>
      <c r="E2957">
        <v>4259.2019</v>
      </c>
      <c r="F2957">
        <v>4247.9435000000003</v>
      </c>
      <c r="O2957">
        <v>4259.6207000000004</v>
      </c>
      <c r="P2957">
        <v>4259.2019</v>
      </c>
    </row>
    <row r="2958" spans="1:16" x14ac:dyDescent="0.25">
      <c r="A2958" s="9">
        <v>42800</v>
      </c>
      <c r="B2958">
        <v>4257.4557999999997</v>
      </c>
      <c r="C2958">
        <v>4283.9503999999997</v>
      </c>
      <c r="D2958">
        <v>4257.3413</v>
      </c>
      <c r="E2958">
        <v>4280.9723999999997</v>
      </c>
      <c r="F2958">
        <v>4257.4557999999997</v>
      </c>
      <c r="O2958">
        <v>4283.9503999999997</v>
      </c>
      <c r="P2958">
        <v>4280.9723999999997</v>
      </c>
    </row>
    <row r="2959" spans="1:16" x14ac:dyDescent="0.25">
      <c r="A2959" s="9">
        <v>42801</v>
      </c>
      <c r="B2959">
        <v>4277.2737999999999</v>
      </c>
      <c r="C2959">
        <v>4286.1918999999998</v>
      </c>
      <c r="D2959">
        <v>4268.7484000000004</v>
      </c>
      <c r="E2959">
        <v>4285.91</v>
      </c>
      <c r="F2959">
        <v>4277.2737999999999</v>
      </c>
      <c r="O2959">
        <v>4286.1918999999998</v>
      </c>
      <c r="P2959">
        <v>4285.91</v>
      </c>
    </row>
    <row r="2960" spans="1:16" x14ac:dyDescent="0.25">
      <c r="A2960" s="9">
        <v>42802</v>
      </c>
      <c r="B2960">
        <v>4282.9314000000004</v>
      </c>
      <c r="C2960">
        <v>4282.9314000000004</v>
      </c>
      <c r="D2960">
        <v>4264.2647999999999</v>
      </c>
      <c r="E2960">
        <v>4274.5475999999999</v>
      </c>
      <c r="F2960">
        <v>4282.9314000000004</v>
      </c>
      <c r="O2960">
        <v>4282.9314000000004</v>
      </c>
      <c r="P2960">
        <v>4274.5475999999999</v>
      </c>
    </row>
    <row r="2961" spans="1:16" x14ac:dyDescent="0.25">
      <c r="A2961" s="9">
        <v>42803</v>
      </c>
      <c r="B2961">
        <v>4267.5348000000004</v>
      </c>
      <c r="C2961">
        <v>4267.6477999999997</v>
      </c>
      <c r="D2961">
        <v>4228.8616000000002</v>
      </c>
      <c r="E2961">
        <v>4240.9549999999999</v>
      </c>
      <c r="F2961">
        <v>4267.5348000000004</v>
      </c>
      <c r="O2961">
        <v>4267.6477999999997</v>
      </c>
      <c r="P2961">
        <v>4240.9549999999999</v>
      </c>
    </row>
    <row r="2962" spans="1:16" x14ac:dyDescent="0.25">
      <c r="A2962" s="9">
        <v>42804</v>
      </c>
      <c r="B2962">
        <v>4236.5594000000001</v>
      </c>
      <c r="C2962">
        <v>4253.6908999999996</v>
      </c>
      <c r="D2962">
        <v>4235.9876000000004</v>
      </c>
      <c r="E2962">
        <v>4244.6923999999999</v>
      </c>
      <c r="F2962">
        <v>4236.5594000000001</v>
      </c>
      <c r="O2962">
        <v>4253.6908999999996</v>
      </c>
      <c r="P2962">
        <v>4244.6923999999999</v>
      </c>
    </row>
    <row r="2963" spans="1:16" x14ac:dyDescent="0.25">
      <c r="A2963" s="9">
        <v>42807</v>
      </c>
      <c r="B2963">
        <v>4240.3446000000004</v>
      </c>
      <c r="C2963">
        <v>4285.4746999999998</v>
      </c>
      <c r="D2963">
        <v>4223.6945999999998</v>
      </c>
      <c r="E2963">
        <v>4285.4746999999998</v>
      </c>
      <c r="F2963">
        <v>4240.3446000000004</v>
      </c>
      <c r="O2963">
        <v>4285.4746999999998</v>
      </c>
      <c r="P2963">
        <v>4285.4746999999998</v>
      </c>
    </row>
    <row r="2964" spans="1:16" x14ac:dyDescent="0.25">
      <c r="A2964" s="9">
        <v>42808</v>
      </c>
      <c r="B2964">
        <v>4283.3311999999996</v>
      </c>
      <c r="C2964">
        <v>4295.1103999999996</v>
      </c>
      <c r="D2964">
        <v>4276.0236000000004</v>
      </c>
      <c r="E2964">
        <v>4283.6686</v>
      </c>
      <c r="F2964">
        <v>4283.3311999999996</v>
      </c>
      <c r="O2964">
        <v>4295.1103999999996</v>
      </c>
      <c r="P2964">
        <v>4283.6686</v>
      </c>
    </row>
    <row r="2965" spans="1:16" x14ac:dyDescent="0.25">
      <c r="A2965" s="9">
        <v>42809</v>
      </c>
      <c r="B2965">
        <v>4278.9853999999996</v>
      </c>
      <c r="C2965">
        <v>4301.3972999999996</v>
      </c>
      <c r="D2965">
        <v>4276.6469999999999</v>
      </c>
      <c r="E2965">
        <v>4298.0825000000004</v>
      </c>
      <c r="F2965">
        <v>4278.9853999999996</v>
      </c>
      <c r="O2965">
        <v>4301.3972999999996</v>
      </c>
      <c r="P2965">
        <v>4298.0825000000004</v>
      </c>
    </row>
    <row r="2966" spans="1:16" x14ac:dyDescent="0.25">
      <c r="A2966" s="9">
        <v>42810</v>
      </c>
      <c r="B2966">
        <v>4304.0793999999996</v>
      </c>
      <c r="C2966">
        <v>4325.5916999999999</v>
      </c>
      <c r="D2966">
        <v>4304.0793999999996</v>
      </c>
      <c r="E2966">
        <v>4314.3230000000003</v>
      </c>
      <c r="F2966">
        <v>4304.0793999999996</v>
      </c>
      <c r="O2966">
        <v>4325.5916999999999</v>
      </c>
      <c r="P2966">
        <v>4314.3230000000003</v>
      </c>
    </row>
    <row r="2967" spans="1:16" x14ac:dyDescent="0.25">
      <c r="A2967" s="9">
        <v>42811</v>
      </c>
      <c r="B2967">
        <v>4316.6283000000003</v>
      </c>
      <c r="C2967">
        <v>4319.6235999999999</v>
      </c>
      <c r="D2967">
        <v>4262.2438000000002</v>
      </c>
      <c r="E2967">
        <v>4268.7757000000001</v>
      </c>
      <c r="F2967">
        <v>4316.6283000000003</v>
      </c>
      <c r="O2967">
        <v>4319.6235999999999</v>
      </c>
      <c r="P2967">
        <v>4268.7757000000001</v>
      </c>
    </row>
    <row r="2968" spans="1:16" x14ac:dyDescent="0.25">
      <c r="A2968" s="9">
        <v>42814</v>
      </c>
      <c r="B2968">
        <v>4279.3446000000004</v>
      </c>
      <c r="C2968">
        <v>4290.8618999999999</v>
      </c>
      <c r="D2968">
        <v>4262.0348000000004</v>
      </c>
      <c r="E2968">
        <v>4289.3019999999997</v>
      </c>
      <c r="F2968">
        <v>4279.3446000000004</v>
      </c>
      <c r="O2968">
        <v>4290.8618999999999</v>
      </c>
      <c r="P2968">
        <v>4289.3019999999997</v>
      </c>
    </row>
    <row r="2969" spans="1:16" x14ac:dyDescent="0.25">
      <c r="A2969" s="9">
        <v>42815</v>
      </c>
      <c r="B2969">
        <v>4290.7740000000003</v>
      </c>
      <c r="C2969">
        <v>4331.3872000000001</v>
      </c>
      <c r="D2969">
        <v>4286.8998000000001</v>
      </c>
      <c r="E2969">
        <v>4331.3252000000002</v>
      </c>
      <c r="F2969">
        <v>4290.7740000000003</v>
      </c>
      <c r="O2969">
        <v>4331.3872000000001</v>
      </c>
      <c r="P2969">
        <v>4331.3252000000002</v>
      </c>
    </row>
    <row r="2970" spans="1:16" x14ac:dyDescent="0.25">
      <c r="A2970" s="9">
        <v>42816</v>
      </c>
      <c r="B2970">
        <v>4308.7870000000003</v>
      </c>
      <c r="C2970">
        <v>4325.7523000000001</v>
      </c>
      <c r="D2970">
        <v>4290.3256000000001</v>
      </c>
      <c r="E2970">
        <v>4307.3765000000003</v>
      </c>
      <c r="F2970">
        <v>4308.7870000000003</v>
      </c>
      <c r="O2970">
        <v>4325.7523000000001</v>
      </c>
      <c r="P2970">
        <v>4307.3765000000003</v>
      </c>
    </row>
    <row r="2971" spans="1:16" x14ac:dyDescent="0.25">
      <c r="A2971" s="9">
        <v>42817</v>
      </c>
      <c r="B2971">
        <v>4309.8752000000004</v>
      </c>
      <c r="C2971">
        <v>4328.7939999999999</v>
      </c>
      <c r="D2971">
        <v>4280.6587</v>
      </c>
      <c r="E2971">
        <v>4316.1215000000002</v>
      </c>
      <c r="F2971">
        <v>4309.8752000000004</v>
      </c>
      <c r="O2971">
        <v>4328.7939999999999</v>
      </c>
      <c r="P2971">
        <v>4316.1215000000002</v>
      </c>
    </row>
    <row r="2972" spans="1:16" x14ac:dyDescent="0.25">
      <c r="A2972" s="9">
        <v>42818</v>
      </c>
      <c r="B2972">
        <v>4315.5733</v>
      </c>
      <c r="C2972">
        <v>4364.0600999999997</v>
      </c>
      <c r="D2972">
        <v>4313.7646999999997</v>
      </c>
      <c r="E2972">
        <v>4354.3101999999999</v>
      </c>
      <c r="F2972">
        <v>4315.5733</v>
      </c>
      <c r="O2972">
        <v>4364.0600999999997</v>
      </c>
      <c r="P2972">
        <v>4354.3101999999999</v>
      </c>
    </row>
    <row r="2973" spans="1:16" x14ac:dyDescent="0.25">
      <c r="A2973" s="9">
        <v>42821</v>
      </c>
      <c r="B2973">
        <v>4357.9867000000004</v>
      </c>
      <c r="C2973">
        <v>4382.4890999999998</v>
      </c>
      <c r="D2973">
        <v>4336.9929000000002</v>
      </c>
      <c r="E2973">
        <v>4341.2856000000002</v>
      </c>
      <c r="F2973">
        <v>4357.9867000000004</v>
      </c>
      <c r="O2973">
        <v>4382.4890999999998</v>
      </c>
      <c r="P2973">
        <v>4341.2856000000002</v>
      </c>
    </row>
    <row r="2974" spans="1:16" x14ac:dyDescent="0.25">
      <c r="A2974" s="9">
        <v>42822</v>
      </c>
      <c r="B2974">
        <v>4340.9849000000004</v>
      </c>
      <c r="C2974">
        <v>4341.9498999999996</v>
      </c>
      <c r="D2974">
        <v>4313.6466</v>
      </c>
      <c r="E2974">
        <v>4326.3616000000002</v>
      </c>
      <c r="F2974">
        <v>4340.9849000000004</v>
      </c>
      <c r="O2974">
        <v>4341.9498999999996</v>
      </c>
      <c r="P2974">
        <v>4326.3616000000002</v>
      </c>
    </row>
    <row r="2975" spans="1:16" x14ac:dyDescent="0.25">
      <c r="A2975" s="9">
        <v>42823</v>
      </c>
      <c r="B2975">
        <v>4328.5583999999999</v>
      </c>
      <c r="C2975">
        <v>4342.7358999999997</v>
      </c>
      <c r="D2975">
        <v>4302.0535</v>
      </c>
      <c r="E2975">
        <v>4319.6202000000003</v>
      </c>
      <c r="F2975">
        <v>4328.5583999999999</v>
      </c>
      <c r="O2975">
        <v>4342.7358999999997</v>
      </c>
      <c r="P2975">
        <v>4319.6202000000003</v>
      </c>
    </row>
    <row r="2976" spans="1:16" x14ac:dyDescent="0.25">
      <c r="A2976" s="9">
        <v>42824</v>
      </c>
      <c r="B2976">
        <v>4315.8459999999995</v>
      </c>
      <c r="C2976">
        <v>4321.9039000000002</v>
      </c>
      <c r="D2976">
        <v>4264.0612000000001</v>
      </c>
      <c r="E2976">
        <v>4290.8163999999997</v>
      </c>
      <c r="F2976">
        <v>4315.8459999999995</v>
      </c>
      <c r="O2976">
        <v>4321.9039000000002</v>
      </c>
      <c r="P2976">
        <v>4290.8163999999997</v>
      </c>
    </row>
    <row r="2977" spans="1:16" x14ac:dyDescent="0.25">
      <c r="A2977" s="9">
        <v>42825</v>
      </c>
      <c r="B2977">
        <v>4287.7629999999999</v>
      </c>
      <c r="C2977">
        <v>4325.2187999999996</v>
      </c>
      <c r="D2977">
        <v>4284.4151000000002</v>
      </c>
      <c r="E2977">
        <v>4323.9609</v>
      </c>
      <c r="F2977">
        <v>4287.7629999999999</v>
      </c>
      <c r="O2977">
        <v>4325.2187999999996</v>
      </c>
      <c r="P2977">
        <v>4323.9609</v>
      </c>
    </row>
    <row r="2978" spans="1:16" x14ac:dyDescent="0.25">
      <c r="A2978" s="9">
        <v>42830</v>
      </c>
      <c r="B2978">
        <v>4352.9916999999996</v>
      </c>
      <c r="C2978">
        <v>4382.4218000000001</v>
      </c>
      <c r="D2978">
        <v>4343.2424000000001</v>
      </c>
      <c r="E2978">
        <v>4382.4218000000001</v>
      </c>
      <c r="F2978">
        <v>4352.9916999999996</v>
      </c>
      <c r="O2978">
        <v>4382.4218000000001</v>
      </c>
      <c r="P2978">
        <v>4382.4218000000001</v>
      </c>
    </row>
    <row r="2979" spans="1:16" x14ac:dyDescent="0.25">
      <c r="A2979" s="9">
        <v>42831</v>
      </c>
      <c r="B2979">
        <v>4387.2259000000004</v>
      </c>
      <c r="C2979">
        <v>4400.6414000000004</v>
      </c>
      <c r="D2979">
        <v>4374.0496000000003</v>
      </c>
      <c r="E2979">
        <v>4400.0482000000002</v>
      </c>
      <c r="F2979">
        <v>4387.2259000000004</v>
      </c>
      <c r="O2979">
        <v>4400.6414000000004</v>
      </c>
      <c r="P2979">
        <v>4400.0482000000002</v>
      </c>
    </row>
    <row r="2980" spans="1:16" x14ac:dyDescent="0.25">
      <c r="A2980" s="9">
        <v>42832</v>
      </c>
      <c r="B2980">
        <v>4394.8869000000004</v>
      </c>
      <c r="C2980">
        <v>4416.2816999999995</v>
      </c>
      <c r="D2980">
        <v>4381.6750000000002</v>
      </c>
      <c r="E2980">
        <v>4407.7461000000003</v>
      </c>
      <c r="F2980">
        <v>4394.8869000000004</v>
      </c>
      <c r="O2980">
        <v>4416.2816999999995</v>
      </c>
      <c r="P2980">
        <v>4407.7461000000003</v>
      </c>
    </row>
    <row r="2981" spans="1:16" x14ac:dyDescent="0.25">
      <c r="A2981" s="9">
        <v>42835</v>
      </c>
      <c r="B2981">
        <v>4412.7340000000004</v>
      </c>
      <c r="C2981">
        <v>4417.0401000000002</v>
      </c>
      <c r="D2981">
        <v>4399.3058000000001</v>
      </c>
      <c r="E2981">
        <v>4405.8489</v>
      </c>
      <c r="F2981">
        <v>4412.7340000000004</v>
      </c>
      <c r="O2981">
        <v>4417.0401000000002</v>
      </c>
      <c r="P2981">
        <v>4405.8489</v>
      </c>
    </row>
    <row r="2982" spans="1:16" x14ac:dyDescent="0.25">
      <c r="A2982" s="9">
        <v>42836</v>
      </c>
      <c r="B2982">
        <v>4410.5086000000001</v>
      </c>
      <c r="C2982">
        <v>4430.2749000000003</v>
      </c>
      <c r="D2982">
        <v>4352.5329000000002</v>
      </c>
      <c r="E2982">
        <v>4421.5673999999999</v>
      </c>
      <c r="F2982">
        <v>4410.5086000000001</v>
      </c>
      <c r="O2982">
        <v>4430.2749000000003</v>
      </c>
      <c r="P2982">
        <v>4421.5673999999999</v>
      </c>
    </row>
    <row r="2983" spans="1:16" x14ac:dyDescent="0.25">
      <c r="A2983" s="9">
        <v>42837</v>
      </c>
      <c r="B2983">
        <v>4419.5374000000002</v>
      </c>
      <c r="C2983">
        <v>4446.3964999999998</v>
      </c>
      <c r="D2983">
        <v>4399.7011000000002</v>
      </c>
      <c r="E2983">
        <v>4423.2730000000001</v>
      </c>
      <c r="F2983">
        <v>4419.5374000000002</v>
      </c>
      <c r="O2983">
        <v>4446.3964999999998</v>
      </c>
      <c r="P2983">
        <v>4423.2730000000001</v>
      </c>
    </row>
    <row r="2984" spans="1:16" x14ac:dyDescent="0.25">
      <c r="A2984" s="9">
        <v>42838</v>
      </c>
      <c r="B2984">
        <v>4410.4251000000004</v>
      </c>
      <c r="C2984">
        <v>4454.0469000000003</v>
      </c>
      <c r="D2984">
        <v>4407.3378000000002</v>
      </c>
      <c r="E2984">
        <v>4450.6224000000002</v>
      </c>
      <c r="F2984">
        <v>4410.4251000000004</v>
      </c>
      <c r="O2984">
        <v>4454.0469000000003</v>
      </c>
      <c r="P2984">
        <v>4450.6224000000002</v>
      </c>
    </row>
    <row r="2985" spans="1:16" x14ac:dyDescent="0.25">
      <c r="A2985" s="9">
        <v>42839</v>
      </c>
      <c r="B2985">
        <v>4450.5213999999996</v>
      </c>
      <c r="C2985">
        <v>4454.5856000000003</v>
      </c>
      <c r="D2985">
        <v>4389.8640999999998</v>
      </c>
      <c r="E2985">
        <v>4397.7294000000002</v>
      </c>
      <c r="F2985">
        <v>4450.5213999999996</v>
      </c>
      <c r="O2985">
        <v>4454.5856000000003</v>
      </c>
      <c r="P2985">
        <v>4397.7294000000002</v>
      </c>
    </row>
    <row r="2986" spans="1:16" x14ac:dyDescent="0.25">
      <c r="A2986" s="9">
        <v>42842</v>
      </c>
      <c r="B2986">
        <v>4379.3284999999996</v>
      </c>
      <c r="C2986">
        <v>4382.3774999999996</v>
      </c>
      <c r="D2986">
        <v>4345.1322</v>
      </c>
      <c r="E2986">
        <v>4375.8762999999999</v>
      </c>
      <c r="F2986">
        <v>4379.3284999999996</v>
      </c>
      <c r="O2986">
        <v>4382.3774999999996</v>
      </c>
      <c r="P2986">
        <v>4375.8762999999999</v>
      </c>
    </row>
    <row r="2987" spans="1:16" x14ac:dyDescent="0.25">
      <c r="A2987" s="9">
        <v>42843</v>
      </c>
      <c r="B2987">
        <v>4367.91</v>
      </c>
      <c r="C2987">
        <v>4401.3861999999999</v>
      </c>
      <c r="D2987">
        <v>4365.3630000000003</v>
      </c>
      <c r="E2987">
        <v>4365.3630000000003</v>
      </c>
      <c r="F2987">
        <v>4367.91</v>
      </c>
      <c r="O2987">
        <v>4401.3861999999999</v>
      </c>
      <c r="P2987">
        <v>4365.3630000000003</v>
      </c>
    </row>
    <row r="2988" spans="1:16" x14ac:dyDescent="0.25">
      <c r="A2988" s="9">
        <v>42844</v>
      </c>
      <c r="B2988">
        <v>4349.9436999999998</v>
      </c>
      <c r="C2988">
        <v>4355.76</v>
      </c>
      <c r="D2988">
        <v>4306.7925999999998</v>
      </c>
      <c r="E2988">
        <v>4347.3064999999997</v>
      </c>
      <c r="F2988">
        <v>4349.9436999999998</v>
      </c>
      <c r="O2988">
        <v>4355.76</v>
      </c>
      <c r="P2988">
        <v>4347.3064999999997</v>
      </c>
    </row>
    <row r="2989" spans="1:16" x14ac:dyDescent="0.25">
      <c r="A2989" s="9">
        <v>42845</v>
      </c>
      <c r="B2989">
        <v>4344.8134</v>
      </c>
      <c r="C2989">
        <v>4376.491</v>
      </c>
      <c r="D2989">
        <v>4340.4350000000004</v>
      </c>
      <c r="E2989">
        <v>4366.1881999999996</v>
      </c>
      <c r="F2989">
        <v>4344.8134</v>
      </c>
      <c r="O2989">
        <v>4376.491</v>
      </c>
      <c r="P2989">
        <v>4366.1881999999996</v>
      </c>
    </row>
    <row r="2990" spans="1:16" x14ac:dyDescent="0.25">
      <c r="A2990" s="9">
        <v>42846</v>
      </c>
      <c r="B2990">
        <v>4361.4893000000002</v>
      </c>
      <c r="C2990">
        <v>4379.9134999999997</v>
      </c>
      <c r="D2990">
        <v>4351.3137999999999</v>
      </c>
      <c r="E2990">
        <v>4369.3495000000003</v>
      </c>
      <c r="F2990">
        <v>4361.4893000000002</v>
      </c>
      <c r="O2990">
        <v>4379.9134999999997</v>
      </c>
      <c r="P2990">
        <v>4369.3495000000003</v>
      </c>
    </row>
    <row r="2991" spans="1:16" x14ac:dyDescent="0.25">
      <c r="A2991" s="9">
        <v>42849</v>
      </c>
      <c r="B2991">
        <v>4356.8334000000004</v>
      </c>
      <c r="C2991">
        <v>4356.8334000000004</v>
      </c>
      <c r="D2991">
        <v>4285.9903000000004</v>
      </c>
      <c r="E2991">
        <v>4315.1949999999997</v>
      </c>
      <c r="F2991">
        <v>4356.8334000000004</v>
      </c>
      <c r="O2991">
        <v>4356.8334000000004</v>
      </c>
      <c r="P2991">
        <v>4315.1949999999997</v>
      </c>
    </row>
    <row r="2992" spans="1:16" x14ac:dyDescent="0.25">
      <c r="A2992" s="9">
        <v>42850</v>
      </c>
      <c r="B2992">
        <v>4313.3581000000004</v>
      </c>
      <c r="C2992">
        <v>4348.5871999999999</v>
      </c>
      <c r="D2992">
        <v>4305.4088000000002</v>
      </c>
      <c r="E2992">
        <v>4335.3747999999996</v>
      </c>
      <c r="F2992">
        <v>4313.3581000000004</v>
      </c>
      <c r="O2992">
        <v>4348.5871999999999</v>
      </c>
      <c r="P2992">
        <v>4335.3747999999996</v>
      </c>
    </row>
    <row r="2993" spans="1:16" x14ac:dyDescent="0.25">
      <c r="A2993" s="9">
        <v>42851</v>
      </c>
      <c r="B2993">
        <v>4331.9103999999998</v>
      </c>
      <c r="C2993">
        <v>4361.2816999999995</v>
      </c>
      <c r="D2993">
        <v>4327.5541000000003</v>
      </c>
      <c r="E2993">
        <v>4339.4800999999998</v>
      </c>
      <c r="F2993">
        <v>4331.9103999999998</v>
      </c>
      <c r="O2993">
        <v>4361.2816999999995</v>
      </c>
      <c r="P2993">
        <v>4339.4800999999998</v>
      </c>
    </row>
    <row r="2994" spans="1:16" x14ac:dyDescent="0.25">
      <c r="A2994" s="9">
        <v>42852</v>
      </c>
      <c r="B2994">
        <v>4325.192</v>
      </c>
      <c r="C2994">
        <v>4336.6234999999997</v>
      </c>
      <c r="D2994">
        <v>4272.9309000000003</v>
      </c>
      <c r="E2994">
        <v>4329.6306999999997</v>
      </c>
      <c r="F2994">
        <v>4325.192</v>
      </c>
      <c r="O2994">
        <v>4336.6234999999997</v>
      </c>
      <c r="P2994">
        <v>4329.6306999999997</v>
      </c>
    </row>
    <row r="2995" spans="1:16" x14ac:dyDescent="0.25">
      <c r="A2995" s="9">
        <v>42853</v>
      </c>
      <c r="B2995">
        <v>4311.8963999999996</v>
      </c>
      <c r="C2995">
        <v>4313.1706999999997</v>
      </c>
      <c r="D2995">
        <v>4279.9363000000003</v>
      </c>
      <c r="E2995">
        <v>4302.8442999999997</v>
      </c>
      <c r="F2995">
        <v>4311.8963999999996</v>
      </c>
      <c r="O2995">
        <v>4313.1706999999997</v>
      </c>
      <c r="P2995">
        <v>4302.8442999999997</v>
      </c>
    </row>
    <row r="2996" spans="1:16" x14ac:dyDescent="0.25">
      <c r="A2996" s="9">
        <v>42857</v>
      </c>
      <c r="B2996">
        <v>4284.9557000000004</v>
      </c>
      <c r="C2996">
        <v>4292.8855999999996</v>
      </c>
      <c r="D2996">
        <v>4270.5918000000001</v>
      </c>
      <c r="E2996">
        <v>4281.1333999999997</v>
      </c>
      <c r="F2996">
        <v>4284.9557000000004</v>
      </c>
      <c r="O2996">
        <v>4292.8855999999996</v>
      </c>
      <c r="P2996">
        <v>4281.1333999999997</v>
      </c>
    </row>
    <row r="2997" spans="1:16" x14ac:dyDescent="0.25">
      <c r="A2997" s="9">
        <v>42858</v>
      </c>
      <c r="B2997">
        <v>4270.1733000000004</v>
      </c>
      <c r="C2997">
        <v>4282.9468999999999</v>
      </c>
      <c r="D2997">
        <v>4241.1733999999997</v>
      </c>
      <c r="E2997">
        <v>4254.3240999999998</v>
      </c>
      <c r="F2997">
        <v>4270.1733000000004</v>
      </c>
      <c r="O2997">
        <v>4282.9468999999999</v>
      </c>
      <c r="P2997">
        <v>4254.3240999999998</v>
      </c>
    </row>
    <row r="2998" spans="1:16" x14ac:dyDescent="0.25">
      <c r="A2998" s="9">
        <v>42859</v>
      </c>
      <c r="B2998">
        <v>4245.6277</v>
      </c>
      <c r="C2998">
        <v>4276.3185999999996</v>
      </c>
      <c r="D2998">
        <v>4229.3998000000001</v>
      </c>
      <c r="E2998">
        <v>4251.87</v>
      </c>
      <c r="F2998">
        <v>4245.6277</v>
      </c>
      <c r="O2998">
        <v>4276.3185999999996</v>
      </c>
      <c r="P2998">
        <v>4251.87</v>
      </c>
    </row>
    <row r="2999" spans="1:16" x14ac:dyDescent="0.25">
      <c r="A2999" s="9">
        <v>42860</v>
      </c>
      <c r="B2999">
        <v>4233.9134999999997</v>
      </c>
      <c r="C2999">
        <v>4238.1343999999999</v>
      </c>
      <c r="D2999">
        <v>4210.3298999999997</v>
      </c>
      <c r="E2999">
        <v>4229.0990000000002</v>
      </c>
      <c r="F2999">
        <v>4233.9134999999997</v>
      </c>
      <c r="O2999">
        <v>4238.1343999999999</v>
      </c>
      <c r="P2999">
        <v>4229.0990000000002</v>
      </c>
    </row>
    <row r="3000" spans="1:16" x14ac:dyDescent="0.25">
      <c r="A3000" s="9">
        <v>42863</v>
      </c>
      <c r="B3000">
        <v>4213.7051000000001</v>
      </c>
      <c r="C3000">
        <v>4219.1297999999997</v>
      </c>
      <c r="D3000">
        <v>4176.2709999999997</v>
      </c>
      <c r="E3000">
        <v>4194.2354999999998</v>
      </c>
      <c r="F3000">
        <v>4213.7051000000001</v>
      </c>
      <c r="O3000">
        <v>4219.1297999999997</v>
      </c>
      <c r="P3000">
        <v>4194.2354999999998</v>
      </c>
    </row>
    <row r="3001" spans="1:16" x14ac:dyDescent="0.25">
      <c r="A3001" s="9">
        <v>42864</v>
      </c>
      <c r="B3001">
        <v>4178.2619999999997</v>
      </c>
      <c r="C3001">
        <v>4201.1629000000003</v>
      </c>
      <c r="D3001">
        <v>4162.4560000000001</v>
      </c>
      <c r="E3001">
        <v>4192.6161000000002</v>
      </c>
      <c r="F3001">
        <v>4178.2619999999997</v>
      </c>
      <c r="O3001">
        <v>4201.1629000000003</v>
      </c>
      <c r="P3001">
        <v>4192.6161000000002</v>
      </c>
    </row>
    <row r="3002" spans="1:16" x14ac:dyDescent="0.25">
      <c r="A3002" s="9">
        <v>42865</v>
      </c>
      <c r="B3002">
        <v>4189.6746000000003</v>
      </c>
      <c r="C3002">
        <v>4203.4867000000004</v>
      </c>
      <c r="D3002">
        <v>4145.4087</v>
      </c>
      <c r="E3002">
        <v>4147.8216000000002</v>
      </c>
      <c r="F3002">
        <v>4189.6746000000003</v>
      </c>
      <c r="O3002">
        <v>4203.4867000000004</v>
      </c>
      <c r="P3002">
        <v>4147.8216000000002</v>
      </c>
    </row>
    <row r="3003" spans="1:16" x14ac:dyDescent="0.25">
      <c r="A3003" s="9">
        <v>42866</v>
      </c>
      <c r="B3003">
        <v>4126.4768000000004</v>
      </c>
      <c r="C3003">
        <v>4170.8104000000003</v>
      </c>
      <c r="D3003">
        <v>4103.0888999999997</v>
      </c>
      <c r="E3003">
        <v>4170.4772999999996</v>
      </c>
      <c r="F3003">
        <v>4126.4768000000004</v>
      </c>
      <c r="O3003">
        <v>4170.8104000000003</v>
      </c>
      <c r="P3003">
        <v>4170.4772999999996</v>
      </c>
    </row>
    <row r="3004" spans="1:16" x14ac:dyDescent="0.25">
      <c r="A3004" s="9">
        <v>42867</v>
      </c>
      <c r="B3004">
        <v>4162.3968999999997</v>
      </c>
      <c r="C3004">
        <v>4206.5679</v>
      </c>
      <c r="D3004">
        <v>4158.8389999999999</v>
      </c>
      <c r="E3004">
        <v>4202.116</v>
      </c>
      <c r="F3004">
        <v>4162.3968999999997</v>
      </c>
      <c r="O3004">
        <v>4206.5679</v>
      </c>
      <c r="P3004">
        <v>4202.116</v>
      </c>
    </row>
    <row r="3005" spans="1:16" x14ac:dyDescent="0.25">
      <c r="A3005" s="9">
        <v>42870</v>
      </c>
      <c r="B3005">
        <v>4203.7604000000001</v>
      </c>
      <c r="C3005">
        <v>4232.9462999999996</v>
      </c>
      <c r="D3005">
        <v>4203.7604000000001</v>
      </c>
      <c r="E3005">
        <v>4228.9447</v>
      </c>
      <c r="F3005">
        <v>4203.7604000000001</v>
      </c>
      <c r="O3005">
        <v>4232.9462999999996</v>
      </c>
      <c r="P3005">
        <v>4228.9447</v>
      </c>
    </row>
    <row r="3006" spans="1:16" x14ac:dyDescent="0.25">
      <c r="A3006" s="9">
        <v>42871</v>
      </c>
      <c r="B3006">
        <v>4218.2750999999998</v>
      </c>
      <c r="C3006">
        <v>4278.2487000000001</v>
      </c>
      <c r="D3006">
        <v>4198.8261000000002</v>
      </c>
      <c r="E3006">
        <v>4278.0779000000002</v>
      </c>
      <c r="F3006">
        <v>4218.2750999999998</v>
      </c>
      <c r="O3006">
        <v>4278.2487000000001</v>
      </c>
      <c r="P3006">
        <v>4278.0779000000002</v>
      </c>
    </row>
    <row r="3007" spans="1:16" x14ac:dyDescent="0.25">
      <c r="A3007" s="9">
        <v>42872</v>
      </c>
      <c r="B3007">
        <v>4273.7614000000003</v>
      </c>
      <c r="C3007">
        <v>4290.7754999999997</v>
      </c>
      <c r="D3007">
        <v>4261.7098999999998</v>
      </c>
      <c r="E3007">
        <v>4265.5255999999999</v>
      </c>
      <c r="F3007">
        <v>4273.7614000000003</v>
      </c>
      <c r="O3007">
        <v>4290.7754999999997</v>
      </c>
      <c r="P3007">
        <v>4265.5255999999999</v>
      </c>
    </row>
    <row r="3008" spans="1:16" x14ac:dyDescent="0.25">
      <c r="A3008" s="9">
        <v>42873</v>
      </c>
      <c r="B3008">
        <v>4235.2614000000003</v>
      </c>
      <c r="C3008">
        <v>4257.5591000000004</v>
      </c>
      <c r="D3008">
        <v>4227.4849999999997</v>
      </c>
      <c r="E3008">
        <v>4245.3689999999997</v>
      </c>
      <c r="F3008">
        <v>4235.2614000000003</v>
      </c>
      <c r="O3008">
        <v>4257.5591000000004</v>
      </c>
      <c r="P3008">
        <v>4245.3689999999997</v>
      </c>
    </row>
    <row r="3009" spans="1:16" x14ac:dyDescent="0.25">
      <c r="A3009" s="9">
        <v>42874</v>
      </c>
      <c r="B3009">
        <v>4238.8383000000003</v>
      </c>
      <c r="C3009">
        <v>4265.0120999999999</v>
      </c>
      <c r="D3009">
        <v>4238.7493000000004</v>
      </c>
      <c r="E3009">
        <v>4261.3649999999998</v>
      </c>
      <c r="F3009">
        <v>4238.8383000000003</v>
      </c>
      <c r="O3009">
        <v>4265.0120999999999</v>
      </c>
      <c r="P3009">
        <v>4261.3649999999998</v>
      </c>
    </row>
    <row r="3010" spans="1:16" x14ac:dyDescent="0.25">
      <c r="A3010" s="9">
        <v>42877</v>
      </c>
      <c r="B3010">
        <v>4255.0378000000001</v>
      </c>
      <c r="C3010">
        <v>4269.5154000000002</v>
      </c>
      <c r="D3010">
        <v>4224.7709999999997</v>
      </c>
      <c r="E3010">
        <v>4248.4413999999997</v>
      </c>
      <c r="F3010">
        <v>4255.0378000000001</v>
      </c>
      <c r="O3010">
        <v>4269.5154000000002</v>
      </c>
      <c r="P3010">
        <v>4248.4413999999997</v>
      </c>
    </row>
    <row r="3011" spans="1:16" x14ac:dyDescent="0.25">
      <c r="A3011" s="9">
        <v>42878</v>
      </c>
      <c r="B3011">
        <v>4240.4344000000001</v>
      </c>
      <c r="C3011">
        <v>4275.9126999999999</v>
      </c>
      <c r="D3011">
        <v>4237.0766000000003</v>
      </c>
      <c r="E3011">
        <v>4259.5387000000001</v>
      </c>
      <c r="F3011">
        <v>4240.4344000000001</v>
      </c>
      <c r="O3011">
        <v>4275.9126999999999</v>
      </c>
      <c r="P3011">
        <v>4259.5387000000001</v>
      </c>
    </row>
    <row r="3012" spans="1:16" x14ac:dyDescent="0.25">
      <c r="A3012" s="9">
        <v>42879</v>
      </c>
      <c r="B3012">
        <v>4242.6661999999997</v>
      </c>
      <c r="C3012">
        <v>4266.9755999999998</v>
      </c>
      <c r="D3012">
        <v>4210.6377000000002</v>
      </c>
      <c r="E3012">
        <v>4266.9755999999998</v>
      </c>
      <c r="F3012">
        <v>4242.6661999999997</v>
      </c>
      <c r="O3012">
        <v>4266.9755999999998</v>
      </c>
      <c r="P3012">
        <v>4266.9755999999998</v>
      </c>
    </row>
    <row r="3013" spans="1:16" x14ac:dyDescent="0.25">
      <c r="A3013" s="9">
        <v>42880</v>
      </c>
      <c r="B3013">
        <v>4254.4870000000001</v>
      </c>
      <c r="C3013">
        <v>4336.5123999999996</v>
      </c>
      <c r="D3013">
        <v>4251.0864000000001</v>
      </c>
      <c r="E3013">
        <v>4325.1642000000002</v>
      </c>
      <c r="F3013">
        <v>4254.4870000000001</v>
      </c>
      <c r="O3013">
        <v>4336.5123999999996</v>
      </c>
      <c r="P3013">
        <v>4325.1642000000002</v>
      </c>
    </row>
    <row r="3014" spans="1:16" x14ac:dyDescent="0.25">
      <c r="A3014" s="9">
        <v>42881</v>
      </c>
      <c r="B3014">
        <v>4315.6822000000002</v>
      </c>
      <c r="C3014">
        <v>4342.8643000000002</v>
      </c>
      <c r="D3014">
        <v>4315.6755000000003</v>
      </c>
      <c r="E3014">
        <v>4331.2771000000002</v>
      </c>
      <c r="F3014">
        <v>4315.6822000000002</v>
      </c>
      <c r="O3014">
        <v>4342.8643000000002</v>
      </c>
      <c r="P3014">
        <v>4331.2771000000002</v>
      </c>
    </row>
    <row r="3015" spans="1:16" x14ac:dyDescent="0.25">
      <c r="A3015" s="9">
        <v>42886</v>
      </c>
      <c r="B3015">
        <v>4350.1950999999999</v>
      </c>
      <c r="C3015">
        <v>4359.6945999999998</v>
      </c>
      <c r="D3015">
        <v>4311.6938</v>
      </c>
      <c r="E3015">
        <v>4338.3073999999997</v>
      </c>
      <c r="F3015">
        <v>4350.1950999999999</v>
      </c>
      <c r="O3015">
        <v>4359.6945999999998</v>
      </c>
      <c r="P3015">
        <v>4338.3073999999997</v>
      </c>
    </row>
    <row r="3016" spans="1:16" x14ac:dyDescent="0.25">
      <c r="A3016" s="9">
        <v>42887</v>
      </c>
      <c r="B3016">
        <v>4325.1819999999998</v>
      </c>
      <c r="C3016">
        <v>4338.5375999999997</v>
      </c>
      <c r="D3016">
        <v>4317.6459999999997</v>
      </c>
      <c r="E3016">
        <v>4330.8926000000001</v>
      </c>
      <c r="F3016">
        <v>4325.1819999999998</v>
      </c>
      <c r="O3016">
        <v>4338.5375999999997</v>
      </c>
      <c r="P3016">
        <v>4330.8926000000001</v>
      </c>
    </row>
    <row r="3017" spans="1:16" x14ac:dyDescent="0.25">
      <c r="A3017" s="9">
        <v>42888</v>
      </c>
      <c r="B3017">
        <v>4324.0384999999997</v>
      </c>
      <c r="C3017">
        <v>4343.5928000000004</v>
      </c>
      <c r="D3017">
        <v>4311.0097999999998</v>
      </c>
      <c r="E3017">
        <v>4338.4682000000003</v>
      </c>
      <c r="F3017">
        <v>4324.0384999999997</v>
      </c>
      <c r="O3017">
        <v>4343.5928000000004</v>
      </c>
      <c r="P3017">
        <v>4338.4682000000003</v>
      </c>
    </row>
    <row r="3018" spans="1:16" x14ac:dyDescent="0.25">
      <c r="A3018" s="9">
        <v>42891</v>
      </c>
      <c r="B3018">
        <v>4333.0429000000004</v>
      </c>
      <c r="C3018">
        <v>4337.3395</v>
      </c>
      <c r="D3018">
        <v>4310.4247999999998</v>
      </c>
      <c r="E3018">
        <v>4316.4988000000003</v>
      </c>
      <c r="F3018">
        <v>4333.0429000000004</v>
      </c>
      <c r="O3018">
        <v>4337.3395</v>
      </c>
      <c r="P3018">
        <v>4316.4988000000003</v>
      </c>
    </row>
    <row r="3019" spans="1:16" x14ac:dyDescent="0.25">
      <c r="A3019" s="9">
        <v>42892</v>
      </c>
      <c r="B3019">
        <v>4308.9494999999997</v>
      </c>
      <c r="C3019">
        <v>4339.0047999999997</v>
      </c>
      <c r="D3019">
        <v>4301.9237000000003</v>
      </c>
      <c r="E3019">
        <v>4338.8752999999997</v>
      </c>
      <c r="F3019">
        <v>4308.9494999999997</v>
      </c>
      <c r="O3019">
        <v>4339.0047999999997</v>
      </c>
      <c r="P3019">
        <v>4338.8752999999997</v>
      </c>
    </row>
    <row r="3020" spans="1:16" x14ac:dyDescent="0.25">
      <c r="A3020" s="9">
        <v>42893</v>
      </c>
      <c r="B3020">
        <v>4336.4931999999999</v>
      </c>
      <c r="C3020">
        <v>4397.5454</v>
      </c>
      <c r="D3020">
        <v>4333.0041000000001</v>
      </c>
      <c r="E3020">
        <v>4397.4417999999996</v>
      </c>
      <c r="F3020">
        <v>4336.4931999999999</v>
      </c>
      <c r="O3020">
        <v>4397.5454</v>
      </c>
      <c r="P3020">
        <v>4397.4417999999996</v>
      </c>
    </row>
    <row r="3021" spans="1:16" x14ac:dyDescent="0.25">
      <c r="A3021" s="9">
        <v>42894</v>
      </c>
      <c r="B3021">
        <v>4395.2682999999997</v>
      </c>
      <c r="C3021">
        <v>4438.4876000000004</v>
      </c>
      <c r="D3021">
        <v>4392.4129999999996</v>
      </c>
      <c r="E3021">
        <v>4437.7686000000003</v>
      </c>
      <c r="F3021">
        <v>4395.2682999999997</v>
      </c>
      <c r="O3021">
        <v>4438.4876000000004</v>
      </c>
      <c r="P3021">
        <v>4437.7686000000003</v>
      </c>
    </row>
    <row r="3022" spans="1:16" x14ac:dyDescent="0.25">
      <c r="A3022" s="9">
        <v>42895</v>
      </c>
      <c r="B3022">
        <v>4433.5814</v>
      </c>
      <c r="C3022">
        <v>4462.0433000000003</v>
      </c>
      <c r="D3022">
        <v>4432.0573000000004</v>
      </c>
      <c r="E3022">
        <v>4450.9515000000001</v>
      </c>
      <c r="F3022">
        <v>4433.5814</v>
      </c>
      <c r="O3022">
        <v>4462.0433000000003</v>
      </c>
      <c r="P3022">
        <v>4450.9515000000001</v>
      </c>
    </row>
    <row r="3023" spans="1:16" x14ac:dyDescent="0.25">
      <c r="A3023" s="9">
        <v>42898</v>
      </c>
      <c r="B3023">
        <v>4442.5774000000001</v>
      </c>
      <c r="C3023">
        <v>4494.5253000000002</v>
      </c>
      <c r="D3023">
        <v>4435.8209999999999</v>
      </c>
      <c r="E3023">
        <v>4462.2744000000002</v>
      </c>
      <c r="F3023">
        <v>4442.5774000000001</v>
      </c>
      <c r="O3023">
        <v>4494.5253000000002</v>
      </c>
      <c r="P3023">
        <v>4462.2744000000002</v>
      </c>
    </row>
    <row r="3024" spans="1:16" x14ac:dyDescent="0.25">
      <c r="A3024" s="9">
        <v>42899</v>
      </c>
      <c r="B3024">
        <v>4458.9360999999999</v>
      </c>
      <c r="C3024">
        <v>4477.8923999999997</v>
      </c>
      <c r="D3024">
        <v>4446.5605999999998</v>
      </c>
      <c r="E3024">
        <v>4477.0164999999997</v>
      </c>
      <c r="F3024">
        <v>4458.9360999999999</v>
      </c>
      <c r="O3024">
        <v>4477.8923999999997</v>
      </c>
      <c r="P3024">
        <v>4477.0164999999997</v>
      </c>
    </row>
    <row r="3025" spans="1:16" x14ac:dyDescent="0.25">
      <c r="A3025" s="9">
        <v>42900</v>
      </c>
      <c r="B3025">
        <v>4458.4791999999998</v>
      </c>
      <c r="C3025">
        <v>4459.4061000000002</v>
      </c>
      <c r="D3025">
        <v>4403.6121000000003</v>
      </c>
      <c r="E3025">
        <v>4413.1827999999996</v>
      </c>
      <c r="F3025">
        <v>4458.4791999999998</v>
      </c>
      <c r="O3025">
        <v>4459.4061000000002</v>
      </c>
      <c r="P3025">
        <v>4413.1827999999996</v>
      </c>
    </row>
    <row r="3026" spans="1:16" x14ac:dyDescent="0.25">
      <c r="A3026" s="9">
        <v>42901</v>
      </c>
      <c r="B3026">
        <v>4402.8211000000001</v>
      </c>
      <c r="C3026">
        <v>4415.6188000000002</v>
      </c>
      <c r="D3026">
        <v>4373.8256000000001</v>
      </c>
      <c r="E3026">
        <v>4391.9863999999998</v>
      </c>
      <c r="F3026">
        <v>4402.8211000000001</v>
      </c>
      <c r="O3026">
        <v>4415.6188000000002</v>
      </c>
      <c r="P3026">
        <v>4391.9863999999998</v>
      </c>
    </row>
    <row r="3027" spans="1:16" x14ac:dyDescent="0.25">
      <c r="A3027" s="9">
        <v>42902</v>
      </c>
      <c r="B3027">
        <v>4377.1913999999997</v>
      </c>
      <c r="C3027">
        <v>4390.8606</v>
      </c>
      <c r="D3027">
        <v>4356.5717000000004</v>
      </c>
      <c r="E3027">
        <v>4362.8577999999998</v>
      </c>
      <c r="F3027">
        <v>4377.1913999999997</v>
      </c>
      <c r="O3027">
        <v>4390.8606</v>
      </c>
      <c r="P3027">
        <v>4362.8577999999998</v>
      </c>
    </row>
    <row r="3028" spans="1:16" x14ac:dyDescent="0.25">
      <c r="A3028" s="9">
        <v>42905</v>
      </c>
      <c r="B3028">
        <v>4361.8462</v>
      </c>
      <c r="C3028">
        <v>4398.0826999999999</v>
      </c>
      <c r="D3028">
        <v>4358.9579999999996</v>
      </c>
      <c r="E3028">
        <v>4393.3780999999999</v>
      </c>
      <c r="F3028">
        <v>4361.8462</v>
      </c>
      <c r="O3028">
        <v>4398.0826999999999</v>
      </c>
      <c r="P3028">
        <v>4393.3780999999999</v>
      </c>
    </row>
    <row r="3029" spans="1:16" x14ac:dyDescent="0.25">
      <c r="A3029" s="9">
        <v>42906</v>
      </c>
      <c r="B3029">
        <v>4399.4470000000001</v>
      </c>
      <c r="C3029">
        <v>4406.5847000000003</v>
      </c>
      <c r="D3029">
        <v>4378.9603999999999</v>
      </c>
      <c r="E3029">
        <v>4387.9022999999997</v>
      </c>
      <c r="F3029">
        <v>4399.4470000000001</v>
      </c>
      <c r="O3029">
        <v>4406.5847000000003</v>
      </c>
      <c r="P3029">
        <v>4387.9022999999997</v>
      </c>
    </row>
    <row r="3030" spans="1:16" x14ac:dyDescent="0.25">
      <c r="A3030" s="9">
        <v>42907</v>
      </c>
      <c r="B3030">
        <v>4404.6513999999997</v>
      </c>
      <c r="C3030">
        <v>4439.0621000000001</v>
      </c>
      <c r="D3030">
        <v>4379.9669999999996</v>
      </c>
      <c r="E3030">
        <v>4439.0621000000001</v>
      </c>
      <c r="F3030">
        <v>4404.6513999999997</v>
      </c>
      <c r="O3030">
        <v>4439.0621000000001</v>
      </c>
      <c r="P3030">
        <v>4439.0621000000001</v>
      </c>
    </row>
    <row r="3031" spans="1:16" x14ac:dyDescent="0.25">
      <c r="A3031" s="9">
        <v>42908</v>
      </c>
      <c r="B3031">
        <v>4439.1917000000003</v>
      </c>
      <c r="C3031">
        <v>4489.1368000000002</v>
      </c>
      <c r="D3031">
        <v>4435.66</v>
      </c>
      <c r="E3031">
        <v>4438.0412999999999</v>
      </c>
      <c r="F3031">
        <v>4439.1917000000003</v>
      </c>
      <c r="O3031">
        <v>4489.1368000000002</v>
      </c>
      <c r="P3031">
        <v>4438.0412999999999</v>
      </c>
    </row>
    <row r="3032" spans="1:16" x14ac:dyDescent="0.25">
      <c r="A3032" s="9">
        <v>42909</v>
      </c>
      <c r="B3032">
        <v>4427.1904000000004</v>
      </c>
      <c r="C3032">
        <v>4475.0281999999997</v>
      </c>
      <c r="D3032">
        <v>4405.7451000000001</v>
      </c>
      <c r="E3032">
        <v>4475.0281999999997</v>
      </c>
      <c r="F3032">
        <v>4427.1904000000004</v>
      </c>
      <c r="O3032">
        <v>4475.0281999999997</v>
      </c>
      <c r="P3032">
        <v>4475.0281999999997</v>
      </c>
    </row>
    <row r="3033" spans="1:16" x14ac:dyDescent="0.25">
      <c r="A3033" s="9">
        <v>42912</v>
      </c>
      <c r="B3033">
        <v>4476.9214000000002</v>
      </c>
      <c r="C3033">
        <v>4534.4138000000003</v>
      </c>
      <c r="D3033">
        <v>4475.9177</v>
      </c>
      <c r="E3033">
        <v>4525.7313999999997</v>
      </c>
      <c r="F3033">
        <v>4476.9214000000002</v>
      </c>
      <c r="O3033">
        <v>4534.4138000000003</v>
      </c>
      <c r="P3033">
        <v>4525.7313999999997</v>
      </c>
    </row>
    <row r="3034" spans="1:16" x14ac:dyDescent="0.25">
      <c r="A3034" s="9">
        <v>42913</v>
      </c>
      <c r="B3034">
        <v>4522.3761999999997</v>
      </c>
      <c r="C3034">
        <v>4536.1175999999996</v>
      </c>
      <c r="D3034">
        <v>4500.5716000000002</v>
      </c>
      <c r="E3034">
        <v>4534.924</v>
      </c>
      <c r="F3034">
        <v>4522.3761999999997</v>
      </c>
      <c r="O3034">
        <v>4536.1175999999996</v>
      </c>
      <c r="P3034">
        <v>4534.924</v>
      </c>
    </row>
    <row r="3035" spans="1:16" x14ac:dyDescent="0.25">
      <c r="A3035" s="9">
        <v>42914</v>
      </c>
      <c r="B3035">
        <v>4523.7981</v>
      </c>
      <c r="C3035">
        <v>4542.3921</v>
      </c>
      <c r="D3035">
        <v>4506.5392000000002</v>
      </c>
      <c r="E3035">
        <v>4509.9970000000003</v>
      </c>
      <c r="F3035">
        <v>4523.7981</v>
      </c>
      <c r="O3035">
        <v>4542.3921</v>
      </c>
      <c r="P3035">
        <v>4509.9970000000003</v>
      </c>
    </row>
    <row r="3036" spans="1:16" x14ac:dyDescent="0.25">
      <c r="A3036" s="9">
        <v>42915</v>
      </c>
      <c r="B3036">
        <v>4509.6265999999996</v>
      </c>
      <c r="C3036">
        <v>4526.1360999999997</v>
      </c>
      <c r="D3036">
        <v>4501.9723000000004</v>
      </c>
      <c r="E3036">
        <v>4525.3729000000003</v>
      </c>
      <c r="F3036">
        <v>4509.6265999999996</v>
      </c>
      <c r="O3036">
        <v>4526.1360999999997</v>
      </c>
      <c r="P3036">
        <v>4525.3729000000003</v>
      </c>
    </row>
    <row r="3037" spans="1:16" x14ac:dyDescent="0.25">
      <c r="A3037" s="9">
        <v>42916</v>
      </c>
      <c r="B3037">
        <v>4505.1558000000005</v>
      </c>
      <c r="C3037">
        <v>4528.1428999999998</v>
      </c>
      <c r="D3037">
        <v>4495.8056999999999</v>
      </c>
      <c r="E3037">
        <v>4527.2442000000001</v>
      </c>
      <c r="F3037">
        <v>4505.1558000000005</v>
      </c>
      <c r="O3037">
        <v>4528.1428999999998</v>
      </c>
      <c r="P3037">
        <v>4527.2442000000001</v>
      </c>
    </row>
    <row r="3038" spans="1:16" x14ac:dyDescent="0.25">
      <c r="A3038" s="9">
        <v>42919</v>
      </c>
      <c r="B3038">
        <v>4529.3787000000002</v>
      </c>
      <c r="C3038">
        <v>4532.9583000000002</v>
      </c>
      <c r="D3038">
        <v>4494.6248999999998</v>
      </c>
      <c r="E3038">
        <v>4518.9224999999997</v>
      </c>
      <c r="F3038">
        <v>4529.3787000000002</v>
      </c>
      <c r="O3038">
        <v>4532.9583000000002</v>
      </c>
      <c r="P3038">
        <v>4518.9224999999997</v>
      </c>
    </row>
    <row r="3039" spans="1:16" x14ac:dyDescent="0.25">
      <c r="A3039" s="9">
        <v>42920</v>
      </c>
      <c r="B3039">
        <v>4514.1469999999999</v>
      </c>
      <c r="C3039">
        <v>4514.2483000000002</v>
      </c>
      <c r="D3039">
        <v>4469.0261</v>
      </c>
      <c r="E3039">
        <v>4483.8044</v>
      </c>
      <c r="F3039">
        <v>4514.1469999999999</v>
      </c>
      <c r="O3039">
        <v>4514.2483000000002</v>
      </c>
      <c r="P3039">
        <v>4483.8044</v>
      </c>
    </row>
    <row r="3040" spans="1:16" x14ac:dyDescent="0.25">
      <c r="A3040" s="9">
        <v>42921</v>
      </c>
      <c r="B3040">
        <v>4469.2667000000001</v>
      </c>
      <c r="C3040">
        <v>4515.1298999999999</v>
      </c>
      <c r="D3040">
        <v>4461.5246999999999</v>
      </c>
      <c r="E3040">
        <v>4514.0951999999997</v>
      </c>
      <c r="F3040">
        <v>4469.2667000000001</v>
      </c>
      <c r="O3040">
        <v>4515.1298999999999</v>
      </c>
      <c r="P3040">
        <v>4514.0951999999997</v>
      </c>
    </row>
    <row r="3041" spans="1:16" x14ac:dyDescent="0.25">
      <c r="A3041" s="9">
        <v>42922</v>
      </c>
      <c r="B3041">
        <v>4511.6786000000002</v>
      </c>
      <c r="C3041">
        <v>4524.3211000000001</v>
      </c>
      <c r="D3041">
        <v>4482.8649999999998</v>
      </c>
      <c r="E3041">
        <v>4515.5788000000002</v>
      </c>
      <c r="F3041">
        <v>4511.6786000000002</v>
      </c>
      <c r="O3041">
        <v>4524.3211000000001</v>
      </c>
      <c r="P3041">
        <v>4515.5788000000002</v>
      </c>
    </row>
    <row r="3042" spans="1:16" x14ac:dyDescent="0.25">
      <c r="A3042" s="9">
        <v>42923</v>
      </c>
      <c r="B3042">
        <v>4504.7662</v>
      </c>
      <c r="C3042">
        <v>4517.4684999999999</v>
      </c>
      <c r="D3042">
        <v>4490.7365</v>
      </c>
      <c r="E3042">
        <v>4517.3680000000004</v>
      </c>
      <c r="F3042">
        <v>4504.7662</v>
      </c>
      <c r="O3042">
        <v>4517.4684999999999</v>
      </c>
      <c r="P3042">
        <v>4517.3680000000004</v>
      </c>
    </row>
    <row r="3043" spans="1:16" x14ac:dyDescent="0.25">
      <c r="A3043" s="9">
        <v>42926</v>
      </c>
      <c r="B3043">
        <v>4500.9786000000004</v>
      </c>
      <c r="C3043">
        <v>4518.7240000000002</v>
      </c>
      <c r="D3043">
        <v>4491.9956000000002</v>
      </c>
      <c r="E3043">
        <v>4506.2166999999999</v>
      </c>
      <c r="F3043">
        <v>4500.9786000000004</v>
      </c>
      <c r="O3043">
        <v>4518.7240000000002</v>
      </c>
      <c r="P3043">
        <v>4506.2166999999999</v>
      </c>
    </row>
    <row r="3044" spans="1:16" x14ac:dyDescent="0.25">
      <c r="A3044" s="9">
        <v>42927</v>
      </c>
      <c r="B3044">
        <v>4497.6140999999998</v>
      </c>
      <c r="C3044">
        <v>4554.3224</v>
      </c>
      <c r="D3044">
        <v>4497.1716999999999</v>
      </c>
      <c r="E3044">
        <v>4526.76</v>
      </c>
      <c r="F3044">
        <v>4497.6140999999998</v>
      </c>
      <c r="O3044">
        <v>4554.3224</v>
      </c>
      <c r="P3044">
        <v>4526.76</v>
      </c>
    </row>
    <row r="3045" spans="1:16" x14ac:dyDescent="0.25">
      <c r="A3045" s="9">
        <v>42928</v>
      </c>
      <c r="B3045">
        <v>4526.9321</v>
      </c>
      <c r="C3045">
        <v>4540.8825999999999</v>
      </c>
      <c r="D3045">
        <v>4483.0968999999996</v>
      </c>
      <c r="E3045">
        <v>4505.9102999999996</v>
      </c>
      <c r="F3045">
        <v>4526.9321</v>
      </c>
      <c r="O3045">
        <v>4540.8825999999999</v>
      </c>
      <c r="P3045">
        <v>4505.9102999999996</v>
      </c>
    </row>
    <row r="3046" spans="1:16" x14ac:dyDescent="0.25">
      <c r="A3046" s="9">
        <v>42929</v>
      </c>
      <c r="B3046">
        <v>4502.0056000000004</v>
      </c>
      <c r="C3046">
        <v>4523.7168000000001</v>
      </c>
      <c r="D3046">
        <v>4497.2668999999996</v>
      </c>
      <c r="E3046">
        <v>4517.2001</v>
      </c>
      <c r="F3046">
        <v>4502.0056000000004</v>
      </c>
      <c r="O3046">
        <v>4523.7168000000001</v>
      </c>
      <c r="P3046">
        <v>4517.2001</v>
      </c>
    </row>
    <row r="3047" spans="1:16" x14ac:dyDescent="0.25">
      <c r="A3047" s="9">
        <v>42930</v>
      </c>
      <c r="B3047">
        <v>4511.6877000000004</v>
      </c>
      <c r="C3047">
        <v>4544.4579000000003</v>
      </c>
      <c r="D3047">
        <v>4503.4695000000002</v>
      </c>
      <c r="E3047">
        <v>4544.4579000000003</v>
      </c>
      <c r="F3047">
        <v>4511.6877000000004</v>
      </c>
      <c r="O3047">
        <v>4544.4579000000003</v>
      </c>
      <c r="P3047">
        <v>4544.4579000000003</v>
      </c>
    </row>
    <row r="3048" spans="1:16" x14ac:dyDescent="0.25">
      <c r="A3048" s="9">
        <v>42933</v>
      </c>
      <c r="B3048">
        <v>4542.7330000000002</v>
      </c>
      <c r="C3048">
        <v>4558.7628999999997</v>
      </c>
      <c r="D3048">
        <v>4445.5771000000004</v>
      </c>
      <c r="E3048">
        <v>4489.0145000000002</v>
      </c>
      <c r="F3048">
        <v>4542.7330000000002</v>
      </c>
      <c r="O3048">
        <v>4558.7628999999997</v>
      </c>
      <c r="P3048">
        <v>4489.0145000000002</v>
      </c>
    </row>
    <row r="3049" spans="1:16" x14ac:dyDescent="0.25">
      <c r="A3049" s="9">
        <v>42934</v>
      </c>
      <c r="B3049">
        <v>4472.8161</v>
      </c>
      <c r="C3049">
        <v>4489.5263000000004</v>
      </c>
      <c r="D3049">
        <v>4442.4237999999996</v>
      </c>
      <c r="E3049">
        <v>4489.5263000000004</v>
      </c>
      <c r="F3049">
        <v>4472.8161</v>
      </c>
      <c r="O3049">
        <v>4489.5263000000004</v>
      </c>
      <c r="P3049">
        <v>4489.5263000000004</v>
      </c>
    </row>
    <row r="3050" spans="1:16" x14ac:dyDescent="0.25">
      <c r="A3050" s="9">
        <v>42935</v>
      </c>
      <c r="B3050">
        <v>4480.7134999999998</v>
      </c>
      <c r="C3050">
        <v>4551.6531999999997</v>
      </c>
      <c r="D3050">
        <v>4478.0185000000001</v>
      </c>
      <c r="E3050">
        <v>4549.8094000000001</v>
      </c>
      <c r="F3050">
        <v>4480.7134999999998</v>
      </c>
      <c r="O3050">
        <v>4551.6531999999997</v>
      </c>
      <c r="P3050">
        <v>4549.8094000000001</v>
      </c>
    </row>
    <row r="3051" spans="1:16" x14ac:dyDescent="0.25">
      <c r="A3051" s="9">
        <v>42936</v>
      </c>
      <c r="B3051">
        <v>4547.7452999999996</v>
      </c>
      <c r="C3051">
        <v>4589.2076999999999</v>
      </c>
      <c r="D3051">
        <v>4544.1903000000002</v>
      </c>
      <c r="E3051">
        <v>4588.1138000000001</v>
      </c>
      <c r="F3051">
        <v>4547.7452999999996</v>
      </c>
      <c r="O3051">
        <v>4589.2076999999999</v>
      </c>
      <c r="P3051">
        <v>4588.1138000000001</v>
      </c>
    </row>
    <row r="3052" spans="1:16" x14ac:dyDescent="0.25">
      <c r="A3052" s="9">
        <v>42937</v>
      </c>
      <c r="B3052">
        <v>4577.5120999999999</v>
      </c>
      <c r="C3052">
        <v>4600.7303000000002</v>
      </c>
      <c r="D3052">
        <v>4569.3828999999996</v>
      </c>
      <c r="E3052">
        <v>4585.4931999999999</v>
      </c>
      <c r="F3052">
        <v>4577.5120999999999</v>
      </c>
      <c r="O3052">
        <v>4600.7303000000002</v>
      </c>
      <c r="P3052">
        <v>4585.4931999999999</v>
      </c>
    </row>
    <row r="3053" spans="1:16" x14ac:dyDescent="0.25">
      <c r="A3053" s="9">
        <v>42940</v>
      </c>
      <c r="B3053">
        <v>4579.6535999999996</v>
      </c>
      <c r="C3053">
        <v>4628.9628000000002</v>
      </c>
      <c r="D3053">
        <v>4578.3994000000002</v>
      </c>
      <c r="E3053">
        <v>4615.1738999999998</v>
      </c>
      <c r="F3053">
        <v>4579.6535999999996</v>
      </c>
      <c r="O3053">
        <v>4628.9628000000002</v>
      </c>
      <c r="P3053">
        <v>4615.1738999999998</v>
      </c>
    </row>
    <row r="3054" spans="1:16" x14ac:dyDescent="0.25">
      <c r="A3054" s="9">
        <v>42941</v>
      </c>
      <c r="B3054">
        <v>4611.884</v>
      </c>
      <c r="C3054">
        <v>4619.0061999999998</v>
      </c>
      <c r="D3054">
        <v>4578.5757000000003</v>
      </c>
      <c r="E3054">
        <v>4592.2879000000003</v>
      </c>
      <c r="F3054">
        <v>4611.884</v>
      </c>
      <c r="O3054">
        <v>4619.0061999999998</v>
      </c>
      <c r="P3054">
        <v>4592.2879000000003</v>
      </c>
    </row>
    <row r="3055" spans="1:16" x14ac:dyDescent="0.25">
      <c r="A3055" s="9">
        <v>42942</v>
      </c>
      <c r="B3055">
        <v>4589.2709999999997</v>
      </c>
      <c r="C3055">
        <v>4610.8684000000003</v>
      </c>
      <c r="D3055">
        <v>4538.6601000000001</v>
      </c>
      <c r="E3055">
        <v>4568.7753000000002</v>
      </c>
      <c r="F3055">
        <v>4589.2709999999997</v>
      </c>
      <c r="O3055">
        <v>4610.8684000000003</v>
      </c>
      <c r="P3055">
        <v>4568.7753000000002</v>
      </c>
    </row>
    <row r="3056" spans="1:16" x14ac:dyDescent="0.25">
      <c r="A3056" s="9">
        <v>42943</v>
      </c>
      <c r="B3056">
        <v>4561.0156999999999</v>
      </c>
      <c r="C3056">
        <v>4570.7808000000005</v>
      </c>
      <c r="D3056">
        <v>4530.6413000000002</v>
      </c>
      <c r="E3056">
        <v>4564.1851999999999</v>
      </c>
      <c r="F3056">
        <v>4561.0156999999999</v>
      </c>
      <c r="O3056">
        <v>4570.7808000000005</v>
      </c>
      <c r="P3056">
        <v>4564.1851999999999</v>
      </c>
    </row>
    <row r="3057" spans="1:16" x14ac:dyDescent="0.25">
      <c r="A3057" s="9">
        <v>42944</v>
      </c>
      <c r="B3057">
        <v>4554.0816999999997</v>
      </c>
      <c r="C3057">
        <v>4584.4809999999998</v>
      </c>
      <c r="D3057">
        <v>4545.4534000000003</v>
      </c>
      <c r="E3057">
        <v>4581.2797</v>
      </c>
      <c r="F3057">
        <v>4554.0816999999997</v>
      </c>
      <c r="O3057">
        <v>4584.4809999999998</v>
      </c>
      <c r="P3057">
        <v>4581.2797</v>
      </c>
    </row>
    <row r="3058" spans="1:16" x14ac:dyDescent="0.25">
      <c r="A3058" s="9">
        <v>42947</v>
      </c>
      <c r="B3058">
        <v>4577.4683999999997</v>
      </c>
      <c r="C3058">
        <v>4607.7762000000002</v>
      </c>
      <c r="D3058">
        <v>4570.2493999999997</v>
      </c>
      <c r="E3058">
        <v>4599.8861999999999</v>
      </c>
      <c r="F3058">
        <v>4577.4683999999997</v>
      </c>
      <c r="O3058">
        <v>4607.7762000000002</v>
      </c>
      <c r="P3058">
        <v>4599.8861999999999</v>
      </c>
    </row>
    <row r="3059" spans="1:16" x14ac:dyDescent="0.25">
      <c r="A3059" s="9">
        <v>42948</v>
      </c>
      <c r="B3059">
        <v>4604.2587000000003</v>
      </c>
      <c r="C3059">
        <v>4633.7497000000003</v>
      </c>
      <c r="D3059">
        <v>4602.5181000000002</v>
      </c>
      <c r="E3059">
        <v>4627.9796999999999</v>
      </c>
      <c r="F3059">
        <v>4604.2587000000003</v>
      </c>
      <c r="O3059">
        <v>4633.7497000000003</v>
      </c>
      <c r="P3059">
        <v>4627.9796999999999</v>
      </c>
    </row>
    <row r="3060" spans="1:16" x14ac:dyDescent="0.25">
      <c r="A3060" s="9">
        <v>42949</v>
      </c>
      <c r="B3060">
        <v>4625.3118000000004</v>
      </c>
      <c r="C3060">
        <v>4642.0063</v>
      </c>
      <c r="D3060">
        <v>4604.6387000000004</v>
      </c>
      <c r="E3060">
        <v>4606.6738999999998</v>
      </c>
      <c r="F3060">
        <v>4625.3118000000004</v>
      </c>
      <c r="O3060">
        <v>4642.0063</v>
      </c>
      <c r="P3060">
        <v>4606.6738999999998</v>
      </c>
    </row>
    <row r="3061" spans="1:16" x14ac:dyDescent="0.25">
      <c r="A3061" s="9">
        <v>42950</v>
      </c>
      <c r="B3061">
        <v>4601.4023999999999</v>
      </c>
      <c r="C3061">
        <v>4613.7381999999998</v>
      </c>
      <c r="D3061">
        <v>4557.3188</v>
      </c>
      <c r="E3061">
        <v>4569.5416999999998</v>
      </c>
      <c r="F3061">
        <v>4601.4023999999999</v>
      </c>
      <c r="O3061">
        <v>4613.7381999999998</v>
      </c>
      <c r="P3061">
        <v>4569.5416999999998</v>
      </c>
    </row>
    <row r="3062" spans="1:16" x14ac:dyDescent="0.25">
      <c r="A3062" s="9">
        <v>42951</v>
      </c>
      <c r="B3062">
        <v>4566.9566000000004</v>
      </c>
      <c r="C3062">
        <v>4579.3392000000003</v>
      </c>
      <c r="D3062">
        <v>4547.4258</v>
      </c>
      <c r="E3062">
        <v>4548.567</v>
      </c>
      <c r="F3062">
        <v>4566.9566000000004</v>
      </c>
      <c r="O3062">
        <v>4579.3392000000003</v>
      </c>
      <c r="P3062">
        <v>4548.567</v>
      </c>
    </row>
    <row r="3063" spans="1:16" x14ac:dyDescent="0.25">
      <c r="A3063" s="9">
        <v>42954</v>
      </c>
      <c r="B3063">
        <v>4540.5735000000004</v>
      </c>
      <c r="C3063">
        <v>4578.6886999999997</v>
      </c>
      <c r="D3063">
        <v>4519.7349000000004</v>
      </c>
      <c r="E3063">
        <v>4577.6378999999997</v>
      </c>
      <c r="F3063">
        <v>4540.5735000000004</v>
      </c>
      <c r="O3063">
        <v>4578.6886999999997</v>
      </c>
      <c r="P3063">
        <v>4577.6378999999997</v>
      </c>
    </row>
    <row r="3064" spans="1:16" x14ac:dyDescent="0.25">
      <c r="A3064" s="9">
        <v>42955</v>
      </c>
      <c r="B3064">
        <v>4579.7079999999996</v>
      </c>
      <c r="C3064">
        <v>4584.6436000000003</v>
      </c>
      <c r="D3064">
        <v>4560.8788999999997</v>
      </c>
      <c r="E3064">
        <v>4572.1976000000004</v>
      </c>
      <c r="F3064">
        <v>4579.7079999999996</v>
      </c>
      <c r="O3064">
        <v>4584.6436000000003</v>
      </c>
      <c r="P3064">
        <v>4572.1976000000004</v>
      </c>
    </row>
    <row r="3065" spans="1:16" x14ac:dyDescent="0.25">
      <c r="A3065" s="9">
        <v>42956</v>
      </c>
      <c r="B3065">
        <v>4570.1702999999998</v>
      </c>
      <c r="C3065">
        <v>4593.4106000000002</v>
      </c>
      <c r="D3065">
        <v>4554.848</v>
      </c>
      <c r="E3065">
        <v>4584.5541999999996</v>
      </c>
      <c r="F3065">
        <v>4570.1702999999998</v>
      </c>
      <c r="O3065">
        <v>4593.4106000000002</v>
      </c>
      <c r="P3065">
        <v>4584.5541999999996</v>
      </c>
    </row>
    <row r="3066" spans="1:16" x14ac:dyDescent="0.25">
      <c r="A3066" s="9">
        <v>42957</v>
      </c>
      <c r="B3066">
        <v>4579.616</v>
      </c>
      <c r="C3066">
        <v>4600.4282999999996</v>
      </c>
      <c r="D3066">
        <v>4533.3014000000003</v>
      </c>
      <c r="E3066">
        <v>4572.0537000000004</v>
      </c>
      <c r="F3066">
        <v>4579.616</v>
      </c>
      <c r="O3066">
        <v>4600.4282999999996</v>
      </c>
      <c r="P3066">
        <v>4572.0537000000004</v>
      </c>
    </row>
    <row r="3067" spans="1:16" x14ac:dyDescent="0.25">
      <c r="A3067" s="9">
        <v>42958</v>
      </c>
      <c r="B3067">
        <v>4539.3413</v>
      </c>
      <c r="C3067">
        <v>4549.7317999999996</v>
      </c>
      <c r="D3067">
        <v>4486.2124999999996</v>
      </c>
      <c r="E3067">
        <v>4492.2127</v>
      </c>
      <c r="F3067">
        <v>4539.3413</v>
      </c>
      <c r="O3067">
        <v>4549.7317999999996</v>
      </c>
      <c r="P3067">
        <v>4492.2127</v>
      </c>
    </row>
    <row r="3068" spans="1:16" x14ac:dyDescent="0.25">
      <c r="A3068" s="9">
        <v>42961</v>
      </c>
      <c r="B3068">
        <v>4489.6499999999996</v>
      </c>
      <c r="C3068">
        <v>4534.0096000000003</v>
      </c>
      <c r="D3068">
        <v>4489.6499999999996</v>
      </c>
      <c r="E3068">
        <v>4528.7969000000003</v>
      </c>
      <c r="F3068">
        <v>4489.6499999999996</v>
      </c>
      <c r="O3068">
        <v>4534.0096000000003</v>
      </c>
      <c r="P3068">
        <v>4528.7969000000003</v>
      </c>
    </row>
    <row r="3069" spans="1:16" x14ac:dyDescent="0.25">
      <c r="A3069" s="9">
        <v>42962</v>
      </c>
      <c r="B3069">
        <v>4531.4528</v>
      </c>
      <c r="C3069">
        <v>4570.5182000000004</v>
      </c>
      <c r="D3069">
        <v>4531.4528</v>
      </c>
      <c r="E3069">
        <v>4556.8968999999997</v>
      </c>
      <c r="F3069">
        <v>4531.4528</v>
      </c>
      <c r="O3069">
        <v>4570.5182000000004</v>
      </c>
      <c r="P3069">
        <v>4556.8968999999997</v>
      </c>
    </row>
    <row r="3070" spans="1:16" x14ac:dyDescent="0.25">
      <c r="A3070" s="9">
        <v>42963</v>
      </c>
      <c r="B3070">
        <v>4550.6617999999999</v>
      </c>
      <c r="C3070">
        <v>4551.3467000000001</v>
      </c>
      <c r="D3070">
        <v>4529.2700999999997</v>
      </c>
      <c r="E3070">
        <v>4541.2493999999997</v>
      </c>
      <c r="F3070">
        <v>4550.6617999999999</v>
      </c>
      <c r="O3070">
        <v>4551.3467000000001</v>
      </c>
      <c r="P3070">
        <v>4541.2493999999997</v>
      </c>
    </row>
    <row r="3071" spans="1:16" x14ac:dyDescent="0.25">
      <c r="A3071" s="9">
        <v>42964</v>
      </c>
      <c r="B3071">
        <v>4541.5340999999999</v>
      </c>
      <c r="C3071">
        <v>4563.6823000000004</v>
      </c>
      <c r="D3071">
        <v>4539.1298999999999</v>
      </c>
      <c r="E3071">
        <v>4563.4607999999998</v>
      </c>
      <c r="F3071">
        <v>4541.5340999999999</v>
      </c>
      <c r="O3071">
        <v>4563.6823000000004</v>
      </c>
      <c r="P3071">
        <v>4563.4607999999998</v>
      </c>
    </row>
    <row r="3072" spans="1:16" x14ac:dyDescent="0.25">
      <c r="A3072" s="9">
        <v>42965</v>
      </c>
      <c r="B3072">
        <v>4542.3262000000004</v>
      </c>
      <c r="C3072">
        <v>4580.5228999999999</v>
      </c>
      <c r="D3072">
        <v>4535.6608999999999</v>
      </c>
      <c r="E3072">
        <v>4574.2653</v>
      </c>
      <c r="F3072">
        <v>4542.3262000000004</v>
      </c>
      <c r="O3072">
        <v>4580.5228999999999</v>
      </c>
      <c r="P3072">
        <v>4574.2653</v>
      </c>
    </row>
    <row r="3073" spans="1:16" x14ac:dyDescent="0.25">
      <c r="A3073" s="9">
        <v>42968</v>
      </c>
      <c r="B3073">
        <v>4579.3125</v>
      </c>
      <c r="C3073">
        <v>4593.3234000000002</v>
      </c>
      <c r="D3073">
        <v>4570.7048999999997</v>
      </c>
      <c r="E3073">
        <v>4592.5754999999999</v>
      </c>
      <c r="F3073">
        <v>4579.3125</v>
      </c>
      <c r="O3073">
        <v>4593.3234000000002</v>
      </c>
      <c r="P3073">
        <v>4592.5754999999999</v>
      </c>
    </row>
    <row r="3074" spans="1:16" x14ac:dyDescent="0.25">
      <c r="A3074" s="9">
        <v>42969</v>
      </c>
      <c r="B3074">
        <v>4593.9748</v>
      </c>
      <c r="C3074">
        <v>4596.0127000000002</v>
      </c>
      <c r="D3074">
        <v>4577.5348000000004</v>
      </c>
      <c r="E3074">
        <v>4593.6098000000002</v>
      </c>
      <c r="F3074">
        <v>4593.9748</v>
      </c>
      <c r="O3074">
        <v>4596.0127000000002</v>
      </c>
      <c r="P3074">
        <v>4593.6098000000002</v>
      </c>
    </row>
    <row r="3075" spans="1:16" x14ac:dyDescent="0.25">
      <c r="A3075" s="9">
        <v>42970</v>
      </c>
      <c r="B3075">
        <v>4587.9247999999998</v>
      </c>
      <c r="C3075">
        <v>4603.4841999999999</v>
      </c>
      <c r="D3075">
        <v>4576.4706999999999</v>
      </c>
      <c r="E3075">
        <v>4591.5745999999999</v>
      </c>
      <c r="F3075">
        <v>4587.9247999999998</v>
      </c>
      <c r="O3075">
        <v>4603.4841999999999</v>
      </c>
      <c r="P3075">
        <v>4591.5745999999999</v>
      </c>
    </row>
    <row r="3076" spans="1:16" x14ac:dyDescent="0.25">
      <c r="A3076" s="9">
        <v>42971</v>
      </c>
      <c r="B3076">
        <v>4589.4452000000001</v>
      </c>
      <c r="C3076">
        <v>4605.7644</v>
      </c>
      <c r="D3076">
        <v>4576.1484</v>
      </c>
      <c r="E3076">
        <v>4588.2694000000001</v>
      </c>
      <c r="F3076">
        <v>4589.4452000000001</v>
      </c>
      <c r="O3076">
        <v>4605.7644</v>
      </c>
      <c r="P3076">
        <v>4588.2694000000001</v>
      </c>
    </row>
    <row r="3077" spans="1:16" x14ac:dyDescent="0.25">
      <c r="A3077" s="9">
        <v>42972</v>
      </c>
      <c r="B3077">
        <v>4584.9825000000001</v>
      </c>
      <c r="C3077">
        <v>4646.9557000000004</v>
      </c>
      <c r="D3077">
        <v>4584.5564999999997</v>
      </c>
      <c r="E3077">
        <v>4646.5415000000003</v>
      </c>
      <c r="F3077">
        <v>4584.9825000000001</v>
      </c>
      <c r="O3077">
        <v>4646.9557000000004</v>
      </c>
      <c r="P3077">
        <v>4646.5415000000003</v>
      </c>
    </row>
    <row r="3078" spans="1:16" x14ac:dyDescent="0.25">
      <c r="A3078" s="9">
        <v>42975</v>
      </c>
      <c r="B3078">
        <v>4655.9526999999998</v>
      </c>
      <c r="C3078">
        <v>4702.2115999999996</v>
      </c>
      <c r="D3078">
        <v>4655.9526999999998</v>
      </c>
      <c r="E3078">
        <v>4679.7911999999997</v>
      </c>
      <c r="F3078">
        <v>4655.9526999999998</v>
      </c>
      <c r="O3078">
        <v>4702.2115999999996</v>
      </c>
      <c r="P3078">
        <v>4679.7911999999997</v>
      </c>
    </row>
    <row r="3079" spans="1:16" x14ac:dyDescent="0.25">
      <c r="A3079" s="9">
        <v>42976</v>
      </c>
      <c r="B3079">
        <v>4675.2709999999997</v>
      </c>
      <c r="C3079">
        <v>4687.3599000000004</v>
      </c>
      <c r="D3079">
        <v>4665.5901000000003</v>
      </c>
      <c r="E3079">
        <v>4676.5403999999999</v>
      </c>
      <c r="F3079">
        <v>4675.2709999999997</v>
      </c>
      <c r="O3079">
        <v>4687.3599000000004</v>
      </c>
      <c r="P3079">
        <v>4676.5403999999999</v>
      </c>
    </row>
    <row r="3080" spans="1:16" x14ac:dyDescent="0.25">
      <c r="A3080" s="9">
        <v>42977</v>
      </c>
      <c r="B3080">
        <v>4679.8127000000004</v>
      </c>
      <c r="C3080">
        <v>4694.2226000000001</v>
      </c>
      <c r="D3080">
        <v>4673.5319</v>
      </c>
      <c r="E3080">
        <v>4681.0834999999997</v>
      </c>
      <c r="F3080">
        <v>4679.8127000000004</v>
      </c>
      <c r="O3080">
        <v>4694.2226000000001</v>
      </c>
      <c r="P3080">
        <v>4681.0834999999997</v>
      </c>
    </row>
    <row r="3081" spans="1:16" x14ac:dyDescent="0.25">
      <c r="A3081" s="9">
        <v>42978</v>
      </c>
      <c r="B3081">
        <v>4681.8770000000004</v>
      </c>
      <c r="C3081">
        <v>4683.5852000000004</v>
      </c>
      <c r="D3081">
        <v>4628.7803999999996</v>
      </c>
      <c r="E3081">
        <v>4653.3530000000001</v>
      </c>
      <c r="F3081">
        <v>4681.8770000000004</v>
      </c>
      <c r="O3081">
        <v>4683.5852000000004</v>
      </c>
      <c r="P3081">
        <v>4653.3530000000001</v>
      </c>
    </row>
    <row r="3082" spans="1:16" x14ac:dyDescent="0.25">
      <c r="A3082" s="9">
        <v>42979</v>
      </c>
      <c r="B3082">
        <v>4662.3242</v>
      </c>
      <c r="C3082">
        <v>4680.527</v>
      </c>
      <c r="D3082">
        <v>4650.3919999999998</v>
      </c>
      <c r="E3082">
        <v>4663.4789000000001</v>
      </c>
      <c r="F3082">
        <v>4662.3242</v>
      </c>
      <c r="O3082">
        <v>4680.527</v>
      </c>
      <c r="P3082">
        <v>4663.4789000000001</v>
      </c>
    </row>
    <row r="3083" spans="1:16" x14ac:dyDescent="0.25">
      <c r="A3083" s="9">
        <v>42982</v>
      </c>
      <c r="B3083">
        <v>4665.5861999999997</v>
      </c>
      <c r="C3083">
        <v>4671.2156999999997</v>
      </c>
      <c r="D3083">
        <v>4647.9435999999996</v>
      </c>
      <c r="E3083">
        <v>4669.5839999999998</v>
      </c>
      <c r="F3083">
        <v>4665.5861999999997</v>
      </c>
      <c r="O3083">
        <v>4671.2156999999997</v>
      </c>
      <c r="P3083">
        <v>4669.5839999999998</v>
      </c>
    </row>
    <row r="3084" spans="1:16" x14ac:dyDescent="0.25">
      <c r="A3084" s="9">
        <v>42983</v>
      </c>
      <c r="B3084">
        <v>4667.7905000000001</v>
      </c>
      <c r="C3084">
        <v>4683.2398000000003</v>
      </c>
      <c r="D3084">
        <v>4663.2101000000002</v>
      </c>
      <c r="E3084">
        <v>4672.3900000000003</v>
      </c>
      <c r="F3084">
        <v>4667.7905000000001</v>
      </c>
      <c r="O3084">
        <v>4683.2398000000003</v>
      </c>
      <c r="P3084">
        <v>4672.3900000000003</v>
      </c>
    </row>
    <row r="3085" spans="1:16" x14ac:dyDescent="0.25">
      <c r="A3085" s="9">
        <v>42984</v>
      </c>
      <c r="B3085">
        <v>4662.6008000000002</v>
      </c>
      <c r="C3085">
        <v>4669.9998999999998</v>
      </c>
      <c r="D3085">
        <v>4643.8711999999996</v>
      </c>
      <c r="E3085">
        <v>4664.5029000000004</v>
      </c>
      <c r="F3085">
        <v>4662.6008000000002</v>
      </c>
      <c r="O3085">
        <v>4669.9998999999998</v>
      </c>
      <c r="P3085">
        <v>4664.5029000000004</v>
      </c>
    </row>
    <row r="3086" spans="1:16" x14ac:dyDescent="0.25">
      <c r="A3086" s="9">
        <v>42985</v>
      </c>
      <c r="B3086">
        <v>4665.7061000000003</v>
      </c>
      <c r="C3086">
        <v>4676.1908999999996</v>
      </c>
      <c r="D3086">
        <v>4652.3936999999996</v>
      </c>
      <c r="E3086">
        <v>4654.1554999999998</v>
      </c>
      <c r="F3086">
        <v>4665.7061000000003</v>
      </c>
      <c r="O3086">
        <v>4676.1908999999996</v>
      </c>
      <c r="P3086">
        <v>4654.1554999999998</v>
      </c>
    </row>
    <row r="3087" spans="1:16" x14ac:dyDescent="0.25">
      <c r="A3087" s="9">
        <v>42986</v>
      </c>
      <c r="B3087">
        <v>4653.0838999999996</v>
      </c>
      <c r="C3087">
        <v>4666.5475999999999</v>
      </c>
      <c r="D3087">
        <v>4636.8715000000002</v>
      </c>
      <c r="E3087">
        <v>4649.4264000000003</v>
      </c>
      <c r="F3087">
        <v>4653.0838999999996</v>
      </c>
      <c r="O3087">
        <v>4666.5475999999999</v>
      </c>
      <c r="P3087">
        <v>4649.4264000000003</v>
      </c>
    </row>
    <row r="3088" spans="1:16" x14ac:dyDescent="0.25">
      <c r="A3088" s="9">
        <v>42989</v>
      </c>
      <c r="B3088">
        <v>4653.6602999999996</v>
      </c>
      <c r="C3088">
        <v>4678.1688000000004</v>
      </c>
      <c r="D3088">
        <v>4644.5030999999999</v>
      </c>
      <c r="E3088">
        <v>4657.8476000000001</v>
      </c>
      <c r="F3088">
        <v>4653.6602999999996</v>
      </c>
      <c r="O3088">
        <v>4678.1688000000004</v>
      </c>
      <c r="P3088">
        <v>4657.8476000000001</v>
      </c>
    </row>
    <row r="3089" spans="1:16" x14ac:dyDescent="0.25">
      <c r="A3089" s="9">
        <v>42990</v>
      </c>
      <c r="B3089">
        <v>4661.6580000000004</v>
      </c>
      <c r="C3089">
        <v>4688.2942000000003</v>
      </c>
      <c r="D3089">
        <v>4658.0295999999998</v>
      </c>
      <c r="E3089">
        <v>4677.3235999999997</v>
      </c>
      <c r="F3089">
        <v>4661.6580000000004</v>
      </c>
      <c r="O3089">
        <v>4688.2942000000003</v>
      </c>
      <c r="P3089">
        <v>4677.3235999999997</v>
      </c>
    </row>
    <row r="3090" spans="1:16" x14ac:dyDescent="0.25">
      <c r="A3090" s="9">
        <v>42991</v>
      </c>
      <c r="B3090">
        <v>4676.2295999999997</v>
      </c>
      <c r="C3090">
        <v>4692.0848999999998</v>
      </c>
      <c r="D3090">
        <v>4669.6342999999997</v>
      </c>
      <c r="E3090">
        <v>4686.9195</v>
      </c>
      <c r="F3090">
        <v>4676.2295999999997</v>
      </c>
      <c r="O3090">
        <v>4692.0848999999998</v>
      </c>
      <c r="P3090">
        <v>4686.9195</v>
      </c>
    </row>
    <row r="3091" spans="1:16" x14ac:dyDescent="0.25">
      <c r="A3091" s="9">
        <v>42992</v>
      </c>
      <c r="B3091">
        <v>4689.7610000000004</v>
      </c>
      <c r="C3091">
        <v>4699.7273999999998</v>
      </c>
      <c r="D3091">
        <v>4660.0559999999996</v>
      </c>
      <c r="E3091">
        <v>4675.2538000000004</v>
      </c>
      <c r="F3091">
        <v>4689.7610000000004</v>
      </c>
      <c r="O3091">
        <v>4699.7273999999998</v>
      </c>
      <c r="P3091">
        <v>4675.2538000000004</v>
      </c>
    </row>
    <row r="3092" spans="1:16" x14ac:dyDescent="0.25">
      <c r="A3092" s="9">
        <v>42993</v>
      </c>
      <c r="B3092">
        <v>4668.6437999999998</v>
      </c>
      <c r="C3092">
        <v>4674.0153</v>
      </c>
      <c r="D3092">
        <v>4649.0504000000001</v>
      </c>
      <c r="E3092">
        <v>4666.9107999999997</v>
      </c>
      <c r="F3092">
        <v>4668.6437999999998</v>
      </c>
      <c r="O3092">
        <v>4674.0153</v>
      </c>
      <c r="P3092">
        <v>4666.9107999999997</v>
      </c>
    </row>
    <row r="3093" spans="1:16" x14ac:dyDescent="0.25">
      <c r="A3093" s="9">
        <v>42996</v>
      </c>
      <c r="B3093">
        <v>4665.0084999999999</v>
      </c>
      <c r="C3093">
        <v>4693.2561999999998</v>
      </c>
      <c r="D3093">
        <v>4665.0084999999999</v>
      </c>
      <c r="E3093">
        <v>4676.9236000000001</v>
      </c>
      <c r="F3093">
        <v>4665.0084999999999</v>
      </c>
      <c r="O3093">
        <v>4693.2561999999998</v>
      </c>
      <c r="P3093">
        <v>4676.9236000000001</v>
      </c>
    </row>
    <row r="3094" spans="1:16" x14ac:dyDescent="0.25">
      <c r="A3094" s="9">
        <v>42997</v>
      </c>
      <c r="B3094">
        <v>4679.7933000000003</v>
      </c>
      <c r="C3094">
        <v>4690.7732999999998</v>
      </c>
      <c r="D3094">
        <v>4650.4777000000004</v>
      </c>
      <c r="E3094">
        <v>4663.1889000000001</v>
      </c>
      <c r="F3094">
        <v>4679.7933000000003</v>
      </c>
      <c r="O3094">
        <v>4690.7732999999998</v>
      </c>
      <c r="P3094">
        <v>4663.1889000000001</v>
      </c>
    </row>
    <row r="3095" spans="1:16" x14ac:dyDescent="0.25">
      <c r="A3095" s="9">
        <v>42998</v>
      </c>
      <c r="B3095">
        <v>4661.1782999999996</v>
      </c>
      <c r="C3095">
        <v>4695.3199000000004</v>
      </c>
      <c r="D3095">
        <v>4659.5628999999999</v>
      </c>
      <c r="E3095">
        <v>4685.9116999999997</v>
      </c>
      <c r="F3095">
        <v>4661.1782999999996</v>
      </c>
      <c r="O3095">
        <v>4695.3199000000004</v>
      </c>
      <c r="P3095">
        <v>4685.9116999999997</v>
      </c>
    </row>
    <row r="3096" spans="1:16" x14ac:dyDescent="0.25">
      <c r="A3096" s="9">
        <v>42999</v>
      </c>
      <c r="B3096">
        <v>4684.9742999999999</v>
      </c>
      <c r="C3096">
        <v>4706.5150999999996</v>
      </c>
      <c r="D3096">
        <v>4679.6085000000003</v>
      </c>
      <c r="E3096">
        <v>4683.8211000000001</v>
      </c>
      <c r="F3096">
        <v>4684.9742999999999</v>
      </c>
      <c r="O3096">
        <v>4706.5150999999996</v>
      </c>
      <c r="P3096">
        <v>4683.8211000000001</v>
      </c>
    </row>
    <row r="3097" spans="1:16" x14ac:dyDescent="0.25">
      <c r="A3097" s="9">
        <v>43000</v>
      </c>
      <c r="B3097">
        <v>4675.4722000000002</v>
      </c>
      <c r="C3097">
        <v>4694.6836999999996</v>
      </c>
      <c r="D3097">
        <v>4666.8029999999999</v>
      </c>
      <c r="E3097">
        <v>4690.0496999999996</v>
      </c>
      <c r="F3097">
        <v>4675.4722000000002</v>
      </c>
      <c r="O3097">
        <v>4694.6836999999996</v>
      </c>
      <c r="P3097">
        <v>4690.0496999999996</v>
      </c>
    </row>
    <row r="3098" spans="1:16" x14ac:dyDescent="0.25">
      <c r="A3098" s="9">
        <v>43003</v>
      </c>
      <c r="B3098">
        <v>4680.2694000000001</v>
      </c>
      <c r="C3098">
        <v>4684.5401000000002</v>
      </c>
      <c r="D3098">
        <v>4658.0589</v>
      </c>
      <c r="E3098">
        <v>4668.8033999999998</v>
      </c>
      <c r="F3098">
        <v>4680.2694000000001</v>
      </c>
      <c r="O3098">
        <v>4684.5401000000002</v>
      </c>
      <c r="P3098">
        <v>4668.8033999999998</v>
      </c>
    </row>
    <row r="3099" spans="1:16" x14ac:dyDescent="0.25">
      <c r="A3099" s="9">
        <v>43004</v>
      </c>
      <c r="B3099">
        <v>4660.3434999999999</v>
      </c>
      <c r="C3099">
        <v>4671.0951999999997</v>
      </c>
      <c r="D3099">
        <v>4651.1226999999999</v>
      </c>
      <c r="E3099">
        <v>4666.4093999999996</v>
      </c>
      <c r="F3099">
        <v>4660.3434999999999</v>
      </c>
      <c r="O3099">
        <v>4671.0951999999997</v>
      </c>
      <c r="P3099">
        <v>4666.4093999999996</v>
      </c>
    </row>
    <row r="3100" spans="1:16" x14ac:dyDescent="0.25">
      <c r="A3100" s="9">
        <v>43005</v>
      </c>
      <c r="B3100">
        <v>4664.1679999999997</v>
      </c>
      <c r="C3100">
        <v>4682.1352999999999</v>
      </c>
      <c r="D3100">
        <v>4663.4179999999997</v>
      </c>
      <c r="E3100">
        <v>4673.3026</v>
      </c>
      <c r="F3100">
        <v>4664.1679999999997</v>
      </c>
      <c r="O3100">
        <v>4682.1352999999999</v>
      </c>
      <c r="P3100">
        <v>4673.3026</v>
      </c>
    </row>
    <row r="3101" spans="1:16" x14ac:dyDescent="0.25">
      <c r="A3101" s="9">
        <v>43006</v>
      </c>
      <c r="B3101">
        <v>4672.2767000000003</v>
      </c>
      <c r="C3101">
        <v>4672.2767000000003</v>
      </c>
      <c r="D3101">
        <v>4657.3963000000003</v>
      </c>
      <c r="E3101">
        <v>4663.2627000000002</v>
      </c>
      <c r="F3101">
        <v>4672.2767000000003</v>
      </c>
      <c r="O3101">
        <v>4672.2767000000003</v>
      </c>
      <c r="P3101">
        <v>4663.2627000000002</v>
      </c>
    </row>
    <row r="3102" spans="1:16" x14ac:dyDescent="0.25">
      <c r="A3102" s="9">
        <v>43007</v>
      </c>
      <c r="B3102">
        <v>4665.1801999999998</v>
      </c>
      <c r="C3102">
        <v>4694.1773999999996</v>
      </c>
      <c r="D3102">
        <v>4664.7875000000004</v>
      </c>
      <c r="E3102">
        <v>4672.2502999999997</v>
      </c>
      <c r="F3102">
        <v>4665.1801999999998</v>
      </c>
      <c r="O3102">
        <v>4694.1773999999996</v>
      </c>
      <c r="P3102">
        <v>4672.2502999999997</v>
      </c>
    </row>
    <row r="3103" spans="1:16" x14ac:dyDescent="0.25">
      <c r="A3103" s="9">
        <v>43017</v>
      </c>
      <c r="B3103">
        <v>4743.7358000000004</v>
      </c>
      <c r="C3103">
        <v>4754.2923000000001</v>
      </c>
      <c r="D3103">
        <v>4710.3885</v>
      </c>
      <c r="E3103">
        <v>4719.9659000000001</v>
      </c>
      <c r="F3103">
        <v>4743.7358000000004</v>
      </c>
      <c r="O3103">
        <v>4754.2923000000001</v>
      </c>
      <c r="P3103">
        <v>4719.9659000000001</v>
      </c>
    </row>
    <row r="3104" spans="1:16" x14ac:dyDescent="0.25">
      <c r="A3104" s="9">
        <v>43018</v>
      </c>
      <c r="B3104">
        <v>4723.0622000000003</v>
      </c>
      <c r="C3104">
        <v>4740.8464000000004</v>
      </c>
      <c r="D3104">
        <v>4682.1956</v>
      </c>
      <c r="E3104">
        <v>4726.0937999999996</v>
      </c>
      <c r="F3104">
        <v>4723.0622000000003</v>
      </c>
      <c r="O3104">
        <v>4740.8464000000004</v>
      </c>
      <c r="P3104">
        <v>4726.0937999999996</v>
      </c>
    </row>
    <row r="3105" spans="1:16" x14ac:dyDescent="0.25">
      <c r="A3105" s="9">
        <v>43019</v>
      </c>
      <c r="B3105">
        <v>4719.7084000000004</v>
      </c>
      <c r="C3105">
        <v>4752.5549000000001</v>
      </c>
      <c r="D3105">
        <v>4717.5974999999999</v>
      </c>
      <c r="E3105">
        <v>4739.6126999999997</v>
      </c>
      <c r="F3105">
        <v>4719.7084000000004</v>
      </c>
      <c r="O3105">
        <v>4752.5549000000001</v>
      </c>
      <c r="P3105">
        <v>4739.6126999999997</v>
      </c>
    </row>
    <row r="3106" spans="1:16" x14ac:dyDescent="0.25">
      <c r="A3106" s="9">
        <v>43020</v>
      </c>
      <c r="B3106">
        <v>4739.2259000000004</v>
      </c>
      <c r="C3106">
        <v>4747.0227000000004</v>
      </c>
      <c r="D3106">
        <v>4724.8171000000002</v>
      </c>
      <c r="E3106">
        <v>4740.2991000000002</v>
      </c>
      <c r="F3106">
        <v>4739.2259000000004</v>
      </c>
      <c r="O3106">
        <v>4747.0227000000004</v>
      </c>
      <c r="P3106">
        <v>4740.2991000000002</v>
      </c>
    </row>
    <row r="3107" spans="1:16" x14ac:dyDescent="0.25">
      <c r="A3107" s="9">
        <v>43021</v>
      </c>
      <c r="B3107">
        <v>4742.5183999999999</v>
      </c>
      <c r="C3107">
        <v>4751.9152000000004</v>
      </c>
      <c r="D3107">
        <v>4736.3936000000003</v>
      </c>
      <c r="E3107">
        <v>4741.5164999999997</v>
      </c>
      <c r="F3107">
        <v>4742.5183999999999</v>
      </c>
      <c r="O3107">
        <v>4751.9152000000004</v>
      </c>
      <c r="P3107">
        <v>4741.5164999999997</v>
      </c>
    </row>
    <row r="3108" spans="1:16" x14ac:dyDescent="0.25">
      <c r="A3108" s="9">
        <v>43024</v>
      </c>
      <c r="B3108">
        <v>4741.2705999999998</v>
      </c>
      <c r="C3108">
        <v>4749.8252000000002</v>
      </c>
      <c r="D3108">
        <v>4706.3546999999999</v>
      </c>
      <c r="E3108">
        <v>4708.8836000000001</v>
      </c>
      <c r="F3108">
        <v>4741.2705999999998</v>
      </c>
      <c r="O3108">
        <v>4749.8252000000002</v>
      </c>
      <c r="P3108">
        <v>4708.8836000000001</v>
      </c>
    </row>
    <row r="3109" spans="1:16" x14ac:dyDescent="0.25">
      <c r="A3109" s="9">
        <v>43025</v>
      </c>
      <c r="B3109">
        <v>4706.1765999999998</v>
      </c>
      <c r="C3109">
        <v>4717.2916999999998</v>
      </c>
      <c r="D3109">
        <v>4692.3236999999999</v>
      </c>
      <c r="E3109">
        <v>4708.7946000000002</v>
      </c>
      <c r="F3109">
        <v>4706.1765999999998</v>
      </c>
      <c r="O3109">
        <v>4717.2916999999998</v>
      </c>
      <c r="P3109">
        <v>4708.7946000000002</v>
      </c>
    </row>
    <row r="3110" spans="1:16" x14ac:dyDescent="0.25">
      <c r="A3110" s="9">
        <v>43026</v>
      </c>
      <c r="B3110">
        <v>4710.6774999999998</v>
      </c>
      <c r="C3110">
        <v>4742.1581999999999</v>
      </c>
      <c r="D3110">
        <v>4708.4299000000001</v>
      </c>
      <c r="E3110">
        <v>4740.8298000000004</v>
      </c>
      <c r="F3110">
        <v>4710.6774999999998</v>
      </c>
      <c r="O3110">
        <v>4742.1581999999999</v>
      </c>
      <c r="P3110">
        <v>4740.8298000000004</v>
      </c>
    </row>
    <row r="3111" spans="1:16" x14ac:dyDescent="0.25">
      <c r="A3111" s="9">
        <v>43027</v>
      </c>
      <c r="B3111">
        <v>4736.9376000000002</v>
      </c>
      <c r="C3111">
        <v>4745.1957000000002</v>
      </c>
      <c r="D3111">
        <v>4726.4186</v>
      </c>
      <c r="E3111">
        <v>4740.4319999999998</v>
      </c>
      <c r="F3111">
        <v>4736.9376000000002</v>
      </c>
      <c r="O3111">
        <v>4745.1957000000002</v>
      </c>
      <c r="P3111">
        <v>4740.4319999999998</v>
      </c>
    </row>
    <row r="3112" spans="1:16" x14ac:dyDescent="0.25">
      <c r="A3112" s="9">
        <v>43028</v>
      </c>
      <c r="B3112">
        <v>4731.6175999999996</v>
      </c>
      <c r="C3112">
        <v>4744.9188000000004</v>
      </c>
      <c r="D3112">
        <v>4718.4501</v>
      </c>
      <c r="E3112">
        <v>4742.3059000000003</v>
      </c>
      <c r="F3112">
        <v>4731.6175999999996</v>
      </c>
      <c r="O3112">
        <v>4744.9188000000004</v>
      </c>
      <c r="P3112">
        <v>4742.3059000000003</v>
      </c>
    </row>
    <row r="3113" spans="1:16" x14ac:dyDescent="0.25">
      <c r="A3113" s="9">
        <v>43031</v>
      </c>
      <c r="B3113">
        <v>4745.4841999999999</v>
      </c>
      <c r="C3113">
        <v>4753.2115000000003</v>
      </c>
      <c r="D3113">
        <v>4731.5555999999997</v>
      </c>
      <c r="E3113">
        <v>4746.4996000000001</v>
      </c>
      <c r="F3113">
        <v>4745.4841999999999</v>
      </c>
      <c r="O3113">
        <v>4753.2115000000003</v>
      </c>
      <c r="P3113">
        <v>4746.4996000000001</v>
      </c>
    </row>
    <row r="3114" spans="1:16" x14ac:dyDescent="0.25">
      <c r="A3114" s="9">
        <v>43032</v>
      </c>
      <c r="B3114">
        <v>4738.3019000000004</v>
      </c>
      <c r="C3114">
        <v>4775.7304000000004</v>
      </c>
      <c r="D3114">
        <v>4732.8342000000002</v>
      </c>
      <c r="E3114">
        <v>4775.1342000000004</v>
      </c>
      <c r="F3114">
        <v>4738.3019000000004</v>
      </c>
      <c r="O3114">
        <v>4775.7304000000004</v>
      </c>
      <c r="P3114">
        <v>4775.1342000000004</v>
      </c>
    </row>
    <row r="3115" spans="1:16" x14ac:dyDescent="0.25">
      <c r="A3115" s="9">
        <v>43033</v>
      </c>
      <c r="B3115">
        <v>4771.8172999999997</v>
      </c>
      <c r="C3115">
        <v>4789.3954000000003</v>
      </c>
      <c r="D3115">
        <v>4767.2394000000004</v>
      </c>
      <c r="E3115">
        <v>4787.0083000000004</v>
      </c>
      <c r="F3115">
        <v>4771.8172999999997</v>
      </c>
      <c r="O3115">
        <v>4789.3954000000003</v>
      </c>
      <c r="P3115">
        <v>4787.0083000000004</v>
      </c>
    </row>
    <row r="3116" spans="1:16" x14ac:dyDescent="0.25">
      <c r="A3116" s="9">
        <v>43034</v>
      </c>
      <c r="B3116">
        <v>4787.1679999999997</v>
      </c>
      <c r="C3116">
        <v>4818.2281999999996</v>
      </c>
      <c r="D3116">
        <v>4782.3095000000003</v>
      </c>
      <c r="E3116">
        <v>4791.8467000000001</v>
      </c>
      <c r="F3116">
        <v>4787.1679999999997</v>
      </c>
      <c r="O3116">
        <v>4818.2281999999996</v>
      </c>
      <c r="P3116">
        <v>4791.8467000000001</v>
      </c>
    </row>
    <row r="3117" spans="1:16" x14ac:dyDescent="0.25">
      <c r="A3117" s="9">
        <v>43035</v>
      </c>
      <c r="B3117">
        <v>4788.9754999999996</v>
      </c>
      <c r="C3117">
        <v>4808.2461000000003</v>
      </c>
      <c r="D3117">
        <v>4783.5114999999996</v>
      </c>
      <c r="E3117">
        <v>4806.6271999999999</v>
      </c>
      <c r="F3117">
        <v>4788.9754999999996</v>
      </c>
      <c r="O3117">
        <v>4808.2461000000003</v>
      </c>
      <c r="P3117">
        <v>4806.6271999999999</v>
      </c>
    </row>
    <row r="3118" spans="1:16" x14ac:dyDescent="0.25">
      <c r="A3118" s="9">
        <v>43038</v>
      </c>
      <c r="B3118">
        <v>4806.0294999999996</v>
      </c>
      <c r="C3118">
        <v>4815.6962000000003</v>
      </c>
      <c r="D3118">
        <v>4732.9009999999998</v>
      </c>
      <c r="E3118">
        <v>4786.0425999999998</v>
      </c>
      <c r="F3118">
        <v>4806.0294999999996</v>
      </c>
      <c r="O3118">
        <v>4815.6962000000003</v>
      </c>
      <c r="P3118">
        <v>4786.0425999999998</v>
      </c>
    </row>
    <row r="3119" spans="1:16" x14ac:dyDescent="0.25">
      <c r="A3119" s="9">
        <v>43039</v>
      </c>
      <c r="B3119">
        <v>4771.5084999999999</v>
      </c>
      <c r="C3119">
        <v>4773.1406999999999</v>
      </c>
      <c r="D3119">
        <v>4742.0784000000003</v>
      </c>
      <c r="E3119">
        <v>4767.5522000000001</v>
      </c>
      <c r="F3119">
        <v>4771.5084999999999</v>
      </c>
      <c r="O3119">
        <v>4773.1406999999999</v>
      </c>
      <c r="P3119">
        <v>4767.5522000000001</v>
      </c>
    </row>
    <row r="3120" spans="1:16" x14ac:dyDescent="0.25">
      <c r="A3120" s="9">
        <v>43040</v>
      </c>
      <c r="B3120">
        <v>4766.1256000000003</v>
      </c>
      <c r="C3120">
        <v>4785.2015000000001</v>
      </c>
      <c r="D3120">
        <v>4738.0645000000004</v>
      </c>
      <c r="E3120">
        <v>4744.3643000000002</v>
      </c>
      <c r="F3120">
        <v>4766.1256000000003</v>
      </c>
      <c r="O3120">
        <v>4785.2015000000001</v>
      </c>
      <c r="P3120">
        <v>4744.3643000000002</v>
      </c>
    </row>
    <row r="3121" spans="1:16" x14ac:dyDescent="0.25">
      <c r="A3121" s="9">
        <v>43041</v>
      </c>
      <c r="B3121">
        <v>4741.5214999999998</v>
      </c>
      <c r="C3121">
        <v>4745.7785999999996</v>
      </c>
      <c r="D3121">
        <v>4714.4385000000002</v>
      </c>
      <c r="E3121">
        <v>4744.3823000000002</v>
      </c>
      <c r="F3121">
        <v>4741.5214999999998</v>
      </c>
      <c r="O3121">
        <v>4745.7785999999996</v>
      </c>
      <c r="P3121">
        <v>4744.3823000000002</v>
      </c>
    </row>
    <row r="3122" spans="1:16" x14ac:dyDescent="0.25">
      <c r="A3122" s="9">
        <v>43042</v>
      </c>
      <c r="B3122">
        <v>4737.9296999999997</v>
      </c>
      <c r="C3122">
        <v>4740.1598999999997</v>
      </c>
      <c r="D3122">
        <v>4691.1298999999999</v>
      </c>
      <c r="E3122">
        <v>4724.2806</v>
      </c>
      <c r="F3122">
        <v>4737.9296999999997</v>
      </c>
      <c r="O3122">
        <v>4740.1598999999997</v>
      </c>
      <c r="P3122">
        <v>4724.2806</v>
      </c>
    </row>
    <row r="3123" spans="1:16" x14ac:dyDescent="0.25">
      <c r="A3123" s="9">
        <v>43045</v>
      </c>
      <c r="B3123">
        <v>4720.5699000000004</v>
      </c>
      <c r="C3123">
        <v>4758.6100999999999</v>
      </c>
      <c r="D3123">
        <v>4705.1238000000003</v>
      </c>
      <c r="E3123">
        <v>4757.0767999999998</v>
      </c>
      <c r="F3123">
        <v>4720.5699000000004</v>
      </c>
      <c r="O3123">
        <v>4758.6100999999999</v>
      </c>
      <c r="P3123">
        <v>4757.0767999999998</v>
      </c>
    </row>
    <row r="3124" spans="1:16" x14ac:dyDescent="0.25">
      <c r="A3124" s="9">
        <v>43046</v>
      </c>
      <c r="B3124">
        <v>4757.2106000000003</v>
      </c>
      <c r="C3124">
        <v>4804.9050999999999</v>
      </c>
      <c r="D3124">
        <v>4753.4921999999997</v>
      </c>
      <c r="E3124">
        <v>4786.6007</v>
      </c>
      <c r="F3124">
        <v>4757.2106000000003</v>
      </c>
      <c r="O3124">
        <v>4804.9050999999999</v>
      </c>
      <c r="P3124">
        <v>4786.6007</v>
      </c>
    </row>
    <row r="3125" spans="1:16" x14ac:dyDescent="0.25">
      <c r="A3125" s="9">
        <v>43047</v>
      </c>
      <c r="B3125">
        <v>4786.1598999999997</v>
      </c>
      <c r="C3125">
        <v>4829.4493000000002</v>
      </c>
      <c r="D3125">
        <v>4777.5834999999997</v>
      </c>
      <c r="E3125">
        <v>4788.8482999999997</v>
      </c>
      <c r="F3125">
        <v>4786.1598999999997</v>
      </c>
      <c r="O3125">
        <v>4829.4493000000002</v>
      </c>
      <c r="P3125">
        <v>4788.8482999999997</v>
      </c>
    </row>
    <row r="3126" spans="1:16" x14ac:dyDescent="0.25">
      <c r="A3126" s="9">
        <v>43048</v>
      </c>
      <c r="B3126">
        <v>4785.7640000000001</v>
      </c>
      <c r="C3126">
        <v>4815.0370999999996</v>
      </c>
      <c r="D3126">
        <v>4780.6490999999996</v>
      </c>
      <c r="E3126">
        <v>4814.4146000000001</v>
      </c>
      <c r="F3126">
        <v>4785.7640000000001</v>
      </c>
      <c r="O3126">
        <v>4815.0370999999996</v>
      </c>
      <c r="P3126">
        <v>4814.4146000000001</v>
      </c>
    </row>
    <row r="3127" spans="1:16" x14ac:dyDescent="0.25">
      <c r="A3127" s="9">
        <v>43049</v>
      </c>
      <c r="B3127">
        <v>4810.2776999999996</v>
      </c>
      <c r="C3127">
        <v>4849.2509</v>
      </c>
      <c r="D3127">
        <v>4806.2021999999997</v>
      </c>
      <c r="E3127">
        <v>4841.3765000000003</v>
      </c>
      <c r="F3127">
        <v>4810.2776999999996</v>
      </c>
      <c r="O3127">
        <v>4849.2509</v>
      </c>
      <c r="P3127">
        <v>4841.3765000000003</v>
      </c>
    </row>
    <row r="3128" spans="1:16" x14ac:dyDescent="0.25">
      <c r="A3128" s="9">
        <v>43052</v>
      </c>
      <c r="B3128">
        <v>4849.6391000000003</v>
      </c>
      <c r="C3128">
        <v>4882.5281000000004</v>
      </c>
      <c r="D3128">
        <v>4849.6391000000003</v>
      </c>
      <c r="E3128">
        <v>4867.8140000000003</v>
      </c>
      <c r="F3128">
        <v>4849.6391000000003</v>
      </c>
      <c r="O3128">
        <v>4882.5281000000004</v>
      </c>
      <c r="P3128">
        <v>4867.8140000000003</v>
      </c>
    </row>
    <row r="3129" spans="1:16" x14ac:dyDescent="0.25">
      <c r="A3129" s="9">
        <v>43053</v>
      </c>
      <c r="B3129">
        <v>4866.558</v>
      </c>
      <c r="C3129">
        <v>4867.9831999999997</v>
      </c>
      <c r="D3129">
        <v>4816.0658000000003</v>
      </c>
      <c r="E3129">
        <v>4836.0492000000004</v>
      </c>
      <c r="F3129">
        <v>4866.558</v>
      </c>
      <c r="O3129">
        <v>4867.9831999999997</v>
      </c>
      <c r="P3129">
        <v>4836.0492000000004</v>
      </c>
    </row>
    <row r="3130" spans="1:16" x14ac:dyDescent="0.25">
      <c r="A3130" s="9">
        <v>43054</v>
      </c>
      <c r="B3130">
        <v>4824.2129000000004</v>
      </c>
      <c r="C3130">
        <v>4836.5811000000003</v>
      </c>
      <c r="D3130">
        <v>4793.9574000000002</v>
      </c>
      <c r="E3130">
        <v>4814.7821999999996</v>
      </c>
      <c r="F3130">
        <v>4824.2129000000004</v>
      </c>
      <c r="O3130">
        <v>4836.5811000000003</v>
      </c>
      <c r="P3130">
        <v>4814.7821999999996</v>
      </c>
    </row>
    <row r="3131" spans="1:16" x14ac:dyDescent="0.25">
      <c r="A3131" s="9">
        <v>43055</v>
      </c>
      <c r="B3131">
        <v>4809.4373999999998</v>
      </c>
      <c r="C3131">
        <v>4832.2619000000004</v>
      </c>
      <c r="D3131">
        <v>4802.8059999999996</v>
      </c>
      <c r="E3131">
        <v>4827.4683000000005</v>
      </c>
      <c r="F3131">
        <v>4809.4373999999998</v>
      </c>
      <c r="O3131">
        <v>4832.2619000000004</v>
      </c>
      <c r="P3131">
        <v>4827.4683000000005</v>
      </c>
    </row>
    <row r="3132" spans="1:16" x14ac:dyDescent="0.25">
      <c r="A3132" s="9">
        <v>43056</v>
      </c>
      <c r="B3132">
        <v>4820.9682000000003</v>
      </c>
      <c r="C3132">
        <v>4836.4704000000002</v>
      </c>
      <c r="D3132">
        <v>4797.8662999999997</v>
      </c>
      <c r="E3132">
        <v>4835.3683000000001</v>
      </c>
      <c r="F3132">
        <v>4820.9682000000003</v>
      </c>
      <c r="O3132">
        <v>4836.4704000000002</v>
      </c>
      <c r="P3132">
        <v>4835.3683000000001</v>
      </c>
    </row>
    <row r="3133" spans="1:16" x14ac:dyDescent="0.25">
      <c r="A3133" s="9">
        <v>43059</v>
      </c>
      <c r="B3133">
        <v>4809.6639999999998</v>
      </c>
      <c r="C3133">
        <v>4858.2622000000001</v>
      </c>
      <c r="D3133">
        <v>4766.6752999999999</v>
      </c>
      <c r="E3133">
        <v>4857.3329000000003</v>
      </c>
      <c r="F3133">
        <v>4809.6639999999998</v>
      </c>
      <c r="O3133">
        <v>4858.2622000000001</v>
      </c>
      <c r="P3133">
        <v>4857.3329000000003</v>
      </c>
    </row>
    <row r="3134" spans="1:16" x14ac:dyDescent="0.25">
      <c r="A3134" s="9">
        <v>43060</v>
      </c>
      <c r="B3134">
        <v>4847.7255999999998</v>
      </c>
      <c r="C3134">
        <v>4922.2764999999999</v>
      </c>
      <c r="D3134">
        <v>4842.5183999999999</v>
      </c>
      <c r="E3134">
        <v>4921.2673000000004</v>
      </c>
      <c r="F3134">
        <v>4847.7255999999998</v>
      </c>
      <c r="O3134">
        <v>4922.2764999999999</v>
      </c>
      <c r="P3134">
        <v>4921.2673000000004</v>
      </c>
    </row>
    <row r="3135" spans="1:16" x14ac:dyDescent="0.25">
      <c r="A3135" s="9">
        <v>43061</v>
      </c>
      <c r="B3135">
        <v>4933.2664999999997</v>
      </c>
      <c r="C3135">
        <v>4957.7157999999999</v>
      </c>
      <c r="D3135">
        <v>4890.8599000000004</v>
      </c>
      <c r="E3135">
        <v>4928.3230000000003</v>
      </c>
      <c r="F3135">
        <v>4933.2664999999997</v>
      </c>
      <c r="O3135">
        <v>4957.7157999999999</v>
      </c>
      <c r="P3135">
        <v>4928.3230000000003</v>
      </c>
    </row>
    <row r="3136" spans="1:16" x14ac:dyDescent="0.25">
      <c r="A3136" s="9">
        <v>43062</v>
      </c>
      <c r="B3136">
        <v>4919.4813000000004</v>
      </c>
      <c r="C3136">
        <v>4919.4813000000004</v>
      </c>
      <c r="D3136">
        <v>4782.1491999999998</v>
      </c>
      <c r="E3136">
        <v>4798.5506999999998</v>
      </c>
      <c r="F3136">
        <v>4919.4813000000004</v>
      </c>
      <c r="O3136">
        <v>4919.4813000000004</v>
      </c>
      <c r="P3136">
        <v>4798.5506999999998</v>
      </c>
    </row>
    <row r="3137" spans="1:16" x14ac:dyDescent="0.25">
      <c r="A3137" s="9">
        <v>43063</v>
      </c>
      <c r="B3137">
        <v>4781.4362000000001</v>
      </c>
      <c r="C3137">
        <v>4805.6279000000004</v>
      </c>
      <c r="D3137">
        <v>4736.8280000000004</v>
      </c>
      <c r="E3137">
        <v>4798.5167000000001</v>
      </c>
      <c r="F3137">
        <v>4781.4362000000001</v>
      </c>
      <c r="O3137">
        <v>4805.6279000000004</v>
      </c>
      <c r="P3137">
        <v>4798.5167000000001</v>
      </c>
    </row>
    <row r="3138" spans="1:16" x14ac:dyDescent="0.25">
      <c r="A3138" s="9">
        <v>43066</v>
      </c>
      <c r="B3138">
        <v>4780.8023999999996</v>
      </c>
      <c r="C3138">
        <v>4780.9543000000003</v>
      </c>
      <c r="D3138">
        <v>4736.1781000000001</v>
      </c>
      <c r="E3138">
        <v>4756.4894000000004</v>
      </c>
      <c r="F3138">
        <v>4780.8023999999996</v>
      </c>
      <c r="O3138">
        <v>4780.9543000000003</v>
      </c>
      <c r="P3138">
        <v>4756.4894000000004</v>
      </c>
    </row>
    <row r="3139" spans="1:16" x14ac:dyDescent="0.25">
      <c r="A3139" s="9">
        <v>43067</v>
      </c>
      <c r="B3139">
        <v>4737.9005999999999</v>
      </c>
      <c r="C3139">
        <v>4763.1944000000003</v>
      </c>
      <c r="D3139">
        <v>4714.5600999999997</v>
      </c>
      <c r="E3139">
        <v>4760.7887000000001</v>
      </c>
      <c r="F3139">
        <v>4737.9005999999999</v>
      </c>
      <c r="O3139">
        <v>4763.1944000000003</v>
      </c>
      <c r="P3139">
        <v>4760.7887000000001</v>
      </c>
    </row>
    <row r="3140" spans="1:16" x14ac:dyDescent="0.25">
      <c r="A3140" s="9">
        <v>43068</v>
      </c>
      <c r="B3140">
        <v>4764.4942000000001</v>
      </c>
      <c r="C3140">
        <v>4776.9174999999996</v>
      </c>
      <c r="D3140">
        <v>4710.7003999999997</v>
      </c>
      <c r="E3140">
        <v>4755.9597000000003</v>
      </c>
      <c r="F3140">
        <v>4764.4942000000001</v>
      </c>
      <c r="O3140">
        <v>4776.9174999999996</v>
      </c>
      <c r="P3140">
        <v>4755.9597000000003</v>
      </c>
    </row>
    <row r="3141" spans="1:16" x14ac:dyDescent="0.25">
      <c r="A3141" s="9">
        <v>43069</v>
      </c>
      <c r="B3141">
        <v>4744.2025000000003</v>
      </c>
      <c r="C3141">
        <v>4760.0703000000003</v>
      </c>
      <c r="D3141">
        <v>4703.9534000000003</v>
      </c>
      <c r="E3141">
        <v>4725.7812000000004</v>
      </c>
      <c r="F3141">
        <v>4744.2025000000003</v>
      </c>
      <c r="O3141">
        <v>4760.0703000000003</v>
      </c>
      <c r="P3141">
        <v>4725.7812000000004</v>
      </c>
    </row>
    <row r="3142" spans="1:16" x14ac:dyDescent="0.25">
      <c r="A3142" s="9">
        <v>43070</v>
      </c>
      <c r="B3142">
        <v>4721.07</v>
      </c>
      <c r="C3142">
        <v>4738.3850000000002</v>
      </c>
      <c r="D3142">
        <v>4698.4501</v>
      </c>
      <c r="E3142">
        <v>4718.1346000000003</v>
      </c>
      <c r="F3142">
        <v>4721.07</v>
      </c>
      <c r="O3142">
        <v>4738.3850000000002</v>
      </c>
      <c r="P3142">
        <v>4718.1346000000003</v>
      </c>
    </row>
    <row r="3143" spans="1:16" x14ac:dyDescent="0.25">
      <c r="A3143" s="9">
        <v>43073</v>
      </c>
      <c r="B3143">
        <v>4710.9616999999998</v>
      </c>
      <c r="C3143">
        <v>4742.9273999999996</v>
      </c>
      <c r="D3143">
        <v>4700.0282999999999</v>
      </c>
      <c r="E3143">
        <v>4724.0248000000001</v>
      </c>
      <c r="F3143">
        <v>4710.9616999999998</v>
      </c>
      <c r="O3143">
        <v>4742.9273999999996</v>
      </c>
      <c r="P3143">
        <v>4724.0248000000001</v>
      </c>
    </row>
    <row r="3144" spans="1:16" x14ac:dyDescent="0.25">
      <c r="A3144" s="9">
        <v>43074</v>
      </c>
      <c r="B3144">
        <v>4713.4290000000001</v>
      </c>
      <c r="C3144">
        <v>4744.2875999999997</v>
      </c>
      <c r="D3144">
        <v>4711.2057999999997</v>
      </c>
      <c r="E3144">
        <v>4735.6026000000002</v>
      </c>
      <c r="F3144">
        <v>4713.4290000000001</v>
      </c>
      <c r="O3144">
        <v>4744.2875999999997</v>
      </c>
      <c r="P3144">
        <v>4735.6026000000002</v>
      </c>
    </row>
    <row r="3145" spans="1:16" x14ac:dyDescent="0.25">
      <c r="A3145" s="9">
        <v>43075</v>
      </c>
      <c r="B3145">
        <v>4721.5347000000002</v>
      </c>
      <c r="C3145">
        <v>4724.9110000000001</v>
      </c>
      <c r="D3145">
        <v>4655.8842000000004</v>
      </c>
      <c r="E3145">
        <v>4708.7012000000004</v>
      </c>
      <c r="F3145">
        <v>4721.5347000000002</v>
      </c>
      <c r="O3145">
        <v>4724.9110000000001</v>
      </c>
      <c r="P3145">
        <v>4708.7012000000004</v>
      </c>
    </row>
    <row r="3146" spans="1:16" x14ac:dyDescent="0.25">
      <c r="A3146" s="9">
        <v>43076</v>
      </c>
      <c r="B3146">
        <v>4697.1378000000004</v>
      </c>
      <c r="C3146">
        <v>4709.5410000000002</v>
      </c>
      <c r="D3146">
        <v>4645.6984000000002</v>
      </c>
      <c r="E3146">
        <v>4660.8383999999996</v>
      </c>
      <c r="F3146">
        <v>4697.1378000000004</v>
      </c>
      <c r="O3146">
        <v>4709.5410000000002</v>
      </c>
      <c r="P3146">
        <v>4660.8383999999996</v>
      </c>
    </row>
    <row r="3147" spans="1:16" x14ac:dyDescent="0.25">
      <c r="A3147" s="9">
        <v>43077</v>
      </c>
      <c r="B3147">
        <v>4650.2860000000001</v>
      </c>
      <c r="C3147">
        <v>4689.9141</v>
      </c>
      <c r="D3147">
        <v>4637.6095999999998</v>
      </c>
      <c r="E3147">
        <v>4675.8398999999999</v>
      </c>
      <c r="F3147">
        <v>4650.2860000000001</v>
      </c>
      <c r="O3147">
        <v>4689.9141</v>
      </c>
      <c r="P3147">
        <v>4675.8398999999999</v>
      </c>
    </row>
    <row r="3148" spans="1:16" x14ac:dyDescent="0.25">
      <c r="A3148" s="9">
        <v>43080</v>
      </c>
      <c r="B3148">
        <v>4678.9101000000001</v>
      </c>
      <c r="C3148">
        <v>4725.1770999999999</v>
      </c>
      <c r="D3148">
        <v>4673.8036000000002</v>
      </c>
      <c r="E3148">
        <v>4725.1770999999999</v>
      </c>
      <c r="F3148">
        <v>4678.9101000000001</v>
      </c>
      <c r="O3148">
        <v>4725.1770999999999</v>
      </c>
      <c r="P3148">
        <v>4725.1770999999999</v>
      </c>
    </row>
    <row r="3149" spans="1:16" x14ac:dyDescent="0.25">
      <c r="A3149" s="9">
        <v>43081</v>
      </c>
      <c r="B3149">
        <v>4723.9637000000002</v>
      </c>
      <c r="C3149">
        <v>4723.9637000000002</v>
      </c>
      <c r="D3149">
        <v>4677.2843000000003</v>
      </c>
      <c r="E3149">
        <v>4677.6117000000004</v>
      </c>
      <c r="F3149">
        <v>4723.9637000000002</v>
      </c>
      <c r="O3149">
        <v>4723.9637000000002</v>
      </c>
      <c r="P3149">
        <v>4677.6117000000004</v>
      </c>
    </row>
    <row r="3150" spans="1:16" x14ac:dyDescent="0.25">
      <c r="A3150" s="9">
        <v>43082</v>
      </c>
      <c r="B3150">
        <v>4674.3827000000001</v>
      </c>
      <c r="C3150">
        <v>4713.8113999999996</v>
      </c>
      <c r="D3150">
        <v>4667.9377999999997</v>
      </c>
      <c r="E3150">
        <v>4713.3193000000001</v>
      </c>
      <c r="F3150">
        <v>4674.3827000000001</v>
      </c>
      <c r="O3150">
        <v>4713.8113999999996</v>
      </c>
      <c r="P3150">
        <v>4713.3193000000001</v>
      </c>
    </row>
    <row r="3151" spans="1:16" x14ac:dyDescent="0.25">
      <c r="A3151" s="9">
        <v>43083</v>
      </c>
      <c r="B3151">
        <v>4714.3816999999999</v>
      </c>
      <c r="C3151">
        <v>4720.3584000000001</v>
      </c>
      <c r="D3151">
        <v>4688.8181000000004</v>
      </c>
      <c r="E3151">
        <v>4702.3981000000003</v>
      </c>
      <c r="F3151">
        <v>4714.3816999999999</v>
      </c>
      <c r="O3151">
        <v>4720.3584000000001</v>
      </c>
      <c r="P3151">
        <v>4702.3981000000003</v>
      </c>
    </row>
    <row r="3152" spans="1:16" x14ac:dyDescent="0.25">
      <c r="A3152" s="9">
        <v>43084</v>
      </c>
      <c r="B3152">
        <v>4697.1401999999998</v>
      </c>
      <c r="C3152">
        <v>4697.1401999999998</v>
      </c>
      <c r="D3152">
        <v>4657.5438999999997</v>
      </c>
      <c r="E3152">
        <v>4664.8581999999997</v>
      </c>
      <c r="F3152">
        <v>4697.1401999999998</v>
      </c>
      <c r="O3152">
        <v>4697.1401999999998</v>
      </c>
      <c r="P3152">
        <v>4664.8581999999997</v>
      </c>
    </row>
    <row r="3153" spans="1:16" x14ac:dyDescent="0.25">
      <c r="A3153" s="9">
        <v>43087</v>
      </c>
      <c r="B3153">
        <v>4664.9105</v>
      </c>
      <c r="C3153">
        <v>4682.8828000000003</v>
      </c>
      <c r="D3153">
        <v>4645.8985000000002</v>
      </c>
      <c r="E3153">
        <v>4664.1441000000004</v>
      </c>
      <c r="F3153">
        <v>4664.9105</v>
      </c>
      <c r="O3153">
        <v>4682.8828000000003</v>
      </c>
      <c r="P3153">
        <v>4664.1441000000004</v>
      </c>
    </row>
    <row r="3154" spans="1:16" x14ac:dyDescent="0.25">
      <c r="A3154" s="9">
        <v>43088</v>
      </c>
      <c r="B3154">
        <v>4662.8868000000002</v>
      </c>
      <c r="C3154">
        <v>4705.0634</v>
      </c>
      <c r="D3154">
        <v>4662.3194000000003</v>
      </c>
      <c r="E3154">
        <v>4703.6238000000003</v>
      </c>
      <c r="F3154">
        <v>4662.8868000000002</v>
      </c>
      <c r="O3154">
        <v>4705.0634</v>
      </c>
      <c r="P3154">
        <v>4703.6238000000003</v>
      </c>
    </row>
    <row r="3155" spans="1:16" x14ac:dyDescent="0.25">
      <c r="A3155" s="9">
        <v>43089</v>
      </c>
      <c r="B3155">
        <v>4701.8802999999998</v>
      </c>
      <c r="C3155">
        <v>4711.3290999999999</v>
      </c>
      <c r="D3155">
        <v>4679.5959999999995</v>
      </c>
      <c r="E3155">
        <v>4690.5537000000004</v>
      </c>
      <c r="F3155">
        <v>4701.8802999999998</v>
      </c>
      <c r="O3155">
        <v>4711.3290999999999</v>
      </c>
      <c r="P3155">
        <v>4690.5537000000004</v>
      </c>
    </row>
    <row r="3156" spans="1:16" x14ac:dyDescent="0.25">
      <c r="A3156" s="9">
        <v>43090</v>
      </c>
      <c r="B3156">
        <v>4683.7996000000003</v>
      </c>
      <c r="C3156">
        <v>4729.8710000000001</v>
      </c>
      <c r="D3156">
        <v>4663.6309000000001</v>
      </c>
      <c r="E3156">
        <v>4716.3107</v>
      </c>
      <c r="F3156">
        <v>4683.7996000000003</v>
      </c>
      <c r="O3156">
        <v>4729.8710000000001</v>
      </c>
      <c r="P3156">
        <v>4716.3107</v>
      </c>
    </row>
    <row r="3157" spans="1:16" x14ac:dyDescent="0.25">
      <c r="A3157" s="9">
        <v>43091</v>
      </c>
      <c r="B3157">
        <v>4713.9035000000003</v>
      </c>
      <c r="C3157">
        <v>4730.1581999999999</v>
      </c>
      <c r="D3157">
        <v>4711.6242000000002</v>
      </c>
      <c r="E3157">
        <v>4716.9026999999996</v>
      </c>
      <c r="F3157">
        <v>4713.9035000000003</v>
      </c>
      <c r="O3157">
        <v>4730.1581999999999</v>
      </c>
      <c r="P3157">
        <v>4716.9026999999996</v>
      </c>
    </row>
    <row r="3158" spans="1:16" x14ac:dyDescent="0.25">
      <c r="A3158" s="9">
        <v>43094</v>
      </c>
      <c r="B3158">
        <v>4718.2649000000001</v>
      </c>
      <c r="C3158">
        <v>4754.3010999999997</v>
      </c>
      <c r="D3158">
        <v>4693.6986999999999</v>
      </c>
      <c r="E3158">
        <v>4710.8020999999999</v>
      </c>
      <c r="F3158">
        <v>4718.2649000000001</v>
      </c>
      <c r="O3158">
        <v>4754.3010999999997</v>
      </c>
      <c r="P3158">
        <v>4710.8020999999999</v>
      </c>
    </row>
    <row r="3159" spans="1:16" x14ac:dyDescent="0.25">
      <c r="A3159" s="9">
        <v>43095</v>
      </c>
      <c r="B3159">
        <v>4709.0087999999996</v>
      </c>
      <c r="C3159">
        <v>4731.3688000000002</v>
      </c>
      <c r="D3159">
        <v>4689.6992</v>
      </c>
      <c r="E3159">
        <v>4730.7610999999997</v>
      </c>
      <c r="F3159">
        <v>4709.0087999999996</v>
      </c>
      <c r="O3159">
        <v>4731.3688000000002</v>
      </c>
      <c r="P3159">
        <v>4730.7610999999997</v>
      </c>
    </row>
    <row r="3160" spans="1:16" x14ac:dyDescent="0.25">
      <c r="A3160" s="9">
        <v>43096</v>
      </c>
      <c r="B3160">
        <v>4723.6112000000003</v>
      </c>
      <c r="C3160">
        <v>4736.6401999999998</v>
      </c>
      <c r="D3160">
        <v>4690.8798999999999</v>
      </c>
      <c r="E3160">
        <v>4696.6755999999996</v>
      </c>
      <c r="F3160">
        <v>4723.6112000000003</v>
      </c>
      <c r="O3160">
        <v>4736.6401999999998</v>
      </c>
      <c r="P3160">
        <v>4696.6755999999996</v>
      </c>
    </row>
    <row r="3161" spans="1:16" x14ac:dyDescent="0.25">
      <c r="A3161" s="9">
        <v>43097</v>
      </c>
      <c r="B3161">
        <v>4695.5060999999996</v>
      </c>
      <c r="C3161">
        <v>4731.5244000000002</v>
      </c>
      <c r="D3161">
        <v>4684.6328000000003</v>
      </c>
      <c r="E3161">
        <v>4718.5550999999996</v>
      </c>
      <c r="F3161">
        <v>4695.5060999999996</v>
      </c>
      <c r="O3161">
        <v>4731.5244000000002</v>
      </c>
      <c r="P3161">
        <v>4718.5550999999996</v>
      </c>
    </row>
    <row r="3162" spans="1:16" x14ac:dyDescent="0.25">
      <c r="A3162" s="9">
        <v>43098</v>
      </c>
      <c r="B3162">
        <v>4726.1381000000001</v>
      </c>
      <c r="C3162">
        <v>4752.6548000000003</v>
      </c>
      <c r="D3162">
        <v>4725.5547999999999</v>
      </c>
      <c r="E3162">
        <v>4750.7874000000002</v>
      </c>
      <c r="F3162">
        <v>4726.1381000000001</v>
      </c>
      <c r="O3162">
        <v>4752.6548000000003</v>
      </c>
      <c r="P3162">
        <v>4750.7874000000002</v>
      </c>
    </row>
    <row r="3163" spans="1:16" x14ac:dyDescent="0.25">
      <c r="A3163" s="9">
        <v>43102</v>
      </c>
      <c r="B3163">
        <v>4764.3139000000001</v>
      </c>
      <c r="C3163">
        <v>4836.0789000000004</v>
      </c>
      <c r="D3163">
        <v>4764.3139000000001</v>
      </c>
      <c r="E3163">
        <v>4836.0789000000004</v>
      </c>
      <c r="F3163">
        <v>4764.3139000000001</v>
      </c>
      <c r="O3163">
        <v>4836.0789000000004</v>
      </c>
      <c r="P3163">
        <v>4836.0789000000004</v>
      </c>
    </row>
    <row r="3164" spans="1:16" x14ac:dyDescent="0.25">
      <c r="A3164" s="9">
        <v>43103</v>
      </c>
      <c r="B3164">
        <v>4831.8155999999999</v>
      </c>
      <c r="C3164">
        <v>4885.7210999999998</v>
      </c>
      <c r="D3164">
        <v>4827.5478999999996</v>
      </c>
      <c r="E3164">
        <v>4859.7024000000001</v>
      </c>
      <c r="F3164">
        <v>4831.8155999999999</v>
      </c>
      <c r="O3164">
        <v>4885.7210999999998</v>
      </c>
      <c r="P3164">
        <v>4859.7024000000001</v>
      </c>
    </row>
    <row r="3165" spans="1:16" x14ac:dyDescent="0.25">
      <c r="A3165" s="9">
        <v>43104</v>
      </c>
      <c r="B3165">
        <v>4866.0081</v>
      </c>
      <c r="C3165">
        <v>4888.5167000000001</v>
      </c>
      <c r="D3165">
        <v>4855.6319999999996</v>
      </c>
      <c r="E3165">
        <v>4877.6333000000004</v>
      </c>
      <c r="F3165">
        <v>4866.0081</v>
      </c>
      <c r="O3165">
        <v>4888.5167000000001</v>
      </c>
      <c r="P3165">
        <v>4877.6333000000004</v>
      </c>
    </row>
    <row r="3166" spans="1:16" x14ac:dyDescent="0.25">
      <c r="A3166" s="9">
        <v>43105</v>
      </c>
      <c r="B3166">
        <v>4878.5384999999997</v>
      </c>
      <c r="C3166">
        <v>4934.6725999999999</v>
      </c>
      <c r="D3166">
        <v>4867.1858000000002</v>
      </c>
      <c r="E3166">
        <v>4912.4327999999996</v>
      </c>
      <c r="F3166">
        <v>4878.5384999999997</v>
      </c>
      <c r="O3166">
        <v>4934.6725999999999</v>
      </c>
      <c r="P3166">
        <v>4912.4327999999996</v>
      </c>
    </row>
    <row r="3167" spans="1:16" x14ac:dyDescent="0.25">
      <c r="A3167" s="9">
        <v>43108</v>
      </c>
      <c r="B3167">
        <v>4918.9871000000003</v>
      </c>
      <c r="C3167">
        <v>4973.1553000000004</v>
      </c>
      <c r="D3167">
        <v>4911.3622999999998</v>
      </c>
      <c r="E3167">
        <v>4952.7184999999999</v>
      </c>
      <c r="F3167">
        <v>4918.9871000000003</v>
      </c>
      <c r="O3167">
        <v>4973.1553000000004</v>
      </c>
      <c r="P3167">
        <v>4952.7184999999999</v>
      </c>
    </row>
    <row r="3168" spans="1:16" x14ac:dyDescent="0.25">
      <c r="A3168" s="9">
        <v>43109</v>
      </c>
      <c r="B3168">
        <v>4945.268</v>
      </c>
      <c r="C3168">
        <v>4959.3032000000003</v>
      </c>
      <c r="D3168">
        <v>4938.7809999999999</v>
      </c>
      <c r="E3168">
        <v>4949.1642000000002</v>
      </c>
      <c r="F3168">
        <v>4945.268</v>
      </c>
      <c r="O3168">
        <v>4959.3032000000003</v>
      </c>
      <c r="P3168">
        <v>4949.1642000000002</v>
      </c>
    </row>
    <row r="3169" spans="1:16" x14ac:dyDescent="0.25">
      <c r="A3169" s="9">
        <v>43110</v>
      </c>
      <c r="B3169">
        <v>4950.5676000000003</v>
      </c>
      <c r="C3169">
        <v>4967.3762999999999</v>
      </c>
      <c r="D3169">
        <v>4929.4043000000001</v>
      </c>
      <c r="E3169">
        <v>4963.9948999999997</v>
      </c>
      <c r="F3169">
        <v>4950.5676000000003</v>
      </c>
      <c r="O3169">
        <v>4967.3762999999999</v>
      </c>
      <c r="P3169">
        <v>4963.9948999999997</v>
      </c>
    </row>
    <row r="3170" spans="1:16" x14ac:dyDescent="0.25">
      <c r="A3170" s="9">
        <v>43111</v>
      </c>
      <c r="B3170">
        <v>4957.9836999999998</v>
      </c>
      <c r="C3170">
        <v>4966.2678999999998</v>
      </c>
      <c r="D3170">
        <v>4922.6198999999997</v>
      </c>
      <c r="E3170">
        <v>4950.7493999999997</v>
      </c>
      <c r="F3170">
        <v>4957.9836999999998</v>
      </c>
      <c r="O3170">
        <v>4966.2678999999998</v>
      </c>
      <c r="P3170">
        <v>4950.7493999999997</v>
      </c>
    </row>
    <row r="3171" spans="1:16" x14ac:dyDescent="0.25">
      <c r="A3171" s="9">
        <v>43112</v>
      </c>
      <c r="B3171">
        <v>4948.9058000000005</v>
      </c>
      <c r="C3171">
        <v>4984.4930000000004</v>
      </c>
      <c r="D3171">
        <v>4948.9058000000005</v>
      </c>
      <c r="E3171">
        <v>4974.8289999999997</v>
      </c>
      <c r="F3171">
        <v>4948.9058000000005</v>
      </c>
      <c r="O3171">
        <v>4984.4930000000004</v>
      </c>
      <c r="P3171">
        <v>4974.8289999999997</v>
      </c>
    </row>
    <row r="3172" spans="1:16" x14ac:dyDescent="0.25">
      <c r="A3172" s="9">
        <v>43115</v>
      </c>
      <c r="B3172">
        <v>4976.5901999999996</v>
      </c>
      <c r="C3172">
        <v>5005.7865000000002</v>
      </c>
      <c r="D3172">
        <v>4947.7857999999997</v>
      </c>
      <c r="E3172">
        <v>4956.6747999999998</v>
      </c>
      <c r="F3172">
        <v>4976.5901999999996</v>
      </c>
      <c r="O3172">
        <v>5005.7865000000002</v>
      </c>
      <c r="P3172">
        <v>4956.6747999999998</v>
      </c>
    </row>
    <row r="3173" spans="1:16" x14ac:dyDescent="0.25">
      <c r="A3173" s="9">
        <v>43116</v>
      </c>
      <c r="B3173">
        <v>4948.2791999999999</v>
      </c>
      <c r="C3173">
        <v>5028.3775999999998</v>
      </c>
      <c r="D3173">
        <v>4947.3163999999997</v>
      </c>
      <c r="E3173">
        <v>5027.2277000000004</v>
      </c>
      <c r="F3173">
        <v>4948.2791999999999</v>
      </c>
      <c r="O3173">
        <v>5028.3775999999998</v>
      </c>
      <c r="P3173">
        <v>5027.2277000000004</v>
      </c>
    </row>
    <row r="3174" spans="1:16" x14ac:dyDescent="0.25">
      <c r="A3174" s="9">
        <v>43117</v>
      </c>
      <c r="B3174">
        <v>5033.7343000000001</v>
      </c>
      <c r="C3174">
        <v>5062.4403000000002</v>
      </c>
      <c r="D3174">
        <v>4998.4609</v>
      </c>
      <c r="E3174">
        <v>5020.7802000000001</v>
      </c>
      <c r="F3174">
        <v>5033.7343000000001</v>
      </c>
      <c r="O3174">
        <v>5062.4403000000002</v>
      </c>
      <c r="P3174">
        <v>5020.7802000000001</v>
      </c>
    </row>
    <row r="3175" spans="1:16" x14ac:dyDescent="0.25">
      <c r="A3175" s="9">
        <v>43118</v>
      </c>
      <c r="B3175">
        <v>5024.3113000000003</v>
      </c>
      <c r="C3175">
        <v>5061.9188999999997</v>
      </c>
      <c r="D3175">
        <v>5020.3311999999996</v>
      </c>
      <c r="E3175">
        <v>5061.0465999999997</v>
      </c>
      <c r="F3175">
        <v>5024.3113000000003</v>
      </c>
      <c r="O3175">
        <v>5061.9188999999997</v>
      </c>
      <c r="P3175">
        <v>5061.0465999999997</v>
      </c>
    </row>
    <row r="3176" spans="1:16" x14ac:dyDescent="0.25">
      <c r="A3176" s="9">
        <v>43119</v>
      </c>
      <c r="B3176">
        <v>5066.4867000000004</v>
      </c>
      <c r="C3176">
        <v>5101.2993999999999</v>
      </c>
      <c r="D3176">
        <v>5043.1127999999999</v>
      </c>
      <c r="E3176">
        <v>5058.9759999999997</v>
      </c>
      <c r="F3176">
        <v>5066.4867000000004</v>
      </c>
      <c r="O3176">
        <v>5101.2993999999999</v>
      </c>
      <c r="P3176">
        <v>5058.9759999999997</v>
      </c>
    </row>
    <row r="3177" spans="1:16" x14ac:dyDescent="0.25">
      <c r="A3177" s="9">
        <v>43122</v>
      </c>
      <c r="B3177">
        <v>5052.4034000000001</v>
      </c>
      <c r="C3177">
        <v>5110.6778999999997</v>
      </c>
      <c r="D3177">
        <v>5051.2509</v>
      </c>
      <c r="E3177">
        <v>5108.8981000000003</v>
      </c>
      <c r="F3177">
        <v>5052.4034000000001</v>
      </c>
      <c r="O3177">
        <v>5110.6778999999997</v>
      </c>
      <c r="P3177">
        <v>5108.8981000000003</v>
      </c>
    </row>
    <row r="3178" spans="1:16" x14ac:dyDescent="0.25">
      <c r="A3178" s="9">
        <v>43123</v>
      </c>
      <c r="B3178">
        <v>5110.2842000000001</v>
      </c>
      <c r="C3178">
        <v>5170.0520999999999</v>
      </c>
      <c r="D3178">
        <v>5110.2842000000001</v>
      </c>
      <c r="E3178">
        <v>5169.5700999999999</v>
      </c>
      <c r="F3178">
        <v>5110.2842000000001</v>
      </c>
      <c r="O3178">
        <v>5170.0520999999999</v>
      </c>
      <c r="P3178">
        <v>5169.5700999999999</v>
      </c>
    </row>
    <row r="3179" spans="1:16" x14ac:dyDescent="0.25">
      <c r="A3179" s="9">
        <v>43124</v>
      </c>
      <c r="B3179">
        <v>5174.9345999999996</v>
      </c>
      <c r="C3179">
        <v>5188.8104999999996</v>
      </c>
      <c r="D3179">
        <v>5136.3877000000002</v>
      </c>
      <c r="E3179">
        <v>5177.3544000000002</v>
      </c>
      <c r="F3179">
        <v>5174.9345999999996</v>
      </c>
      <c r="O3179">
        <v>5188.8104999999996</v>
      </c>
      <c r="P3179">
        <v>5177.3544000000002</v>
      </c>
    </row>
    <row r="3180" spans="1:16" x14ac:dyDescent="0.25">
      <c r="A3180" s="9">
        <v>43125</v>
      </c>
      <c r="B3180">
        <v>5169.0703999999996</v>
      </c>
      <c r="C3180">
        <v>5176.8666999999996</v>
      </c>
      <c r="D3180">
        <v>5117.8289999999997</v>
      </c>
      <c r="E3180">
        <v>5156.2794000000004</v>
      </c>
      <c r="F3180">
        <v>5169.0703999999996</v>
      </c>
      <c r="O3180">
        <v>5176.8666999999996</v>
      </c>
      <c r="P3180">
        <v>5156.2794000000004</v>
      </c>
    </row>
    <row r="3181" spans="1:16" x14ac:dyDescent="0.25">
      <c r="A3181" s="9">
        <v>43126</v>
      </c>
      <c r="B3181">
        <v>5143.0414000000001</v>
      </c>
      <c r="C3181">
        <v>5211.1230999999998</v>
      </c>
      <c r="D3181">
        <v>5139.4528</v>
      </c>
      <c r="E3181">
        <v>5190.2866000000004</v>
      </c>
      <c r="F3181">
        <v>5143.0414000000001</v>
      </c>
      <c r="O3181">
        <v>5211.1230999999998</v>
      </c>
      <c r="P3181">
        <v>5190.2866000000004</v>
      </c>
    </row>
    <row r="3182" spans="1:16" x14ac:dyDescent="0.25">
      <c r="A3182" s="9">
        <v>43129</v>
      </c>
      <c r="B3182">
        <v>5198.3024999999998</v>
      </c>
      <c r="C3182">
        <v>5223.3842000000004</v>
      </c>
      <c r="D3182">
        <v>5115.9152000000004</v>
      </c>
      <c r="E3182">
        <v>5139.4612999999999</v>
      </c>
      <c r="F3182">
        <v>5198.3024999999998</v>
      </c>
      <c r="O3182">
        <v>5223.3842000000004</v>
      </c>
      <c r="P3182">
        <v>5139.4612999999999</v>
      </c>
    </row>
    <row r="3183" spans="1:16" x14ac:dyDescent="0.25">
      <c r="A3183" s="9">
        <v>43130</v>
      </c>
      <c r="B3183">
        <v>5121.1741000000002</v>
      </c>
      <c r="C3183">
        <v>5142.7757000000001</v>
      </c>
      <c r="D3183">
        <v>5072.7154</v>
      </c>
      <c r="E3183">
        <v>5077.6356999999998</v>
      </c>
      <c r="F3183">
        <v>5121.1741000000002</v>
      </c>
      <c r="O3183">
        <v>5142.7757000000001</v>
      </c>
      <c r="P3183">
        <v>5077.6356999999998</v>
      </c>
    </row>
    <row r="3184" spans="1:16" x14ac:dyDescent="0.25">
      <c r="A3184" s="9">
        <v>43131</v>
      </c>
      <c r="B3184">
        <v>5055.3616000000002</v>
      </c>
      <c r="C3184">
        <v>5092.1922000000004</v>
      </c>
      <c r="D3184">
        <v>5034.0717999999997</v>
      </c>
      <c r="E3184">
        <v>5071.8098</v>
      </c>
      <c r="F3184">
        <v>5055.3616000000002</v>
      </c>
      <c r="O3184">
        <v>5092.1922000000004</v>
      </c>
      <c r="P3184">
        <v>5071.8098</v>
      </c>
    </row>
    <row r="3185" spans="1:16" x14ac:dyDescent="0.25">
      <c r="A3185" s="9">
        <v>43132</v>
      </c>
      <c r="B3185">
        <v>5071.6021000000001</v>
      </c>
      <c r="C3185">
        <v>5086.2954</v>
      </c>
      <c r="D3185">
        <v>4987.7717000000002</v>
      </c>
      <c r="E3185">
        <v>5020.1773999999996</v>
      </c>
      <c r="F3185">
        <v>5071.6021000000001</v>
      </c>
      <c r="O3185">
        <v>5086.2954</v>
      </c>
      <c r="P3185">
        <v>5020.1773999999996</v>
      </c>
    </row>
    <row r="3186" spans="1:16" x14ac:dyDescent="0.25">
      <c r="A3186" s="9">
        <v>43133</v>
      </c>
      <c r="B3186">
        <v>4987.1152000000002</v>
      </c>
      <c r="C3186">
        <v>5062.7062999999998</v>
      </c>
      <c r="D3186">
        <v>4936.7033000000001</v>
      </c>
      <c r="E3186">
        <v>5061.5214999999998</v>
      </c>
      <c r="F3186">
        <v>4987.1152000000002</v>
      </c>
      <c r="O3186">
        <v>5062.7062999999998</v>
      </c>
      <c r="P3186">
        <v>5061.5214999999998</v>
      </c>
    </row>
    <row r="3187" spans="1:16" x14ac:dyDescent="0.25">
      <c r="A3187" s="9">
        <v>43136</v>
      </c>
      <c r="B3187">
        <v>5004.0753999999997</v>
      </c>
      <c r="C3187">
        <v>5098.9372000000003</v>
      </c>
      <c r="D3187">
        <v>4997.1405000000004</v>
      </c>
      <c r="E3187">
        <v>5098.9372000000003</v>
      </c>
      <c r="F3187">
        <v>5004.0753999999997</v>
      </c>
      <c r="O3187">
        <v>5098.9372000000003</v>
      </c>
      <c r="P3187">
        <v>5098.9372000000003</v>
      </c>
    </row>
    <row r="3188" spans="1:16" x14ac:dyDescent="0.25">
      <c r="A3188" s="9">
        <v>43137</v>
      </c>
      <c r="B3188">
        <v>5001.2070000000003</v>
      </c>
      <c r="C3188">
        <v>5033.2551000000003</v>
      </c>
      <c r="D3188">
        <v>4939.2959000000001</v>
      </c>
      <c r="E3188">
        <v>4952.9174000000003</v>
      </c>
      <c r="F3188">
        <v>5001.2070000000003</v>
      </c>
      <c r="O3188">
        <v>5033.2551000000003</v>
      </c>
      <c r="P3188">
        <v>4952.9174000000003</v>
      </c>
    </row>
    <row r="3189" spans="1:16" x14ac:dyDescent="0.25">
      <c r="A3189" s="9">
        <v>43138</v>
      </c>
      <c r="B3189">
        <v>5013.7165000000005</v>
      </c>
      <c r="C3189">
        <v>5038.1550999999999</v>
      </c>
      <c r="D3189">
        <v>4847.2533999999996</v>
      </c>
      <c r="E3189">
        <v>4852.4933000000001</v>
      </c>
      <c r="F3189">
        <v>5013.7165000000005</v>
      </c>
      <c r="O3189">
        <v>5038.1550999999999</v>
      </c>
      <c r="P3189">
        <v>4852.4933000000001</v>
      </c>
    </row>
    <row r="3190" spans="1:16" x14ac:dyDescent="0.25">
      <c r="A3190" s="9">
        <v>43139</v>
      </c>
      <c r="B3190">
        <v>4821.3002999999999</v>
      </c>
      <c r="C3190">
        <v>4872.2624999999998</v>
      </c>
      <c r="D3190">
        <v>4757.1279999999997</v>
      </c>
      <c r="E3190">
        <v>4807.1596</v>
      </c>
      <c r="F3190">
        <v>4821.3002999999999</v>
      </c>
      <c r="O3190">
        <v>4872.2624999999998</v>
      </c>
      <c r="P3190">
        <v>4807.1596</v>
      </c>
    </row>
    <row r="3191" spans="1:16" x14ac:dyDescent="0.25">
      <c r="A3191" s="9">
        <v>43140</v>
      </c>
      <c r="B3191">
        <v>4685.3792999999996</v>
      </c>
      <c r="C3191">
        <v>4705.5998</v>
      </c>
      <c r="D3191">
        <v>4524.7424000000001</v>
      </c>
      <c r="E3191">
        <v>4620.2250000000004</v>
      </c>
      <c r="F3191">
        <v>4685.3792999999996</v>
      </c>
      <c r="O3191">
        <v>4705.5998</v>
      </c>
      <c r="P3191">
        <v>4620.2250000000004</v>
      </c>
    </row>
    <row r="3192" spans="1:16" x14ac:dyDescent="0.25">
      <c r="A3192" s="9">
        <v>43143</v>
      </c>
      <c r="B3192">
        <v>4623.6286</v>
      </c>
      <c r="C3192">
        <v>4692.1918999999998</v>
      </c>
      <c r="D3192">
        <v>4607.9062000000004</v>
      </c>
      <c r="E3192">
        <v>4672.7102999999997</v>
      </c>
      <c r="F3192">
        <v>4623.6286</v>
      </c>
      <c r="O3192">
        <v>4692.1918999999998</v>
      </c>
      <c r="P3192">
        <v>4672.7102999999997</v>
      </c>
    </row>
    <row r="3193" spans="1:16" x14ac:dyDescent="0.25">
      <c r="A3193" s="9">
        <v>43144</v>
      </c>
      <c r="B3193">
        <v>4701.5875999999998</v>
      </c>
      <c r="C3193">
        <v>4771.51</v>
      </c>
      <c r="D3193">
        <v>4701.5875999999998</v>
      </c>
      <c r="E3193">
        <v>4724.1045000000004</v>
      </c>
      <c r="F3193">
        <v>4701.5875999999998</v>
      </c>
      <c r="O3193">
        <v>4771.51</v>
      </c>
      <c r="P3193">
        <v>4724.1045000000004</v>
      </c>
    </row>
    <row r="3194" spans="1:16" x14ac:dyDescent="0.25">
      <c r="A3194" s="9">
        <v>43145</v>
      </c>
      <c r="B3194">
        <v>4729.2496000000001</v>
      </c>
      <c r="C3194">
        <v>4746.326</v>
      </c>
      <c r="D3194">
        <v>4696.1997000000001</v>
      </c>
      <c r="E3194">
        <v>4736.5591000000004</v>
      </c>
      <c r="F3194">
        <v>4729.2496000000001</v>
      </c>
      <c r="O3194">
        <v>4746.326</v>
      </c>
      <c r="P3194">
        <v>4736.5591000000004</v>
      </c>
    </row>
    <row r="3195" spans="1:16" x14ac:dyDescent="0.25">
      <c r="A3195" s="9">
        <v>43153</v>
      </c>
      <c r="B3195">
        <v>4792.3146999999999</v>
      </c>
      <c r="C3195">
        <v>4839.7262000000001</v>
      </c>
      <c r="D3195">
        <v>4784.5769</v>
      </c>
      <c r="E3195">
        <v>4839.2448999999997</v>
      </c>
      <c r="F3195">
        <v>4792.3146999999999</v>
      </c>
      <c r="O3195">
        <v>4839.7262000000001</v>
      </c>
      <c r="P3195">
        <v>4839.2448999999997</v>
      </c>
    </row>
    <row r="3196" spans="1:16" x14ac:dyDescent="0.25">
      <c r="A3196" s="9">
        <v>43154</v>
      </c>
      <c r="B3196">
        <v>4844.3739999999998</v>
      </c>
      <c r="C3196">
        <v>4872.3397000000004</v>
      </c>
      <c r="D3196">
        <v>4816.7914000000001</v>
      </c>
      <c r="E3196">
        <v>4853.3541999999998</v>
      </c>
      <c r="F3196">
        <v>4844.3739999999998</v>
      </c>
      <c r="O3196">
        <v>4872.3397000000004</v>
      </c>
      <c r="P3196">
        <v>4853.3541999999998</v>
      </c>
    </row>
    <row r="3197" spans="1:16" x14ac:dyDescent="0.25">
      <c r="A3197" s="9">
        <v>43157</v>
      </c>
      <c r="B3197">
        <v>4875.4679999999998</v>
      </c>
      <c r="C3197">
        <v>4907.2815000000001</v>
      </c>
      <c r="D3197">
        <v>4825.1747999999998</v>
      </c>
      <c r="E3197">
        <v>4899.0698000000002</v>
      </c>
      <c r="F3197">
        <v>4875.4679999999998</v>
      </c>
      <c r="O3197">
        <v>4907.2815000000001</v>
      </c>
      <c r="P3197">
        <v>4899.0698000000002</v>
      </c>
    </row>
    <row r="3198" spans="1:16" x14ac:dyDescent="0.25">
      <c r="A3198" s="9">
        <v>43158</v>
      </c>
      <c r="B3198">
        <v>4898.9209000000001</v>
      </c>
      <c r="C3198">
        <v>4898.9826999999996</v>
      </c>
      <c r="D3198">
        <v>4813.8119999999999</v>
      </c>
      <c r="E3198">
        <v>4822.3549999999996</v>
      </c>
      <c r="F3198">
        <v>4898.9209000000001</v>
      </c>
      <c r="O3198">
        <v>4898.9826999999996</v>
      </c>
      <c r="P3198">
        <v>4822.3549999999996</v>
      </c>
    </row>
    <row r="3199" spans="1:16" x14ac:dyDescent="0.25">
      <c r="A3199" s="9">
        <v>43159</v>
      </c>
      <c r="B3199">
        <v>4780.2851000000001</v>
      </c>
      <c r="C3199">
        <v>4815.8940000000002</v>
      </c>
      <c r="D3199">
        <v>4744.4233999999997</v>
      </c>
      <c r="E3199">
        <v>4789.7758000000003</v>
      </c>
      <c r="F3199">
        <v>4780.2851000000001</v>
      </c>
      <c r="O3199">
        <v>4815.8940000000002</v>
      </c>
      <c r="P3199">
        <v>4789.7758000000003</v>
      </c>
    </row>
    <row r="3200" spans="1:16" x14ac:dyDescent="0.25">
      <c r="A3200" s="9">
        <v>43160</v>
      </c>
      <c r="B3200">
        <v>4759.1382999999996</v>
      </c>
      <c r="C3200">
        <v>4817.8779000000004</v>
      </c>
      <c r="D3200">
        <v>4749.8221999999996</v>
      </c>
      <c r="E3200">
        <v>4796.3818000000001</v>
      </c>
      <c r="F3200">
        <v>4759.1382999999996</v>
      </c>
      <c r="O3200">
        <v>4817.8779000000004</v>
      </c>
      <c r="P3200">
        <v>4796.3818000000001</v>
      </c>
    </row>
    <row r="3201" spans="1:16" x14ac:dyDescent="0.25">
      <c r="A3201" s="9">
        <v>43161</v>
      </c>
      <c r="B3201">
        <v>4763.2740000000003</v>
      </c>
      <c r="C3201">
        <v>4799.7268999999997</v>
      </c>
      <c r="D3201">
        <v>4749.1049000000003</v>
      </c>
      <c r="E3201">
        <v>4783.9146000000001</v>
      </c>
      <c r="F3201">
        <v>4763.2740000000003</v>
      </c>
      <c r="O3201">
        <v>4799.7268999999997</v>
      </c>
      <c r="P3201">
        <v>4783.9146000000001</v>
      </c>
    </row>
    <row r="3202" spans="1:16" x14ac:dyDescent="0.25">
      <c r="A3202" s="9">
        <v>43164</v>
      </c>
      <c r="B3202">
        <v>4786.8319000000001</v>
      </c>
      <c r="C3202">
        <v>4808.7855</v>
      </c>
      <c r="D3202">
        <v>4756.3356999999996</v>
      </c>
      <c r="E3202">
        <v>4777.4004000000004</v>
      </c>
      <c r="F3202">
        <v>4786.8319000000001</v>
      </c>
      <c r="O3202">
        <v>4808.7855</v>
      </c>
      <c r="P3202">
        <v>4777.4004000000004</v>
      </c>
    </row>
    <row r="3203" spans="1:16" x14ac:dyDescent="0.25">
      <c r="A3203" s="9">
        <v>43165</v>
      </c>
      <c r="B3203">
        <v>4791.8362999999999</v>
      </c>
      <c r="C3203">
        <v>4841.9049000000005</v>
      </c>
      <c r="D3203">
        <v>4760.0459000000001</v>
      </c>
      <c r="E3203">
        <v>4841.2609000000002</v>
      </c>
      <c r="F3203">
        <v>4791.8362999999999</v>
      </c>
      <c r="O3203">
        <v>4841.9049000000005</v>
      </c>
      <c r="P3203">
        <v>4841.2609000000002</v>
      </c>
    </row>
    <row r="3204" spans="1:16" x14ac:dyDescent="0.25">
      <c r="A3204" s="9">
        <v>43166</v>
      </c>
      <c r="B3204">
        <v>4840.1067999999996</v>
      </c>
      <c r="C3204">
        <v>4869.5803999999998</v>
      </c>
      <c r="D3204">
        <v>4815.8723</v>
      </c>
      <c r="E3204">
        <v>4822.2030999999997</v>
      </c>
      <c r="F3204">
        <v>4840.1067999999996</v>
      </c>
      <c r="O3204">
        <v>4869.5803999999998</v>
      </c>
      <c r="P3204">
        <v>4822.2030999999997</v>
      </c>
    </row>
    <row r="3205" spans="1:16" x14ac:dyDescent="0.25">
      <c r="A3205" s="9">
        <v>43167</v>
      </c>
      <c r="B3205">
        <v>4820.2645000000002</v>
      </c>
      <c r="C3205">
        <v>4868.1463000000003</v>
      </c>
      <c r="D3205">
        <v>4820.2645000000002</v>
      </c>
      <c r="E3205">
        <v>4867.4048000000003</v>
      </c>
      <c r="F3205">
        <v>4820.2645000000002</v>
      </c>
      <c r="O3205">
        <v>4868.1463000000003</v>
      </c>
      <c r="P3205">
        <v>4867.4048000000003</v>
      </c>
    </row>
    <row r="3206" spans="1:16" x14ac:dyDescent="0.25">
      <c r="A3206" s="9">
        <v>43168</v>
      </c>
      <c r="B3206">
        <v>4877.1315999999997</v>
      </c>
      <c r="C3206">
        <v>4884.7830999999996</v>
      </c>
      <c r="D3206">
        <v>4858.8639999999996</v>
      </c>
      <c r="E3206">
        <v>4884.4115000000002</v>
      </c>
      <c r="F3206">
        <v>4877.1315999999997</v>
      </c>
      <c r="O3206">
        <v>4884.7830999999996</v>
      </c>
      <c r="P3206">
        <v>4884.4115000000002</v>
      </c>
    </row>
    <row r="3207" spans="1:16" x14ac:dyDescent="0.25">
      <c r="A3207" s="9">
        <v>43171</v>
      </c>
      <c r="B3207">
        <v>4898.1039000000001</v>
      </c>
      <c r="C3207">
        <v>4904.6662999999999</v>
      </c>
      <c r="D3207">
        <v>4874.6949000000004</v>
      </c>
      <c r="E3207">
        <v>4894.3630000000003</v>
      </c>
      <c r="F3207">
        <v>4898.1039000000001</v>
      </c>
      <c r="O3207">
        <v>4904.6662999999999</v>
      </c>
      <c r="P3207">
        <v>4894.3630000000003</v>
      </c>
    </row>
    <row r="3208" spans="1:16" x14ac:dyDescent="0.25">
      <c r="A3208" s="9">
        <v>43172</v>
      </c>
      <c r="B3208">
        <v>4889.7685000000001</v>
      </c>
      <c r="C3208">
        <v>4900.5711000000001</v>
      </c>
      <c r="D3208">
        <v>4860.5124999999998</v>
      </c>
      <c r="E3208">
        <v>4864.3836000000001</v>
      </c>
      <c r="F3208">
        <v>4889.7685000000001</v>
      </c>
      <c r="O3208">
        <v>4900.5711000000001</v>
      </c>
      <c r="P3208">
        <v>4864.3836000000001</v>
      </c>
    </row>
    <row r="3209" spans="1:16" x14ac:dyDescent="0.25">
      <c r="A3209" s="9">
        <v>43173</v>
      </c>
      <c r="B3209">
        <v>4847.6310999999996</v>
      </c>
      <c r="C3209">
        <v>4859.1104999999998</v>
      </c>
      <c r="D3209">
        <v>4829.9944999999998</v>
      </c>
      <c r="E3209">
        <v>4845.2020000000002</v>
      </c>
      <c r="F3209">
        <v>4847.6310999999996</v>
      </c>
      <c r="O3209">
        <v>4859.1104999999998</v>
      </c>
      <c r="P3209">
        <v>4845.2020000000002</v>
      </c>
    </row>
    <row r="3210" spans="1:16" x14ac:dyDescent="0.25">
      <c r="A3210" s="9">
        <v>43174</v>
      </c>
      <c r="B3210">
        <v>4830.0433000000003</v>
      </c>
      <c r="C3210">
        <v>4862.5653000000002</v>
      </c>
      <c r="D3210">
        <v>4828.1040000000003</v>
      </c>
      <c r="E3210">
        <v>4851.2767999999996</v>
      </c>
      <c r="F3210">
        <v>4830.0433000000003</v>
      </c>
      <c r="O3210">
        <v>4862.5653000000002</v>
      </c>
      <c r="P3210">
        <v>4851.2767999999996</v>
      </c>
    </row>
    <row r="3211" spans="1:16" x14ac:dyDescent="0.25">
      <c r="A3211" s="9">
        <v>43175</v>
      </c>
      <c r="B3211">
        <v>4851.6562999999996</v>
      </c>
      <c r="C3211">
        <v>4863.8198000000002</v>
      </c>
      <c r="D3211">
        <v>4812.1823000000004</v>
      </c>
      <c r="E3211">
        <v>4813.0802000000003</v>
      </c>
      <c r="F3211">
        <v>4851.6562999999996</v>
      </c>
      <c r="O3211">
        <v>4863.8198000000002</v>
      </c>
      <c r="P3211">
        <v>4813.0802000000003</v>
      </c>
    </row>
    <row r="3212" spans="1:16" x14ac:dyDescent="0.25">
      <c r="A3212" s="9">
        <v>43178</v>
      </c>
      <c r="B3212">
        <v>4807.8155999999999</v>
      </c>
      <c r="C3212">
        <v>4807.8155999999999</v>
      </c>
      <c r="D3212">
        <v>4776.2075000000004</v>
      </c>
      <c r="E3212">
        <v>4791.6057000000001</v>
      </c>
      <c r="F3212">
        <v>4807.8155999999999</v>
      </c>
      <c r="O3212">
        <v>4807.8155999999999</v>
      </c>
      <c r="P3212">
        <v>4791.6057000000001</v>
      </c>
    </row>
    <row r="3213" spans="1:16" x14ac:dyDescent="0.25">
      <c r="A3213" s="9">
        <v>43179</v>
      </c>
      <c r="B3213">
        <v>4765.4129000000003</v>
      </c>
      <c r="C3213">
        <v>4795.3620000000001</v>
      </c>
      <c r="D3213">
        <v>4753.0662000000002</v>
      </c>
      <c r="E3213">
        <v>4790.3361000000004</v>
      </c>
      <c r="F3213">
        <v>4765.4129000000003</v>
      </c>
      <c r="O3213">
        <v>4795.3620000000001</v>
      </c>
      <c r="P3213">
        <v>4790.3361000000004</v>
      </c>
    </row>
    <row r="3214" spans="1:16" x14ac:dyDescent="0.25">
      <c r="A3214" s="9">
        <v>43180</v>
      </c>
      <c r="B3214">
        <v>4797.7509</v>
      </c>
      <c r="C3214">
        <v>4824.5859</v>
      </c>
      <c r="D3214">
        <v>4766.5814</v>
      </c>
      <c r="E3214">
        <v>4781.5439999999999</v>
      </c>
      <c r="F3214">
        <v>4797.7509</v>
      </c>
      <c r="O3214">
        <v>4824.5859</v>
      </c>
      <c r="P3214">
        <v>4781.5439999999999</v>
      </c>
    </row>
    <row r="3215" spans="1:16" x14ac:dyDescent="0.25">
      <c r="A3215" s="9">
        <v>43181</v>
      </c>
      <c r="B3215">
        <v>4780.7920000000004</v>
      </c>
      <c r="C3215">
        <v>4790.6216000000004</v>
      </c>
      <c r="D3215">
        <v>4722.6322</v>
      </c>
      <c r="E3215">
        <v>4743.8208000000004</v>
      </c>
      <c r="F3215">
        <v>4780.7920000000004</v>
      </c>
      <c r="O3215">
        <v>4790.6216000000004</v>
      </c>
      <c r="P3215">
        <v>4743.8208000000004</v>
      </c>
    </row>
    <row r="3216" spans="1:16" x14ac:dyDescent="0.25">
      <c r="A3216" s="9">
        <v>43182</v>
      </c>
      <c r="B3216">
        <v>4623.4858000000004</v>
      </c>
      <c r="C3216">
        <v>4648.1985000000004</v>
      </c>
      <c r="D3216">
        <v>4531.6431000000002</v>
      </c>
      <c r="E3216">
        <v>4607.2897999999996</v>
      </c>
      <c r="F3216">
        <v>4623.4858000000004</v>
      </c>
      <c r="O3216">
        <v>4648.1985000000004</v>
      </c>
      <c r="P3216">
        <v>4607.2897999999996</v>
      </c>
    </row>
    <row r="3217" spans="1:16" x14ac:dyDescent="0.25">
      <c r="A3217" s="9">
        <v>43185</v>
      </c>
      <c r="B3217">
        <v>4556.0057999999999</v>
      </c>
      <c r="C3217">
        <v>4568.8118000000004</v>
      </c>
      <c r="D3217">
        <v>4516.1275999999998</v>
      </c>
      <c r="E3217">
        <v>4568.4440000000004</v>
      </c>
      <c r="F3217">
        <v>4556.0057999999999</v>
      </c>
      <c r="O3217">
        <v>4568.8118000000004</v>
      </c>
      <c r="P3217">
        <v>4568.4440000000004</v>
      </c>
    </row>
    <row r="3218" spans="1:16" x14ac:dyDescent="0.25">
      <c r="A3218" s="9">
        <v>43186</v>
      </c>
      <c r="B3218">
        <v>4603.5645000000004</v>
      </c>
      <c r="C3218">
        <v>4617.4615000000003</v>
      </c>
      <c r="D3218">
        <v>4558.6774999999998</v>
      </c>
      <c r="E3218">
        <v>4586.7743</v>
      </c>
      <c r="F3218">
        <v>4603.5645000000004</v>
      </c>
      <c r="O3218">
        <v>4617.4615000000003</v>
      </c>
      <c r="P3218">
        <v>4586.7743</v>
      </c>
    </row>
    <row r="3219" spans="1:16" x14ac:dyDescent="0.25">
      <c r="A3219" s="9">
        <v>43187</v>
      </c>
      <c r="B3219">
        <v>4541.2291999999998</v>
      </c>
      <c r="C3219">
        <v>4579.8777</v>
      </c>
      <c r="D3219">
        <v>4514.9434000000001</v>
      </c>
      <c r="E3219">
        <v>4521.3010999999997</v>
      </c>
      <c r="F3219">
        <v>4541.2291999999998</v>
      </c>
      <c r="O3219">
        <v>4579.8777</v>
      </c>
      <c r="P3219">
        <v>4521.3010999999997</v>
      </c>
    </row>
    <row r="3220" spans="1:16" x14ac:dyDescent="0.25">
      <c r="A3220" s="9">
        <v>43188</v>
      </c>
      <c r="B3220">
        <v>4532.5070999999998</v>
      </c>
      <c r="C3220">
        <v>4617.5240000000003</v>
      </c>
      <c r="D3220">
        <v>4492.2963</v>
      </c>
      <c r="E3220">
        <v>4599.4341999999997</v>
      </c>
      <c r="F3220">
        <v>4532.5070999999998</v>
      </c>
      <c r="O3220">
        <v>4617.5240000000003</v>
      </c>
      <c r="P3220">
        <v>4599.4341999999997</v>
      </c>
    </row>
    <row r="3221" spans="1:16" x14ac:dyDescent="0.25">
      <c r="A3221" s="9">
        <v>43189</v>
      </c>
      <c r="B3221">
        <v>4602.2646000000004</v>
      </c>
      <c r="C3221">
        <v>4618.9250000000002</v>
      </c>
      <c r="D3221">
        <v>4584.5636999999997</v>
      </c>
      <c r="E3221">
        <v>4601.8685999999998</v>
      </c>
      <c r="F3221">
        <v>4602.2646000000004</v>
      </c>
      <c r="O3221">
        <v>4618.9250000000002</v>
      </c>
      <c r="P3221">
        <v>4601.8685999999998</v>
      </c>
    </row>
    <row r="3222" spans="1:16" x14ac:dyDescent="0.25">
      <c r="A3222" s="9">
        <v>43192</v>
      </c>
      <c r="B3222">
        <v>4601.0537000000004</v>
      </c>
      <c r="C3222">
        <v>4634.0599000000002</v>
      </c>
      <c r="D3222">
        <v>4575.2816999999995</v>
      </c>
      <c r="E3222">
        <v>4578.5138999999999</v>
      </c>
      <c r="F3222">
        <v>4601.0537000000004</v>
      </c>
      <c r="O3222">
        <v>4634.0599000000002</v>
      </c>
      <c r="P3222">
        <v>4578.5138999999999</v>
      </c>
    </row>
    <row r="3223" spans="1:16" x14ac:dyDescent="0.25">
      <c r="A3223" s="9">
        <v>43193</v>
      </c>
      <c r="B3223">
        <v>4529.2941000000001</v>
      </c>
      <c r="C3223">
        <v>4551.0024000000003</v>
      </c>
      <c r="D3223">
        <v>4514.9907000000003</v>
      </c>
      <c r="E3223">
        <v>4533.2156000000004</v>
      </c>
      <c r="F3223">
        <v>4529.2941000000001</v>
      </c>
      <c r="O3223">
        <v>4551.0024000000003</v>
      </c>
      <c r="P3223">
        <v>4533.2156000000004</v>
      </c>
    </row>
    <row r="3224" spans="1:16" x14ac:dyDescent="0.25">
      <c r="A3224" s="9">
        <v>43194</v>
      </c>
      <c r="B3224">
        <v>4543.3747999999996</v>
      </c>
      <c r="C3224">
        <v>4572.5077000000001</v>
      </c>
      <c r="D3224">
        <v>4528.1017000000002</v>
      </c>
      <c r="E3224">
        <v>4529.7561999999998</v>
      </c>
      <c r="F3224">
        <v>4543.3747999999996</v>
      </c>
      <c r="O3224">
        <v>4572.5077000000001</v>
      </c>
      <c r="P3224">
        <v>4529.7561999999998</v>
      </c>
    </row>
    <row r="3225" spans="1:16" x14ac:dyDescent="0.25">
      <c r="A3225" s="9">
        <v>43199</v>
      </c>
      <c r="B3225">
        <v>4520.7222000000002</v>
      </c>
      <c r="C3225">
        <v>4538.9151000000002</v>
      </c>
      <c r="D3225">
        <v>4490.0065000000004</v>
      </c>
      <c r="E3225">
        <v>4520.9159</v>
      </c>
      <c r="F3225">
        <v>4520.7222000000002</v>
      </c>
      <c r="O3225">
        <v>4538.9151000000002</v>
      </c>
      <c r="P3225">
        <v>4520.9159</v>
      </c>
    </row>
    <row r="3226" spans="1:16" x14ac:dyDescent="0.25">
      <c r="A3226" s="9">
        <v>43200</v>
      </c>
      <c r="B3226">
        <v>4529.7987999999996</v>
      </c>
      <c r="C3226">
        <v>4597.2123000000001</v>
      </c>
      <c r="D3226">
        <v>4522.8172999999997</v>
      </c>
      <c r="E3226">
        <v>4597.2046</v>
      </c>
      <c r="F3226">
        <v>4529.7987999999996</v>
      </c>
      <c r="O3226">
        <v>4597.2123000000001</v>
      </c>
      <c r="P3226">
        <v>4597.2046</v>
      </c>
    </row>
    <row r="3227" spans="1:16" x14ac:dyDescent="0.25">
      <c r="A3227" s="9">
        <v>43201</v>
      </c>
      <c r="B3227">
        <v>4606.2921999999999</v>
      </c>
      <c r="C3227">
        <v>4644.4092000000001</v>
      </c>
      <c r="D3227">
        <v>4600.2509</v>
      </c>
      <c r="E3227">
        <v>4622.6088</v>
      </c>
      <c r="F3227">
        <v>4606.2921999999999</v>
      </c>
      <c r="O3227">
        <v>4644.4092000000001</v>
      </c>
      <c r="P3227">
        <v>4622.6088</v>
      </c>
    </row>
    <row r="3228" spans="1:16" x14ac:dyDescent="0.25">
      <c r="A3228" s="9">
        <v>43202</v>
      </c>
      <c r="B3228">
        <v>4620.6629000000003</v>
      </c>
      <c r="C3228">
        <v>4620.6629000000003</v>
      </c>
      <c r="D3228">
        <v>4577.3168999999998</v>
      </c>
      <c r="E3228">
        <v>4580.8122999999996</v>
      </c>
      <c r="F3228">
        <v>4620.6629000000003</v>
      </c>
      <c r="O3228">
        <v>4620.6629000000003</v>
      </c>
      <c r="P3228">
        <v>4580.8122999999996</v>
      </c>
    </row>
    <row r="3229" spans="1:16" x14ac:dyDescent="0.25">
      <c r="A3229" s="9">
        <v>43203</v>
      </c>
      <c r="B3229">
        <v>4598.5209999999997</v>
      </c>
      <c r="C3229">
        <v>4609.8837999999996</v>
      </c>
      <c r="D3229">
        <v>4554.7613000000001</v>
      </c>
      <c r="E3229">
        <v>4559.8495999999996</v>
      </c>
      <c r="F3229">
        <v>4598.5209999999997</v>
      </c>
      <c r="O3229">
        <v>4609.8837999999996</v>
      </c>
      <c r="P3229">
        <v>4559.8495999999996</v>
      </c>
    </row>
    <row r="3230" spans="1:16" x14ac:dyDescent="0.25">
      <c r="A3230" s="9">
        <v>43206</v>
      </c>
      <c r="B3230">
        <v>4554.1727000000001</v>
      </c>
      <c r="C3230">
        <v>4557.76</v>
      </c>
      <c r="D3230">
        <v>4468.8137999999999</v>
      </c>
      <c r="E3230">
        <v>4483.7866999999997</v>
      </c>
      <c r="F3230">
        <v>4554.1727000000001</v>
      </c>
      <c r="O3230">
        <v>4557.76</v>
      </c>
      <c r="P3230">
        <v>4483.7866999999997</v>
      </c>
    </row>
    <row r="3231" spans="1:16" x14ac:dyDescent="0.25">
      <c r="A3231" s="9">
        <v>43207</v>
      </c>
      <c r="B3231">
        <v>4488.4409999999998</v>
      </c>
      <c r="C3231">
        <v>4499.0792000000001</v>
      </c>
      <c r="D3231">
        <v>4428.5623999999998</v>
      </c>
      <c r="E3231">
        <v>4432.0502999999999</v>
      </c>
      <c r="F3231">
        <v>4488.4409999999998</v>
      </c>
      <c r="O3231">
        <v>4499.0792000000001</v>
      </c>
      <c r="P3231">
        <v>4432.0502999999999</v>
      </c>
    </row>
    <row r="3232" spans="1:16" x14ac:dyDescent="0.25">
      <c r="A3232" s="9">
        <v>43208</v>
      </c>
      <c r="B3232">
        <v>4468.2887000000001</v>
      </c>
      <c r="C3232">
        <v>4478.5860000000002</v>
      </c>
      <c r="D3232">
        <v>4395.8077000000003</v>
      </c>
      <c r="E3232">
        <v>4450.4956000000002</v>
      </c>
      <c r="F3232">
        <v>4468.2887000000001</v>
      </c>
      <c r="O3232">
        <v>4478.5860000000002</v>
      </c>
      <c r="P3232">
        <v>4450.4956000000002</v>
      </c>
    </row>
    <row r="3233" spans="1:16" x14ac:dyDescent="0.25">
      <c r="A3233" s="9">
        <v>43209</v>
      </c>
      <c r="B3233">
        <v>4450.9301999999998</v>
      </c>
      <c r="C3233">
        <v>4494.1623</v>
      </c>
      <c r="D3233">
        <v>4442.759</v>
      </c>
      <c r="E3233">
        <v>4492.1984000000002</v>
      </c>
      <c r="F3233">
        <v>4450.9301999999998</v>
      </c>
      <c r="O3233">
        <v>4494.1623</v>
      </c>
      <c r="P3233">
        <v>4492.1984000000002</v>
      </c>
    </row>
    <row r="3234" spans="1:16" x14ac:dyDescent="0.25">
      <c r="A3234" s="9">
        <v>43210</v>
      </c>
      <c r="B3234">
        <v>4483.1786000000002</v>
      </c>
      <c r="C3234">
        <v>4484.5113000000001</v>
      </c>
      <c r="D3234">
        <v>4419.5325999999995</v>
      </c>
      <c r="E3234">
        <v>4429.9219000000003</v>
      </c>
      <c r="F3234">
        <v>4483.1786000000002</v>
      </c>
      <c r="O3234">
        <v>4484.5113000000001</v>
      </c>
      <c r="P3234">
        <v>4429.9219000000003</v>
      </c>
    </row>
    <row r="3235" spans="1:16" x14ac:dyDescent="0.25">
      <c r="A3235" s="9">
        <v>43213</v>
      </c>
      <c r="B3235">
        <v>4425.7973000000002</v>
      </c>
      <c r="C3235">
        <v>4456.5306</v>
      </c>
      <c r="D3235">
        <v>4404.1854000000003</v>
      </c>
      <c r="E3235">
        <v>4431.9246999999996</v>
      </c>
      <c r="F3235">
        <v>4425.7973000000002</v>
      </c>
      <c r="O3235">
        <v>4456.5306</v>
      </c>
      <c r="P3235">
        <v>4431.9246999999996</v>
      </c>
    </row>
    <row r="3236" spans="1:16" x14ac:dyDescent="0.25">
      <c r="A3236" s="9">
        <v>43214</v>
      </c>
      <c r="B3236">
        <v>4436.3009000000002</v>
      </c>
      <c r="C3236">
        <v>4541.0554000000002</v>
      </c>
      <c r="D3236">
        <v>4436.3009000000002</v>
      </c>
      <c r="E3236">
        <v>4521.8823000000002</v>
      </c>
      <c r="F3236">
        <v>4436.3009000000002</v>
      </c>
      <c r="O3236">
        <v>4541.0554000000002</v>
      </c>
      <c r="P3236">
        <v>4521.8823000000002</v>
      </c>
    </row>
    <row r="3237" spans="1:16" x14ac:dyDescent="0.25">
      <c r="A3237" s="9">
        <v>43215</v>
      </c>
      <c r="B3237">
        <v>4504.6419999999998</v>
      </c>
      <c r="C3237">
        <v>4519.2065000000002</v>
      </c>
      <c r="D3237">
        <v>4496.1758</v>
      </c>
      <c r="E3237">
        <v>4508.5838000000003</v>
      </c>
      <c r="F3237">
        <v>4504.6419999999998</v>
      </c>
      <c r="O3237">
        <v>4519.2065000000002</v>
      </c>
      <c r="P3237">
        <v>4508.5838000000003</v>
      </c>
    </row>
    <row r="3238" spans="1:16" x14ac:dyDescent="0.25">
      <c r="A3238" s="9">
        <v>43216</v>
      </c>
      <c r="B3238">
        <v>4499.6553000000004</v>
      </c>
      <c r="C3238">
        <v>4504.8278</v>
      </c>
      <c r="D3238">
        <v>4427.6989999999996</v>
      </c>
      <c r="E3238">
        <v>4440.7429000000002</v>
      </c>
      <c r="F3238">
        <v>4499.6553000000004</v>
      </c>
      <c r="O3238">
        <v>4504.8278</v>
      </c>
      <c r="P3238">
        <v>4440.7429000000002</v>
      </c>
    </row>
    <row r="3239" spans="1:16" x14ac:dyDescent="0.25">
      <c r="A3239" s="9">
        <v>43217</v>
      </c>
      <c r="B3239">
        <v>4442.3050000000003</v>
      </c>
      <c r="C3239">
        <v>4450.4075999999995</v>
      </c>
      <c r="D3239">
        <v>4390.2533999999996</v>
      </c>
      <c r="E3239">
        <v>4440.9043000000001</v>
      </c>
      <c r="F3239">
        <v>4442.3050000000003</v>
      </c>
      <c r="O3239">
        <v>4450.4075999999995</v>
      </c>
      <c r="P3239">
        <v>4440.9043000000001</v>
      </c>
    </row>
    <row r="3240" spans="1:16" x14ac:dyDescent="0.25">
      <c r="A3240" s="9">
        <v>43222</v>
      </c>
      <c r="B3240">
        <v>4442.2489999999998</v>
      </c>
      <c r="C3240">
        <v>4467.4282000000003</v>
      </c>
      <c r="D3240">
        <v>4436.5382</v>
      </c>
      <c r="E3240">
        <v>4461.7128000000002</v>
      </c>
      <c r="F3240">
        <v>4442.2489999999998</v>
      </c>
      <c r="O3240">
        <v>4467.4282000000003</v>
      </c>
      <c r="P3240">
        <v>4461.7128000000002</v>
      </c>
    </row>
    <row r="3241" spans="1:16" x14ac:dyDescent="0.25">
      <c r="A3241" s="9">
        <v>43223</v>
      </c>
      <c r="B3241">
        <v>4456.0679</v>
      </c>
      <c r="C3241">
        <v>4500.9746999999998</v>
      </c>
      <c r="D3241">
        <v>4438.1355999999996</v>
      </c>
      <c r="E3241">
        <v>4494.8964999999998</v>
      </c>
      <c r="F3241">
        <v>4456.0679</v>
      </c>
      <c r="O3241">
        <v>4500.9746999999998</v>
      </c>
      <c r="P3241">
        <v>4494.8964999999998</v>
      </c>
    </row>
    <row r="3242" spans="1:16" x14ac:dyDescent="0.25">
      <c r="A3242" s="9">
        <v>43224</v>
      </c>
      <c r="B3242">
        <v>4486.3225000000002</v>
      </c>
      <c r="C3242">
        <v>4502.7507999999998</v>
      </c>
      <c r="D3242">
        <v>4479.9182000000001</v>
      </c>
      <c r="E3242">
        <v>4482.6043</v>
      </c>
      <c r="F3242">
        <v>4486.3225000000002</v>
      </c>
      <c r="O3242">
        <v>4502.7507999999998</v>
      </c>
      <c r="P3242">
        <v>4482.6043</v>
      </c>
    </row>
    <row r="3243" spans="1:16" x14ac:dyDescent="0.25">
      <c r="A3243" s="9">
        <v>43227</v>
      </c>
      <c r="B3243">
        <v>4491.8437000000004</v>
      </c>
      <c r="C3243">
        <v>4549.7457999999997</v>
      </c>
      <c r="D3243">
        <v>4486.6246000000001</v>
      </c>
      <c r="E3243">
        <v>4549.2200999999995</v>
      </c>
      <c r="F3243">
        <v>4491.8437000000004</v>
      </c>
      <c r="O3243">
        <v>4549.7457999999997</v>
      </c>
      <c r="P3243">
        <v>4549.2200999999995</v>
      </c>
    </row>
    <row r="3244" spans="1:16" x14ac:dyDescent="0.25">
      <c r="A3244" s="9">
        <v>43228</v>
      </c>
      <c r="B3244">
        <v>4546.0087999999996</v>
      </c>
      <c r="C3244">
        <v>4598.7846</v>
      </c>
      <c r="D3244">
        <v>4543.1185999999998</v>
      </c>
      <c r="E3244">
        <v>4586.6751000000004</v>
      </c>
      <c r="F3244">
        <v>4546.0087999999996</v>
      </c>
      <c r="O3244">
        <v>4598.7846</v>
      </c>
      <c r="P3244">
        <v>4586.6751000000004</v>
      </c>
    </row>
    <row r="3245" spans="1:16" x14ac:dyDescent="0.25">
      <c r="A3245" s="9">
        <v>43229</v>
      </c>
      <c r="B3245">
        <v>4585.5546999999997</v>
      </c>
      <c r="C3245">
        <v>4588.1646000000001</v>
      </c>
      <c r="D3245">
        <v>4565.5709999999999</v>
      </c>
      <c r="E3245">
        <v>4581.5762000000004</v>
      </c>
      <c r="F3245">
        <v>4585.5546999999997</v>
      </c>
      <c r="O3245">
        <v>4588.1646000000001</v>
      </c>
      <c r="P3245">
        <v>4581.5762000000004</v>
      </c>
    </row>
    <row r="3246" spans="1:16" x14ac:dyDescent="0.25">
      <c r="A3246" s="9">
        <v>43230</v>
      </c>
      <c r="B3246">
        <v>4590.4268000000002</v>
      </c>
      <c r="C3246">
        <v>4610.5541000000003</v>
      </c>
      <c r="D3246">
        <v>4582.308</v>
      </c>
      <c r="E3246">
        <v>4608.9421000000002</v>
      </c>
      <c r="F3246">
        <v>4590.4268000000002</v>
      </c>
      <c r="O3246">
        <v>4610.5541000000003</v>
      </c>
      <c r="P3246">
        <v>4608.9421000000002</v>
      </c>
    </row>
    <row r="3247" spans="1:16" x14ac:dyDescent="0.25">
      <c r="A3247" s="9">
        <v>43231</v>
      </c>
      <c r="B3247">
        <v>4615.8906999999999</v>
      </c>
      <c r="C3247">
        <v>4620.0447999999997</v>
      </c>
      <c r="D3247">
        <v>4586.6329999999998</v>
      </c>
      <c r="E3247">
        <v>4588.7785000000003</v>
      </c>
      <c r="F3247">
        <v>4615.8906999999999</v>
      </c>
      <c r="O3247">
        <v>4620.0447999999997</v>
      </c>
      <c r="P3247">
        <v>4588.7785000000003</v>
      </c>
    </row>
    <row r="3248" spans="1:16" x14ac:dyDescent="0.25">
      <c r="A3248" s="9">
        <v>43234</v>
      </c>
      <c r="B3248">
        <v>4595.0294000000004</v>
      </c>
      <c r="C3248">
        <v>4620.1108000000004</v>
      </c>
      <c r="D3248">
        <v>4594.2525999999998</v>
      </c>
      <c r="E3248">
        <v>4608.9630999999999</v>
      </c>
      <c r="F3248">
        <v>4595.0294000000004</v>
      </c>
      <c r="O3248">
        <v>4620.1108000000004</v>
      </c>
      <c r="P3248">
        <v>4608.9630999999999</v>
      </c>
    </row>
    <row r="3249" spans="1:16" x14ac:dyDescent="0.25">
      <c r="A3249" s="9">
        <v>43235</v>
      </c>
      <c r="B3249">
        <v>4617.2718999999997</v>
      </c>
      <c r="C3249">
        <v>4628.4615000000003</v>
      </c>
      <c r="D3249">
        <v>4592.4359999999997</v>
      </c>
      <c r="E3249">
        <v>4628.1632</v>
      </c>
      <c r="F3249">
        <v>4617.2718999999997</v>
      </c>
      <c r="O3249">
        <v>4628.4615000000003</v>
      </c>
      <c r="P3249">
        <v>4628.1632</v>
      </c>
    </row>
    <row r="3250" spans="1:16" x14ac:dyDescent="0.25">
      <c r="A3250" s="9">
        <v>43236</v>
      </c>
      <c r="B3250">
        <v>4615.6031999999996</v>
      </c>
      <c r="C3250">
        <v>4628.8557000000001</v>
      </c>
      <c r="D3250">
        <v>4598.3617000000004</v>
      </c>
      <c r="E3250">
        <v>4601.8813</v>
      </c>
      <c r="F3250">
        <v>4615.6031999999996</v>
      </c>
      <c r="O3250">
        <v>4628.8557000000001</v>
      </c>
      <c r="P3250">
        <v>4601.8813</v>
      </c>
    </row>
    <row r="3251" spans="1:16" x14ac:dyDescent="0.25">
      <c r="A3251" s="9">
        <v>43237</v>
      </c>
      <c r="B3251">
        <v>4602.2785999999996</v>
      </c>
      <c r="C3251">
        <v>4608.8909000000003</v>
      </c>
      <c r="D3251">
        <v>4580.1153000000004</v>
      </c>
      <c r="E3251">
        <v>4585.0769</v>
      </c>
      <c r="F3251">
        <v>4602.2785999999996</v>
      </c>
      <c r="O3251">
        <v>4608.8909000000003</v>
      </c>
      <c r="P3251">
        <v>4585.0769</v>
      </c>
    </row>
    <row r="3252" spans="1:16" x14ac:dyDescent="0.25">
      <c r="A3252" s="9">
        <v>43238</v>
      </c>
      <c r="B3252">
        <v>4581.8976000000002</v>
      </c>
      <c r="C3252">
        <v>4628.8163000000004</v>
      </c>
      <c r="D3252">
        <v>4564.1277</v>
      </c>
      <c r="E3252">
        <v>4628.8163000000004</v>
      </c>
      <c r="F3252">
        <v>4581.8976000000002</v>
      </c>
      <c r="O3252">
        <v>4628.8163000000004</v>
      </c>
      <c r="P3252">
        <v>4628.8163000000004</v>
      </c>
    </row>
    <row r="3253" spans="1:16" x14ac:dyDescent="0.25">
      <c r="A3253" s="9">
        <v>43241</v>
      </c>
      <c r="B3253">
        <v>4648.8374000000003</v>
      </c>
      <c r="C3253">
        <v>4663.1985999999997</v>
      </c>
      <c r="D3253">
        <v>4641.4052000000001</v>
      </c>
      <c r="E3253">
        <v>4650.2241999999997</v>
      </c>
      <c r="F3253">
        <v>4648.8374000000003</v>
      </c>
      <c r="O3253">
        <v>4663.1985999999997</v>
      </c>
      <c r="P3253">
        <v>4650.2241999999997</v>
      </c>
    </row>
    <row r="3254" spans="1:16" x14ac:dyDescent="0.25">
      <c r="A3254" s="9">
        <v>43242</v>
      </c>
      <c r="B3254">
        <v>4651.9287999999997</v>
      </c>
      <c r="C3254">
        <v>4651.9287999999997</v>
      </c>
      <c r="D3254">
        <v>4612.7052999999996</v>
      </c>
      <c r="E3254">
        <v>4637.4246000000003</v>
      </c>
      <c r="F3254">
        <v>4651.9287999999997</v>
      </c>
      <c r="O3254">
        <v>4651.9287999999997</v>
      </c>
      <c r="P3254">
        <v>4637.4246000000003</v>
      </c>
    </row>
    <row r="3255" spans="1:16" x14ac:dyDescent="0.25">
      <c r="A3255" s="9">
        <v>43243</v>
      </c>
      <c r="B3255">
        <v>4624.6134000000002</v>
      </c>
      <c r="C3255">
        <v>4626.5380999999998</v>
      </c>
      <c r="D3255">
        <v>4591.5073000000002</v>
      </c>
      <c r="E3255">
        <v>4591.5073000000002</v>
      </c>
      <c r="F3255">
        <v>4624.6134000000002</v>
      </c>
      <c r="O3255">
        <v>4626.5380999999998</v>
      </c>
      <c r="P3255">
        <v>4591.5073000000002</v>
      </c>
    </row>
    <row r="3256" spans="1:16" x14ac:dyDescent="0.25">
      <c r="A3256" s="9">
        <v>43244</v>
      </c>
      <c r="B3256">
        <v>4590.2169000000004</v>
      </c>
      <c r="C3256">
        <v>4598.3006999999998</v>
      </c>
      <c r="D3256">
        <v>4558.4795999999997</v>
      </c>
      <c r="E3256">
        <v>4561.8194000000003</v>
      </c>
      <c r="F3256">
        <v>4590.2169000000004</v>
      </c>
      <c r="O3256">
        <v>4598.3006999999998</v>
      </c>
      <c r="P3256">
        <v>4561.8194000000003</v>
      </c>
    </row>
    <row r="3257" spans="1:16" x14ac:dyDescent="0.25">
      <c r="A3257" s="9">
        <v>43245</v>
      </c>
      <c r="B3257">
        <v>4557.3321999999998</v>
      </c>
      <c r="C3257">
        <v>4567.1016</v>
      </c>
      <c r="D3257">
        <v>4533.2529000000004</v>
      </c>
      <c r="E3257">
        <v>4551.3759</v>
      </c>
      <c r="F3257">
        <v>4557.3321999999998</v>
      </c>
      <c r="O3257">
        <v>4567.1016</v>
      </c>
      <c r="P3257">
        <v>4551.3759</v>
      </c>
    </row>
    <row r="3258" spans="1:16" x14ac:dyDescent="0.25">
      <c r="A3258" s="9">
        <v>43248</v>
      </c>
      <c r="B3258">
        <v>4545.4425000000001</v>
      </c>
      <c r="C3258">
        <v>4576.7749000000003</v>
      </c>
      <c r="D3258">
        <v>4527.0618000000004</v>
      </c>
      <c r="E3258">
        <v>4564.4349000000002</v>
      </c>
      <c r="F3258">
        <v>4545.4425000000001</v>
      </c>
      <c r="O3258">
        <v>4576.7749000000003</v>
      </c>
      <c r="P3258">
        <v>4564.4349000000002</v>
      </c>
    </row>
    <row r="3259" spans="1:16" x14ac:dyDescent="0.25">
      <c r="A3259" s="9">
        <v>43249</v>
      </c>
      <c r="B3259">
        <v>4556.0949000000001</v>
      </c>
      <c r="C3259">
        <v>4574.9241000000002</v>
      </c>
      <c r="D3259">
        <v>4544.3683000000001</v>
      </c>
      <c r="E3259">
        <v>4551.2635</v>
      </c>
      <c r="F3259">
        <v>4556.0949000000001</v>
      </c>
      <c r="O3259">
        <v>4574.9241000000002</v>
      </c>
      <c r="P3259">
        <v>4551.2635</v>
      </c>
    </row>
    <row r="3260" spans="1:16" x14ac:dyDescent="0.25">
      <c r="A3260" s="9">
        <v>43250</v>
      </c>
      <c r="B3260">
        <v>4501.4237000000003</v>
      </c>
      <c r="C3260">
        <v>4513.6016</v>
      </c>
      <c r="D3260">
        <v>4458.6547</v>
      </c>
      <c r="E3260">
        <v>4466.2813999999998</v>
      </c>
      <c r="F3260">
        <v>4501.4237000000003</v>
      </c>
      <c r="O3260">
        <v>4513.6016</v>
      </c>
      <c r="P3260">
        <v>4466.2813999999998</v>
      </c>
    </row>
    <row r="3261" spans="1:16" x14ac:dyDescent="0.25">
      <c r="A3261" s="9">
        <v>43251</v>
      </c>
      <c r="B3261">
        <v>4487.0228999999999</v>
      </c>
      <c r="C3261">
        <v>4563.5187999999998</v>
      </c>
      <c r="D3261">
        <v>4487.0228999999999</v>
      </c>
      <c r="E3261">
        <v>4559.6163999999999</v>
      </c>
      <c r="F3261">
        <v>4487.0228999999999</v>
      </c>
      <c r="O3261">
        <v>4563.5187999999998</v>
      </c>
      <c r="P3261">
        <v>4559.6163999999999</v>
      </c>
    </row>
    <row r="3262" spans="1:16" x14ac:dyDescent="0.25">
      <c r="A3262" s="9">
        <v>43252</v>
      </c>
      <c r="B3262">
        <v>4542.0681000000004</v>
      </c>
      <c r="C3262">
        <v>4558.4979999999996</v>
      </c>
      <c r="D3262">
        <v>4506.1414999999997</v>
      </c>
      <c r="E3262">
        <v>4527.0924000000005</v>
      </c>
      <c r="F3262">
        <v>4542.0681000000004</v>
      </c>
      <c r="O3262">
        <v>4558.4979999999996</v>
      </c>
      <c r="P3262">
        <v>4527.0924000000005</v>
      </c>
    </row>
    <row r="3263" spans="1:16" x14ac:dyDescent="0.25">
      <c r="A3263" s="9">
        <v>43255</v>
      </c>
      <c r="B3263">
        <v>4535.2728999999999</v>
      </c>
      <c r="C3263">
        <v>4560.1752999999999</v>
      </c>
      <c r="D3263">
        <v>4531.6230999999998</v>
      </c>
      <c r="E3263">
        <v>4559.6792999999998</v>
      </c>
      <c r="F3263">
        <v>4535.2728999999999</v>
      </c>
      <c r="O3263">
        <v>4560.1752999999999</v>
      </c>
      <c r="P3263">
        <v>4559.6792999999998</v>
      </c>
    </row>
    <row r="3264" spans="1:16" x14ac:dyDescent="0.25">
      <c r="A3264" s="9">
        <v>43256</v>
      </c>
      <c r="B3264">
        <v>4554.0922</v>
      </c>
      <c r="C3264">
        <v>4579.5385999999999</v>
      </c>
      <c r="D3264">
        <v>4537.6071000000002</v>
      </c>
      <c r="E3264">
        <v>4579.5284000000001</v>
      </c>
      <c r="F3264">
        <v>4554.0922</v>
      </c>
      <c r="O3264">
        <v>4579.5385999999999</v>
      </c>
      <c r="P3264">
        <v>4579.5284000000001</v>
      </c>
    </row>
    <row r="3265" spans="1:16" x14ac:dyDescent="0.25">
      <c r="A3265" s="9">
        <v>43257</v>
      </c>
      <c r="B3265">
        <v>4572.5829000000003</v>
      </c>
      <c r="C3265">
        <v>4581.6589999999997</v>
      </c>
      <c r="D3265">
        <v>4561.6079</v>
      </c>
      <c r="E3265">
        <v>4578.8639999999996</v>
      </c>
      <c r="F3265">
        <v>4572.5829000000003</v>
      </c>
      <c r="O3265">
        <v>4581.6589999999997</v>
      </c>
      <c r="P3265">
        <v>4578.8639999999996</v>
      </c>
    </row>
    <row r="3266" spans="1:16" x14ac:dyDescent="0.25">
      <c r="A3266" s="9">
        <v>43258</v>
      </c>
      <c r="B3266">
        <v>4578.8218999999999</v>
      </c>
      <c r="C3266">
        <v>4584.0479999999998</v>
      </c>
      <c r="D3266">
        <v>4545.3113000000003</v>
      </c>
      <c r="E3266">
        <v>4549.3562000000002</v>
      </c>
      <c r="F3266">
        <v>4578.8218999999999</v>
      </c>
      <c r="O3266">
        <v>4584.0479999999998</v>
      </c>
      <c r="P3266">
        <v>4549.3562000000002</v>
      </c>
    </row>
    <row r="3267" spans="1:16" x14ac:dyDescent="0.25">
      <c r="A3267" s="9">
        <v>43259</v>
      </c>
      <c r="B3267">
        <v>4532.4551000000001</v>
      </c>
      <c r="C3267">
        <v>4532.4551000000001</v>
      </c>
      <c r="D3267">
        <v>4466.2043000000003</v>
      </c>
      <c r="E3267">
        <v>4486.9939999999997</v>
      </c>
      <c r="F3267">
        <v>4532.4551000000001</v>
      </c>
      <c r="O3267">
        <v>4532.4551000000001</v>
      </c>
      <c r="P3267">
        <v>4486.9939999999997</v>
      </c>
    </row>
    <row r="3268" spans="1:16" x14ac:dyDescent="0.25">
      <c r="A3268" s="9">
        <v>43262</v>
      </c>
      <c r="B3268">
        <v>4476.2272999999996</v>
      </c>
      <c r="C3268">
        <v>4499.8567999999996</v>
      </c>
      <c r="D3268">
        <v>4461.7830000000004</v>
      </c>
      <c r="E3268">
        <v>4480.9762000000001</v>
      </c>
      <c r="F3268">
        <v>4476.2272999999996</v>
      </c>
      <c r="O3268">
        <v>4499.8567999999996</v>
      </c>
      <c r="P3268">
        <v>4480.9762000000001</v>
      </c>
    </row>
    <row r="3269" spans="1:16" x14ac:dyDescent="0.25">
      <c r="A3269" s="9">
        <v>43263</v>
      </c>
      <c r="B3269">
        <v>4482.7411000000002</v>
      </c>
      <c r="C3269">
        <v>4540.4026000000003</v>
      </c>
      <c r="D3269">
        <v>4470.2551999999996</v>
      </c>
      <c r="E3269">
        <v>4535.4677000000001</v>
      </c>
      <c r="F3269">
        <v>4482.7411000000002</v>
      </c>
      <c r="O3269">
        <v>4540.4026000000003</v>
      </c>
      <c r="P3269">
        <v>4535.4677000000001</v>
      </c>
    </row>
    <row r="3270" spans="1:16" x14ac:dyDescent="0.25">
      <c r="A3270" s="9">
        <v>43264</v>
      </c>
      <c r="B3270">
        <v>4526.4432999999999</v>
      </c>
      <c r="C3270">
        <v>4533.9529000000002</v>
      </c>
      <c r="D3270">
        <v>4496.2638999999999</v>
      </c>
      <c r="E3270">
        <v>4501.3921</v>
      </c>
      <c r="F3270">
        <v>4526.4432999999999</v>
      </c>
      <c r="O3270">
        <v>4533.9529000000002</v>
      </c>
      <c r="P3270">
        <v>4501.3921</v>
      </c>
    </row>
    <row r="3271" spans="1:16" x14ac:dyDescent="0.25">
      <c r="A3271" s="9">
        <v>43265</v>
      </c>
      <c r="B3271">
        <v>4484.8296</v>
      </c>
      <c r="C3271">
        <v>4514.2475000000004</v>
      </c>
      <c r="D3271">
        <v>4466.8554000000004</v>
      </c>
      <c r="E3271">
        <v>4481.2386999999999</v>
      </c>
      <c r="F3271">
        <v>4484.8296</v>
      </c>
      <c r="O3271">
        <v>4514.2475000000004</v>
      </c>
      <c r="P3271">
        <v>4481.2386999999999</v>
      </c>
    </row>
    <row r="3272" spans="1:16" x14ac:dyDescent="0.25">
      <c r="A3272" s="9">
        <v>43266</v>
      </c>
      <c r="B3272">
        <v>4474.8253000000004</v>
      </c>
      <c r="C3272">
        <v>4485.5546000000004</v>
      </c>
      <c r="D3272">
        <v>4438.5619999999999</v>
      </c>
      <c r="E3272">
        <v>4460.9916999999996</v>
      </c>
      <c r="F3272">
        <v>4474.8253000000004</v>
      </c>
      <c r="O3272">
        <v>4485.5546000000004</v>
      </c>
      <c r="P3272">
        <v>4460.9916999999996</v>
      </c>
    </row>
    <row r="3273" spans="1:16" x14ac:dyDescent="0.25">
      <c r="A3273" s="9">
        <v>43270</v>
      </c>
      <c r="B3273">
        <v>4407.5209999999997</v>
      </c>
      <c r="C3273">
        <v>4410.2157999999999</v>
      </c>
      <c r="D3273">
        <v>4240.3092999999999</v>
      </c>
      <c r="E3273">
        <v>4291.9817999999996</v>
      </c>
      <c r="F3273">
        <v>4407.5209999999997</v>
      </c>
      <c r="O3273">
        <v>4410.2157999999999</v>
      </c>
      <c r="P3273">
        <v>4291.9817999999996</v>
      </c>
    </row>
    <row r="3274" spans="1:16" x14ac:dyDescent="0.25">
      <c r="A3274" s="9">
        <v>43271</v>
      </c>
      <c r="B3274">
        <v>4272.6629000000003</v>
      </c>
      <c r="C3274">
        <v>4328.8240999999998</v>
      </c>
      <c r="D3274">
        <v>4258.8552</v>
      </c>
      <c r="E3274">
        <v>4315.1399000000001</v>
      </c>
      <c r="F3274">
        <v>4272.6629000000003</v>
      </c>
      <c r="O3274">
        <v>4328.8240999999998</v>
      </c>
      <c r="P3274">
        <v>4315.1399000000001</v>
      </c>
    </row>
    <row r="3275" spans="1:16" x14ac:dyDescent="0.25">
      <c r="A3275" s="9">
        <v>43272</v>
      </c>
      <c r="B3275">
        <v>4312.1684999999998</v>
      </c>
      <c r="C3275">
        <v>4357.4039000000002</v>
      </c>
      <c r="D3275">
        <v>4273.2920000000004</v>
      </c>
      <c r="E3275">
        <v>4276.1777000000002</v>
      </c>
      <c r="F3275">
        <v>4312.1684999999998</v>
      </c>
      <c r="O3275">
        <v>4357.4039000000002</v>
      </c>
      <c r="P3275">
        <v>4276.1777000000002</v>
      </c>
    </row>
    <row r="3276" spans="1:16" x14ac:dyDescent="0.25">
      <c r="A3276" s="9">
        <v>43273</v>
      </c>
      <c r="B3276">
        <v>4251.1878999999999</v>
      </c>
      <c r="C3276">
        <v>4293.6278000000002</v>
      </c>
      <c r="D3276">
        <v>4229.7596999999996</v>
      </c>
      <c r="E3276">
        <v>4291.5</v>
      </c>
      <c r="F3276">
        <v>4251.1878999999999</v>
      </c>
      <c r="O3276">
        <v>4293.6278000000002</v>
      </c>
      <c r="P3276">
        <v>4291.5</v>
      </c>
    </row>
    <row r="3277" spans="1:16" x14ac:dyDescent="0.25">
      <c r="A3277" s="9">
        <v>43276</v>
      </c>
      <c r="B3277">
        <v>4313.4394000000002</v>
      </c>
      <c r="C3277">
        <v>4323.0384999999997</v>
      </c>
      <c r="D3277">
        <v>4250.4152999999997</v>
      </c>
      <c r="E3277">
        <v>4252.1270000000004</v>
      </c>
      <c r="F3277">
        <v>4313.4394000000002</v>
      </c>
      <c r="O3277">
        <v>4323.0384999999997</v>
      </c>
      <c r="P3277">
        <v>4252.1270000000004</v>
      </c>
    </row>
    <row r="3278" spans="1:16" x14ac:dyDescent="0.25">
      <c r="A3278" s="9">
        <v>43277</v>
      </c>
      <c r="B3278">
        <v>4213.8834999999999</v>
      </c>
      <c r="C3278">
        <v>4221.2066000000004</v>
      </c>
      <c r="D3278">
        <v>4148.1421</v>
      </c>
      <c r="E3278">
        <v>4202.3564999999999</v>
      </c>
      <c r="F3278">
        <v>4213.8834999999999</v>
      </c>
      <c r="O3278">
        <v>4221.2066000000004</v>
      </c>
      <c r="P3278">
        <v>4202.3564999999999</v>
      </c>
    </row>
    <row r="3279" spans="1:16" x14ac:dyDescent="0.25">
      <c r="A3279" s="9">
        <v>43278</v>
      </c>
      <c r="B3279">
        <v>4199.0679</v>
      </c>
      <c r="C3279">
        <v>4215.9807000000001</v>
      </c>
      <c r="D3279">
        <v>4129.0944</v>
      </c>
      <c r="E3279">
        <v>4151.2669999999998</v>
      </c>
      <c r="F3279">
        <v>4199.0679</v>
      </c>
      <c r="O3279">
        <v>4215.9807000000001</v>
      </c>
      <c r="P3279">
        <v>4151.2669999999998</v>
      </c>
    </row>
    <row r="3280" spans="1:16" x14ac:dyDescent="0.25">
      <c r="A3280" s="9">
        <v>43279</v>
      </c>
      <c r="B3280">
        <v>4126.7250000000004</v>
      </c>
      <c r="C3280">
        <v>4157.5455000000002</v>
      </c>
      <c r="D3280">
        <v>4091.8841000000002</v>
      </c>
      <c r="E3280">
        <v>4096.8810999999996</v>
      </c>
      <c r="F3280">
        <v>4126.7250000000004</v>
      </c>
      <c r="O3280">
        <v>4157.5455000000002</v>
      </c>
      <c r="P3280">
        <v>4096.8810999999996</v>
      </c>
    </row>
    <row r="3281" spans="1:16" x14ac:dyDescent="0.25">
      <c r="A3281" s="9">
        <v>43280</v>
      </c>
      <c r="B3281">
        <v>4105.6116000000002</v>
      </c>
      <c r="C3281">
        <v>4188.1346999999996</v>
      </c>
      <c r="D3281">
        <v>4097.4924000000001</v>
      </c>
      <c r="E3281">
        <v>4187.0213999999996</v>
      </c>
      <c r="F3281">
        <v>4105.6116000000002</v>
      </c>
      <c r="O3281">
        <v>4188.1346999999996</v>
      </c>
      <c r="P3281">
        <v>4187.0213999999996</v>
      </c>
    </row>
    <row r="3282" spans="1:16" x14ac:dyDescent="0.25">
      <c r="A3282" s="9">
        <v>43283</v>
      </c>
      <c r="B3282">
        <v>4180.7671</v>
      </c>
      <c r="C3282">
        <v>4186.6355999999996</v>
      </c>
      <c r="D3282">
        <v>4052.587</v>
      </c>
      <c r="E3282">
        <v>4076.2311</v>
      </c>
      <c r="F3282">
        <v>4180.7671</v>
      </c>
      <c r="O3282">
        <v>4186.6355999999996</v>
      </c>
      <c r="P3282">
        <v>4076.2311</v>
      </c>
    </row>
    <row r="3283" spans="1:16" x14ac:dyDescent="0.25">
      <c r="A3283" s="9">
        <v>43284</v>
      </c>
      <c r="B3283">
        <v>4074.7910999999999</v>
      </c>
      <c r="C3283">
        <v>4092.3220999999999</v>
      </c>
      <c r="D3283">
        <v>3987.5864999999999</v>
      </c>
      <c r="E3283">
        <v>4082.4668999999999</v>
      </c>
      <c r="F3283">
        <v>4074.7910999999999</v>
      </c>
      <c r="O3283">
        <v>4092.3220999999999</v>
      </c>
      <c r="P3283">
        <v>4082.4668999999999</v>
      </c>
    </row>
    <row r="3284" spans="1:16" x14ac:dyDescent="0.25">
      <c r="A3284" s="9">
        <v>43285</v>
      </c>
      <c r="B3284">
        <v>4067.4376999999999</v>
      </c>
      <c r="C3284">
        <v>4088.3033</v>
      </c>
      <c r="D3284">
        <v>4036.5927999999999</v>
      </c>
      <c r="E3284">
        <v>4042.2912000000001</v>
      </c>
      <c r="F3284">
        <v>4067.4376999999999</v>
      </c>
      <c r="O3284">
        <v>4088.3033</v>
      </c>
      <c r="P3284">
        <v>4042.2912000000001</v>
      </c>
    </row>
    <row r="3285" spans="1:16" x14ac:dyDescent="0.25">
      <c r="A3285" s="9">
        <v>43286</v>
      </c>
      <c r="B3285">
        <v>4044.3820000000001</v>
      </c>
      <c r="C3285">
        <v>4075.511</v>
      </c>
      <c r="D3285">
        <v>3992.6455999999998</v>
      </c>
      <c r="E3285">
        <v>4003.2055999999998</v>
      </c>
      <c r="F3285">
        <v>4044.3820000000001</v>
      </c>
      <c r="O3285">
        <v>4075.511</v>
      </c>
      <c r="P3285">
        <v>4003.2055999999998</v>
      </c>
    </row>
    <row r="3286" spans="1:16" x14ac:dyDescent="0.25">
      <c r="A3286" s="9">
        <v>43287</v>
      </c>
      <c r="B3286">
        <v>4000.3090999999999</v>
      </c>
      <c r="C3286">
        <v>4044.9386</v>
      </c>
      <c r="D3286">
        <v>3939.6379000000002</v>
      </c>
      <c r="E3286">
        <v>4014.8838000000001</v>
      </c>
      <c r="F3286">
        <v>4000.3090999999999</v>
      </c>
      <c r="O3286">
        <v>4044.9386</v>
      </c>
      <c r="P3286">
        <v>4014.8838000000001</v>
      </c>
    </row>
    <row r="3287" spans="1:16" x14ac:dyDescent="0.25">
      <c r="A3287" s="9">
        <v>43290</v>
      </c>
      <c r="B3287">
        <v>4022.5506999999998</v>
      </c>
      <c r="C3287">
        <v>4109.2842000000001</v>
      </c>
      <c r="D3287">
        <v>4020.2174</v>
      </c>
      <c r="E3287">
        <v>4108.5541000000003</v>
      </c>
      <c r="F3287">
        <v>4022.5506999999998</v>
      </c>
      <c r="O3287">
        <v>4109.2842000000001</v>
      </c>
      <c r="P3287">
        <v>4108.5541000000003</v>
      </c>
    </row>
    <row r="3288" spans="1:16" x14ac:dyDescent="0.25">
      <c r="A3288" s="9">
        <v>43291</v>
      </c>
      <c r="B3288">
        <v>4116.1361999999999</v>
      </c>
      <c r="C3288">
        <v>4127.3993</v>
      </c>
      <c r="D3288">
        <v>4088.4295999999999</v>
      </c>
      <c r="E3288">
        <v>4121.3816999999999</v>
      </c>
      <c r="F3288">
        <v>4116.1361999999999</v>
      </c>
      <c r="O3288">
        <v>4127.3993</v>
      </c>
      <c r="P3288">
        <v>4121.3816999999999</v>
      </c>
    </row>
    <row r="3289" spans="1:16" x14ac:dyDescent="0.25">
      <c r="A3289" s="9">
        <v>43292</v>
      </c>
      <c r="B3289">
        <v>4056.3384000000001</v>
      </c>
      <c r="C3289">
        <v>4072.3724000000002</v>
      </c>
      <c r="D3289">
        <v>4019.9951999999998</v>
      </c>
      <c r="E3289">
        <v>4052.9546</v>
      </c>
      <c r="F3289">
        <v>4056.3384000000001</v>
      </c>
      <c r="O3289">
        <v>4072.3724000000002</v>
      </c>
      <c r="P3289">
        <v>4052.9546</v>
      </c>
    </row>
    <row r="3290" spans="1:16" x14ac:dyDescent="0.25">
      <c r="A3290" s="9">
        <v>43293</v>
      </c>
      <c r="B3290">
        <v>4047.4989999999998</v>
      </c>
      <c r="C3290">
        <v>4143.9023999999999</v>
      </c>
      <c r="D3290">
        <v>4047.4989999999998</v>
      </c>
      <c r="E3290">
        <v>4128.1795000000002</v>
      </c>
      <c r="F3290">
        <v>4047.4989999999998</v>
      </c>
      <c r="O3290">
        <v>4143.9023999999999</v>
      </c>
      <c r="P3290">
        <v>4128.1795000000002</v>
      </c>
    </row>
    <row r="3291" spans="1:16" x14ac:dyDescent="0.25">
      <c r="A3291" s="9">
        <v>43294</v>
      </c>
      <c r="B3291">
        <v>4127.4463999999998</v>
      </c>
      <c r="C3291">
        <v>4139.4292999999998</v>
      </c>
      <c r="D3291">
        <v>4107.9890999999998</v>
      </c>
      <c r="E3291">
        <v>4133.1423000000004</v>
      </c>
      <c r="F3291">
        <v>4127.4463999999998</v>
      </c>
      <c r="O3291">
        <v>4139.4292999999998</v>
      </c>
      <c r="P3291">
        <v>4133.1423000000004</v>
      </c>
    </row>
    <row r="3292" spans="1:16" x14ac:dyDescent="0.25">
      <c r="A3292" s="9">
        <v>43297</v>
      </c>
      <c r="B3292">
        <v>4126.6359000000002</v>
      </c>
      <c r="C3292">
        <v>4140.9848000000002</v>
      </c>
      <c r="D3292">
        <v>4089.9238</v>
      </c>
      <c r="E3292">
        <v>4107.2219999999998</v>
      </c>
      <c r="F3292">
        <v>4126.6359000000002</v>
      </c>
      <c r="O3292">
        <v>4140.9848000000002</v>
      </c>
      <c r="P3292">
        <v>4107.2219999999998</v>
      </c>
    </row>
    <row r="3293" spans="1:16" x14ac:dyDescent="0.25">
      <c r="A3293" s="9">
        <v>43298</v>
      </c>
      <c r="B3293">
        <v>4092.4493000000002</v>
      </c>
      <c r="C3293">
        <v>4093.2264</v>
      </c>
      <c r="D3293">
        <v>4049.0803000000001</v>
      </c>
      <c r="E3293">
        <v>4079.3265000000001</v>
      </c>
      <c r="F3293">
        <v>4092.4493000000002</v>
      </c>
      <c r="O3293">
        <v>4093.2264</v>
      </c>
      <c r="P3293">
        <v>4079.3265000000001</v>
      </c>
    </row>
    <row r="3294" spans="1:16" x14ac:dyDescent="0.25">
      <c r="A3294" s="9">
        <v>43299</v>
      </c>
      <c r="B3294">
        <v>4084.1509000000001</v>
      </c>
      <c r="C3294">
        <v>4125.6440000000002</v>
      </c>
      <c r="D3294">
        <v>4084.1163000000001</v>
      </c>
      <c r="E3294">
        <v>4087.3551000000002</v>
      </c>
      <c r="F3294">
        <v>4084.1509000000001</v>
      </c>
      <c r="O3294">
        <v>4125.6440000000002</v>
      </c>
      <c r="P3294">
        <v>4087.3551000000002</v>
      </c>
    </row>
    <row r="3295" spans="1:16" x14ac:dyDescent="0.25">
      <c r="A3295" s="9">
        <v>43300</v>
      </c>
      <c r="B3295">
        <v>4093.9187999999999</v>
      </c>
      <c r="C3295">
        <v>4112.0630000000001</v>
      </c>
      <c r="D3295">
        <v>4071.1968000000002</v>
      </c>
      <c r="E3295">
        <v>4081.9135999999999</v>
      </c>
      <c r="F3295">
        <v>4093.9187999999999</v>
      </c>
      <c r="O3295">
        <v>4112.0630000000001</v>
      </c>
      <c r="P3295">
        <v>4081.9135999999999</v>
      </c>
    </row>
    <row r="3296" spans="1:16" x14ac:dyDescent="0.25">
      <c r="A3296" s="9">
        <v>43301</v>
      </c>
      <c r="B3296">
        <v>4081.1289999999999</v>
      </c>
      <c r="C3296">
        <v>4164.8050999999996</v>
      </c>
      <c r="D3296">
        <v>4055.0057000000002</v>
      </c>
      <c r="E3296">
        <v>4154.6853000000001</v>
      </c>
      <c r="F3296">
        <v>4081.1289999999999</v>
      </c>
      <c r="O3296">
        <v>4164.8050999999996</v>
      </c>
      <c r="P3296">
        <v>4154.6853000000001</v>
      </c>
    </row>
    <row r="3297" spans="1:16" x14ac:dyDescent="0.25">
      <c r="A3297" s="9">
        <v>43304</v>
      </c>
      <c r="B3297">
        <v>4139.107</v>
      </c>
      <c r="C3297">
        <v>4196.1270999999997</v>
      </c>
      <c r="D3297">
        <v>4127.3701000000001</v>
      </c>
      <c r="E3297">
        <v>4195.7147999999997</v>
      </c>
      <c r="F3297">
        <v>4139.107</v>
      </c>
      <c r="O3297">
        <v>4196.1270999999997</v>
      </c>
      <c r="P3297">
        <v>4195.7147999999997</v>
      </c>
    </row>
    <row r="3298" spans="1:16" x14ac:dyDescent="0.25">
      <c r="A3298" s="9">
        <v>43305</v>
      </c>
      <c r="B3298">
        <v>4202.8227999999999</v>
      </c>
      <c r="C3298">
        <v>4260.7141000000001</v>
      </c>
      <c r="D3298">
        <v>4202.8104000000003</v>
      </c>
      <c r="E3298">
        <v>4250.7613000000001</v>
      </c>
      <c r="F3298">
        <v>4202.8227999999999</v>
      </c>
      <c r="O3298">
        <v>4260.7141000000001</v>
      </c>
      <c r="P3298">
        <v>4250.7613000000001</v>
      </c>
    </row>
    <row r="3299" spans="1:16" x14ac:dyDescent="0.25">
      <c r="A3299" s="9">
        <v>43306</v>
      </c>
      <c r="B3299">
        <v>4254.7601000000004</v>
      </c>
      <c r="C3299">
        <v>4255.7001</v>
      </c>
      <c r="D3299">
        <v>4228.7844999999998</v>
      </c>
      <c r="E3299">
        <v>4244.1338999999998</v>
      </c>
      <c r="F3299">
        <v>4254.7601000000004</v>
      </c>
      <c r="O3299">
        <v>4255.7001</v>
      </c>
      <c r="P3299">
        <v>4244.1338999999998</v>
      </c>
    </row>
    <row r="3300" spans="1:16" x14ac:dyDescent="0.25">
      <c r="A3300" s="9">
        <v>43307</v>
      </c>
      <c r="B3300">
        <v>4247.1382000000003</v>
      </c>
      <c r="C3300">
        <v>4261.4633999999996</v>
      </c>
      <c r="D3300">
        <v>4206.7861000000003</v>
      </c>
      <c r="E3300">
        <v>4216.1812</v>
      </c>
      <c r="F3300">
        <v>4247.1382000000003</v>
      </c>
      <c r="O3300">
        <v>4261.4633999999996</v>
      </c>
      <c r="P3300">
        <v>4216.1812</v>
      </c>
    </row>
    <row r="3301" spans="1:16" x14ac:dyDescent="0.25">
      <c r="A3301" s="9">
        <v>43308</v>
      </c>
      <c r="B3301">
        <v>4208.8513000000003</v>
      </c>
      <c r="C3301">
        <v>4225.2309999999998</v>
      </c>
      <c r="D3301">
        <v>4195.8809000000001</v>
      </c>
      <c r="E3301">
        <v>4201.0621000000001</v>
      </c>
      <c r="F3301">
        <v>4208.8513000000003</v>
      </c>
      <c r="O3301">
        <v>4225.2309999999998</v>
      </c>
      <c r="P3301">
        <v>4201.0621000000001</v>
      </c>
    </row>
    <row r="3302" spans="1:16" x14ac:dyDescent="0.25">
      <c r="A3302" s="9">
        <v>43311</v>
      </c>
      <c r="B3302">
        <v>4197.7107999999998</v>
      </c>
      <c r="C3302">
        <v>4238.0010000000002</v>
      </c>
      <c r="D3302">
        <v>4183.1522000000004</v>
      </c>
      <c r="E3302">
        <v>4204.8687</v>
      </c>
      <c r="F3302">
        <v>4197.7107999999998</v>
      </c>
      <c r="O3302">
        <v>4238.0010000000002</v>
      </c>
      <c r="P3302">
        <v>4204.8687</v>
      </c>
    </row>
    <row r="3303" spans="1:16" x14ac:dyDescent="0.25">
      <c r="A3303" s="9">
        <v>43312</v>
      </c>
      <c r="B3303">
        <v>4202.777</v>
      </c>
      <c r="C3303">
        <v>4219.7406000000001</v>
      </c>
      <c r="D3303">
        <v>4179.5933000000005</v>
      </c>
      <c r="E3303">
        <v>4207.7815000000001</v>
      </c>
      <c r="F3303">
        <v>4202.777</v>
      </c>
      <c r="O3303">
        <v>4219.7406000000001</v>
      </c>
      <c r="P3303">
        <v>4207.7815000000001</v>
      </c>
    </row>
    <row r="3304" spans="1:16" x14ac:dyDescent="0.25">
      <c r="A3304" s="9">
        <v>43313</v>
      </c>
      <c r="B3304">
        <v>4214.7016999999996</v>
      </c>
      <c r="C3304">
        <v>4229.8284999999996</v>
      </c>
      <c r="D3304">
        <v>4129.2559000000001</v>
      </c>
      <c r="E3304">
        <v>4129.2559000000001</v>
      </c>
      <c r="F3304">
        <v>4214.7016999999996</v>
      </c>
      <c r="O3304">
        <v>4229.8284999999996</v>
      </c>
      <c r="P3304">
        <v>4129.2559000000001</v>
      </c>
    </row>
    <row r="3305" spans="1:16" x14ac:dyDescent="0.25">
      <c r="A3305" s="9">
        <v>43314</v>
      </c>
      <c r="B3305">
        <v>4119.8976000000002</v>
      </c>
      <c r="C3305">
        <v>4119.8976000000002</v>
      </c>
      <c r="D3305">
        <v>3989.0916999999999</v>
      </c>
      <c r="E3305">
        <v>4046.94</v>
      </c>
      <c r="F3305">
        <v>4119.8976000000002</v>
      </c>
      <c r="O3305">
        <v>4119.8976000000002</v>
      </c>
      <c r="P3305">
        <v>4046.94</v>
      </c>
    </row>
    <row r="3306" spans="1:16" x14ac:dyDescent="0.25">
      <c r="A3306" s="9">
        <v>43315</v>
      </c>
      <c r="B3306">
        <v>4042.5756000000001</v>
      </c>
      <c r="C3306">
        <v>4057.3398999999999</v>
      </c>
      <c r="D3306">
        <v>3995.0610999999999</v>
      </c>
      <c r="E3306">
        <v>3995.2183</v>
      </c>
      <c r="F3306">
        <v>4042.5756000000001</v>
      </c>
      <c r="O3306">
        <v>4057.3398999999999</v>
      </c>
      <c r="P3306">
        <v>3995.2183</v>
      </c>
    </row>
    <row r="3307" spans="1:16" x14ac:dyDescent="0.25">
      <c r="A3307" s="9">
        <v>43318</v>
      </c>
      <c r="B3307">
        <v>3994.2339999999999</v>
      </c>
      <c r="C3307">
        <v>4011.7386999999999</v>
      </c>
      <c r="D3307">
        <v>3928.5450999999998</v>
      </c>
      <c r="E3307">
        <v>3943.2896000000001</v>
      </c>
      <c r="F3307">
        <v>3994.2339999999999</v>
      </c>
      <c r="O3307">
        <v>4011.7386999999999</v>
      </c>
      <c r="P3307">
        <v>3943.2896000000001</v>
      </c>
    </row>
    <row r="3308" spans="1:16" x14ac:dyDescent="0.25">
      <c r="A3308" s="9">
        <v>43319</v>
      </c>
      <c r="B3308">
        <v>3953.6331</v>
      </c>
      <c r="C3308">
        <v>4043.7615000000001</v>
      </c>
      <c r="D3308">
        <v>3935.259</v>
      </c>
      <c r="E3308">
        <v>4043.7615000000001</v>
      </c>
      <c r="F3308">
        <v>3953.6331</v>
      </c>
      <c r="O3308">
        <v>4043.7615000000001</v>
      </c>
      <c r="P3308">
        <v>4043.7615000000001</v>
      </c>
    </row>
    <row r="3309" spans="1:16" x14ac:dyDescent="0.25">
      <c r="A3309" s="9">
        <v>43320</v>
      </c>
      <c r="B3309">
        <v>4035.2184999999999</v>
      </c>
      <c r="C3309">
        <v>4036.7822000000001</v>
      </c>
      <c r="D3309">
        <v>3984.9922999999999</v>
      </c>
      <c r="E3309">
        <v>3988.7085000000002</v>
      </c>
      <c r="F3309">
        <v>4035.2184999999999</v>
      </c>
      <c r="O3309">
        <v>4036.7822000000001</v>
      </c>
      <c r="P3309">
        <v>3988.7085000000002</v>
      </c>
    </row>
    <row r="3310" spans="1:16" x14ac:dyDescent="0.25">
      <c r="A3310" s="9">
        <v>43321</v>
      </c>
      <c r="B3310">
        <v>3972.8815</v>
      </c>
      <c r="C3310">
        <v>4073.0801999999999</v>
      </c>
      <c r="D3310">
        <v>3966.1686</v>
      </c>
      <c r="E3310">
        <v>4059.2482</v>
      </c>
      <c r="F3310">
        <v>3972.8815</v>
      </c>
      <c r="O3310">
        <v>4073.0801999999999</v>
      </c>
      <c r="P3310">
        <v>4059.2482</v>
      </c>
    </row>
    <row r="3311" spans="1:16" x14ac:dyDescent="0.25">
      <c r="A3311" s="9">
        <v>43322</v>
      </c>
      <c r="B3311">
        <v>4057.8733000000002</v>
      </c>
      <c r="C3311">
        <v>4076.1849000000002</v>
      </c>
      <c r="D3311">
        <v>4025.1855999999998</v>
      </c>
      <c r="E3311">
        <v>4049.1518999999998</v>
      </c>
      <c r="F3311">
        <v>4057.8733000000002</v>
      </c>
      <c r="O3311">
        <v>4076.1849000000002</v>
      </c>
      <c r="P3311">
        <v>4049.1518999999998</v>
      </c>
    </row>
    <row r="3312" spans="1:16" x14ac:dyDescent="0.25">
      <c r="A3312" s="9">
        <v>43325</v>
      </c>
      <c r="B3312">
        <v>4012.6188999999999</v>
      </c>
      <c r="C3312">
        <v>4033.288</v>
      </c>
      <c r="D3312">
        <v>3971.6696000000002</v>
      </c>
      <c r="E3312">
        <v>4025.8968</v>
      </c>
      <c r="F3312">
        <v>4012.6188999999999</v>
      </c>
      <c r="O3312">
        <v>4033.288</v>
      </c>
      <c r="P3312">
        <v>4025.8968</v>
      </c>
    </row>
    <row r="3313" spans="1:16" x14ac:dyDescent="0.25">
      <c r="A3313" s="9">
        <v>43326</v>
      </c>
      <c r="B3313">
        <v>4021.7604000000001</v>
      </c>
      <c r="C3313">
        <v>4035.9735999999998</v>
      </c>
      <c r="D3313">
        <v>4005.8703</v>
      </c>
      <c r="E3313">
        <v>4023.0394999999999</v>
      </c>
      <c r="F3313">
        <v>4021.7604000000001</v>
      </c>
      <c r="O3313">
        <v>4035.9735999999998</v>
      </c>
      <c r="P3313">
        <v>4023.0394999999999</v>
      </c>
    </row>
    <row r="3314" spans="1:16" x14ac:dyDescent="0.25">
      <c r="A3314" s="9">
        <v>43327</v>
      </c>
      <c r="B3314">
        <v>4022.2203</v>
      </c>
      <c r="C3314">
        <v>4023.0558000000001</v>
      </c>
      <c r="D3314">
        <v>3939.1397999999999</v>
      </c>
      <c r="E3314">
        <v>3942.0715</v>
      </c>
      <c r="F3314">
        <v>4022.2203</v>
      </c>
      <c r="O3314">
        <v>4023.0558000000001</v>
      </c>
      <c r="P3314">
        <v>3942.0715</v>
      </c>
    </row>
    <row r="3315" spans="1:16" x14ac:dyDescent="0.25">
      <c r="A3315" s="9">
        <v>43328</v>
      </c>
      <c r="B3315">
        <v>3909.4982</v>
      </c>
      <c r="C3315">
        <v>3960.7399</v>
      </c>
      <c r="D3315">
        <v>3881.7399</v>
      </c>
      <c r="E3315">
        <v>3919.1037000000001</v>
      </c>
      <c r="F3315">
        <v>3909.4982</v>
      </c>
      <c r="O3315">
        <v>3960.7399</v>
      </c>
      <c r="P3315">
        <v>3919.1037000000001</v>
      </c>
    </row>
    <row r="3316" spans="1:16" x14ac:dyDescent="0.25">
      <c r="A3316" s="9">
        <v>43329</v>
      </c>
      <c r="B3316">
        <v>3943.0967000000001</v>
      </c>
      <c r="C3316">
        <v>3951.4479000000001</v>
      </c>
      <c r="D3316">
        <v>3868.9317000000001</v>
      </c>
      <c r="E3316">
        <v>3875.7509</v>
      </c>
      <c r="F3316">
        <v>3943.0967000000001</v>
      </c>
      <c r="O3316">
        <v>3951.4479000000001</v>
      </c>
      <c r="P3316">
        <v>3875.7509</v>
      </c>
    </row>
    <row r="3317" spans="1:16" x14ac:dyDescent="0.25">
      <c r="A3317" s="9">
        <v>43332</v>
      </c>
      <c r="B3317">
        <v>3881.3692999999998</v>
      </c>
      <c r="C3317">
        <v>3912.0039000000002</v>
      </c>
      <c r="D3317">
        <v>3855.0909000000001</v>
      </c>
      <c r="E3317">
        <v>3912.0039000000002</v>
      </c>
      <c r="F3317">
        <v>3881.3692999999998</v>
      </c>
      <c r="O3317">
        <v>3912.0039000000002</v>
      </c>
      <c r="P3317">
        <v>3912.0039000000002</v>
      </c>
    </row>
    <row r="3318" spans="1:16" x14ac:dyDescent="0.25">
      <c r="A3318" s="9">
        <v>43333</v>
      </c>
      <c r="B3318">
        <v>3914.4915000000001</v>
      </c>
      <c r="C3318">
        <v>3968.6464999999998</v>
      </c>
      <c r="D3318">
        <v>3906.4052000000001</v>
      </c>
      <c r="E3318">
        <v>3961.2622000000001</v>
      </c>
      <c r="F3318">
        <v>3914.4915000000001</v>
      </c>
      <c r="O3318">
        <v>3968.6464999999998</v>
      </c>
      <c r="P3318">
        <v>3961.2622000000001</v>
      </c>
    </row>
    <row r="3319" spans="1:16" x14ac:dyDescent="0.25">
      <c r="A3319" s="9">
        <v>43334</v>
      </c>
      <c r="B3319">
        <v>3958.4364</v>
      </c>
      <c r="C3319">
        <v>3958.4364</v>
      </c>
      <c r="D3319">
        <v>3927.5810000000001</v>
      </c>
      <c r="E3319">
        <v>3935.2730000000001</v>
      </c>
      <c r="F3319">
        <v>3958.4364</v>
      </c>
      <c r="O3319">
        <v>3958.4364</v>
      </c>
      <c r="P3319">
        <v>3935.2730000000001</v>
      </c>
    </row>
    <row r="3320" spans="1:16" x14ac:dyDescent="0.25">
      <c r="A3320" s="9">
        <v>43335</v>
      </c>
      <c r="B3320">
        <v>3933.7627000000002</v>
      </c>
      <c r="C3320">
        <v>3961.712</v>
      </c>
      <c r="D3320">
        <v>3908.5725000000002</v>
      </c>
      <c r="E3320">
        <v>3945.7334999999998</v>
      </c>
      <c r="F3320">
        <v>3933.7627000000002</v>
      </c>
      <c r="O3320">
        <v>3961.712</v>
      </c>
      <c r="P3320">
        <v>3945.7334999999998</v>
      </c>
    </row>
    <row r="3321" spans="1:16" x14ac:dyDescent="0.25">
      <c r="A3321" s="9">
        <v>43336</v>
      </c>
      <c r="B3321">
        <v>3937.1032</v>
      </c>
      <c r="C3321">
        <v>3977.2588000000001</v>
      </c>
      <c r="D3321">
        <v>3919.8463999999999</v>
      </c>
      <c r="E3321">
        <v>3956.0101</v>
      </c>
      <c r="F3321">
        <v>3937.1032</v>
      </c>
      <c r="O3321">
        <v>3977.2588000000001</v>
      </c>
      <c r="P3321">
        <v>3956.0101</v>
      </c>
    </row>
    <row r="3322" spans="1:16" x14ac:dyDescent="0.25">
      <c r="A3322" s="9">
        <v>43339</v>
      </c>
      <c r="B3322">
        <v>3966.027</v>
      </c>
      <c r="C3322">
        <v>4039.0327000000002</v>
      </c>
      <c r="D3322">
        <v>3966.027</v>
      </c>
      <c r="E3322">
        <v>4039.0327000000002</v>
      </c>
      <c r="F3322">
        <v>3966.027</v>
      </c>
      <c r="O3322">
        <v>4039.0327000000002</v>
      </c>
      <c r="P3322">
        <v>4039.0327000000002</v>
      </c>
    </row>
    <row r="3323" spans="1:16" x14ac:dyDescent="0.25">
      <c r="A3323" s="9">
        <v>43340</v>
      </c>
      <c r="B3323">
        <v>4040.0700999999999</v>
      </c>
      <c r="C3323">
        <v>4047.1651000000002</v>
      </c>
      <c r="D3323">
        <v>4024.2547</v>
      </c>
      <c r="E3323">
        <v>4034.7186999999999</v>
      </c>
      <c r="F3323">
        <v>4040.0700999999999</v>
      </c>
      <c r="O3323">
        <v>4047.1651000000002</v>
      </c>
      <c r="P3323">
        <v>4034.7186999999999</v>
      </c>
    </row>
    <row r="3324" spans="1:16" x14ac:dyDescent="0.25">
      <c r="A3324" s="9">
        <v>43341</v>
      </c>
      <c r="B3324">
        <v>4026.9502000000002</v>
      </c>
      <c r="C3324">
        <v>4035.5549000000001</v>
      </c>
      <c r="D3324">
        <v>3999.8087</v>
      </c>
      <c r="E3324">
        <v>4010.2809999999999</v>
      </c>
      <c r="F3324">
        <v>4026.9502000000002</v>
      </c>
      <c r="O3324">
        <v>4035.5549000000001</v>
      </c>
      <c r="P3324">
        <v>4010.2809999999999</v>
      </c>
    </row>
    <row r="3325" spans="1:16" x14ac:dyDescent="0.25">
      <c r="A3325" s="9">
        <v>43342</v>
      </c>
      <c r="B3325">
        <v>4009.645</v>
      </c>
      <c r="C3325">
        <v>4031.5608000000002</v>
      </c>
      <c r="D3325">
        <v>3988.1298999999999</v>
      </c>
      <c r="E3325">
        <v>3990.2266</v>
      </c>
      <c r="F3325">
        <v>4009.645</v>
      </c>
      <c r="O3325">
        <v>4031.5608000000002</v>
      </c>
      <c r="P3325">
        <v>3990.2266</v>
      </c>
    </row>
    <row r="3326" spans="1:16" x14ac:dyDescent="0.25">
      <c r="A3326" s="9">
        <v>43343</v>
      </c>
      <c r="B3326">
        <v>3980.8359</v>
      </c>
      <c r="C3326">
        <v>3995.2577000000001</v>
      </c>
      <c r="D3326">
        <v>3947.4346</v>
      </c>
      <c r="E3326">
        <v>3970.5239000000001</v>
      </c>
      <c r="F3326">
        <v>3980.8359</v>
      </c>
      <c r="O3326">
        <v>3995.2577000000001</v>
      </c>
      <c r="P3326">
        <v>3970.5239000000001</v>
      </c>
    </row>
    <row r="3327" spans="1:16" x14ac:dyDescent="0.25">
      <c r="A3327" s="9">
        <v>43346</v>
      </c>
      <c r="B3327">
        <v>3959.2910000000002</v>
      </c>
      <c r="C3327">
        <v>3966.1134000000002</v>
      </c>
      <c r="D3327">
        <v>3926.3539999999998</v>
      </c>
      <c r="E3327">
        <v>3960.5335</v>
      </c>
      <c r="F3327">
        <v>3959.2910000000002</v>
      </c>
      <c r="O3327">
        <v>3966.1134000000002</v>
      </c>
      <c r="P3327">
        <v>3960.5335</v>
      </c>
    </row>
    <row r="3328" spans="1:16" x14ac:dyDescent="0.25">
      <c r="A3328" s="9">
        <v>43347</v>
      </c>
      <c r="B3328">
        <v>3964.8534</v>
      </c>
      <c r="C3328">
        <v>4008.5351000000001</v>
      </c>
      <c r="D3328">
        <v>3951.1015000000002</v>
      </c>
      <c r="E3328">
        <v>3999.4185000000002</v>
      </c>
      <c r="F3328">
        <v>3964.8534</v>
      </c>
      <c r="O3328">
        <v>4008.5351000000001</v>
      </c>
      <c r="P3328">
        <v>3999.4185000000002</v>
      </c>
    </row>
    <row r="3329" spans="1:16" x14ac:dyDescent="0.25">
      <c r="A3329" s="9">
        <v>43348</v>
      </c>
      <c r="B3329">
        <v>3984.9481999999998</v>
      </c>
      <c r="C3329">
        <v>3990.5763000000002</v>
      </c>
      <c r="D3329">
        <v>3933.5074</v>
      </c>
      <c r="E3329">
        <v>3934.8710999999998</v>
      </c>
      <c r="F3329">
        <v>3984.9481999999998</v>
      </c>
      <c r="O3329">
        <v>3990.5763000000002</v>
      </c>
      <c r="P3329">
        <v>3934.8710999999998</v>
      </c>
    </row>
    <row r="3330" spans="1:16" x14ac:dyDescent="0.25">
      <c r="A3330" s="9">
        <v>43349</v>
      </c>
      <c r="B3330">
        <v>3924.2932999999998</v>
      </c>
      <c r="C3330">
        <v>3946.0857999999998</v>
      </c>
      <c r="D3330">
        <v>3892.6006000000002</v>
      </c>
      <c r="E3330">
        <v>3897.0319</v>
      </c>
      <c r="F3330">
        <v>3924.2932999999998</v>
      </c>
      <c r="O3330">
        <v>3946.0857999999998</v>
      </c>
      <c r="P3330">
        <v>3897.0319</v>
      </c>
    </row>
    <row r="3331" spans="1:16" x14ac:dyDescent="0.25">
      <c r="A3331" s="9">
        <v>43350</v>
      </c>
      <c r="B3331">
        <v>3906.6401999999998</v>
      </c>
      <c r="C3331">
        <v>3948.9926999999998</v>
      </c>
      <c r="D3331">
        <v>3886.6026999999999</v>
      </c>
      <c r="E3331">
        <v>3910.1316000000002</v>
      </c>
      <c r="F3331">
        <v>3906.6401999999998</v>
      </c>
      <c r="O3331">
        <v>3948.9926999999998</v>
      </c>
      <c r="P3331">
        <v>3910.1316000000002</v>
      </c>
    </row>
    <row r="3332" spans="1:16" x14ac:dyDescent="0.25">
      <c r="A3332" s="9">
        <v>43353</v>
      </c>
      <c r="B3332">
        <v>3907.1552999999999</v>
      </c>
      <c r="C3332">
        <v>3916.4387000000002</v>
      </c>
      <c r="D3332">
        <v>3872.4159</v>
      </c>
      <c r="E3332">
        <v>3874.4182999999998</v>
      </c>
      <c r="F3332">
        <v>3907.1552999999999</v>
      </c>
      <c r="O3332">
        <v>3916.4387000000002</v>
      </c>
      <c r="P3332">
        <v>3874.4182999999998</v>
      </c>
    </row>
    <row r="3333" spans="1:16" x14ac:dyDescent="0.25">
      <c r="A3333" s="9">
        <v>43354</v>
      </c>
      <c r="B3333">
        <v>3873.7237</v>
      </c>
      <c r="C3333">
        <v>3887.0272</v>
      </c>
      <c r="D3333">
        <v>3850.0344</v>
      </c>
      <c r="E3333">
        <v>3865.6747</v>
      </c>
      <c r="F3333">
        <v>3873.7237</v>
      </c>
      <c r="O3333">
        <v>3887.0272</v>
      </c>
      <c r="P3333">
        <v>3865.6747</v>
      </c>
    </row>
    <row r="3334" spans="1:16" x14ac:dyDescent="0.25">
      <c r="A3334" s="9">
        <v>43355</v>
      </c>
      <c r="B3334">
        <v>3859.4537</v>
      </c>
      <c r="C3334">
        <v>3882.4838</v>
      </c>
      <c r="D3334">
        <v>3839.3011000000001</v>
      </c>
      <c r="E3334">
        <v>3858.4679999999998</v>
      </c>
      <c r="F3334">
        <v>3859.4537</v>
      </c>
      <c r="O3334">
        <v>3882.4838</v>
      </c>
      <c r="P3334">
        <v>3858.4679999999998</v>
      </c>
    </row>
    <row r="3335" spans="1:16" x14ac:dyDescent="0.25">
      <c r="A3335" s="9">
        <v>43356</v>
      </c>
      <c r="B3335">
        <v>3886.8715000000002</v>
      </c>
      <c r="C3335">
        <v>3902.0012000000002</v>
      </c>
      <c r="D3335">
        <v>3856.3177999999998</v>
      </c>
      <c r="E3335">
        <v>3893.6390000000001</v>
      </c>
      <c r="F3335">
        <v>3886.8715000000002</v>
      </c>
      <c r="O3335">
        <v>3902.0012000000002</v>
      </c>
      <c r="P3335">
        <v>3893.6390000000001</v>
      </c>
    </row>
    <row r="3336" spans="1:16" x14ac:dyDescent="0.25">
      <c r="A3336" s="9">
        <v>43357</v>
      </c>
      <c r="B3336">
        <v>3899.2953000000002</v>
      </c>
      <c r="C3336">
        <v>3914.23</v>
      </c>
      <c r="D3336">
        <v>3881.8669</v>
      </c>
      <c r="E3336">
        <v>3902.8404999999998</v>
      </c>
      <c r="F3336">
        <v>3899.2953000000002</v>
      </c>
      <c r="O3336">
        <v>3914.23</v>
      </c>
      <c r="P3336">
        <v>3902.8404999999998</v>
      </c>
    </row>
    <row r="3337" spans="1:16" x14ac:dyDescent="0.25">
      <c r="A3337" s="9">
        <v>43360</v>
      </c>
      <c r="B3337">
        <v>3892.2174</v>
      </c>
      <c r="C3337">
        <v>3892.2174</v>
      </c>
      <c r="D3337">
        <v>3861.1278000000002</v>
      </c>
      <c r="E3337">
        <v>3866.8479000000002</v>
      </c>
      <c r="F3337">
        <v>3892.2174</v>
      </c>
      <c r="O3337">
        <v>3892.2174</v>
      </c>
      <c r="P3337">
        <v>3866.8479000000002</v>
      </c>
    </row>
    <row r="3338" spans="1:16" x14ac:dyDescent="0.25">
      <c r="A3338" s="9">
        <v>43361</v>
      </c>
      <c r="B3338">
        <v>3852.665</v>
      </c>
      <c r="C3338">
        <v>3925.9657999999999</v>
      </c>
      <c r="D3338">
        <v>3852.665</v>
      </c>
      <c r="E3338">
        <v>3925.4430000000002</v>
      </c>
      <c r="F3338">
        <v>3852.665</v>
      </c>
      <c r="O3338">
        <v>3925.9657999999999</v>
      </c>
      <c r="P3338">
        <v>3925.4430000000002</v>
      </c>
    </row>
    <row r="3339" spans="1:16" x14ac:dyDescent="0.25">
      <c r="A3339" s="9">
        <v>43362</v>
      </c>
      <c r="B3339">
        <v>3920.2530000000002</v>
      </c>
      <c r="C3339">
        <v>4000.2856000000002</v>
      </c>
      <c r="D3339">
        <v>3913.2620999999999</v>
      </c>
      <c r="E3339">
        <v>3980.1469999999999</v>
      </c>
      <c r="F3339">
        <v>3920.2530000000002</v>
      </c>
      <c r="O3339">
        <v>4000.2856000000002</v>
      </c>
      <c r="P3339">
        <v>3980.1469999999999</v>
      </c>
    </row>
    <row r="3340" spans="1:16" x14ac:dyDescent="0.25">
      <c r="A3340" s="9">
        <v>43363</v>
      </c>
      <c r="B3340">
        <v>3979.1777000000002</v>
      </c>
      <c r="C3340">
        <v>3998.1046999999999</v>
      </c>
      <c r="D3340">
        <v>3970.7595999999999</v>
      </c>
      <c r="E3340">
        <v>3977.7148000000002</v>
      </c>
      <c r="F3340">
        <v>3979.1777000000002</v>
      </c>
      <c r="O3340">
        <v>3998.1046999999999</v>
      </c>
      <c r="P3340">
        <v>3977.7148000000002</v>
      </c>
    </row>
    <row r="3341" spans="1:16" x14ac:dyDescent="0.25">
      <c r="A3341" s="9">
        <v>43364</v>
      </c>
      <c r="B3341">
        <v>3986.6295</v>
      </c>
      <c r="C3341">
        <v>4082.4488999999999</v>
      </c>
      <c r="D3341">
        <v>3977.7244000000001</v>
      </c>
      <c r="E3341">
        <v>4082.4488999999999</v>
      </c>
      <c r="F3341">
        <v>3986.6295</v>
      </c>
      <c r="O3341">
        <v>4082.4488999999999</v>
      </c>
      <c r="P3341">
        <v>4082.4488999999999</v>
      </c>
    </row>
    <row r="3342" spans="1:16" x14ac:dyDescent="0.25">
      <c r="A3342" s="9">
        <v>43368</v>
      </c>
      <c r="B3342">
        <v>4047.1293999999998</v>
      </c>
      <c r="C3342">
        <v>4061.3991999999998</v>
      </c>
      <c r="D3342">
        <v>4035.7988</v>
      </c>
      <c r="E3342">
        <v>4049.1203999999998</v>
      </c>
      <c r="F3342">
        <v>4047.1293999999998</v>
      </c>
      <c r="O3342">
        <v>4061.3991999999998</v>
      </c>
      <c r="P3342">
        <v>4049.1203999999998</v>
      </c>
    </row>
    <row r="3343" spans="1:16" x14ac:dyDescent="0.25">
      <c r="A3343" s="9">
        <v>43369</v>
      </c>
      <c r="B3343">
        <v>4055.6246000000001</v>
      </c>
      <c r="C3343">
        <v>4116.7039999999997</v>
      </c>
      <c r="D3343">
        <v>4055.6246000000001</v>
      </c>
      <c r="E3343">
        <v>4076.5324999999998</v>
      </c>
      <c r="F3343">
        <v>4055.6246000000001</v>
      </c>
      <c r="O3343">
        <v>4116.7039999999997</v>
      </c>
      <c r="P3343">
        <v>4076.5324999999998</v>
      </c>
    </row>
    <row r="3344" spans="1:16" x14ac:dyDescent="0.25">
      <c r="A3344" s="9">
        <v>43370</v>
      </c>
      <c r="B3344">
        <v>4077.4890999999998</v>
      </c>
      <c r="C3344">
        <v>4086.8137000000002</v>
      </c>
      <c r="D3344">
        <v>4059.3589999999999</v>
      </c>
      <c r="E3344">
        <v>4065.0344</v>
      </c>
      <c r="F3344">
        <v>4077.4890999999998</v>
      </c>
      <c r="O3344">
        <v>4086.8137000000002</v>
      </c>
      <c r="P3344">
        <v>4065.0344</v>
      </c>
    </row>
    <row r="3345" spans="1:16" x14ac:dyDescent="0.25">
      <c r="A3345" s="9">
        <v>43371</v>
      </c>
      <c r="B3345">
        <v>4071.5120999999999</v>
      </c>
      <c r="C3345">
        <v>4112.4727999999996</v>
      </c>
      <c r="D3345">
        <v>4068.6666</v>
      </c>
      <c r="E3345">
        <v>4108.7303000000002</v>
      </c>
      <c r="F3345">
        <v>4071.5120999999999</v>
      </c>
      <c r="O3345">
        <v>4112.4727999999996</v>
      </c>
      <c r="P3345">
        <v>4108.7303000000002</v>
      </c>
    </row>
    <row r="3346" spans="1:16" x14ac:dyDescent="0.25">
      <c r="A3346" s="9">
        <v>43381</v>
      </c>
      <c r="B3346">
        <v>4030.7701000000002</v>
      </c>
      <c r="C3346">
        <v>4041.8159000000001</v>
      </c>
      <c r="D3346">
        <v>3954.6684</v>
      </c>
      <c r="E3346">
        <v>3963.2507000000001</v>
      </c>
      <c r="F3346">
        <v>4030.7701000000002</v>
      </c>
      <c r="O3346">
        <v>4041.8159000000001</v>
      </c>
      <c r="P3346">
        <v>3963.2507000000001</v>
      </c>
    </row>
    <row r="3347" spans="1:16" x14ac:dyDescent="0.25">
      <c r="A3347" s="9">
        <v>43382</v>
      </c>
      <c r="B3347">
        <v>3963.0356999999999</v>
      </c>
      <c r="C3347">
        <v>3983.5318000000002</v>
      </c>
      <c r="D3347">
        <v>3946.2266</v>
      </c>
      <c r="E3347">
        <v>3954.8607000000002</v>
      </c>
      <c r="F3347">
        <v>3963.0356999999999</v>
      </c>
      <c r="O3347">
        <v>3983.5318000000002</v>
      </c>
      <c r="P3347">
        <v>3954.8607000000002</v>
      </c>
    </row>
    <row r="3348" spans="1:16" x14ac:dyDescent="0.25">
      <c r="A3348" s="9">
        <v>43383</v>
      </c>
      <c r="B3348">
        <v>3959.6221999999998</v>
      </c>
      <c r="C3348">
        <v>3989.0877</v>
      </c>
      <c r="D3348">
        <v>3935.3620999999998</v>
      </c>
      <c r="E3348">
        <v>3960.9607999999998</v>
      </c>
      <c r="F3348">
        <v>3959.6221999999998</v>
      </c>
      <c r="O3348">
        <v>3989.0877</v>
      </c>
      <c r="P3348">
        <v>3960.9607999999998</v>
      </c>
    </row>
    <row r="3349" spans="1:16" x14ac:dyDescent="0.25">
      <c r="A3349" s="9">
        <v>43384</v>
      </c>
      <c r="B3349">
        <v>3865.5347999999999</v>
      </c>
      <c r="C3349">
        <v>3880.9906999999998</v>
      </c>
      <c r="D3349">
        <v>3745.3087</v>
      </c>
      <c r="E3349">
        <v>3770.5396000000001</v>
      </c>
      <c r="F3349">
        <v>3865.5347999999999</v>
      </c>
      <c r="O3349">
        <v>3880.9906999999998</v>
      </c>
      <c r="P3349">
        <v>3770.5396000000001</v>
      </c>
    </row>
    <row r="3350" spans="1:16" x14ac:dyDescent="0.25">
      <c r="A3350" s="9">
        <v>43385</v>
      </c>
      <c r="B3350">
        <v>3767.3879999999999</v>
      </c>
      <c r="C3350">
        <v>3825.7251000000001</v>
      </c>
      <c r="D3350">
        <v>3723.1219000000001</v>
      </c>
      <c r="E3350">
        <v>3812.2710999999999</v>
      </c>
      <c r="F3350">
        <v>3767.3879999999999</v>
      </c>
      <c r="O3350">
        <v>3825.7251000000001</v>
      </c>
      <c r="P3350">
        <v>3812.2710999999999</v>
      </c>
    </row>
    <row r="3351" spans="1:16" x14ac:dyDescent="0.25">
      <c r="A3351" s="9">
        <v>43388</v>
      </c>
      <c r="B3351">
        <v>3815.7837</v>
      </c>
      <c r="C3351">
        <v>3818.6087000000002</v>
      </c>
      <c r="D3351">
        <v>3730.3996999999999</v>
      </c>
      <c r="E3351">
        <v>3737.9712</v>
      </c>
      <c r="F3351">
        <v>3815.7837</v>
      </c>
      <c r="O3351">
        <v>3818.6087000000002</v>
      </c>
      <c r="P3351">
        <v>3737.9712</v>
      </c>
    </row>
    <row r="3352" spans="1:16" x14ac:dyDescent="0.25">
      <c r="A3352" s="9">
        <v>43389</v>
      </c>
      <c r="B3352">
        <v>3736.3890000000001</v>
      </c>
      <c r="C3352">
        <v>3768.3296999999998</v>
      </c>
      <c r="D3352">
        <v>3689.0774999999999</v>
      </c>
      <c r="E3352">
        <v>3700.2303000000002</v>
      </c>
      <c r="F3352">
        <v>3736.3890000000001</v>
      </c>
      <c r="O3352">
        <v>3768.3296999999998</v>
      </c>
      <c r="P3352">
        <v>3700.2303000000002</v>
      </c>
    </row>
    <row r="3353" spans="1:16" x14ac:dyDescent="0.25">
      <c r="A3353" s="9">
        <v>43390</v>
      </c>
      <c r="B3353">
        <v>3739.4987000000001</v>
      </c>
      <c r="C3353">
        <v>3752.8294000000001</v>
      </c>
      <c r="D3353">
        <v>3673.6336000000001</v>
      </c>
      <c r="E3353">
        <v>3728.1696999999999</v>
      </c>
      <c r="F3353">
        <v>3739.4987000000001</v>
      </c>
      <c r="O3353">
        <v>3752.8294000000001</v>
      </c>
      <c r="P3353">
        <v>3728.1696999999999</v>
      </c>
    </row>
    <row r="3354" spans="1:16" x14ac:dyDescent="0.25">
      <c r="A3354" s="9">
        <v>43391</v>
      </c>
      <c r="B3354">
        <v>3709.3960000000002</v>
      </c>
      <c r="C3354">
        <v>3709.3960000000002</v>
      </c>
      <c r="D3354">
        <v>3651.0906</v>
      </c>
      <c r="E3354">
        <v>3651.0906</v>
      </c>
      <c r="F3354">
        <v>3709.3960000000002</v>
      </c>
      <c r="O3354">
        <v>3709.3960000000002</v>
      </c>
      <c r="P3354">
        <v>3651.0906</v>
      </c>
    </row>
    <row r="3355" spans="1:16" x14ac:dyDescent="0.25">
      <c r="A3355" s="9">
        <v>43392</v>
      </c>
      <c r="B3355">
        <v>3629.8027999999999</v>
      </c>
      <c r="C3355">
        <v>3753.5752000000002</v>
      </c>
      <c r="D3355">
        <v>3613.0889000000002</v>
      </c>
      <c r="E3355">
        <v>3752.4191999999998</v>
      </c>
      <c r="F3355">
        <v>3629.8027999999999</v>
      </c>
      <c r="O3355">
        <v>3753.5752000000002</v>
      </c>
      <c r="P3355">
        <v>3752.4191999999998</v>
      </c>
    </row>
    <row r="3356" spans="1:16" x14ac:dyDescent="0.25">
      <c r="A3356" s="9">
        <v>43395</v>
      </c>
      <c r="B3356">
        <v>3778.5504000000001</v>
      </c>
      <c r="C3356">
        <v>3932.93</v>
      </c>
      <c r="D3356">
        <v>3778.5504000000001</v>
      </c>
      <c r="E3356">
        <v>3904.4123</v>
      </c>
      <c r="F3356">
        <v>3778.5504000000001</v>
      </c>
      <c r="O3356">
        <v>3932.93</v>
      </c>
      <c r="P3356">
        <v>3904.4123</v>
      </c>
    </row>
    <row r="3357" spans="1:16" x14ac:dyDescent="0.25">
      <c r="A3357" s="9">
        <v>43396</v>
      </c>
      <c r="B3357">
        <v>3900.8168000000001</v>
      </c>
      <c r="C3357">
        <v>3904.4998999999998</v>
      </c>
      <c r="D3357">
        <v>3795.2925</v>
      </c>
      <c r="E3357">
        <v>3812.2202000000002</v>
      </c>
      <c r="F3357">
        <v>3900.8168000000001</v>
      </c>
      <c r="O3357">
        <v>3904.4998999999998</v>
      </c>
      <c r="P3357">
        <v>3812.2202000000002</v>
      </c>
    </row>
    <row r="3358" spans="1:16" x14ac:dyDescent="0.25">
      <c r="A3358" s="9">
        <v>43397</v>
      </c>
      <c r="B3358">
        <v>3793.1417000000001</v>
      </c>
      <c r="C3358">
        <v>3869.8382000000001</v>
      </c>
      <c r="D3358">
        <v>3785.8631999999998</v>
      </c>
      <c r="E3358">
        <v>3811.7329</v>
      </c>
      <c r="F3358">
        <v>3793.1417000000001</v>
      </c>
      <c r="O3358">
        <v>3869.8382000000001</v>
      </c>
      <c r="P3358">
        <v>3811.7329</v>
      </c>
    </row>
    <row r="3359" spans="1:16" x14ac:dyDescent="0.25">
      <c r="A3359" s="9">
        <v>43398</v>
      </c>
      <c r="B3359">
        <v>3734.1502999999998</v>
      </c>
      <c r="C3359">
        <v>3825.4866999999999</v>
      </c>
      <c r="D3359">
        <v>3717.1758</v>
      </c>
      <c r="E3359">
        <v>3821.6017999999999</v>
      </c>
      <c r="F3359">
        <v>3734.1502999999998</v>
      </c>
      <c r="O3359">
        <v>3825.4866999999999</v>
      </c>
      <c r="P3359">
        <v>3821.6017999999999</v>
      </c>
    </row>
    <row r="3360" spans="1:16" x14ac:dyDescent="0.25">
      <c r="A3360" s="9">
        <v>43399</v>
      </c>
      <c r="B3360">
        <v>3835.9448000000002</v>
      </c>
      <c r="C3360">
        <v>3860.2775999999999</v>
      </c>
      <c r="D3360">
        <v>3798.6651999999999</v>
      </c>
      <c r="E3360">
        <v>3823.6392000000001</v>
      </c>
      <c r="F3360">
        <v>3835.9448000000002</v>
      </c>
      <c r="O3360">
        <v>3860.2775999999999</v>
      </c>
      <c r="P3360">
        <v>3823.6392000000001</v>
      </c>
    </row>
    <row r="3361" spans="1:16" x14ac:dyDescent="0.25">
      <c r="A3361" s="9">
        <v>43402</v>
      </c>
      <c r="B3361">
        <v>3812.1579999999999</v>
      </c>
      <c r="C3361">
        <v>3813.4373999999998</v>
      </c>
      <c r="D3361">
        <v>3712.7894999999999</v>
      </c>
      <c r="E3361">
        <v>3729.1334999999999</v>
      </c>
      <c r="F3361">
        <v>3812.1579999999999</v>
      </c>
      <c r="O3361">
        <v>3813.4373999999998</v>
      </c>
      <c r="P3361">
        <v>3729.1334999999999</v>
      </c>
    </row>
    <row r="3362" spans="1:16" x14ac:dyDescent="0.25">
      <c r="A3362" s="9">
        <v>43403</v>
      </c>
      <c r="B3362">
        <v>3732.2354</v>
      </c>
      <c r="C3362">
        <v>3791.0246000000002</v>
      </c>
      <c r="D3362">
        <v>3703.1801</v>
      </c>
      <c r="E3362">
        <v>3765.1615000000002</v>
      </c>
      <c r="F3362">
        <v>3732.2354</v>
      </c>
      <c r="O3362">
        <v>3791.0246000000002</v>
      </c>
      <c r="P3362">
        <v>3765.1615000000002</v>
      </c>
    </row>
    <row r="3363" spans="1:16" x14ac:dyDescent="0.25">
      <c r="A3363" s="9">
        <v>43404</v>
      </c>
      <c r="B3363">
        <v>3772.4086000000002</v>
      </c>
      <c r="C3363">
        <v>3823.7132000000001</v>
      </c>
      <c r="D3363">
        <v>3763.9841000000001</v>
      </c>
      <c r="E3363">
        <v>3808.4146999999998</v>
      </c>
      <c r="F3363">
        <v>3772.4086000000002</v>
      </c>
      <c r="O3363">
        <v>3823.7132000000001</v>
      </c>
      <c r="P3363">
        <v>3808.4146999999998</v>
      </c>
    </row>
    <row r="3364" spans="1:16" x14ac:dyDescent="0.25">
      <c r="A3364" s="9">
        <v>43405</v>
      </c>
      <c r="B3364">
        <v>3827.7440000000001</v>
      </c>
      <c r="C3364">
        <v>3857.2123999999999</v>
      </c>
      <c r="D3364">
        <v>3809.0070999999998</v>
      </c>
      <c r="E3364">
        <v>3815.7336</v>
      </c>
      <c r="F3364">
        <v>3827.7440000000001</v>
      </c>
      <c r="O3364">
        <v>3857.2123999999999</v>
      </c>
      <c r="P3364">
        <v>3815.7336</v>
      </c>
    </row>
    <row r="3365" spans="1:16" x14ac:dyDescent="0.25">
      <c r="A3365" s="9">
        <v>43406</v>
      </c>
      <c r="B3365">
        <v>3875.9690000000001</v>
      </c>
      <c r="C3365">
        <v>3916.0266000000001</v>
      </c>
      <c r="D3365">
        <v>3843.0709000000002</v>
      </c>
      <c r="E3365">
        <v>3916.0266000000001</v>
      </c>
      <c r="F3365">
        <v>3875.9690000000001</v>
      </c>
      <c r="O3365">
        <v>3916.0266000000001</v>
      </c>
      <c r="P3365">
        <v>3916.0266000000001</v>
      </c>
    </row>
    <row r="3366" spans="1:16" x14ac:dyDescent="0.25">
      <c r="A3366" s="9">
        <v>43409</v>
      </c>
      <c r="B3366">
        <v>3899.5072</v>
      </c>
      <c r="C3366">
        <v>3914.1576</v>
      </c>
      <c r="D3366">
        <v>3866.2514999999999</v>
      </c>
      <c r="E3366">
        <v>3903.1469000000002</v>
      </c>
      <c r="F3366">
        <v>3899.5072</v>
      </c>
      <c r="O3366">
        <v>3914.1576</v>
      </c>
      <c r="P3366">
        <v>3903.1469000000002</v>
      </c>
    </row>
    <row r="3367" spans="1:16" x14ac:dyDescent="0.25">
      <c r="A3367" s="9">
        <v>43410</v>
      </c>
      <c r="B3367">
        <v>3898.0140000000001</v>
      </c>
      <c r="C3367">
        <v>3898.2395999999999</v>
      </c>
      <c r="D3367">
        <v>3865.2579999999998</v>
      </c>
      <c r="E3367">
        <v>3894.7941999999998</v>
      </c>
      <c r="F3367">
        <v>3898.0140000000001</v>
      </c>
      <c r="O3367">
        <v>3898.2395999999999</v>
      </c>
      <c r="P3367">
        <v>3894.7941999999998</v>
      </c>
    </row>
    <row r="3368" spans="1:16" x14ac:dyDescent="0.25">
      <c r="A3368" s="9">
        <v>43411</v>
      </c>
      <c r="B3368">
        <v>3897.7766999999999</v>
      </c>
      <c r="C3368">
        <v>3918.9261000000001</v>
      </c>
      <c r="D3368">
        <v>3873.3047000000001</v>
      </c>
      <c r="E3368">
        <v>3876.5488</v>
      </c>
      <c r="F3368">
        <v>3897.7766999999999</v>
      </c>
      <c r="O3368">
        <v>3918.9261000000001</v>
      </c>
      <c r="P3368">
        <v>3876.5488</v>
      </c>
    </row>
    <row r="3369" spans="1:16" x14ac:dyDescent="0.25">
      <c r="A3369" s="9">
        <v>43412</v>
      </c>
      <c r="B3369">
        <v>3901.1592999999998</v>
      </c>
      <c r="C3369">
        <v>3907.6064999999999</v>
      </c>
      <c r="D3369">
        <v>3865.5945999999999</v>
      </c>
      <c r="E3369">
        <v>3871.1788000000001</v>
      </c>
      <c r="F3369">
        <v>3901.1592999999998</v>
      </c>
      <c r="O3369">
        <v>3907.6064999999999</v>
      </c>
      <c r="P3369">
        <v>3871.1788000000001</v>
      </c>
    </row>
    <row r="3370" spans="1:16" x14ac:dyDescent="0.25">
      <c r="A3370" s="9">
        <v>43413</v>
      </c>
      <c r="B3370">
        <v>3855.7739999999999</v>
      </c>
      <c r="C3370">
        <v>3855.7739999999999</v>
      </c>
      <c r="D3370">
        <v>3826.3953000000001</v>
      </c>
      <c r="E3370">
        <v>3830.2305999999999</v>
      </c>
      <c r="F3370">
        <v>3855.7739999999999</v>
      </c>
      <c r="O3370">
        <v>3855.7739999999999</v>
      </c>
      <c r="P3370">
        <v>3830.2305999999999</v>
      </c>
    </row>
    <row r="3371" spans="1:16" x14ac:dyDescent="0.25">
      <c r="A3371" s="9">
        <v>43416</v>
      </c>
      <c r="B3371">
        <v>3824.2673</v>
      </c>
      <c r="C3371">
        <v>3892.2936</v>
      </c>
      <c r="D3371">
        <v>3822.8434000000002</v>
      </c>
      <c r="E3371">
        <v>3891.6365000000001</v>
      </c>
      <c r="F3371">
        <v>3824.2673</v>
      </c>
      <c r="O3371">
        <v>3892.2936</v>
      </c>
      <c r="P3371">
        <v>3891.6365000000001</v>
      </c>
    </row>
    <row r="3372" spans="1:16" x14ac:dyDescent="0.25">
      <c r="A3372" s="9">
        <v>43417</v>
      </c>
      <c r="B3372">
        <v>3849.7581</v>
      </c>
      <c r="C3372">
        <v>3941.7368000000001</v>
      </c>
      <c r="D3372">
        <v>3846.4506999999999</v>
      </c>
      <c r="E3372">
        <v>3925.0682000000002</v>
      </c>
      <c r="F3372">
        <v>3849.7581</v>
      </c>
      <c r="O3372">
        <v>3941.7368000000001</v>
      </c>
      <c r="P3372">
        <v>3925.0682000000002</v>
      </c>
    </row>
    <row r="3373" spans="1:16" x14ac:dyDescent="0.25">
      <c r="A3373" s="9">
        <v>43418</v>
      </c>
      <c r="B3373">
        <v>3917.0342999999998</v>
      </c>
      <c r="C3373">
        <v>3933.3319000000001</v>
      </c>
      <c r="D3373">
        <v>3889.0853999999999</v>
      </c>
      <c r="E3373">
        <v>3893.8332999999998</v>
      </c>
      <c r="F3373">
        <v>3917.0342999999998</v>
      </c>
      <c r="O3373">
        <v>3933.3319000000001</v>
      </c>
      <c r="P3373">
        <v>3893.8332999999998</v>
      </c>
    </row>
    <row r="3374" spans="1:16" x14ac:dyDescent="0.25">
      <c r="A3374" s="9">
        <v>43419</v>
      </c>
      <c r="B3374">
        <v>3888.9232000000002</v>
      </c>
      <c r="C3374">
        <v>3929.1529999999998</v>
      </c>
      <c r="D3374">
        <v>3888.886</v>
      </c>
      <c r="E3374">
        <v>3929.0841</v>
      </c>
      <c r="F3374">
        <v>3888.9232000000002</v>
      </c>
      <c r="O3374">
        <v>3929.1529999999998</v>
      </c>
      <c r="P3374">
        <v>3929.0841</v>
      </c>
    </row>
    <row r="3375" spans="1:16" x14ac:dyDescent="0.25">
      <c r="A3375" s="9">
        <v>43420</v>
      </c>
      <c r="B3375">
        <v>3931.8775000000001</v>
      </c>
      <c r="C3375">
        <v>3977.2716999999998</v>
      </c>
      <c r="D3375">
        <v>3925.3173000000002</v>
      </c>
      <c r="E3375">
        <v>3957.7397999999998</v>
      </c>
      <c r="F3375">
        <v>3931.8775000000001</v>
      </c>
      <c r="O3375">
        <v>3977.2716999999998</v>
      </c>
      <c r="P3375">
        <v>3957.7397999999998</v>
      </c>
    </row>
    <row r="3376" spans="1:16" x14ac:dyDescent="0.25">
      <c r="A3376" s="9">
        <v>43423</v>
      </c>
      <c r="B3376">
        <v>3964.4803000000002</v>
      </c>
      <c r="C3376">
        <v>3999.46</v>
      </c>
      <c r="D3376">
        <v>3957.482</v>
      </c>
      <c r="E3376">
        <v>3999.46</v>
      </c>
      <c r="F3376">
        <v>3964.4803000000002</v>
      </c>
      <c r="O3376">
        <v>3999.46</v>
      </c>
      <c r="P3376">
        <v>3999.46</v>
      </c>
    </row>
    <row r="3377" spans="1:16" x14ac:dyDescent="0.25">
      <c r="A3377" s="9">
        <v>43424</v>
      </c>
      <c r="B3377">
        <v>3974.4214999999999</v>
      </c>
      <c r="C3377">
        <v>3985.9751999999999</v>
      </c>
      <c r="D3377">
        <v>3908.6831999999999</v>
      </c>
      <c r="E3377">
        <v>3911.2148000000002</v>
      </c>
      <c r="F3377">
        <v>3974.4214999999999</v>
      </c>
      <c r="O3377">
        <v>3985.9751999999999</v>
      </c>
      <c r="P3377">
        <v>3911.2148000000002</v>
      </c>
    </row>
    <row r="3378" spans="1:16" x14ac:dyDescent="0.25">
      <c r="A3378" s="9">
        <v>43425</v>
      </c>
      <c r="B3378">
        <v>3878.4074999999998</v>
      </c>
      <c r="C3378">
        <v>3930.7739000000001</v>
      </c>
      <c r="D3378">
        <v>3873.8676</v>
      </c>
      <c r="E3378">
        <v>3924.0408000000002</v>
      </c>
      <c r="F3378">
        <v>3878.4074999999998</v>
      </c>
      <c r="O3378">
        <v>3930.7739000000001</v>
      </c>
      <c r="P3378">
        <v>3924.0408000000002</v>
      </c>
    </row>
    <row r="3379" spans="1:16" x14ac:dyDescent="0.25">
      <c r="A3379" s="9">
        <v>43426</v>
      </c>
      <c r="B3379">
        <v>3932.2098000000001</v>
      </c>
      <c r="C3379">
        <v>3935.7031999999999</v>
      </c>
      <c r="D3379">
        <v>3896.6055000000001</v>
      </c>
      <c r="E3379">
        <v>3911.1233999999999</v>
      </c>
      <c r="F3379">
        <v>3932.2098000000001</v>
      </c>
      <c r="O3379">
        <v>3935.7031999999999</v>
      </c>
      <c r="P3379">
        <v>3911.1233999999999</v>
      </c>
    </row>
    <row r="3380" spans="1:16" x14ac:dyDescent="0.25">
      <c r="A3380" s="9">
        <v>43427</v>
      </c>
      <c r="B3380">
        <v>3906.0891999999999</v>
      </c>
      <c r="C3380">
        <v>3909.3087999999998</v>
      </c>
      <c r="D3380">
        <v>3815.8787000000002</v>
      </c>
      <c r="E3380">
        <v>3822.9825999999998</v>
      </c>
      <c r="F3380">
        <v>3906.0891999999999</v>
      </c>
      <c r="O3380">
        <v>3909.3087999999998</v>
      </c>
      <c r="P3380">
        <v>3822.9825999999998</v>
      </c>
    </row>
    <row r="3381" spans="1:16" x14ac:dyDescent="0.25">
      <c r="A3381" s="9">
        <v>43430</v>
      </c>
      <c r="B3381">
        <v>3825.9058</v>
      </c>
      <c r="C3381">
        <v>3849.1765</v>
      </c>
      <c r="D3381">
        <v>3809.2867999999999</v>
      </c>
      <c r="E3381">
        <v>3822.0758000000001</v>
      </c>
      <c r="F3381">
        <v>3825.9058</v>
      </c>
      <c r="O3381">
        <v>3849.1765</v>
      </c>
      <c r="P3381">
        <v>3822.0758000000001</v>
      </c>
    </row>
    <row r="3382" spans="1:16" x14ac:dyDescent="0.25">
      <c r="A3382" s="9">
        <v>43431</v>
      </c>
      <c r="B3382">
        <v>3832.4486000000002</v>
      </c>
      <c r="C3382">
        <v>3840.1102000000001</v>
      </c>
      <c r="D3382">
        <v>3804.6862999999998</v>
      </c>
      <c r="E3382">
        <v>3813.2116000000001</v>
      </c>
      <c r="F3382">
        <v>3832.4486000000002</v>
      </c>
      <c r="O3382">
        <v>3840.1102000000001</v>
      </c>
      <c r="P3382">
        <v>3813.2116000000001</v>
      </c>
    </row>
    <row r="3383" spans="1:16" x14ac:dyDescent="0.25">
      <c r="A3383" s="9">
        <v>43432</v>
      </c>
      <c r="B3383">
        <v>3815.0576999999998</v>
      </c>
      <c r="C3383">
        <v>3855.6624000000002</v>
      </c>
      <c r="D3383">
        <v>3794.3966999999998</v>
      </c>
      <c r="E3383">
        <v>3855.1680000000001</v>
      </c>
      <c r="F3383">
        <v>3815.0576999999998</v>
      </c>
      <c r="O3383">
        <v>3855.6624000000002</v>
      </c>
      <c r="P3383">
        <v>3855.1680000000001</v>
      </c>
    </row>
    <row r="3384" spans="1:16" x14ac:dyDescent="0.25">
      <c r="A3384" s="9">
        <v>43433</v>
      </c>
      <c r="B3384">
        <v>3871.3697000000002</v>
      </c>
      <c r="C3384">
        <v>3878.6631000000002</v>
      </c>
      <c r="D3384">
        <v>3813.6279</v>
      </c>
      <c r="E3384">
        <v>3813.6279</v>
      </c>
      <c r="F3384">
        <v>3871.3697000000002</v>
      </c>
      <c r="O3384">
        <v>3878.6631000000002</v>
      </c>
      <c r="P3384">
        <v>3813.6279</v>
      </c>
    </row>
    <row r="3385" spans="1:16" x14ac:dyDescent="0.25">
      <c r="A3385" s="9">
        <v>43434</v>
      </c>
      <c r="B3385">
        <v>3814.4753999999998</v>
      </c>
      <c r="C3385">
        <v>3847.5762</v>
      </c>
      <c r="D3385">
        <v>3802.8604999999998</v>
      </c>
      <c r="E3385">
        <v>3846.9488999999999</v>
      </c>
      <c r="F3385">
        <v>3814.4753999999998</v>
      </c>
      <c r="O3385">
        <v>3847.5762</v>
      </c>
      <c r="P3385">
        <v>3846.9488999999999</v>
      </c>
    </row>
    <row r="3386" spans="1:16" x14ac:dyDescent="0.25">
      <c r="A3386" s="9">
        <v>43437</v>
      </c>
      <c r="B3386">
        <v>3923.2934</v>
      </c>
      <c r="C3386">
        <v>3958.0931</v>
      </c>
      <c r="D3386">
        <v>3906.9551000000001</v>
      </c>
      <c r="E3386">
        <v>3945.4920000000002</v>
      </c>
      <c r="F3386">
        <v>3923.2934</v>
      </c>
      <c r="O3386">
        <v>3958.0931</v>
      </c>
      <c r="P3386">
        <v>3945.4920000000002</v>
      </c>
    </row>
    <row r="3387" spans="1:16" x14ac:dyDescent="0.25">
      <c r="A3387" s="9">
        <v>43438</v>
      </c>
      <c r="B3387">
        <v>3940.0500999999999</v>
      </c>
      <c r="C3387">
        <v>3959.8434000000002</v>
      </c>
      <c r="D3387">
        <v>3931.0446000000002</v>
      </c>
      <c r="E3387">
        <v>3957.1167999999998</v>
      </c>
      <c r="F3387">
        <v>3940.0500999999999</v>
      </c>
      <c r="O3387">
        <v>3959.8434000000002</v>
      </c>
      <c r="P3387">
        <v>3957.1167999999998</v>
      </c>
    </row>
    <row r="3388" spans="1:16" x14ac:dyDescent="0.25">
      <c r="A3388" s="9">
        <v>43439</v>
      </c>
      <c r="B3388">
        <v>3910.8636999999999</v>
      </c>
      <c r="C3388">
        <v>3960.5160000000001</v>
      </c>
      <c r="D3388">
        <v>3905.2428</v>
      </c>
      <c r="E3388">
        <v>3943.3656999999998</v>
      </c>
      <c r="F3388">
        <v>3910.8636999999999</v>
      </c>
      <c r="O3388">
        <v>3960.5160000000001</v>
      </c>
      <c r="P3388">
        <v>3943.3656999999998</v>
      </c>
    </row>
    <row r="3389" spans="1:16" x14ac:dyDescent="0.25">
      <c r="A3389" s="9">
        <v>43440</v>
      </c>
      <c r="B3389">
        <v>3916.1261</v>
      </c>
      <c r="C3389">
        <v>3921.0268999999998</v>
      </c>
      <c r="D3389">
        <v>3875.8564999999999</v>
      </c>
      <c r="E3389">
        <v>3879.0122999999999</v>
      </c>
      <c r="F3389">
        <v>3916.1261</v>
      </c>
      <c r="O3389">
        <v>3921.0268999999998</v>
      </c>
      <c r="P3389">
        <v>3879.0122999999999</v>
      </c>
    </row>
    <row r="3390" spans="1:16" x14ac:dyDescent="0.25">
      <c r="A3390" s="9">
        <v>43441</v>
      </c>
      <c r="B3390">
        <v>3883.6356000000001</v>
      </c>
      <c r="C3390">
        <v>3901.0376999999999</v>
      </c>
      <c r="D3390">
        <v>3883.6356000000001</v>
      </c>
      <c r="E3390">
        <v>3901.0376999999999</v>
      </c>
      <c r="F3390">
        <v>3883.6356000000001</v>
      </c>
      <c r="O3390">
        <v>3901.0376999999999</v>
      </c>
      <c r="P3390">
        <v>3901.0376999999999</v>
      </c>
    </row>
    <row r="3391" spans="1:16" x14ac:dyDescent="0.25">
      <c r="A3391" s="9">
        <v>43444</v>
      </c>
      <c r="B3391">
        <v>3882.3951000000002</v>
      </c>
      <c r="C3391">
        <v>3894.1707999999999</v>
      </c>
      <c r="D3391">
        <v>3855.5270999999998</v>
      </c>
      <c r="E3391">
        <v>3864.7406999999998</v>
      </c>
      <c r="F3391">
        <v>3882.3951000000002</v>
      </c>
      <c r="O3391">
        <v>3894.1707999999999</v>
      </c>
      <c r="P3391">
        <v>3864.7406999999998</v>
      </c>
    </row>
    <row r="3392" spans="1:16" x14ac:dyDescent="0.25">
      <c r="A3392" s="9">
        <v>43445</v>
      </c>
      <c r="B3392">
        <v>3874.3218000000002</v>
      </c>
      <c r="C3392">
        <v>3884.0702999999999</v>
      </c>
      <c r="D3392">
        <v>3866.1287000000002</v>
      </c>
      <c r="E3392">
        <v>3880.9980999999998</v>
      </c>
      <c r="F3392">
        <v>3874.3218000000002</v>
      </c>
      <c r="O3392">
        <v>3884.0702999999999</v>
      </c>
      <c r="P3392">
        <v>3880.9980999999998</v>
      </c>
    </row>
    <row r="3393" spans="1:16" x14ac:dyDescent="0.25">
      <c r="A3393" s="9">
        <v>43446</v>
      </c>
      <c r="B3393">
        <v>3901.2582000000002</v>
      </c>
      <c r="C3393">
        <v>3916.5758999999998</v>
      </c>
      <c r="D3393">
        <v>3895.3335000000002</v>
      </c>
      <c r="E3393">
        <v>3907.6491000000001</v>
      </c>
      <c r="F3393">
        <v>3901.2582000000002</v>
      </c>
      <c r="O3393">
        <v>3916.5758999999998</v>
      </c>
      <c r="P3393">
        <v>3907.6491000000001</v>
      </c>
    </row>
    <row r="3394" spans="1:16" x14ac:dyDescent="0.25">
      <c r="A3394" s="9">
        <v>43447</v>
      </c>
      <c r="B3394">
        <v>3916.2574</v>
      </c>
      <c r="C3394">
        <v>3973.4591</v>
      </c>
      <c r="D3394">
        <v>3906.5859999999998</v>
      </c>
      <c r="E3394">
        <v>3956.9630999999999</v>
      </c>
      <c r="F3394">
        <v>3916.2574</v>
      </c>
      <c r="O3394">
        <v>3973.4591</v>
      </c>
      <c r="P3394">
        <v>3956.9630999999999</v>
      </c>
    </row>
    <row r="3395" spans="1:16" x14ac:dyDescent="0.25">
      <c r="A3395" s="9">
        <v>43448</v>
      </c>
      <c r="B3395">
        <v>3948.7253999999998</v>
      </c>
      <c r="C3395">
        <v>3953.4809</v>
      </c>
      <c r="D3395">
        <v>3898.8762000000002</v>
      </c>
      <c r="E3395">
        <v>3898.8762000000002</v>
      </c>
      <c r="F3395">
        <v>3948.7253999999998</v>
      </c>
      <c r="O3395">
        <v>3953.4809</v>
      </c>
      <c r="P3395">
        <v>3898.8762000000002</v>
      </c>
    </row>
    <row r="3396" spans="1:16" x14ac:dyDescent="0.25">
      <c r="A3396" s="9">
        <v>43451</v>
      </c>
      <c r="B3396">
        <v>3890.6352000000002</v>
      </c>
      <c r="C3396">
        <v>3927.1514999999999</v>
      </c>
      <c r="D3396">
        <v>3880.3501000000001</v>
      </c>
      <c r="E3396">
        <v>3924.7503000000002</v>
      </c>
      <c r="F3396">
        <v>3890.6352000000002</v>
      </c>
      <c r="O3396">
        <v>3927.1514999999999</v>
      </c>
      <c r="P3396">
        <v>3924.7503000000002</v>
      </c>
    </row>
    <row r="3397" spans="1:16" x14ac:dyDescent="0.25">
      <c r="A3397" s="9">
        <v>43452</v>
      </c>
      <c r="B3397">
        <v>3901.7112999999999</v>
      </c>
      <c r="C3397">
        <v>3926.0713999999998</v>
      </c>
      <c r="D3397">
        <v>3871.8690000000001</v>
      </c>
      <c r="E3397">
        <v>3896.4884999999999</v>
      </c>
      <c r="F3397">
        <v>3901.7112999999999</v>
      </c>
      <c r="O3397">
        <v>3926.0713999999998</v>
      </c>
      <c r="P3397">
        <v>3896.4884999999999</v>
      </c>
    </row>
    <row r="3398" spans="1:16" x14ac:dyDescent="0.25">
      <c r="A3398" s="9">
        <v>43453</v>
      </c>
      <c r="B3398">
        <v>3901.3692000000001</v>
      </c>
      <c r="C3398">
        <v>3912.114</v>
      </c>
      <c r="D3398">
        <v>3870.4618</v>
      </c>
      <c r="E3398">
        <v>3870.4618</v>
      </c>
      <c r="F3398">
        <v>3901.3692000000001</v>
      </c>
      <c r="O3398">
        <v>3912.114</v>
      </c>
      <c r="P3398">
        <v>3870.4618</v>
      </c>
    </row>
    <row r="3399" spans="1:16" x14ac:dyDescent="0.25">
      <c r="A3399" s="9">
        <v>43454</v>
      </c>
      <c r="B3399">
        <v>3873.7401</v>
      </c>
      <c r="C3399">
        <v>3890.3148999999999</v>
      </c>
      <c r="D3399">
        <v>3843.1795999999999</v>
      </c>
      <c r="E3399">
        <v>3867.2800999999999</v>
      </c>
      <c r="F3399">
        <v>3873.7401</v>
      </c>
      <c r="O3399">
        <v>3890.3148999999999</v>
      </c>
      <c r="P3399">
        <v>3867.2800999999999</v>
      </c>
    </row>
    <row r="3400" spans="1:16" x14ac:dyDescent="0.25">
      <c r="A3400" s="9">
        <v>43455</v>
      </c>
      <c r="B3400">
        <v>3856.8235</v>
      </c>
      <c r="C3400">
        <v>3864.0027</v>
      </c>
      <c r="D3400">
        <v>3824.3977</v>
      </c>
      <c r="E3400">
        <v>3839.9326999999998</v>
      </c>
      <c r="F3400">
        <v>3856.8235</v>
      </c>
      <c r="O3400">
        <v>3864.0027</v>
      </c>
      <c r="P3400">
        <v>3839.9326999999998</v>
      </c>
    </row>
    <row r="3401" spans="1:16" x14ac:dyDescent="0.25">
      <c r="A3401" s="9">
        <v>43458</v>
      </c>
      <c r="B3401">
        <v>3831.7226000000001</v>
      </c>
      <c r="C3401">
        <v>3872.8849</v>
      </c>
      <c r="D3401">
        <v>3824.2327</v>
      </c>
      <c r="E3401">
        <v>3867.2356</v>
      </c>
      <c r="F3401">
        <v>3831.7226000000001</v>
      </c>
      <c r="O3401">
        <v>3872.8849</v>
      </c>
      <c r="P3401">
        <v>3867.2356</v>
      </c>
    </row>
    <row r="3402" spans="1:16" x14ac:dyDescent="0.25">
      <c r="A3402" s="9">
        <v>43459</v>
      </c>
      <c r="B3402">
        <v>3841.2208999999998</v>
      </c>
      <c r="C3402">
        <v>3854.3323999999998</v>
      </c>
      <c r="D3402">
        <v>3781.3089</v>
      </c>
      <c r="E3402">
        <v>3843.1057999999998</v>
      </c>
      <c r="F3402">
        <v>3841.2208999999998</v>
      </c>
      <c r="O3402">
        <v>3854.3323999999998</v>
      </c>
      <c r="P3402">
        <v>3843.1057999999998</v>
      </c>
    </row>
    <row r="3403" spans="1:16" x14ac:dyDescent="0.25">
      <c r="A3403" s="9">
        <v>43460</v>
      </c>
      <c r="B3403">
        <v>3839.9270999999999</v>
      </c>
      <c r="C3403">
        <v>3860.0706</v>
      </c>
      <c r="D3403">
        <v>3826.6587</v>
      </c>
      <c r="E3403">
        <v>3841.5328</v>
      </c>
      <c r="F3403">
        <v>3839.9270999999999</v>
      </c>
      <c r="O3403">
        <v>3860.0706</v>
      </c>
      <c r="P3403">
        <v>3841.5328</v>
      </c>
    </row>
    <row r="3404" spans="1:16" x14ac:dyDescent="0.25">
      <c r="A3404" s="9">
        <v>43461</v>
      </c>
      <c r="B3404">
        <v>3882.6286</v>
      </c>
      <c r="C3404">
        <v>3890.3488000000002</v>
      </c>
      <c r="D3404">
        <v>3823.4096</v>
      </c>
      <c r="E3404">
        <v>3823.9245999999998</v>
      </c>
      <c r="F3404">
        <v>3882.6286</v>
      </c>
      <c r="O3404">
        <v>3890.3488000000002</v>
      </c>
      <c r="P3404">
        <v>3823.9245999999998</v>
      </c>
    </row>
    <row r="3405" spans="1:16" x14ac:dyDescent="0.25">
      <c r="A3405" s="9">
        <v>43462</v>
      </c>
      <c r="B3405">
        <v>3821.5770000000002</v>
      </c>
      <c r="C3405">
        <v>3845.8022999999998</v>
      </c>
      <c r="D3405">
        <v>3813.4052000000001</v>
      </c>
      <c r="E3405">
        <v>3836.87</v>
      </c>
      <c r="F3405">
        <v>3821.5770000000002</v>
      </c>
      <c r="O3405">
        <v>3845.8022999999998</v>
      </c>
      <c r="P3405">
        <v>3836.87</v>
      </c>
    </row>
    <row r="3406" spans="1:16" x14ac:dyDescent="0.25">
      <c r="A3406" s="9">
        <v>43467</v>
      </c>
      <c r="B3406">
        <v>3839.1064999999999</v>
      </c>
      <c r="C3406">
        <v>3840.6390999999999</v>
      </c>
      <c r="D3406">
        <v>3772.0911000000001</v>
      </c>
      <c r="E3406">
        <v>3779.2467999999999</v>
      </c>
      <c r="F3406">
        <v>3839.1064999999999</v>
      </c>
      <c r="O3406">
        <v>3840.6390999999999</v>
      </c>
      <c r="P3406">
        <v>3779.2467999999999</v>
      </c>
    </row>
    <row r="3407" spans="1:16" x14ac:dyDescent="0.25">
      <c r="A3407" s="9">
        <v>43468</v>
      </c>
      <c r="B3407">
        <v>3774.3494000000001</v>
      </c>
      <c r="C3407">
        <v>3808.2121999999999</v>
      </c>
      <c r="D3407">
        <v>3751.4014000000002</v>
      </c>
      <c r="E3407">
        <v>3756.7586000000001</v>
      </c>
      <c r="F3407">
        <v>3774.3494000000001</v>
      </c>
      <c r="O3407">
        <v>3808.2121999999999</v>
      </c>
      <c r="P3407">
        <v>3756.7586000000001</v>
      </c>
    </row>
    <row r="3408" spans="1:16" x14ac:dyDescent="0.25">
      <c r="A3408" s="9">
        <v>43469</v>
      </c>
      <c r="B3408">
        <v>3736.3382000000001</v>
      </c>
      <c r="C3408">
        <v>3831.0291000000002</v>
      </c>
      <c r="D3408">
        <v>3727.6257999999998</v>
      </c>
      <c r="E3408">
        <v>3830.9277000000002</v>
      </c>
      <c r="F3408">
        <v>3736.3382000000001</v>
      </c>
      <c r="O3408">
        <v>3831.0291000000002</v>
      </c>
      <c r="P3408">
        <v>3830.9277000000002</v>
      </c>
    </row>
    <row r="3409" spans="1:16" x14ac:dyDescent="0.25">
      <c r="A3409" s="9">
        <v>43472</v>
      </c>
      <c r="B3409">
        <v>3853.0043000000001</v>
      </c>
      <c r="C3409">
        <v>3885.6017000000002</v>
      </c>
      <c r="D3409">
        <v>3841.3294000000001</v>
      </c>
      <c r="E3409">
        <v>3883.3566000000001</v>
      </c>
      <c r="F3409">
        <v>3853.0043000000001</v>
      </c>
      <c r="O3409">
        <v>3885.6017000000002</v>
      </c>
      <c r="P3409">
        <v>3883.3566000000001</v>
      </c>
    </row>
    <row r="3410" spans="1:16" x14ac:dyDescent="0.25">
      <c r="A3410" s="9">
        <v>43473</v>
      </c>
      <c r="B3410">
        <v>3878.8604999999998</v>
      </c>
      <c r="C3410">
        <v>3896.1356000000001</v>
      </c>
      <c r="D3410">
        <v>3867.0652</v>
      </c>
      <c r="E3410">
        <v>3890.5270999999998</v>
      </c>
      <c r="F3410">
        <v>3878.8604999999998</v>
      </c>
      <c r="O3410">
        <v>3896.1356000000001</v>
      </c>
      <c r="P3410">
        <v>3890.5270999999998</v>
      </c>
    </row>
    <row r="3411" spans="1:16" x14ac:dyDescent="0.25">
      <c r="A3411" s="9">
        <v>43474</v>
      </c>
      <c r="B3411">
        <v>3908.1403</v>
      </c>
      <c r="C3411">
        <v>3963.3519999999999</v>
      </c>
      <c r="D3411">
        <v>3908.1296000000002</v>
      </c>
      <c r="E3411">
        <v>3923.4119999999998</v>
      </c>
      <c r="F3411">
        <v>3908.1403</v>
      </c>
      <c r="O3411">
        <v>3963.3519999999999</v>
      </c>
      <c r="P3411">
        <v>3923.4119999999998</v>
      </c>
    </row>
    <row r="3412" spans="1:16" x14ac:dyDescent="0.25">
      <c r="A3412" s="9">
        <v>43475</v>
      </c>
      <c r="B3412">
        <v>3915.4322000000002</v>
      </c>
      <c r="C3412">
        <v>3935.47</v>
      </c>
      <c r="D3412">
        <v>3901.7487000000001</v>
      </c>
      <c r="E3412">
        <v>3907.759</v>
      </c>
      <c r="F3412">
        <v>3915.4322000000002</v>
      </c>
      <c r="O3412">
        <v>3935.47</v>
      </c>
      <c r="P3412">
        <v>3907.759</v>
      </c>
    </row>
    <row r="3413" spans="1:16" x14ac:dyDescent="0.25">
      <c r="A3413" s="9">
        <v>43476</v>
      </c>
      <c r="B3413">
        <v>3915.9225999999999</v>
      </c>
      <c r="C3413">
        <v>3923.4204</v>
      </c>
      <c r="D3413">
        <v>3890.7754</v>
      </c>
      <c r="E3413">
        <v>3923.1415999999999</v>
      </c>
      <c r="F3413">
        <v>3915.9225999999999</v>
      </c>
      <c r="O3413">
        <v>3923.4204</v>
      </c>
      <c r="P3413">
        <v>3923.1415999999999</v>
      </c>
    </row>
    <row r="3414" spans="1:16" x14ac:dyDescent="0.25">
      <c r="A3414" s="9">
        <v>43479</v>
      </c>
      <c r="B3414">
        <v>3923.1120999999998</v>
      </c>
      <c r="C3414">
        <v>3932.3022000000001</v>
      </c>
      <c r="D3414">
        <v>3910.5772999999999</v>
      </c>
      <c r="E3414">
        <v>3917.0738000000001</v>
      </c>
      <c r="F3414">
        <v>3923.1120999999998</v>
      </c>
      <c r="O3414">
        <v>3932.3022000000001</v>
      </c>
      <c r="P3414">
        <v>3917.0738000000001</v>
      </c>
    </row>
    <row r="3415" spans="1:16" x14ac:dyDescent="0.25">
      <c r="A3415" s="9">
        <v>43480</v>
      </c>
      <c r="B3415">
        <v>3914.9623000000001</v>
      </c>
      <c r="C3415">
        <v>3957.1163000000001</v>
      </c>
      <c r="D3415">
        <v>3903.5493999999999</v>
      </c>
      <c r="E3415">
        <v>3954.3081000000002</v>
      </c>
      <c r="F3415">
        <v>3914.9623000000001</v>
      </c>
      <c r="O3415">
        <v>3957.1163000000001</v>
      </c>
      <c r="P3415">
        <v>3954.3081000000002</v>
      </c>
    </row>
    <row r="3416" spans="1:16" x14ac:dyDescent="0.25">
      <c r="A3416" s="9">
        <v>43481</v>
      </c>
      <c r="B3416">
        <v>3953.39</v>
      </c>
      <c r="C3416">
        <v>3967.4070000000002</v>
      </c>
      <c r="D3416">
        <v>3949.9011999999998</v>
      </c>
      <c r="E3416">
        <v>3959.0309999999999</v>
      </c>
      <c r="F3416">
        <v>3953.39</v>
      </c>
      <c r="O3416">
        <v>3967.4070000000002</v>
      </c>
      <c r="P3416">
        <v>3959.0309999999999</v>
      </c>
    </row>
    <row r="3417" spans="1:16" x14ac:dyDescent="0.25">
      <c r="A3417" s="9">
        <v>43482</v>
      </c>
      <c r="B3417">
        <v>3965.1941000000002</v>
      </c>
      <c r="C3417">
        <v>3977.6976</v>
      </c>
      <c r="D3417">
        <v>3947.6712000000002</v>
      </c>
      <c r="E3417">
        <v>3950.5374999999999</v>
      </c>
      <c r="F3417">
        <v>3965.1941000000002</v>
      </c>
      <c r="O3417">
        <v>3977.6976</v>
      </c>
      <c r="P3417">
        <v>3950.5374999999999</v>
      </c>
    </row>
    <row r="3418" spans="1:16" x14ac:dyDescent="0.25">
      <c r="A3418" s="9">
        <v>43483</v>
      </c>
      <c r="B3418">
        <v>3955.1205</v>
      </c>
      <c r="C3418">
        <v>3996.2354</v>
      </c>
      <c r="D3418">
        <v>3948.6406000000002</v>
      </c>
      <c r="E3418">
        <v>3994.5563999999999</v>
      </c>
      <c r="F3418">
        <v>3955.1205</v>
      </c>
      <c r="O3418">
        <v>3996.2354</v>
      </c>
      <c r="P3418">
        <v>3994.5563999999999</v>
      </c>
    </row>
    <row r="3419" spans="1:16" x14ac:dyDescent="0.25">
      <c r="A3419" s="9">
        <v>43486</v>
      </c>
      <c r="B3419">
        <v>3998.1437999999998</v>
      </c>
      <c r="C3419">
        <v>4016.6219999999998</v>
      </c>
      <c r="D3419">
        <v>3991.6030999999998</v>
      </c>
      <c r="E3419">
        <v>4000.7156</v>
      </c>
      <c r="F3419">
        <v>3998.1437999999998</v>
      </c>
      <c r="O3419">
        <v>4016.6219999999998</v>
      </c>
      <c r="P3419">
        <v>4000.7156</v>
      </c>
    </row>
    <row r="3420" spans="1:16" x14ac:dyDescent="0.25">
      <c r="A3420" s="9">
        <v>43487</v>
      </c>
      <c r="B3420">
        <v>4002.9697999999999</v>
      </c>
      <c r="C3420">
        <v>4003.1585</v>
      </c>
      <c r="D3420">
        <v>3953.6271000000002</v>
      </c>
      <c r="E3420">
        <v>3962.7089000000001</v>
      </c>
      <c r="F3420">
        <v>4002.9697999999999</v>
      </c>
      <c r="O3420">
        <v>4003.1585</v>
      </c>
      <c r="P3420">
        <v>3962.7089000000001</v>
      </c>
    </row>
    <row r="3421" spans="1:16" x14ac:dyDescent="0.25">
      <c r="A3421" s="9">
        <v>43488</v>
      </c>
      <c r="B3421">
        <v>3958.7649000000001</v>
      </c>
      <c r="C3421">
        <v>3988.24</v>
      </c>
      <c r="D3421">
        <v>3957.8249999999998</v>
      </c>
      <c r="E3421">
        <v>3979.6255000000001</v>
      </c>
      <c r="F3421">
        <v>3958.7649000000001</v>
      </c>
      <c r="O3421">
        <v>3988.24</v>
      </c>
      <c r="P3421">
        <v>3979.6255000000001</v>
      </c>
    </row>
    <row r="3422" spans="1:16" x14ac:dyDescent="0.25">
      <c r="A3422" s="9">
        <v>43489</v>
      </c>
      <c r="B3422">
        <v>3989.5086000000001</v>
      </c>
      <c r="C3422">
        <v>4004.5223999999998</v>
      </c>
      <c r="D3422">
        <v>3968.7444</v>
      </c>
      <c r="E3422">
        <v>3994.1646999999998</v>
      </c>
      <c r="F3422">
        <v>3989.5086000000001</v>
      </c>
      <c r="O3422">
        <v>4004.5223999999998</v>
      </c>
      <c r="P3422">
        <v>3994.1646999999998</v>
      </c>
    </row>
    <row r="3423" spans="1:16" x14ac:dyDescent="0.25">
      <c r="A3423" s="9">
        <v>43490</v>
      </c>
      <c r="B3423">
        <v>4001.4812999999999</v>
      </c>
      <c r="C3423">
        <v>4032.683</v>
      </c>
      <c r="D3423">
        <v>4001.4812999999999</v>
      </c>
      <c r="E3423">
        <v>4013.5691000000002</v>
      </c>
      <c r="F3423">
        <v>4001.4812999999999</v>
      </c>
      <c r="O3423">
        <v>4032.683</v>
      </c>
      <c r="P3423">
        <v>4013.5691000000002</v>
      </c>
    </row>
    <row r="3424" spans="1:16" x14ac:dyDescent="0.25">
      <c r="A3424" s="9">
        <v>43493</v>
      </c>
      <c r="B3424">
        <v>4031.1642000000002</v>
      </c>
      <c r="C3424">
        <v>4060.9960999999998</v>
      </c>
      <c r="D3424">
        <v>4003.6430999999998</v>
      </c>
      <c r="E3424">
        <v>4014.5273000000002</v>
      </c>
      <c r="F3424">
        <v>4031.1642000000002</v>
      </c>
      <c r="O3424">
        <v>4060.9960999999998</v>
      </c>
      <c r="P3424">
        <v>4014.5273000000002</v>
      </c>
    </row>
    <row r="3425" spans="1:16" x14ac:dyDescent="0.25">
      <c r="A3425" s="9">
        <v>43494</v>
      </c>
      <c r="B3425">
        <v>4010.5527000000002</v>
      </c>
      <c r="C3425">
        <v>4032.2845000000002</v>
      </c>
      <c r="D3425">
        <v>3961.9989</v>
      </c>
      <c r="E3425">
        <v>4025.0183999999999</v>
      </c>
      <c r="F3425">
        <v>4010.5527000000002</v>
      </c>
      <c r="O3425">
        <v>4032.2845000000002</v>
      </c>
      <c r="P3425">
        <v>4025.0183999999999</v>
      </c>
    </row>
    <row r="3426" spans="1:16" x14ac:dyDescent="0.25">
      <c r="A3426" s="9">
        <v>43495</v>
      </c>
      <c r="B3426">
        <v>4010.8701000000001</v>
      </c>
      <c r="C3426">
        <v>4034.0909000000001</v>
      </c>
      <c r="D3426">
        <v>3995.6484999999998</v>
      </c>
      <c r="E3426">
        <v>4000.7395000000001</v>
      </c>
      <c r="F3426">
        <v>4010.8701000000001</v>
      </c>
      <c r="O3426">
        <v>4034.0909000000001</v>
      </c>
      <c r="P3426">
        <v>4000.7395000000001</v>
      </c>
    </row>
    <row r="3427" spans="1:16" x14ac:dyDescent="0.25">
      <c r="A3427" s="9">
        <v>43496</v>
      </c>
      <c r="B3427">
        <v>4011.1026000000002</v>
      </c>
      <c r="C3427">
        <v>4042.5974000000001</v>
      </c>
      <c r="D3427">
        <v>3992.1469999999999</v>
      </c>
      <c r="E3427">
        <v>4012.0686999999998</v>
      </c>
      <c r="F3427">
        <v>4011.1026000000002</v>
      </c>
      <c r="O3427">
        <v>4042.5974000000001</v>
      </c>
      <c r="P3427">
        <v>4012.0686999999998</v>
      </c>
    </row>
    <row r="3428" spans="1:16" x14ac:dyDescent="0.25">
      <c r="A3428" s="9">
        <v>43497</v>
      </c>
      <c r="B3428">
        <v>4026.7656999999999</v>
      </c>
      <c r="C3428">
        <v>4065.2377000000001</v>
      </c>
      <c r="D3428">
        <v>4018.6201999999998</v>
      </c>
      <c r="E3428">
        <v>4065.2377000000001</v>
      </c>
      <c r="F3428">
        <v>4026.7656999999999</v>
      </c>
      <c r="O3428">
        <v>4065.2377000000001</v>
      </c>
      <c r="P3428">
        <v>4065.2377000000001</v>
      </c>
    </row>
    <row r="3429" spans="1:16" x14ac:dyDescent="0.25">
      <c r="A3429" s="9">
        <v>43507</v>
      </c>
      <c r="B3429">
        <v>4060.7240999999999</v>
      </c>
      <c r="C3429">
        <v>4128.4508999999998</v>
      </c>
      <c r="D3429">
        <v>4060.6491999999998</v>
      </c>
      <c r="E3429">
        <v>4126.9980999999998</v>
      </c>
      <c r="F3429">
        <v>4060.7240999999999</v>
      </c>
      <c r="O3429">
        <v>4128.4508999999998</v>
      </c>
      <c r="P3429">
        <v>4126.9980999999998</v>
      </c>
    </row>
    <row r="3430" spans="1:16" x14ac:dyDescent="0.25">
      <c r="A3430" s="9">
        <v>43508</v>
      </c>
      <c r="B3430">
        <v>4124.6661999999997</v>
      </c>
      <c r="C3430">
        <v>4172.3134</v>
      </c>
      <c r="D3430">
        <v>4121.2181</v>
      </c>
      <c r="E3430">
        <v>4163.6749</v>
      </c>
      <c r="F3430">
        <v>4124.6661999999997</v>
      </c>
      <c r="O3430">
        <v>4172.3134</v>
      </c>
      <c r="P3430">
        <v>4163.6749</v>
      </c>
    </row>
    <row r="3431" spans="1:16" x14ac:dyDescent="0.25">
      <c r="A3431" s="9">
        <v>43509</v>
      </c>
      <c r="B3431">
        <v>4166.5015000000003</v>
      </c>
      <c r="C3431">
        <v>4225.7313999999997</v>
      </c>
      <c r="D3431">
        <v>4156.1822000000002</v>
      </c>
      <c r="E3431">
        <v>4216.6085000000003</v>
      </c>
      <c r="F3431">
        <v>4166.5015000000003</v>
      </c>
      <c r="O3431">
        <v>4225.7313999999997</v>
      </c>
      <c r="P3431">
        <v>4216.6085000000003</v>
      </c>
    </row>
    <row r="3432" spans="1:16" x14ac:dyDescent="0.25">
      <c r="A3432" s="9">
        <v>43510</v>
      </c>
      <c r="B3432">
        <v>4208.0787</v>
      </c>
      <c r="C3432">
        <v>4233.9414999999999</v>
      </c>
      <c r="D3432">
        <v>4198.1296000000002</v>
      </c>
      <c r="E3432">
        <v>4216.8262999999997</v>
      </c>
      <c r="F3432">
        <v>4208.0787</v>
      </c>
      <c r="O3432">
        <v>4233.9414999999999</v>
      </c>
      <c r="P3432">
        <v>4216.8262999999997</v>
      </c>
    </row>
    <row r="3433" spans="1:16" x14ac:dyDescent="0.25">
      <c r="A3433" s="9">
        <v>43511</v>
      </c>
      <c r="B3433">
        <v>4205.7187999999996</v>
      </c>
      <c r="C3433">
        <v>4207.8765000000003</v>
      </c>
      <c r="D3433">
        <v>4156.2111000000004</v>
      </c>
      <c r="E3433">
        <v>4159.9385000000002</v>
      </c>
      <c r="F3433">
        <v>4205.7187999999996</v>
      </c>
      <c r="O3433">
        <v>4207.8765000000003</v>
      </c>
      <c r="P3433">
        <v>4159.9385000000002</v>
      </c>
    </row>
    <row r="3434" spans="1:16" x14ac:dyDescent="0.25">
      <c r="A3434" s="9">
        <v>43514</v>
      </c>
      <c r="B3434">
        <v>4185.6234000000004</v>
      </c>
      <c r="C3434">
        <v>4260.6472999999996</v>
      </c>
      <c r="D3434">
        <v>4185.6234000000004</v>
      </c>
      <c r="E3434">
        <v>4260.3113000000003</v>
      </c>
      <c r="F3434">
        <v>4185.6234000000004</v>
      </c>
      <c r="O3434">
        <v>4260.6472999999996</v>
      </c>
      <c r="P3434">
        <v>4260.3113000000003</v>
      </c>
    </row>
    <row r="3435" spans="1:16" x14ac:dyDescent="0.25">
      <c r="A3435" s="9">
        <v>43515</v>
      </c>
      <c r="B3435">
        <v>4276.8076000000001</v>
      </c>
      <c r="C3435">
        <v>4293.7053999999998</v>
      </c>
      <c r="D3435">
        <v>4232.2348000000002</v>
      </c>
      <c r="E3435">
        <v>4255.2192999999997</v>
      </c>
      <c r="F3435">
        <v>4276.8076000000001</v>
      </c>
      <c r="O3435">
        <v>4293.7053999999998</v>
      </c>
      <c r="P3435">
        <v>4255.2192999999997</v>
      </c>
    </row>
    <row r="3436" spans="1:16" x14ac:dyDescent="0.25">
      <c r="A3436" s="9">
        <v>43516</v>
      </c>
      <c r="B3436">
        <v>4256.3217000000004</v>
      </c>
      <c r="C3436">
        <v>4261.4813000000004</v>
      </c>
      <c r="D3436">
        <v>4224.0351000000001</v>
      </c>
      <c r="E3436">
        <v>4258.2487000000001</v>
      </c>
      <c r="F3436">
        <v>4256.3217000000004</v>
      </c>
      <c r="O3436">
        <v>4261.4813000000004</v>
      </c>
      <c r="P3436">
        <v>4258.2487000000001</v>
      </c>
    </row>
    <row r="3437" spans="1:16" x14ac:dyDescent="0.25">
      <c r="A3437" s="9">
        <v>43517</v>
      </c>
      <c r="B3437">
        <v>4257.9561000000003</v>
      </c>
      <c r="C3437">
        <v>4290.6247000000003</v>
      </c>
      <c r="D3437">
        <v>4219.5042999999996</v>
      </c>
      <c r="E3437">
        <v>4230.3796000000002</v>
      </c>
      <c r="F3437">
        <v>4257.9561000000003</v>
      </c>
      <c r="O3437">
        <v>4290.6247000000003</v>
      </c>
      <c r="P3437">
        <v>4230.3796000000002</v>
      </c>
    </row>
    <row r="3438" spans="1:16" x14ac:dyDescent="0.25">
      <c r="A3438" s="9">
        <v>43518</v>
      </c>
      <c r="B3438">
        <v>4228.8801999999996</v>
      </c>
      <c r="C3438">
        <v>4287.5420999999997</v>
      </c>
      <c r="D3438">
        <v>4210.6629999999996</v>
      </c>
      <c r="E3438">
        <v>4287.4094999999998</v>
      </c>
      <c r="F3438">
        <v>4228.8801999999996</v>
      </c>
      <c r="O3438">
        <v>4287.5420999999997</v>
      </c>
      <c r="P3438">
        <v>4287.4094999999998</v>
      </c>
    </row>
    <row r="3439" spans="1:16" x14ac:dyDescent="0.25">
      <c r="A3439" s="9">
        <v>43521</v>
      </c>
      <c r="B3439">
        <v>4313.7776000000003</v>
      </c>
      <c r="C3439">
        <v>4473.7701999999999</v>
      </c>
      <c r="D3439">
        <v>4309.8643000000002</v>
      </c>
      <c r="E3439">
        <v>4470.2635</v>
      </c>
      <c r="F3439">
        <v>4313.7776000000003</v>
      </c>
      <c r="O3439">
        <v>4473.7701999999999</v>
      </c>
      <c r="P3439">
        <v>4470.2635</v>
      </c>
    </row>
    <row r="3440" spans="1:16" x14ac:dyDescent="0.25">
      <c r="A3440" s="9">
        <v>43522</v>
      </c>
      <c r="B3440">
        <v>4464.085</v>
      </c>
      <c r="C3440">
        <v>4525.2502999999997</v>
      </c>
      <c r="D3440">
        <v>4429.7003000000004</v>
      </c>
      <c r="E3440">
        <v>4453.7772000000004</v>
      </c>
      <c r="F3440">
        <v>4464.085</v>
      </c>
      <c r="O3440">
        <v>4525.2502999999997</v>
      </c>
      <c r="P3440">
        <v>4453.7772000000004</v>
      </c>
    </row>
    <row r="3441" spans="1:16" x14ac:dyDescent="0.25">
      <c r="A3441" s="9">
        <v>43523</v>
      </c>
      <c r="B3441">
        <v>4455.8804</v>
      </c>
      <c r="C3441">
        <v>4505.3554999999997</v>
      </c>
      <c r="D3441">
        <v>4400.6686</v>
      </c>
      <c r="E3441">
        <v>4444.2201999999997</v>
      </c>
      <c r="F3441">
        <v>4455.8804</v>
      </c>
      <c r="O3441">
        <v>4505.3554999999997</v>
      </c>
      <c r="P3441">
        <v>4444.2201999999997</v>
      </c>
    </row>
    <row r="3442" spans="1:16" x14ac:dyDescent="0.25">
      <c r="A3442" s="9">
        <v>43524</v>
      </c>
      <c r="B3442">
        <v>4444.1134000000002</v>
      </c>
      <c r="C3442">
        <v>4469.9717000000001</v>
      </c>
      <c r="D3442">
        <v>4421.9709999999995</v>
      </c>
      <c r="E3442">
        <v>4440.8663999999999</v>
      </c>
      <c r="F3442">
        <v>4444.1134000000002</v>
      </c>
      <c r="O3442">
        <v>4469.9717000000001</v>
      </c>
      <c r="P3442">
        <v>4440.8663999999999</v>
      </c>
    </row>
    <row r="3443" spans="1:16" x14ac:dyDescent="0.25">
      <c r="A3443" s="9">
        <v>43525</v>
      </c>
      <c r="B3443">
        <v>4459.7079000000003</v>
      </c>
      <c r="C3443">
        <v>4502.1773999999996</v>
      </c>
      <c r="D3443">
        <v>4417.1113999999998</v>
      </c>
      <c r="E3443">
        <v>4502.0343999999996</v>
      </c>
      <c r="F3443">
        <v>4459.7079000000003</v>
      </c>
      <c r="O3443">
        <v>4502.1773999999996</v>
      </c>
      <c r="P3443">
        <v>4502.0343999999996</v>
      </c>
    </row>
    <row r="3444" spans="1:16" x14ac:dyDescent="0.25">
      <c r="A3444" s="9">
        <v>43528</v>
      </c>
      <c r="B3444">
        <v>4524.5905000000002</v>
      </c>
      <c r="C3444">
        <v>4633.2599</v>
      </c>
      <c r="D3444">
        <v>4518.9134999999997</v>
      </c>
      <c r="E3444">
        <v>4555.7983000000004</v>
      </c>
      <c r="F3444">
        <v>4524.5905000000002</v>
      </c>
      <c r="O3444">
        <v>4633.2599</v>
      </c>
      <c r="P3444">
        <v>4555.7983000000004</v>
      </c>
    </row>
    <row r="3445" spans="1:16" x14ac:dyDescent="0.25">
      <c r="A3445" s="9">
        <v>43529</v>
      </c>
      <c r="B3445">
        <v>4549.7938000000004</v>
      </c>
      <c r="C3445">
        <v>4608.0176000000001</v>
      </c>
      <c r="D3445">
        <v>4535.2503999999999</v>
      </c>
      <c r="E3445">
        <v>4608.0176000000001</v>
      </c>
      <c r="F3445">
        <v>4549.7938000000004</v>
      </c>
      <c r="O3445">
        <v>4608.0176000000001</v>
      </c>
      <c r="P3445">
        <v>4608.0176000000001</v>
      </c>
    </row>
    <row r="3446" spans="1:16" x14ac:dyDescent="0.25">
      <c r="A3446" s="9">
        <v>43530</v>
      </c>
      <c r="B3446">
        <v>4612.7541000000001</v>
      </c>
      <c r="C3446">
        <v>4664.8392000000003</v>
      </c>
      <c r="D3446">
        <v>4578.6823999999997</v>
      </c>
      <c r="E3446">
        <v>4664.2341999999999</v>
      </c>
      <c r="F3446">
        <v>4612.7541000000001</v>
      </c>
      <c r="O3446">
        <v>4664.8392000000003</v>
      </c>
      <c r="P3446">
        <v>4664.2341999999999</v>
      </c>
    </row>
    <row r="3447" spans="1:16" x14ac:dyDescent="0.25">
      <c r="A3447" s="9">
        <v>43531</v>
      </c>
      <c r="B3447">
        <v>4656.7653</v>
      </c>
      <c r="C3447">
        <v>4678.4674000000005</v>
      </c>
      <c r="D3447">
        <v>4608.0596999999998</v>
      </c>
      <c r="E3447">
        <v>4658.7640000000001</v>
      </c>
      <c r="F3447">
        <v>4656.7653</v>
      </c>
      <c r="O3447">
        <v>4678.4674000000005</v>
      </c>
      <c r="P3447">
        <v>4658.7640000000001</v>
      </c>
    </row>
    <row r="3448" spans="1:16" x14ac:dyDescent="0.25">
      <c r="A3448" s="9">
        <v>43532</v>
      </c>
      <c r="B3448">
        <v>4584.9537</v>
      </c>
      <c r="C3448">
        <v>4611.6895000000004</v>
      </c>
      <c r="D3448">
        <v>4465.0497999999998</v>
      </c>
      <c r="E3448">
        <v>4469.6472000000003</v>
      </c>
      <c r="F3448">
        <v>4584.9537</v>
      </c>
      <c r="O3448">
        <v>4611.6895000000004</v>
      </c>
      <c r="P3448">
        <v>4469.6472000000003</v>
      </c>
    </row>
    <row r="3449" spans="1:16" x14ac:dyDescent="0.25">
      <c r="A3449" s="9">
        <v>43535</v>
      </c>
      <c r="B3449">
        <v>4471.0384999999997</v>
      </c>
      <c r="C3449">
        <v>4562.8190000000004</v>
      </c>
      <c r="D3449">
        <v>4457.9332999999997</v>
      </c>
      <c r="E3449">
        <v>4562.2606999999998</v>
      </c>
      <c r="F3449">
        <v>4471.0384999999997</v>
      </c>
      <c r="O3449">
        <v>4562.8190000000004</v>
      </c>
      <c r="P3449">
        <v>4562.2606999999998</v>
      </c>
    </row>
    <row r="3450" spans="1:16" x14ac:dyDescent="0.25">
      <c r="A3450" s="9">
        <v>43536</v>
      </c>
      <c r="B3450">
        <v>4584.8986000000004</v>
      </c>
      <c r="C3450">
        <v>4648.1202000000003</v>
      </c>
      <c r="D3450">
        <v>4553.8873999999996</v>
      </c>
      <c r="E3450">
        <v>4598.8543</v>
      </c>
      <c r="F3450">
        <v>4584.8986000000004</v>
      </c>
      <c r="O3450">
        <v>4648.1202000000003</v>
      </c>
      <c r="P3450">
        <v>4598.8543</v>
      </c>
    </row>
    <row r="3451" spans="1:16" x14ac:dyDescent="0.25">
      <c r="A3451" s="9">
        <v>43537</v>
      </c>
      <c r="B3451">
        <v>4595.6446999999998</v>
      </c>
      <c r="C3451">
        <v>4620.2105000000001</v>
      </c>
      <c r="D3451">
        <v>4539.5126</v>
      </c>
      <c r="E3451">
        <v>4557.1027000000004</v>
      </c>
      <c r="F3451">
        <v>4595.6446999999998</v>
      </c>
      <c r="O3451">
        <v>4620.2105000000001</v>
      </c>
      <c r="P3451">
        <v>4557.1027000000004</v>
      </c>
    </row>
    <row r="3452" spans="1:16" x14ac:dyDescent="0.25">
      <c r="A3452" s="9">
        <v>43538</v>
      </c>
      <c r="B3452">
        <v>4545.5189</v>
      </c>
      <c r="C3452">
        <v>4582.1185999999998</v>
      </c>
      <c r="D3452">
        <v>4468.1844000000001</v>
      </c>
      <c r="E3452">
        <v>4493.9759000000004</v>
      </c>
      <c r="F3452">
        <v>4545.5189</v>
      </c>
      <c r="O3452">
        <v>4582.1185999999998</v>
      </c>
      <c r="P3452">
        <v>4493.9759000000004</v>
      </c>
    </row>
    <row r="3453" spans="1:16" x14ac:dyDescent="0.25">
      <c r="A3453" s="9">
        <v>43539</v>
      </c>
      <c r="B3453">
        <v>4508.2726000000002</v>
      </c>
      <c r="C3453">
        <v>4597.4686000000002</v>
      </c>
      <c r="D3453">
        <v>4507.9227000000001</v>
      </c>
      <c r="E3453">
        <v>4574.0334999999995</v>
      </c>
      <c r="F3453">
        <v>4508.2726000000002</v>
      </c>
      <c r="O3453">
        <v>4597.4686000000002</v>
      </c>
      <c r="P3453">
        <v>4574.0334999999995</v>
      </c>
    </row>
    <row r="3454" spans="1:16" x14ac:dyDescent="0.25">
      <c r="A3454" s="9">
        <v>43542</v>
      </c>
      <c r="B3454">
        <v>4589.6572999999999</v>
      </c>
      <c r="C3454">
        <v>4703.5023000000001</v>
      </c>
      <c r="D3454">
        <v>4565.6872000000003</v>
      </c>
      <c r="E3454">
        <v>4703.4712</v>
      </c>
      <c r="F3454">
        <v>4589.6572999999999</v>
      </c>
      <c r="O3454">
        <v>4703.5023000000001</v>
      </c>
      <c r="P3454">
        <v>4703.4712</v>
      </c>
    </row>
    <row r="3455" spans="1:16" x14ac:dyDescent="0.25">
      <c r="A3455" s="9">
        <v>43543</v>
      </c>
      <c r="B3455">
        <v>4704.174</v>
      </c>
      <c r="C3455">
        <v>4720.9142000000002</v>
      </c>
      <c r="D3455">
        <v>4656.5006999999996</v>
      </c>
      <c r="E3455">
        <v>4679.0672000000004</v>
      </c>
      <c r="F3455">
        <v>4704.174</v>
      </c>
      <c r="O3455">
        <v>4720.9142000000002</v>
      </c>
      <c r="P3455">
        <v>4679.0672000000004</v>
      </c>
    </row>
    <row r="3456" spans="1:16" x14ac:dyDescent="0.25">
      <c r="A3456" s="9">
        <v>43544</v>
      </c>
      <c r="B3456">
        <v>4662.7637000000004</v>
      </c>
      <c r="C3456">
        <v>4692.8888999999999</v>
      </c>
      <c r="D3456">
        <v>4617.9615000000003</v>
      </c>
      <c r="E3456">
        <v>4685.0496999999996</v>
      </c>
      <c r="F3456">
        <v>4662.7637000000004</v>
      </c>
      <c r="O3456">
        <v>4692.8888999999999</v>
      </c>
      <c r="P3456">
        <v>4685.0496999999996</v>
      </c>
    </row>
    <row r="3457" spans="1:16" x14ac:dyDescent="0.25">
      <c r="A3457" s="9">
        <v>43545</v>
      </c>
      <c r="B3457">
        <v>4689.7125999999998</v>
      </c>
      <c r="C3457">
        <v>4732.6628000000001</v>
      </c>
      <c r="D3457">
        <v>4688.7710999999999</v>
      </c>
      <c r="E3457">
        <v>4705.451</v>
      </c>
      <c r="F3457">
        <v>4689.7125999999998</v>
      </c>
      <c r="O3457">
        <v>4732.6628000000001</v>
      </c>
      <c r="P3457">
        <v>4705.451</v>
      </c>
    </row>
    <row r="3458" spans="1:16" x14ac:dyDescent="0.25">
      <c r="A3458" s="9">
        <v>43546</v>
      </c>
      <c r="B3458">
        <v>4698.4326000000001</v>
      </c>
      <c r="C3458">
        <v>4736.4156999999996</v>
      </c>
      <c r="D3458">
        <v>4653.7226000000001</v>
      </c>
      <c r="E3458">
        <v>4734.3987999999999</v>
      </c>
      <c r="F3458">
        <v>4698.4326000000001</v>
      </c>
      <c r="O3458">
        <v>4736.4156999999996</v>
      </c>
      <c r="P3458">
        <v>4734.3987999999999</v>
      </c>
    </row>
    <row r="3459" spans="1:16" x14ac:dyDescent="0.25">
      <c r="A3459" s="9">
        <v>43549</v>
      </c>
      <c r="B3459">
        <v>4663.6737999999996</v>
      </c>
      <c r="C3459">
        <v>4727.3005999999996</v>
      </c>
      <c r="D3459">
        <v>4651.2497000000003</v>
      </c>
      <c r="E3459">
        <v>4662.4456</v>
      </c>
      <c r="F3459">
        <v>4663.6737999999996</v>
      </c>
      <c r="O3459">
        <v>4727.3005999999996</v>
      </c>
      <c r="P3459">
        <v>4662.4456</v>
      </c>
    </row>
    <row r="3460" spans="1:16" x14ac:dyDescent="0.25">
      <c r="A3460" s="9">
        <v>43550</v>
      </c>
      <c r="B3460">
        <v>4682.0532000000003</v>
      </c>
      <c r="C3460">
        <v>4695.6686</v>
      </c>
      <c r="D3460">
        <v>4576.6976999999997</v>
      </c>
      <c r="E3460">
        <v>4592.3513000000003</v>
      </c>
      <c r="F3460">
        <v>4682.0532000000003</v>
      </c>
      <c r="O3460">
        <v>4695.6686</v>
      </c>
      <c r="P3460">
        <v>4592.3513000000003</v>
      </c>
    </row>
    <row r="3461" spans="1:16" x14ac:dyDescent="0.25">
      <c r="A3461" s="9">
        <v>43551</v>
      </c>
      <c r="B3461">
        <v>4613.7221</v>
      </c>
      <c r="C3461">
        <v>4659.9098999999997</v>
      </c>
      <c r="D3461">
        <v>4578.4558999999999</v>
      </c>
      <c r="E3461">
        <v>4659.7668999999996</v>
      </c>
      <c r="F3461">
        <v>4613.7221</v>
      </c>
      <c r="O3461">
        <v>4659.9098999999997</v>
      </c>
      <c r="P3461">
        <v>4659.7668999999996</v>
      </c>
    </row>
    <row r="3462" spans="1:16" x14ac:dyDescent="0.25">
      <c r="A3462" s="9">
        <v>43552</v>
      </c>
      <c r="B3462">
        <v>4654.3127999999997</v>
      </c>
      <c r="C3462">
        <v>4674.7568000000001</v>
      </c>
      <c r="D3462">
        <v>4607.3373000000001</v>
      </c>
      <c r="E3462">
        <v>4612.9753000000001</v>
      </c>
      <c r="F3462">
        <v>4654.3127999999997</v>
      </c>
      <c r="O3462">
        <v>4674.7568000000001</v>
      </c>
      <c r="P3462">
        <v>4612.9753000000001</v>
      </c>
    </row>
    <row r="3463" spans="1:16" x14ac:dyDescent="0.25">
      <c r="A3463" s="9">
        <v>43553</v>
      </c>
      <c r="B3463">
        <v>4608.2145</v>
      </c>
      <c r="C3463">
        <v>4749.0285000000003</v>
      </c>
      <c r="D3463">
        <v>4602.1800999999996</v>
      </c>
      <c r="E3463">
        <v>4742.9552000000003</v>
      </c>
      <c r="F3463">
        <v>4608.2145</v>
      </c>
      <c r="O3463">
        <v>4749.0285000000003</v>
      </c>
      <c r="P3463">
        <v>4742.9552000000003</v>
      </c>
    </row>
    <row r="3464" spans="1:16" x14ac:dyDescent="0.25">
      <c r="A3464" s="9">
        <v>43556</v>
      </c>
      <c r="B3464">
        <v>4765.8985000000002</v>
      </c>
      <c r="C3464">
        <v>4883.5559000000003</v>
      </c>
      <c r="D3464">
        <v>4765.8985000000002</v>
      </c>
      <c r="E3464">
        <v>4881.1091999999999</v>
      </c>
      <c r="F3464">
        <v>4765.8985000000002</v>
      </c>
      <c r="O3464">
        <v>4883.5559000000003</v>
      </c>
      <c r="P3464">
        <v>4881.1091999999999</v>
      </c>
    </row>
    <row r="3465" spans="1:16" x14ac:dyDescent="0.25">
      <c r="A3465" s="9">
        <v>43557</v>
      </c>
      <c r="B3465">
        <v>4905.1345000000001</v>
      </c>
      <c r="C3465">
        <v>4914.0334999999995</v>
      </c>
      <c r="D3465">
        <v>4870.0774000000001</v>
      </c>
      <c r="E3465">
        <v>4885.6085999999996</v>
      </c>
      <c r="F3465">
        <v>4905.1345000000001</v>
      </c>
      <c r="O3465">
        <v>4914.0334999999995</v>
      </c>
      <c r="P3465">
        <v>4885.6085999999996</v>
      </c>
    </row>
    <row r="3466" spans="1:16" x14ac:dyDescent="0.25">
      <c r="A3466" s="9">
        <v>43558</v>
      </c>
      <c r="B3466">
        <v>4858.1124</v>
      </c>
      <c r="C3466">
        <v>4960.2367999999997</v>
      </c>
      <c r="D3466">
        <v>4846.3715000000002</v>
      </c>
      <c r="E3466">
        <v>4954.0192999999999</v>
      </c>
      <c r="F3466">
        <v>4858.1124</v>
      </c>
      <c r="O3466">
        <v>4960.2367999999997</v>
      </c>
      <c r="P3466">
        <v>4954.0192999999999</v>
      </c>
    </row>
    <row r="3467" spans="1:16" x14ac:dyDescent="0.25">
      <c r="A3467" s="9">
        <v>43559</v>
      </c>
      <c r="B3467">
        <v>4977.4876000000004</v>
      </c>
      <c r="C3467">
        <v>5026.5713999999998</v>
      </c>
      <c r="D3467">
        <v>4966.2668999999996</v>
      </c>
      <c r="E3467">
        <v>5021.8419999999996</v>
      </c>
      <c r="F3467">
        <v>4977.4876000000004</v>
      </c>
      <c r="O3467">
        <v>5026.5713999999998</v>
      </c>
      <c r="P3467">
        <v>5021.8419999999996</v>
      </c>
    </row>
    <row r="3468" spans="1:16" x14ac:dyDescent="0.25">
      <c r="A3468" s="9">
        <v>43563</v>
      </c>
      <c r="B3468">
        <v>5055.8562000000002</v>
      </c>
      <c r="C3468">
        <v>5092.4902000000002</v>
      </c>
      <c r="D3468">
        <v>4986.0254000000004</v>
      </c>
      <c r="E3468">
        <v>5071.9966999999997</v>
      </c>
      <c r="F3468">
        <v>5055.8562000000002</v>
      </c>
      <c r="O3468">
        <v>5092.4902000000002</v>
      </c>
      <c r="P3468">
        <v>5071.9966999999997</v>
      </c>
    </row>
    <row r="3469" spans="1:16" x14ac:dyDescent="0.25">
      <c r="A3469" s="9">
        <v>43564</v>
      </c>
      <c r="B3469">
        <v>5067.4092000000001</v>
      </c>
      <c r="C3469">
        <v>5095.1890999999996</v>
      </c>
      <c r="D3469">
        <v>5029.6499000000003</v>
      </c>
      <c r="E3469">
        <v>5066.9395000000004</v>
      </c>
      <c r="F3469">
        <v>5067.4092000000001</v>
      </c>
      <c r="O3469">
        <v>5095.1890999999996</v>
      </c>
      <c r="P3469">
        <v>5066.9395000000004</v>
      </c>
    </row>
    <row r="3470" spans="1:16" x14ac:dyDescent="0.25">
      <c r="A3470" s="9">
        <v>43565</v>
      </c>
      <c r="B3470">
        <v>5040.5219999999999</v>
      </c>
      <c r="C3470">
        <v>5106.8356999999996</v>
      </c>
      <c r="D3470">
        <v>5013.3464000000004</v>
      </c>
      <c r="E3470">
        <v>5080.5406999999996</v>
      </c>
      <c r="F3470">
        <v>5040.5219999999999</v>
      </c>
      <c r="O3470">
        <v>5106.8356999999996</v>
      </c>
      <c r="P3470">
        <v>5080.5406999999996</v>
      </c>
    </row>
    <row r="3471" spans="1:16" x14ac:dyDescent="0.25">
      <c r="A3471" s="9">
        <v>43566</v>
      </c>
      <c r="B3471">
        <v>5080.8406000000004</v>
      </c>
      <c r="C3471">
        <v>5105.7435999999998</v>
      </c>
      <c r="D3471">
        <v>5007.2554</v>
      </c>
      <c r="E3471">
        <v>5018.3901999999998</v>
      </c>
      <c r="F3471">
        <v>5080.8406000000004</v>
      </c>
      <c r="O3471">
        <v>5105.7435999999998</v>
      </c>
      <c r="P3471">
        <v>5018.3901999999998</v>
      </c>
    </row>
    <row r="3472" spans="1:16" x14ac:dyDescent="0.25">
      <c r="A3472" s="9">
        <v>43567</v>
      </c>
      <c r="B3472">
        <v>5015.5291999999999</v>
      </c>
      <c r="C3472">
        <v>5041.0646999999999</v>
      </c>
      <c r="D3472">
        <v>4973.0255999999999</v>
      </c>
      <c r="E3472">
        <v>4993.3498</v>
      </c>
      <c r="F3472">
        <v>5015.5291999999999</v>
      </c>
      <c r="O3472">
        <v>5041.0646999999999</v>
      </c>
      <c r="P3472">
        <v>4993.3498</v>
      </c>
    </row>
    <row r="3473" spans="1:16" x14ac:dyDescent="0.25">
      <c r="A3473" s="9">
        <v>43570</v>
      </c>
      <c r="B3473">
        <v>5036.0832</v>
      </c>
      <c r="C3473">
        <v>5055.2204000000002</v>
      </c>
      <c r="D3473">
        <v>4939.6752999999999</v>
      </c>
      <c r="E3473">
        <v>4940.2172</v>
      </c>
      <c r="F3473">
        <v>5036.0832</v>
      </c>
      <c r="O3473">
        <v>5055.2204000000002</v>
      </c>
      <c r="P3473">
        <v>4940.2172</v>
      </c>
    </row>
    <row r="3474" spans="1:16" x14ac:dyDescent="0.25">
      <c r="A3474" s="9">
        <v>43571</v>
      </c>
      <c r="B3474">
        <v>4911.0960999999998</v>
      </c>
      <c r="C3474">
        <v>5011.6597000000002</v>
      </c>
      <c r="D3474">
        <v>4857.9920000000002</v>
      </c>
      <c r="E3474">
        <v>5011.6597000000002</v>
      </c>
      <c r="F3474">
        <v>4911.0960999999998</v>
      </c>
      <c r="O3474">
        <v>5011.6597000000002</v>
      </c>
      <c r="P3474">
        <v>5011.6597000000002</v>
      </c>
    </row>
    <row r="3475" spans="1:16" x14ac:dyDescent="0.25">
      <c r="A3475" s="9">
        <v>43572</v>
      </c>
      <c r="B3475">
        <v>4999.9080999999996</v>
      </c>
      <c r="C3475">
        <v>5052.1527999999998</v>
      </c>
      <c r="D3475">
        <v>4978.9175999999998</v>
      </c>
      <c r="E3475">
        <v>5032.0236000000004</v>
      </c>
      <c r="F3475">
        <v>4999.9080999999996</v>
      </c>
      <c r="O3475">
        <v>5052.1527999999998</v>
      </c>
      <c r="P3475">
        <v>5032.0236000000004</v>
      </c>
    </row>
    <row r="3476" spans="1:16" x14ac:dyDescent="0.25">
      <c r="A3476" s="9">
        <v>43573</v>
      </c>
      <c r="B3476">
        <v>5030.4057000000003</v>
      </c>
      <c r="C3476">
        <v>5030.4057000000003</v>
      </c>
      <c r="D3476">
        <v>4966.0339000000004</v>
      </c>
      <c r="E3476">
        <v>4968.6238000000003</v>
      </c>
      <c r="F3476">
        <v>5030.4057000000003</v>
      </c>
      <c r="O3476">
        <v>5030.4057000000003</v>
      </c>
      <c r="P3476">
        <v>4968.6238000000003</v>
      </c>
    </row>
    <row r="3477" spans="1:16" x14ac:dyDescent="0.25">
      <c r="A3477" s="9">
        <v>43574</v>
      </c>
      <c r="B3477">
        <v>4966.7775000000001</v>
      </c>
      <c r="C3477">
        <v>4993.7299999999996</v>
      </c>
      <c r="D3477">
        <v>4921.7516999999998</v>
      </c>
      <c r="E3477">
        <v>4993.6783999999998</v>
      </c>
      <c r="F3477">
        <v>4966.7775000000001</v>
      </c>
      <c r="O3477">
        <v>4993.7299999999996</v>
      </c>
      <c r="P3477">
        <v>4993.6783999999998</v>
      </c>
    </row>
    <row r="3478" spans="1:16" x14ac:dyDescent="0.25">
      <c r="A3478" s="9">
        <v>43577</v>
      </c>
      <c r="B3478">
        <v>4993.1611000000003</v>
      </c>
      <c r="C3478">
        <v>4998.7817999999997</v>
      </c>
      <c r="D3478">
        <v>4882.8442999999997</v>
      </c>
      <c r="E3478">
        <v>4891.7212</v>
      </c>
      <c r="F3478">
        <v>4993.1611000000003</v>
      </c>
      <c r="O3478">
        <v>4998.7817999999997</v>
      </c>
      <c r="P3478">
        <v>4891.7212</v>
      </c>
    </row>
    <row r="3479" spans="1:16" x14ac:dyDescent="0.25">
      <c r="A3479" s="9">
        <v>43578</v>
      </c>
      <c r="B3479">
        <v>4884.2493000000004</v>
      </c>
      <c r="C3479">
        <v>4902.5231999999996</v>
      </c>
      <c r="D3479">
        <v>4840.2846</v>
      </c>
      <c r="E3479">
        <v>4854.2646999999997</v>
      </c>
      <c r="F3479">
        <v>4884.2493000000004</v>
      </c>
      <c r="O3479">
        <v>4902.5231999999996</v>
      </c>
      <c r="P3479">
        <v>4854.2646999999997</v>
      </c>
    </row>
    <row r="3480" spans="1:16" x14ac:dyDescent="0.25">
      <c r="A3480" s="9">
        <v>43579</v>
      </c>
      <c r="B3480">
        <v>4863.5025999999998</v>
      </c>
      <c r="C3480">
        <v>4897.6693999999998</v>
      </c>
      <c r="D3480">
        <v>4821.5832</v>
      </c>
      <c r="E3480">
        <v>4897.1929</v>
      </c>
      <c r="F3480">
        <v>4863.5025999999998</v>
      </c>
      <c r="O3480">
        <v>4897.6693999999998</v>
      </c>
      <c r="P3480">
        <v>4897.1929</v>
      </c>
    </row>
    <row r="3481" spans="1:16" x14ac:dyDescent="0.25">
      <c r="A3481" s="9">
        <v>43580</v>
      </c>
      <c r="B3481">
        <v>4868.9879000000001</v>
      </c>
      <c r="C3481">
        <v>4884.0343000000003</v>
      </c>
      <c r="D3481">
        <v>4766.0718999999999</v>
      </c>
      <c r="E3481">
        <v>4769.5610999999999</v>
      </c>
      <c r="F3481">
        <v>4868.9879000000001</v>
      </c>
      <c r="O3481">
        <v>4884.0343000000003</v>
      </c>
      <c r="P3481">
        <v>4769.5610999999999</v>
      </c>
    </row>
    <row r="3482" spans="1:16" x14ac:dyDescent="0.25">
      <c r="A3482" s="9">
        <v>43581</v>
      </c>
      <c r="B3482">
        <v>4758.3002999999999</v>
      </c>
      <c r="C3482">
        <v>4772.7478000000001</v>
      </c>
      <c r="D3482">
        <v>4697.3909999999996</v>
      </c>
      <c r="E3482">
        <v>4705.7223000000004</v>
      </c>
      <c r="F3482">
        <v>4758.3002999999999</v>
      </c>
      <c r="O3482">
        <v>4772.7478000000001</v>
      </c>
      <c r="P3482">
        <v>4705.7223000000004</v>
      </c>
    </row>
    <row r="3483" spans="1:16" x14ac:dyDescent="0.25">
      <c r="A3483" s="9">
        <v>43584</v>
      </c>
      <c r="B3483">
        <v>4712.6433999999999</v>
      </c>
      <c r="C3483">
        <v>4749.9636</v>
      </c>
      <c r="D3483">
        <v>4667.1127999999999</v>
      </c>
      <c r="E3483">
        <v>4672.4299000000001</v>
      </c>
      <c r="F3483">
        <v>4712.6433999999999</v>
      </c>
      <c r="O3483">
        <v>4749.9636</v>
      </c>
      <c r="P3483">
        <v>4672.4299000000001</v>
      </c>
    </row>
    <row r="3484" spans="1:16" x14ac:dyDescent="0.25">
      <c r="A3484" s="9">
        <v>43585</v>
      </c>
      <c r="B3484">
        <v>4663.0875999999998</v>
      </c>
      <c r="C3484">
        <v>4737.8418000000001</v>
      </c>
      <c r="D3484">
        <v>4662.9854999999998</v>
      </c>
      <c r="E3484">
        <v>4735.7371000000003</v>
      </c>
      <c r="F3484">
        <v>4663.0875999999998</v>
      </c>
      <c r="O3484">
        <v>4737.8418000000001</v>
      </c>
      <c r="P3484">
        <v>4735.7371000000003</v>
      </c>
    </row>
    <row r="3485" spans="1:16" x14ac:dyDescent="0.25">
      <c r="A3485" s="9">
        <v>43591</v>
      </c>
      <c r="B3485">
        <v>4614.6851999999999</v>
      </c>
      <c r="C3485">
        <v>4614.6851999999999</v>
      </c>
      <c r="D3485">
        <v>4430.3629000000001</v>
      </c>
      <c r="E3485">
        <v>4475.7655999999997</v>
      </c>
      <c r="F3485">
        <v>4614.6851999999999</v>
      </c>
      <c r="O3485">
        <v>4614.6851999999999</v>
      </c>
      <c r="P3485">
        <v>4475.7655999999997</v>
      </c>
    </row>
    <row r="3486" spans="1:16" x14ac:dyDescent="0.25">
      <c r="A3486" s="9">
        <v>43592</v>
      </c>
      <c r="B3486">
        <v>4494.4566999999997</v>
      </c>
      <c r="C3486">
        <v>4544.7537000000002</v>
      </c>
      <c r="D3486">
        <v>4474.8329999999996</v>
      </c>
      <c r="E3486">
        <v>4534.7066000000004</v>
      </c>
      <c r="F3486">
        <v>4494.4566999999997</v>
      </c>
      <c r="O3486">
        <v>4544.7537000000002</v>
      </c>
      <c r="P3486">
        <v>4534.7066000000004</v>
      </c>
    </row>
    <row r="3487" spans="1:16" x14ac:dyDescent="0.25">
      <c r="A3487" s="9">
        <v>43593</v>
      </c>
      <c r="B3487">
        <v>4443.5967000000001</v>
      </c>
      <c r="C3487">
        <v>4531.8008</v>
      </c>
      <c r="D3487">
        <v>4429.8244999999997</v>
      </c>
      <c r="E3487">
        <v>4471.7038000000002</v>
      </c>
      <c r="F3487">
        <v>4443.5967000000001</v>
      </c>
      <c r="O3487">
        <v>4531.8008</v>
      </c>
      <c r="P3487">
        <v>4471.7038000000002</v>
      </c>
    </row>
    <row r="3488" spans="1:16" x14ac:dyDescent="0.25">
      <c r="A3488" s="9">
        <v>43594</v>
      </c>
      <c r="B3488">
        <v>4437.0352999999996</v>
      </c>
      <c r="C3488">
        <v>4465.2366000000002</v>
      </c>
      <c r="D3488">
        <v>4389.4988000000003</v>
      </c>
      <c r="E3488">
        <v>4400.1224000000002</v>
      </c>
      <c r="F3488">
        <v>4437.0352999999996</v>
      </c>
      <c r="O3488">
        <v>4465.2366000000002</v>
      </c>
      <c r="P3488">
        <v>4400.1224000000002</v>
      </c>
    </row>
    <row r="3489" spans="1:16" x14ac:dyDescent="0.25">
      <c r="A3489" s="9">
        <v>43595</v>
      </c>
      <c r="B3489">
        <v>4436.4187000000002</v>
      </c>
      <c r="C3489">
        <v>4521.1071000000002</v>
      </c>
      <c r="D3489">
        <v>4365.2646999999997</v>
      </c>
      <c r="E3489">
        <v>4521.1071000000002</v>
      </c>
      <c r="F3489">
        <v>4436.4187000000002</v>
      </c>
      <c r="O3489">
        <v>4521.1071000000002</v>
      </c>
      <c r="P3489">
        <v>4521.1071000000002</v>
      </c>
    </row>
    <row r="3490" spans="1:16" x14ac:dyDescent="0.25">
      <c r="A3490" s="9">
        <v>43598</v>
      </c>
      <c r="B3490">
        <v>4469.4408000000003</v>
      </c>
      <c r="C3490">
        <v>4495.9564</v>
      </c>
      <c r="D3490">
        <v>4450.9492</v>
      </c>
      <c r="E3490">
        <v>4480.7915000000003</v>
      </c>
      <c r="F3490">
        <v>4469.4408000000003</v>
      </c>
      <c r="O3490">
        <v>4495.9564</v>
      </c>
      <c r="P3490">
        <v>4480.7915000000003</v>
      </c>
    </row>
    <row r="3491" spans="1:16" x14ac:dyDescent="0.25">
      <c r="A3491" s="9">
        <v>43599</v>
      </c>
      <c r="B3491">
        <v>4438.0446000000002</v>
      </c>
      <c r="C3491">
        <v>4488.5707000000002</v>
      </c>
      <c r="D3491">
        <v>4429.616</v>
      </c>
      <c r="E3491">
        <v>4455.7918</v>
      </c>
      <c r="F3491">
        <v>4438.0446000000002</v>
      </c>
      <c r="O3491">
        <v>4488.5707000000002</v>
      </c>
      <c r="P3491">
        <v>4455.7918</v>
      </c>
    </row>
    <row r="3492" spans="1:16" x14ac:dyDescent="0.25">
      <c r="A3492" s="9">
        <v>43600</v>
      </c>
      <c r="B3492">
        <v>4482.1152000000002</v>
      </c>
      <c r="C3492">
        <v>4547.2488999999996</v>
      </c>
      <c r="D3492">
        <v>4482.1152000000002</v>
      </c>
      <c r="E3492">
        <v>4535.7318999999998</v>
      </c>
      <c r="F3492">
        <v>4482.1152000000002</v>
      </c>
      <c r="O3492">
        <v>4547.2488999999996</v>
      </c>
      <c r="P3492">
        <v>4535.7318999999998</v>
      </c>
    </row>
    <row r="3493" spans="1:16" x14ac:dyDescent="0.25">
      <c r="A3493" s="9">
        <v>43601</v>
      </c>
      <c r="B3493">
        <v>4535.1507000000001</v>
      </c>
      <c r="C3493">
        <v>4558.3145999999997</v>
      </c>
      <c r="D3493">
        <v>4527.4067999999997</v>
      </c>
      <c r="E3493">
        <v>4556.4264000000003</v>
      </c>
      <c r="F3493">
        <v>4535.1507000000001</v>
      </c>
      <c r="O3493">
        <v>4558.3145999999997</v>
      </c>
      <c r="P3493">
        <v>4556.4264000000003</v>
      </c>
    </row>
    <row r="3494" spans="1:16" x14ac:dyDescent="0.25">
      <c r="A3494" s="9">
        <v>43602</v>
      </c>
      <c r="B3494">
        <v>4557.1620999999996</v>
      </c>
      <c r="C3494">
        <v>4557.8870999999999</v>
      </c>
      <c r="D3494">
        <v>4426.2340999999997</v>
      </c>
      <c r="E3494">
        <v>4441.8247000000001</v>
      </c>
      <c r="F3494">
        <v>4557.1620999999996</v>
      </c>
      <c r="O3494">
        <v>4557.8870999999999</v>
      </c>
      <c r="P3494">
        <v>4441.8247000000001</v>
      </c>
    </row>
    <row r="3495" spans="1:16" x14ac:dyDescent="0.25">
      <c r="A3495" s="9">
        <v>43605</v>
      </c>
      <c r="B3495">
        <v>4430.0231000000003</v>
      </c>
      <c r="C3495">
        <v>4438.7329</v>
      </c>
      <c r="D3495">
        <v>4361.7046</v>
      </c>
      <c r="E3495">
        <v>4406.0276000000003</v>
      </c>
      <c r="F3495">
        <v>4430.0231000000003</v>
      </c>
      <c r="O3495">
        <v>4438.7329</v>
      </c>
      <c r="P3495">
        <v>4406.0276000000003</v>
      </c>
    </row>
    <row r="3496" spans="1:16" x14ac:dyDescent="0.25">
      <c r="A3496" s="9">
        <v>43606</v>
      </c>
      <c r="B3496">
        <v>4405.8161</v>
      </c>
      <c r="C3496">
        <v>4499.2080999999998</v>
      </c>
      <c r="D3496">
        <v>4403.5259999999998</v>
      </c>
      <c r="E3496">
        <v>4490.1695</v>
      </c>
      <c r="F3496">
        <v>4405.8161</v>
      </c>
      <c r="O3496">
        <v>4499.2080999999998</v>
      </c>
      <c r="P3496">
        <v>4490.1695</v>
      </c>
    </row>
    <row r="3497" spans="1:16" x14ac:dyDescent="0.25">
      <c r="A3497" s="9">
        <v>43607</v>
      </c>
      <c r="B3497">
        <v>4479.7395999999999</v>
      </c>
      <c r="C3497">
        <v>4491.0075999999999</v>
      </c>
      <c r="D3497">
        <v>4446.4395000000004</v>
      </c>
      <c r="E3497">
        <v>4460.0950000000003</v>
      </c>
      <c r="F3497">
        <v>4479.7395999999999</v>
      </c>
      <c r="O3497">
        <v>4491.0075999999999</v>
      </c>
      <c r="P3497">
        <v>4460.0950000000003</v>
      </c>
    </row>
    <row r="3498" spans="1:16" x14ac:dyDescent="0.25">
      <c r="A3498" s="9">
        <v>43608</v>
      </c>
      <c r="B3498">
        <v>4443.0231000000003</v>
      </c>
      <c r="C3498">
        <v>4443.1688000000004</v>
      </c>
      <c r="D3498">
        <v>4384.3127999999997</v>
      </c>
      <c r="E3498">
        <v>4403.7754000000004</v>
      </c>
      <c r="F3498">
        <v>4443.0231000000003</v>
      </c>
      <c r="O3498">
        <v>4443.1688000000004</v>
      </c>
      <c r="P3498">
        <v>4403.7754000000004</v>
      </c>
    </row>
    <row r="3499" spans="1:16" x14ac:dyDescent="0.25">
      <c r="A3499" s="9">
        <v>43609</v>
      </c>
      <c r="B3499">
        <v>4390.2442000000001</v>
      </c>
      <c r="C3499">
        <v>4425.4287999999997</v>
      </c>
      <c r="D3499">
        <v>4373.2114000000001</v>
      </c>
      <c r="E3499">
        <v>4399.0219999999999</v>
      </c>
      <c r="F3499">
        <v>4390.2442000000001</v>
      </c>
      <c r="O3499">
        <v>4425.4287999999997</v>
      </c>
      <c r="P3499">
        <v>4399.0219999999999</v>
      </c>
    </row>
    <row r="3500" spans="1:16" x14ac:dyDescent="0.25">
      <c r="A3500" s="9">
        <v>43612</v>
      </c>
      <c r="B3500">
        <v>4394.7173000000003</v>
      </c>
      <c r="C3500">
        <v>4460.9553999999998</v>
      </c>
      <c r="D3500">
        <v>4357.7691999999997</v>
      </c>
      <c r="E3500">
        <v>4449.3150999999998</v>
      </c>
      <c r="F3500">
        <v>4394.7173000000003</v>
      </c>
      <c r="O3500">
        <v>4460.9553999999998</v>
      </c>
      <c r="P3500">
        <v>4449.3150999999998</v>
      </c>
    </row>
    <row r="3501" spans="1:16" x14ac:dyDescent="0.25">
      <c r="A3501" s="9">
        <v>43613</v>
      </c>
      <c r="B3501">
        <v>4448.4027999999998</v>
      </c>
      <c r="C3501">
        <v>4507.5445</v>
      </c>
      <c r="D3501">
        <v>4439.3317999999999</v>
      </c>
      <c r="E3501">
        <v>4489.7334000000001</v>
      </c>
      <c r="F3501">
        <v>4448.4027999999998</v>
      </c>
      <c r="O3501">
        <v>4507.5445</v>
      </c>
      <c r="P3501">
        <v>4489.7334000000001</v>
      </c>
    </row>
    <row r="3502" spans="1:16" x14ac:dyDescent="0.25">
      <c r="A3502" s="9">
        <v>43614</v>
      </c>
      <c r="B3502">
        <v>4464.3158000000003</v>
      </c>
      <c r="C3502">
        <v>4498.7043999999996</v>
      </c>
      <c r="D3502">
        <v>4455.8406999999997</v>
      </c>
      <c r="E3502">
        <v>4477.0117</v>
      </c>
      <c r="F3502">
        <v>4464.3158000000003</v>
      </c>
      <c r="O3502">
        <v>4498.7043999999996</v>
      </c>
      <c r="P3502">
        <v>4477.0117</v>
      </c>
    </row>
    <row r="3503" spans="1:16" x14ac:dyDescent="0.25">
      <c r="A3503" s="9">
        <v>43615</v>
      </c>
      <c r="B3503">
        <v>4460.9427999999998</v>
      </c>
      <c r="C3503">
        <v>4468.9443000000001</v>
      </c>
      <c r="D3503">
        <v>4421.6201000000001</v>
      </c>
      <c r="E3503">
        <v>4468.9044999999996</v>
      </c>
      <c r="F3503">
        <v>4460.9427999999998</v>
      </c>
      <c r="O3503">
        <v>4468.9443000000001</v>
      </c>
      <c r="P3503">
        <v>4468.9044999999996</v>
      </c>
    </row>
    <row r="3504" spans="1:16" x14ac:dyDescent="0.25">
      <c r="A3504" s="9">
        <v>43616</v>
      </c>
      <c r="B3504">
        <v>4466.2114000000001</v>
      </c>
      <c r="C3504">
        <v>4488.7039000000004</v>
      </c>
      <c r="D3504">
        <v>4448.6288000000004</v>
      </c>
      <c r="E3504">
        <v>4469.5124999999998</v>
      </c>
      <c r="F3504">
        <v>4466.2114000000001</v>
      </c>
      <c r="O3504">
        <v>4488.7039000000004</v>
      </c>
      <c r="P3504">
        <v>4469.5124999999998</v>
      </c>
    </row>
    <row r="3505" spans="1:16" x14ac:dyDescent="0.25">
      <c r="A3505" s="9">
        <v>43619</v>
      </c>
      <c r="B3505">
        <v>4472.8995000000004</v>
      </c>
      <c r="C3505">
        <v>4490.9695000000002</v>
      </c>
      <c r="D3505">
        <v>4414.8396000000002</v>
      </c>
      <c r="E3505">
        <v>4425.7076999999999</v>
      </c>
      <c r="F3505">
        <v>4472.8995000000004</v>
      </c>
      <c r="O3505">
        <v>4490.9695000000002</v>
      </c>
      <c r="P3505">
        <v>4425.7076999999999</v>
      </c>
    </row>
    <row r="3506" spans="1:16" x14ac:dyDescent="0.25">
      <c r="A3506" s="9">
        <v>43620</v>
      </c>
      <c r="B3506">
        <v>4415.924</v>
      </c>
      <c r="C3506">
        <v>4418.6040000000003</v>
      </c>
      <c r="D3506">
        <v>4357.5328</v>
      </c>
      <c r="E3506">
        <v>4377.4695000000002</v>
      </c>
      <c r="F3506">
        <v>4415.924</v>
      </c>
      <c r="O3506">
        <v>4418.6040000000003</v>
      </c>
      <c r="P3506">
        <v>4377.4695000000002</v>
      </c>
    </row>
    <row r="3507" spans="1:16" x14ac:dyDescent="0.25">
      <c r="A3507" s="9">
        <v>43621</v>
      </c>
      <c r="B3507">
        <v>4398.7552999999998</v>
      </c>
      <c r="C3507">
        <v>4408.3248000000003</v>
      </c>
      <c r="D3507">
        <v>4355.6426000000001</v>
      </c>
      <c r="E3507">
        <v>4358.3891000000003</v>
      </c>
      <c r="F3507">
        <v>4398.7552999999998</v>
      </c>
      <c r="O3507">
        <v>4408.3248000000003</v>
      </c>
      <c r="P3507">
        <v>4358.3891000000003</v>
      </c>
    </row>
    <row r="3508" spans="1:16" x14ac:dyDescent="0.25">
      <c r="A3508" s="9">
        <v>43622</v>
      </c>
      <c r="B3508">
        <v>4351.7344999999996</v>
      </c>
      <c r="C3508">
        <v>4351.7344999999996</v>
      </c>
      <c r="D3508">
        <v>4297.5101000000004</v>
      </c>
      <c r="E3508">
        <v>4303.8015999999998</v>
      </c>
      <c r="F3508">
        <v>4351.7344999999996</v>
      </c>
      <c r="O3508">
        <v>4351.7344999999996</v>
      </c>
      <c r="P3508">
        <v>4303.8015999999998</v>
      </c>
    </row>
    <row r="3509" spans="1:16" x14ac:dyDescent="0.25">
      <c r="A3509" s="9">
        <v>43626</v>
      </c>
      <c r="B3509">
        <v>4316.0636999999997</v>
      </c>
      <c r="C3509">
        <v>4364.1593999999996</v>
      </c>
      <c r="D3509">
        <v>4310.2811000000002</v>
      </c>
      <c r="E3509">
        <v>4341.9859999999999</v>
      </c>
      <c r="F3509">
        <v>4316.0636999999997</v>
      </c>
      <c r="O3509">
        <v>4364.1593999999996</v>
      </c>
      <c r="P3509">
        <v>4341.9859999999999</v>
      </c>
    </row>
    <row r="3510" spans="1:16" x14ac:dyDescent="0.25">
      <c r="A3510" s="9">
        <v>43627</v>
      </c>
      <c r="B3510">
        <v>4353.6909999999998</v>
      </c>
      <c r="C3510">
        <v>4461.085</v>
      </c>
      <c r="D3510">
        <v>4351.6707999999999</v>
      </c>
      <c r="E3510">
        <v>4460.8018000000002</v>
      </c>
      <c r="F3510">
        <v>4353.6909999999998</v>
      </c>
      <c r="O3510">
        <v>4461.085</v>
      </c>
      <c r="P3510">
        <v>4460.8018000000002</v>
      </c>
    </row>
    <row r="3511" spans="1:16" x14ac:dyDescent="0.25">
      <c r="A3511" s="9">
        <v>43628</v>
      </c>
      <c r="B3511">
        <v>4445.2910000000002</v>
      </c>
      <c r="C3511">
        <v>4447.1112999999996</v>
      </c>
      <c r="D3511">
        <v>4409.3716999999997</v>
      </c>
      <c r="E3511">
        <v>4416.9965000000002</v>
      </c>
      <c r="F3511">
        <v>4445.2910000000002</v>
      </c>
      <c r="O3511">
        <v>4447.1112999999996</v>
      </c>
      <c r="P3511">
        <v>4416.9965000000002</v>
      </c>
    </row>
    <row r="3512" spans="1:16" x14ac:dyDescent="0.25">
      <c r="A3512" s="9">
        <v>43629</v>
      </c>
      <c r="B3512">
        <v>4404.5212000000001</v>
      </c>
      <c r="C3512">
        <v>4409.6382000000003</v>
      </c>
      <c r="D3512">
        <v>4363.9294</v>
      </c>
      <c r="E3512">
        <v>4402.2030000000004</v>
      </c>
      <c r="F3512">
        <v>4404.5212000000001</v>
      </c>
      <c r="O3512">
        <v>4409.6382000000003</v>
      </c>
      <c r="P3512">
        <v>4402.2030000000004</v>
      </c>
    </row>
    <row r="3513" spans="1:16" x14ac:dyDescent="0.25">
      <c r="A3513" s="9">
        <v>43630</v>
      </c>
      <c r="B3513">
        <v>4404.1679000000004</v>
      </c>
      <c r="C3513">
        <v>4411.4858999999997</v>
      </c>
      <c r="D3513">
        <v>4343.1824999999999</v>
      </c>
      <c r="E3513">
        <v>4357.2443000000003</v>
      </c>
      <c r="F3513">
        <v>4404.1679000000004</v>
      </c>
      <c r="O3513">
        <v>4411.4858999999997</v>
      </c>
      <c r="P3513">
        <v>4357.2443000000003</v>
      </c>
    </row>
    <row r="3514" spans="1:16" x14ac:dyDescent="0.25">
      <c r="A3514" s="9">
        <v>43633</v>
      </c>
      <c r="B3514">
        <v>4351.7740999999996</v>
      </c>
      <c r="C3514">
        <v>4374.7632000000003</v>
      </c>
      <c r="D3514">
        <v>4333.2155000000002</v>
      </c>
      <c r="E3514">
        <v>4355.1310000000003</v>
      </c>
      <c r="F3514">
        <v>4351.7740999999996</v>
      </c>
      <c r="O3514">
        <v>4374.7632000000003</v>
      </c>
      <c r="P3514">
        <v>4355.1310000000003</v>
      </c>
    </row>
    <row r="3515" spans="1:16" x14ac:dyDescent="0.25">
      <c r="A3515" s="9">
        <v>43634</v>
      </c>
      <c r="B3515">
        <v>4355.1313</v>
      </c>
      <c r="C3515">
        <v>4369.4026999999996</v>
      </c>
      <c r="D3515">
        <v>4331.4678999999996</v>
      </c>
      <c r="E3515">
        <v>4350.5059000000001</v>
      </c>
      <c r="F3515">
        <v>4355.1313</v>
      </c>
      <c r="O3515">
        <v>4369.4026999999996</v>
      </c>
      <c r="P3515">
        <v>4350.5059000000001</v>
      </c>
    </row>
    <row r="3516" spans="1:16" x14ac:dyDescent="0.25">
      <c r="A3516" s="9">
        <v>43635</v>
      </c>
      <c r="B3516">
        <v>4416.9795999999997</v>
      </c>
      <c r="C3516">
        <v>4432.0315000000001</v>
      </c>
      <c r="D3516">
        <v>4371.9849999999997</v>
      </c>
      <c r="E3516">
        <v>4373.7491</v>
      </c>
      <c r="F3516">
        <v>4416.9795999999997</v>
      </c>
      <c r="O3516">
        <v>4432.0315000000001</v>
      </c>
      <c r="P3516">
        <v>4373.7491</v>
      </c>
    </row>
    <row r="3517" spans="1:16" x14ac:dyDescent="0.25">
      <c r="A3517" s="9">
        <v>43636</v>
      </c>
      <c r="B3517">
        <v>4374.4597999999996</v>
      </c>
      <c r="C3517">
        <v>4464.2847000000002</v>
      </c>
      <c r="D3517">
        <v>4363.9224000000004</v>
      </c>
      <c r="E3517">
        <v>4446.1374999999998</v>
      </c>
      <c r="F3517">
        <v>4374.4597999999996</v>
      </c>
      <c r="O3517">
        <v>4464.2847000000002</v>
      </c>
      <c r="P3517">
        <v>4446.1374999999998</v>
      </c>
    </row>
    <row r="3518" spans="1:16" x14ac:dyDescent="0.25">
      <c r="A3518" s="9">
        <v>43637</v>
      </c>
      <c r="B3518">
        <v>4441.4218000000001</v>
      </c>
      <c r="C3518">
        <v>4469.0272000000004</v>
      </c>
      <c r="D3518">
        <v>4434.0195999999996</v>
      </c>
      <c r="E3518">
        <v>4449.9507999999996</v>
      </c>
      <c r="F3518">
        <v>4441.4218000000001</v>
      </c>
      <c r="O3518">
        <v>4469.0272000000004</v>
      </c>
      <c r="P3518">
        <v>4449.9507999999996</v>
      </c>
    </row>
    <row r="3519" spans="1:16" x14ac:dyDescent="0.25">
      <c r="A3519" s="9">
        <v>43640</v>
      </c>
      <c r="B3519">
        <v>4449.7286000000004</v>
      </c>
      <c r="C3519">
        <v>4468.0178999999998</v>
      </c>
      <c r="D3519">
        <v>4443.1126000000004</v>
      </c>
      <c r="E3519">
        <v>4465.8858</v>
      </c>
      <c r="F3519">
        <v>4449.7286000000004</v>
      </c>
      <c r="O3519">
        <v>4468.0178999999998</v>
      </c>
      <c r="P3519">
        <v>4465.8858</v>
      </c>
    </row>
    <row r="3520" spans="1:16" x14ac:dyDescent="0.25">
      <c r="A3520" s="9">
        <v>43641</v>
      </c>
      <c r="B3520">
        <v>4459.2098999999998</v>
      </c>
      <c r="C3520">
        <v>4460.1758</v>
      </c>
      <c r="D3520">
        <v>4377.6598000000004</v>
      </c>
      <c r="E3520">
        <v>4413.8150999999998</v>
      </c>
      <c r="F3520">
        <v>4459.2098999999998</v>
      </c>
      <c r="O3520">
        <v>4460.1758</v>
      </c>
      <c r="P3520">
        <v>4413.8150999999998</v>
      </c>
    </row>
    <row r="3521" spans="1:16" x14ac:dyDescent="0.25">
      <c r="A3521" s="9">
        <v>43642</v>
      </c>
      <c r="B3521">
        <v>4401.3536000000004</v>
      </c>
      <c r="C3521">
        <v>4432.1148999999996</v>
      </c>
      <c r="D3521">
        <v>4390.0337</v>
      </c>
      <c r="E3521">
        <v>4416.4573</v>
      </c>
      <c r="F3521">
        <v>4401.3536000000004</v>
      </c>
      <c r="O3521">
        <v>4432.1148999999996</v>
      </c>
      <c r="P3521">
        <v>4416.4573</v>
      </c>
    </row>
    <row r="3522" spans="1:16" x14ac:dyDescent="0.25">
      <c r="A3522" s="9">
        <v>43643</v>
      </c>
      <c r="B3522">
        <v>4422.7128000000002</v>
      </c>
      <c r="C3522">
        <v>4458.6014999999998</v>
      </c>
      <c r="D3522">
        <v>4421.3316000000004</v>
      </c>
      <c r="E3522">
        <v>4438.9166999999998</v>
      </c>
      <c r="F3522">
        <v>4422.7128000000002</v>
      </c>
      <c r="O3522">
        <v>4458.6014999999998</v>
      </c>
      <c r="P3522">
        <v>4438.9166999999998</v>
      </c>
    </row>
    <row r="3523" spans="1:16" x14ac:dyDescent="0.25">
      <c r="A3523" s="9">
        <v>43644</v>
      </c>
      <c r="B3523">
        <v>4425.8235000000004</v>
      </c>
      <c r="C3523">
        <v>4425.8235000000004</v>
      </c>
      <c r="D3523">
        <v>4388.5803999999998</v>
      </c>
      <c r="E3523">
        <v>4406.9071000000004</v>
      </c>
      <c r="F3523">
        <v>4425.8235000000004</v>
      </c>
      <c r="O3523">
        <v>4425.8235000000004</v>
      </c>
      <c r="P3523">
        <v>4406.9071000000004</v>
      </c>
    </row>
    <row r="3524" spans="1:16" x14ac:dyDescent="0.25">
      <c r="A3524" s="9">
        <v>43647</v>
      </c>
      <c r="B3524">
        <v>4465.3741</v>
      </c>
      <c r="C3524">
        <v>4488.8539000000001</v>
      </c>
      <c r="D3524">
        <v>4449.9735000000001</v>
      </c>
      <c r="E3524">
        <v>4486.7653</v>
      </c>
      <c r="F3524">
        <v>4465.3741</v>
      </c>
      <c r="O3524">
        <v>4488.8539000000001</v>
      </c>
      <c r="P3524">
        <v>4486.7653</v>
      </c>
    </row>
    <row r="3525" spans="1:16" x14ac:dyDescent="0.25">
      <c r="A3525" s="9">
        <v>43648</v>
      </c>
      <c r="B3525">
        <v>4485.1489000000001</v>
      </c>
      <c r="C3525">
        <v>4512.1307999999999</v>
      </c>
      <c r="D3525">
        <v>4472.2860000000001</v>
      </c>
      <c r="E3525">
        <v>4511.8725000000004</v>
      </c>
      <c r="F3525">
        <v>4485.1489000000001</v>
      </c>
      <c r="O3525">
        <v>4512.1307999999999</v>
      </c>
      <c r="P3525">
        <v>4511.8725000000004</v>
      </c>
    </row>
    <row r="3526" spans="1:16" x14ac:dyDescent="0.25">
      <c r="A3526" s="9">
        <v>43649</v>
      </c>
      <c r="B3526">
        <v>4501.7775000000001</v>
      </c>
      <c r="C3526">
        <v>4513.3509000000004</v>
      </c>
      <c r="D3526">
        <v>4484.3860000000004</v>
      </c>
      <c r="E3526">
        <v>4501.2197999999999</v>
      </c>
      <c r="F3526">
        <v>4501.7775000000001</v>
      </c>
      <c r="O3526">
        <v>4513.3509000000004</v>
      </c>
      <c r="P3526">
        <v>4501.2197999999999</v>
      </c>
    </row>
    <row r="3527" spans="1:16" x14ac:dyDescent="0.25">
      <c r="A3527" s="9">
        <v>43650</v>
      </c>
      <c r="B3527">
        <v>4506.9870000000001</v>
      </c>
      <c r="C3527">
        <v>4529.8624</v>
      </c>
      <c r="D3527">
        <v>4473.7354999999998</v>
      </c>
      <c r="E3527">
        <v>4491.0135</v>
      </c>
      <c r="F3527">
        <v>4506.9870000000001</v>
      </c>
      <c r="O3527">
        <v>4529.8624</v>
      </c>
      <c r="P3527">
        <v>4491.0135</v>
      </c>
    </row>
    <row r="3528" spans="1:16" x14ac:dyDescent="0.25">
      <c r="A3528" s="9">
        <v>43651</v>
      </c>
      <c r="B3528">
        <v>4488.5446000000002</v>
      </c>
      <c r="C3528">
        <v>4515.0658000000003</v>
      </c>
      <c r="D3528">
        <v>4470.5441000000001</v>
      </c>
      <c r="E3528">
        <v>4508.1217999999999</v>
      </c>
      <c r="F3528">
        <v>4488.5446000000002</v>
      </c>
      <c r="O3528">
        <v>4515.0658000000003</v>
      </c>
      <c r="P3528">
        <v>4508.1217999999999</v>
      </c>
    </row>
    <row r="3529" spans="1:16" x14ac:dyDescent="0.25">
      <c r="A3529" s="9">
        <v>43654</v>
      </c>
      <c r="B3529">
        <v>4492.0864000000001</v>
      </c>
      <c r="C3529">
        <v>4492.6580000000004</v>
      </c>
      <c r="D3529">
        <v>4368.5523000000003</v>
      </c>
      <c r="E3529">
        <v>4391.9857000000002</v>
      </c>
      <c r="F3529">
        <v>4492.0864000000001</v>
      </c>
      <c r="O3529">
        <v>4492.6580000000004</v>
      </c>
      <c r="P3529">
        <v>4391.9857000000002</v>
      </c>
    </row>
    <row r="3530" spans="1:16" x14ac:dyDescent="0.25">
      <c r="A3530" s="9">
        <v>43655</v>
      </c>
      <c r="B3530">
        <v>4389.1903000000002</v>
      </c>
      <c r="C3530">
        <v>4412.5248000000001</v>
      </c>
      <c r="D3530">
        <v>4384.1853000000001</v>
      </c>
      <c r="E3530">
        <v>4404.0334000000003</v>
      </c>
      <c r="F3530">
        <v>4389.1903000000002</v>
      </c>
      <c r="O3530">
        <v>4412.5248000000001</v>
      </c>
      <c r="P3530">
        <v>4404.0334000000003</v>
      </c>
    </row>
    <row r="3531" spans="1:16" x14ac:dyDescent="0.25">
      <c r="A3531" s="9">
        <v>43656</v>
      </c>
      <c r="B3531">
        <v>4416.6153999999997</v>
      </c>
      <c r="C3531">
        <v>4420.0720000000001</v>
      </c>
      <c r="D3531">
        <v>4353.6821</v>
      </c>
      <c r="E3531">
        <v>4367.0150999999996</v>
      </c>
      <c r="F3531">
        <v>4416.6153999999997</v>
      </c>
      <c r="O3531">
        <v>4420.0720000000001</v>
      </c>
      <c r="P3531">
        <v>4367.0150999999996</v>
      </c>
    </row>
    <row r="3532" spans="1:16" x14ac:dyDescent="0.25">
      <c r="A3532" s="9">
        <v>43657</v>
      </c>
      <c r="B3532">
        <v>4384.3431</v>
      </c>
      <c r="C3532">
        <v>4406.4731000000002</v>
      </c>
      <c r="D3532">
        <v>4348.9309999999996</v>
      </c>
      <c r="E3532">
        <v>4360.9748</v>
      </c>
      <c r="F3532">
        <v>4384.3431</v>
      </c>
      <c r="O3532">
        <v>4406.4731000000002</v>
      </c>
      <c r="P3532">
        <v>4360.9748</v>
      </c>
    </row>
    <row r="3533" spans="1:16" x14ac:dyDescent="0.25">
      <c r="A3533" s="9">
        <v>43658</v>
      </c>
      <c r="B3533">
        <v>4356.9161000000004</v>
      </c>
      <c r="C3533">
        <v>4383.8558000000003</v>
      </c>
      <c r="D3533">
        <v>4341.9222</v>
      </c>
      <c r="E3533">
        <v>4374.9530999999997</v>
      </c>
      <c r="F3533">
        <v>4356.9161000000004</v>
      </c>
      <c r="O3533">
        <v>4383.8558000000003</v>
      </c>
      <c r="P3533">
        <v>4374.9530999999997</v>
      </c>
    </row>
    <row r="3534" spans="1:16" x14ac:dyDescent="0.25">
      <c r="A3534" s="9">
        <v>43661</v>
      </c>
      <c r="B3534">
        <v>4369.3193000000001</v>
      </c>
      <c r="C3534">
        <v>4412.2150000000001</v>
      </c>
      <c r="D3534">
        <v>4309.9403000000002</v>
      </c>
      <c r="E3534">
        <v>4400.4132</v>
      </c>
      <c r="F3534">
        <v>4369.3193000000001</v>
      </c>
      <c r="O3534">
        <v>4412.2150000000001</v>
      </c>
      <c r="P3534">
        <v>4400.4132</v>
      </c>
    </row>
    <row r="3535" spans="1:16" x14ac:dyDescent="0.25">
      <c r="A3535" s="9">
        <v>43662</v>
      </c>
      <c r="B3535">
        <v>4397.3858</v>
      </c>
      <c r="C3535">
        <v>4405.4062000000004</v>
      </c>
      <c r="D3535">
        <v>4387.1898000000001</v>
      </c>
      <c r="E3535">
        <v>4399.2022999999999</v>
      </c>
      <c r="F3535">
        <v>4397.3858</v>
      </c>
      <c r="O3535">
        <v>4405.4062000000004</v>
      </c>
      <c r="P3535">
        <v>4399.2022999999999</v>
      </c>
    </row>
    <row r="3536" spans="1:16" x14ac:dyDescent="0.25">
      <c r="A3536" s="9">
        <v>43663</v>
      </c>
      <c r="B3536">
        <v>4391.7485999999999</v>
      </c>
      <c r="C3536">
        <v>4407.7286000000004</v>
      </c>
      <c r="D3536">
        <v>4378.6151</v>
      </c>
      <c r="E3536">
        <v>4394.8238000000001</v>
      </c>
      <c r="F3536">
        <v>4391.7485999999999</v>
      </c>
      <c r="O3536">
        <v>4407.7286000000004</v>
      </c>
      <c r="P3536">
        <v>4394.8238000000001</v>
      </c>
    </row>
    <row r="3537" spans="1:16" x14ac:dyDescent="0.25">
      <c r="A3537" s="9">
        <v>43664</v>
      </c>
      <c r="B3537">
        <v>4376.4621999999999</v>
      </c>
      <c r="C3537">
        <v>4376.4621999999999</v>
      </c>
      <c r="D3537">
        <v>4330.6489000000001</v>
      </c>
      <c r="E3537">
        <v>4330.7754999999997</v>
      </c>
      <c r="F3537">
        <v>4376.4621999999999</v>
      </c>
      <c r="O3537">
        <v>4376.4621999999999</v>
      </c>
      <c r="P3537">
        <v>4330.7754999999997</v>
      </c>
    </row>
    <row r="3538" spans="1:16" x14ac:dyDescent="0.25">
      <c r="A3538" s="9">
        <v>43665</v>
      </c>
      <c r="B3538">
        <v>4338.3648000000003</v>
      </c>
      <c r="C3538">
        <v>4379.0196999999998</v>
      </c>
      <c r="D3538">
        <v>4338.3648000000003</v>
      </c>
      <c r="E3538">
        <v>4356.6629999999996</v>
      </c>
      <c r="F3538">
        <v>4338.3648000000003</v>
      </c>
      <c r="O3538">
        <v>4379.0196999999998</v>
      </c>
      <c r="P3538">
        <v>4356.6629999999996</v>
      </c>
    </row>
    <row r="3539" spans="1:16" x14ac:dyDescent="0.25">
      <c r="A3539" s="9">
        <v>43668</v>
      </c>
      <c r="B3539">
        <v>4357.6749</v>
      </c>
      <c r="C3539">
        <v>4357.6749</v>
      </c>
      <c r="D3539">
        <v>4288.6750000000002</v>
      </c>
      <c r="E3539">
        <v>4303.8912</v>
      </c>
      <c r="F3539">
        <v>4357.6749</v>
      </c>
      <c r="O3539">
        <v>4357.6749</v>
      </c>
      <c r="P3539">
        <v>4303.8912</v>
      </c>
    </row>
    <row r="3540" spans="1:16" x14ac:dyDescent="0.25">
      <c r="A3540" s="9">
        <v>43669</v>
      </c>
      <c r="B3540">
        <v>4307.0565999999999</v>
      </c>
      <c r="C3540">
        <v>4325.1561000000002</v>
      </c>
      <c r="D3540">
        <v>4296.0050000000001</v>
      </c>
      <c r="E3540">
        <v>4324.9480000000003</v>
      </c>
      <c r="F3540">
        <v>4307.0565999999999</v>
      </c>
      <c r="O3540">
        <v>4325.1561000000002</v>
      </c>
      <c r="P3540">
        <v>4324.9480000000003</v>
      </c>
    </row>
    <row r="3541" spans="1:16" x14ac:dyDescent="0.25">
      <c r="A3541" s="9">
        <v>43670</v>
      </c>
      <c r="B3541">
        <v>4333.8782000000001</v>
      </c>
      <c r="C3541">
        <v>4370.0643</v>
      </c>
      <c r="D3541">
        <v>4332.9854999999998</v>
      </c>
      <c r="E3541">
        <v>4348.9615999999996</v>
      </c>
      <c r="F3541">
        <v>4333.8782000000001</v>
      </c>
      <c r="O3541">
        <v>4370.0643</v>
      </c>
      <c r="P3541">
        <v>4348.9615999999996</v>
      </c>
    </row>
    <row r="3542" spans="1:16" x14ac:dyDescent="0.25">
      <c r="A3542" s="9">
        <v>43671</v>
      </c>
      <c r="B3542">
        <v>4351.3756000000003</v>
      </c>
      <c r="C3542">
        <v>4362.6508000000003</v>
      </c>
      <c r="D3542">
        <v>4336.4634999999998</v>
      </c>
      <c r="E3542">
        <v>4361.7969000000003</v>
      </c>
      <c r="F3542">
        <v>4351.3756000000003</v>
      </c>
      <c r="O3542">
        <v>4362.6508000000003</v>
      </c>
      <c r="P3542">
        <v>4361.7969000000003</v>
      </c>
    </row>
    <row r="3543" spans="1:16" x14ac:dyDescent="0.25">
      <c r="A3543" s="9">
        <v>43672</v>
      </c>
      <c r="B3543">
        <v>4355.5553</v>
      </c>
      <c r="C3543">
        <v>4378.9668000000001</v>
      </c>
      <c r="D3543">
        <v>4348.7662</v>
      </c>
      <c r="E3543">
        <v>4372.9903000000004</v>
      </c>
      <c r="F3543">
        <v>4355.5553</v>
      </c>
      <c r="O3543">
        <v>4378.9668000000001</v>
      </c>
      <c r="P3543">
        <v>4372.9903000000004</v>
      </c>
    </row>
    <row r="3544" spans="1:16" x14ac:dyDescent="0.25">
      <c r="A3544" s="9">
        <v>43675</v>
      </c>
      <c r="B3544">
        <v>4375.9840999999997</v>
      </c>
      <c r="C3544">
        <v>4377.3671000000004</v>
      </c>
      <c r="D3544">
        <v>4354.7779</v>
      </c>
      <c r="E3544">
        <v>4368.1196</v>
      </c>
      <c r="F3544">
        <v>4375.9840999999997</v>
      </c>
      <c r="O3544">
        <v>4377.3671000000004</v>
      </c>
      <c r="P3544">
        <v>4368.1196</v>
      </c>
    </row>
    <row r="3545" spans="1:16" x14ac:dyDescent="0.25">
      <c r="A3545" s="9">
        <v>43676</v>
      </c>
      <c r="B3545">
        <v>4374.2968000000001</v>
      </c>
      <c r="C3545">
        <v>4408.9354999999996</v>
      </c>
      <c r="D3545">
        <v>4374.29</v>
      </c>
      <c r="E3545">
        <v>4393.8581000000004</v>
      </c>
      <c r="F3545">
        <v>4374.2968000000001</v>
      </c>
      <c r="O3545">
        <v>4408.9354999999996</v>
      </c>
      <c r="P3545">
        <v>4393.8581000000004</v>
      </c>
    </row>
    <row r="3546" spans="1:16" x14ac:dyDescent="0.25">
      <c r="A3546" s="9">
        <v>43677</v>
      </c>
      <c r="B3546">
        <v>4384.6653999999999</v>
      </c>
      <c r="C3546">
        <v>4384.9673000000003</v>
      </c>
      <c r="D3546">
        <v>4348.6025</v>
      </c>
      <c r="E3546">
        <v>4350.9547000000002</v>
      </c>
      <c r="F3546">
        <v>4384.6653999999999</v>
      </c>
      <c r="O3546">
        <v>4384.9673000000003</v>
      </c>
      <c r="P3546">
        <v>4350.9547000000002</v>
      </c>
    </row>
    <row r="3547" spans="1:16" x14ac:dyDescent="0.25">
      <c r="A3547" s="9">
        <v>43678</v>
      </c>
      <c r="B3547">
        <v>4339.5861999999997</v>
      </c>
      <c r="C3547">
        <v>4349.7313999999997</v>
      </c>
      <c r="D3547">
        <v>4306.5060000000003</v>
      </c>
      <c r="E3547">
        <v>4320.2128000000002</v>
      </c>
      <c r="F3547">
        <v>4339.5861999999997</v>
      </c>
      <c r="O3547">
        <v>4349.7313999999997</v>
      </c>
      <c r="P3547">
        <v>4320.2128000000002</v>
      </c>
    </row>
    <row r="3548" spans="1:16" x14ac:dyDescent="0.25">
      <c r="A3548" s="9">
        <v>43679</v>
      </c>
      <c r="B3548">
        <v>4250.7058999999999</v>
      </c>
      <c r="C3548">
        <v>4256.9939999999997</v>
      </c>
      <c r="D3548">
        <v>4227.1619000000001</v>
      </c>
      <c r="E3548">
        <v>4253.1394</v>
      </c>
      <c r="F3548">
        <v>4250.7058999999999</v>
      </c>
      <c r="O3548">
        <v>4256.9939999999997</v>
      </c>
      <c r="P3548">
        <v>4253.1394</v>
      </c>
    </row>
    <row r="3549" spans="1:16" x14ac:dyDescent="0.25">
      <c r="A3549" s="9">
        <v>43682</v>
      </c>
      <c r="B3549">
        <v>4240.3828000000003</v>
      </c>
      <c r="C3549">
        <v>4244.5124999999998</v>
      </c>
      <c r="D3549">
        <v>4184.1585999999998</v>
      </c>
      <c r="E3549">
        <v>4184.1585999999998</v>
      </c>
      <c r="F3549">
        <v>4240.3828000000003</v>
      </c>
      <c r="O3549">
        <v>4244.5124999999998</v>
      </c>
      <c r="P3549">
        <v>4184.1585999999998</v>
      </c>
    </row>
    <row r="3550" spans="1:16" x14ac:dyDescent="0.25">
      <c r="A3550" s="9">
        <v>43683</v>
      </c>
      <c r="B3550">
        <v>4122.4269000000004</v>
      </c>
      <c r="C3550">
        <v>4122.4269000000004</v>
      </c>
      <c r="D3550">
        <v>4047.9445000000001</v>
      </c>
      <c r="E3550">
        <v>4109.8134</v>
      </c>
      <c r="F3550">
        <v>4122.4269000000004</v>
      </c>
      <c r="O3550">
        <v>4122.4269000000004</v>
      </c>
      <c r="P3550">
        <v>4109.8134</v>
      </c>
    </row>
    <row r="3551" spans="1:16" x14ac:dyDescent="0.25">
      <c r="A3551" s="9">
        <v>43684</v>
      </c>
      <c r="B3551">
        <v>4126.9579999999996</v>
      </c>
      <c r="C3551">
        <v>4133.4027999999998</v>
      </c>
      <c r="D3551">
        <v>4098.5478000000003</v>
      </c>
      <c r="E3551">
        <v>4099.1431000000002</v>
      </c>
      <c r="F3551">
        <v>4126.9579999999996</v>
      </c>
      <c r="O3551">
        <v>4133.4027999999998</v>
      </c>
      <c r="P3551">
        <v>4099.1431000000002</v>
      </c>
    </row>
    <row r="3552" spans="1:16" x14ac:dyDescent="0.25">
      <c r="A3552" s="9">
        <v>43685</v>
      </c>
      <c r="B3552">
        <v>4113.6535000000003</v>
      </c>
      <c r="C3552">
        <v>4134.3496999999998</v>
      </c>
      <c r="D3552">
        <v>4113.5906999999997</v>
      </c>
      <c r="E3552">
        <v>4129.1967000000004</v>
      </c>
      <c r="F3552">
        <v>4113.6535000000003</v>
      </c>
      <c r="O3552">
        <v>4134.3496999999998</v>
      </c>
      <c r="P3552">
        <v>4129.1967000000004</v>
      </c>
    </row>
    <row r="3553" spans="1:16" x14ac:dyDescent="0.25">
      <c r="A3553" s="9">
        <v>43686</v>
      </c>
      <c r="B3553">
        <v>4139.9606000000003</v>
      </c>
      <c r="C3553">
        <v>4147.3964999999998</v>
      </c>
      <c r="D3553">
        <v>4085.6192999999998</v>
      </c>
      <c r="E3553">
        <v>4091.6853000000001</v>
      </c>
      <c r="F3553">
        <v>4139.9606000000003</v>
      </c>
      <c r="O3553">
        <v>4147.3964999999998</v>
      </c>
      <c r="P3553">
        <v>4091.6853000000001</v>
      </c>
    </row>
    <row r="3554" spans="1:16" x14ac:dyDescent="0.25">
      <c r="A3554" s="9">
        <v>43689</v>
      </c>
      <c r="B3554">
        <v>4094.7511</v>
      </c>
      <c r="C3554">
        <v>4151.9733999999999</v>
      </c>
      <c r="D3554">
        <v>4092.1505999999999</v>
      </c>
      <c r="E3554">
        <v>4151.9733999999999</v>
      </c>
      <c r="F3554">
        <v>4094.7511</v>
      </c>
      <c r="O3554">
        <v>4151.9733999999999</v>
      </c>
      <c r="P3554">
        <v>4151.9733999999999</v>
      </c>
    </row>
    <row r="3555" spans="1:16" x14ac:dyDescent="0.25">
      <c r="A3555" s="9">
        <v>43690</v>
      </c>
      <c r="B3555">
        <v>4123.5352000000003</v>
      </c>
      <c r="C3555">
        <v>4129.7659000000003</v>
      </c>
      <c r="D3555">
        <v>4107.3441000000003</v>
      </c>
      <c r="E3555">
        <v>4117.7929999999997</v>
      </c>
      <c r="F3555">
        <v>4123.5352000000003</v>
      </c>
      <c r="O3555">
        <v>4129.7659000000003</v>
      </c>
      <c r="P3555">
        <v>4117.7929999999997</v>
      </c>
    </row>
    <row r="3556" spans="1:16" x14ac:dyDescent="0.25">
      <c r="A3556" s="9">
        <v>43691</v>
      </c>
      <c r="B3556">
        <v>4159.2401</v>
      </c>
      <c r="C3556">
        <v>4169.9264999999996</v>
      </c>
      <c r="D3556">
        <v>4134.4980999999998</v>
      </c>
      <c r="E3556">
        <v>4138.5042000000003</v>
      </c>
      <c r="F3556">
        <v>4159.2401</v>
      </c>
      <c r="O3556">
        <v>4169.9264999999996</v>
      </c>
      <c r="P3556">
        <v>4138.5042000000003</v>
      </c>
    </row>
    <row r="3557" spans="1:16" x14ac:dyDescent="0.25">
      <c r="A3557" s="9">
        <v>43692</v>
      </c>
      <c r="B3557">
        <v>4074.8955999999998</v>
      </c>
      <c r="C3557">
        <v>4150.5384999999997</v>
      </c>
      <c r="D3557">
        <v>4063.9985000000001</v>
      </c>
      <c r="E3557">
        <v>4146.7767000000003</v>
      </c>
      <c r="F3557">
        <v>4074.8955999999998</v>
      </c>
      <c r="O3557">
        <v>4150.5384999999997</v>
      </c>
      <c r="P3557">
        <v>4146.7767000000003</v>
      </c>
    </row>
    <row r="3558" spans="1:16" x14ac:dyDescent="0.25">
      <c r="A3558" s="9">
        <v>43693</v>
      </c>
      <c r="B3558">
        <v>4145.2233999999999</v>
      </c>
      <c r="C3558">
        <v>4172.3680999999997</v>
      </c>
      <c r="D3558">
        <v>4137.1679999999997</v>
      </c>
      <c r="E3558">
        <v>4151.9480999999996</v>
      </c>
      <c r="F3558">
        <v>4145.2233999999999</v>
      </c>
      <c r="O3558">
        <v>4172.3680999999997</v>
      </c>
      <c r="P3558">
        <v>4151.9480999999996</v>
      </c>
    </row>
    <row r="3559" spans="1:16" x14ac:dyDescent="0.25">
      <c r="A3559" s="9">
        <v>43696</v>
      </c>
      <c r="B3559">
        <v>4184.1004999999996</v>
      </c>
      <c r="C3559">
        <v>4232.7618000000002</v>
      </c>
      <c r="D3559">
        <v>4171.3942999999999</v>
      </c>
      <c r="E3559">
        <v>4232.7618000000002</v>
      </c>
      <c r="F3559">
        <v>4184.1004999999996</v>
      </c>
      <c r="O3559">
        <v>4232.7618000000002</v>
      </c>
      <c r="P3559">
        <v>4232.7618000000002</v>
      </c>
    </row>
    <row r="3560" spans="1:16" x14ac:dyDescent="0.25">
      <c r="A3560" s="9">
        <v>43697</v>
      </c>
      <c r="B3560">
        <v>4232.8810999999996</v>
      </c>
      <c r="C3560">
        <v>4240.5401000000002</v>
      </c>
      <c r="D3560">
        <v>4215.4673000000003</v>
      </c>
      <c r="E3560">
        <v>4230.3765999999996</v>
      </c>
      <c r="F3560">
        <v>4232.8810999999996</v>
      </c>
      <c r="O3560">
        <v>4240.5401000000002</v>
      </c>
      <c r="P3560">
        <v>4230.3765999999996</v>
      </c>
    </row>
    <row r="3561" spans="1:16" x14ac:dyDescent="0.25">
      <c r="A3561" s="9">
        <v>43698</v>
      </c>
      <c r="B3561">
        <v>4222.9701999999997</v>
      </c>
      <c r="C3561">
        <v>4236.4059999999999</v>
      </c>
      <c r="D3561">
        <v>4216.4605000000001</v>
      </c>
      <c r="E3561">
        <v>4222.6846999999998</v>
      </c>
      <c r="F3561">
        <v>4222.9701999999997</v>
      </c>
      <c r="O3561">
        <v>4236.4059999999999</v>
      </c>
      <c r="P3561">
        <v>4222.6846999999998</v>
      </c>
    </row>
    <row r="3562" spans="1:16" x14ac:dyDescent="0.25">
      <c r="A3562" s="9">
        <v>43699</v>
      </c>
      <c r="B3562">
        <v>4228.6530000000002</v>
      </c>
      <c r="C3562">
        <v>4230.4485999999997</v>
      </c>
      <c r="D3562">
        <v>4197.8364000000001</v>
      </c>
      <c r="E3562">
        <v>4220.3954999999996</v>
      </c>
      <c r="F3562">
        <v>4228.6530000000002</v>
      </c>
      <c r="O3562">
        <v>4230.4485999999997</v>
      </c>
      <c r="P3562">
        <v>4220.3954999999996</v>
      </c>
    </row>
    <row r="3563" spans="1:16" x14ac:dyDescent="0.25">
      <c r="A3563" s="9">
        <v>43700</v>
      </c>
      <c r="B3563">
        <v>4218.8834999999999</v>
      </c>
      <c r="C3563">
        <v>4234.4939999999997</v>
      </c>
      <c r="D3563">
        <v>4211.21</v>
      </c>
      <c r="E3563">
        <v>4229.0487000000003</v>
      </c>
      <c r="F3563">
        <v>4218.8834999999999</v>
      </c>
      <c r="O3563">
        <v>4234.4939999999997</v>
      </c>
      <c r="P3563">
        <v>4229.0487000000003</v>
      </c>
    </row>
    <row r="3564" spans="1:16" x14ac:dyDescent="0.25">
      <c r="A3564" s="9">
        <v>43703</v>
      </c>
      <c r="B3564">
        <v>4161.6031000000003</v>
      </c>
      <c r="C3564">
        <v>4192.4035000000003</v>
      </c>
      <c r="D3564">
        <v>4154.5735999999997</v>
      </c>
      <c r="E3564">
        <v>4181.7443000000003</v>
      </c>
      <c r="F3564">
        <v>4161.6031000000003</v>
      </c>
      <c r="O3564">
        <v>4192.4035000000003</v>
      </c>
      <c r="P3564">
        <v>4181.7443000000003</v>
      </c>
    </row>
    <row r="3565" spans="1:16" x14ac:dyDescent="0.25">
      <c r="A3565" s="9">
        <v>43704</v>
      </c>
      <c r="B3565">
        <v>4197.3131000000003</v>
      </c>
      <c r="C3565">
        <v>4261.0315000000001</v>
      </c>
      <c r="D3565">
        <v>4197.3131000000003</v>
      </c>
      <c r="E3565">
        <v>4236.4421000000002</v>
      </c>
      <c r="F3565">
        <v>4197.3131000000003</v>
      </c>
      <c r="O3565">
        <v>4261.0315000000001</v>
      </c>
      <c r="P3565">
        <v>4236.4421000000002</v>
      </c>
    </row>
    <row r="3566" spans="1:16" x14ac:dyDescent="0.25">
      <c r="A3566" s="9">
        <v>43705</v>
      </c>
      <c r="B3566">
        <v>4241.4179999999997</v>
      </c>
      <c r="C3566">
        <v>4263.0644000000002</v>
      </c>
      <c r="D3566">
        <v>4224.6162999999997</v>
      </c>
      <c r="E3566">
        <v>4240.3692000000001</v>
      </c>
      <c r="F3566">
        <v>4241.4179999999997</v>
      </c>
      <c r="O3566">
        <v>4263.0644000000002</v>
      </c>
      <c r="P3566">
        <v>4240.3692000000001</v>
      </c>
    </row>
    <row r="3567" spans="1:16" x14ac:dyDescent="0.25">
      <c r="A3567" s="9">
        <v>43706</v>
      </c>
      <c r="B3567">
        <v>4246.0915000000005</v>
      </c>
      <c r="C3567">
        <v>4247.1423000000004</v>
      </c>
      <c r="D3567">
        <v>4204.3932999999997</v>
      </c>
      <c r="E3567">
        <v>4219.5649000000003</v>
      </c>
      <c r="F3567">
        <v>4246.0915000000005</v>
      </c>
      <c r="O3567">
        <v>4247.1423000000004</v>
      </c>
      <c r="P3567">
        <v>4219.5649000000003</v>
      </c>
    </row>
    <row r="3568" spans="1:16" x14ac:dyDescent="0.25">
      <c r="A3568" s="9">
        <v>43707</v>
      </c>
      <c r="B3568">
        <v>4239.9791999999998</v>
      </c>
      <c r="C3568">
        <v>4249.5576000000001</v>
      </c>
      <c r="D3568">
        <v>4184.3912</v>
      </c>
      <c r="E3568">
        <v>4196.7732999999998</v>
      </c>
      <c r="F3568">
        <v>4239.9791999999998</v>
      </c>
      <c r="O3568">
        <v>4249.5576000000001</v>
      </c>
      <c r="P3568">
        <v>4196.7732999999998</v>
      </c>
    </row>
    <row r="3569" spans="1:16" x14ac:dyDescent="0.25">
      <c r="A3569" s="9">
        <v>43710</v>
      </c>
      <c r="B3569">
        <v>4199.8846999999996</v>
      </c>
      <c r="C3569">
        <v>4265.3847999999998</v>
      </c>
      <c r="D3569">
        <v>4195.2662</v>
      </c>
      <c r="E3569">
        <v>4257.8690999999999</v>
      </c>
      <c r="F3569">
        <v>4199.8846999999996</v>
      </c>
      <c r="O3569">
        <v>4265.3847999999998</v>
      </c>
      <c r="P3569">
        <v>4257.8690999999999</v>
      </c>
    </row>
    <row r="3570" spans="1:16" x14ac:dyDescent="0.25">
      <c r="A3570" s="9">
        <v>43711</v>
      </c>
      <c r="B3570">
        <v>4261.3774000000003</v>
      </c>
      <c r="C3570">
        <v>4265.1450999999997</v>
      </c>
      <c r="D3570">
        <v>4239.5083000000004</v>
      </c>
      <c r="E3570">
        <v>4265.1450999999997</v>
      </c>
      <c r="F3570">
        <v>4261.3774000000003</v>
      </c>
      <c r="O3570">
        <v>4265.1450999999997</v>
      </c>
      <c r="P3570">
        <v>4265.1450999999997</v>
      </c>
    </row>
    <row r="3571" spans="1:16" x14ac:dyDescent="0.25">
      <c r="A3571" s="9">
        <v>43712</v>
      </c>
      <c r="B3571">
        <v>4262.7523000000001</v>
      </c>
      <c r="C3571">
        <v>4319.3989000000001</v>
      </c>
      <c r="D3571">
        <v>4257.7467999999999</v>
      </c>
      <c r="E3571">
        <v>4319.3989000000001</v>
      </c>
      <c r="F3571">
        <v>4262.7523000000001</v>
      </c>
      <c r="O3571">
        <v>4319.3989000000001</v>
      </c>
      <c r="P3571">
        <v>4319.3989000000001</v>
      </c>
    </row>
    <row r="3572" spans="1:16" x14ac:dyDescent="0.25">
      <c r="A3572" s="9">
        <v>43713</v>
      </c>
      <c r="B3572">
        <v>4337.3006999999998</v>
      </c>
      <c r="C3572">
        <v>4391.7443999999996</v>
      </c>
      <c r="D3572">
        <v>4337.3006999999998</v>
      </c>
      <c r="E3572">
        <v>4343.9210000000003</v>
      </c>
      <c r="F3572">
        <v>4337.3006999999998</v>
      </c>
      <c r="O3572">
        <v>4391.7443999999996</v>
      </c>
      <c r="P3572">
        <v>4343.9210000000003</v>
      </c>
    </row>
    <row r="3573" spans="1:16" x14ac:dyDescent="0.25">
      <c r="A3573" s="9">
        <v>43714</v>
      </c>
      <c r="B3573">
        <v>4358.3323</v>
      </c>
      <c r="C3573">
        <v>4373.7624999999998</v>
      </c>
      <c r="D3573">
        <v>4351.6984000000002</v>
      </c>
      <c r="E3573">
        <v>4373.7624999999998</v>
      </c>
      <c r="F3573">
        <v>4358.3323</v>
      </c>
      <c r="O3573">
        <v>4373.7624999999998</v>
      </c>
      <c r="P3573">
        <v>4373.7624999999998</v>
      </c>
    </row>
    <row r="3574" spans="1:16" x14ac:dyDescent="0.25">
      <c r="A3574" s="9">
        <v>43717</v>
      </c>
      <c r="B3574">
        <v>4412.5128000000004</v>
      </c>
      <c r="C3574">
        <v>4416.9286000000002</v>
      </c>
      <c r="D3574">
        <v>4375.1795000000002</v>
      </c>
      <c r="E3574">
        <v>4401.2740000000003</v>
      </c>
      <c r="F3574">
        <v>4412.5128000000004</v>
      </c>
      <c r="O3574">
        <v>4416.9286000000002</v>
      </c>
      <c r="P3574">
        <v>4401.2740000000003</v>
      </c>
    </row>
    <row r="3575" spans="1:16" x14ac:dyDescent="0.25">
      <c r="A3575" s="9">
        <v>43718</v>
      </c>
      <c r="B3575">
        <v>4400.6142</v>
      </c>
      <c r="C3575">
        <v>4400.6142</v>
      </c>
      <c r="D3575">
        <v>4364.4336999999996</v>
      </c>
      <c r="E3575">
        <v>4381.2487000000001</v>
      </c>
      <c r="F3575">
        <v>4400.6142</v>
      </c>
      <c r="O3575">
        <v>4400.6142</v>
      </c>
      <c r="P3575">
        <v>4381.2487000000001</v>
      </c>
    </row>
    <row r="3576" spans="1:16" x14ac:dyDescent="0.25">
      <c r="A3576" s="9">
        <v>43719</v>
      </c>
      <c r="B3576">
        <v>4389.9059999999999</v>
      </c>
      <c r="C3576">
        <v>4389.9059999999999</v>
      </c>
      <c r="D3576">
        <v>4358.5815000000002</v>
      </c>
      <c r="E3576">
        <v>4365.5174999999999</v>
      </c>
      <c r="F3576">
        <v>4389.9059999999999</v>
      </c>
      <c r="O3576">
        <v>4389.9059999999999</v>
      </c>
      <c r="P3576">
        <v>4365.5174999999999</v>
      </c>
    </row>
    <row r="3577" spans="1:16" x14ac:dyDescent="0.25">
      <c r="A3577" s="9">
        <v>43720</v>
      </c>
      <c r="B3577">
        <v>4378.2883000000002</v>
      </c>
      <c r="C3577">
        <v>4399.3762999999999</v>
      </c>
      <c r="D3577">
        <v>4365.4103999999998</v>
      </c>
      <c r="E3577">
        <v>4393.2915000000003</v>
      </c>
      <c r="F3577">
        <v>4378.2883000000002</v>
      </c>
      <c r="O3577">
        <v>4399.3762999999999</v>
      </c>
      <c r="P3577">
        <v>4393.2915000000003</v>
      </c>
    </row>
    <row r="3578" spans="1:16" x14ac:dyDescent="0.25">
      <c r="A3578" s="9">
        <v>43724</v>
      </c>
      <c r="B3578">
        <v>4409.7169000000004</v>
      </c>
      <c r="C3578">
        <v>4409.9745999999996</v>
      </c>
      <c r="D3578">
        <v>4379.5493999999999</v>
      </c>
      <c r="E3578">
        <v>4393.7295000000004</v>
      </c>
      <c r="F3578">
        <v>4409.7169000000004</v>
      </c>
      <c r="O3578">
        <v>4409.9745999999996</v>
      </c>
      <c r="P3578">
        <v>4393.7295000000004</v>
      </c>
    </row>
    <row r="3579" spans="1:16" x14ac:dyDescent="0.25">
      <c r="A3579" s="9">
        <v>43725</v>
      </c>
      <c r="B3579">
        <v>4385.8337000000001</v>
      </c>
      <c r="C3579">
        <v>4386.2587000000003</v>
      </c>
      <c r="D3579">
        <v>4310.3936999999996</v>
      </c>
      <c r="E3579">
        <v>4320.9413999999997</v>
      </c>
      <c r="F3579">
        <v>4385.8337000000001</v>
      </c>
      <c r="O3579">
        <v>4386.2587000000003</v>
      </c>
      <c r="P3579">
        <v>4320.9413999999997</v>
      </c>
    </row>
    <row r="3580" spans="1:16" x14ac:dyDescent="0.25">
      <c r="A3580" s="9">
        <v>43726</v>
      </c>
      <c r="B3580">
        <v>4329.2870999999996</v>
      </c>
      <c r="C3580">
        <v>4356.0713999999998</v>
      </c>
      <c r="D3580">
        <v>4326.5693000000001</v>
      </c>
      <c r="E3580">
        <v>4346.5861999999997</v>
      </c>
      <c r="F3580">
        <v>4329.2870999999996</v>
      </c>
      <c r="O3580">
        <v>4356.0713999999998</v>
      </c>
      <c r="P3580">
        <v>4346.5861999999997</v>
      </c>
    </row>
    <row r="3581" spans="1:16" x14ac:dyDescent="0.25">
      <c r="A3581" s="9">
        <v>43727</v>
      </c>
      <c r="B3581">
        <v>4355.6947</v>
      </c>
      <c r="C3581">
        <v>4355.6947</v>
      </c>
      <c r="D3581">
        <v>4326.6157999999996</v>
      </c>
      <c r="E3581">
        <v>4355.5272000000004</v>
      </c>
      <c r="F3581">
        <v>4355.6947</v>
      </c>
      <c r="O3581">
        <v>4355.6947</v>
      </c>
      <c r="P3581">
        <v>4355.5272000000004</v>
      </c>
    </row>
    <row r="3582" spans="1:16" x14ac:dyDescent="0.25">
      <c r="A3582" s="9">
        <v>43728</v>
      </c>
      <c r="B3582">
        <v>4362.0338000000002</v>
      </c>
      <c r="C3582">
        <v>4373.0511999999999</v>
      </c>
      <c r="D3582">
        <v>4352.9489000000003</v>
      </c>
      <c r="E3582">
        <v>4367.6230999999998</v>
      </c>
      <c r="F3582">
        <v>4362.0338000000002</v>
      </c>
      <c r="O3582">
        <v>4373.0511999999999</v>
      </c>
      <c r="P3582">
        <v>4367.6230999999998</v>
      </c>
    </row>
    <row r="3583" spans="1:16" x14ac:dyDescent="0.25">
      <c r="A3583" s="9">
        <v>43731</v>
      </c>
      <c r="B3583">
        <v>4351.5276000000003</v>
      </c>
      <c r="C3583">
        <v>4351.5276000000003</v>
      </c>
      <c r="D3583">
        <v>4283.5775000000003</v>
      </c>
      <c r="E3583">
        <v>4309.9998999999998</v>
      </c>
      <c r="F3583">
        <v>4351.5276000000003</v>
      </c>
      <c r="O3583">
        <v>4351.5276000000003</v>
      </c>
      <c r="P3583">
        <v>4309.9998999999998</v>
      </c>
    </row>
    <row r="3584" spans="1:16" x14ac:dyDescent="0.25">
      <c r="A3584" s="9">
        <v>43732</v>
      </c>
      <c r="B3584">
        <v>4309.1966000000002</v>
      </c>
      <c r="C3584">
        <v>4337.8954999999996</v>
      </c>
      <c r="D3584">
        <v>4292.7034999999996</v>
      </c>
      <c r="E3584">
        <v>4312.8501999999999</v>
      </c>
      <c r="F3584">
        <v>4309.1966000000002</v>
      </c>
      <c r="O3584">
        <v>4337.8954999999996</v>
      </c>
      <c r="P3584">
        <v>4312.8501999999999</v>
      </c>
    </row>
    <row r="3585" spans="1:16" x14ac:dyDescent="0.25">
      <c r="A3585" s="9">
        <v>43733</v>
      </c>
      <c r="B3585">
        <v>4299.2977000000001</v>
      </c>
      <c r="C3585">
        <v>4299.3014000000003</v>
      </c>
      <c r="D3585">
        <v>4255.6778000000004</v>
      </c>
      <c r="E3585">
        <v>4255.6940000000004</v>
      </c>
      <c r="F3585">
        <v>4299.2977000000001</v>
      </c>
      <c r="O3585">
        <v>4299.3014000000003</v>
      </c>
      <c r="P3585">
        <v>4255.6940000000004</v>
      </c>
    </row>
    <row r="3586" spans="1:16" x14ac:dyDescent="0.25">
      <c r="A3586" s="9">
        <v>43734</v>
      </c>
      <c r="B3586">
        <v>4264.5204999999996</v>
      </c>
      <c r="C3586">
        <v>4272.1823999999997</v>
      </c>
      <c r="D3586">
        <v>4225.5056999999997</v>
      </c>
      <c r="E3586">
        <v>4227.6949000000004</v>
      </c>
      <c r="F3586">
        <v>4264.5204999999996</v>
      </c>
      <c r="O3586">
        <v>4272.1823999999997</v>
      </c>
      <c r="P3586">
        <v>4227.6949000000004</v>
      </c>
    </row>
    <row r="3587" spans="1:16" x14ac:dyDescent="0.25">
      <c r="A3587" s="9">
        <v>43735</v>
      </c>
      <c r="B3587">
        <v>4233.0316000000003</v>
      </c>
      <c r="C3587">
        <v>4233.8100999999997</v>
      </c>
      <c r="D3587">
        <v>4212.1354000000001</v>
      </c>
      <c r="E3587">
        <v>4216.9991</v>
      </c>
      <c r="F3587">
        <v>4233.0316000000003</v>
      </c>
      <c r="O3587">
        <v>4233.8100999999997</v>
      </c>
      <c r="P3587">
        <v>4216.9991</v>
      </c>
    </row>
    <row r="3588" spans="1:16" x14ac:dyDescent="0.25">
      <c r="A3588" s="9">
        <v>43738</v>
      </c>
      <c r="B3588">
        <v>4213.0682999999999</v>
      </c>
      <c r="C3588">
        <v>4231.3449000000001</v>
      </c>
      <c r="D3588">
        <v>4193.3074999999999</v>
      </c>
      <c r="E3588">
        <v>4193.8941999999997</v>
      </c>
      <c r="F3588">
        <v>4213.0682999999999</v>
      </c>
      <c r="O3588">
        <v>4231.3449000000001</v>
      </c>
      <c r="P3588">
        <v>4193.8941999999997</v>
      </c>
    </row>
    <row r="3589" spans="1:16" x14ac:dyDescent="0.25">
      <c r="A3589" s="9">
        <v>43746</v>
      </c>
      <c r="B3589">
        <v>4202.1255000000001</v>
      </c>
      <c r="C3589">
        <v>4240.9686000000002</v>
      </c>
      <c r="D3589">
        <v>4199.0465999999997</v>
      </c>
      <c r="E3589">
        <v>4225.8166000000001</v>
      </c>
      <c r="F3589">
        <v>4202.1255000000001</v>
      </c>
      <c r="O3589">
        <v>4240.9686000000002</v>
      </c>
      <c r="P3589">
        <v>4225.8166000000001</v>
      </c>
    </row>
    <row r="3590" spans="1:16" x14ac:dyDescent="0.25">
      <c r="A3590" s="9">
        <v>43747</v>
      </c>
      <c r="B3590">
        <v>4214.5388999999996</v>
      </c>
      <c r="C3590">
        <v>4262.8558000000003</v>
      </c>
      <c r="D3590">
        <v>4205.7097000000003</v>
      </c>
      <c r="E3590">
        <v>4262.8558000000003</v>
      </c>
      <c r="F3590">
        <v>4214.5388999999996</v>
      </c>
      <c r="O3590">
        <v>4262.8558000000003</v>
      </c>
      <c r="P3590">
        <v>4262.8558000000003</v>
      </c>
    </row>
    <row r="3591" spans="1:16" x14ac:dyDescent="0.25">
      <c r="A3591" s="9">
        <v>43748</v>
      </c>
      <c r="B3591">
        <v>4264.0568000000003</v>
      </c>
      <c r="C3591">
        <v>4287.3173999999999</v>
      </c>
      <c r="D3591">
        <v>4257.5506999999998</v>
      </c>
      <c r="E3591">
        <v>4287.3173999999999</v>
      </c>
      <c r="F3591">
        <v>4264.0568000000003</v>
      </c>
      <c r="O3591">
        <v>4287.3173999999999</v>
      </c>
      <c r="P3591">
        <v>4287.3173999999999</v>
      </c>
    </row>
    <row r="3592" spans="1:16" x14ac:dyDescent="0.25">
      <c r="A3592" s="9">
        <v>43749</v>
      </c>
      <c r="B3592">
        <v>4299.549</v>
      </c>
      <c r="C3592">
        <v>4324.0042999999996</v>
      </c>
      <c r="D3592">
        <v>4280.8500999999997</v>
      </c>
      <c r="E3592">
        <v>4312.5793000000003</v>
      </c>
      <c r="F3592">
        <v>4299.549</v>
      </c>
      <c r="O3592">
        <v>4324.0042999999996</v>
      </c>
      <c r="P3592">
        <v>4312.5793000000003</v>
      </c>
    </row>
    <row r="3593" spans="1:16" x14ac:dyDescent="0.25">
      <c r="A3593" s="9">
        <v>43752</v>
      </c>
      <c r="B3593">
        <v>4335.9562999999998</v>
      </c>
      <c r="C3593">
        <v>4382.1495000000004</v>
      </c>
      <c r="D3593">
        <v>4335.9562999999998</v>
      </c>
      <c r="E3593">
        <v>4360.7758999999996</v>
      </c>
      <c r="F3593">
        <v>4335.9562999999998</v>
      </c>
      <c r="O3593">
        <v>4382.1495000000004</v>
      </c>
      <c r="P3593">
        <v>4360.7758999999996</v>
      </c>
    </row>
    <row r="3594" spans="1:16" x14ac:dyDescent="0.25">
      <c r="A3594" s="9">
        <v>43753</v>
      </c>
      <c r="B3594">
        <v>4356.7164000000002</v>
      </c>
      <c r="C3594">
        <v>4356.7164000000002</v>
      </c>
      <c r="D3594">
        <v>4319.7986000000001</v>
      </c>
      <c r="E3594">
        <v>4330.1877999999997</v>
      </c>
      <c r="F3594">
        <v>4356.7164000000002</v>
      </c>
      <c r="O3594">
        <v>4356.7164000000002</v>
      </c>
      <c r="P3594">
        <v>4330.1877999999997</v>
      </c>
    </row>
    <row r="3595" spans="1:16" x14ac:dyDescent="0.25">
      <c r="A3595" s="9">
        <v>43754</v>
      </c>
      <c r="B3595">
        <v>4336.1391000000003</v>
      </c>
      <c r="C3595">
        <v>4360.6936999999998</v>
      </c>
      <c r="D3595">
        <v>4308.0425999999998</v>
      </c>
      <c r="E3595">
        <v>4312.4908999999998</v>
      </c>
      <c r="F3595">
        <v>4336.1391000000003</v>
      </c>
      <c r="O3595">
        <v>4360.6936999999998</v>
      </c>
      <c r="P3595">
        <v>4312.4908999999998</v>
      </c>
    </row>
    <row r="3596" spans="1:16" x14ac:dyDescent="0.25">
      <c r="A3596" s="9">
        <v>43755</v>
      </c>
      <c r="B3596">
        <v>4315.8095000000003</v>
      </c>
      <c r="C3596">
        <v>4318.4452000000001</v>
      </c>
      <c r="D3596">
        <v>4289.5135</v>
      </c>
      <c r="E3596">
        <v>4298.5442000000003</v>
      </c>
      <c r="F3596">
        <v>4315.8095000000003</v>
      </c>
      <c r="O3596">
        <v>4318.4452000000001</v>
      </c>
      <c r="P3596">
        <v>4298.5442000000003</v>
      </c>
    </row>
    <row r="3597" spans="1:16" x14ac:dyDescent="0.25">
      <c r="A3597" s="9">
        <v>43756</v>
      </c>
      <c r="B3597">
        <v>4306.8406000000004</v>
      </c>
      <c r="C3597">
        <v>4312.1274999999996</v>
      </c>
      <c r="D3597">
        <v>4230.68</v>
      </c>
      <c r="E3597">
        <v>4241.1916000000001</v>
      </c>
      <c r="F3597">
        <v>4306.8406000000004</v>
      </c>
      <c r="O3597">
        <v>4312.1274999999996</v>
      </c>
      <c r="P3597">
        <v>4241.1916000000001</v>
      </c>
    </row>
    <row r="3598" spans="1:16" x14ac:dyDescent="0.25">
      <c r="A3598" s="9">
        <v>43759</v>
      </c>
      <c r="B3598">
        <v>4236.7043000000003</v>
      </c>
      <c r="C3598">
        <v>4262.0216</v>
      </c>
      <c r="D3598">
        <v>4220.2822999999999</v>
      </c>
      <c r="E3598">
        <v>4257.1806999999999</v>
      </c>
      <c r="F3598">
        <v>4236.7043000000003</v>
      </c>
      <c r="O3598">
        <v>4262.0216</v>
      </c>
      <c r="P3598">
        <v>4257.1806999999999</v>
      </c>
    </row>
    <row r="3599" spans="1:16" x14ac:dyDescent="0.25">
      <c r="A3599" s="9">
        <v>43760</v>
      </c>
      <c r="B3599">
        <v>4269.2782999999999</v>
      </c>
      <c r="C3599">
        <v>4276.9726000000001</v>
      </c>
      <c r="D3599">
        <v>4249.3841000000002</v>
      </c>
      <c r="E3599">
        <v>4276.5636999999997</v>
      </c>
      <c r="F3599">
        <v>4269.2782999999999</v>
      </c>
      <c r="O3599">
        <v>4276.9726000000001</v>
      </c>
      <c r="P3599">
        <v>4276.5636999999997</v>
      </c>
    </row>
    <row r="3600" spans="1:16" x14ac:dyDescent="0.25">
      <c r="A3600" s="9">
        <v>43761</v>
      </c>
      <c r="B3600">
        <v>4276.7013999999999</v>
      </c>
      <c r="C3600">
        <v>4289.0541000000003</v>
      </c>
      <c r="D3600">
        <v>4246.7686999999996</v>
      </c>
      <c r="E3600">
        <v>4258.8274000000001</v>
      </c>
      <c r="F3600">
        <v>4276.7013999999999</v>
      </c>
      <c r="O3600">
        <v>4289.0541000000003</v>
      </c>
      <c r="P3600">
        <v>4258.8274000000001</v>
      </c>
    </row>
    <row r="3601" spans="1:16" x14ac:dyDescent="0.25">
      <c r="A3601" s="9">
        <v>43762</v>
      </c>
      <c r="B3601">
        <v>4256.7363999999998</v>
      </c>
      <c r="C3601">
        <v>4275.6670999999997</v>
      </c>
      <c r="D3601">
        <v>4244.6715999999997</v>
      </c>
      <c r="E3601">
        <v>4265.6799000000001</v>
      </c>
      <c r="F3601">
        <v>4256.7363999999998</v>
      </c>
      <c r="O3601">
        <v>4275.6670999999997</v>
      </c>
      <c r="P3601">
        <v>4265.6799000000001</v>
      </c>
    </row>
    <row r="3602" spans="1:16" x14ac:dyDescent="0.25">
      <c r="A3602" s="9">
        <v>43763</v>
      </c>
      <c r="B3602">
        <v>4271.5235000000002</v>
      </c>
      <c r="C3602">
        <v>4290.0931</v>
      </c>
      <c r="D3602">
        <v>4244.6467000000002</v>
      </c>
      <c r="E3602">
        <v>4289.3986000000004</v>
      </c>
      <c r="F3602">
        <v>4271.5235000000002</v>
      </c>
      <c r="O3602">
        <v>4290.0931</v>
      </c>
      <c r="P3602">
        <v>4289.3986000000004</v>
      </c>
    </row>
    <row r="3603" spans="1:16" x14ac:dyDescent="0.25">
      <c r="A3603" s="9">
        <v>43766</v>
      </c>
      <c r="B3603">
        <v>4279.0456999999997</v>
      </c>
      <c r="C3603">
        <v>4311.6875</v>
      </c>
      <c r="D3603">
        <v>4279.0456999999997</v>
      </c>
      <c r="E3603">
        <v>4311.2340999999997</v>
      </c>
      <c r="F3603">
        <v>4279.0456999999997</v>
      </c>
      <c r="O3603">
        <v>4311.6875</v>
      </c>
      <c r="P3603">
        <v>4311.2340999999997</v>
      </c>
    </row>
    <row r="3604" spans="1:16" x14ac:dyDescent="0.25">
      <c r="A3604" s="9">
        <v>43767</v>
      </c>
      <c r="B3604">
        <v>4312.5088999999998</v>
      </c>
      <c r="C3604">
        <v>4312.6454999999996</v>
      </c>
      <c r="D3604">
        <v>4281.7906999999996</v>
      </c>
      <c r="E3604">
        <v>4282.0576000000001</v>
      </c>
      <c r="F3604">
        <v>4312.5088999999998</v>
      </c>
      <c r="O3604">
        <v>4312.6454999999996</v>
      </c>
      <c r="P3604">
        <v>4282.0576000000001</v>
      </c>
    </row>
    <row r="3605" spans="1:16" x14ac:dyDescent="0.25">
      <c r="A3605" s="9">
        <v>43768</v>
      </c>
      <c r="B3605">
        <v>4264.8936999999996</v>
      </c>
      <c r="C3605">
        <v>4265.9898000000003</v>
      </c>
      <c r="D3605">
        <v>4234.2411000000002</v>
      </c>
      <c r="E3605">
        <v>4246.2945</v>
      </c>
      <c r="F3605">
        <v>4264.8936999999996</v>
      </c>
      <c r="O3605">
        <v>4265.9898000000003</v>
      </c>
      <c r="P3605">
        <v>4246.2945</v>
      </c>
    </row>
    <row r="3606" spans="1:16" x14ac:dyDescent="0.25">
      <c r="A3606" s="9">
        <v>43769</v>
      </c>
      <c r="B3606">
        <v>4250.3314</v>
      </c>
      <c r="C3606">
        <v>4253.4679999999998</v>
      </c>
      <c r="D3606">
        <v>4213.3044</v>
      </c>
      <c r="E3606">
        <v>4220.2214000000004</v>
      </c>
      <c r="F3606">
        <v>4250.3314</v>
      </c>
      <c r="O3606">
        <v>4253.4679999999998</v>
      </c>
      <c r="P3606">
        <v>4220.2214000000004</v>
      </c>
    </row>
    <row r="3607" spans="1:16" x14ac:dyDescent="0.25">
      <c r="A3607" s="9">
        <v>43770</v>
      </c>
      <c r="B3607">
        <v>4217.8948</v>
      </c>
      <c r="C3607">
        <v>4273.9832999999999</v>
      </c>
      <c r="D3607">
        <v>4204.6710000000003</v>
      </c>
      <c r="E3607">
        <v>4273.9832999999999</v>
      </c>
      <c r="F3607">
        <v>4217.8948</v>
      </c>
      <c r="O3607">
        <v>4273.9832999999999</v>
      </c>
      <c r="P3607">
        <v>4273.9832999999999</v>
      </c>
    </row>
    <row r="3608" spans="1:16" x14ac:dyDescent="0.25">
      <c r="A3608" s="9">
        <v>43773</v>
      </c>
      <c r="B3608">
        <v>4279.5641999999998</v>
      </c>
      <c r="C3608">
        <v>4291.8642</v>
      </c>
      <c r="D3608">
        <v>4273.2779</v>
      </c>
      <c r="E3608">
        <v>4283.2710999999999</v>
      </c>
      <c r="F3608">
        <v>4279.5641999999998</v>
      </c>
      <c r="O3608">
        <v>4291.8642</v>
      </c>
      <c r="P3608">
        <v>4283.2710999999999</v>
      </c>
    </row>
    <row r="3609" spans="1:16" x14ac:dyDescent="0.25">
      <c r="A3609" s="9">
        <v>43774</v>
      </c>
      <c r="B3609">
        <v>4286.1763000000001</v>
      </c>
      <c r="C3609">
        <v>4323.3669</v>
      </c>
      <c r="D3609">
        <v>4269.7237999999998</v>
      </c>
      <c r="E3609">
        <v>4301.9492</v>
      </c>
      <c r="F3609">
        <v>4286.1763000000001</v>
      </c>
      <c r="O3609">
        <v>4323.3669</v>
      </c>
      <c r="P3609">
        <v>4301.9492</v>
      </c>
    </row>
    <row r="3610" spans="1:16" x14ac:dyDescent="0.25">
      <c r="A3610" s="9">
        <v>43775</v>
      </c>
      <c r="B3610">
        <v>4303.9759000000004</v>
      </c>
      <c r="C3610">
        <v>4304.1381000000001</v>
      </c>
      <c r="D3610">
        <v>4256.6491999999998</v>
      </c>
      <c r="E3610">
        <v>4270.6687000000002</v>
      </c>
      <c r="F3610">
        <v>4303.9759000000004</v>
      </c>
      <c r="O3610">
        <v>4304.1381000000001</v>
      </c>
      <c r="P3610">
        <v>4270.6687000000002</v>
      </c>
    </row>
    <row r="3611" spans="1:16" x14ac:dyDescent="0.25">
      <c r="A3611" s="9">
        <v>43776</v>
      </c>
      <c r="B3611">
        <v>4272.6709000000001</v>
      </c>
      <c r="C3611">
        <v>4300.51</v>
      </c>
      <c r="D3611">
        <v>4268.6575000000003</v>
      </c>
      <c r="E3611">
        <v>4283.1935000000003</v>
      </c>
      <c r="F3611">
        <v>4272.6709000000001</v>
      </c>
      <c r="O3611">
        <v>4300.51</v>
      </c>
      <c r="P3611">
        <v>4283.1935000000003</v>
      </c>
    </row>
    <row r="3612" spans="1:16" x14ac:dyDescent="0.25">
      <c r="A3612" s="9">
        <v>43777</v>
      </c>
      <c r="B3612">
        <v>4304.5151999999998</v>
      </c>
      <c r="C3612">
        <v>4313.2894999999999</v>
      </c>
      <c r="D3612">
        <v>4274.4794000000002</v>
      </c>
      <c r="E3612">
        <v>4274.701</v>
      </c>
      <c r="F3612">
        <v>4304.5151999999998</v>
      </c>
      <c r="O3612">
        <v>4313.2894999999999</v>
      </c>
      <c r="P3612">
        <v>4274.701</v>
      </c>
    </row>
    <row r="3613" spans="1:16" x14ac:dyDescent="0.25">
      <c r="A3613" s="9">
        <v>43780</v>
      </c>
      <c r="B3613">
        <v>4252.3869999999997</v>
      </c>
      <c r="C3613">
        <v>4252.3869999999997</v>
      </c>
      <c r="D3613">
        <v>4191.5789999999997</v>
      </c>
      <c r="E3613">
        <v>4197.0066999999999</v>
      </c>
      <c r="F3613">
        <v>4252.3869999999997</v>
      </c>
      <c r="O3613">
        <v>4252.3869999999997</v>
      </c>
      <c r="P3613">
        <v>4197.0066999999999</v>
      </c>
    </row>
    <row r="3614" spans="1:16" x14ac:dyDescent="0.25">
      <c r="A3614" s="9">
        <v>43781</v>
      </c>
      <c r="B3614">
        <v>4200.0027</v>
      </c>
      <c r="C3614">
        <v>4211.5335999999998</v>
      </c>
      <c r="D3614">
        <v>4178.0730000000003</v>
      </c>
      <c r="E3614">
        <v>4208.5153</v>
      </c>
      <c r="F3614">
        <v>4200.0027</v>
      </c>
      <c r="O3614">
        <v>4211.5335999999998</v>
      </c>
      <c r="P3614">
        <v>4208.5153</v>
      </c>
    </row>
    <row r="3615" spans="1:16" x14ac:dyDescent="0.25">
      <c r="A3615" s="9">
        <v>43782</v>
      </c>
      <c r="B3615">
        <v>4210.9606000000003</v>
      </c>
      <c r="C3615">
        <v>4211.0857999999998</v>
      </c>
      <c r="D3615">
        <v>4174.2241000000004</v>
      </c>
      <c r="E3615">
        <v>4188.0213999999996</v>
      </c>
      <c r="F3615">
        <v>4210.9606000000003</v>
      </c>
      <c r="O3615">
        <v>4211.0857999999998</v>
      </c>
      <c r="P3615">
        <v>4188.0213999999996</v>
      </c>
    </row>
    <row r="3616" spans="1:16" x14ac:dyDescent="0.25">
      <c r="A3616" s="9">
        <v>43783</v>
      </c>
      <c r="B3616">
        <v>4194.1934000000001</v>
      </c>
      <c r="C3616">
        <v>4200.3217999999997</v>
      </c>
      <c r="D3616">
        <v>4178.2730000000001</v>
      </c>
      <c r="E3616">
        <v>4189.982</v>
      </c>
      <c r="F3616">
        <v>4194.1934000000001</v>
      </c>
      <c r="O3616">
        <v>4200.3217999999997</v>
      </c>
      <c r="P3616">
        <v>4189.982</v>
      </c>
    </row>
    <row r="3617" spans="1:16" x14ac:dyDescent="0.25">
      <c r="A3617" s="9">
        <v>43784</v>
      </c>
      <c r="B3617">
        <v>4194.2952999999998</v>
      </c>
      <c r="C3617">
        <v>4194.2952999999998</v>
      </c>
      <c r="D3617">
        <v>4146.2588999999998</v>
      </c>
      <c r="E3617">
        <v>4146.2588999999998</v>
      </c>
      <c r="F3617">
        <v>4194.2952999999998</v>
      </c>
      <c r="O3617">
        <v>4194.2952999999998</v>
      </c>
      <c r="P3617">
        <v>4146.2588999999998</v>
      </c>
    </row>
    <row r="3618" spans="1:16" x14ac:dyDescent="0.25">
      <c r="A3618" s="9">
        <v>43787</v>
      </c>
      <c r="B3618">
        <v>4142.0204000000003</v>
      </c>
      <c r="C3618">
        <v>4190.1103000000003</v>
      </c>
      <c r="D3618">
        <v>4137.88</v>
      </c>
      <c r="E3618">
        <v>4188.1819999999998</v>
      </c>
      <c r="F3618">
        <v>4142.0204000000003</v>
      </c>
      <c r="O3618">
        <v>4190.1103000000003</v>
      </c>
      <c r="P3618">
        <v>4188.1819999999998</v>
      </c>
    </row>
    <row r="3619" spans="1:16" x14ac:dyDescent="0.25">
      <c r="A3619" s="9">
        <v>43788</v>
      </c>
      <c r="B3619">
        <v>4187.3730999999998</v>
      </c>
      <c r="C3619">
        <v>4232.8290999999999</v>
      </c>
      <c r="D3619">
        <v>4184.2188999999998</v>
      </c>
      <c r="E3619">
        <v>4232.6081000000004</v>
      </c>
      <c r="F3619">
        <v>4187.3730999999998</v>
      </c>
      <c r="O3619">
        <v>4232.8290999999999</v>
      </c>
      <c r="P3619">
        <v>4232.6081000000004</v>
      </c>
    </row>
    <row r="3620" spans="1:16" x14ac:dyDescent="0.25">
      <c r="A3620" s="9">
        <v>43789</v>
      </c>
      <c r="B3620">
        <v>4229.5685999999996</v>
      </c>
      <c r="C3620">
        <v>4231.8567999999996</v>
      </c>
      <c r="D3620">
        <v>4195.2371999999996</v>
      </c>
      <c r="E3620">
        <v>4198.8019000000004</v>
      </c>
      <c r="F3620">
        <v>4229.5685999999996</v>
      </c>
      <c r="O3620">
        <v>4231.8567999999996</v>
      </c>
      <c r="P3620">
        <v>4198.8019000000004</v>
      </c>
    </row>
    <row r="3621" spans="1:16" x14ac:dyDescent="0.25">
      <c r="A3621" s="9">
        <v>43790</v>
      </c>
      <c r="B3621">
        <v>4189.1131999999998</v>
      </c>
      <c r="C3621">
        <v>4203.3038999999999</v>
      </c>
      <c r="D3621">
        <v>4173.4538000000002</v>
      </c>
      <c r="E3621">
        <v>4195.5941999999995</v>
      </c>
      <c r="F3621">
        <v>4189.1131999999998</v>
      </c>
      <c r="O3621">
        <v>4203.3038999999999</v>
      </c>
      <c r="P3621">
        <v>4195.5941999999995</v>
      </c>
    </row>
    <row r="3622" spans="1:16" x14ac:dyDescent="0.25">
      <c r="A3622" s="9">
        <v>43791</v>
      </c>
      <c r="B3622">
        <v>4202.2302</v>
      </c>
      <c r="C3622">
        <v>4228.1822000000002</v>
      </c>
      <c r="D3622">
        <v>4164.9754999999996</v>
      </c>
      <c r="E3622">
        <v>4180.0869000000002</v>
      </c>
      <c r="F3622">
        <v>4202.2302</v>
      </c>
      <c r="O3622">
        <v>4228.1822000000002</v>
      </c>
      <c r="P3622">
        <v>4180.0869000000002</v>
      </c>
    </row>
    <row r="3623" spans="1:16" x14ac:dyDescent="0.25">
      <c r="A3623" s="9">
        <v>43794</v>
      </c>
      <c r="B3623">
        <v>4182.5864000000001</v>
      </c>
      <c r="C3623">
        <v>4235.1345000000001</v>
      </c>
      <c r="D3623">
        <v>4182.5864000000001</v>
      </c>
      <c r="E3623">
        <v>4235.1345000000001</v>
      </c>
      <c r="F3623">
        <v>4182.5864000000001</v>
      </c>
      <c r="O3623">
        <v>4235.1345000000001</v>
      </c>
      <c r="P3623">
        <v>4235.1345000000001</v>
      </c>
    </row>
    <row r="3624" spans="1:16" x14ac:dyDescent="0.25">
      <c r="A3624" s="9">
        <v>43795</v>
      </c>
      <c r="B3624">
        <v>4240.2493000000004</v>
      </c>
      <c r="C3624">
        <v>4240.2786999999998</v>
      </c>
      <c r="D3624">
        <v>4206.1356999999998</v>
      </c>
      <c r="E3624">
        <v>4226.1661000000004</v>
      </c>
      <c r="F3624">
        <v>4240.2493000000004</v>
      </c>
      <c r="O3624">
        <v>4240.2786999999998</v>
      </c>
      <c r="P3624">
        <v>4226.1661000000004</v>
      </c>
    </row>
    <row r="3625" spans="1:16" x14ac:dyDescent="0.25">
      <c r="A3625" s="9">
        <v>43796</v>
      </c>
      <c r="B3625">
        <v>4218.5586999999996</v>
      </c>
      <c r="C3625">
        <v>4226.2718000000004</v>
      </c>
      <c r="D3625">
        <v>4197.8335999999999</v>
      </c>
      <c r="E3625">
        <v>4204.7601000000004</v>
      </c>
      <c r="F3625">
        <v>4218.5586999999996</v>
      </c>
      <c r="O3625">
        <v>4226.2718000000004</v>
      </c>
      <c r="P3625">
        <v>4204.7601000000004</v>
      </c>
    </row>
    <row r="3626" spans="1:16" x14ac:dyDescent="0.25">
      <c r="A3626" s="9">
        <v>43797</v>
      </c>
      <c r="B3626">
        <v>4203.2960999999996</v>
      </c>
      <c r="C3626">
        <v>4212.1727000000001</v>
      </c>
      <c r="D3626">
        <v>4183.1163999999999</v>
      </c>
      <c r="E3626">
        <v>4191.5280000000002</v>
      </c>
      <c r="F3626">
        <v>4203.2960999999996</v>
      </c>
      <c r="O3626">
        <v>4212.1727000000001</v>
      </c>
      <c r="P3626">
        <v>4191.5280000000002</v>
      </c>
    </row>
    <row r="3627" spans="1:16" x14ac:dyDescent="0.25">
      <c r="A3627" s="9">
        <v>43798</v>
      </c>
      <c r="B3627">
        <v>4193.2574999999997</v>
      </c>
      <c r="C3627">
        <v>4201.3693999999996</v>
      </c>
      <c r="D3627">
        <v>4165.4088000000002</v>
      </c>
      <c r="E3627">
        <v>4183.4147999999996</v>
      </c>
      <c r="F3627">
        <v>4193.2574999999997</v>
      </c>
      <c r="O3627">
        <v>4201.3693999999996</v>
      </c>
      <c r="P3627">
        <v>4183.4147999999996</v>
      </c>
    </row>
    <row r="3628" spans="1:16" x14ac:dyDescent="0.25">
      <c r="A3628" s="9">
        <v>43801</v>
      </c>
      <c r="B3628">
        <v>4188.6854999999996</v>
      </c>
      <c r="C3628">
        <v>4212.8486000000003</v>
      </c>
      <c r="D3628">
        <v>4188.6854999999996</v>
      </c>
      <c r="E3628">
        <v>4197.9521000000004</v>
      </c>
      <c r="F3628">
        <v>4188.6854999999996</v>
      </c>
      <c r="O3628">
        <v>4212.8486000000003</v>
      </c>
      <c r="P3628">
        <v>4197.9521000000004</v>
      </c>
    </row>
    <row r="3629" spans="1:16" x14ac:dyDescent="0.25">
      <c r="A3629" s="9">
        <v>43802</v>
      </c>
      <c r="B3629">
        <v>4189.1629000000003</v>
      </c>
      <c r="C3629">
        <v>4214.6489000000001</v>
      </c>
      <c r="D3629">
        <v>4178.2902000000004</v>
      </c>
      <c r="E3629">
        <v>4214.6489000000001</v>
      </c>
      <c r="F3629">
        <v>4189.1629000000003</v>
      </c>
      <c r="O3629">
        <v>4214.6489000000001</v>
      </c>
      <c r="P3629">
        <v>4214.6489000000001</v>
      </c>
    </row>
    <row r="3630" spans="1:16" x14ac:dyDescent="0.25">
      <c r="A3630" s="9">
        <v>43803</v>
      </c>
      <c r="B3630">
        <v>4203.1781000000001</v>
      </c>
      <c r="C3630">
        <v>4209.8284999999996</v>
      </c>
      <c r="D3630">
        <v>4181.7727000000004</v>
      </c>
      <c r="E3630">
        <v>4193.2538999999997</v>
      </c>
      <c r="F3630">
        <v>4203.1781000000001</v>
      </c>
      <c r="O3630">
        <v>4209.8284999999996</v>
      </c>
      <c r="P3630">
        <v>4193.2538999999997</v>
      </c>
    </row>
    <row r="3631" spans="1:16" x14ac:dyDescent="0.25">
      <c r="A3631" s="9">
        <v>43804</v>
      </c>
      <c r="B3631">
        <v>4202.8379999999997</v>
      </c>
      <c r="C3631">
        <v>4214.4345000000003</v>
      </c>
      <c r="D3631">
        <v>4196.0024999999996</v>
      </c>
      <c r="E3631">
        <v>4212.4805999999999</v>
      </c>
      <c r="F3631">
        <v>4202.8379999999997</v>
      </c>
      <c r="O3631">
        <v>4214.4345000000003</v>
      </c>
      <c r="P3631">
        <v>4212.4805999999999</v>
      </c>
    </row>
    <row r="3632" spans="1:16" x14ac:dyDescent="0.25">
      <c r="A3632" s="9">
        <v>43805</v>
      </c>
      <c r="B3632">
        <v>4218.6093000000001</v>
      </c>
      <c r="C3632">
        <v>4220.9760999999999</v>
      </c>
      <c r="D3632">
        <v>4200.1729999999998</v>
      </c>
      <c r="E3632">
        <v>4219.0519000000004</v>
      </c>
      <c r="F3632">
        <v>4218.6093000000001</v>
      </c>
      <c r="O3632">
        <v>4220.9760999999999</v>
      </c>
      <c r="P3632">
        <v>4219.0519000000004</v>
      </c>
    </row>
    <row r="3633" spans="1:16" x14ac:dyDescent="0.25">
      <c r="A3633" s="9">
        <v>43808</v>
      </c>
      <c r="B3633">
        <v>4224.8208000000004</v>
      </c>
      <c r="C3633">
        <v>4237.4709999999995</v>
      </c>
      <c r="D3633">
        <v>4215.3972000000003</v>
      </c>
      <c r="E3633">
        <v>4237.0991999999997</v>
      </c>
      <c r="F3633">
        <v>4224.8208000000004</v>
      </c>
      <c r="O3633">
        <v>4237.4709999999995</v>
      </c>
      <c r="P3633">
        <v>4237.0991999999997</v>
      </c>
    </row>
    <row r="3634" spans="1:16" x14ac:dyDescent="0.25">
      <c r="A3634" s="9">
        <v>43809</v>
      </c>
      <c r="B3634">
        <v>4229.5600000000004</v>
      </c>
      <c r="C3634">
        <v>4235.5564000000004</v>
      </c>
      <c r="D3634">
        <v>4220.4530999999997</v>
      </c>
      <c r="E3634">
        <v>4234.7071999999998</v>
      </c>
      <c r="F3634">
        <v>4229.5600000000004</v>
      </c>
      <c r="O3634">
        <v>4235.5564000000004</v>
      </c>
      <c r="P3634">
        <v>4234.7071999999998</v>
      </c>
    </row>
    <row r="3635" spans="1:16" x14ac:dyDescent="0.25">
      <c r="A3635" s="9">
        <v>43810</v>
      </c>
      <c r="B3635">
        <v>4240.8047999999999</v>
      </c>
      <c r="C3635">
        <v>4262.5001000000002</v>
      </c>
      <c r="D3635">
        <v>4238.6846999999998</v>
      </c>
      <c r="E3635">
        <v>4261.1683000000003</v>
      </c>
      <c r="F3635">
        <v>4240.8047999999999</v>
      </c>
      <c r="O3635">
        <v>4262.5001000000002</v>
      </c>
      <c r="P3635">
        <v>4261.1683000000003</v>
      </c>
    </row>
    <row r="3636" spans="1:16" x14ac:dyDescent="0.25">
      <c r="A3636" s="9">
        <v>43811</v>
      </c>
      <c r="B3636">
        <v>4264.3652000000002</v>
      </c>
      <c r="C3636">
        <v>4273.7242999999999</v>
      </c>
      <c r="D3636">
        <v>4256.1297000000004</v>
      </c>
      <c r="E3636">
        <v>4266.6722</v>
      </c>
      <c r="F3636">
        <v>4264.3652000000002</v>
      </c>
      <c r="O3636">
        <v>4273.7242999999999</v>
      </c>
      <c r="P3636">
        <v>4266.6722</v>
      </c>
    </row>
    <row r="3637" spans="1:16" x14ac:dyDescent="0.25">
      <c r="A3637" s="9">
        <v>43812</v>
      </c>
      <c r="B3637">
        <v>4290.3015999999998</v>
      </c>
      <c r="C3637">
        <v>4309.1062000000002</v>
      </c>
      <c r="D3637">
        <v>4283.7991000000002</v>
      </c>
      <c r="E3637">
        <v>4306.3383999999996</v>
      </c>
      <c r="F3637">
        <v>4290.3015999999998</v>
      </c>
      <c r="O3637">
        <v>4309.1062000000002</v>
      </c>
      <c r="P3637">
        <v>4306.3383999999996</v>
      </c>
    </row>
    <row r="3638" spans="1:16" x14ac:dyDescent="0.25">
      <c r="A3638" s="9">
        <v>43815</v>
      </c>
      <c r="B3638">
        <v>4316.6647000000003</v>
      </c>
      <c r="C3638">
        <v>4338.6283999999996</v>
      </c>
      <c r="D3638">
        <v>4303.8775999999998</v>
      </c>
      <c r="E3638">
        <v>4338.6283999999996</v>
      </c>
      <c r="F3638">
        <v>4316.6647000000003</v>
      </c>
      <c r="O3638">
        <v>4338.6283999999996</v>
      </c>
      <c r="P3638">
        <v>4338.6283999999996</v>
      </c>
    </row>
    <row r="3639" spans="1:16" x14ac:dyDescent="0.25">
      <c r="A3639" s="9">
        <v>43816</v>
      </c>
      <c r="B3639">
        <v>4343.2695000000003</v>
      </c>
      <c r="C3639">
        <v>4396.2830000000004</v>
      </c>
      <c r="D3639">
        <v>4324.9195</v>
      </c>
      <c r="E3639">
        <v>4372.2936</v>
      </c>
      <c r="F3639">
        <v>4343.2695000000003</v>
      </c>
      <c r="O3639">
        <v>4396.2830000000004</v>
      </c>
      <c r="P3639">
        <v>4372.2936</v>
      </c>
    </row>
    <row r="3640" spans="1:16" x14ac:dyDescent="0.25">
      <c r="A3640" s="9">
        <v>43817</v>
      </c>
      <c r="B3640">
        <v>4372.1761999999999</v>
      </c>
      <c r="C3640">
        <v>4386.6297999999997</v>
      </c>
      <c r="D3640">
        <v>4355.7901000000002</v>
      </c>
      <c r="E3640">
        <v>4363.9250000000002</v>
      </c>
      <c r="F3640">
        <v>4372.1761999999999</v>
      </c>
      <c r="O3640">
        <v>4386.6297999999997</v>
      </c>
      <c r="P3640">
        <v>4363.9250000000002</v>
      </c>
    </row>
    <row r="3641" spans="1:16" x14ac:dyDescent="0.25">
      <c r="A3641" s="9">
        <v>43818</v>
      </c>
      <c r="B3641">
        <v>4360.7007999999996</v>
      </c>
      <c r="C3641">
        <v>4372.7591000000002</v>
      </c>
      <c r="D3641">
        <v>4355.2875000000004</v>
      </c>
      <c r="E3641">
        <v>4369.5944</v>
      </c>
      <c r="F3641">
        <v>4360.7007999999996</v>
      </c>
      <c r="O3641">
        <v>4372.7591000000002</v>
      </c>
      <c r="P3641">
        <v>4369.5944</v>
      </c>
    </row>
    <row r="3642" spans="1:16" x14ac:dyDescent="0.25">
      <c r="A3642" s="9">
        <v>43819</v>
      </c>
      <c r="B3642">
        <v>4374.4310999999998</v>
      </c>
      <c r="C3642">
        <v>4377.9647000000004</v>
      </c>
      <c r="D3642">
        <v>4344.9314000000004</v>
      </c>
      <c r="E3642">
        <v>4349.8548000000001</v>
      </c>
      <c r="F3642">
        <v>4374.4310999999998</v>
      </c>
      <c r="O3642">
        <v>4377.9647000000004</v>
      </c>
      <c r="P3642">
        <v>4349.8548000000001</v>
      </c>
    </row>
    <row r="3643" spans="1:16" x14ac:dyDescent="0.25">
      <c r="A3643" s="9">
        <v>43822</v>
      </c>
      <c r="B3643">
        <v>4342.1778999999997</v>
      </c>
      <c r="C3643">
        <v>4353.8545999999997</v>
      </c>
      <c r="D3643">
        <v>4292.3404</v>
      </c>
      <c r="E3643">
        <v>4295.5499</v>
      </c>
      <c r="F3643">
        <v>4342.1778999999997</v>
      </c>
      <c r="O3643">
        <v>4353.8545999999997</v>
      </c>
      <c r="P3643">
        <v>4295.5499</v>
      </c>
    </row>
    <row r="3644" spans="1:16" x14ac:dyDescent="0.25">
      <c r="A3644" s="9">
        <v>43823</v>
      </c>
      <c r="B3644">
        <v>4297.8692000000001</v>
      </c>
      <c r="C3644">
        <v>4319.7278999999999</v>
      </c>
      <c r="D3644">
        <v>4287.8108000000002</v>
      </c>
      <c r="E3644">
        <v>4319.6451999999999</v>
      </c>
      <c r="F3644">
        <v>4297.8692000000001</v>
      </c>
      <c r="O3644">
        <v>4319.7278999999999</v>
      </c>
      <c r="P3644">
        <v>4319.6451999999999</v>
      </c>
    </row>
    <row r="3645" spans="1:16" x14ac:dyDescent="0.25">
      <c r="A3645" s="9">
        <v>43824</v>
      </c>
      <c r="B3645">
        <v>4317.5619999999999</v>
      </c>
      <c r="C3645">
        <v>4323.9348</v>
      </c>
      <c r="D3645">
        <v>4298.2003999999997</v>
      </c>
      <c r="E3645">
        <v>4313.7281000000003</v>
      </c>
      <c r="F3645">
        <v>4317.5619999999999</v>
      </c>
      <c r="O3645">
        <v>4323.9348</v>
      </c>
      <c r="P3645">
        <v>4313.7281000000003</v>
      </c>
    </row>
    <row r="3646" spans="1:16" x14ac:dyDescent="0.25">
      <c r="A3646" s="9">
        <v>43825</v>
      </c>
      <c r="B3646">
        <v>4317.8567000000003</v>
      </c>
      <c r="C3646">
        <v>4362.7268999999997</v>
      </c>
      <c r="D3646">
        <v>4316.9069</v>
      </c>
      <c r="E3646">
        <v>4362.7268999999997</v>
      </c>
      <c r="F3646">
        <v>4317.8567000000003</v>
      </c>
      <c r="O3646">
        <v>4362.7268999999997</v>
      </c>
      <c r="P3646">
        <v>4362.7268999999997</v>
      </c>
    </row>
    <row r="3647" spans="1:16" x14ac:dyDescent="0.25">
      <c r="A3647" s="9">
        <v>43826</v>
      </c>
      <c r="B3647">
        <v>4361.3843999999999</v>
      </c>
      <c r="C3647">
        <v>4390.2974000000004</v>
      </c>
      <c r="D3647">
        <v>4351.9894000000004</v>
      </c>
      <c r="E3647">
        <v>4354.5523999999996</v>
      </c>
      <c r="F3647">
        <v>4361.3843999999999</v>
      </c>
      <c r="O3647">
        <v>4390.2974000000004</v>
      </c>
      <c r="P3647">
        <v>4354.5523999999996</v>
      </c>
    </row>
    <row r="3648" spans="1:16" x14ac:dyDescent="0.25">
      <c r="A3648" s="9">
        <v>43829</v>
      </c>
      <c r="B3648">
        <v>4352.2767000000003</v>
      </c>
      <c r="C3648">
        <v>4412.5958000000001</v>
      </c>
      <c r="D3648">
        <v>4344.1431000000002</v>
      </c>
      <c r="E3648">
        <v>4412.5708999999997</v>
      </c>
      <c r="F3648">
        <v>4352.2767000000003</v>
      </c>
      <c r="O3648">
        <v>4412.5958000000001</v>
      </c>
      <c r="P3648">
        <v>4412.5708999999997</v>
      </c>
    </row>
    <row r="3649" spans="1:16" x14ac:dyDescent="0.25">
      <c r="A3649" s="9">
        <v>43830</v>
      </c>
      <c r="B3649">
        <v>4408.3428999999996</v>
      </c>
      <c r="C3649">
        <v>4442.0730999999996</v>
      </c>
      <c r="D3649">
        <v>4396.5442999999996</v>
      </c>
      <c r="E3649">
        <v>4440.5916999999999</v>
      </c>
      <c r="F3649">
        <v>4408.3428999999996</v>
      </c>
      <c r="O3649">
        <v>4442.0730999999996</v>
      </c>
      <c r="P3649">
        <v>4440.5916999999999</v>
      </c>
    </row>
    <row r="3650" spans="1:16" x14ac:dyDescent="0.25">
      <c r="A3650" s="9">
        <v>43832</v>
      </c>
      <c r="B3650">
        <v>4473.1688999999997</v>
      </c>
      <c r="C3650">
        <v>4517.2385999999997</v>
      </c>
      <c r="D3650">
        <v>4473.1688999999997</v>
      </c>
      <c r="E3650">
        <v>4503.0870000000004</v>
      </c>
      <c r="F3650">
        <v>4473.1688999999997</v>
      </c>
      <c r="O3650">
        <v>4517.2385999999997</v>
      </c>
      <c r="P3650">
        <v>4503.0870000000004</v>
      </c>
    </row>
    <row r="3651" spans="1:16" x14ac:dyDescent="0.25">
      <c r="A3651" s="9">
        <v>43833</v>
      </c>
      <c r="B3651">
        <v>4509.4822000000004</v>
      </c>
      <c r="C3651">
        <v>4511.3774000000003</v>
      </c>
      <c r="D3651">
        <v>4481.2033000000001</v>
      </c>
      <c r="E3651">
        <v>4501.6373999999996</v>
      </c>
      <c r="F3651">
        <v>4509.4822000000004</v>
      </c>
      <c r="O3651">
        <v>4511.3774000000003</v>
      </c>
      <c r="P3651">
        <v>4501.6373999999996</v>
      </c>
    </row>
    <row r="3652" spans="1:16" x14ac:dyDescent="0.25">
      <c r="A3652" s="9">
        <v>43836</v>
      </c>
      <c r="B3652">
        <v>4483.5920999999998</v>
      </c>
      <c r="C3652">
        <v>4528.4754000000003</v>
      </c>
      <c r="D3652">
        <v>4464.7817999999997</v>
      </c>
      <c r="E3652">
        <v>4485.7782999999999</v>
      </c>
      <c r="F3652">
        <v>4483.5920999999998</v>
      </c>
      <c r="O3652">
        <v>4528.4754000000003</v>
      </c>
      <c r="P3652">
        <v>4485.7782999999999</v>
      </c>
    </row>
    <row r="3653" spans="1:16" x14ac:dyDescent="0.25">
      <c r="A3653" s="9">
        <v>43837</v>
      </c>
      <c r="B3653">
        <v>4491.8894</v>
      </c>
      <c r="C3653">
        <v>4522.3037999999997</v>
      </c>
      <c r="D3653">
        <v>4489.6749</v>
      </c>
      <c r="E3653">
        <v>4522.2214000000004</v>
      </c>
      <c r="F3653">
        <v>4491.8894</v>
      </c>
      <c r="O3653">
        <v>4522.3037999999997</v>
      </c>
      <c r="P3653">
        <v>4522.2214000000004</v>
      </c>
    </row>
    <row r="3654" spans="1:16" x14ac:dyDescent="0.25">
      <c r="A3654" s="9">
        <v>43838</v>
      </c>
      <c r="B3654">
        <v>4506.2885999999999</v>
      </c>
      <c r="C3654">
        <v>4512.5374000000002</v>
      </c>
      <c r="D3654">
        <v>4457.2992999999997</v>
      </c>
      <c r="E3654">
        <v>4469.4776000000002</v>
      </c>
      <c r="F3654">
        <v>4506.2885999999999</v>
      </c>
      <c r="O3654">
        <v>4512.5374000000002</v>
      </c>
      <c r="P3654">
        <v>4469.4776000000002</v>
      </c>
    </row>
    <row r="3655" spans="1:16" x14ac:dyDescent="0.25">
      <c r="A3655" s="9">
        <v>43839</v>
      </c>
      <c r="B3655">
        <v>4505.2918</v>
      </c>
      <c r="C3655">
        <v>4525.8936999999996</v>
      </c>
      <c r="D3655">
        <v>4496.5195000000003</v>
      </c>
      <c r="E3655">
        <v>4525.8725000000004</v>
      </c>
      <c r="F3655">
        <v>4505.2918</v>
      </c>
      <c r="O3655">
        <v>4525.8936999999996</v>
      </c>
      <c r="P3655">
        <v>4525.8725000000004</v>
      </c>
    </row>
    <row r="3656" spans="1:16" x14ac:dyDescent="0.25">
      <c r="A3656" s="9">
        <v>43840</v>
      </c>
      <c r="B3656">
        <v>4534.6154999999999</v>
      </c>
      <c r="C3656">
        <v>4537.6307999999999</v>
      </c>
      <c r="D3656">
        <v>4488.5982999999997</v>
      </c>
      <c r="E3656">
        <v>4508.7978999999996</v>
      </c>
      <c r="F3656">
        <v>4534.6154999999999</v>
      </c>
      <c r="O3656">
        <v>4537.6307999999999</v>
      </c>
      <c r="P3656">
        <v>4508.7978999999996</v>
      </c>
    </row>
    <row r="3657" spans="1:16" x14ac:dyDescent="0.25">
      <c r="A3657" s="9">
        <v>43843</v>
      </c>
      <c r="B3657">
        <v>4508.1075000000001</v>
      </c>
      <c r="C3657">
        <v>4540.4434000000001</v>
      </c>
      <c r="D3657">
        <v>4489.7209999999995</v>
      </c>
      <c r="E3657">
        <v>4540.4434000000001</v>
      </c>
      <c r="F3657">
        <v>4508.1075000000001</v>
      </c>
      <c r="O3657">
        <v>4540.4434000000001</v>
      </c>
      <c r="P3657">
        <v>4540.4434000000001</v>
      </c>
    </row>
    <row r="3658" spans="1:16" x14ac:dyDescent="0.25">
      <c r="A3658" s="9">
        <v>43844</v>
      </c>
      <c r="B3658">
        <v>4544.0257000000001</v>
      </c>
      <c r="C3658">
        <v>4568.3846000000003</v>
      </c>
      <c r="D3658">
        <v>4542.8675000000003</v>
      </c>
      <c r="E3658">
        <v>4545.1634000000004</v>
      </c>
      <c r="F3658">
        <v>4544.0257000000001</v>
      </c>
      <c r="O3658">
        <v>4568.3846000000003</v>
      </c>
      <c r="P3658">
        <v>4545.1634000000004</v>
      </c>
    </row>
    <row r="3659" spans="1:16" x14ac:dyDescent="0.25">
      <c r="A3659" s="9">
        <v>43845</v>
      </c>
      <c r="B3659">
        <v>4545.8438999999998</v>
      </c>
      <c r="C3659">
        <v>4545.8438999999998</v>
      </c>
      <c r="D3659">
        <v>4504.8278</v>
      </c>
      <c r="E3659">
        <v>4521.7277999999997</v>
      </c>
      <c r="F3659">
        <v>4545.8438999999998</v>
      </c>
      <c r="O3659">
        <v>4545.8438999999998</v>
      </c>
      <c r="P3659">
        <v>4521.7277999999997</v>
      </c>
    </row>
    <row r="3660" spans="1:16" x14ac:dyDescent="0.25">
      <c r="A3660" s="9">
        <v>43846</v>
      </c>
      <c r="B3660">
        <v>4537.1796999999997</v>
      </c>
      <c r="C3660">
        <v>4538.1450000000004</v>
      </c>
      <c r="D3660">
        <v>4493.6305000000002</v>
      </c>
      <c r="E3660">
        <v>4498.1031999999996</v>
      </c>
      <c r="F3660">
        <v>4537.1796999999997</v>
      </c>
      <c r="O3660">
        <v>4538.1450000000004</v>
      </c>
      <c r="P3660">
        <v>4498.1031999999996</v>
      </c>
    </row>
    <row r="3661" spans="1:16" x14ac:dyDescent="0.25">
      <c r="A3661" s="9">
        <v>43847</v>
      </c>
      <c r="B3661">
        <v>4519.2767000000003</v>
      </c>
      <c r="C3661">
        <v>4523.4957000000004</v>
      </c>
      <c r="D3661">
        <v>4491.3665000000001</v>
      </c>
      <c r="E3661">
        <v>4499.9952000000003</v>
      </c>
      <c r="F3661">
        <v>4519.2767000000003</v>
      </c>
      <c r="O3661">
        <v>4523.4957000000004</v>
      </c>
      <c r="P3661">
        <v>4499.9952000000003</v>
      </c>
    </row>
    <row r="3662" spans="1:16" x14ac:dyDescent="0.25">
      <c r="A3662" s="9">
        <v>43850</v>
      </c>
      <c r="B3662">
        <v>4501.1481000000003</v>
      </c>
      <c r="C3662">
        <v>4506.5325999999995</v>
      </c>
      <c r="D3662">
        <v>4477.6369999999997</v>
      </c>
      <c r="E3662">
        <v>4505.3942999999999</v>
      </c>
      <c r="F3662">
        <v>4501.1481000000003</v>
      </c>
      <c r="O3662">
        <v>4506.5325999999995</v>
      </c>
      <c r="P3662">
        <v>4505.3942999999999</v>
      </c>
    </row>
    <row r="3663" spans="1:16" x14ac:dyDescent="0.25">
      <c r="A3663" s="9">
        <v>43851</v>
      </c>
      <c r="B3663">
        <v>4493.9609</v>
      </c>
      <c r="C3663">
        <v>4493.9609</v>
      </c>
      <c r="D3663">
        <v>4421.0532000000003</v>
      </c>
      <c r="E3663">
        <v>4422.5625</v>
      </c>
      <c r="F3663">
        <v>4493.9609</v>
      </c>
      <c r="O3663">
        <v>4493.9609</v>
      </c>
      <c r="P3663">
        <v>4422.5625</v>
      </c>
    </row>
    <row r="3664" spans="1:16" x14ac:dyDescent="0.25">
      <c r="A3664" s="9">
        <v>43852</v>
      </c>
      <c r="B3664">
        <v>4406.4502000000002</v>
      </c>
      <c r="C3664">
        <v>4448.1724999999997</v>
      </c>
      <c r="D3664">
        <v>4355.1844000000001</v>
      </c>
      <c r="E3664">
        <v>4438.0484999999999</v>
      </c>
      <c r="F3664">
        <v>4406.4502000000002</v>
      </c>
      <c r="O3664">
        <v>4448.1724999999997</v>
      </c>
      <c r="P3664">
        <v>4438.0484999999999</v>
      </c>
    </row>
    <row r="3665" spans="1:16" x14ac:dyDescent="0.25">
      <c r="A3665" s="9">
        <v>43853</v>
      </c>
      <c r="B3665">
        <v>4409.1719999999996</v>
      </c>
      <c r="C3665">
        <v>4416.0574999999999</v>
      </c>
      <c r="D3665">
        <v>4290.8707000000004</v>
      </c>
      <c r="E3665">
        <v>4318.0388000000003</v>
      </c>
      <c r="F3665">
        <v>4409.1719999999996</v>
      </c>
      <c r="O3665">
        <v>4416.0574999999999</v>
      </c>
      <c r="P3665">
        <v>4318.0388000000003</v>
      </c>
    </row>
    <row r="3666" spans="1:16" x14ac:dyDescent="0.25">
      <c r="A3666" s="9">
        <v>43864</v>
      </c>
      <c r="B3666">
        <v>3901.66</v>
      </c>
      <c r="C3666">
        <v>3957.2188999999998</v>
      </c>
      <c r="D3666">
        <v>3901.66</v>
      </c>
      <c r="E3666">
        <v>3933.3852999999999</v>
      </c>
      <c r="F3666">
        <v>3901.66</v>
      </c>
      <c r="O3666">
        <v>3957.2188999999998</v>
      </c>
      <c r="P3666">
        <v>3933.3852999999999</v>
      </c>
    </row>
    <row r="3667" spans="1:16" x14ac:dyDescent="0.25">
      <c r="A3667" s="9">
        <v>43865</v>
      </c>
      <c r="B3667">
        <v>3841.4286000000002</v>
      </c>
      <c r="C3667">
        <v>4016.7037</v>
      </c>
      <c r="D3667">
        <v>3841.4286000000002</v>
      </c>
      <c r="E3667">
        <v>4015.7100999999998</v>
      </c>
      <c r="F3667">
        <v>3841.4286000000002</v>
      </c>
      <c r="O3667">
        <v>4016.7037</v>
      </c>
      <c r="P3667">
        <v>4015.7100999999998</v>
      </c>
    </row>
    <row r="3668" spans="1:16" x14ac:dyDescent="0.25">
      <c r="A3668" s="9">
        <v>43866</v>
      </c>
      <c r="B3668">
        <v>4023.7806999999998</v>
      </c>
      <c r="C3668">
        <v>4107.3809000000001</v>
      </c>
      <c r="D3668">
        <v>4007.9971999999998</v>
      </c>
      <c r="E3668">
        <v>4062.1759999999999</v>
      </c>
      <c r="F3668">
        <v>4023.7806999999998</v>
      </c>
      <c r="O3668">
        <v>4107.3809000000001</v>
      </c>
      <c r="P3668">
        <v>4062.1759999999999</v>
      </c>
    </row>
    <row r="3669" spans="1:16" x14ac:dyDescent="0.25">
      <c r="A3669" s="9">
        <v>43867</v>
      </c>
      <c r="B3669">
        <v>4065.5852</v>
      </c>
      <c r="C3669">
        <v>4120.5709999999999</v>
      </c>
      <c r="D3669">
        <v>4032.7734</v>
      </c>
      <c r="E3669">
        <v>4113.1138000000001</v>
      </c>
      <c r="F3669">
        <v>4065.5852</v>
      </c>
      <c r="O3669">
        <v>4120.5709999999999</v>
      </c>
      <c r="P3669">
        <v>4113.1138000000001</v>
      </c>
    </row>
    <row r="3670" spans="1:16" x14ac:dyDescent="0.25">
      <c r="A3670" s="9">
        <v>43868</v>
      </c>
      <c r="B3670">
        <v>4099.2911999999997</v>
      </c>
      <c r="C3670">
        <v>4127.1399000000001</v>
      </c>
      <c r="D3670">
        <v>4068.9157</v>
      </c>
      <c r="E3670">
        <v>4127.1149999999998</v>
      </c>
      <c r="F3670">
        <v>4099.2911999999997</v>
      </c>
      <c r="O3670">
        <v>4127.1399000000001</v>
      </c>
      <c r="P3670">
        <v>4127.1149999999998</v>
      </c>
    </row>
    <row r="3671" spans="1:16" x14ac:dyDescent="0.25">
      <c r="A3671" s="9">
        <v>43871</v>
      </c>
      <c r="B3671">
        <v>4109.8393999999998</v>
      </c>
      <c r="C3671">
        <v>4190.4381999999996</v>
      </c>
      <c r="D3671">
        <v>4094.55</v>
      </c>
      <c r="E3671">
        <v>4189.8881000000001</v>
      </c>
      <c r="F3671">
        <v>4109.8393999999998</v>
      </c>
      <c r="O3671">
        <v>4190.4381999999996</v>
      </c>
      <c r="P3671">
        <v>4189.8881000000001</v>
      </c>
    </row>
    <row r="3672" spans="1:16" x14ac:dyDescent="0.25">
      <c r="A3672" s="9">
        <v>43872</v>
      </c>
      <c r="B3672">
        <v>4192.3977000000004</v>
      </c>
      <c r="C3672">
        <v>4225.8586999999998</v>
      </c>
      <c r="D3672">
        <v>4176.9210999999996</v>
      </c>
      <c r="E3672">
        <v>4204.2317000000003</v>
      </c>
      <c r="F3672">
        <v>4192.3977000000004</v>
      </c>
      <c r="O3672">
        <v>4225.8586999999998</v>
      </c>
      <c r="P3672">
        <v>4204.2317000000003</v>
      </c>
    </row>
    <row r="3673" spans="1:16" x14ac:dyDescent="0.25">
      <c r="A3673" s="9">
        <v>43873</v>
      </c>
      <c r="B3673">
        <v>4194.0832</v>
      </c>
      <c r="C3673">
        <v>4231.5998</v>
      </c>
      <c r="D3673">
        <v>4185.9075999999995</v>
      </c>
      <c r="E3673">
        <v>4231.0030999999999</v>
      </c>
      <c r="F3673">
        <v>4194.0832</v>
      </c>
      <c r="O3673">
        <v>4231.5998</v>
      </c>
      <c r="P3673">
        <v>4231.0030999999999</v>
      </c>
    </row>
    <row r="3674" spans="1:16" x14ac:dyDescent="0.25">
      <c r="A3674" s="9">
        <v>43874</v>
      </c>
      <c r="B3674">
        <v>4231.0681000000004</v>
      </c>
      <c r="C3674">
        <v>4250.33</v>
      </c>
      <c r="D3674">
        <v>4203.1786000000002</v>
      </c>
      <c r="E3674">
        <v>4205.1120000000001</v>
      </c>
      <c r="F3674">
        <v>4231.0681000000004</v>
      </c>
      <c r="O3674">
        <v>4250.33</v>
      </c>
      <c r="P3674">
        <v>4205.1120000000001</v>
      </c>
    </row>
    <row r="3675" spans="1:16" x14ac:dyDescent="0.25">
      <c r="A3675" s="9">
        <v>43875</v>
      </c>
      <c r="B3675">
        <v>4197.1103999999996</v>
      </c>
      <c r="C3675">
        <v>4236.9137000000001</v>
      </c>
      <c r="D3675">
        <v>4196.5713999999998</v>
      </c>
      <c r="E3675">
        <v>4236.9137000000001</v>
      </c>
      <c r="F3675">
        <v>4197.1103999999996</v>
      </c>
      <c r="O3675">
        <v>4236.9137000000001</v>
      </c>
      <c r="P3675">
        <v>4236.9137000000001</v>
      </c>
    </row>
    <row r="3676" spans="1:16" x14ac:dyDescent="0.25">
      <c r="A3676" s="9">
        <v>43878</v>
      </c>
      <c r="B3676">
        <v>4238.1948000000002</v>
      </c>
      <c r="C3676">
        <v>4324.8199000000004</v>
      </c>
      <c r="D3676">
        <v>4238.1948000000002</v>
      </c>
      <c r="E3676">
        <v>4324.7986000000001</v>
      </c>
      <c r="F3676">
        <v>4238.1948000000002</v>
      </c>
      <c r="O3676">
        <v>4324.8199000000004</v>
      </c>
      <c r="P3676">
        <v>4324.7986000000001</v>
      </c>
    </row>
    <row r="3677" spans="1:16" x14ac:dyDescent="0.25">
      <c r="A3677" s="9">
        <v>43879</v>
      </c>
      <c r="B3677">
        <v>4324.3942999999999</v>
      </c>
      <c r="C3677">
        <v>4342.2857999999997</v>
      </c>
      <c r="D3677">
        <v>4293.8134</v>
      </c>
      <c r="E3677">
        <v>4333.7471999999998</v>
      </c>
      <c r="F3677">
        <v>4324.3942999999999</v>
      </c>
      <c r="O3677">
        <v>4342.2857999999997</v>
      </c>
      <c r="P3677">
        <v>4333.7471999999998</v>
      </c>
    </row>
    <row r="3678" spans="1:16" x14ac:dyDescent="0.25">
      <c r="A3678" s="9">
        <v>43880</v>
      </c>
      <c r="B3678">
        <v>4326.8085000000001</v>
      </c>
      <c r="C3678">
        <v>4349.6045000000004</v>
      </c>
      <c r="D3678">
        <v>4312.8460999999998</v>
      </c>
      <c r="E3678">
        <v>4316.4548000000004</v>
      </c>
      <c r="F3678">
        <v>4326.8085000000001</v>
      </c>
      <c r="O3678">
        <v>4349.6045000000004</v>
      </c>
      <c r="P3678">
        <v>4316.4548000000004</v>
      </c>
    </row>
    <row r="3679" spans="1:16" x14ac:dyDescent="0.25">
      <c r="A3679" s="9">
        <v>43881</v>
      </c>
      <c r="B3679">
        <v>4325.3846999999996</v>
      </c>
      <c r="C3679">
        <v>4381.2537000000002</v>
      </c>
      <c r="D3679">
        <v>4308.8011999999999</v>
      </c>
      <c r="E3679">
        <v>4377.5906999999997</v>
      </c>
      <c r="F3679">
        <v>4325.3846999999996</v>
      </c>
      <c r="O3679">
        <v>4381.2537000000002</v>
      </c>
      <c r="P3679">
        <v>4377.5906999999997</v>
      </c>
    </row>
    <row r="3680" spans="1:16" x14ac:dyDescent="0.25">
      <c r="A3680" s="9">
        <v>43882</v>
      </c>
      <c r="B3680">
        <v>4379.5060999999996</v>
      </c>
      <c r="C3680">
        <v>4413.5065000000004</v>
      </c>
      <c r="D3680">
        <v>4374.0072</v>
      </c>
      <c r="E3680">
        <v>4394.1839</v>
      </c>
      <c r="F3680">
        <v>4379.5060999999996</v>
      </c>
      <c r="O3680">
        <v>4413.5065000000004</v>
      </c>
      <c r="P3680">
        <v>4394.1839</v>
      </c>
    </row>
    <row r="3681" spans="1:16" x14ac:dyDescent="0.25">
      <c r="A3681" s="9">
        <v>43885</v>
      </c>
      <c r="B3681">
        <v>4379.5366000000004</v>
      </c>
      <c r="C3681">
        <v>4384.9468999999999</v>
      </c>
      <c r="D3681">
        <v>4330.2874000000002</v>
      </c>
      <c r="E3681">
        <v>4363.5992999999999</v>
      </c>
      <c r="F3681">
        <v>4379.5366000000004</v>
      </c>
      <c r="O3681">
        <v>4384.9468999999999</v>
      </c>
      <c r="P3681">
        <v>4363.5992999999999</v>
      </c>
    </row>
    <row r="3682" spans="1:16" x14ac:dyDescent="0.25">
      <c r="A3682" s="9">
        <v>43886</v>
      </c>
      <c r="B3682">
        <v>4292.0738000000001</v>
      </c>
      <c r="C3682">
        <v>4324.5739000000003</v>
      </c>
      <c r="D3682">
        <v>4223.8311000000003</v>
      </c>
      <c r="E3682">
        <v>4320.0838999999996</v>
      </c>
      <c r="F3682">
        <v>4292.0738000000001</v>
      </c>
      <c r="O3682">
        <v>4324.5739000000003</v>
      </c>
      <c r="P3682">
        <v>4320.0838999999996</v>
      </c>
    </row>
    <row r="3683" spans="1:16" x14ac:dyDescent="0.25">
      <c r="A3683" s="9">
        <v>43887</v>
      </c>
      <c r="B3683">
        <v>4271.6854000000003</v>
      </c>
      <c r="C3683">
        <v>4374.2165999999997</v>
      </c>
      <c r="D3683">
        <v>4264.5442000000003</v>
      </c>
      <c r="E3683">
        <v>4318.0415999999996</v>
      </c>
      <c r="F3683">
        <v>4271.6854000000003</v>
      </c>
      <c r="O3683">
        <v>4374.2165999999997</v>
      </c>
      <c r="P3683">
        <v>4318.0415999999996</v>
      </c>
    </row>
    <row r="3684" spans="1:16" x14ac:dyDescent="0.25">
      <c r="A3684" s="9">
        <v>43888</v>
      </c>
      <c r="B3684">
        <v>4330.1121000000003</v>
      </c>
      <c r="C3684">
        <v>4348.7222000000002</v>
      </c>
      <c r="D3684">
        <v>4307.5384000000004</v>
      </c>
      <c r="E3684">
        <v>4323.5344999999998</v>
      </c>
      <c r="F3684">
        <v>4330.1121000000003</v>
      </c>
      <c r="O3684">
        <v>4348.7222000000002</v>
      </c>
      <c r="P3684">
        <v>4323.5344999999998</v>
      </c>
    </row>
    <row r="3685" spans="1:16" x14ac:dyDescent="0.25">
      <c r="A3685" s="9">
        <v>43889</v>
      </c>
      <c r="B3685">
        <v>4233.4890999999998</v>
      </c>
      <c r="C3685">
        <v>4270.5465000000004</v>
      </c>
      <c r="D3685">
        <v>4174.1391999999996</v>
      </c>
      <c r="E3685">
        <v>4189.4146000000001</v>
      </c>
      <c r="F3685">
        <v>4233.4890999999998</v>
      </c>
      <c r="O3685">
        <v>4270.5465000000004</v>
      </c>
      <c r="P3685">
        <v>4189.4146000000001</v>
      </c>
    </row>
    <row r="3686" spans="1:16" x14ac:dyDescent="0.25">
      <c r="A3686" s="9">
        <v>43892</v>
      </c>
      <c r="B3686">
        <v>4214.9984000000004</v>
      </c>
      <c r="C3686">
        <v>4364.4380000000001</v>
      </c>
      <c r="D3686">
        <v>4214.9984000000004</v>
      </c>
      <c r="E3686">
        <v>4354.6481000000003</v>
      </c>
      <c r="F3686">
        <v>4214.9984000000004</v>
      </c>
      <c r="O3686">
        <v>4364.4380000000001</v>
      </c>
      <c r="P3686">
        <v>4354.6481000000003</v>
      </c>
    </row>
    <row r="3687" spans="1:16" x14ac:dyDescent="0.25">
      <c r="A3687" s="9">
        <v>43893</v>
      </c>
      <c r="B3687">
        <v>4405.5459000000001</v>
      </c>
      <c r="C3687">
        <v>4419.7559000000001</v>
      </c>
      <c r="D3687">
        <v>4327.3182999999999</v>
      </c>
      <c r="E3687">
        <v>4353.8437000000004</v>
      </c>
      <c r="F3687">
        <v>4405.5459000000001</v>
      </c>
      <c r="O3687">
        <v>4419.7559000000001</v>
      </c>
      <c r="P3687">
        <v>4353.8437000000004</v>
      </c>
    </row>
    <row r="3688" spans="1:16" x14ac:dyDescent="0.25">
      <c r="A3688" s="9">
        <v>43894</v>
      </c>
      <c r="B3688">
        <v>4331.8293000000003</v>
      </c>
      <c r="C3688">
        <v>4410.6229000000003</v>
      </c>
      <c r="D3688">
        <v>4324.7812000000004</v>
      </c>
      <c r="E3688">
        <v>4409.942</v>
      </c>
      <c r="F3688">
        <v>4331.8293000000003</v>
      </c>
      <c r="O3688">
        <v>4410.6229000000003</v>
      </c>
      <c r="P3688">
        <v>4409.942</v>
      </c>
    </row>
    <row r="3689" spans="1:16" x14ac:dyDescent="0.25">
      <c r="A3689" s="9">
        <v>43895</v>
      </c>
      <c r="B3689">
        <v>4436.9184999999998</v>
      </c>
      <c r="C3689">
        <v>4470.0393000000004</v>
      </c>
      <c r="D3689">
        <v>4420.0645999999997</v>
      </c>
      <c r="E3689">
        <v>4464.6084000000001</v>
      </c>
      <c r="F3689">
        <v>4436.9184999999998</v>
      </c>
      <c r="O3689">
        <v>4470.0393000000004</v>
      </c>
      <c r="P3689">
        <v>4464.6084000000001</v>
      </c>
    </row>
    <row r="3690" spans="1:16" x14ac:dyDescent="0.25">
      <c r="A3690" s="9">
        <v>43896</v>
      </c>
      <c r="B3690">
        <v>4419.0208000000002</v>
      </c>
      <c r="C3690">
        <v>4425.7142999999996</v>
      </c>
      <c r="D3690">
        <v>4396.1387999999997</v>
      </c>
      <c r="E3690">
        <v>4411.6368000000002</v>
      </c>
      <c r="F3690">
        <v>4419.0208000000002</v>
      </c>
      <c r="O3690">
        <v>4425.7142999999996</v>
      </c>
      <c r="P3690">
        <v>4411.6368000000002</v>
      </c>
    </row>
    <row r="3691" spans="1:16" x14ac:dyDescent="0.25">
      <c r="A3691" s="9">
        <v>43899</v>
      </c>
      <c r="B3691">
        <v>4354.6450000000004</v>
      </c>
      <c r="C3691">
        <v>4354.6450000000004</v>
      </c>
      <c r="D3691">
        <v>4274.3639000000003</v>
      </c>
      <c r="E3691">
        <v>4274.9411</v>
      </c>
      <c r="F3691">
        <v>4354.6450000000004</v>
      </c>
      <c r="O3691">
        <v>4354.6450000000004</v>
      </c>
      <c r="P3691">
        <v>4274.9411</v>
      </c>
    </row>
    <row r="3692" spans="1:16" x14ac:dyDescent="0.25">
      <c r="A3692" s="9">
        <v>43900</v>
      </c>
      <c r="B3692">
        <v>4234.6985000000004</v>
      </c>
      <c r="C3692">
        <v>4351.3552</v>
      </c>
      <c r="D3692">
        <v>4223.0634</v>
      </c>
      <c r="E3692">
        <v>4351.1166999999996</v>
      </c>
      <c r="F3692">
        <v>4234.6985000000004</v>
      </c>
      <c r="O3692">
        <v>4351.3552</v>
      </c>
      <c r="P3692">
        <v>4351.1166999999996</v>
      </c>
    </row>
    <row r="3693" spans="1:16" x14ac:dyDescent="0.25">
      <c r="A3693" s="9">
        <v>43901</v>
      </c>
      <c r="B3693">
        <v>4360.6662999999999</v>
      </c>
      <c r="C3693">
        <v>4375.4054999999998</v>
      </c>
      <c r="D3693">
        <v>4313.0861999999997</v>
      </c>
      <c r="E3693">
        <v>4313.0861999999997</v>
      </c>
      <c r="F3693">
        <v>4360.6662999999999</v>
      </c>
      <c r="O3693">
        <v>4375.4054999999998</v>
      </c>
      <c r="P3693">
        <v>4313.0861999999997</v>
      </c>
    </row>
    <row r="3694" spans="1:16" x14ac:dyDescent="0.25">
      <c r="A3694" s="9">
        <v>43902</v>
      </c>
      <c r="B3694">
        <v>4261.9287999999997</v>
      </c>
      <c r="C3694">
        <v>4279.5486000000001</v>
      </c>
      <c r="D3694">
        <v>4212.2083000000002</v>
      </c>
      <c r="E3694">
        <v>4235.8481000000002</v>
      </c>
      <c r="F3694">
        <v>4261.9287999999997</v>
      </c>
      <c r="O3694">
        <v>4279.5486000000001</v>
      </c>
      <c r="P3694">
        <v>4235.8481000000002</v>
      </c>
    </row>
    <row r="3695" spans="1:16" x14ac:dyDescent="0.25">
      <c r="A3695" s="9">
        <v>43903</v>
      </c>
      <c r="B3695">
        <v>4059.8964999999998</v>
      </c>
      <c r="C3695">
        <v>4197.1801999999998</v>
      </c>
      <c r="D3695">
        <v>4047.0418</v>
      </c>
      <c r="E3695">
        <v>4169.3959000000004</v>
      </c>
      <c r="F3695">
        <v>4059.8964999999998</v>
      </c>
      <c r="O3695">
        <v>4197.1801999999998</v>
      </c>
      <c r="P3695">
        <v>4169.3959000000004</v>
      </c>
    </row>
    <row r="3696" spans="1:16" x14ac:dyDescent="0.25">
      <c r="A3696" s="9">
        <v>43906</v>
      </c>
      <c r="B3696">
        <v>4191.9762000000001</v>
      </c>
      <c r="C3696">
        <v>4191.9970999999996</v>
      </c>
      <c r="D3696">
        <v>4030.1224999999999</v>
      </c>
      <c r="E3696">
        <v>4040.0484000000001</v>
      </c>
      <c r="F3696">
        <v>4191.9762000000001</v>
      </c>
      <c r="O3696">
        <v>4191.9970999999996</v>
      </c>
      <c r="P3696">
        <v>4040.0484000000001</v>
      </c>
    </row>
    <row r="3697" spans="1:16" x14ac:dyDescent="0.25">
      <c r="A3697" s="9">
        <v>43907</v>
      </c>
      <c r="B3697">
        <v>4042.7494000000002</v>
      </c>
      <c r="C3697">
        <v>4091.6695</v>
      </c>
      <c r="D3697">
        <v>3940.9537</v>
      </c>
      <c r="E3697">
        <v>4025.3744000000002</v>
      </c>
      <c r="F3697">
        <v>4042.7494000000002</v>
      </c>
      <c r="O3697">
        <v>4091.6695</v>
      </c>
      <c r="P3697">
        <v>4025.3744000000002</v>
      </c>
    </row>
    <row r="3698" spans="1:16" x14ac:dyDescent="0.25">
      <c r="A3698" s="9">
        <v>43908</v>
      </c>
      <c r="B3698">
        <v>4052.5762</v>
      </c>
      <c r="C3698">
        <v>4082.8789999999999</v>
      </c>
      <c r="D3698">
        <v>3966.9283</v>
      </c>
      <c r="E3698">
        <v>3967.0998</v>
      </c>
      <c r="F3698">
        <v>4052.5762</v>
      </c>
      <c r="O3698">
        <v>4082.8789999999999</v>
      </c>
      <c r="P3698">
        <v>3967.0998</v>
      </c>
    </row>
    <row r="3699" spans="1:16" x14ac:dyDescent="0.25">
      <c r="A3699" s="9">
        <v>43909</v>
      </c>
      <c r="B3699">
        <v>3961.2970999999998</v>
      </c>
      <c r="C3699">
        <v>3984.6772999999998</v>
      </c>
      <c r="D3699">
        <v>3860.7181999999998</v>
      </c>
      <c r="E3699">
        <v>3927.0576000000001</v>
      </c>
      <c r="F3699">
        <v>3961.2970999999998</v>
      </c>
      <c r="O3699">
        <v>3984.6772999999998</v>
      </c>
      <c r="P3699">
        <v>3927.0576000000001</v>
      </c>
    </row>
    <row r="3700" spans="1:16" x14ac:dyDescent="0.25">
      <c r="A3700" s="9">
        <v>43910</v>
      </c>
      <c r="B3700">
        <v>3965.1936000000001</v>
      </c>
      <c r="C3700">
        <v>3989.9744999999998</v>
      </c>
      <c r="D3700">
        <v>3922.6934999999999</v>
      </c>
      <c r="E3700">
        <v>3981.6433999999999</v>
      </c>
      <c r="F3700">
        <v>3965.1936000000001</v>
      </c>
      <c r="O3700">
        <v>3989.9744999999998</v>
      </c>
      <c r="P3700">
        <v>3981.6433999999999</v>
      </c>
    </row>
    <row r="3701" spans="1:16" x14ac:dyDescent="0.25">
      <c r="A3701" s="9">
        <v>43913</v>
      </c>
      <c r="B3701">
        <v>3892.0727000000002</v>
      </c>
      <c r="C3701">
        <v>3922.9286000000002</v>
      </c>
      <c r="D3701">
        <v>3860.4472999999998</v>
      </c>
      <c r="E3701">
        <v>3866.5652</v>
      </c>
      <c r="F3701">
        <v>3892.0727000000002</v>
      </c>
      <c r="O3701">
        <v>3922.9286000000002</v>
      </c>
      <c r="P3701">
        <v>3866.5652</v>
      </c>
    </row>
    <row r="3702" spans="1:16" x14ac:dyDescent="0.25">
      <c r="A3702" s="9">
        <v>43914</v>
      </c>
      <c r="B3702">
        <v>3925.4249</v>
      </c>
      <c r="C3702">
        <v>3964.7357000000002</v>
      </c>
      <c r="D3702">
        <v>3888.1884</v>
      </c>
      <c r="E3702">
        <v>3962.0931999999998</v>
      </c>
      <c r="F3702">
        <v>3925.4249</v>
      </c>
      <c r="O3702">
        <v>3964.7357000000002</v>
      </c>
      <c r="P3702">
        <v>3962.0931999999998</v>
      </c>
    </row>
    <row r="3703" spans="1:16" x14ac:dyDescent="0.25">
      <c r="A3703" s="9">
        <v>43915</v>
      </c>
      <c r="B3703">
        <v>4030.0174999999999</v>
      </c>
      <c r="C3703">
        <v>4052.2855</v>
      </c>
      <c r="D3703">
        <v>3996.6572999999999</v>
      </c>
      <c r="E3703">
        <v>4044.2633999999998</v>
      </c>
      <c r="F3703">
        <v>4030.0174999999999</v>
      </c>
      <c r="O3703">
        <v>4052.2855</v>
      </c>
      <c r="P3703">
        <v>4044.2633999999998</v>
      </c>
    </row>
    <row r="3704" spans="1:16" x14ac:dyDescent="0.25">
      <c r="A3704" s="9">
        <v>43916</v>
      </c>
      <c r="B3704">
        <v>4019.7384000000002</v>
      </c>
      <c r="C3704">
        <v>4031.0839000000001</v>
      </c>
      <c r="D3704">
        <v>4000.5771</v>
      </c>
      <c r="E3704">
        <v>4004.6053000000002</v>
      </c>
      <c r="F3704">
        <v>4019.7384000000002</v>
      </c>
      <c r="O3704">
        <v>4031.0839000000001</v>
      </c>
      <c r="P3704">
        <v>4004.6053000000002</v>
      </c>
    </row>
    <row r="3705" spans="1:16" x14ac:dyDescent="0.25">
      <c r="A3705" s="9">
        <v>43917</v>
      </c>
      <c r="B3705">
        <v>4041.5969</v>
      </c>
      <c r="C3705">
        <v>4072.6307999999999</v>
      </c>
      <c r="D3705">
        <v>4025.2460999999998</v>
      </c>
      <c r="E3705">
        <v>4033.9434999999999</v>
      </c>
      <c r="F3705">
        <v>4041.5969</v>
      </c>
      <c r="O3705">
        <v>4072.6307999999999</v>
      </c>
      <c r="P3705">
        <v>4033.9434999999999</v>
      </c>
    </row>
    <row r="3706" spans="1:16" x14ac:dyDescent="0.25">
      <c r="A3706" s="9">
        <v>43920</v>
      </c>
      <c r="B3706">
        <v>3991.4670999999998</v>
      </c>
      <c r="C3706">
        <v>3999.9454999999998</v>
      </c>
      <c r="D3706">
        <v>3953.857</v>
      </c>
      <c r="E3706">
        <v>3982.0273000000002</v>
      </c>
      <c r="F3706">
        <v>3991.4670999999998</v>
      </c>
      <c r="O3706">
        <v>3999.9454999999998</v>
      </c>
      <c r="P3706">
        <v>3982.0273000000002</v>
      </c>
    </row>
    <row r="3707" spans="1:16" x14ac:dyDescent="0.25">
      <c r="A3707" s="9">
        <v>43921</v>
      </c>
      <c r="B3707">
        <v>4010.1559000000002</v>
      </c>
      <c r="C3707">
        <v>4014.2408</v>
      </c>
      <c r="D3707">
        <v>3964.2755999999999</v>
      </c>
      <c r="E3707">
        <v>3975.1352000000002</v>
      </c>
      <c r="F3707">
        <v>4010.1559000000002</v>
      </c>
      <c r="O3707">
        <v>4014.2408</v>
      </c>
      <c r="P3707">
        <v>3975.1352000000002</v>
      </c>
    </row>
    <row r="3708" spans="1:16" x14ac:dyDescent="0.25">
      <c r="A3708" s="9">
        <v>43922</v>
      </c>
      <c r="B3708">
        <v>3970.8065000000001</v>
      </c>
      <c r="C3708">
        <v>4005.0790999999999</v>
      </c>
      <c r="D3708">
        <v>3947.4814999999999</v>
      </c>
      <c r="E3708">
        <v>3950.9549000000002</v>
      </c>
      <c r="F3708">
        <v>3970.8065000000001</v>
      </c>
      <c r="O3708">
        <v>4005.0790999999999</v>
      </c>
      <c r="P3708">
        <v>3950.9549000000002</v>
      </c>
    </row>
    <row r="3709" spans="1:16" x14ac:dyDescent="0.25">
      <c r="A3709" s="9">
        <v>43923</v>
      </c>
      <c r="B3709">
        <v>3931.6507999999999</v>
      </c>
      <c r="C3709">
        <v>4005.2168999999999</v>
      </c>
      <c r="D3709">
        <v>3923.0133000000001</v>
      </c>
      <c r="E3709">
        <v>4005.2168999999999</v>
      </c>
      <c r="F3709">
        <v>3931.6507999999999</v>
      </c>
      <c r="O3709">
        <v>4005.2168999999999</v>
      </c>
      <c r="P3709">
        <v>4005.2168999999999</v>
      </c>
    </row>
    <row r="3710" spans="1:16" x14ac:dyDescent="0.25">
      <c r="A3710" s="9">
        <v>43924</v>
      </c>
      <c r="B3710">
        <v>3997.6673999999998</v>
      </c>
      <c r="C3710">
        <v>4011.3890000000001</v>
      </c>
      <c r="D3710">
        <v>3969.3074999999999</v>
      </c>
      <c r="E3710">
        <v>3984.0783999999999</v>
      </c>
      <c r="F3710">
        <v>3997.6673999999998</v>
      </c>
      <c r="O3710">
        <v>4011.3890000000001</v>
      </c>
      <c r="P3710">
        <v>3984.0783999999999</v>
      </c>
    </row>
    <row r="3711" spans="1:16" x14ac:dyDescent="0.25">
      <c r="A3711" s="9">
        <v>43928</v>
      </c>
      <c r="B3711">
        <v>4033.8166999999999</v>
      </c>
      <c r="C3711">
        <v>4062.9115999999999</v>
      </c>
      <c r="D3711">
        <v>4027.2745</v>
      </c>
      <c r="E3711">
        <v>4057.7078000000001</v>
      </c>
      <c r="F3711">
        <v>4033.8166999999999</v>
      </c>
      <c r="O3711">
        <v>4062.9115999999999</v>
      </c>
      <c r="P3711">
        <v>4057.7078000000001</v>
      </c>
    </row>
    <row r="3712" spans="1:16" x14ac:dyDescent="0.25">
      <c r="A3712" s="9">
        <v>43929</v>
      </c>
      <c r="B3712">
        <v>4040.3733999999999</v>
      </c>
      <c r="C3712">
        <v>4061.8541</v>
      </c>
      <c r="D3712">
        <v>4021.1224000000002</v>
      </c>
      <c r="E3712">
        <v>4054.2860999999998</v>
      </c>
      <c r="F3712">
        <v>4040.3733999999999</v>
      </c>
      <c r="O3712">
        <v>4061.8541</v>
      </c>
      <c r="P3712">
        <v>4054.2860999999998</v>
      </c>
    </row>
    <row r="3713" spans="1:16" x14ac:dyDescent="0.25">
      <c r="A3713" s="9">
        <v>43930</v>
      </c>
      <c r="B3713">
        <v>4064.9856</v>
      </c>
      <c r="C3713">
        <v>4073.4425999999999</v>
      </c>
      <c r="D3713">
        <v>4056.6392999999998</v>
      </c>
      <c r="E3713">
        <v>4065.4533000000001</v>
      </c>
      <c r="F3713">
        <v>4064.9856</v>
      </c>
      <c r="O3713">
        <v>4073.4425999999999</v>
      </c>
      <c r="P3713">
        <v>4065.4533000000001</v>
      </c>
    </row>
    <row r="3714" spans="1:16" x14ac:dyDescent="0.25">
      <c r="A3714" s="9">
        <v>43931</v>
      </c>
      <c r="B3714">
        <v>4070.1352999999999</v>
      </c>
      <c r="C3714">
        <v>4079.3845000000001</v>
      </c>
      <c r="D3714">
        <v>4012.4886999999999</v>
      </c>
      <c r="E3714">
        <v>4023.0803000000001</v>
      </c>
      <c r="F3714">
        <v>4070.1352999999999</v>
      </c>
      <c r="O3714">
        <v>4079.3845000000001</v>
      </c>
      <c r="P3714">
        <v>4023.0803000000001</v>
      </c>
    </row>
    <row r="3715" spans="1:16" x14ac:dyDescent="0.25">
      <c r="A3715" s="9">
        <v>43934</v>
      </c>
      <c r="B3715">
        <v>4010.3984</v>
      </c>
      <c r="C3715">
        <v>4025.5758999999998</v>
      </c>
      <c r="D3715">
        <v>3989.0610999999999</v>
      </c>
      <c r="E3715">
        <v>4012.5880999999999</v>
      </c>
      <c r="F3715">
        <v>4010.3984</v>
      </c>
      <c r="O3715">
        <v>4025.5758999999998</v>
      </c>
      <c r="P3715">
        <v>4012.5880999999999</v>
      </c>
    </row>
    <row r="3716" spans="1:16" x14ac:dyDescent="0.25">
      <c r="A3716" s="9">
        <v>43935</v>
      </c>
      <c r="B3716">
        <v>4026.1235000000001</v>
      </c>
      <c r="C3716">
        <v>4063.9074000000001</v>
      </c>
      <c r="D3716">
        <v>4026.1235000000001</v>
      </c>
      <c r="E3716">
        <v>4063.7087000000001</v>
      </c>
      <c r="F3716">
        <v>4026.1235000000001</v>
      </c>
      <c r="O3716">
        <v>4063.9074000000001</v>
      </c>
      <c r="P3716">
        <v>4063.7087000000001</v>
      </c>
    </row>
    <row r="3717" spans="1:16" x14ac:dyDescent="0.25">
      <c r="A3717" s="9">
        <v>43936</v>
      </c>
      <c r="B3717">
        <v>4066.8946000000001</v>
      </c>
      <c r="C3717">
        <v>4068.2203</v>
      </c>
      <c r="D3717">
        <v>4035.6660000000002</v>
      </c>
      <c r="E3717">
        <v>4041.3917999999999</v>
      </c>
      <c r="F3717">
        <v>4066.8946000000001</v>
      </c>
      <c r="O3717">
        <v>4068.2203</v>
      </c>
      <c r="P3717">
        <v>4041.3917999999999</v>
      </c>
    </row>
    <row r="3718" spans="1:16" x14ac:dyDescent="0.25">
      <c r="A3718" s="9">
        <v>43937</v>
      </c>
      <c r="B3718">
        <v>4020.0695000000001</v>
      </c>
      <c r="C3718">
        <v>4035.7179000000001</v>
      </c>
      <c r="D3718">
        <v>4010.0273999999999</v>
      </c>
      <c r="E3718">
        <v>4029.002</v>
      </c>
      <c r="F3718">
        <v>4020.0695000000001</v>
      </c>
      <c r="O3718">
        <v>4035.7179000000001</v>
      </c>
      <c r="P3718">
        <v>4029.002</v>
      </c>
    </row>
    <row r="3719" spans="1:16" x14ac:dyDescent="0.25">
      <c r="A3719" s="9">
        <v>43938</v>
      </c>
      <c r="B3719">
        <v>4044.6615000000002</v>
      </c>
      <c r="C3719">
        <v>4062.2184999999999</v>
      </c>
      <c r="D3719">
        <v>4037.0416</v>
      </c>
      <c r="E3719">
        <v>4040.9176000000002</v>
      </c>
      <c r="F3719">
        <v>4044.6615000000002</v>
      </c>
      <c r="O3719">
        <v>4062.2184999999999</v>
      </c>
      <c r="P3719">
        <v>4040.9176000000002</v>
      </c>
    </row>
    <row r="3720" spans="1:16" x14ac:dyDescent="0.25">
      <c r="A3720" s="9">
        <v>43941</v>
      </c>
      <c r="B3720">
        <v>4051.4349999999999</v>
      </c>
      <c r="C3720">
        <v>4064.7660999999998</v>
      </c>
      <c r="D3720">
        <v>4033.8885</v>
      </c>
      <c r="E3720">
        <v>4064.3126000000002</v>
      </c>
      <c r="F3720">
        <v>4051.4349999999999</v>
      </c>
      <c r="O3720">
        <v>4064.7660999999998</v>
      </c>
      <c r="P3720">
        <v>4064.3126000000002</v>
      </c>
    </row>
    <row r="3721" spans="1:16" x14ac:dyDescent="0.25">
      <c r="A3721" s="9">
        <v>43942</v>
      </c>
      <c r="B3721">
        <v>4047.6073999999999</v>
      </c>
      <c r="C3721">
        <v>4049.5223000000001</v>
      </c>
      <c r="D3721">
        <v>4009.6763000000001</v>
      </c>
      <c r="E3721">
        <v>4039.7046999999998</v>
      </c>
      <c r="F3721">
        <v>4047.6073999999999</v>
      </c>
      <c r="O3721">
        <v>4049.5223000000001</v>
      </c>
      <c r="P3721">
        <v>4039.7046999999998</v>
      </c>
    </row>
    <row r="3722" spans="1:16" x14ac:dyDescent="0.25">
      <c r="A3722" s="9">
        <v>43943</v>
      </c>
      <c r="B3722">
        <v>4019.4955</v>
      </c>
      <c r="C3722">
        <v>4056.6477</v>
      </c>
      <c r="D3722">
        <v>4008.1345999999999</v>
      </c>
      <c r="E3722">
        <v>4056.4416999999999</v>
      </c>
      <c r="F3722">
        <v>4019.4955</v>
      </c>
      <c r="O3722">
        <v>4056.6477</v>
      </c>
      <c r="P3722">
        <v>4056.4416999999999</v>
      </c>
    </row>
    <row r="3723" spans="1:16" x14ac:dyDescent="0.25">
      <c r="A3723" s="9">
        <v>43944</v>
      </c>
      <c r="B3723">
        <v>4065.5983999999999</v>
      </c>
      <c r="C3723">
        <v>4068.2881000000002</v>
      </c>
      <c r="D3723">
        <v>4041.3544999999999</v>
      </c>
      <c r="E3723">
        <v>4043.8564999999999</v>
      </c>
      <c r="F3723">
        <v>4065.5983999999999</v>
      </c>
      <c r="O3723">
        <v>4068.2881000000002</v>
      </c>
      <c r="P3723">
        <v>4043.8564999999999</v>
      </c>
    </row>
    <row r="3724" spans="1:16" x14ac:dyDescent="0.25">
      <c r="A3724" s="9">
        <v>43945</v>
      </c>
      <c r="B3724">
        <v>4049.4049</v>
      </c>
      <c r="C3724">
        <v>4052.9893000000002</v>
      </c>
      <c r="D3724">
        <v>4010.2015999999999</v>
      </c>
      <c r="E3724">
        <v>4019.4196999999999</v>
      </c>
      <c r="F3724">
        <v>4049.4049</v>
      </c>
      <c r="O3724">
        <v>4052.9893000000002</v>
      </c>
      <c r="P3724">
        <v>4019.4196999999999</v>
      </c>
    </row>
    <row r="3725" spans="1:16" x14ac:dyDescent="0.25">
      <c r="A3725" s="9">
        <v>43948</v>
      </c>
      <c r="B3725">
        <v>4025.4940000000001</v>
      </c>
      <c r="C3725">
        <v>4064.3357000000001</v>
      </c>
      <c r="D3725">
        <v>4025.3926999999999</v>
      </c>
      <c r="E3725">
        <v>4042.9854</v>
      </c>
      <c r="F3725">
        <v>4025.4940000000001</v>
      </c>
      <c r="O3725">
        <v>4064.3357000000001</v>
      </c>
      <c r="P3725">
        <v>4042.9854</v>
      </c>
    </row>
    <row r="3726" spans="1:16" x14ac:dyDescent="0.25">
      <c r="A3726" s="9">
        <v>43949</v>
      </c>
      <c r="B3726">
        <v>4047.0036</v>
      </c>
      <c r="C3726">
        <v>4047.0036</v>
      </c>
      <c r="D3726">
        <v>3937.5423999999998</v>
      </c>
      <c r="E3726">
        <v>4018.5063</v>
      </c>
      <c r="F3726">
        <v>4047.0036</v>
      </c>
      <c r="O3726">
        <v>4047.0036</v>
      </c>
      <c r="P3726">
        <v>4018.5063</v>
      </c>
    </row>
    <row r="3727" spans="1:16" x14ac:dyDescent="0.25">
      <c r="A3727" s="9">
        <v>43950</v>
      </c>
      <c r="B3727">
        <v>4008.527</v>
      </c>
      <c r="C3727">
        <v>4053.9494</v>
      </c>
      <c r="D3727">
        <v>4007.5929000000001</v>
      </c>
      <c r="E3727">
        <v>4053.9494</v>
      </c>
      <c r="F3727">
        <v>4008.527</v>
      </c>
      <c r="O3727">
        <v>4053.9494</v>
      </c>
      <c r="P3727">
        <v>4053.9494</v>
      </c>
    </row>
    <row r="3728" spans="1:16" x14ac:dyDescent="0.25">
      <c r="A3728" s="9">
        <v>43951</v>
      </c>
      <c r="B3728">
        <v>4050.1968000000002</v>
      </c>
      <c r="C3728">
        <v>4093.3795</v>
      </c>
      <c r="D3728">
        <v>4049.5454</v>
      </c>
      <c r="E3728">
        <v>4090.1242999999999</v>
      </c>
      <c r="F3728">
        <v>4050.1968000000002</v>
      </c>
      <c r="O3728">
        <v>4093.3795</v>
      </c>
      <c r="P3728">
        <v>4090.1242999999999</v>
      </c>
    </row>
    <row r="3729" spans="1:16" x14ac:dyDescent="0.25">
      <c r="A3729" s="9">
        <v>43957</v>
      </c>
      <c r="B3729">
        <v>4052.7593000000002</v>
      </c>
      <c r="C3729">
        <v>4096.8225000000002</v>
      </c>
      <c r="D3729">
        <v>4044.7247000000002</v>
      </c>
      <c r="E3729">
        <v>4094.1990999999998</v>
      </c>
      <c r="F3729">
        <v>4052.7593000000002</v>
      </c>
      <c r="O3729">
        <v>4096.8225000000002</v>
      </c>
      <c r="P3729">
        <v>4094.1990999999998</v>
      </c>
    </row>
    <row r="3730" spans="1:16" x14ac:dyDescent="0.25">
      <c r="A3730" s="9">
        <v>43958</v>
      </c>
      <c r="B3730">
        <v>4088.7348999999999</v>
      </c>
      <c r="C3730">
        <v>4104.6998000000003</v>
      </c>
      <c r="D3730">
        <v>4075.2842999999998</v>
      </c>
      <c r="E3730">
        <v>4100.4832999999999</v>
      </c>
      <c r="F3730">
        <v>4088.7348999999999</v>
      </c>
      <c r="O3730">
        <v>4104.6998000000003</v>
      </c>
      <c r="P3730">
        <v>4100.4832999999999</v>
      </c>
    </row>
    <row r="3731" spans="1:16" x14ac:dyDescent="0.25">
      <c r="A3731" s="9">
        <v>43959</v>
      </c>
      <c r="B3731">
        <v>4111.0897000000004</v>
      </c>
      <c r="C3731">
        <v>4139.9772000000003</v>
      </c>
      <c r="D3731">
        <v>4106.5118000000002</v>
      </c>
      <c r="E3731">
        <v>4132.8085000000001</v>
      </c>
      <c r="F3731">
        <v>4111.0897000000004</v>
      </c>
      <c r="O3731">
        <v>4139.9772000000003</v>
      </c>
      <c r="P3731">
        <v>4132.8085000000001</v>
      </c>
    </row>
    <row r="3732" spans="1:16" x14ac:dyDescent="0.25">
      <c r="A3732" s="9">
        <v>43962</v>
      </c>
      <c r="B3732">
        <v>4138.0767999999998</v>
      </c>
      <c r="C3732">
        <v>4155.1399000000001</v>
      </c>
      <c r="D3732">
        <v>4121.3859000000002</v>
      </c>
      <c r="E3732">
        <v>4134.9394000000002</v>
      </c>
      <c r="F3732">
        <v>4138.0767999999998</v>
      </c>
      <c r="O3732">
        <v>4155.1399000000001</v>
      </c>
      <c r="P3732">
        <v>4134.9394000000002</v>
      </c>
    </row>
    <row r="3733" spans="1:16" x14ac:dyDescent="0.25">
      <c r="A3733" s="9">
        <v>43963</v>
      </c>
      <c r="B3733">
        <v>4138.7650999999996</v>
      </c>
      <c r="C3733">
        <v>4139.1485000000002</v>
      </c>
      <c r="D3733">
        <v>4097.1282000000001</v>
      </c>
      <c r="E3733">
        <v>4121.5078999999996</v>
      </c>
      <c r="F3733">
        <v>4138.7650999999996</v>
      </c>
      <c r="O3733">
        <v>4139.1485000000002</v>
      </c>
      <c r="P3733">
        <v>4121.5078999999996</v>
      </c>
    </row>
    <row r="3734" spans="1:16" x14ac:dyDescent="0.25">
      <c r="A3734" s="9">
        <v>43964</v>
      </c>
      <c r="B3734">
        <v>4106.357</v>
      </c>
      <c r="C3734">
        <v>4127.7901000000002</v>
      </c>
      <c r="D3734">
        <v>4085.8717999999999</v>
      </c>
      <c r="E3734">
        <v>4125.9121999999998</v>
      </c>
      <c r="F3734">
        <v>4106.357</v>
      </c>
      <c r="O3734">
        <v>4127.7901000000002</v>
      </c>
      <c r="P3734">
        <v>4125.9121999999998</v>
      </c>
    </row>
    <row r="3735" spans="1:16" x14ac:dyDescent="0.25">
      <c r="A3735" s="9">
        <v>43965</v>
      </c>
      <c r="B3735">
        <v>4112.9120000000003</v>
      </c>
      <c r="C3735">
        <v>4112.9120000000003</v>
      </c>
      <c r="D3735">
        <v>4079.6280000000002</v>
      </c>
      <c r="E3735">
        <v>4082.3724999999999</v>
      </c>
      <c r="F3735">
        <v>4112.9120000000003</v>
      </c>
      <c r="O3735">
        <v>4112.9120000000003</v>
      </c>
      <c r="P3735">
        <v>4082.3724999999999</v>
      </c>
    </row>
    <row r="3736" spans="1:16" x14ac:dyDescent="0.25">
      <c r="A3736" s="9">
        <v>43966</v>
      </c>
      <c r="B3736">
        <v>4096.9354999999996</v>
      </c>
      <c r="C3736">
        <v>4103.6360999999997</v>
      </c>
      <c r="D3736">
        <v>4064.9748</v>
      </c>
      <c r="E3736">
        <v>4067.6979000000001</v>
      </c>
      <c r="F3736">
        <v>4096.9354999999996</v>
      </c>
      <c r="O3736">
        <v>4103.6360999999997</v>
      </c>
      <c r="P3736">
        <v>4067.6979000000001</v>
      </c>
    </row>
    <row r="3737" spans="1:16" x14ac:dyDescent="0.25">
      <c r="A3737" s="9">
        <v>43969</v>
      </c>
      <c r="B3737">
        <v>4069.1821</v>
      </c>
      <c r="C3737">
        <v>4087.1370999999999</v>
      </c>
      <c r="D3737">
        <v>4048.3395999999998</v>
      </c>
      <c r="E3737">
        <v>4064.5841</v>
      </c>
      <c r="F3737">
        <v>4069.1821</v>
      </c>
      <c r="O3737">
        <v>4087.1370999999999</v>
      </c>
      <c r="P3737">
        <v>4064.5841</v>
      </c>
    </row>
    <row r="3738" spans="1:16" x14ac:dyDescent="0.25">
      <c r="A3738" s="9">
        <v>43970</v>
      </c>
      <c r="B3738">
        <v>4094.2451999999998</v>
      </c>
      <c r="C3738">
        <v>4101.0735999999997</v>
      </c>
      <c r="D3738">
        <v>4076.0697</v>
      </c>
      <c r="E3738">
        <v>4089.5434</v>
      </c>
      <c r="F3738">
        <v>4094.2451999999998</v>
      </c>
      <c r="O3738">
        <v>4101.0735999999997</v>
      </c>
      <c r="P3738">
        <v>4089.5434</v>
      </c>
    </row>
    <row r="3739" spans="1:16" x14ac:dyDescent="0.25">
      <c r="A3739" s="9">
        <v>43971</v>
      </c>
      <c r="B3739">
        <v>4085.4106999999999</v>
      </c>
      <c r="C3739">
        <v>4085.4106999999999</v>
      </c>
      <c r="D3739">
        <v>4050.5167999999999</v>
      </c>
      <c r="E3739">
        <v>4057.0650999999998</v>
      </c>
      <c r="F3739">
        <v>4085.4106999999999</v>
      </c>
      <c r="O3739">
        <v>4085.4106999999999</v>
      </c>
      <c r="P3739">
        <v>4057.0650999999998</v>
      </c>
    </row>
    <row r="3740" spans="1:16" x14ac:dyDescent="0.25">
      <c r="A3740" s="9">
        <v>43972</v>
      </c>
      <c r="B3740">
        <v>4069.7435</v>
      </c>
      <c r="C3740">
        <v>4072.9888999999998</v>
      </c>
      <c r="D3740">
        <v>4031.6176999999998</v>
      </c>
      <c r="E3740">
        <v>4034.8766000000001</v>
      </c>
      <c r="F3740">
        <v>4069.7435</v>
      </c>
      <c r="O3740">
        <v>4072.9888999999998</v>
      </c>
      <c r="P3740">
        <v>4034.8766000000001</v>
      </c>
    </row>
    <row r="3741" spans="1:16" x14ac:dyDescent="0.25">
      <c r="A3741" s="9">
        <v>43973</v>
      </c>
      <c r="B3741">
        <v>4029.5713000000001</v>
      </c>
      <c r="C3741">
        <v>4029.7952</v>
      </c>
      <c r="D3741">
        <v>3961.1356999999998</v>
      </c>
      <c r="E3741">
        <v>3965.2170999999998</v>
      </c>
      <c r="F3741">
        <v>4029.5713000000001</v>
      </c>
      <c r="O3741">
        <v>4029.7952</v>
      </c>
      <c r="P3741">
        <v>3965.2170999999998</v>
      </c>
    </row>
    <row r="3742" spans="1:16" x14ac:dyDescent="0.25">
      <c r="A3742" s="9">
        <v>43976</v>
      </c>
      <c r="B3742">
        <v>3972.9054999999998</v>
      </c>
      <c r="C3742">
        <v>3991.7449000000001</v>
      </c>
      <c r="D3742">
        <v>3956.4870000000001</v>
      </c>
      <c r="E3742">
        <v>3985.3852999999999</v>
      </c>
      <c r="F3742">
        <v>3972.9054999999998</v>
      </c>
      <c r="O3742">
        <v>3991.7449000000001</v>
      </c>
      <c r="P3742">
        <v>3985.3852999999999</v>
      </c>
    </row>
    <row r="3743" spans="1:16" x14ac:dyDescent="0.25">
      <c r="A3743" s="9">
        <v>43977</v>
      </c>
      <c r="B3743">
        <v>3992.0862999999999</v>
      </c>
      <c r="C3743">
        <v>4018.5439000000001</v>
      </c>
      <c r="D3743">
        <v>3992.0862999999999</v>
      </c>
      <c r="E3743">
        <v>4016.3524000000002</v>
      </c>
      <c r="F3743">
        <v>3992.0862999999999</v>
      </c>
      <c r="O3743">
        <v>4018.5439000000001</v>
      </c>
      <c r="P3743">
        <v>4016.3524000000002</v>
      </c>
    </row>
    <row r="3744" spans="1:16" x14ac:dyDescent="0.25">
      <c r="A3744" s="9">
        <v>43978</v>
      </c>
      <c r="B3744">
        <v>4019.1145000000001</v>
      </c>
      <c r="C3744">
        <v>4041.5508</v>
      </c>
      <c r="D3744">
        <v>4009.2406000000001</v>
      </c>
      <c r="E3744">
        <v>4033.7462999999998</v>
      </c>
      <c r="F3744">
        <v>4019.1145000000001</v>
      </c>
      <c r="O3744">
        <v>4041.5508</v>
      </c>
      <c r="P3744">
        <v>4033.7462999999998</v>
      </c>
    </row>
    <row r="3745" spans="1:16" x14ac:dyDescent="0.25">
      <c r="A3745" s="9">
        <v>43979</v>
      </c>
      <c r="B3745">
        <v>4022.0671000000002</v>
      </c>
      <c r="C3745">
        <v>4043.1770999999999</v>
      </c>
      <c r="D3745">
        <v>3994.4875999999999</v>
      </c>
      <c r="E3745">
        <v>4026.0039999999999</v>
      </c>
      <c r="F3745">
        <v>4022.0671000000002</v>
      </c>
      <c r="O3745">
        <v>4043.1770999999999</v>
      </c>
      <c r="P3745">
        <v>4026.0039999999999</v>
      </c>
    </row>
    <row r="3746" spans="1:16" x14ac:dyDescent="0.25">
      <c r="A3746" s="9">
        <v>43980</v>
      </c>
      <c r="B3746">
        <v>4014.1736999999998</v>
      </c>
      <c r="C3746">
        <v>4019.6264000000001</v>
      </c>
      <c r="D3746">
        <v>3999.2757000000001</v>
      </c>
      <c r="E3746">
        <v>4002.1808000000001</v>
      </c>
      <c r="F3746">
        <v>4014.1736999999998</v>
      </c>
      <c r="O3746">
        <v>4019.6264000000001</v>
      </c>
      <c r="P3746">
        <v>4002.1808000000001</v>
      </c>
    </row>
    <row r="3747" spans="1:16" x14ac:dyDescent="0.25">
      <c r="A3747" s="9">
        <v>43983</v>
      </c>
      <c r="B3747">
        <v>4020.1251000000002</v>
      </c>
      <c r="C3747">
        <v>4085.0417000000002</v>
      </c>
      <c r="D3747">
        <v>4019.7321999999999</v>
      </c>
      <c r="E3747">
        <v>4082.1947</v>
      </c>
      <c r="F3747">
        <v>4020.1251000000002</v>
      </c>
      <c r="O3747">
        <v>4085.0417000000002</v>
      </c>
      <c r="P3747">
        <v>4082.1947</v>
      </c>
    </row>
    <row r="3748" spans="1:16" x14ac:dyDescent="0.25">
      <c r="A3748" s="9">
        <v>43984</v>
      </c>
      <c r="B3748">
        <v>4078.9310999999998</v>
      </c>
      <c r="C3748">
        <v>4095.1673999999998</v>
      </c>
      <c r="D3748">
        <v>4068.9515000000001</v>
      </c>
      <c r="E3748">
        <v>4091.5297999999998</v>
      </c>
      <c r="F3748">
        <v>4078.9310999999998</v>
      </c>
      <c r="O3748">
        <v>4095.1673999999998</v>
      </c>
      <c r="P3748">
        <v>4091.5297999999998</v>
      </c>
    </row>
    <row r="3749" spans="1:16" x14ac:dyDescent="0.25">
      <c r="A3749" s="9">
        <v>43985</v>
      </c>
      <c r="B3749">
        <v>4103.9164000000001</v>
      </c>
      <c r="C3749">
        <v>4116.3019000000004</v>
      </c>
      <c r="D3749">
        <v>4090.3625000000002</v>
      </c>
      <c r="E3749">
        <v>4091.7062999999998</v>
      </c>
      <c r="F3749">
        <v>4103.9164000000001</v>
      </c>
      <c r="O3749">
        <v>4116.3019000000004</v>
      </c>
      <c r="P3749">
        <v>4091.7062999999998</v>
      </c>
    </row>
    <row r="3750" spans="1:16" x14ac:dyDescent="0.25">
      <c r="A3750" s="9">
        <v>43986</v>
      </c>
      <c r="B3750">
        <v>4112.4921000000004</v>
      </c>
      <c r="C3750">
        <v>4113.1913999999997</v>
      </c>
      <c r="D3750">
        <v>4085.6774</v>
      </c>
      <c r="E3750">
        <v>4104.4760999999999</v>
      </c>
      <c r="F3750">
        <v>4112.4921000000004</v>
      </c>
      <c r="O3750">
        <v>4113.1913999999997</v>
      </c>
      <c r="P3750">
        <v>4104.4760999999999</v>
      </c>
    </row>
    <row r="3751" spans="1:16" x14ac:dyDescent="0.25">
      <c r="A3751" s="9">
        <v>43987</v>
      </c>
      <c r="B3751">
        <v>4108.2246999999998</v>
      </c>
      <c r="C3751">
        <v>4108.2246999999998</v>
      </c>
      <c r="D3751">
        <v>4064.7822999999999</v>
      </c>
      <c r="E3751">
        <v>4088.8883999999998</v>
      </c>
      <c r="F3751">
        <v>4108.2246999999998</v>
      </c>
      <c r="O3751">
        <v>4108.2246999999998</v>
      </c>
      <c r="P3751">
        <v>4088.8883999999998</v>
      </c>
    </row>
    <row r="3752" spans="1:16" x14ac:dyDescent="0.25">
      <c r="A3752" s="9">
        <v>43990</v>
      </c>
      <c r="B3752">
        <v>4099.5846000000001</v>
      </c>
      <c r="C3752">
        <v>4105.7559000000001</v>
      </c>
      <c r="D3752">
        <v>4088.0214999999998</v>
      </c>
      <c r="E3752">
        <v>4092.0722999999998</v>
      </c>
      <c r="F3752">
        <v>4099.5846000000001</v>
      </c>
      <c r="O3752">
        <v>4105.7559000000001</v>
      </c>
      <c r="P3752">
        <v>4092.0722999999998</v>
      </c>
    </row>
    <row r="3753" spans="1:16" x14ac:dyDescent="0.25">
      <c r="A3753" s="9">
        <v>43991</v>
      </c>
      <c r="B3753">
        <v>4098.3185999999996</v>
      </c>
      <c r="C3753">
        <v>4107.6840000000002</v>
      </c>
      <c r="D3753">
        <v>4089.3890999999999</v>
      </c>
      <c r="E3753">
        <v>4107.6840000000002</v>
      </c>
      <c r="F3753">
        <v>4098.3185999999996</v>
      </c>
      <c r="O3753">
        <v>4107.6840000000002</v>
      </c>
      <c r="P3753">
        <v>4107.6840000000002</v>
      </c>
    </row>
    <row r="3754" spans="1:16" x14ac:dyDescent="0.25">
      <c r="A3754" s="9">
        <v>43992</v>
      </c>
      <c r="B3754">
        <v>4094.4798000000001</v>
      </c>
      <c r="C3754">
        <v>4094.5394000000001</v>
      </c>
      <c r="D3754">
        <v>4071.3236999999999</v>
      </c>
      <c r="E3754">
        <v>4080.9793</v>
      </c>
      <c r="F3754">
        <v>4094.4798000000001</v>
      </c>
      <c r="O3754">
        <v>4094.5394000000001</v>
      </c>
      <c r="P3754">
        <v>4080.9793</v>
      </c>
    </row>
    <row r="3755" spans="1:16" x14ac:dyDescent="0.25">
      <c r="A3755" s="9">
        <v>43993</v>
      </c>
      <c r="B3755">
        <v>4076.0594999999998</v>
      </c>
      <c r="C3755">
        <v>4087.6363000000001</v>
      </c>
      <c r="D3755">
        <v>4035.4445000000001</v>
      </c>
      <c r="E3755">
        <v>4043.1587</v>
      </c>
      <c r="F3755">
        <v>4076.0594999999998</v>
      </c>
      <c r="O3755">
        <v>4087.6363000000001</v>
      </c>
      <c r="P3755">
        <v>4043.1587</v>
      </c>
    </row>
    <row r="3756" spans="1:16" x14ac:dyDescent="0.25">
      <c r="A3756" s="9">
        <v>43994</v>
      </c>
      <c r="B3756">
        <v>3987.0313000000001</v>
      </c>
      <c r="C3756">
        <v>4041.4845999999998</v>
      </c>
      <c r="D3756">
        <v>3978.7788999999998</v>
      </c>
      <c r="E3756">
        <v>4035.6882999999998</v>
      </c>
      <c r="F3756">
        <v>3987.0313000000001</v>
      </c>
      <c r="O3756">
        <v>4041.4845999999998</v>
      </c>
      <c r="P3756">
        <v>4035.6882999999998</v>
      </c>
    </row>
    <row r="3757" spans="1:16" x14ac:dyDescent="0.25">
      <c r="A3757" s="9">
        <v>43997</v>
      </c>
      <c r="B3757">
        <v>4009.7116000000001</v>
      </c>
      <c r="C3757">
        <v>4037.2284</v>
      </c>
      <c r="D3757">
        <v>4000.3753999999999</v>
      </c>
      <c r="E3757">
        <v>4001.99</v>
      </c>
      <c r="F3757">
        <v>4009.7116000000001</v>
      </c>
      <c r="O3757">
        <v>4037.2284</v>
      </c>
      <c r="P3757">
        <v>4001.99</v>
      </c>
    </row>
    <row r="3758" spans="1:16" x14ac:dyDescent="0.25">
      <c r="A3758" s="9">
        <v>43998</v>
      </c>
      <c r="B3758">
        <v>4025.5495000000001</v>
      </c>
      <c r="C3758">
        <v>4070.1585</v>
      </c>
      <c r="D3758">
        <v>4020.7476999999999</v>
      </c>
      <c r="E3758">
        <v>4070.1585</v>
      </c>
      <c r="F3758">
        <v>4025.5495000000001</v>
      </c>
      <c r="O3758">
        <v>4070.1585</v>
      </c>
      <c r="P3758">
        <v>4070.1585</v>
      </c>
    </row>
    <row r="3759" spans="1:16" x14ac:dyDescent="0.25">
      <c r="A3759" s="9">
        <v>43999</v>
      </c>
      <c r="B3759">
        <v>4069.8494999999998</v>
      </c>
      <c r="C3759">
        <v>4080.5392000000002</v>
      </c>
      <c r="D3759">
        <v>4055.8762999999999</v>
      </c>
      <c r="E3759">
        <v>4076.7745</v>
      </c>
      <c r="F3759">
        <v>4069.8494999999998</v>
      </c>
      <c r="O3759">
        <v>4080.5392000000002</v>
      </c>
      <c r="P3759">
        <v>4076.7745</v>
      </c>
    </row>
    <row r="3760" spans="1:16" x14ac:dyDescent="0.25">
      <c r="A3760" s="9">
        <v>44000</v>
      </c>
      <c r="B3760">
        <v>4068.3114</v>
      </c>
      <c r="C3760">
        <v>4110.5632999999998</v>
      </c>
      <c r="D3760">
        <v>4060.8915999999999</v>
      </c>
      <c r="E3760">
        <v>4108.1859999999997</v>
      </c>
      <c r="F3760">
        <v>4068.3114</v>
      </c>
      <c r="O3760">
        <v>4110.5632999999998</v>
      </c>
      <c r="P3760">
        <v>4108.1859999999997</v>
      </c>
    </row>
    <row r="3761" spans="1:16" x14ac:dyDescent="0.25">
      <c r="A3761" s="9">
        <v>44001</v>
      </c>
      <c r="B3761">
        <v>4104.2350999999999</v>
      </c>
      <c r="C3761">
        <v>4121.4728999999998</v>
      </c>
      <c r="D3761">
        <v>4096.6457</v>
      </c>
      <c r="E3761">
        <v>4115.0277999999998</v>
      </c>
      <c r="F3761">
        <v>4104.2350999999999</v>
      </c>
      <c r="O3761">
        <v>4121.4728999999998</v>
      </c>
      <c r="P3761">
        <v>4115.0277999999998</v>
      </c>
    </row>
    <row r="3762" spans="1:16" x14ac:dyDescent="0.25">
      <c r="A3762" s="9">
        <v>44004</v>
      </c>
      <c r="B3762">
        <v>4110.9031000000004</v>
      </c>
      <c r="C3762">
        <v>4115.3820999999998</v>
      </c>
      <c r="D3762">
        <v>4080.3274000000001</v>
      </c>
      <c r="E3762">
        <v>4083.9571999999998</v>
      </c>
      <c r="F3762">
        <v>4110.9031000000004</v>
      </c>
      <c r="O3762">
        <v>4115.3820999999998</v>
      </c>
      <c r="P3762">
        <v>4083.9571999999998</v>
      </c>
    </row>
    <row r="3763" spans="1:16" x14ac:dyDescent="0.25">
      <c r="A3763" s="9">
        <v>44005</v>
      </c>
      <c r="B3763">
        <v>4085.1698999999999</v>
      </c>
      <c r="C3763">
        <v>4086.0288</v>
      </c>
      <c r="D3763">
        <v>4063.1929</v>
      </c>
      <c r="E3763">
        <v>4083.4126000000001</v>
      </c>
      <c r="F3763">
        <v>4085.1698999999999</v>
      </c>
      <c r="O3763">
        <v>4086.0288</v>
      </c>
      <c r="P3763">
        <v>4083.4126000000001</v>
      </c>
    </row>
    <row r="3764" spans="1:16" x14ac:dyDescent="0.25">
      <c r="A3764" s="9">
        <v>44006</v>
      </c>
      <c r="B3764">
        <v>4078.1412</v>
      </c>
      <c r="C3764">
        <v>4089.1354000000001</v>
      </c>
      <c r="D3764">
        <v>4072.9517999999998</v>
      </c>
      <c r="E3764">
        <v>4082.3144000000002</v>
      </c>
      <c r="F3764">
        <v>4078.1412</v>
      </c>
      <c r="O3764">
        <v>4089.1354000000001</v>
      </c>
      <c r="P3764">
        <v>4082.3144000000002</v>
      </c>
    </row>
    <row r="3765" spans="1:16" x14ac:dyDescent="0.25">
      <c r="A3765" s="9">
        <v>44011</v>
      </c>
      <c r="B3765">
        <v>4071.2267999999999</v>
      </c>
      <c r="C3765">
        <v>4074.0553</v>
      </c>
      <c r="D3765">
        <v>4049.5729000000001</v>
      </c>
      <c r="E3765">
        <v>4060.7957000000001</v>
      </c>
      <c r="F3765">
        <v>4071.2267999999999</v>
      </c>
      <c r="O3765">
        <v>4074.0553</v>
      </c>
      <c r="P3765">
        <v>4060.7957000000001</v>
      </c>
    </row>
    <row r="3766" spans="1:16" x14ac:dyDescent="0.25">
      <c r="A3766" s="9">
        <v>44012</v>
      </c>
      <c r="B3766">
        <v>4067.7002000000002</v>
      </c>
      <c r="C3766">
        <v>4093.4987000000001</v>
      </c>
      <c r="D3766">
        <v>4067.6053000000002</v>
      </c>
      <c r="E3766">
        <v>4089.5372000000002</v>
      </c>
      <c r="F3766">
        <v>4067.7002000000002</v>
      </c>
      <c r="O3766">
        <v>4093.4987000000001</v>
      </c>
      <c r="P3766">
        <v>4089.5372000000002</v>
      </c>
    </row>
    <row r="3767" spans="1:16" x14ac:dyDescent="0.25">
      <c r="A3767" s="9">
        <v>44013</v>
      </c>
      <c r="B3767">
        <v>4096.4670999999998</v>
      </c>
      <c r="C3767">
        <v>4163.2222000000002</v>
      </c>
      <c r="D3767">
        <v>4087.6332000000002</v>
      </c>
      <c r="E3767">
        <v>4162.9477999999999</v>
      </c>
      <c r="F3767">
        <v>4096.4670999999998</v>
      </c>
      <c r="O3767">
        <v>4163.2222000000002</v>
      </c>
      <c r="P3767">
        <v>4162.9477999999999</v>
      </c>
    </row>
    <row r="3768" spans="1:16" x14ac:dyDescent="0.25">
      <c r="A3768" s="9">
        <v>44014</v>
      </c>
      <c r="B3768">
        <v>4159.7564000000002</v>
      </c>
      <c r="C3768">
        <v>4258.1633000000002</v>
      </c>
      <c r="D3768">
        <v>4156.6185999999998</v>
      </c>
      <c r="E3768">
        <v>4256.9823999999999</v>
      </c>
      <c r="F3768">
        <v>4159.7564000000002</v>
      </c>
      <c r="O3768">
        <v>4258.1633000000002</v>
      </c>
      <c r="P3768">
        <v>4256.9823999999999</v>
      </c>
    </row>
    <row r="3769" spans="1:16" x14ac:dyDescent="0.25">
      <c r="A3769" s="9">
        <v>44015</v>
      </c>
      <c r="B3769">
        <v>4261.9970000000003</v>
      </c>
      <c r="C3769">
        <v>4298.9479000000001</v>
      </c>
      <c r="D3769">
        <v>4261.9970000000003</v>
      </c>
      <c r="E3769">
        <v>4298.9479000000001</v>
      </c>
      <c r="F3769">
        <v>4261.9970000000003</v>
      </c>
      <c r="O3769">
        <v>4298.9479000000001</v>
      </c>
      <c r="P3769">
        <v>4298.9479000000001</v>
      </c>
    </row>
    <row r="3770" spans="1:16" x14ac:dyDescent="0.25">
      <c r="A3770" s="9">
        <v>44018</v>
      </c>
      <c r="B3770">
        <v>4341.7736999999997</v>
      </c>
      <c r="C3770">
        <v>4529.3244999999997</v>
      </c>
      <c r="D3770">
        <v>4341.7736999999997</v>
      </c>
      <c r="E3770">
        <v>4526.0218000000004</v>
      </c>
      <c r="F3770">
        <v>4341.7736999999997</v>
      </c>
      <c r="O3770">
        <v>4529.3244999999997</v>
      </c>
      <c r="P3770">
        <v>4526.0218000000004</v>
      </c>
    </row>
    <row r="3771" spans="1:16" x14ac:dyDescent="0.25">
      <c r="A3771" s="9">
        <v>44019</v>
      </c>
      <c r="B3771">
        <v>4567.5697</v>
      </c>
      <c r="C3771">
        <v>4604.0227000000004</v>
      </c>
      <c r="D3771">
        <v>4484.9232000000002</v>
      </c>
      <c r="E3771">
        <v>4503.7753000000002</v>
      </c>
      <c r="F3771">
        <v>4567.5697</v>
      </c>
      <c r="O3771">
        <v>4604.0227000000004</v>
      </c>
      <c r="P3771">
        <v>4503.7753000000002</v>
      </c>
    </row>
    <row r="3772" spans="1:16" x14ac:dyDescent="0.25">
      <c r="A3772" s="9">
        <v>44020</v>
      </c>
      <c r="B3772">
        <v>4494.2390999999998</v>
      </c>
      <c r="C3772">
        <v>4572.7965000000004</v>
      </c>
      <c r="D3772">
        <v>4465.2174999999997</v>
      </c>
      <c r="E3772">
        <v>4556.2766000000001</v>
      </c>
      <c r="F3772">
        <v>4494.2390999999998</v>
      </c>
      <c r="O3772">
        <v>4572.7965000000004</v>
      </c>
      <c r="P3772">
        <v>4556.2766000000001</v>
      </c>
    </row>
    <row r="3773" spans="1:16" x14ac:dyDescent="0.25">
      <c r="A3773" s="9">
        <v>44021</v>
      </c>
      <c r="B3773">
        <v>4545.5977999999996</v>
      </c>
      <c r="C3773">
        <v>4592.9408999999996</v>
      </c>
      <c r="D3773">
        <v>4506.2042000000001</v>
      </c>
      <c r="E3773">
        <v>4592.6054000000004</v>
      </c>
      <c r="F3773">
        <v>4545.5977999999996</v>
      </c>
      <c r="O3773">
        <v>4592.9408999999996</v>
      </c>
      <c r="P3773">
        <v>4592.6054000000004</v>
      </c>
    </row>
    <row r="3774" spans="1:16" x14ac:dyDescent="0.25">
      <c r="A3774" s="9">
        <v>44022</v>
      </c>
      <c r="B3774">
        <v>4550.6580000000004</v>
      </c>
      <c r="C3774">
        <v>4567.2362000000003</v>
      </c>
      <c r="D3774">
        <v>4475.6709000000001</v>
      </c>
      <c r="E3774">
        <v>4487.6148000000003</v>
      </c>
      <c r="F3774">
        <v>4550.6580000000004</v>
      </c>
      <c r="O3774">
        <v>4567.2362000000003</v>
      </c>
      <c r="P3774">
        <v>4487.6148000000003</v>
      </c>
    </row>
    <row r="3775" spans="1:16" x14ac:dyDescent="0.25">
      <c r="A3775" s="9">
        <v>44025</v>
      </c>
      <c r="B3775">
        <v>4494.4979000000003</v>
      </c>
      <c r="C3775">
        <v>4614.4703</v>
      </c>
      <c r="D3775">
        <v>4494.4979000000003</v>
      </c>
      <c r="E3775">
        <v>4608.9598999999998</v>
      </c>
      <c r="F3775">
        <v>4494.4979000000003</v>
      </c>
      <c r="O3775">
        <v>4614.4703</v>
      </c>
      <c r="P3775">
        <v>4608.9598999999998</v>
      </c>
    </row>
    <row r="3776" spans="1:16" x14ac:dyDescent="0.25">
      <c r="A3776" s="9">
        <v>44026</v>
      </c>
      <c r="B3776">
        <v>4613.8172999999997</v>
      </c>
      <c r="C3776">
        <v>4636.6167999999998</v>
      </c>
      <c r="D3776">
        <v>4510.1858000000002</v>
      </c>
      <c r="E3776">
        <v>4584.5846000000001</v>
      </c>
      <c r="F3776">
        <v>4613.8172999999997</v>
      </c>
      <c r="O3776">
        <v>4636.6167999999998</v>
      </c>
      <c r="P3776">
        <v>4584.5846000000001</v>
      </c>
    </row>
    <row r="3777" spans="1:16" x14ac:dyDescent="0.25">
      <c r="A3777" s="9">
        <v>44027</v>
      </c>
      <c r="B3777">
        <v>4598.1034</v>
      </c>
      <c r="C3777">
        <v>4608.1962000000003</v>
      </c>
      <c r="D3777">
        <v>4473.4115000000002</v>
      </c>
      <c r="E3777">
        <v>4498.9915000000001</v>
      </c>
      <c r="F3777">
        <v>4598.1034</v>
      </c>
      <c r="O3777">
        <v>4608.1962000000003</v>
      </c>
      <c r="P3777">
        <v>4498.9915000000001</v>
      </c>
    </row>
    <row r="3778" spans="1:16" x14ac:dyDescent="0.25">
      <c r="A3778" s="9">
        <v>44028</v>
      </c>
      <c r="B3778">
        <v>4496.5379000000003</v>
      </c>
      <c r="C3778">
        <v>4528.8425999999999</v>
      </c>
      <c r="D3778">
        <v>4353.5388999999996</v>
      </c>
      <c r="E3778">
        <v>4355.2637999999997</v>
      </c>
      <c r="F3778">
        <v>4496.5379000000003</v>
      </c>
      <c r="O3778">
        <v>4528.8425999999999</v>
      </c>
      <c r="P3778">
        <v>4355.2637999999997</v>
      </c>
    </row>
    <row r="3779" spans="1:16" x14ac:dyDescent="0.25">
      <c r="A3779" s="9">
        <v>44029</v>
      </c>
      <c r="B3779">
        <v>4362.5739999999996</v>
      </c>
      <c r="C3779">
        <v>4423.5348999999997</v>
      </c>
      <c r="D3779">
        <v>4335.7861000000003</v>
      </c>
      <c r="E3779">
        <v>4378.3545999999997</v>
      </c>
      <c r="F3779">
        <v>4362.5739999999996</v>
      </c>
      <c r="O3779">
        <v>4423.5348999999997</v>
      </c>
      <c r="P3779">
        <v>4378.3545999999997</v>
      </c>
    </row>
    <row r="3780" spans="1:16" x14ac:dyDescent="0.25">
      <c r="A3780" s="9">
        <v>44032</v>
      </c>
      <c r="B3780">
        <v>4411.3262000000004</v>
      </c>
      <c r="C3780">
        <v>4568.2735000000002</v>
      </c>
      <c r="D3780">
        <v>4411.3262000000004</v>
      </c>
      <c r="E3780">
        <v>4568.2735000000002</v>
      </c>
      <c r="F3780">
        <v>4411.3262000000004</v>
      </c>
      <c r="O3780">
        <v>4568.2735000000002</v>
      </c>
      <c r="P3780">
        <v>4568.2735000000002</v>
      </c>
    </row>
    <row r="3781" spans="1:16" x14ac:dyDescent="0.25">
      <c r="A3781" s="9">
        <v>44033</v>
      </c>
      <c r="B3781">
        <v>4574.4772999999996</v>
      </c>
      <c r="C3781">
        <v>4578.2493000000004</v>
      </c>
      <c r="D3781">
        <v>4535.7061000000003</v>
      </c>
      <c r="E3781">
        <v>4558.6544999999996</v>
      </c>
      <c r="F3781">
        <v>4574.4772999999996</v>
      </c>
      <c r="O3781">
        <v>4578.2493000000004</v>
      </c>
      <c r="P3781">
        <v>4558.6544999999996</v>
      </c>
    </row>
    <row r="3782" spans="1:16" x14ac:dyDescent="0.25">
      <c r="A3782" s="9">
        <v>44034</v>
      </c>
      <c r="B3782">
        <v>4561.9260999999997</v>
      </c>
      <c r="C3782">
        <v>4607.6935999999996</v>
      </c>
      <c r="D3782">
        <v>4540.8415000000005</v>
      </c>
      <c r="E3782">
        <v>4553.9856</v>
      </c>
      <c r="F3782">
        <v>4561.9260999999997</v>
      </c>
      <c r="O3782">
        <v>4607.6935999999996</v>
      </c>
      <c r="P3782">
        <v>4553.9856</v>
      </c>
    </row>
    <row r="3783" spans="1:16" x14ac:dyDescent="0.25">
      <c r="A3783" s="9">
        <v>44035</v>
      </c>
      <c r="B3783">
        <v>4515.9696999999996</v>
      </c>
      <c r="C3783">
        <v>4543.6972999999998</v>
      </c>
      <c r="D3783">
        <v>4421.7178000000004</v>
      </c>
      <c r="E3783">
        <v>4499.9808999999996</v>
      </c>
      <c r="F3783">
        <v>4515.9696999999996</v>
      </c>
      <c r="O3783">
        <v>4543.6972999999998</v>
      </c>
      <c r="P3783">
        <v>4499.9808999999996</v>
      </c>
    </row>
    <row r="3784" spans="1:16" x14ac:dyDescent="0.25">
      <c r="A3784" s="9">
        <v>44036</v>
      </c>
      <c r="B3784">
        <v>4479.7618000000002</v>
      </c>
      <c r="C3784">
        <v>4496.3337000000001</v>
      </c>
      <c r="D3784">
        <v>4315.7160999999996</v>
      </c>
      <c r="E3784">
        <v>4331.9041999999999</v>
      </c>
      <c r="F3784">
        <v>4479.7618000000002</v>
      </c>
      <c r="O3784">
        <v>4496.3337000000001</v>
      </c>
      <c r="P3784">
        <v>4331.9041999999999</v>
      </c>
    </row>
    <row r="3785" spans="1:16" x14ac:dyDescent="0.25">
      <c r="A3785" s="9">
        <v>44039</v>
      </c>
      <c r="B3785">
        <v>4348.9303</v>
      </c>
      <c r="C3785">
        <v>4362.3215</v>
      </c>
      <c r="D3785">
        <v>4284.4786999999997</v>
      </c>
      <c r="E3785">
        <v>4320.2699000000002</v>
      </c>
      <c r="F3785">
        <v>4348.9303</v>
      </c>
      <c r="O3785">
        <v>4362.3215</v>
      </c>
      <c r="P3785">
        <v>4320.2699000000002</v>
      </c>
    </row>
    <row r="3786" spans="1:16" x14ac:dyDescent="0.25">
      <c r="A3786" s="9">
        <v>44040</v>
      </c>
      <c r="B3786">
        <v>4342.5905000000002</v>
      </c>
      <c r="C3786">
        <v>4379.9642999999996</v>
      </c>
      <c r="D3786">
        <v>4333.9014999999999</v>
      </c>
      <c r="E3786">
        <v>4361.5218000000004</v>
      </c>
      <c r="F3786">
        <v>4342.5905000000002</v>
      </c>
      <c r="O3786">
        <v>4379.9642999999996</v>
      </c>
      <c r="P3786">
        <v>4361.5218000000004</v>
      </c>
    </row>
    <row r="3787" spans="1:16" x14ac:dyDescent="0.25">
      <c r="A3787" s="9">
        <v>44041</v>
      </c>
      <c r="B3787">
        <v>4354.9652999999998</v>
      </c>
      <c r="C3787">
        <v>4434.8698999999997</v>
      </c>
      <c r="D3787">
        <v>4321.0733</v>
      </c>
      <c r="E3787">
        <v>4433.8221999999996</v>
      </c>
      <c r="F3787">
        <v>4354.9652999999998</v>
      </c>
      <c r="O3787">
        <v>4434.8698999999997</v>
      </c>
      <c r="P3787">
        <v>4433.8221999999996</v>
      </c>
    </row>
    <row r="3788" spans="1:16" x14ac:dyDescent="0.25">
      <c r="A3788" s="9">
        <v>44042</v>
      </c>
      <c r="B3788">
        <v>4440.4128000000001</v>
      </c>
      <c r="C3788">
        <v>4460.1741000000002</v>
      </c>
      <c r="D3788">
        <v>4425.1382999999996</v>
      </c>
      <c r="E3788">
        <v>4431.1342999999997</v>
      </c>
      <c r="F3788">
        <v>4440.4128000000001</v>
      </c>
      <c r="O3788">
        <v>4460.1741000000002</v>
      </c>
      <c r="P3788">
        <v>4431.1342999999997</v>
      </c>
    </row>
    <row r="3789" spans="1:16" x14ac:dyDescent="0.25">
      <c r="A3789" s="9">
        <v>44043</v>
      </c>
      <c r="B3789">
        <v>4428.0048999999999</v>
      </c>
      <c r="C3789">
        <v>4502.1815999999999</v>
      </c>
      <c r="D3789">
        <v>4411.2772999999997</v>
      </c>
      <c r="E3789">
        <v>4468.8954999999996</v>
      </c>
      <c r="F3789">
        <v>4428.0048999999999</v>
      </c>
      <c r="O3789">
        <v>4502.1815999999999</v>
      </c>
      <c r="P3789">
        <v>4468.8954999999996</v>
      </c>
    </row>
    <row r="3790" spans="1:16" x14ac:dyDescent="0.25">
      <c r="A3790" s="9">
        <v>44046</v>
      </c>
      <c r="B3790">
        <v>4494.8383000000003</v>
      </c>
      <c r="C3790">
        <v>4555.8482000000004</v>
      </c>
      <c r="D3790">
        <v>4492.8056999999999</v>
      </c>
      <c r="E3790">
        <v>4555.7664999999997</v>
      </c>
      <c r="F3790">
        <v>4494.8383000000003</v>
      </c>
      <c r="O3790">
        <v>4555.8482000000004</v>
      </c>
      <c r="P3790">
        <v>4555.7664999999997</v>
      </c>
    </row>
    <row r="3791" spans="1:16" x14ac:dyDescent="0.25">
      <c r="A3791" s="9">
        <v>44047</v>
      </c>
      <c r="B3791">
        <v>4570.2389000000003</v>
      </c>
      <c r="C3791">
        <v>4591.0843000000004</v>
      </c>
      <c r="D3791">
        <v>4532.6517000000003</v>
      </c>
      <c r="E3791">
        <v>4568.5499</v>
      </c>
      <c r="F3791">
        <v>4570.2389000000003</v>
      </c>
      <c r="O3791">
        <v>4591.0843000000004</v>
      </c>
      <c r="P3791">
        <v>4568.5499</v>
      </c>
    </row>
    <row r="3792" spans="1:16" x14ac:dyDescent="0.25">
      <c r="A3792" s="9">
        <v>44048</v>
      </c>
      <c r="B3792">
        <v>4557.6243999999997</v>
      </c>
      <c r="C3792">
        <v>4578.7235000000001</v>
      </c>
      <c r="D3792">
        <v>4506.4238999999998</v>
      </c>
      <c r="E3792">
        <v>4565.9071999999996</v>
      </c>
      <c r="F3792">
        <v>4557.6243999999997</v>
      </c>
      <c r="O3792">
        <v>4578.7235000000001</v>
      </c>
      <c r="P3792">
        <v>4565.9071999999996</v>
      </c>
    </row>
    <row r="3793" spans="1:16" x14ac:dyDescent="0.25">
      <c r="A3793" s="9">
        <v>44049</v>
      </c>
      <c r="B3793">
        <v>4570.2417999999998</v>
      </c>
      <c r="C3793">
        <v>4580.1849000000002</v>
      </c>
      <c r="D3793">
        <v>4507.527</v>
      </c>
      <c r="E3793">
        <v>4564.0938999999998</v>
      </c>
      <c r="F3793">
        <v>4570.2417999999998</v>
      </c>
      <c r="O3793">
        <v>4580.1849000000002</v>
      </c>
      <c r="P3793">
        <v>4564.0938999999998</v>
      </c>
    </row>
    <row r="3794" spans="1:16" x14ac:dyDescent="0.25">
      <c r="A3794" s="9">
        <v>44050</v>
      </c>
      <c r="B3794">
        <v>4555.8418000000001</v>
      </c>
      <c r="C3794">
        <v>4555.8418000000001</v>
      </c>
      <c r="D3794">
        <v>4475.6342000000004</v>
      </c>
      <c r="E3794">
        <v>4529.1728999999996</v>
      </c>
      <c r="F3794">
        <v>4555.8418000000001</v>
      </c>
      <c r="O3794">
        <v>4555.8418000000001</v>
      </c>
      <c r="P3794">
        <v>4529.1728999999996</v>
      </c>
    </row>
    <row r="3795" spans="1:16" x14ac:dyDescent="0.25">
      <c r="A3795" s="9">
        <v>44053</v>
      </c>
      <c r="B3795">
        <v>4526.8810000000003</v>
      </c>
      <c r="C3795">
        <v>4603.1162999999997</v>
      </c>
      <c r="D3795">
        <v>4521.5128000000004</v>
      </c>
      <c r="E3795">
        <v>4587.9794000000002</v>
      </c>
      <c r="F3795">
        <v>4526.8810000000003</v>
      </c>
      <c r="O3795">
        <v>4603.1162999999997</v>
      </c>
      <c r="P3795">
        <v>4587.9794000000002</v>
      </c>
    </row>
    <row r="3796" spans="1:16" x14ac:dyDescent="0.25">
      <c r="A3796" s="9">
        <v>44054</v>
      </c>
      <c r="B3796">
        <v>4601.1904999999997</v>
      </c>
      <c r="C3796">
        <v>4634.9879000000001</v>
      </c>
      <c r="D3796">
        <v>4537.8681999999999</v>
      </c>
      <c r="E3796">
        <v>4541.7668000000003</v>
      </c>
      <c r="F3796">
        <v>4601.1904999999997</v>
      </c>
      <c r="O3796">
        <v>4634.9879000000001</v>
      </c>
      <c r="P3796">
        <v>4541.7668000000003</v>
      </c>
    </row>
    <row r="3797" spans="1:16" x14ac:dyDescent="0.25">
      <c r="A3797" s="9">
        <v>44055</v>
      </c>
      <c r="B3797">
        <v>4530.1566000000003</v>
      </c>
      <c r="C3797">
        <v>4536.8203000000003</v>
      </c>
      <c r="D3797">
        <v>4440.5236999999997</v>
      </c>
      <c r="E3797">
        <v>4513.0016999999998</v>
      </c>
      <c r="F3797">
        <v>4530.1566000000003</v>
      </c>
      <c r="O3797">
        <v>4536.8203000000003</v>
      </c>
      <c r="P3797">
        <v>4513.0016999999998</v>
      </c>
    </row>
    <row r="3798" spans="1:16" x14ac:dyDescent="0.25">
      <c r="A3798" s="9">
        <v>44056</v>
      </c>
      <c r="B3798">
        <v>4529.1494000000002</v>
      </c>
      <c r="C3798">
        <v>4549.7686999999996</v>
      </c>
      <c r="D3798">
        <v>4518.7860000000001</v>
      </c>
      <c r="E3798">
        <v>4529.9907999999996</v>
      </c>
      <c r="F3798">
        <v>4529.1494000000002</v>
      </c>
      <c r="O3798">
        <v>4549.7686999999996</v>
      </c>
      <c r="P3798">
        <v>4529.9907999999996</v>
      </c>
    </row>
    <row r="3799" spans="1:16" x14ac:dyDescent="0.25">
      <c r="A3799" s="9">
        <v>44057</v>
      </c>
      <c r="B3799">
        <v>4526.5802999999996</v>
      </c>
      <c r="C3799">
        <v>4568.3963000000003</v>
      </c>
      <c r="D3799">
        <v>4499.9892</v>
      </c>
      <c r="E3799">
        <v>4563.8756999999996</v>
      </c>
      <c r="F3799">
        <v>4526.5802999999996</v>
      </c>
      <c r="O3799">
        <v>4568.3963000000003</v>
      </c>
      <c r="P3799">
        <v>4563.8756999999996</v>
      </c>
    </row>
    <row r="3800" spans="1:16" x14ac:dyDescent="0.25">
      <c r="A3800" s="9">
        <v>44060</v>
      </c>
      <c r="B3800">
        <v>4577.1926000000003</v>
      </c>
      <c r="C3800">
        <v>4676.3954999999996</v>
      </c>
      <c r="D3800">
        <v>4565.3568999999998</v>
      </c>
      <c r="E3800">
        <v>4658.8365000000003</v>
      </c>
      <c r="F3800">
        <v>4577.1926000000003</v>
      </c>
      <c r="O3800">
        <v>4676.3954999999996</v>
      </c>
      <c r="P3800">
        <v>4658.8365000000003</v>
      </c>
    </row>
    <row r="3801" spans="1:16" x14ac:dyDescent="0.25">
      <c r="A3801" s="9">
        <v>44061</v>
      </c>
      <c r="B3801">
        <v>4663.4354000000003</v>
      </c>
      <c r="C3801">
        <v>4674.2538000000004</v>
      </c>
      <c r="D3801">
        <v>4639.0775000000003</v>
      </c>
      <c r="E3801">
        <v>4666.2254999999996</v>
      </c>
      <c r="F3801">
        <v>4663.4354000000003</v>
      </c>
      <c r="O3801">
        <v>4674.2538000000004</v>
      </c>
      <c r="P3801">
        <v>4666.2254999999996</v>
      </c>
    </row>
    <row r="3802" spans="1:16" x14ac:dyDescent="0.25">
      <c r="A3802" s="9">
        <v>44062</v>
      </c>
      <c r="B3802">
        <v>4660.3067000000001</v>
      </c>
      <c r="C3802">
        <v>4678.7151000000003</v>
      </c>
      <c r="D3802">
        <v>4616.4003000000002</v>
      </c>
      <c r="E3802">
        <v>4621.7577000000001</v>
      </c>
      <c r="F3802">
        <v>4660.3067000000001</v>
      </c>
      <c r="O3802">
        <v>4678.7151000000003</v>
      </c>
      <c r="P3802">
        <v>4621.7577000000001</v>
      </c>
    </row>
    <row r="3803" spans="1:16" x14ac:dyDescent="0.25">
      <c r="A3803" s="9">
        <v>44063</v>
      </c>
      <c r="B3803">
        <v>4606.5192999999999</v>
      </c>
      <c r="C3803">
        <v>4613.2293</v>
      </c>
      <c r="D3803">
        <v>4570.5451000000003</v>
      </c>
      <c r="E3803">
        <v>4586.6509999999998</v>
      </c>
      <c r="F3803">
        <v>4606.5192999999999</v>
      </c>
      <c r="O3803">
        <v>4613.2293</v>
      </c>
      <c r="P3803">
        <v>4586.6509999999998</v>
      </c>
    </row>
    <row r="3804" spans="1:16" x14ac:dyDescent="0.25">
      <c r="A3804" s="9">
        <v>44064</v>
      </c>
      <c r="B3804">
        <v>4597.0328</v>
      </c>
      <c r="C3804">
        <v>4609.0932000000003</v>
      </c>
      <c r="D3804">
        <v>4550.8522999999996</v>
      </c>
      <c r="E3804">
        <v>4582.3946999999998</v>
      </c>
      <c r="F3804">
        <v>4597.0328</v>
      </c>
      <c r="O3804">
        <v>4609.0932000000003</v>
      </c>
      <c r="P3804">
        <v>4582.3946999999998</v>
      </c>
    </row>
    <row r="3805" spans="1:16" x14ac:dyDescent="0.25">
      <c r="A3805" s="9">
        <v>44067</v>
      </c>
      <c r="B3805">
        <v>4593.8369000000002</v>
      </c>
      <c r="C3805">
        <v>4624.9726000000001</v>
      </c>
      <c r="D3805">
        <v>4584.6670000000004</v>
      </c>
      <c r="E3805">
        <v>4608.7511000000004</v>
      </c>
      <c r="F3805">
        <v>4593.8369000000002</v>
      </c>
      <c r="O3805">
        <v>4624.9726000000001</v>
      </c>
      <c r="P3805">
        <v>4608.7511000000004</v>
      </c>
    </row>
    <row r="3806" spans="1:16" x14ac:dyDescent="0.25">
      <c r="A3806" s="9">
        <v>44068</v>
      </c>
      <c r="B3806">
        <v>4618.8771999999999</v>
      </c>
      <c r="C3806">
        <v>4640.7740000000003</v>
      </c>
      <c r="D3806">
        <v>4591.3059999999996</v>
      </c>
      <c r="E3806">
        <v>4605.1796000000004</v>
      </c>
      <c r="F3806">
        <v>4618.8771999999999</v>
      </c>
      <c r="O3806">
        <v>4640.7740000000003</v>
      </c>
      <c r="P3806">
        <v>4605.1796000000004</v>
      </c>
    </row>
    <row r="3807" spans="1:16" x14ac:dyDescent="0.25">
      <c r="A3807" s="9">
        <v>44069</v>
      </c>
      <c r="B3807">
        <v>4602.8216000000002</v>
      </c>
      <c r="C3807">
        <v>4605.1980999999996</v>
      </c>
      <c r="D3807">
        <v>4514.7722000000003</v>
      </c>
      <c r="E3807">
        <v>4528.4295000000002</v>
      </c>
      <c r="F3807">
        <v>4602.8216000000002</v>
      </c>
      <c r="O3807">
        <v>4605.1980999999996</v>
      </c>
      <c r="P3807">
        <v>4528.4295000000002</v>
      </c>
    </row>
    <row r="3808" spans="1:16" x14ac:dyDescent="0.25">
      <c r="A3808" s="9">
        <v>44070</v>
      </c>
      <c r="B3808">
        <v>4534.9148999999998</v>
      </c>
      <c r="C3808">
        <v>4556.5838000000003</v>
      </c>
      <c r="D3808">
        <v>4515.3734000000004</v>
      </c>
      <c r="E3808">
        <v>4555.3380999999999</v>
      </c>
      <c r="F3808">
        <v>4534.9148999999998</v>
      </c>
      <c r="O3808">
        <v>4556.5838000000003</v>
      </c>
      <c r="P3808">
        <v>4555.3380999999999</v>
      </c>
    </row>
    <row r="3809" spans="1:16" x14ac:dyDescent="0.25">
      <c r="A3809" s="9">
        <v>44071</v>
      </c>
      <c r="B3809">
        <v>4554.7655000000004</v>
      </c>
      <c r="C3809">
        <v>4637.5532999999996</v>
      </c>
      <c r="D3809">
        <v>4539.5091000000002</v>
      </c>
      <c r="E3809">
        <v>4635.4795999999997</v>
      </c>
      <c r="F3809">
        <v>4554.7655000000004</v>
      </c>
      <c r="O3809">
        <v>4637.5532999999996</v>
      </c>
      <c r="P3809">
        <v>4635.4795999999997</v>
      </c>
    </row>
    <row r="3810" spans="1:16" x14ac:dyDescent="0.25">
      <c r="A3810" s="9">
        <v>44074</v>
      </c>
      <c r="B3810">
        <v>4651.4107999999997</v>
      </c>
      <c r="C3810">
        <v>4669.8541999999998</v>
      </c>
      <c r="D3810">
        <v>4609.3172000000004</v>
      </c>
      <c r="E3810">
        <v>4610.9183999999996</v>
      </c>
      <c r="F3810">
        <v>4651.4107999999997</v>
      </c>
      <c r="O3810">
        <v>4669.8541999999998</v>
      </c>
      <c r="P3810">
        <v>4610.9183999999996</v>
      </c>
    </row>
    <row r="3811" spans="1:16" x14ac:dyDescent="0.25">
      <c r="A3811" s="9">
        <v>44075</v>
      </c>
      <c r="B3811">
        <v>4605.6454999999996</v>
      </c>
      <c r="C3811">
        <v>4619.7308999999996</v>
      </c>
      <c r="D3811">
        <v>4576.0322999999999</v>
      </c>
      <c r="E3811">
        <v>4619.7308999999996</v>
      </c>
      <c r="F3811">
        <v>4605.6454999999996</v>
      </c>
      <c r="O3811">
        <v>4619.7308999999996</v>
      </c>
      <c r="P3811">
        <v>4619.7308999999996</v>
      </c>
    </row>
    <row r="3812" spans="1:16" x14ac:dyDescent="0.25">
      <c r="A3812" s="9">
        <v>44076</v>
      </c>
      <c r="B3812">
        <v>4629.7138000000004</v>
      </c>
      <c r="C3812">
        <v>4633.6062000000002</v>
      </c>
      <c r="D3812">
        <v>4577.3671999999997</v>
      </c>
      <c r="E3812">
        <v>4615.7821000000004</v>
      </c>
      <c r="F3812">
        <v>4629.7138000000004</v>
      </c>
      <c r="O3812">
        <v>4633.6062000000002</v>
      </c>
      <c r="P3812">
        <v>4615.7821000000004</v>
      </c>
    </row>
    <row r="3813" spans="1:16" x14ac:dyDescent="0.25">
      <c r="A3813" s="9">
        <v>44077</v>
      </c>
      <c r="B3813">
        <v>4625.8558999999996</v>
      </c>
      <c r="C3813">
        <v>4649.9175999999998</v>
      </c>
      <c r="D3813">
        <v>4596.1415999999999</v>
      </c>
      <c r="E3813">
        <v>4608.6976999999997</v>
      </c>
      <c r="F3813">
        <v>4625.8558999999996</v>
      </c>
      <c r="O3813">
        <v>4649.9175999999998</v>
      </c>
      <c r="P3813">
        <v>4608.6976999999997</v>
      </c>
    </row>
    <row r="3814" spans="1:16" x14ac:dyDescent="0.25">
      <c r="A3814" s="9">
        <v>44078</v>
      </c>
      <c r="B3814">
        <v>4552.9324999999999</v>
      </c>
      <c r="C3814">
        <v>4600.8499000000002</v>
      </c>
      <c r="D3814">
        <v>4538.0276000000003</v>
      </c>
      <c r="E3814">
        <v>4595.5078999999996</v>
      </c>
      <c r="F3814">
        <v>4552.9324999999999</v>
      </c>
      <c r="O3814">
        <v>4600.8499000000002</v>
      </c>
      <c r="P3814">
        <v>4595.5078999999996</v>
      </c>
    </row>
    <row r="3815" spans="1:16" x14ac:dyDescent="0.25">
      <c r="A3815" s="9">
        <v>44081</v>
      </c>
      <c r="B3815">
        <v>4592.2398999999996</v>
      </c>
      <c r="C3815">
        <v>4632.3859000000002</v>
      </c>
      <c r="D3815">
        <v>4534.6889000000001</v>
      </c>
      <c r="E3815">
        <v>4542.9461000000001</v>
      </c>
      <c r="F3815">
        <v>4592.2398999999996</v>
      </c>
      <c r="O3815">
        <v>4632.3859000000002</v>
      </c>
      <c r="P3815">
        <v>4542.9461000000001</v>
      </c>
    </row>
    <row r="3816" spans="1:16" x14ac:dyDescent="0.25">
      <c r="A3816" s="9">
        <v>44082</v>
      </c>
      <c r="B3816">
        <v>4548.4940999999999</v>
      </c>
      <c r="C3816">
        <v>4575.7561999999998</v>
      </c>
      <c r="D3816">
        <v>4518.3670000000002</v>
      </c>
      <c r="E3816">
        <v>4569.3496999999998</v>
      </c>
      <c r="F3816">
        <v>4548.4940999999999</v>
      </c>
      <c r="O3816">
        <v>4575.7561999999998</v>
      </c>
      <c r="P3816">
        <v>4569.3496999999998</v>
      </c>
    </row>
    <row r="3817" spans="1:16" x14ac:dyDescent="0.25">
      <c r="A3817" s="9">
        <v>44083</v>
      </c>
      <c r="B3817">
        <v>4536.9552999999996</v>
      </c>
      <c r="C3817">
        <v>4555.4897000000001</v>
      </c>
      <c r="D3817">
        <v>4484.0244000000002</v>
      </c>
      <c r="E3817">
        <v>4500.0897999999997</v>
      </c>
      <c r="F3817">
        <v>4536.9552999999996</v>
      </c>
      <c r="O3817">
        <v>4555.4897000000001</v>
      </c>
      <c r="P3817">
        <v>4500.0897999999997</v>
      </c>
    </row>
    <row r="3818" spans="1:16" x14ac:dyDescent="0.25">
      <c r="A3818" s="9">
        <v>44084</v>
      </c>
      <c r="B3818">
        <v>4532.1959999999999</v>
      </c>
      <c r="C3818">
        <v>4538.3735999999999</v>
      </c>
      <c r="D3818">
        <v>4451.1876000000002</v>
      </c>
      <c r="E3818">
        <v>4458.3036000000002</v>
      </c>
      <c r="F3818">
        <v>4532.1959999999999</v>
      </c>
      <c r="O3818">
        <v>4538.3735999999999</v>
      </c>
      <c r="P3818">
        <v>4458.3036000000002</v>
      </c>
    </row>
    <row r="3819" spans="1:16" x14ac:dyDescent="0.25">
      <c r="A3819" s="9">
        <v>44085</v>
      </c>
      <c r="B3819">
        <v>4442.3554000000004</v>
      </c>
      <c r="C3819">
        <v>4481.3375999999998</v>
      </c>
      <c r="D3819">
        <v>4427.3611000000001</v>
      </c>
      <c r="E3819">
        <v>4476.8603999999996</v>
      </c>
      <c r="F3819">
        <v>4442.3554000000004</v>
      </c>
      <c r="O3819">
        <v>4481.3375999999998</v>
      </c>
      <c r="P3819">
        <v>4476.8603999999996</v>
      </c>
    </row>
    <row r="3820" spans="1:16" x14ac:dyDescent="0.25">
      <c r="A3820" s="9">
        <v>44088</v>
      </c>
      <c r="B3820">
        <v>4491.0555000000004</v>
      </c>
      <c r="C3820">
        <v>4501.9409999999998</v>
      </c>
      <c r="D3820">
        <v>4467.3581999999997</v>
      </c>
      <c r="E3820">
        <v>4496.2244000000001</v>
      </c>
      <c r="F3820">
        <v>4491.0555000000004</v>
      </c>
      <c r="O3820">
        <v>4501.9409999999998</v>
      </c>
      <c r="P3820">
        <v>4496.2244000000001</v>
      </c>
    </row>
    <row r="3821" spans="1:16" x14ac:dyDescent="0.25">
      <c r="A3821" s="9">
        <v>44089</v>
      </c>
      <c r="B3821">
        <v>4494.8729000000003</v>
      </c>
      <c r="C3821">
        <v>4516.9709000000003</v>
      </c>
      <c r="D3821">
        <v>4480.0780999999997</v>
      </c>
      <c r="E3821">
        <v>4516.8913000000002</v>
      </c>
      <c r="F3821">
        <v>4494.8729000000003</v>
      </c>
      <c r="O3821">
        <v>4516.9709000000003</v>
      </c>
      <c r="P3821">
        <v>4516.8913000000002</v>
      </c>
    </row>
    <row r="3822" spans="1:16" x14ac:dyDescent="0.25">
      <c r="A3822" s="9">
        <v>44090</v>
      </c>
      <c r="B3822">
        <v>4514.2064</v>
      </c>
      <c r="C3822">
        <v>4533.8665000000001</v>
      </c>
      <c r="D3822">
        <v>4496.7089999999998</v>
      </c>
      <c r="E3822">
        <v>4515.3065999999999</v>
      </c>
      <c r="F3822">
        <v>4514.2064</v>
      </c>
      <c r="O3822">
        <v>4533.8665000000001</v>
      </c>
      <c r="P3822">
        <v>4515.3065999999999</v>
      </c>
    </row>
    <row r="3823" spans="1:16" x14ac:dyDescent="0.25">
      <c r="A3823" s="9">
        <v>44091</v>
      </c>
      <c r="B3823">
        <v>4512.6918999999998</v>
      </c>
      <c r="C3823">
        <v>4553.5769</v>
      </c>
      <c r="D3823">
        <v>4495.7573000000002</v>
      </c>
      <c r="E3823">
        <v>4532.6954999999998</v>
      </c>
      <c r="F3823">
        <v>4512.6918999999998</v>
      </c>
      <c r="O3823">
        <v>4553.5769</v>
      </c>
      <c r="P3823">
        <v>4532.6954999999998</v>
      </c>
    </row>
    <row r="3824" spans="1:16" x14ac:dyDescent="0.25">
      <c r="A3824" s="9">
        <v>44092</v>
      </c>
      <c r="B3824">
        <v>4534.6482999999998</v>
      </c>
      <c r="C3824">
        <v>4603.7892000000002</v>
      </c>
      <c r="D3824">
        <v>4523.5594000000001</v>
      </c>
      <c r="E3824">
        <v>4602.2442000000001</v>
      </c>
      <c r="F3824">
        <v>4534.6482999999998</v>
      </c>
      <c r="O3824">
        <v>4603.7892000000002</v>
      </c>
      <c r="P3824">
        <v>4602.2442000000001</v>
      </c>
    </row>
    <row r="3825" spans="1:16" x14ac:dyDescent="0.25">
      <c r="A3825" s="9">
        <v>44095</v>
      </c>
      <c r="B3825">
        <v>4612.0481</v>
      </c>
      <c r="C3825">
        <v>4612.5757000000003</v>
      </c>
      <c r="D3825">
        <v>4564.0927000000001</v>
      </c>
      <c r="E3825">
        <v>4574.1727000000001</v>
      </c>
      <c r="F3825">
        <v>4612.0481</v>
      </c>
      <c r="O3825">
        <v>4612.5757000000003</v>
      </c>
      <c r="P3825">
        <v>4574.1727000000001</v>
      </c>
    </row>
    <row r="3826" spans="1:16" x14ac:dyDescent="0.25">
      <c r="A3826" s="9">
        <v>44096</v>
      </c>
      <c r="B3826">
        <v>4535.7669999999998</v>
      </c>
      <c r="C3826">
        <v>4562.9953999999998</v>
      </c>
      <c r="D3826">
        <v>4498.7464</v>
      </c>
      <c r="E3826">
        <v>4508.2596999999996</v>
      </c>
      <c r="F3826">
        <v>4535.7669999999998</v>
      </c>
      <c r="O3826">
        <v>4562.9953999999998</v>
      </c>
      <c r="P3826">
        <v>4508.2596999999996</v>
      </c>
    </row>
    <row r="3827" spans="1:16" x14ac:dyDescent="0.25">
      <c r="A3827" s="9">
        <v>44097</v>
      </c>
      <c r="B3827">
        <v>4523.4877999999999</v>
      </c>
      <c r="C3827">
        <v>4532.7487000000001</v>
      </c>
      <c r="D3827">
        <v>4503.6305000000002</v>
      </c>
      <c r="E3827">
        <v>4514.7263999999996</v>
      </c>
      <c r="F3827">
        <v>4523.4877999999999</v>
      </c>
      <c r="O3827">
        <v>4532.7487000000001</v>
      </c>
      <c r="P3827">
        <v>4514.7263999999996</v>
      </c>
    </row>
    <row r="3828" spans="1:16" x14ac:dyDescent="0.25">
      <c r="A3828" s="9">
        <v>44098</v>
      </c>
      <c r="B3828">
        <v>4494.3338999999996</v>
      </c>
      <c r="C3828">
        <v>4494.8977000000004</v>
      </c>
      <c r="D3828">
        <v>4426.3654999999999</v>
      </c>
      <c r="E3828">
        <v>4429.3824000000004</v>
      </c>
      <c r="F3828">
        <v>4494.3338999999996</v>
      </c>
      <c r="O3828">
        <v>4494.8977000000004</v>
      </c>
      <c r="P3828">
        <v>4429.3824000000004</v>
      </c>
    </row>
    <row r="3829" spans="1:16" x14ac:dyDescent="0.25">
      <c r="A3829" s="9">
        <v>44099</v>
      </c>
      <c r="B3829">
        <v>4437.6412</v>
      </c>
      <c r="C3829">
        <v>4448.2538999999997</v>
      </c>
      <c r="D3829">
        <v>4386.7263000000003</v>
      </c>
      <c r="E3829">
        <v>4403.5915000000005</v>
      </c>
      <c r="F3829">
        <v>4437.6412</v>
      </c>
      <c r="O3829">
        <v>4448.2538999999997</v>
      </c>
      <c r="P3829">
        <v>4403.5915000000005</v>
      </c>
    </row>
    <row r="3830" spans="1:16" x14ac:dyDescent="0.25">
      <c r="A3830" s="9">
        <v>44102</v>
      </c>
      <c r="B3830">
        <v>4413.5056999999997</v>
      </c>
      <c r="C3830">
        <v>4426.1790000000001</v>
      </c>
      <c r="D3830">
        <v>4395.7004999999999</v>
      </c>
      <c r="E3830">
        <v>4399.7709999999997</v>
      </c>
      <c r="F3830">
        <v>4413.5056999999997</v>
      </c>
      <c r="O3830">
        <v>4426.1790000000001</v>
      </c>
      <c r="P3830">
        <v>4399.7709999999997</v>
      </c>
    </row>
    <row r="3831" spans="1:16" x14ac:dyDescent="0.25">
      <c r="A3831" s="9">
        <v>44103</v>
      </c>
      <c r="B3831">
        <v>4414.2745000000004</v>
      </c>
      <c r="C3831">
        <v>4441.5448999999999</v>
      </c>
      <c r="D3831">
        <v>4403.6652000000004</v>
      </c>
      <c r="E3831">
        <v>4417.6346999999996</v>
      </c>
      <c r="F3831">
        <v>4414.2745000000004</v>
      </c>
      <c r="O3831">
        <v>4441.5448999999999</v>
      </c>
      <c r="P3831">
        <v>4417.6346999999996</v>
      </c>
    </row>
    <row r="3832" spans="1:16" x14ac:dyDescent="0.25">
      <c r="A3832" s="9">
        <v>44104</v>
      </c>
      <c r="B3832">
        <v>4428.5793999999996</v>
      </c>
      <c r="C3832">
        <v>4437.2096000000001</v>
      </c>
      <c r="D3832">
        <v>4378.8562000000002</v>
      </c>
      <c r="E3832">
        <v>4395.7497000000003</v>
      </c>
      <c r="F3832">
        <v>4428.5793999999996</v>
      </c>
      <c r="O3832">
        <v>4437.2096000000001</v>
      </c>
      <c r="P3832">
        <v>4395.7497000000003</v>
      </c>
    </row>
    <row r="3833" spans="1:16" x14ac:dyDescent="0.25">
      <c r="A3833" s="9">
        <v>44113</v>
      </c>
      <c r="B3833">
        <v>4451.6541999999999</v>
      </c>
      <c r="C3833">
        <v>4502.1805000000004</v>
      </c>
      <c r="D3833">
        <v>4450.4947000000002</v>
      </c>
      <c r="E3833">
        <v>4492.4739</v>
      </c>
      <c r="F3833">
        <v>4451.6541999999999</v>
      </c>
      <c r="O3833">
        <v>4502.1805000000004</v>
      </c>
      <c r="P3833">
        <v>4492.4739</v>
      </c>
    </row>
    <row r="3834" spans="1:16" x14ac:dyDescent="0.25">
      <c r="A3834" s="9">
        <v>44116</v>
      </c>
      <c r="B3834">
        <v>4514.7335999999996</v>
      </c>
      <c r="C3834">
        <v>4604.4826999999996</v>
      </c>
      <c r="D3834">
        <v>4514.3905000000004</v>
      </c>
      <c r="E3834">
        <v>4603.8462</v>
      </c>
      <c r="F3834">
        <v>4514.7335999999996</v>
      </c>
      <c r="O3834">
        <v>4604.4826999999996</v>
      </c>
      <c r="P3834">
        <v>4603.8462</v>
      </c>
    </row>
    <row r="3835" spans="1:16" x14ac:dyDescent="0.25">
      <c r="A3835" s="9">
        <v>44117</v>
      </c>
      <c r="B3835">
        <v>4599.0203000000001</v>
      </c>
      <c r="C3835">
        <v>4617.2137000000002</v>
      </c>
      <c r="D3835">
        <v>4584.4893000000002</v>
      </c>
      <c r="E3835">
        <v>4612.9616999999998</v>
      </c>
      <c r="F3835">
        <v>4599.0203000000001</v>
      </c>
      <c r="O3835">
        <v>4617.2137000000002</v>
      </c>
      <c r="P3835">
        <v>4612.9616999999998</v>
      </c>
    </row>
    <row r="3836" spans="1:16" x14ac:dyDescent="0.25">
      <c r="A3836" s="9">
        <v>44118</v>
      </c>
      <c r="B3836">
        <v>4615.6835000000001</v>
      </c>
      <c r="C3836">
        <v>4618.4956000000002</v>
      </c>
      <c r="D3836">
        <v>4596.7750999999998</v>
      </c>
      <c r="E3836">
        <v>4612.2124000000003</v>
      </c>
      <c r="F3836">
        <v>4615.6835000000001</v>
      </c>
      <c r="O3836">
        <v>4618.4956000000002</v>
      </c>
      <c r="P3836">
        <v>4612.2124000000003</v>
      </c>
    </row>
    <row r="3837" spans="1:16" x14ac:dyDescent="0.25">
      <c r="A3837" s="9">
        <v>44119</v>
      </c>
      <c r="B3837">
        <v>4606.3108000000002</v>
      </c>
      <c r="C3837">
        <v>4609.6866</v>
      </c>
      <c r="D3837">
        <v>4584.4351999999999</v>
      </c>
      <c r="E3837">
        <v>4593.67</v>
      </c>
      <c r="F3837">
        <v>4606.3108000000002</v>
      </c>
      <c r="O3837">
        <v>4609.6866</v>
      </c>
      <c r="P3837">
        <v>4593.67</v>
      </c>
    </row>
    <row r="3838" spans="1:16" x14ac:dyDescent="0.25">
      <c r="A3838" s="9">
        <v>44120</v>
      </c>
      <c r="B3838">
        <v>4590.0050000000001</v>
      </c>
      <c r="C3838">
        <v>4619.3657000000003</v>
      </c>
      <c r="D3838">
        <v>4587.9129999999996</v>
      </c>
      <c r="E3838">
        <v>4605.4377999999997</v>
      </c>
      <c r="F3838">
        <v>4590.0050000000001</v>
      </c>
      <c r="O3838">
        <v>4619.3657000000003</v>
      </c>
      <c r="P3838">
        <v>4605.4377999999997</v>
      </c>
    </row>
    <row r="3839" spans="1:16" x14ac:dyDescent="0.25">
      <c r="A3839" s="9">
        <v>44123</v>
      </c>
      <c r="B3839">
        <v>4625.3527000000004</v>
      </c>
      <c r="C3839">
        <v>4651.6152000000002</v>
      </c>
      <c r="D3839">
        <v>4566.4699000000001</v>
      </c>
      <c r="E3839">
        <v>4572.3536999999997</v>
      </c>
      <c r="F3839">
        <v>4625.3527000000004</v>
      </c>
      <c r="O3839">
        <v>4651.6152000000002</v>
      </c>
      <c r="P3839">
        <v>4572.3536999999997</v>
      </c>
    </row>
    <row r="3840" spans="1:16" x14ac:dyDescent="0.25">
      <c r="A3840" s="9">
        <v>44124</v>
      </c>
      <c r="B3840">
        <v>4561.4466000000002</v>
      </c>
      <c r="C3840">
        <v>4576.8356000000003</v>
      </c>
      <c r="D3840">
        <v>4542.4242000000004</v>
      </c>
      <c r="E3840">
        <v>4576.6985999999997</v>
      </c>
      <c r="F3840">
        <v>4561.4466000000002</v>
      </c>
      <c r="O3840">
        <v>4576.8356000000003</v>
      </c>
      <c r="P3840">
        <v>4576.6985999999997</v>
      </c>
    </row>
    <row r="3841" spans="1:16" x14ac:dyDescent="0.25">
      <c r="A3841" s="9">
        <v>44125</v>
      </c>
      <c r="B3841">
        <v>4577.7376999999997</v>
      </c>
      <c r="C3841">
        <v>4578.9946</v>
      </c>
      <c r="D3841">
        <v>4536.1860999999999</v>
      </c>
      <c r="E3841">
        <v>4561.5778</v>
      </c>
      <c r="F3841">
        <v>4577.7376999999997</v>
      </c>
      <c r="O3841">
        <v>4578.9946</v>
      </c>
      <c r="P3841">
        <v>4561.5778</v>
      </c>
    </row>
    <row r="3842" spans="1:16" x14ac:dyDescent="0.25">
      <c r="A3842" s="9">
        <v>44126</v>
      </c>
      <c r="B3842">
        <v>4547.2638999999999</v>
      </c>
      <c r="C3842">
        <v>4547.4904999999999</v>
      </c>
      <c r="D3842">
        <v>4512.9413999999997</v>
      </c>
      <c r="E3842">
        <v>4524.9512000000004</v>
      </c>
      <c r="F3842">
        <v>4547.2638999999999</v>
      </c>
      <c r="O3842">
        <v>4547.4904999999999</v>
      </c>
      <c r="P3842">
        <v>4524.9512000000004</v>
      </c>
    </row>
    <row r="3843" spans="1:16" x14ac:dyDescent="0.25">
      <c r="A3843" s="9">
        <v>44127</v>
      </c>
      <c r="B3843">
        <v>4526.9380000000001</v>
      </c>
      <c r="C3843">
        <v>4549.4848000000002</v>
      </c>
      <c r="D3843">
        <v>4482.1737999999996</v>
      </c>
      <c r="E3843">
        <v>4488.6403</v>
      </c>
      <c r="F3843">
        <v>4526.9380000000001</v>
      </c>
      <c r="O3843">
        <v>4549.4848000000002</v>
      </c>
      <c r="P3843">
        <v>4488.6403</v>
      </c>
    </row>
    <row r="3844" spans="1:16" x14ac:dyDescent="0.25">
      <c r="A3844" s="9">
        <v>44130</v>
      </c>
      <c r="B3844">
        <v>4487.6513000000004</v>
      </c>
      <c r="C3844">
        <v>4498.4494000000004</v>
      </c>
      <c r="D3844">
        <v>4448.4804999999997</v>
      </c>
      <c r="E3844">
        <v>4495.5415000000003</v>
      </c>
      <c r="F3844">
        <v>4487.6513000000004</v>
      </c>
      <c r="O3844">
        <v>4498.4494000000004</v>
      </c>
      <c r="P3844">
        <v>4495.5415000000003</v>
      </c>
    </row>
    <row r="3845" spans="1:16" x14ac:dyDescent="0.25">
      <c r="A3845" s="9">
        <v>44131</v>
      </c>
      <c r="B3845">
        <v>4479.3622999999998</v>
      </c>
      <c r="C3845">
        <v>4482.9922999999999</v>
      </c>
      <c r="D3845">
        <v>4454.6940999999997</v>
      </c>
      <c r="E3845">
        <v>4479.0469000000003</v>
      </c>
      <c r="F3845">
        <v>4479.3622999999998</v>
      </c>
      <c r="O3845">
        <v>4482.9922999999999</v>
      </c>
      <c r="P3845">
        <v>4479.0469000000003</v>
      </c>
    </row>
    <row r="3846" spans="1:16" x14ac:dyDescent="0.25">
      <c r="A3846" s="9">
        <v>44132</v>
      </c>
      <c r="B3846">
        <v>4479.6004000000003</v>
      </c>
      <c r="C3846">
        <v>4484.6284999999998</v>
      </c>
      <c r="D3846">
        <v>4432.4964</v>
      </c>
      <c r="E3846">
        <v>4478.5753000000004</v>
      </c>
      <c r="F3846">
        <v>4479.6004000000003</v>
      </c>
      <c r="O3846">
        <v>4484.6284999999998</v>
      </c>
      <c r="P3846">
        <v>4478.5753000000004</v>
      </c>
    </row>
    <row r="3847" spans="1:16" x14ac:dyDescent="0.25">
      <c r="A3847" s="9">
        <v>44133</v>
      </c>
      <c r="B3847">
        <v>4435.5860000000002</v>
      </c>
      <c r="C3847">
        <v>4517.6679999999997</v>
      </c>
      <c r="D3847">
        <v>4428.8442999999997</v>
      </c>
      <c r="E3847">
        <v>4502.0625</v>
      </c>
      <c r="F3847">
        <v>4435.5860000000002</v>
      </c>
      <c r="O3847">
        <v>4517.6679999999997</v>
      </c>
      <c r="P3847">
        <v>4502.0625</v>
      </c>
    </row>
    <row r="3848" spans="1:16" x14ac:dyDescent="0.25">
      <c r="A3848" s="9">
        <v>44134</v>
      </c>
      <c r="B3848">
        <v>4508.8874999999998</v>
      </c>
      <c r="C3848">
        <v>4514.0726000000004</v>
      </c>
      <c r="D3848">
        <v>4429.2503999999999</v>
      </c>
      <c r="E3848">
        <v>4433.7703000000001</v>
      </c>
      <c r="F3848">
        <v>4508.8874999999998</v>
      </c>
      <c r="O3848">
        <v>4514.0726000000004</v>
      </c>
      <c r="P3848">
        <v>4433.7703000000001</v>
      </c>
    </row>
    <row r="3849" spans="1:16" x14ac:dyDescent="0.25">
      <c r="A3849" s="9">
        <v>44137</v>
      </c>
      <c r="B3849">
        <v>4433.9195</v>
      </c>
      <c r="C3849">
        <v>4479.5690999999997</v>
      </c>
      <c r="D3849">
        <v>4426.1054000000004</v>
      </c>
      <c r="E3849">
        <v>4476.9853999999996</v>
      </c>
      <c r="F3849">
        <v>4433.9195</v>
      </c>
      <c r="O3849">
        <v>4479.5690999999997</v>
      </c>
      <c r="P3849">
        <v>4476.9853999999996</v>
      </c>
    </row>
    <row r="3850" spans="1:16" x14ac:dyDescent="0.25">
      <c r="A3850" s="9">
        <v>44138</v>
      </c>
      <c r="B3850">
        <v>4500.1359000000002</v>
      </c>
      <c r="C3850">
        <v>4534.8519999999999</v>
      </c>
      <c r="D3850">
        <v>4495.7143999999998</v>
      </c>
      <c r="E3850">
        <v>4532.8825999999999</v>
      </c>
      <c r="F3850">
        <v>4500.1359000000002</v>
      </c>
      <c r="O3850">
        <v>4534.8519999999999</v>
      </c>
      <c r="P3850">
        <v>4532.8825999999999</v>
      </c>
    </row>
    <row r="3851" spans="1:16" x14ac:dyDescent="0.25">
      <c r="A3851" s="9">
        <v>44139</v>
      </c>
      <c r="B3851">
        <v>4543.6660000000002</v>
      </c>
      <c r="C3851">
        <v>4576.3780999999999</v>
      </c>
      <c r="D3851">
        <v>4522.8095999999996</v>
      </c>
      <c r="E3851">
        <v>4558.1243999999997</v>
      </c>
      <c r="F3851">
        <v>4543.6660000000002</v>
      </c>
      <c r="O3851">
        <v>4576.3780999999999</v>
      </c>
      <c r="P3851">
        <v>4558.1243999999997</v>
      </c>
    </row>
    <row r="3852" spans="1:16" x14ac:dyDescent="0.25">
      <c r="A3852" s="9">
        <v>44140</v>
      </c>
      <c r="B3852">
        <v>4584.9727999999996</v>
      </c>
      <c r="C3852">
        <v>4640.6950999999999</v>
      </c>
      <c r="D3852">
        <v>4582.5612000000001</v>
      </c>
      <c r="E3852">
        <v>4636.8433999999997</v>
      </c>
      <c r="F3852">
        <v>4584.9727999999996</v>
      </c>
      <c r="O3852">
        <v>4640.6950999999999</v>
      </c>
      <c r="P3852">
        <v>4636.8433999999997</v>
      </c>
    </row>
    <row r="3853" spans="1:16" x14ac:dyDescent="0.25">
      <c r="A3853" s="9">
        <v>44141</v>
      </c>
      <c r="B3853">
        <v>4638.5796</v>
      </c>
      <c r="C3853">
        <v>4646.7218999999996</v>
      </c>
      <c r="D3853">
        <v>4613.7685000000001</v>
      </c>
      <c r="E3853">
        <v>4644.2139999999999</v>
      </c>
      <c r="F3853">
        <v>4638.5796</v>
      </c>
      <c r="O3853">
        <v>4646.7218999999996</v>
      </c>
      <c r="P3853">
        <v>4644.2139999999999</v>
      </c>
    </row>
    <row r="3854" spans="1:16" x14ac:dyDescent="0.25">
      <c r="A3854" s="9">
        <v>44144</v>
      </c>
      <c r="B3854">
        <v>4670.7685000000001</v>
      </c>
      <c r="C3854">
        <v>4725.3357999999998</v>
      </c>
      <c r="D3854">
        <v>4670.7685000000001</v>
      </c>
      <c r="E3854">
        <v>4720.2691999999997</v>
      </c>
      <c r="F3854">
        <v>4670.7685000000001</v>
      </c>
      <c r="O3854">
        <v>4725.3357999999998</v>
      </c>
      <c r="P3854">
        <v>4720.2691999999997</v>
      </c>
    </row>
    <row r="3855" spans="1:16" x14ac:dyDescent="0.25">
      <c r="A3855" s="9">
        <v>44145</v>
      </c>
      <c r="B3855">
        <v>4734.6641</v>
      </c>
      <c r="C3855">
        <v>4736.6385</v>
      </c>
      <c r="D3855">
        <v>4686.4974000000002</v>
      </c>
      <c r="E3855">
        <v>4705.1057000000001</v>
      </c>
      <c r="F3855">
        <v>4734.6641</v>
      </c>
      <c r="O3855">
        <v>4736.6385</v>
      </c>
      <c r="P3855">
        <v>4705.1057000000001</v>
      </c>
    </row>
    <row r="3856" spans="1:16" x14ac:dyDescent="0.25">
      <c r="A3856" s="9">
        <v>44146</v>
      </c>
      <c r="B3856">
        <v>4693.9364999999998</v>
      </c>
      <c r="C3856">
        <v>4756.8244999999997</v>
      </c>
      <c r="D3856">
        <v>4692.99</v>
      </c>
      <c r="E3856">
        <v>4726.2945</v>
      </c>
      <c r="F3856">
        <v>4693.9364999999998</v>
      </c>
      <c r="O3856">
        <v>4756.8244999999997</v>
      </c>
      <c r="P3856">
        <v>4726.2945</v>
      </c>
    </row>
    <row r="3857" spans="1:16" x14ac:dyDescent="0.25">
      <c r="A3857" s="9">
        <v>44147</v>
      </c>
      <c r="B3857">
        <v>4728.3226999999997</v>
      </c>
      <c r="C3857">
        <v>4752.8383000000003</v>
      </c>
      <c r="D3857">
        <v>4716.8996999999999</v>
      </c>
      <c r="E3857">
        <v>4752.8383000000003</v>
      </c>
      <c r="F3857">
        <v>4728.3226999999997</v>
      </c>
      <c r="O3857">
        <v>4752.8383000000003</v>
      </c>
      <c r="P3857">
        <v>4752.8383000000003</v>
      </c>
    </row>
    <row r="3858" spans="1:16" x14ac:dyDescent="0.25">
      <c r="A3858" s="9">
        <v>44148</v>
      </c>
      <c r="B3858">
        <v>4742.0780000000004</v>
      </c>
      <c r="C3858">
        <v>4742.8591999999999</v>
      </c>
      <c r="D3858">
        <v>4679.1914999999999</v>
      </c>
      <c r="E3858">
        <v>4721.1943000000001</v>
      </c>
      <c r="F3858">
        <v>4742.0780000000004</v>
      </c>
      <c r="O3858">
        <v>4742.8591999999999</v>
      </c>
      <c r="P3858">
        <v>4721.1943000000001</v>
      </c>
    </row>
    <row r="3859" spans="1:16" x14ac:dyDescent="0.25">
      <c r="A3859" s="9">
        <v>44151</v>
      </c>
      <c r="B3859">
        <v>4736.5227000000004</v>
      </c>
      <c r="C3859">
        <v>4821.3795</v>
      </c>
      <c r="D3859">
        <v>4736.5227000000004</v>
      </c>
      <c r="E3859">
        <v>4819.8287</v>
      </c>
      <c r="F3859">
        <v>4736.5227000000004</v>
      </c>
      <c r="O3859">
        <v>4821.3795</v>
      </c>
      <c r="P3859">
        <v>4819.8287</v>
      </c>
    </row>
    <row r="3860" spans="1:16" x14ac:dyDescent="0.25">
      <c r="A3860" s="9">
        <v>44152</v>
      </c>
      <c r="B3860">
        <v>4823.8756000000003</v>
      </c>
      <c r="C3860">
        <v>4852.3607000000002</v>
      </c>
      <c r="D3860">
        <v>4811.299</v>
      </c>
      <c r="E3860">
        <v>4852.2649000000001</v>
      </c>
      <c r="F3860">
        <v>4823.8756000000003</v>
      </c>
      <c r="O3860">
        <v>4852.3607000000002</v>
      </c>
      <c r="P3860">
        <v>4852.2649000000001</v>
      </c>
    </row>
    <row r="3861" spans="1:16" x14ac:dyDescent="0.25">
      <c r="A3861" s="9">
        <v>44153</v>
      </c>
      <c r="B3861">
        <v>4843.8433000000005</v>
      </c>
      <c r="C3861">
        <v>4877.6616000000004</v>
      </c>
      <c r="D3861">
        <v>4831.9260000000004</v>
      </c>
      <c r="E3861">
        <v>4870.8953000000001</v>
      </c>
      <c r="F3861">
        <v>4843.8433000000005</v>
      </c>
      <c r="O3861">
        <v>4877.6616000000004</v>
      </c>
      <c r="P3861">
        <v>4870.8953000000001</v>
      </c>
    </row>
    <row r="3862" spans="1:16" x14ac:dyDescent="0.25">
      <c r="A3862" s="9">
        <v>44154</v>
      </c>
      <c r="B3862">
        <v>4861.7941000000001</v>
      </c>
      <c r="C3862">
        <v>4864.2094999999999</v>
      </c>
      <c r="D3862">
        <v>4824.0281999999997</v>
      </c>
      <c r="E3862">
        <v>4850.4348</v>
      </c>
      <c r="F3862">
        <v>4861.7941000000001</v>
      </c>
      <c r="O3862">
        <v>4864.2094999999999</v>
      </c>
      <c r="P3862">
        <v>4850.4348</v>
      </c>
    </row>
    <row r="3863" spans="1:16" x14ac:dyDescent="0.25">
      <c r="A3863" s="9">
        <v>44155</v>
      </c>
      <c r="B3863">
        <v>4845.7260999999999</v>
      </c>
      <c r="C3863">
        <v>4875.4237999999996</v>
      </c>
      <c r="D3863">
        <v>4823.2708000000002</v>
      </c>
      <c r="E3863">
        <v>4875.3424000000005</v>
      </c>
      <c r="F3863">
        <v>4845.7260999999999</v>
      </c>
      <c r="O3863">
        <v>4875.4237999999996</v>
      </c>
      <c r="P3863">
        <v>4875.3424000000005</v>
      </c>
    </row>
    <row r="3864" spans="1:16" x14ac:dyDescent="0.25">
      <c r="A3864" s="9">
        <v>44158</v>
      </c>
      <c r="B3864">
        <v>4882.2377999999999</v>
      </c>
      <c r="C3864">
        <v>4969.4004000000004</v>
      </c>
      <c r="D3864">
        <v>4879.0819000000001</v>
      </c>
      <c r="E3864">
        <v>4943.5634</v>
      </c>
      <c r="F3864">
        <v>4882.2377999999999</v>
      </c>
      <c r="O3864">
        <v>4969.4004000000004</v>
      </c>
      <c r="P3864">
        <v>4943.5634</v>
      </c>
    </row>
    <row r="3865" spans="1:16" x14ac:dyDescent="0.25">
      <c r="A3865" s="9">
        <v>44159</v>
      </c>
      <c r="B3865">
        <v>4935.5869000000002</v>
      </c>
      <c r="C3865">
        <v>4936.9096</v>
      </c>
      <c r="D3865">
        <v>4905.6152000000002</v>
      </c>
      <c r="E3865">
        <v>4924.3242</v>
      </c>
      <c r="F3865">
        <v>4935.5869000000002</v>
      </c>
      <c r="O3865">
        <v>4936.9096</v>
      </c>
      <c r="P3865">
        <v>4924.3242</v>
      </c>
    </row>
    <row r="3866" spans="1:16" x14ac:dyDescent="0.25">
      <c r="A3866" s="9">
        <v>44160</v>
      </c>
      <c r="B3866">
        <v>4940.9740000000002</v>
      </c>
      <c r="C3866">
        <v>4947.1259</v>
      </c>
      <c r="D3866">
        <v>4856.1271999999999</v>
      </c>
      <c r="E3866">
        <v>4856.1271999999999</v>
      </c>
      <c r="F3866">
        <v>4940.9740000000002</v>
      </c>
      <c r="O3866">
        <v>4947.1259</v>
      </c>
      <c r="P3866">
        <v>4856.1271999999999</v>
      </c>
    </row>
    <row r="3867" spans="1:16" x14ac:dyDescent="0.25">
      <c r="A3867" s="9">
        <v>44161</v>
      </c>
      <c r="B3867">
        <v>4853.2196999999996</v>
      </c>
      <c r="C3867">
        <v>4858.2844999999998</v>
      </c>
      <c r="D3867">
        <v>4801.8954999999996</v>
      </c>
      <c r="E3867">
        <v>4837.0043999999998</v>
      </c>
      <c r="F3867">
        <v>4853.2196999999996</v>
      </c>
      <c r="O3867">
        <v>4858.2844999999998</v>
      </c>
      <c r="P3867">
        <v>4837.0043999999998</v>
      </c>
    </row>
    <row r="3868" spans="1:16" x14ac:dyDescent="0.25">
      <c r="A3868" s="9">
        <v>44162</v>
      </c>
      <c r="B3868">
        <v>4852.1022999999996</v>
      </c>
      <c r="C3868">
        <v>4871.6093000000001</v>
      </c>
      <c r="D3868">
        <v>4814.7966999999999</v>
      </c>
      <c r="E3868">
        <v>4871.0568000000003</v>
      </c>
      <c r="F3868">
        <v>4852.1022999999996</v>
      </c>
      <c r="O3868">
        <v>4871.6093000000001</v>
      </c>
      <c r="P3868">
        <v>4871.0568000000003</v>
      </c>
    </row>
    <row r="3869" spans="1:16" x14ac:dyDescent="0.25">
      <c r="A3869" s="9">
        <v>44165</v>
      </c>
      <c r="B3869">
        <v>4879.0994000000001</v>
      </c>
      <c r="C3869">
        <v>4911.5126</v>
      </c>
      <c r="D3869">
        <v>4817.8176999999996</v>
      </c>
      <c r="E3869">
        <v>4817.8176999999996</v>
      </c>
      <c r="F3869">
        <v>4879.0994000000001</v>
      </c>
      <c r="O3869">
        <v>4911.5126</v>
      </c>
      <c r="P3869">
        <v>4817.8176999999996</v>
      </c>
    </row>
    <row r="3870" spans="1:16" x14ac:dyDescent="0.25">
      <c r="A3870" s="9">
        <v>44166</v>
      </c>
      <c r="B3870">
        <v>4823.2388000000001</v>
      </c>
      <c r="C3870">
        <v>4888.9065000000001</v>
      </c>
      <c r="D3870">
        <v>4807.3254999999999</v>
      </c>
      <c r="E3870">
        <v>4883.2178999999996</v>
      </c>
      <c r="F3870">
        <v>4823.2388000000001</v>
      </c>
      <c r="O3870">
        <v>4888.9065000000001</v>
      </c>
      <c r="P3870">
        <v>4883.2178999999996</v>
      </c>
    </row>
    <row r="3871" spans="1:16" x14ac:dyDescent="0.25">
      <c r="A3871" s="9">
        <v>44167</v>
      </c>
      <c r="B3871">
        <v>4889.7051000000001</v>
      </c>
      <c r="C3871">
        <v>4905.5281000000004</v>
      </c>
      <c r="D3871">
        <v>4869.5174999999999</v>
      </c>
      <c r="E3871">
        <v>4891.2808999999997</v>
      </c>
      <c r="F3871">
        <v>4889.7051000000001</v>
      </c>
      <c r="O3871">
        <v>4905.5281000000004</v>
      </c>
      <c r="P3871">
        <v>4891.2808999999997</v>
      </c>
    </row>
    <row r="3872" spans="1:16" x14ac:dyDescent="0.25">
      <c r="A3872" s="9">
        <v>44168</v>
      </c>
      <c r="B3872">
        <v>4889.2788</v>
      </c>
      <c r="C3872">
        <v>4889.2788</v>
      </c>
      <c r="D3872">
        <v>4834.3982999999998</v>
      </c>
      <c r="E3872">
        <v>4856.6980000000003</v>
      </c>
      <c r="F3872">
        <v>4889.2788</v>
      </c>
      <c r="O3872">
        <v>4889.2788</v>
      </c>
      <c r="P3872">
        <v>4856.6980000000003</v>
      </c>
    </row>
    <row r="3873" spans="1:16" x14ac:dyDescent="0.25">
      <c r="A3873" s="9">
        <v>44169</v>
      </c>
      <c r="B3873">
        <v>4855.2385000000004</v>
      </c>
      <c r="C3873">
        <v>4855.6412</v>
      </c>
      <c r="D3873">
        <v>4811.5689000000002</v>
      </c>
      <c r="E3873">
        <v>4849.9470000000001</v>
      </c>
      <c r="F3873">
        <v>4855.2385000000004</v>
      </c>
      <c r="O3873">
        <v>4855.6412</v>
      </c>
      <c r="P3873">
        <v>4849.9470000000001</v>
      </c>
    </row>
    <row r="3874" spans="1:16" x14ac:dyDescent="0.25">
      <c r="A3874" s="9">
        <v>44172</v>
      </c>
      <c r="B3874">
        <v>4858.9214000000002</v>
      </c>
      <c r="C3874">
        <v>4869.0057999999999</v>
      </c>
      <c r="D3874">
        <v>4800.9368999999997</v>
      </c>
      <c r="E3874">
        <v>4800.9368999999997</v>
      </c>
      <c r="F3874">
        <v>4858.9214000000002</v>
      </c>
      <c r="O3874">
        <v>4869.0057999999999</v>
      </c>
      <c r="P3874">
        <v>4800.9368999999997</v>
      </c>
    </row>
    <row r="3875" spans="1:16" x14ac:dyDescent="0.25">
      <c r="A3875" s="9">
        <v>44173</v>
      </c>
      <c r="B3875">
        <v>4807.4912999999997</v>
      </c>
      <c r="C3875">
        <v>4818.29</v>
      </c>
      <c r="D3875">
        <v>4770.5739000000003</v>
      </c>
      <c r="E3875">
        <v>4786.7611999999999</v>
      </c>
      <c r="F3875">
        <v>4807.4912999999997</v>
      </c>
      <c r="O3875">
        <v>4818.29</v>
      </c>
      <c r="P3875">
        <v>4786.7611999999999</v>
      </c>
    </row>
    <row r="3876" spans="1:16" x14ac:dyDescent="0.25">
      <c r="A3876" s="9">
        <v>44174</v>
      </c>
      <c r="B3876">
        <v>4796.2248</v>
      </c>
      <c r="C3876">
        <v>4801.9314999999997</v>
      </c>
      <c r="D3876">
        <v>4727.4821000000002</v>
      </c>
      <c r="E3876">
        <v>4727.4821000000002</v>
      </c>
      <c r="F3876">
        <v>4796.2248</v>
      </c>
      <c r="O3876">
        <v>4801.9314999999997</v>
      </c>
      <c r="P3876">
        <v>4727.4821000000002</v>
      </c>
    </row>
    <row r="3877" spans="1:16" x14ac:dyDescent="0.25">
      <c r="A3877" s="9">
        <v>44175</v>
      </c>
      <c r="B3877">
        <v>4727.9036999999998</v>
      </c>
      <c r="C3877">
        <v>4753.4861000000001</v>
      </c>
      <c r="D3877">
        <v>4717.2781999999997</v>
      </c>
      <c r="E3877">
        <v>4735.4138999999996</v>
      </c>
      <c r="F3877">
        <v>4727.9036999999998</v>
      </c>
      <c r="O3877">
        <v>4753.4861000000001</v>
      </c>
      <c r="P3877">
        <v>4735.4138999999996</v>
      </c>
    </row>
    <row r="3878" spans="1:16" x14ac:dyDescent="0.25">
      <c r="A3878" s="9">
        <v>44176</v>
      </c>
      <c r="B3878">
        <v>4751.4868999999999</v>
      </c>
      <c r="C3878">
        <v>4754.2161999999998</v>
      </c>
      <c r="D3878">
        <v>4626.8342000000002</v>
      </c>
      <c r="E3878">
        <v>4706.9426000000003</v>
      </c>
      <c r="F3878">
        <v>4751.4868999999999</v>
      </c>
      <c r="O3878">
        <v>4754.2161999999998</v>
      </c>
      <c r="P3878">
        <v>4706.9426000000003</v>
      </c>
    </row>
    <row r="3879" spans="1:16" x14ac:dyDescent="0.25">
      <c r="A3879" s="9">
        <v>44179</v>
      </c>
      <c r="B3879">
        <v>4693.6898000000001</v>
      </c>
      <c r="C3879">
        <v>4698.3513999999996</v>
      </c>
      <c r="D3879">
        <v>4654.9512999999997</v>
      </c>
      <c r="E3879">
        <v>4674.2223999999997</v>
      </c>
      <c r="F3879">
        <v>4693.6898000000001</v>
      </c>
      <c r="O3879">
        <v>4698.3513999999996</v>
      </c>
      <c r="P3879">
        <v>4674.2223999999997</v>
      </c>
    </row>
    <row r="3880" spans="1:16" x14ac:dyDescent="0.25">
      <c r="A3880" s="9">
        <v>44180</v>
      </c>
      <c r="B3880">
        <v>4674.8711999999996</v>
      </c>
      <c r="C3880">
        <v>4674.8711999999996</v>
      </c>
      <c r="D3880">
        <v>4631.1669000000002</v>
      </c>
      <c r="E3880">
        <v>4664.8990000000003</v>
      </c>
      <c r="F3880">
        <v>4674.8711999999996</v>
      </c>
      <c r="O3880">
        <v>4674.8711999999996</v>
      </c>
      <c r="P3880">
        <v>4664.8990000000003</v>
      </c>
    </row>
    <row r="3881" spans="1:16" x14ac:dyDescent="0.25">
      <c r="A3881" s="9">
        <v>44181</v>
      </c>
      <c r="B3881">
        <v>4660.9152999999997</v>
      </c>
      <c r="C3881">
        <v>4668.5048999999999</v>
      </c>
      <c r="D3881">
        <v>4631.8678</v>
      </c>
      <c r="E3881">
        <v>4645.7717000000002</v>
      </c>
      <c r="F3881">
        <v>4660.9152999999997</v>
      </c>
      <c r="O3881">
        <v>4668.5048999999999</v>
      </c>
      <c r="P3881">
        <v>4645.7717000000002</v>
      </c>
    </row>
    <row r="3882" spans="1:16" x14ac:dyDescent="0.25">
      <c r="A3882" s="9">
        <v>44182</v>
      </c>
      <c r="B3882">
        <v>4641.71</v>
      </c>
      <c r="C3882">
        <v>4695.0690000000004</v>
      </c>
      <c r="D3882">
        <v>4603.8752999999997</v>
      </c>
      <c r="E3882">
        <v>4692.5680000000002</v>
      </c>
      <c r="F3882">
        <v>4641.71</v>
      </c>
      <c r="O3882">
        <v>4695.0690000000004</v>
      </c>
      <c r="P3882">
        <v>4692.5680000000002</v>
      </c>
    </row>
    <row r="3883" spans="1:16" x14ac:dyDescent="0.25">
      <c r="A3883" s="9">
        <v>44183</v>
      </c>
      <c r="B3883">
        <v>4702.0628999999999</v>
      </c>
      <c r="C3883">
        <v>4735.7950000000001</v>
      </c>
      <c r="D3883">
        <v>4698.8832000000002</v>
      </c>
      <c r="E3883">
        <v>4713.2918</v>
      </c>
      <c r="F3883">
        <v>4702.0628999999999</v>
      </c>
      <c r="O3883">
        <v>4735.7950000000001</v>
      </c>
      <c r="P3883">
        <v>4713.2918</v>
      </c>
    </row>
    <row r="3884" spans="1:16" x14ac:dyDescent="0.25">
      <c r="A3884" s="9">
        <v>44186</v>
      </c>
      <c r="B3884">
        <v>4722.3045000000002</v>
      </c>
      <c r="C3884">
        <v>4742.0995000000003</v>
      </c>
      <c r="D3884">
        <v>4684.0474999999997</v>
      </c>
      <c r="E3884">
        <v>4728.4944999999998</v>
      </c>
      <c r="F3884">
        <v>4722.3045000000002</v>
      </c>
      <c r="O3884">
        <v>4742.0995000000003</v>
      </c>
      <c r="P3884">
        <v>4728.4944999999998</v>
      </c>
    </row>
    <row r="3885" spans="1:16" x14ac:dyDescent="0.25">
      <c r="A3885" s="9">
        <v>44187</v>
      </c>
      <c r="B3885">
        <v>4709.2087000000001</v>
      </c>
      <c r="C3885">
        <v>4709.2087000000001</v>
      </c>
      <c r="D3885">
        <v>4613.8</v>
      </c>
      <c r="E3885">
        <v>4620.2650999999996</v>
      </c>
      <c r="F3885">
        <v>4709.2087000000001</v>
      </c>
      <c r="O3885">
        <v>4709.2087000000001</v>
      </c>
      <c r="P3885">
        <v>4620.2650999999996</v>
      </c>
    </row>
    <row r="3886" spans="1:16" x14ac:dyDescent="0.25">
      <c r="A3886" s="9">
        <v>44188</v>
      </c>
      <c r="B3886">
        <v>4620.3266000000003</v>
      </c>
      <c r="C3886">
        <v>4649.5757999999996</v>
      </c>
      <c r="D3886">
        <v>4608.6418999999996</v>
      </c>
      <c r="E3886">
        <v>4622.7610000000004</v>
      </c>
      <c r="F3886">
        <v>4620.3266000000003</v>
      </c>
      <c r="O3886">
        <v>4649.5757999999996</v>
      </c>
      <c r="P3886">
        <v>4622.7610000000004</v>
      </c>
    </row>
    <row r="3887" spans="1:16" x14ac:dyDescent="0.25">
      <c r="A3887" s="9">
        <v>44189</v>
      </c>
      <c r="B3887">
        <v>4624.0033999999996</v>
      </c>
      <c r="C3887">
        <v>4624.0033999999996</v>
      </c>
      <c r="D3887">
        <v>4567.7170999999998</v>
      </c>
      <c r="E3887">
        <v>4580.1054000000004</v>
      </c>
      <c r="F3887">
        <v>4624.0033999999996</v>
      </c>
      <c r="O3887">
        <v>4624.0033999999996</v>
      </c>
      <c r="P3887">
        <v>4580.1054000000004</v>
      </c>
    </row>
    <row r="3888" spans="1:16" x14ac:dyDescent="0.25">
      <c r="A3888" s="9">
        <v>44190</v>
      </c>
      <c r="B3888">
        <v>4570.4894000000004</v>
      </c>
      <c r="C3888">
        <v>4632.0754999999999</v>
      </c>
      <c r="D3888">
        <v>4552.8163000000004</v>
      </c>
      <c r="E3888">
        <v>4612.8617000000004</v>
      </c>
      <c r="F3888">
        <v>4570.4894000000004</v>
      </c>
      <c r="O3888">
        <v>4632.0754999999999</v>
      </c>
      <c r="P3888">
        <v>4612.8617000000004</v>
      </c>
    </row>
    <row r="3889" spans="1:16" x14ac:dyDescent="0.25">
      <c r="A3889" s="9">
        <v>44193</v>
      </c>
      <c r="B3889">
        <v>4617.3598000000002</v>
      </c>
      <c r="C3889">
        <v>4619.9556000000002</v>
      </c>
      <c r="D3889">
        <v>4570.9252999999999</v>
      </c>
      <c r="E3889">
        <v>4582.1405999999997</v>
      </c>
      <c r="F3889">
        <v>4617.3598000000002</v>
      </c>
      <c r="O3889">
        <v>4619.9556000000002</v>
      </c>
      <c r="P3889">
        <v>4582.1405999999997</v>
      </c>
    </row>
    <row r="3890" spans="1:16" x14ac:dyDescent="0.25">
      <c r="A3890" s="9">
        <v>44194</v>
      </c>
      <c r="B3890">
        <v>4583.3824000000004</v>
      </c>
      <c r="C3890">
        <v>4592.6885000000002</v>
      </c>
      <c r="D3890">
        <v>4540.3130000000001</v>
      </c>
      <c r="E3890">
        <v>4543.6309000000001</v>
      </c>
      <c r="F3890">
        <v>4583.3824000000004</v>
      </c>
      <c r="O3890">
        <v>4592.6885000000002</v>
      </c>
      <c r="P3890">
        <v>4543.6309000000001</v>
      </c>
    </row>
    <row r="3891" spans="1:16" x14ac:dyDescent="0.25">
      <c r="A3891" s="9">
        <v>44195</v>
      </c>
      <c r="B3891">
        <v>4542.7646000000004</v>
      </c>
      <c r="C3891">
        <v>4580.6351000000004</v>
      </c>
      <c r="D3891">
        <v>4534.0277999999998</v>
      </c>
      <c r="E3891">
        <v>4562.0024999999996</v>
      </c>
      <c r="F3891">
        <v>4542.7646000000004</v>
      </c>
      <c r="O3891">
        <v>4580.6351000000004</v>
      </c>
      <c r="P3891">
        <v>4562.0024999999996</v>
      </c>
    </row>
    <row r="3892" spans="1:16" x14ac:dyDescent="0.25">
      <c r="A3892" s="9">
        <v>44196</v>
      </c>
      <c r="B3892">
        <v>4562.3269</v>
      </c>
      <c r="C3892">
        <v>4599.7610000000004</v>
      </c>
      <c r="D3892">
        <v>4562.1471000000001</v>
      </c>
      <c r="E3892">
        <v>4595.5919000000004</v>
      </c>
      <c r="F3892">
        <v>4562.3269</v>
      </c>
      <c r="O3892">
        <v>4599.7610000000004</v>
      </c>
      <c r="P3892">
        <v>4595.5919000000004</v>
      </c>
    </row>
    <row r="3893" spans="1:16" x14ac:dyDescent="0.25">
      <c r="A3893" s="9">
        <v>44200</v>
      </c>
      <c r="B3893">
        <v>4595.0693000000001</v>
      </c>
      <c r="C3893">
        <v>4620.8784999999998</v>
      </c>
      <c r="D3893">
        <v>4571.4548999999997</v>
      </c>
      <c r="E3893">
        <v>4611.3054000000002</v>
      </c>
      <c r="F3893">
        <v>4595.0693000000001</v>
      </c>
      <c r="O3893">
        <v>4620.8784999999998</v>
      </c>
      <c r="P3893">
        <v>4611.3054000000002</v>
      </c>
    </row>
    <row r="3894" spans="1:16" x14ac:dyDescent="0.25">
      <c r="A3894" s="9">
        <v>44201</v>
      </c>
      <c r="B3894">
        <v>4602.0117</v>
      </c>
      <c r="C3894">
        <v>4622.8842999999997</v>
      </c>
      <c r="D3894">
        <v>4561.4463999999998</v>
      </c>
      <c r="E3894">
        <v>4621.5191000000004</v>
      </c>
      <c r="F3894">
        <v>4602.0117</v>
      </c>
      <c r="O3894">
        <v>4622.8842999999997</v>
      </c>
      <c r="P3894">
        <v>4621.5191000000004</v>
      </c>
    </row>
    <row r="3895" spans="1:16" x14ac:dyDescent="0.25">
      <c r="A3895" s="9">
        <v>44202</v>
      </c>
      <c r="B3895">
        <v>4631.6493</v>
      </c>
      <c r="C3895">
        <v>4646.6673000000001</v>
      </c>
      <c r="D3895">
        <v>4596.9695000000002</v>
      </c>
      <c r="E3895">
        <v>4632.2019</v>
      </c>
      <c r="F3895">
        <v>4631.6493</v>
      </c>
      <c r="O3895">
        <v>4646.6673000000001</v>
      </c>
      <c r="P3895">
        <v>4632.2019</v>
      </c>
    </row>
    <row r="3896" spans="1:16" x14ac:dyDescent="0.25">
      <c r="A3896" s="9">
        <v>44203</v>
      </c>
      <c r="B3896">
        <v>4639.7937000000002</v>
      </c>
      <c r="C3896">
        <v>4641.6781000000001</v>
      </c>
      <c r="D3896">
        <v>4566.6354000000001</v>
      </c>
      <c r="E3896">
        <v>4600.7744000000002</v>
      </c>
      <c r="F3896">
        <v>4639.7937000000002</v>
      </c>
      <c r="O3896">
        <v>4641.6781000000001</v>
      </c>
      <c r="P3896">
        <v>4600.7744000000002</v>
      </c>
    </row>
    <row r="3897" spans="1:16" x14ac:dyDescent="0.25">
      <c r="A3897" s="9">
        <v>44204</v>
      </c>
      <c r="B3897">
        <v>4598.9728999999998</v>
      </c>
      <c r="C3897">
        <v>4631.9964</v>
      </c>
      <c r="D3897">
        <v>4560.6229999999996</v>
      </c>
      <c r="E3897">
        <v>4614.1770999999999</v>
      </c>
      <c r="F3897">
        <v>4598.9728999999998</v>
      </c>
      <c r="O3897">
        <v>4631.9964</v>
      </c>
      <c r="P3897">
        <v>4614.1770999999999</v>
      </c>
    </row>
    <row r="3898" spans="1:16" x14ac:dyDescent="0.25">
      <c r="A3898" s="9">
        <v>44207</v>
      </c>
      <c r="B3898">
        <v>4610.1733000000004</v>
      </c>
      <c r="C3898">
        <v>4622.9276</v>
      </c>
      <c r="D3898">
        <v>4553.5703000000003</v>
      </c>
      <c r="E3898">
        <v>4562.9925999999996</v>
      </c>
      <c r="F3898">
        <v>4610.1733000000004</v>
      </c>
      <c r="O3898">
        <v>4622.9276</v>
      </c>
      <c r="P3898">
        <v>4562.9925999999996</v>
      </c>
    </row>
    <row r="3899" spans="1:16" x14ac:dyDescent="0.25">
      <c r="A3899" s="9">
        <v>44208</v>
      </c>
      <c r="B3899">
        <v>4551.1433999999999</v>
      </c>
      <c r="C3899">
        <v>4600.7915999999996</v>
      </c>
      <c r="D3899">
        <v>4548.3095000000003</v>
      </c>
      <c r="E3899">
        <v>4600.2092000000002</v>
      </c>
      <c r="F3899">
        <v>4551.1433999999999</v>
      </c>
      <c r="O3899">
        <v>4600.7915999999996</v>
      </c>
      <c r="P3899">
        <v>4600.2092000000002</v>
      </c>
    </row>
    <row r="3900" spans="1:16" x14ac:dyDescent="0.25">
      <c r="A3900" s="9">
        <v>44209</v>
      </c>
      <c r="B3900">
        <v>4600.1332000000002</v>
      </c>
      <c r="C3900">
        <v>4605.5772999999999</v>
      </c>
      <c r="D3900">
        <v>4567.2030999999997</v>
      </c>
      <c r="E3900">
        <v>4593.3932999999997</v>
      </c>
      <c r="F3900">
        <v>4600.1332000000002</v>
      </c>
      <c r="O3900">
        <v>4605.5772999999999</v>
      </c>
      <c r="P3900">
        <v>4593.3932999999997</v>
      </c>
    </row>
    <row r="3901" spans="1:16" x14ac:dyDescent="0.25">
      <c r="A3901" s="9">
        <v>44210</v>
      </c>
      <c r="B3901">
        <v>4575.9490999999998</v>
      </c>
      <c r="C3901">
        <v>4600.6956</v>
      </c>
      <c r="D3901">
        <v>4558.9402</v>
      </c>
      <c r="E3901">
        <v>4576.9088000000002</v>
      </c>
      <c r="F3901">
        <v>4575.9490999999998</v>
      </c>
      <c r="O3901">
        <v>4600.6956</v>
      </c>
      <c r="P3901">
        <v>4576.9088000000002</v>
      </c>
    </row>
    <row r="3902" spans="1:16" x14ac:dyDescent="0.25">
      <c r="A3902" s="9">
        <v>44211</v>
      </c>
      <c r="B3902">
        <v>4582.5658999999996</v>
      </c>
      <c r="C3902">
        <v>4614.6442999999999</v>
      </c>
      <c r="D3902">
        <v>4571.7239</v>
      </c>
      <c r="E3902">
        <v>4603.7157999999999</v>
      </c>
      <c r="F3902">
        <v>4582.5658999999996</v>
      </c>
      <c r="O3902">
        <v>4614.6442999999999</v>
      </c>
      <c r="P3902">
        <v>4603.7157999999999</v>
      </c>
    </row>
    <row r="3903" spans="1:16" x14ac:dyDescent="0.25">
      <c r="A3903" s="9">
        <v>44214</v>
      </c>
      <c r="B3903">
        <v>4602.6010999999999</v>
      </c>
      <c r="C3903">
        <v>4644.2138999999997</v>
      </c>
      <c r="D3903">
        <v>4597.6845999999996</v>
      </c>
      <c r="E3903">
        <v>4638.6806999999999</v>
      </c>
      <c r="F3903">
        <v>4602.6010999999999</v>
      </c>
      <c r="O3903">
        <v>4644.2138999999997</v>
      </c>
      <c r="P3903">
        <v>4638.6806999999999</v>
      </c>
    </row>
    <row r="3904" spans="1:16" x14ac:dyDescent="0.25">
      <c r="A3904" s="9">
        <v>44215</v>
      </c>
      <c r="B3904">
        <v>4633.3441999999995</v>
      </c>
      <c r="C3904">
        <v>4693.3323</v>
      </c>
      <c r="D3904">
        <v>4620.1212999999998</v>
      </c>
      <c r="E3904">
        <v>4663.3179</v>
      </c>
      <c r="F3904">
        <v>4633.3441999999995</v>
      </c>
      <c r="O3904">
        <v>4693.3323</v>
      </c>
      <c r="P3904">
        <v>4663.3179</v>
      </c>
    </row>
    <row r="3905" spans="1:16" x14ac:dyDescent="0.25">
      <c r="A3905" s="9">
        <v>44216</v>
      </c>
      <c r="B3905">
        <v>4656.4880999999996</v>
      </c>
      <c r="C3905">
        <v>4669.5002999999997</v>
      </c>
      <c r="D3905">
        <v>4633.8639000000003</v>
      </c>
      <c r="E3905">
        <v>4656.5358999999999</v>
      </c>
      <c r="F3905">
        <v>4656.4880999999996</v>
      </c>
      <c r="O3905">
        <v>4669.5002999999997</v>
      </c>
      <c r="P3905">
        <v>4656.5358999999999</v>
      </c>
    </row>
    <row r="3906" spans="1:16" x14ac:dyDescent="0.25">
      <c r="A3906" s="9">
        <v>44217</v>
      </c>
      <c r="B3906">
        <v>4655.0971</v>
      </c>
      <c r="C3906">
        <v>4693.9246000000003</v>
      </c>
      <c r="D3906">
        <v>4643.4440999999997</v>
      </c>
      <c r="E3906">
        <v>4676.9502000000002</v>
      </c>
      <c r="F3906">
        <v>4655.0971</v>
      </c>
      <c r="O3906">
        <v>4693.9246000000003</v>
      </c>
      <c r="P3906">
        <v>4676.9502000000002</v>
      </c>
    </row>
    <row r="3907" spans="1:16" x14ac:dyDescent="0.25">
      <c r="A3907" s="9">
        <v>44218</v>
      </c>
      <c r="B3907">
        <v>4669.1207999999997</v>
      </c>
      <c r="C3907">
        <v>4669.1207999999997</v>
      </c>
      <c r="D3907">
        <v>4611.1962000000003</v>
      </c>
      <c r="E3907">
        <v>4626.2075999999997</v>
      </c>
      <c r="F3907">
        <v>4669.1207999999997</v>
      </c>
      <c r="O3907">
        <v>4669.1207999999997</v>
      </c>
      <c r="P3907">
        <v>4626.2075999999997</v>
      </c>
    </row>
    <row r="3908" spans="1:16" x14ac:dyDescent="0.25">
      <c r="A3908" s="9">
        <v>44221</v>
      </c>
      <c r="B3908">
        <v>4611.3388000000004</v>
      </c>
      <c r="C3908">
        <v>4611.3388000000004</v>
      </c>
      <c r="D3908">
        <v>4553.1216999999997</v>
      </c>
      <c r="E3908">
        <v>4559.4781000000003</v>
      </c>
      <c r="F3908">
        <v>4611.3388000000004</v>
      </c>
      <c r="O3908">
        <v>4611.3388000000004</v>
      </c>
      <c r="P3908">
        <v>4559.4781000000003</v>
      </c>
    </row>
    <row r="3909" spans="1:16" x14ac:dyDescent="0.25">
      <c r="A3909" s="9">
        <v>44222</v>
      </c>
      <c r="B3909">
        <v>4549.5114999999996</v>
      </c>
      <c r="C3909">
        <v>4566.7110000000002</v>
      </c>
      <c r="D3909">
        <v>4520.2528000000002</v>
      </c>
      <c r="E3909">
        <v>4530.2734</v>
      </c>
      <c r="F3909">
        <v>4549.5114999999996</v>
      </c>
      <c r="O3909">
        <v>4566.7110000000002</v>
      </c>
      <c r="P3909">
        <v>4530.2734</v>
      </c>
    </row>
    <row r="3910" spans="1:16" x14ac:dyDescent="0.25">
      <c r="A3910" s="9">
        <v>44223</v>
      </c>
      <c r="B3910">
        <v>4528.1540999999997</v>
      </c>
      <c r="C3910">
        <v>4560.9884000000002</v>
      </c>
      <c r="D3910">
        <v>4525.7563</v>
      </c>
      <c r="E3910">
        <v>4533.9075000000003</v>
      </c>
      <c r="F3910">
        <v>4528.1540999999997</v>
      </c>
      <c r="O3910">
        <v>4560.9884000000002</v>
      </c>
      <c r="P3910">
        <v>4533.9075000000003</v>
      </c>
    </row>
    <row r="3911" spans="1:16" x14ac:dyDescent="0.25">
      <c r="A3911" s="9">
        <v>44224</v>
      </c>
      <c r="B3911">
        <v>4503.5393000000004</v>
      </c>
      <c r="C3911">
        <v>4507.5779000000002</v>
      </c>
      <c r="D3911">
        <v>4461.4723999999997</v>
      </c>
      <c r="E3911">
        <v>4469.6817000000001</v>
      </c>
      <c r="F3911">
        <v>4503.5393000000004</v>
      </c>
      <c r="O3911">
        <v>4507.5779000000002</v>
      </c>
      <c r="P3911">
        <v>4469.6817000000001</v>
      </c>
    </row>
    <row r="3912" spans="1:16" x14ac:dyDescent="0.25">
      <c r="A3912" s="9">
        <v>44225</v>
      </c>
      <c r="B3912">
        <v>4483.4134999999997</v>
      </c>
      <c r="C3912">
        <v>4490.7891</v>
      </c>
      <c r="D3912">
        <v>4398.1468000000004</v>
      </c>
      <c r="E3912">
        <v>4431.6174000000001</v>
      </c>
      <c r="F3912">
        <v>4483.4134999999997</v>
      </c>
      <c r="O3912">
        <v>4490.7891</v>
      </c>
      <c r="P3912">
        <v>4431.6174000000001</v>
      </c>
    </row>
    <row r="3913" spans="1:16" x14ac:dyDescent="0.25">
      <c r="A3913" s="9">
        <v>44228</v>
      </c>
      <c r="B3913">
        <v>4425.1868999999997</v>
      </c>
      <c r="C3913">
        <v>4484.5748000000003</v>
      </c>
      <c r="D3913">
        <v>4413.9326000000001</v>
      </c>
      <c r="E3913">
        <v>4482.1022999999996</v>
      </c>
      <c r="F3913">
        <v>4425.1868999999997</v>
      </c>
      <c r="O3913">
        <v>4484.5748000000003</v>
      </c>
      <c r="P3913">
        <v>4482.1022999999996</v>
      </c>
    </row>
    <row r="3914" spans="1:16" x14ac:dyDescent="0.25">
      <c r="A3914" s="9">
        <v>44229</v>
      </c>
      <c r="B3914">
        <v>4485.9647999999997</v>
      </c>
      <c r="C3914">
        <v>4513.8519999999999</v>
      </c>
      <c r="D3914">
        <v>4481.6894000000002</v>
      </c>
      <c r="E3914">
        <v>4512.3272999999999</v>
      </c>
      <c r="F3914">
        <v>4485.9647999999997</v>
      </c>
      <c r="O3914">
        <v>4513.8519999999999</v>
      </c>
      <c r="P3914">
        <v>4512.3272999999999</v>
      </c>
    </row>
    <row r="3915" spans="1:16" x14ac:dyDescent="0.25">
      <c r="A3915" s="9">
        <v>44230</v>
      </c>
      <c r="B3915">
        <v>4510.3738000000003</v>
      </c>
      <c r="C3915">
        <v>4511.6565000000001</v>
      </c>
      <c r="D3915">
        <v>4461.4908999999998</v>
      </c>
      <c r="E3915">
        <v>4475.7412999999997</v>
      </c>
      <c r="F3915">
        <v>4510.3738000000003</v>
      </c>
      <c r="O3915">
        <v>4511.6565000000001</v>
      </c>
      <c r="P3915">
        <v>4475.7412999999997</v>
      </c>
    </row>
    <row r="3916" spans="1:16" x14ac:dyDescent="0.25">
      <c r="A3916" s="9">
        <v>44231</v>
      </c>
      <c r="B3916">
        <v>4463.4552000000003</v>
      </c>
      <c r="C3916">
        <v>4463.4552000000003</v>
      </c>
      <c r="D3916">
        <v>4391.59</v>
      </c>
      <c r="E3916">
        <v>4431.3024999999998</v>
      </c>
      <c r="F3916">
        <v>4463.4552000000003</v>
      </c>
      <c r="O3916">
        <v>4463.4552000000003</v>
      </c>
      <c r="P3916">
        <v>4431.3024999999998</v>
      </c>
    </row>
    <row r="3917" spans="1:16" x14ac:dyDescent="0.25">
      <c r="A3917" s="9">
        <v>44232</v>
      </c>
      <c r="B3917">
        <v>4432.598</v>
      </c>
      <c r="C3917">
        <v>4474.6922000000004</v>
      </c>
      <c r="D3917">
        <v>4429.5442000000003</v>
      </c>
      <c r="E3917">
        <v>4447.2494999999999</v>
      </c>
      <c r="F3917">
        <v>4432.598</v>
      </c>
      <c r="O3917">
        <v>4474.6922000000004</v>
      </c>
      <c r="P3917">
        <v>4447.2494999999999</v>
      </c>
    </row>
    <row r="3918" spans="1:16" x14ac:dyDescent="0.25">
      <c r="A3918" s="9">
        <v>44235</v>
      </c>
      <c r="B3918">
        <v>4454.1728999999996</v>
      </c>
      <c r="C3918">
        <v>4501.0901999999996</v>
      </c>
      <c r="D3918">
        <v>4442.0057999999999</v>
      </c>
      <c r="E3918">
        <v>4492.1841000000004</v>
      </c>
      <c r="F3918">
        <v>4454.1728999999996</v>
      </c>
      <c r="O3918">
        <v>4501.0901999999996</v>
      </c>
      <c r="P3918">
        <v>4492.1841000000004</v>
      </c>
    </row>
    <row r="3919" spans="1:16" x14ac:dyDescent="0.25">
      <c r="A3919" s="9">
        <v>44236</v>
      </c>
      <c r="B3919">
        <v>4493.9070000000002</v>
      </c>
      <c r="C3919">
        <v>4551.7572</v>
      </c>
      <c r="D3919">
        <v>4484.6612999999998</v>
      </c>
      <c r="E3919">
        <v>4548.4678000000004</v>
      </c>
      <c r="F3919">
        <v>4493.9070000000002</v>
      </c>
      <c r="O3919">
        <v>4551.7572</v>
      </c>
      <c r="P3919">
        <v>4548.4678000000004</v>
      </c>
    </row>
    <row r="3920" spans="1:16" x14ac:dyDescent="0.25">
      <c r="A3920" s="9">
        <v>44237</v>
      </c>
      <c r="B3920">
        <v>4559.3867</v>
      </c>
      <c r="C3920">
        <v>4588.4052000000001</v>
      </c>
      <c r="D3920">
        <v>4546.7026999999998</v>
      </c>
      <c r="E3920">
        <v>4581.2664000000004</v>
      </c>
      <c r="F3920">
        <v>4559.3867</v>
      </c>
      <c r="O3920">
        <v>4588.4052000000001</v>
      </c>
      <c r="P3920">
        <v>4581.2664000000004</v>
      </c>
    </row>
    <row r="3921" spans="1:16" x14ac:dyDescent="0.25">
      <c r="A3921" s="9">
        <v>44245</v>
      </c>
      <c r="B3921">
        <v>4648.8501999999999</v>
      </c>
      <c r="C3921">
        <v>4698.3608000000004</v>
      </c>
      <c r="D3921">
        <v>4648.8501999999999</v>
      </c>
      <c r="E3921">
        <v>4692.4479000000001</v>
      </c>
      <c r="F3921">
        <v>4648.8501999999999</v>
      </c>
      <c r="O3921">
        <v>4698.3608000000004</v>
      </c>
      <c r="P3921">
        <v>4692.4479000000001</v>
      </c>
    </row>
    <row r="3922" spans="1:16" x14ac:dyDescent="0.25">
      <c r="A3922" s="9">
        <v>44246</v>
      </c>
      <c r="B3922">
        <v>4685.9210000000003</v>
      </c>
      <c r="C3922">
        <v>4776.3217000000004</v>
      </c>
      <c r="D3922">
        <v>4676.3195999999998</v>
      </c>
      <c r="E3922">
        <v>4774.4480000000003</v>
      </c>
      <c r="F3922">
        <v>4685.9210000000003</v>
      </c>
      <c r="O3922">
        <v>4776.3217000000004</v>
      </c>
      <c r="P3922">
        <v>4774.4480000000003</v>
      </c>
    </row>
    <row r="3923" spans="1:16" x14ac:dyDescent="0.25">
      <c r="A3923" s="9">
        <v>44249</v>
      </c>
      <c r="B3923">
        <v>4788.0887000000002</v>
      </c>
      <c r="C3923">
        <v>4909.2514000000001</v>
      </c>
      <c r="D3923">
        <v>4788.0887000000002</v>
      </c>
      <c r="E3923">
        <v>4826.0832</v>
      </c>
      <c r="F3923">
        <v>4788.0887000000002</v>
      </c>
      <c r="O3923">
        <v>4909.2514000000001</v>
      </c>
      <c r="P3923">
        <v>4826.0832</v>
      </c>
    </row>
    <row r="3924" spans="1:16" x14ac:dyDescent="0.25">
      <c r="A3924" s="9">
        <v>44250</v>
      </c>
      <c r="B3924">
        <v>4815.1774999999998</v>
      </c>
      <c r="C3924">
        <v>4828.9354999999996</v>
      </c>
      <c r="D3924">
        <v>4777.8554000000004</v>
      </c>
      <c r="E3924">
        <v>4789.9579000000003</v>
      </c>
      <c r="F3924">
        <v>4815.1774999999998</v>
      </c>
      <c r="O3924">
        <v>4828.9354999999996</v>
      </c>
      <c r="P3924">
        <v>4789.9579000000003</v>
      </c>
    </row>
    <row r="3925" spans="1:16" x14ac:dyDescent="0.25">
      <c r="A3925" s="9">
        <v>44251</v>
      </c>
      <c r="B3925">
        <v>4789.7232000000004</v>
      </c>
      <c r="C3925">
        <v>4810.3778000000002</v>
      </c>
      <c r="D3925">
        <v>4709.7266</v>
      </c>
      <c r="E3925">
        <v>4737.7627000000002</v>
      </c>
      <c r="F3925">
        <v>4789.7232000000004</v>
      </c>
      <c r="O3925">
        <v>4810.3778000000002</v>
      </c>
      <c r="P3925">
        <v>4737.7627000000002</v>
      </c>
    </row>
    <row r="3926" spans="1:16" x14ac:dyDescent="0.25">
      <c r="A3926" s="9">
        <v>44252</v>
      </c>
      <c r="B3926">
        <v>4777.5330000000004</v>
      </c>
      <c r="C3926">
        <v>4833.6563999999998</v>
      </c>
      <c r="D3926">
        <v>4764.6232</v>
      </c>
      <c r="E3926">
        <v>4805.2053999999998</v>
      </c>
      <c r="F3926">
        <v>4777.5330000000004</v>
      </c>
      <c r="O3926">
        <v>4833.6563999999998</v>
      </c>
      <c r="P3926">
        <v>4805.2053999999998</v>
      </c>
    </row>
    <row r="3927" spans="1:16" x14ac:dyDescent="0.25">
      <c r="A3927" s="9">
        <v>44253</v>
      </c>
      <c r="B3927">
        <v>4725.4134000000004</v>
      </c>
      <c r="C3927">
        <v>4772.7788</v>
      </c>
      <c r="D3927">
        <v>4698.2579999999998</v>
      </c>
      <c r="E3927">
        <v>4705.6247999999996</v>
      </c>
      <c r="F3927">
        <v>4725.4134000000004</v>
      </c>
      <c r="O3927">
        <v>4772.7788</v>
      </c>
      <c r="P3927">
        <v>4705.6247999999996</v>
      </c>
    </row>
    <row r="3928" spans="1:16" x14ac:dyDescent="0.25">
      <c r="A3928" s="9">
        <v>44256</v>
      </c>
      <c r="B3928">
        <v>4728.8477000000003</v>
      </c>
      <c r="C3928">
        <v>4803.1688000000004</v>
      </c>
      <c r="D3928">
        <v>4728.8477000000003</v>
      </c>
      <c r="E3928">
        <v>4801.1959999999999</v>
      </c>
      <c r="F3928">
        <v>4728.8477000000003</v>
      </c>
      <c r="O3928">
        <v>4803.1688000000004</v>
      </c>
      <c r="P3928">
        <v>4801.1959999999999</v>
      </c>
    </row>
    <row r="3929" spans="1:16" x14ac:dyDescent="0.25">
      <c r="A3929" s="9">
        <v>44257</v>
      </c>
      <c r="B3929">
        <v>4826.5483999999997</v>
      </c>
      <c r="C3929">
        <v>4830.3639000000003</v>
      </c>
      <c r="D3929">
        <v>4731.8127999999997</v>
      </c>
      <c r="E3929">
        <v>4759.4813000000004</v>
      </c>
      <c r="F3929">
        <v>4826.5483999999997</v>
      </c>
      <c r="O3929">
        <v>4830.3639000000003</v>
      </c>
      <c r="P3929">
        <v>4759.4813000000004</v>
      </c>
    </row>
    <row r="3930" spans="1:16" x14ac:dyDescent="0.25">
      <c r="A3930" s="9">
        <v>44258</v>
      </c>
      <c r="B3930">
        <v>4759.3717999999999</v>
      </c>
      <c r="C3930">
        <v>4872.0351000000001</v>
      </c>
      <c r="D3930">
        <v>4759.3717999999999</v>
      </c>
      <c r="E3930">
        <v>4870.2766000000001</v>
      </c>
      <c r="F3930">
        <v>4759.3717999999999</v>
      </c>
      <c r="O3930">
        <v>4872.0351000000001</v>
      </c>
      <c r="P3930">
        <v>4870.2766000000001</v>
      </c>
    </row>
    <row r="3931" spans="1:16" x14ac:dyDescent="0.25">
      <c r="A3931" s="9">
        <v>44259</v>
      </c>
      <c r="B3931">
        <v>4843.0488999999998</v>
      </c>
      <c r="C3931">
        <v>4877.5394999999999</v>
      </c>
      <c r="D3931">
        <v>4816.3530000000001</v>
      </c>
      <c r="E3931">
        <v>4832.9155000000001</v>
      </c>
      <c r="F3931">
        <v>4843.0488999999998</v>
      </c>
      <c r="O3931">
        <v>4877.5394999999999</v>
      </c>
      <c r="P3931">
        <v>4832.9155000000001</v>
      </c>
    </row>
    <row r="3932" spans="1:16" x14ac:dyDescent="0.25">
      <c r="A3932" s="9">
        <v>44260</v>
      </c>
      <c r="B3932">
        <v>4785.8275999999996</v>
      </c>
      <c r="C3932">
        <v>4820.0757000000003</v>
      </c>
      <c r="D3932">
        <v>4758.6037999999999</v>
      </c>
      <c r="E3932">
        <v>4802.3860000000004</v>
      </c>
      <c r="F3932">
        <v>4785.8275999999996</v>
      </c>
      <c r="O3932">
        <v>4820.0757000000003</v>
      </c>
      <c r="P3932">
        <v>4802.3860000000004</v>
      </c>
    </row>
    <row r="3933" spans="1:16" x14ac:dyDescent="0.25">
      <c r="A3933" s="9">
        <v>44263</v>
      </c>
      <c r="B3933">
        <v>4829.8077000000003</v>
      </c>
      <c r="C3933">
        <v>4860.4624999999996</v>
      </c>
      <c r="D3933">
        <v>4758.0519999999997</v>
      </c>
      <c r="E3933">
        <v>4760.4053000000004</v>
      </c>
      <c r="F3933">
        <v>4829.8077000000003</v>
      </c>
      <c r="O3933">
        <v>4860.4624999999996</v>
      </c>
      <c r="P3933">
        <v>4760.4053000000004</v>
      </c>
    </row>
    <row r="3934" spans="1:16" x14ac:dyDescent="0.25">
      <c r="A3934" s="9">
        <v>44264</v>
      </c>
      <c r="B3934">
        <v>4754.9264000000003</v>
      </c>
      <c r="C3934">
        <v>4798.3544000000002</v>
      </c>
      <c r="D3934">
        <v>4647.0505000000003</v>
      </c>
      <c r="E3934">
        <v>4721.3375999999998</v>
      </c>
      <c r="F3934">
        <v>4754.9264000000003</v>
      </c>
      <c r="O3934">
        <v>4798.3544000000002</v>
      </c>
      <c r="P3934">
        <v>4721.3375999999998</v>
      </c>
    </row>
    <row r="3935" spans="1:16" x14ac:dyDescent="0.25">
      <c r="A3935" s="9">
        <v>44265</v>
      </c>
      <c r="B3935">
        <v>4742.4859999999999</v>
      </c>
      <c r="C3935">
        <v>4753.7033000000001</v>
      </c>
      <c r="D3935">
        <v>4691.1885000000002</v>
      </c>
      <c r="E3935">
        <v>4696.0510999999997</v>
      </c>
      <c r="F3935">
        <v>4742.4859999999999</v>
      </c>
      <c r="O3935">
        <v>4753.7033000000001</v>
      </c>
      <c r="P3935">
        <v>4696.0510999999997</v>
      </c>
    </row>
    <row r="3936" spans="1:16" x14ac:dyDescent="0.25">
      <c r="A3936" s="9">
        <v>44266</v>
      </c>
      <c r="B3936">
        <v>4700.5061999999998</v>
      </c>
      <c r="C3936">
        <v>4806.3252000000002</v>
      </c>
      <c r="D3936">
        <v>4697.0699000000004</v>
      </c>
      <c r="E3936">
        <v>4803.3033999999998</v>
      </c>
      <c r="F3936">
        <v>4700.5061999999998</v>
      </c>
      <c r="O3936">
        <v>4806.3252000000002</v>
      </c>
      <c r="P3936">
        <v>4803.3033999999998</v>
      </c>
    </row>
    <row r="3937" spans="1:16" x14ac:dyDescent="0.25">
      <c r="A3937" s="9">
        <v>44267</v>
      </c>
      <c r="B3937">
        <v>4813.3258999999998</v>
      </c>
      <c r="C3937">
        <v>4852.6588000000002</v>
      </c>
      <c r="D3937">
        <v>4788.2075000000004</v>
      </c>
      <c r="E3937">
        <v>4843.1181999999999</v>
      </c>
      <c r="F3937">
        <v>4813.3258999999998</v>
      </c>
      <c r="O3937">
        <v>4852.6588000000002</v>
      </c>
      <c r="P3937">
        <v>4843.1181999999999</v>
      </c>
    </row>
    <row r="3938" spans="1:16" x14ac:dyDescent="0.25">
      <c r="A3938" s="9">
        <v>44270</v>
      </c>
      <c r="B3938">
        <v>4833.6719999999996</v>
      </c>
      <c r="C3938">
        <v>4884.2520999999997</v>
      </c>
      <c r="D3938">
        <v>4813.7779</v>
      </c>
      <c r="E3938">
        <v>4854.5475999999999</v>
      </c>
      <c r="F3938">
        <v>4833.6719999999996</v>
      </c>
      <c r="O3938">
        <v>4884.2520999999997</v>
      </c>
      <c r="P3938">
        <v>4854.5475999999999</v>
      </c>
    </row>
    <row r="3939" spans="1:16" x14ac:dyDescent="0.25">
      <c r="A3939" s="9">
        <v>44271</v>
      </c>
      <c r="B3939">
        <v>4851.2452999999996</v>
      </c>
      <c r="C3939">
        <v>4887.4044000000004</v>
      </c>
      <c r="D3939">
        <v>4816.6707999999999</v>
      </c>
      <c r="E3939">
        <v>4886.4327000000003</v>
      </c>
      <c r="F3939">
        <v>4851.2452999999996</v>
      </c>
      <c r="O3939">
        <v>4887.4044000000004</v>
      </c>
      <c r="P3939">
        <v>4886.4327000000003</v>
      </c>
    </row>
    <row r="3940" spans="1:16" x14ac:dyDescent="0.25">
      <c r="A3940" s="9">
        <v>44272</v>
      </c>
      <c r="B3940">
        <v>4873.8546999999999</v>
      </c>
      <c r="C3940">
        <v>4873.8546999999999</v>
      </c>
      <c r="D3940">
        <v>4826.9034000000001</v>
      </c>
      <c r="E3940">
        <v>4863.2755999999999</v>
      </c>
      <c r="F3940">
        <v>4873.8546999999999</v>
      </c>
      <c r="O3940">
        <v>4873.8546999999999</v>
      </c>
      <c r="P3940">
        <v>4863.2755999999999</v>
      </c>
    </row>
    <row r="3941" spans="1:16" x14ac:dyDescent="0.25">
      <c r="A3941" s="9">
        <v>44273</v>
      </c>
      <c r="B3941">
        <v>4860.4768999999997</v>
      </c>
      <c r="C3941">
        <v>4903.9498999999996</v>
      </c>
      <c r="D3941">
        <v>4859.3149000000003</v>
      </c>
      <c r="E3941">
        <v>4880.9696999999996</v>
      </c>
      <c r="F3941">
        <v>4860.4768999999997</v>
      </c>
      <c r="O3941">
        <v>4903.9498999999996</v>
      </c>
      <c r="P3941">
        <v>4880.9696999999996</v>
      </c>
    </row>
    <row r="3942" spans="1:16" x14ac:dyDescent="0.25">
      <c r="A3942" s="9">
        <v>44274</v>
      </c>
      <c r="B3942">
        <v>4836.3670000000002</v>
      </c>
      <c r="C3942">
        <v>4873.8320999999996</v>
      </c>
      <c r="D3942">
        <v>4807.8175000000001</v>
      </c>
      <c r="E3942">
        <v>4832.3739999999998</v>
      </c>
      <c r="F3942">
        <v>4836.3670000000002</v>
      </c>
      <c r="O3942">
        <v>4873.8320999999996</v>
      </c>
      <c r="P3942">
        <v>4832.3739999999998</v>
      </c>
    </row>
    <row r="3943" spans="1:16" x14ac:dyDescent="0.25">
      <c r="A3943" s="9">
        <v>44277</v>
      </c>
      <c r="B3943">
        <v>4834.6136999999999</v>
      </c>
      <c r="C3943">
        <v>4900.6426000000001</v>
      </c>
      <c r="D3943">
        <v>4834.6136999999999</v>
      </c>
      <c r="E3943">
        <v>4898.5712000000003</v>
      </c>
      <c r="F3943">
        <v>4834.6136999999999</v>
      </c>
      <c r="O3943">
        <v>4900.6426000000001</v>
      </c>
      <c r="P3943">
        <v>4898.5712000000003</v>
      </c>
    </row>
    <row r="3944" spans="1:16" x14ac:dyDescent="0.25">
      <c r="A3944" s="9">
        <v>44278</v>
      </c>
      <c r="B3944">
        <v>4896.6796999999997</v>
      </c>
      <c r="C3944">
        <v>4899.1424999999999</v>
      </c>
      <c r="D3944">
        <v>4807.4597999999996</v>
      </c>
      <c r="E3944">
        <v>4828.3428000000004</v>
      </c>
      <c r="F3944">
        <v>4896.6796999999997</v>
      </c>
      <c r="O3944">
        <v>4899.1424999999999</v>
      </c>
      <c r="P3944">
        <v>4828.3428000000004</v>
      </c>
    </row>
    <row r="3945" spans="1:16" x14ac:dyDescent="0.25">
      <c r="A3945" s="9">
        <v>44279</v>
      </c>
      <c r="B3945">
        <v>4805.3998000000001</v>
      </c>
      <c r="C3945">
        <v>4820.9141</v>
      </c>
      <c r="D3945">
        <v>4741.1936999999998</v>
      </c>
      <c r="E3945">
        <v>4753.1943000000001</v>
      </c>
      <c r="F3945">
        <v>4805.3998000000001</v>
      </c>
      <c r="O3945">
        <v>4820.9141</v>
      </c>
      <c r="P3945">
        <v>4753.1943000000001</v>
      </c>
    </row>
    <row r="3946" spans="1:16" x14ac:dyDescent="0.25">
      <c r="A3946" s="9">
        <v>44280</v>
      </c>
      <c r="B3946">
        <v>4745.1063000000004</v>
      </c>
      <c r="C3946">
        <v>4769.2186000000002</v>
      </c>
      <c r="D3946">
        <v>4723.7357000000002</v>
      </c>
      <c r="E3946">
        <v>4735.6196</v>
      </c>
      <c r="F3946">
        <v>4745.1063000000004</v>
      </c>
      <c r="O3946">
        <v>4769.2186000000002</v>
      </c>
      <c r="P3946">
        <v>4735.6196</v>
      </c>
    </row>
    <row r="3947" spans="1:16" x14ac:dyDescent="0.25">
      <c r="A3947" s="9">
        <v>44281</v>
      </c>
      <c r="B3947">
        <v>4746.8584000000001</v>
      </c>
      <c r="C3947">
        <v>4797.8307999999997</v>
      </c>
      <c r="D3947">
        <v>4744.7358000000004</v>
      </c>
      <c r="E3947">
        <v>4794.5389999999998</v>
      </c>
      <c r="F3947">
        <v>4746.8584000000001</v>
      </c>
      <c r="O3947">
        <v>4797.8307999999997</v>
      </c>
      <c r="P3947">
        <v>4794.5389999999998</v>
      </c>
    </row>
    <row r="3948" spans="1:16" x14ac:dyDescent="0.25">
      <c r="A3948" s="9">
        <v>44284</v>
      </c>
      <c r="B3948">
        <v>4817.0243</v>
      </c>
      <c r="C3948">
        <v>4855.1013000000003</v>
      </c>
      <c r="D3948">
        <v>4795.0531000000001</v>
      </c>
      <c r="E3948">
        <v>4848.1970000000001</v>
      </c>
      <c r="F3948">
        <v>4817.0243</v>
      </c>
      <c r="O3948">
        <v>4855.1013000000003</v>
      </c>
      <c r="P3948">
        <v>4848.1970000000001</v>
      </c>
    </row>
    <row r="3949" spans="1:16" x14ac:dyDescent="0.25">
      <c r="A3949" s="9">
        <v>44285</v>
      </c>
      <c r="B3949">
        <v>4833.4187000000002</v>
      </c>
      <c r="C3949">
        <v>4842.1202999999996</v>
      </c>
      <c r="D3949">
        <v>4796.1895999999997</v>
      </c>
      <c r="E3949">
        <v>4841.7385000000004</v>
      </c>
      <c r="F3949">
        <v>4833.4187000000002</v>
      </c>
      <c r="O3949">
        <v>4842.1202999999996</v>
      </c>
      <c r="P3949">
        <v>4841.7385000000004</v>
      </c>
    </row>
    <row r="3950" spans="1:16" x14ac:dyDescent="0.25">
      <c r="A3950" s="9">
        <v>44286</v>
      </c>
      <c r="B3950">
        <v>4836.7847000000002</v>
      </c>
      <c r="C3950">
        <v>4836.7847000000002</v>
      </c>
      <c r="D3950">
        <v>4796.7891</v>
      </c>
      <c r="E3950">
        <v>4827.1963999999998</v>
      </c>
      <c r="F3950">
        <v>4836.7847000000002</v>
      </c>
      <c r="O3950">
        <v>4836.7847000000002</v>
      </c>
      <c r="P3950">
        <v>4827.1963999999998</v>
      </c>
    </row>
    <row r="3951" spans="1:16" x14ac:dyDescent="0.25">
      <c r="A3951" s="9">
        <v>44287</v>
      </c>
      <c r="B3951">
        <v>4823.3383999999996</v>
      </c>
      <c r="C3951">
        <v>4871.1845999999996</v>
      </c>
      <c r="D3951">
        <v>4812.1405000000004</v>
      </c>
      <c r="E3951">
        <v>4865.1097</v>
      </c>
      <c r="F3951">
        <v>4823.3383999999996</v>
      </c>
      <c r="O3951">
        <v>4871.1845999999996</v>
      </c>
      <c r="P3951">
        <v>4865.1097</v>
      </c>
    </row>
    <row r="3952" spans="1:16" x14ac:dyDescent="0.25">
      <c r="A3952" s="9">
        <v>44288</v>
      </c>
      <c r="B3952">
        <v>4864.8153000000002</v>
      </c>
      <c r="C3952">
        <v>4866.4858000000004</v>
      </c>
      <c r="D3952">
        <v>4826.8607000000002</v>
      </c>
      <c r="E3952">
        <v>4836.8335999999999</v>
      </c>
      <c r="F3952">
        <v>4864.8153000000002</v>
      </c>
      <c r="O3952">
        <v>4866.4858000000004</v>
      </c>
      <c r="P3952">
        <v>4836.8335999999999</v>
      </c>
    </row>
    <row r="3953" spans="1:16" x14ac:dyDescent="0.25">
      <c r="A3953" s="9">
        <v>44292</v>
      </c>
      <c r="B3953">
        <v>4844.9660999999996</v>
      </c>
      <c r="C3953">
        <v>4867.4712</v>
      </c>
      <c r="D3953">
        <v>4844.5281000000004</v>
      </c>
      <c r="E3953">
        <v>4857.8954000000003</v>
      </c>
      <c r="F3953">
        <v>4844.9660999999996</v>
      </c>
      <c r="O3953">
        <v>4867.4712</v>
      </c>
      <c r="P3953">
        <v>4857.8954000000003</v>
      </c>
    </row>
    <row r="3954" spans="1:16" x14ac:dyDescent="0.25">
      <c r="A3954" s="9">
        <v>44293</v>
      </c>
      <c r="B3954">
        <v>4855.7106000000003</v>
      </c>
      <c r="C3954">
        <v>4900.6778999999997</v>
      </c>
      <c r="D3954">
        <v>4837.2024000000001</v>
      </c>
      <c r="E3954">
        <v>4899.5452999999998</v>
      </c>
      <c r="F3954">
        <v>4855.7106000000003</v>
      </c>
      <c r="O3954">
        <v>4900.6778999999997</v>
      </c>
      <c r="P3954">
        <v>4899.5452999999998</v>
      </c>
    </row>
    <row r="3955" spans="1:16" x14ac:dyDescent="0.25">
      <c r="A3955" s="9">
        <v>44294</v>
      </c>
      <c r="B3955">
        <v>4894.7191999999995</v>
      </c>
      <c r="C3955">
        <v>4916.7340999999997</v>
      </c>
      <c r="D3955">
        <v>4870.4067999999997</v>
      </c>
      <c r="E3955">
        <v>4888.8474999999999</v>
      </c>
      <c r="F3955">
        <v>4894.7191999999995</v>
      </c>
      <c r="O3955">
        <v>4916.7340999999997</v>
      </c>
      <c r="P3955">
        <v>4888.8474999999999</v>
      </c>
    </row>
    <row r="3956" spans="1:16" x14ac:dyDescent="0.25">
      <c r="A3956" s="9">
        <v>44295</v>
      </c>
      <c r="B3956">
        <v>4885.8104000000003</v>
      </c>
      <c r="C3956">
        <v>4903.3271999999997</v>
      </c>
      <c r="D3956">
        <v>4865.1478999999999</v>
      </c>
      <c r="E3956">
        <v>4893.5397999999996</v>
      </c>
      <c r="F3956">
        <v>4885.8104000000003</v>
      </c>
      <c r="O3956">
        <v>4903.3271999999997</v>
      </c>
      <c r="P3956">
        <v>4893.5397999999996</v>
      </c>
    </row>
    <row r="3957" spans="1:16" x14ac:dyDescent="0.25">
      <c r="A3957" s="9">
        <v>44298</v>
      </c>
      <c r="B3957">
        <v>4892.3815000000004</v>
      </c>
      <c r="C3957">
        <v>4913.1154999999999</v>
      </c>
      <c r="D3957">
        <v>4859.5002999999997</v>
      </c>
      <c r="E3957">
        <v>4871.1468000000004</v>
      </c>
      <c r="F3957">
        <v>4892.3815000000004</v>
      </c>
      <c r="O3957">
        <v>4913.1154999999999</v>
      </c>
      <c r="P3957">
        <v>4871.1468000000004</v>
      </c>
    </row>
    <row r="3958" spans="1:16" x14ac:dyDescent="0.25">
      <c r="A3958" s="9">
        <v>44299</v>
      </c>
      <c r="B3958">
        <v>4859.8248999999996</v>
      </c>
      <c r="C3958">
        <v>4861.4691000000003</v>
      </c>
      <c r="D3958">
        <v>4821.6614</v>
      </c>
      <c r="E3958">
        <v>4828.8053</v>
      </c>
      <c r="F3958">
        <v>4859.8248999999996</v>
      </c>
      <c r="O3958">
        <v>4861.4691000000003</v>
      </c>
      <c r="P3958">
        <v>4828.8053</v>
      </c>
    </row>
    <row r="3959" spans="1:16" x14ac:dyDescent="0.25">
      <c r="A3959" s="9">
        <v>44300</v>
      </c>
      <c r="B3959">
        <v>4816.7731000000003</v>
      </c>
      <c r="C3959">
        <v>4873.5104000000001</v>
      </c>
      <c r="D3959">
        <v>4814.1516000000001</v>
      </c>
      <c r="E3959">
        <v>4864.0659999999998</v>
      </c>
      <c r="F3959">
        <v>4816.7731000000003</v>
      </c>
      <c r="O3959">
        <v>4873.5104000000001</v>
      </c>
      <c r="P3959">
        <v>4864.0659999999998</v>
      </c>
    </row>
    <row r="3960" spans="1:16" x14ac:dyDescent="0.25">
      <c r="A3960" s="9">
        <v>44301</v>
      </c>
      <c r="B3960">
        <v>4860.0056000000004</v>
      </c>
      <c r="C3960">
        <v>4871.6296000000002</v>
      </c>
      <c r="D3960">
        <v>4839.7111000000004</v>
      </c>
      <c r="E3960">
        <v>4869.2945</v>
      </c>
      <c r="F3960">
        <v>4860.0056000000004</v>
      </c>
      <c r="O3960">
        <v>4871.6296000000002</v>
      </c>
      <c r="P3960">
        <v>4869.2945</v>
      </c>
    </row>
    <row r="3961" spans="1:16" x14ac:dyDescent="0.25">
      <c r="A3961" s="9">
        <v>44302</v>
      </c>
      <c r="B3961">
        <v>4875.1589000000004</v>
      </c>
      <c r="C3961">
        <v>4929.4132</v>
      </c>
      <c r="D3961">
        <v>4865.7254999999996</v>
      </c>
      <c r="E3961">
        <v>4928.3477000000003</v>
      </c>
      <c r="F3961">
        <v>4875.1589000000004</v>
      </c>
      <c r="O3961">
        <v>4929.4132</v>
      </c>
      <c r="P3961">
        <v>4928.3477000000003</v>
      </c>
    </row>
    <row r="3962" spans="1:16" x14ac:dyDescent="0.25">
      <c r="A3962" s="9">
        <v>44305</v>
      </c>
      <c r="B3962">
        <v>4918.4962999999998</v>
      </c>
      <c r="C3962">
        <v>4963.2942999999996</v>
      </c>
      <c r="D3962">
        <v>4908.7664000000004</v>
      </c>
      <c r="E3962">
        <v>4958.2628999999997</v>
      </c>
      <c r="F3962">
        <v>4918.4962999999998</v>
      </c>
      <c r="O3962">
        <v>4963.2942999999996</v>
      </c>
      <c r="P3962">
        <v>4958.2628999999997</v>
      </c>
    </row>
    <row r="3963" spans="1:16" x14ac:dyDescent="0.25">
      <c r="A3963" s="9">
        <v>44306</v>
      </c>
      <c r="B3963">
        <v>4949.9047</v>
      </c>
      <c r="C3963">
        <v>4983.7214000000004</v>
      </c>
      <c r="D3963">
        <v>4939.6427000000003</v>
      </c>
      <c r="E3963">
        <v>4955.3885</v>
      </c>
      <c r="F3963">
        <v>4949.9047</v>
      </c>
      <c r="O3963">
        <v>4983.7214000000004</v>
      </c>
      <c r="P3963">
        <v>4955.3885</v>
      </c>
    </row>
    <row r="3964" spans="1:16" x14ac:dyDescent="0.25">
      <c r="A3964" s="9">
        <v>44307</v>
      </c>
      <c r="B3964">
        <v>4938.9044999999996</v>
      </c>
      <c r="C3964">
        <v>4962.7340999999997</v>
      </c>
      <c r="D3964">
        <v>4915.9885999999997</v>
      </c>
      <c r="E3964">
        <v>4950.1737999999996</v>
      </c>
      <c r="F3964">
        <v>4938.9044999999996</v>
      </c>
      <c r="O3964">
        <v>4962.7340999999997</v>
      </c>
      <c r="P3964">
        <v>4950.1737999999996</v>
      </c>
    </row>
    <row r="3965" spans="1:16" x14ac:dyDescent="0.25">
      <c r="A3965" s="9">
        <v>44308</v>
      </c>
      <c r="B3965">
        <v>4964.8635999999997</v>
      </c>
      <c r="C3965">
        <v>4999.9740000000002</v>
      </c>
      <c r="D3965">
        <v>4958.6714000000002</v>
      </c>
      <c r="E3965">
        <v>4971.0541000000003</v>
      </c>
      <c r="F3965">
        <v>4964.8635999999997</v>
      </c>
      <c r="O3965">
        <v>4999.9740000000002</v>
      </c>
      <c r="P3965">
        <v>4971.0541000000003</v>
      </c>
    </row>
    <row r="3966" spans="1:16" x14ac:dyDescent="0.25">
      <c r="A3966" s="9">
        <v>44309</v>
      </c>
      <c r="B3966">
        <v>4960.9516999999996</v>
      </c>
      <c r="C3966">
        <v>4965.6965</v>
      </c>
      <c r="D3966">
        <v>4926.2777999999998</v>
      </c>
      <c r="E3966">
        <v>4956.2111000000004</v>
      </c>
      <c r="F3966">
        <v>4960.9516999999996</v>
      </c>
      <c r="O3966">
        <v>4965.6965</v>
      </c>
      <c r="P3966">
        <v>4956.2111000000004</v>
      </c>
    </row>
    <row r="3967" spans="1:16" x14ac:dyDescent="0.25">
      <c r="A3967" s="9">
        <v>44312</v>
      </c>
      <c r="B3967">
        <v>4964.8456999999999</v>
      </c>
      <c r="C3967">
        <v>4982.9074000000001</v>
      </c>
      <c r="D3967">
        <v>4919.308</v>
      </c>
      <c r="E3967">
        <v>4921.2912999999999</v>
      </c>
      <c r="F3967">
        <v>4964.8456999999999</v>
      </c>
      <c r="O3967">
        <v>4982.9074000000001</v>
      </c>
      <c r="P3967">
        <v>4921.2912999999999</v>
      </c>
    </row>
    <row r="3968" spans="1:16" x14ac:dyDescent="0.25">
      <c r="A3968" s="9">
        <v>44313</v>
      </c>
      <c r="B3968">
        <v>4918.96</v>
      </c>
      <c r="C3968">
        <v>4928.6956</v>
      </c>
      <c r="D3968">
        <v>4878.0896000000002</v>
      </c>
      <c r="E3968">
        <v>4922.7051000000001</v>
      </c>
      <c r="F3968">
        <v>4918.96</v>
      </c>
      <c r="O3968">
        <v>4928.6956</v>
      </c>
      <c r="P3968">
        <v>4922.7051000000001</v>
      </c>
    </row>
    <row r="3969" spans="1:16" x14ac:dyDescent="0.25">
      <c r="A3969" s="9">
        <v>44314</v>
      </c>
      <c r="B3969">
        <v>4912.1691000000001</v>
      </c>
      <c r="C3969">
        <v>4953.0291999999999</v>
      </c>
      <c r="D3969">
        <v>4892.4251000000004</v>
      </c>
      <c r="E3969">
        <v>4952.5541000000003</v>
      </c>
      <c r="F3969">
        <v>4912.1691000000001</v>
      </c>
      <c r="O3969">
        <v>4953.0291999999999</v>
      </c>
      <c r="P3969">
        <v>4952.5541000000003</v>
      </c>
    </row>
    <row r="3970" spans="1:16" x14ac:dyDescent="0.25">
      <c r="A3970" s="9">
        <v>44315</v>
      </c>
      <c r="B3970">
        <v>4956.9328999999998</v>
      </c>
      <c r="C3970">
        <v>4985.7892000000002</v>
      </c>
      <c r="D3970">
        <v>4937.0334000000003</v>
      </c>
      <c r="E3970">
        <v>4981.2587999999996</v>
      </c>
      <c r="F3970">
        <v>4956.9328999999998</v>
      </c>
      <c r="O3970">
        <v>4985.7892000000002</v>
      </c>
      <c r="P3970">
        <v>4981.2587999999996</v>
      </c>
    </row>
    <row r="3971" spans="1:16" x14ac:dyDescent="0.25">
      <c r="A3971" s="9">
        <v>44316</v>
      </c>
      <c r="B3971">
        <v>4962.3954000000003</v>
      </c>
      <c r="C3971">
        <v>4969.0132999999996</v>
      </c>
      <c r="D3971">
        <v>4932.3473000000004</v>
      </c>
      <c r="E3971">
        <v>4956.5014000000001</v>
      </c>
      <c r="F3971">
        <v>4962.3954000000003</v>
      </c>
      <c r="O3971">
        <v>4969.0132999999996</v>
      </c>
      <c r="P3971">
        <v>4956.5014000000001</v>
      </c>
    </row>
    <row r="3972" spans="1:16" x14ac:dyDescent="0.25">
      <c r="A3972" s="9">
        <v>44322</v>
      </c>
      <c r="B3972">
        <v>4976.5748999999996</v>
      </c>
      <c r="C3972">
        <v>5036.5186000000003</v>
      </c>
      <c r="D3972">
        <v>4976.5748999999996</v>
      </c>
      <c r="E3972">
        <v>5029.4069</v>
      </c>
      <c r="F3972">
        <v>4976.5748999999996</v>
      </c>
      <c r="O3972">
        <v>5036.5186000000003</v>
      </c>
      <c r="P3972">
        <v>5029.4069</v>
      </c>
    </row>
    <row r="3973" spans="1:16" x14ac:dyDescent="0.25">
      <c r="A3973" s="9">
        <v>44323</v>
      </c>
      <c r="B3973">
        <v>5042.5279</v>
      </c>
      <c r="C3973">
        <v>5078.3163999999997</v>
      </c>
      <c r="D3973">
        <v>5005.4812000000002</v>
      </c>
      <c r="E3973">
        <v>5037.8662000000004</v>
      </c>
      <c r="F3973">
        <v>5042.5279</v>
      </c>
      <c r="O3973">
        <v>5078.3163999999997</v>
      </c>
      <c r="P3973">
        <v>5037.8662000000004</v>
      </c>
    </row>
    <row r="3974" spans="1:16" x14ac:dyDescent="0.25">
      <c r="A3974" s="9">
        <v>44326</v>
      </c>
      <c r="B3974">
        <v>5054.1752999999999</v>
      </c>
      <c r="C3974">
        <v>5082.3499000000002</v>
      </c>
      <c r="D3974">
        <v>5034.0832</v>
      </c>
      <c r="E3974">
        <v>5080.8989000000001</v>
      </c>
      <c r="F3974">
        <v>5054.1752999999999</v>
      </c>
      <c r="O3974">
        <v>5082.3499000000002</v>
      </c>
      <c r="P3974">
        <v>5080.8989000000001</v>
      </c>
    </row>
    <row r="3975" spans="1:16" x14ac:dyDescent="0.25">
      <c r="A3975" s="9">
        <v>44327</v>
      </c>
      <c r="B3975">
        <v>5042.1243000000004</v>
      </c>
      <c r="C3975">
        <v>5042.1243000000004</v>
      </c>
      <c r="D3975">
        <v>4950.2641999999996</v>
      </c>
      <c r="E3975">
        <v>5033.7480999999998</v>
      </c>
      <c r="F3975">
        <v>5042.1243000000004</v>
      </c>
      <c r="O3975">
        <v>5042.1243000000004</v>
      </c>
      <c r="P3975">
        <v>5033.7480999999998</v>
      </c>
    </row>
    <row r="3976" spans="1:16" x14ac:dyDescent="0.25">
      <c r="A3976" s="9">
        <v>44328</v>
      </c>
      <c r="B3976">
        <v>5030.5828000000001</v>
      </c>
      <c r="C3976">
        <v>5081.6264000000001</v>
      </c>
      <c r="D3976">
        <v>5029.8486000000003</v>
      </c>
      <c r="E3976">
        <v>5080.3761000000004</v>
      </c>
      <c r="F3976">
        <v>5030.5828000000001</v>
      </c>
      <c r="O3976">
        <v>5081.6264000000001</v>
      </c>
      <c r="P3976">
        <v>5080.3761000000004</v>
      </c>
    </row>
    <row r="3977" spans="1:16" x14ac:dyDescent="0.25">
      <c r="A3977" s="9">
        <v>44329</v>
      </c>
      <c r="B3977">
        <v>5045.1629999999996</v>
      </c>
      <c r="C3977">
        <v>5071.5409</v>
      </c>
      <c r="D3977">
        <v>5005.4895999999999</v>
      </c>
      <c r="E3977">
        <v>5016.7159000000001</v>
      </c>
      <c r="F3977">
        <v>5045.1629999999996</v>
      </c>
      <c r="O3977">
        <v>5071.5409</v>
      </c>
      <c r="P3977">
        <v>5016.7159000000001</v>
      </c>
    </row>
    <row r="3978" spans="1:16" x14ac:dyDescent="0.25">
      <c r="A3978" s="9">
        <v>44330</v>
      </c>
      <c r="B3978">
        <v>5034.6782000000003</v>
      </c>
      <c r="C3978">
        <v>5068.1621999999998</v>
      </c>
      <c r="D3978">
        <v>5023.6989000000003</v>
      </c>
      <c r="E3978">
        <v>5051.4249</v>
      </c>
      <c r="F3978">
        <v>5034.6782000000003</v>
      </c>
      <c r="O3978">
        <v>5068.1621999999998</v>
      </c>
      <c r="P3978">
        <v>5051.4249</v>
      </c>
    </row>
    <row r="3979" spans="1:16" x14ac:dyDescent="0.25">
      <c r="A3979" s="9">
        <v>44333</v>
      </c>
      <c r="B3979">
        <v>5048.8959000000004</v>
      </c>
      <c r="C3979">
        <v>5069.1251000000002</v>
      </c>
      <c r="D3979">
        <v>5023.8567000000003</v>
      </c>
      <c r="E3979">
        <v>5043.0119999999997</v>
      </c>
      <c r="F3979">
        <v>5048.8959000000004</v>
      </c>
      <c r="O3979">
        <v>5069.1251000000002</v>
      </c>
      <c r="P3979">
        <v>5043.0119999999997</v>
      </c>
    </row>
    <row r="3980" spans="1:16" x14ac:dyDescent="0.25">
      <c r="A3980" s="9">
        <v>44334</v>
      </c>
      <c r="B3980">
        <v>5040.2357000000002</v>
      </c>
      <c r="C3980">
        <v>5070.9399000000003</v>
      </c>
      <c r="D3980">
        <v>5033.0636000000004</v>
      </c>
      <c r="E3980">
        <v>5070.8467000000001</v>
      </c>
      <c r="F3980">
        <v>5040.2357000000002</v>
      </c>
      <c r="O3980">
        <v>5070.9399000000003</v>
      </c>
      <c r="P3980">
        <v>5070.8467000000001</v>
      </c>
    </row>
    <row r="3981" spans="1:16" x14ac:dyDescent="0.25">
      <c r="A3981" s="9">
        <v>44335</v>
      </c>
      <c r="B3981">
        <v>5056.0135</v>
      </c>
      <c r="C3981">
        <v>5077.0623999999998</v>
      </c>
      <c r="D3981">
        <v>5045.7250000000004</v>
      </c>
      <c r="E3981">
        <v>5068.8477000000003</v>
      </c>
      <c r="F3981">
        <v>5056.0135</v>
      </c>
      <c r="O3981">
        <v>5077.0623999999998</v>
      </c>
      <c r="P3981">
        <v>5068.8477000000003</v>
      </c>
    </row>
    <row r="3982" spans="1:16" x14ac:dyDescent="0.25">
      <c r="A3982" s="9">
        <v>44336</v>
      </c>
      <c r="B3982">
        <v>5015.7750999999998</v>
      </c>
      <c r="C3982">
        <v>5017.9480999999996</v>
      </c>
      <c r="D3982">
        <v>4979.2420000000002</v>
      </c>
      <c r="E3982">
        <v>4994.9079000000002</v>
      </c>
      <c r="F3982">
        <v>5015.7750999999998</v>
      </c>
      <c r="O3982">
        <v>5017.9480999999996</v>
      </c>
      <c r="P3982">
        <v>4994.9079000000002</v>
      </c>
    </row>
    <row r="3983" spans="1:16" x14ac:dyDescent="0.25">
      <c r="A3983" s="9">
        <v>44337</v>
      </c>
      <c r="B3983">
        <v>5000.7560999999996</v>
      </c>
      <c r="C3983">
        <v>5029.8676999999998</v>
      </c>
      <c r="D3983">
        <v>4982.0950999999995</v>
      </c>
      <c r="E3983">
        <v>5009.7340999999997</v>
      </c>
      <c r="F3983">
        <v>5000.7560999999996</v>
      </c>
      <c r="O3983">
        <v>5029.8676999999998</v>
      </c>
      <c r="P3983">
        <v>5009.7340999999997</v>
      </c>
    </row>
    <row r="3984" spans="1:16" x14ac:dyDescent="0.25">
      <c r="A3984" s="9">
        <v>44340</v>
      </c>
      <c r="B3984">
        <v>5016.5156999999999</v>
      </c>
      <c r="C3984">
        <v>5051.6477999999997</v>
      </c>
      <c r="D3984">
        <v>5010.7278999999999</v>
      </c>
      <c r="E3984">
        <v>5042.4621999999999</v>
      </c>
      <c r="F3984">
        <v>5016.5156999999999</v>
      </c>
      <c r="O3984">
        <v>5051.6477999999997</v>
      </c>
      <c r="P3984">
        <v>5042.4621999999999</v>
      </c>
    </row>
    <row r="3985" spans="1:16" x14ac:dyDescent="0.25">
      <c r="A3985" s="9">
        <v>44341</v>
      </c>
      <c r="B3985">
        <v>5051.7160000000003</v>
      </c>
      <c r="C3985">
        <v>5109.8675999999996</v>
      </c>
      <c r="D3985">
        <v>5033.7734</v>
      </c>
      <c r="E3985">
        <v>5105.8706000000002</v>
      </c>
      <c r="F3985">
        <v>5051.7160000000003</v>
      </c>
      <c r="O3985">
        <v>5109.8675999999996</v>
      </c>
      <c r="P3985">
        <v>5105.8706000000002</v>
      </c>
    </row>
    <row r="3986" spans="1:16" x14ac:dyDescent="0.25">
      <c r="A3986" s="9">
        <v>44342</v>
      </c>
      <c r="B3986">
        <v>5115.7582000000002</v>
      </c>
      <c r="C3986">
        <v>5147.4110000000001</v>
      </c>
      <c r="D3986">
        <v>5102.1917000000003</v>
      </c>
      <c r="E3986">
        <v>5136.1391999999996</v>
      </c>
      <c r="F3986">
        <v>5115.7582000000002</v>
      </c>
      <c r="O3986">
        <v>5147.4110000000001</v>
      </c>
      <c r="P3986">
        <v>5136.1391999999996</v>
      </c>
    </row>
    <row r="3987" spans="1:16" x14ac:dyDescent="0.25">
      <c r="A3987" s="9">
        <v>44343</v>
      </c>
      <c r="B3987">
        <v>5121.5124999999998</v>
      </c>
      <c r="C3987">
        <v>5157.6414999999997</v>
      </c>
      <c r="D3987">
        <v>5108.0200999999997</v>
      </c>
      <c r="E3987">
        <v>5152.8064999999997</v>
      </c>
      <c r="F3987">
        <v>5121.5124999999998</v>
      </c>
      <c r="O3987">
        <v>5157.6414999999997</v>
      </c>
      <c r="P3987">
        <v>5152.8064999999997</v>
      </c>
    </row>
    <row r="3988" spans="1:16" x14ac:dyDescent="0.25">
      <c r="A3988" s="9">
        <v>44344</v>
      </c>
      <c r="B3988">
        <v>5157.4921999999997</v>
      </c>
      <c r="C3988">
        <v>5194.6003000000001</v>
      </c>
      <c r="D3988">
        <v>5144.8172000000004</v>
      </c>
      <c r="E3988">
        <v>5160.2055</v>
      </c>
      <c r="F3988">
        <v>5157.4921999999997</v>
      </c>
      <c r="O3988">
        <v>5194.6003000000001</v>
      </c>
      <c r="P3988">
        <v>5160.2055</v>
      </c>
    </row>
    <row r="3989" spans="1:16" x14ac:dyDescent="0.25">
      <c r="A3989" s="9">
        <v>44347</v>
      </c>
      <c r="B3989">
        <v>5180.3795</v>
      </c>
      <c r="C3989">
        <v>5205.5427</v>
      </c>
      <c r="D3989">
        <v>5131.3748999999998</v>
      </c>
      <c r="E3989">
        <v>5204.7303000000002</v>
      </c>
      <c r="F3989">
        <v>5180.3795</v>
      </c>
      <c r="O3989">
        <v>5205.5427</v>
      </c>
      <c r="P3989">
        <v>5204.7303000000002</v>
      </c>
    </row>
    <row r="3990" spans="1:16" x14ac:dyDescent="0.25">
      <c r="A3990" s="9">
        <v>44348</v>
      </c>
      <c r="B3990">
        <v>5199.2331000000004</v>
      </c>
      <c r="C3990">
        <v>5238.2668999999996</v>
      </c>
      <c r="D3990">
        <v>5152.2350999999999</v>
      </c>
      <c r="E3990">
        <v>5236.0794999999998</v>
      </c>
      <c r="F3990">
        <v>5199.2331000000004</v>
      </c>
      <c r="O3990">
        <v>5238.2668999999996</v>
      </c>
      <c r="P3990">
        <v>5236.0794999999998</v>
      </c>
    </row>
    <row r="3991" spans="1:16" x14ac:dyDescent="0.25">
      <c r="A3991" s="9">
        <v>44349</v>
      </c>
      <c r="B3991">
        <v>5240.3096999999998</v>
      </c>
      <c r="C3991">
        <v>5240.3096999999998</v>
      </c>
      <c r="D3991">
        <v>5180.7547999999997</v>
      </c>
      <c r="E3991">
        <v>5209.2979999999998</v>
      </c>
      <c r="F3991">
        <v>5240.3096999999998</v>
      </c>
      <c r="O3991">
        <v>5240.3096999999998</v>
      </c>
      <c r="P3991">
        <v>5209.2979999999998</v>
      </c>
    </row>
    <row r="3992" spans="1:16" x14ac:dyDescent="0.25">
      <c r="A3992" s="9">
        <v>44350</v>
      </c>
      <c r="B3992">
        <v>5202.4256999999998</v>
      </c>
      <c r="C3992">
        <v>5250.2452999999996</v>
      </c>
      <c r="D3992">
        <v>5193.8846000000003</v>
      </c>
      <c r="E3992">
        <v>5205.2785000000003</v>
      </c>
      <c r="F3992">
        <v>5202.4256999999998</v>
      </c>
      <c r="O3992">
        <v>5250.2452999999996</v>
      </c>
      <c r="P3992">
        <v>5205.2785000000003</v>
      </c>
    </row>
    <row r="3993" spans="1:16" x14ac:dyDescent="0.25">
      <c r="A3993" s="9">
        <v>44351</v>
      </c>
      <c r="B3993">
        <v>5171.5532000000003</v>
      </c>
      <c r="C3993">
        <v>5205.7044999999998</v>
      </c>
      <c r="D3993">
        <v>5145.9214000000002</v>
      </c>
      <c r="E3993">
        <v>5179.9913999999999</v>
      </c>
      <c r="F3993">
        <v>5171.5532000000003</v>
      </c>
      <c r="O3993">
        <v>5205.7044999999998</v>
      </c>
      <c r="P3993">
        <v>5179.9913999999999</v>
      </c>
    </row>
    <row r="3994" spans="1:16" x14ac:dyDescent="0.25">
      <c r="A3994" s="9">
        <v>44354</v>
      </c>
      <c r="B3994">
        <v>5178.2565000000004</v>
      </c>
      <c r="C3994">
        <v>5189.0104000000001</v>
      </c>
      <c r="D3994">
        <v>5147.8364000000001</v>
      </c>
      <c r="E3994">
        <v>5170.7309999999998</v>
      </c>
      <c r="F3994">
        <v>5178.2565000000004</v>
      </c>
      <c r="O3994">
        <v>5189.0104000000001</v>
      </c>
      <c r="P3994">
        <v>5170.7309999999998</v>
      </c>
    </row>
    <row r="3995" spans="1:16" x14ac:dyDescent="0.25">
      <c r="A3995" s="9">
        <v>44355</v>
      </c>
      <c r="B3995">
        <v>5177.2914000000001</v>
      </c>
      <c r="C3995">
        <v>5186.3095000000003</v>
      </c>
      <c r="D3995">
        <v>5131.8944000000001</v>
      </c>
      <c r="E3995">
        <v>5142.3617999999997</v>
      </c>
      <c r="F3995">
        <v>5177.2914000000001</v>
      </c>
      <c r="O3995">
        <v>5186.3095000000003</v>
      </c>
      <c r="P3995">
        <v>5142.3617999999997</v>
      </c>
    </row>
    <row r="3996" spans="1:16" x14ac:dyDescent="0.25">
      <c r="A3996" s="9">
        <v>44356</v>
      </c>
      <c r="B3996">
        <v>5145.4816000000001</v>
      </c>
      <c r="C3996">
        <v>5176.3415000000005</v>
      </c>
      <c r="D3996">
        <v>5134.2448000000004</v>
      </c>
      <c r="E3996">
        <v>5157.3775999999998</v>
      </c>
      <c r="F3996">
        <v>5145.4816000000001</v>
      </c>
      <c r="O3996">
        <v>5176.3415000000005</v>
      </c>
      <c r="P3996">
        <v>5157.3775999999998</v>
      </c>
    </row>
    <row r="3997" spans="1:16" x14ac:dyDescent="0.25">
      <c r="A3997" s="9">
        <v>44357</v>
      </c>
      <c r="B3997">
        <v>5154.8903</v>
      </c>
      <c r="C3997">
        <v>5198.6178</v>
      </c>
      <c r="D3997">
        <v>5142.1211000000003</v>
      </c>
      <c r="E3997">
        <v>5169.6907000000001</v>
      </c>
      <c r="F3997">
        <v>5154.8903</v>
      </c>
      <c r="O3997">
        <v>5198.6178</v>
      </c>
      <c r="P3997">
        <v>5169.6907000000001</v>
      </c>
    </row>
    <row r="3998" spans="1:16" x14ac:dyDescent="0.25">
      <c r="A3998" s="9">
        <v>44358</v>
      </c>
      <c r="B3998">
        <v>5174.7163</v>
      </c>
      <c r="C3998">
        <v>5184.2411000000002</v>
      </c>
      <c r="D3998">
        <v>5145.0451999999996</v>
      </c>
      <c r="E3998">
        <v>5147.6327000000001</v>
      </c>
      <c r="F3998">
        <v>5174.7163</v>
      </c>
      <c r="O3998">
        <v>5184.2411000000002</v>
      </c>
      <c r="P3998">
        <v>5147.6327000000001</v>
      </c>
    </row>
    <row r="3999" spans="1:16" x14ac:dyDescent="0.25">
      <c r="A3999" s="9">
        <v>44362</v>
      </c>
      <c r="B3999">
        <v>5167.9390999999996</v>
      </c>
      <c r="C3999">
        <v>5172.1035000000002</v>
      </c>
      <c r="D3999">
        <v>5089.1009999999997</v>
      </c>
      <c r="E3999">
        <v>5105.4489000000003</v>
      </c>
      <c r="F3999">
        <v>5167.9390999999996</v>
      </c>
      <c r="O3999">
        <v>5172.1035000000002</v>
      </c>
      <c r="P3999">
        <v>5105.4489000000003</v>
      </c>
    </row>
    <row r="4000" spans="1:16" x14ac:dyDescent="0.25">
      <c r="A4000" s="9">
        <v>44363</v>
      </c>
      <c r="B4000">
        <v>5100.4982</v>
      </c>
      <c r="C4000">
        <v>5107.7030000000004</v>
      </c>
      <c r="D4000">
        <v>5032.4777000000004</v>
      </c>
      <c r="E4000">
        <v>5038.7453999999998</v>
      </c>
      <c r="F4000">
        <v>5100.4982</v>
      </c>
      <c r="O4000">
        <v>5107.7030000000004</v>
      </c>
      <c r="P4000">
        <v>5038.7453999999998</v>
      </c>
    </row>
    <row r="4001" spans="1:16" x14ac:dyDescent="0.25">
      <c r="A4001" s="9">
        <v>44364</v>
      </c>
      <c r="B4001">
        <v>5032.2973000000002</v>
      </c>
      <c r="C4001">
        <v>5061.3882999999996</v>
      </c>
      <c r="D4001">
        <v>5014.8384999999998</v>
      </c>
      <c r="E4001">
        <v>5029.8193000000001</v>
      </c>
      <c r="F4001">
        <v>5032.2973000000002</v>
      </c>
      <c r="O4001">
        <v>5061.3882999999996</v>
      </c>
      <c r="P4001">
        <v>5029.8193000000001</v>
      </c>
    </row>
    <row r="4002" spans="1:16" x14ac:dyDescent="0.25">
      <c r="A4002" s="9">
        <v>44365</v>
      </c>
      <c r="B4002">
        <v>5031.3108000000002</v>
      </c>
      <c r="C4002">
        <v>5031.5808999999999</v>
      </c>
      <c r="D4002">
        <v>4983.0627999999997</v>
      </c>
      <c r="E4002">
        <v>5009.9340000000002</v>
      </c>
      <c r="F4002">
        <v>5031.3108000000002</v>
      </c>
      <c r="O4002">
        <v>5031.5808999999999</v>
      </c>
      <c r="P4002">
        <v>5009.9340000000002</v>
      </c>
    </row>
    <row r="4003" spans="1:16" x14ac:dyDescent="0.25">
      <c r="A4003" s="9">
        <v>44368</v>
      </c>
      <c r="B4003">
        <v>5006.2829000000002</v>
      </c>
      <c r="C4003">
        <v>5041.4187000000002</v>
      </c>
      <c r="D4003">
        <v>4987.8612000000003</v>
      </c>
      <c r="E4003">
        <v>5036.6107000000002</v>
      </c>
      <c r="F4003">
        <v>5006.2829000000002</v>
      </c>
      <c r="O4003">
        <v>5041.4187000000002</v>
      </c>
      <c r="P4003">
        <v>5036.6107000000002</v>
      </c>
    </row>
    <row r="4004" spans="1:16" x14ac:dyDescent="0.25">
      <c r="A4004" s="9">
        <v>44369</v>
      </c>
      <c r="B4004">
        <v>5045.8023000000003</v>
      </c>
      <c r="C4004">
        <v>5101.4431999999997</v>
      </c>
      <c r="D4004">
        <v>5040.7172</v>
      </c>
      <c r="E4004">
        <v>5096.1971000000003</v>
      </c>
      <c r="F4004">
        <v>5045.8023000000003</v>
      </c>
      <c r="O4004">
        <v>5101.4431999999997</v>
      </c>
      <c r="P4004">
        <v>5096.1971000000003</v>
      </c>
    </row>
    <row r="4005" spans="1:16" x14ac:dyDescent="0.25">
      <c r="A4005" s="9">
        <v>44370</v>
      </c>
      <c r="B4005">
        <v>5116.7307000000001</v>
      </c>
      <c r="C4005">
        <v>5180.1765999999998</v>
      </c>
      <c r="D4005">
        <v>5095.8221999999996</v>
      </c>
      <c r="E4005">
        <v>5168.7380999999996</v>
      </c>
      <c r="F4005">
        <v>5116.7307000000001</v>
      </c>
      <c r="O4005">
        <v>5180.1765999999998</v>
      </c>
      <c r="P4005">
        <v>5168.7380999999996</v>
      </c>
    </row>
    <row r="4006" spans="1:16" x14ac:dyDescent="0.25">
      <c r="A4006" s="9">
        <v>44371</v>
      </c>
      <c r="B4006">
        <v>5178.4642999999996</v>
      </c>
      <c r="C4006">
        <v>5188.2022999999999</v>
      </c>
      <c r="D4006">
        <v>5133.8217999999997</v>
      </c>
      <c r="E4006">
        <v>5163.1286</v>
      </c>
      <c r="F4006">
        <v>5178.4642999999996</v>
      </c>
      <c r="O4006">
        <v>5188.2022999999999</v>
      </c>
      <c r="P4006">
        <v>5163.1286</v>
      </c>
    </row>
    <row r="4007" spans="1:16" x14ac:dyDescent="0.25">
      <c r="A4007" s="9">
        <v>44372</v>
      </c>
      <c r="B4007">
        <v>5163.2383</v>
      </c>
      <c r="C4007">
        <v>5199.6319000000003</v>
      </c>
      <c r="D4007">
        <v>5145.4552000000003</v>
      </c>
      <c r="E4007">
        <v>5185.6347999999998</v>
      </c>
      <c r="F4007">
        <v>5163.2383</v>
      </c>
      <c r="O4007">
        <v>5199.6319000000003</v>
      </c>
      <c r="P4007">
        <v>5185.6347999999998</v>
      </c>
    </row>
    <row r="4008" spans="1:16" x14ac:dyDescent="0.25">
      <c r="A4008" s="9">
        <v>44375</v>
      </c>
      <c r="B4008">
        <v>5154.7484999999997</v>
      </c>
      <c r="C4008">
        <v>5167.0294000000004</v>
      </c>
      <c r="D4008">
        <v>5131.7754000000004</v>
      </c>
      <c r="E4008">
        <v>5143.8308999999999</v>
      </c>
      <c r="F4008">
        <v>5154.7484999999997</v>
      </c>
      <c r="O4008">
        <v>5167.0294000000004</v>
      </c>
      <c r="P4008">
        <v>5143.8308999999999</v>
      </c>
    </row>
    <row r="4009" spans="1:16" x14ac:dyDescent="0.25">
      <c r="A4009" s="9">
        <v>44376</v>
      </c>
      <c r="B4009">
        <v>5142.3545000000004</v>
      </c>
      <c r="C4009">
        <v>5162.5189</v>
      </c>
      <c r="D4009">
        <v>5113.5610999999999</v>
      </c>
      <c r="E4009">
        <v>5136.9877999999999</v>
      </c>
      <c r="F4009">
        <v>5142.3545000000004</v>
      </c>
      <c r="O4009">
        <v>5162.5189</v>
      </c>
      <c r="P4009">
        <v>5136.9877999999999</v>
      </c>
    </row>
    <row r="4010" spans="1:16" x14ac:dyDescent="0.25">
      <c r="A4010" s="9">
        <v>44377</v>
      </c>
      <c r="B4010">
        <v>5137.5842000000002</v>
      </c>
      <c r="C4010">
        <v>5163.8948</v>
      </c>
      <c r="D4010">
        <v>5124.9093000000003</v>
      </c>
      <c r="E4010">
        <v>5153.3964999999998</v>
      </c>
      <c r="F4010">
        <v>5137.5842000000002</v>
      </c>
      <c r="O4010">
        <v>5163.8948</v>
      </c>
      <c r="P4010">
        <v>5153.3964999999998</v>
      </c>
    </row>
    <row r="4011" spans="1:16" x14ac:dyDescent="0.25">
      <c r="A4011" s="9">
        <v>44378</v>
      </c>
      <c r="B4011">
        <v>5151.2758000000003</v>
      </c>
      <c r="C4011">
        <v>5185.7390999999998</v>
      </c>
      <c r="D4011">
        <v>5123.2474000000002</v>
      </c>
      <c r="E4011">
        <v>5129.8208000000004</v>
      </c>
      <c r="F4011">
        <v>5151.2758000000003</v>
      </c>
      <c r="O4011">
        <v>5185.7390999999998</v>
      </c>
      <c r="P4011">
        <v>5129.8208000000004</v>
      </c>
    </row>
    <row r="4012" spans="1:16" x14ac:dyDescent="0.25">
      <c r="A4012" s="9">
        <v>44379</v>
      </c>
      <c r="B4012">
        <v>5112.1873999999998</v>
      </c>
      <c r="C4012">
        <v>5118.0177000000003</v>
      </c>
      <c r="D4012">
        <v>5087.4422000000004</v>
      </c>
      <c r="E4012">
        <v>5095.1268</v>
      </c>
      <c r="F4012">
        <v>5112.1873999999998</v>
      </c>
      <c r="O4012">
        <v>5118.0177000000003</v>
      </c>
      <c r="P4012">
        <v>5095.1268</v>
      </c>
    </row>
    <row r="4013" spans="1:16" x14ac:dyDescent="0.25">
      <c r="A4013" s="9">
        <v>44382</v>
      </c>
      <c r="B4013">
        <v>5105.8617999999997</v>
      </c>
      <c r="C4013">
        <v>5121.3312999999998</v>
      </c>
      <c r="D4013">
        <v>5076.9969000000001</v>
      </c>
      <c r="E4013">
        <v>5102.9435000000003</v>
      </c>
      <c r="F4013">
        <v>5105.8617999999997</v>
      </c>
      <c r="O4013">
        <v>5121.3312999999998</v>
      </c>
      <c r="P4013">
        <v>5102.9435000000003</v>
      </c>
    </row>
    <row r="4014" spans="1:16" x14ac:dyDescent="0.25">
      <c r="A4014" s="9">
        <v>44383</v>
      </c>
      <c r="B4014">
        <v>5102.5050000000001</v>
      </c>
      <c r="C4014">
        <v>5111.2704999999996</v>
      </c>
      <c r="D4014">
        <v>5044.6175999999996</v>
      </c>
      <c r="E4014">
        <v>5093.2563</v>
      </c>
      <c r="F4014">
        <v>5102.5050000000001</v>
      </c>
      <c r="O4014">
        <v>5111.2704999999996</v>
      </c>
      <c r="P4014">
        <v>5093.2563</v>
      </c>
    </row>
    <row r="4015" spans="1:16" x14ac:dyDescent="0.25">
      <c r="A4015" s="9">
        <v>44384</v>
      </c>
      <c r="B4015">
        <v>5068.0598</v>
      </c>
      <c r="C4015">
        <v>5100.2160999999996</v>
      </c>
      <c r="D4015">
        <v>5049.4611000000004</v>
      </c>
      <c r="E4015">
        <v>5097.0187999999998</v>
      </c>
      <c r="F4015">
        <v>5068.0598</v>
      </c>
      <c r="O4015">
        <v>5100.2160999999996</v>
      </c>
      <c r="P4015">
        <v>5097.0187999999998</v>
      </c>
    </row>
    <row r="4016" spans="1:16" x14ac:dyDescent="0.25">
      <c r="A4016" s="9">
        <v>44385</v>
      </c>
      <c r="B4016">
        <v>5087.5635000000002</v>
      </c>
      <c r="C4016">
        <v>5087.7175999999999</v>
      </c>
      <c r="D4016">
        <v>4995.7623999999996</v>
      </c>
      <c r="E4016">
        <v>4999.3960999999999</v>
      </c>
      <c r="F4016">
        <v>5087.5635000000002</v>
      </c>
      <c r="O4016">
        <v>5087.7175999999999</v>
      </c>
      <c r="P4016">
        <v>4999.3960999999999</v>
      </c>
    </row>
    <row r="4017" spans="1:16" x14ac:dyDescent="0.25">
      <c r="A4017" s="9">
        <v>44386</v>
      </c>
      <c r="B4017">
        <v>4984.7201999999997</v>
      </c>
      <c r="C4017">
        <v>5043.1886999999997</v>
      </c>
      <c r="D4017">
        <v>4969.9013000000004</v>
      </c>
      <c r="E4017">
        <v>5041.7974999999997</v>
      </c>
      <c r="F4017">
        <v>4984.7201999999997</v>
      </c>
      <c r="O4017">
        <v>5043.1886999999997</v>
      </c>
      <c r="P4017">
        <v>5041.7974999999997</v>
      </c>
    </row>
    <row r="4018" spans="1:16" x14ac:dyDescent="0.25">
      <c r="A4018" s="9">
        <v>44389</v>
      </c>
      <c r="B4018">
        <v>5066.6868000000004</v>
      </c>
      <c r="C4018">
        <v>5104.0164000000004</v>
      </c>
      <c r="D4018">
        <v>5058.0778</v>
      </c>
      <c r="E4018">
        <v>5077.1500999999998</v>
      </c>
      <c r="F4018">
        <v>5066.6868000000004</v>
      </c>
      <c r="O4018">
        <v>5104.0164000000004</v>
      </c>
      <c r="P4018">
        <v>5077.1500999999998</v>
      </c>
    </row>
    <row r="4019" spans="1:16" x14ac:dyDescent="0.25">
      <c r="A4019" s="9">
        <v>44390</v>
      </c>
      <c r="B4019">
        <v>5079.1655000000001</v>
      </c>
      <c r="C4019">
        <v>5113.8366999999998</v>
      </c>
      <c r="D4019">
        <v>5059.4048000000003</v>
      </c>
      <c r="E4019">
        <v>5110.6190999999999</v>
      </c>
      <c r="F4019">
        <v>5079.1655000000001</v>
      </c>
      <c r="O4019">
        <v>5113.8366999999998</v>
      </c>
      <c r="P4019">
        <v>5110.6190999999999</v>
      </c>
    </row>
    <row r="4020" spans="1:16" x14ac:dyDescent="0.25">
      <c r="A4020" s="9">
        <v>44391</v>
      </c>
      <c r="B4020">
        <v>5106.5195999999996</v>
      </c>
      <c r="C4020">
        <v>5113.8020999999999</v>
      </c>
      <c r="D4020">
        <v>5075.3197</v>
      </c>
      <c r="E4020">
        <v>5076.1541999999999</v>
      </c>
      <c r="F4020">
        <v>5106.5195999999996</v>
      </c>
      <c r="O4020">
        <v>5113.8020999999999</v>
      </c>
      <c r="P4020">
        <v>5076.1541999999999</v>
      </c>
    </row>
    <row r="4021" spans="1:16" x14ac:dyDescent="0.25">
      <c r="A4021" s="9">
        <v>44392</v>
      </c>
      <c r="B4021">
        <v>5065.3949000000002</v>
      </c>
      <c r="C4021">
        <v>5104.9468999999999</v>
      </c>
      <c r="D4021">
        <v>5030.0240000000003</v>
      </c>
      <c r="E4021">
        <v>5102.5825999999997</v>
      </c>
      <c r="F4021">
        <v>5065.3949000000002</v>
      </c>
      <c r="O4021">
        <v>5104.9468999999999</v>
      </c>
      <c r="P4021">
        <v>5102.5825999999997</v>
      </c>
    </row>
    <row r="4022" spans="1:16" x14ac:dyDescent="0.25">
      <c r="A4022" s="9">
        <v>44393</v>
      </c>
      <c r="B4022">
        <v>5089.8786</v>
      </c>
      <c r="C4022">
        <v>5135.2903999999999</v>
      </c>
      <c r="D4022">
        <v>5080.6691000000001</v>
      </c>
      <c r="E4022">
        <v>5107.8824000000004</v>
      </c>
      <c r="F4022">
        <v>5089.8786</v>
      </c>
      <c r="O4022">
        <v>5135.2903999999999</v>
      </c>
      <c r="P4022">
        <v>5107.8824000000004</v>
      </c>
    </row>
    <row r="4023" spans="1:16" x14ac:dyDescent="0.25">
      <c r="A4023" s="9">
        <v>44396</v>
      </c>
      <c r="B4023">
        <v>5118.1661999999997</v>
      </c>
      <c r="C4023">
        <v>5126.2879999999996</v>
      </c>
      <c r="D4023">
        <v>5083.2799000000005</v>
      </c>
      <c r="E4023">
        <v>5096.5915000000005</v>
      </c>
      <c r="F4023">
        <v>5118.1661999999997</v>
      </c>
      <c r="O4023">
        <v>5126.2879999999996</v>
      </c>
      <c r="P4023">
        <v>5096.5915000000005</v>
      </c>
    </row>
    <row r="4024" spans="1:16" x14ac:dyDescent="0.25">
      <c r="A4024" s="9">
        <v>44397</v>
      </c>
      <c r="B4024">
        <v>5059.1392999999998</v>
      </c>
      <c r="C4024">
        <v>5081.1054999999997</v>
      </c>
      <c r="D4024">
        <v>5034.8878000000004</v>
      </c>
      <c r="E4024">
        <v>5079.3166000000001</v>
      </c>
      <c r="F4024">
        <v>5059.1392999999998</v>
      </c>
      <c r="O4024">
        <v>5081.1054999999997</v>
      </c>
      <c r="P4024">
        <v>5079.3166000000001</v>
      </c>
    </row>
    <row r="4025" spans="1:16" x14ac:dyDescent="0.25">
      <c r="A4025" s="9">
        <v>44398</v>
      </c>
      <c r="B4025">
        <v>5099.7340000000004</v>
      </c>
      <c r="C4025">
        <v>5119.3370999999997</v>
      </c>
      <c r="D4025">
        <v>5065.7496000000001</v>
      </c>
      <c r="E4025">
        <v>5078.7577000000001</v>
      </c>
      <c r="F4025">
        <v>5099.7340000000004</v>
      </c>
      <c r="O4025">
        <v>5119.3370999999997</v>
      </c>
      <c r="P4025">
        <v>5078.7577000000001</v>
      </c>
    </row>
    <row r="4026" spans="1:16" x14ac:dyDescent="0.25">
      <c r="A4026" s="9">
        <v>44399</v>
      </c>
      <c r="B4026">
        <v>5092.9786000000004</v>
      </c>
      <c r="C4026">
        <v>5138.0955999999996</v>
      </c>
      <c r="D4026">
        <v>5080.6512000000002</v>
      </c>
      <c r="E4026">
        <v>5134.3525</v>
      </c>
      <c r="F4026">
        <v>5092.9786000000004</v>
      </c>
      <c r="O4026">
        <v>5138.0955999999996</v>
      </c>
      <c r="P4026">
        <v>5134.3525</v>
      </c>
    </row>
    <row r="4027" spans="1:16" x14ac:dyDescent="0.25">
      <c r="A4027" s="9">
        <v>44400</v>
      </c>
      <c r="B4027">
        <v>5126.6966000000002</v>
      </c>
      <c r="C4027">
        <v>5135.7403999999997</v>
      </c>
      <c r="D4027">
        <v>5046.1013999999996</v>
      </c>
      <c r="E4027">
        <v>5054.1009000000004</v>
      </c>
      <c r="F4027">
        <v>5126.6966000000002</v>
      </c>
      <c r="O4027">
        <v>5135.7403999999997</v>
      </c>
      <c r="P4027">
        <v>5054.1009000000004</v>
      </c>
    </row>
    <row r="4028" spans="1:16" x14ac:dyDescent="0.25">
      <c r="A4028" s="9">
        <v>44403</v>
      </c>
      <c r="B4028">
        <v>5059.0033999999996</v>
      </c>
      <c r="C4028">
        <v>5060.8442999999997</v>
      </c>
      <c r="D4028">
        <v>4914.1041999999998</v>
      </c>
      <c r="E4028">
        <v>4951.1313</v>
      </c>
      <c r="F4028">
        <v>5059.0033999999996</v>
      </c>
      <c r="O4028">
        <v>5060.8442999999997</v>
      </c>
      <c r="P4028">
        <v>4951.1313</v>
      </c>
    </row>
    <row r="4029" spans="1:16" x14ac:dyDescent="0.25">
      <c r="A4029" s="9">
        <v>44404</v>
      </c>
      <c r="B4029">
        <v>4949.2304000000004</v>
      </c>
      <c r="C4029">
        <v>4982.8905999999997</v>
      </c>
      <c r="D4029">
        <v>4803.4368999999997</v>
      </c>
      <c r="E4029">
        <v>4803.4368999999997</v>
      </c>
      <c r="F4029">
        <v>4949.2304000000004</v>
      </c>
      <c r="O4029">
        <v>4982.8905999999997</v>
      </c>
      <c r="P4029">
        <v>4803.4368999999997</v>
      </c>
    </row>
    <row r="4030" spans="1:16" x14ac:dyDescent="0.25">
      <c r="A4030" s="9">
        <v>44405</v>
      </c>
      <c r="B4030">
        <v>4778.3489</v>
      </c>
      <c r="C4030">
        <v>4802.4474</v>
      </c>
      <c r="D4030">
        <v>4696.0352999999996</v>
      </c>
      <c r="E4030">
        <v>4750.0304999999998</v>
      </c>
      <c r="F4030">
        <v>4778.3489</v>
      </c>
      <c r="O4030">
        <v>4802.4474</v>
      </c>
      <c r="P4030">
        <v>4750.0304999999998</v>
      </c>
    </row>
    <row r="4031" spans="1:16" x14ac:dyDescent="0.25">
      <c r="A4031" s="9">
        <v>44406</v>
      </c>
      <c r="B4031">
        <v>4796.3566000000001</v>
      </c>
      <c r="C4031">
        <v>4813.7334000000001</v>
      </c>
      <c r="D4031">
        <v>4766.3204999999998</v>
      </c>
      <c r="E4031">
        <v>4799.0508</v>
      </c>
      <c r="F4031">
        <v>4796.3566000000001</v>
      </c>
      <c r="O4031">
        <v>4813.7334000000001</v>
      </c>
      <c r="P4031">
        <v>4799.0508</v>
      </c>
    </row>
    <row r="4032" spans="1:16" x14ac:dyDescent="0.25">
      <c r="A4032" s="9">
        <v>44407</v>
      </c>
      <c r="B4032">
        <v>4817.9040999999997</v>
      </c>
      <c r="C4032">
        <v>4862.1526999999996</v>
      </c>
      <c r="D4032">
        <v>4787.2237999999998</v>
      </c>
      <c r="E4032">
        <v>4858.4323000000004</v>
      </c>
      <c r="F4032">
        <v>4817.9040999999997</v>
      </c>
      <c r="O4032">
        <v>4862.1526999999996</v>
      </c>
      <c r="P4032">
        <v>4858.4323000000004</v>
      </c>
    </row>
    <row r="4033" spans="1:16" x14ac:dyDescent="0.25">
      <c r="A4033" s="9">
        <v>44410</v>
      </c>
      <c r="B4033">
        <v>4835.4348</v>
      </c>
      <c r="C4033">
        <v>4878.5748000000003</v>
      </c>
      <c r="D4033">
        <v>4779.3054000000002</v>
      </c>
      <c r="E4033">
        <v>4870.7120999999997</v>
      </c>
      <c r="F4033">
        <v>4835.4348</v>
      </c>
      <c r="O4033">
        <v>4878.5748000000003</v>
      </c>
      <c r="P4033">
        <v>4870.7120999999997</v>
      </c>
    </row>
    <row r="4034" spans="1:16" x14ac:dyDescent="0.25">
      <c r="A4034" s="9">
        <v>44411</v>
      </c>
      <c r="B4034">
        <v>4847.7344999999996</v>
      </c>
      <c r="C4034">
        <v>4870.1410999999998</v>
      </c>
      <c r="D4034">
        <v>4806.0868</v>
      </c>
      <c r="E4034">
        <v>4812.4301999999998</v>
      </c>
      <c r="F4034">
        <v>4847.7344999999996</v>
      </c>
      <c r="O4034">
        <v>4870.1410999999998</v>
      </c>
      <c r="P4034">
        <v>4812.4301999999998</v>
      </c>
    </row>
    <row r="4035" spans="1:16" x14ac:dyDescent="0.25">
      <c r="A4035" s="9">
        <v>44412</v>
      </c>
      <c r="B4035">
        <v>4823.7763999999997</v>
      </c>
      <c r="C4035">
        <v>4889.8135000000002</v>
      </c>
      <c r="D4035">
        <v>4819.1445999999996</v>
      </c>
      <c r="E4035">
        <v>4886.6957000000002</v>
      </c>
      <c r="F4035">
        <v>4823.7763999999997</v>
      </c>
      <c r="O4035">
        <v>4889.8135000000002</v>
      </c>
      <c r="P4035">
        <v>4886.6957000000002</v>
      </c>
    </row>
    <row r="4036" spans="1:16" x14ac:dyDescent="0.25">
      <c r="A4036" s="9">
        <v>44413</v>
      </c>
      <c r="B4036">
        <v>4880.8797999999997</v>
      </c>
      <c r="C4036">
        <v>4914.4444999999996</v>
      </c>
      <c r="D4036">
        <v>4838.5478999999996</v>
      </c>
      <c r="E4036">
        <v>4856.8873000000003</v>
      </c>
      <c r="F4036">
        <v>4880.8797999999997</v>
      </c>
      <c r="O4036">
        <v>4914.4444999999996</v>
      </c>
      <c r="P4036">
        <v>4856.8873000000003</v>
      </c>
    </row>
    <row r="4037" spans="1:16" x14ac:dyDescent="0.25">
      <c r="A4037" s="9">
        <v>44414</v>
      </c>
      <c r="B4037">
        <v>4859.1112000000003</v>
      </c>
      <c r="C4037">
        <v>4883.8019000000004</v>
      </c>
      <c r="D4037">
        <v>4831.7115999999996</v>
      </c>
      <c r="E4037">
        <v>4882.5564000000004</v>
      </c>
      <c r="F4037">
        <v>4859.1112000000003</v>
      </c>
      <c r="O4037">
        <v>4883.8019000000004</v>
      </c>
      <c r="P4037">
        <v>4882.5564000000004</v>
      </c>
    </row>
    <row r="4038" spans="1:16" x14ac:dyDescent="0.25">
      <c r="A4038" s="9">
        <v>44417</v>
      </c>
      <c r="B4038">
        <v>4875.6453000000001</v>
      </c>
      <c r="C4038">
        <v>4953.2671</v>
      </c>
      <c r="D4038">
        <v>4862.3519999999999</v>
      </c>
      <c r="E4038">
        <v>4950.7130999999999</v>
      </c>
      <c r="F4038">
        <v>4875.6453000000001</v>
      </c>
      <c r="O4038">
        <v>4953.2671</v>
      </c>
      <c r="P4038">
        <v>4950.7130999999999</v>
      </c>
    </row>
    <row r="4039" spans="1:16" x14ac:dyDescent="0.25">
      <c r="A4039" s="9">
        <v>44418</v>
      </c>
      <c r="B4039">
        <v>4940.2875999999997</v>
      </c>
      <c r="C4039">
        <v>4959.3887000000004</v>
      </c>
      <c r="D4039">
        <v>4928.0523999999996</v>
      </c>
      <c r="E4039">
        <v>4959.3887000000004</v>
      </c>
      <c r="F4039">
        <v>4940.2875999999997</v>
      </c>
      <c r="O4039">
        <v>4959.3887000000004</v>
      </c>
      <c r="P4039">
        <v>4959.3887000000004</v>
      </c>
    </row>
    <row r="4040" spans="1:16" x14ac:dyDescent="0.25">
      <c r="A4040" s="9">
        <v>44419</v>
      </c>
      <c r="B4040">
        <v>4973.7417999999998</v>
      </c>
      <c r="C4040">
        <v>5040.3140000000003</v>
      </c>
      <c r="D4040">
        <v>4973.7417999999998</v>
      </c>
      <c r="E4040">
        <v>5036.9274999999998</v>
      </c>
      <c r="F4040">
        <v>4973.7417999999998</v>
      </c>
      <c r="O4040">
        <v>5040.3140000000003</v>
      </c>
      <c r="P4040">
        <v>5036.9274999999998</v>
      </c>
    </row>
    <row r="4041" spans="1:16" x14ac:dyDescent="0.25">
      <c r="A4041" s="9">
        <v>44420</v>
      </c>
      <c r="B4041">
        <v>5032.0879000000004</v>
      </c>
      <c r="C4041">
        <v>5108.9004999999997</v>
      </c>
      <c r="D4041">
        <v>5016.4848000000002</v>
      </c>
      <c r="E4041">
        <v>5101.5779000000002</v>
      </c>
      <c r="F4041">
        <v>5032.0879000000004</v>
      </c>
      <c r="O4041">
        <v>5108.9004999999997</v>
      </c>
      <c r="P4041">
        <v>5101.5779000000002</v>
      </c>
    </row>
    <row r="4042" spans="1:16" x14ac:dyDescent="0.25">
      <c r="A4042" s="9">
        <v>44421</v>
      </c>
      <c r="B4042">
        <v>5097.6995999999999</v>
      </c>
      <c r="C4042">
        <v>5130.1274000000003</v>
      </c>
      <c r="D4042">
        <v>5088.7475999999997</v>
      </c>
      <c r="E4042">
        <v>5108.1027999999997</v>
      </c>
      <c r="F4042">
        <v>5097.6995999999999</v>
      </c>
      <c r="O4042">
        <v>5130.1274000000003</v>
      </c>
      <c r="P4042">
        <v>5108.1027999999997</v>
      </c>
    </row>
    <row r="4043" spans="1:16" x14ac:dyDescent="0.25">
      <c r="A4043" s="9">
        <v>44424</v>
      </c>
      <c r="B4043">
        <v>5118.7408999999998</v>
      </c>
      <c r="C4043">
        <v>5144.4119000000001</v>
      </c>
      <c r="D4043">
        <v>5091.9807000000001</v>
      </c>
      <c r="E4043">
        <v>5108.3711000000003</v>
      </c>
      <c r="F4043">
        <v>5118.7408999999998</v>
      </c>
      <c r="O4043">
        <v>5144.4119000000001</v>
      </c>
      <c r="P4043">
        <v>5108.3711000000003</v>
      </c>
    </row>
    <row r="4044" spans="1:16" x14ac:dyDescent="0.25">
      <c r="A4044" s="9">
        <v>44425</v>
      </c>
      <c r="B4044">
        <v>5101.5869000000002</v>
      </c>
      <c r="C4044">
        <v>5128.3303999999998</v>
      </c>
      <c r="D4044">
        <v>5001.1885000000002</v>
      </c>
      <c r="E4044">
        <v>5011.6733000000004</v>
      </c>
      <c r="F4044">
        <v>5101.5869000000002</v>
      </c>
      <c r="O4044">
        <v>5128.3303999999998</v>
      </c>
      <c r="P4044">
        <v>5011.6733000000004</v>
      </c>
    </row>
    <row r="4045" spans="1:16" x14ac:dyDescent="0.25">
      <c r="A4045" s="9">
        <v>44426</v>
      </c>
      <c r="B4045">
        <v>5018.2170999999998</v>
      </c>
      <c r="C4045">
        <v>5051.2079999999996</v>
      </c>
      <c r="D4045">
        <v>5008.2129000000004</v>
      </c>
      <c r="E4045">
        <v>5043.6715000000004</v>
      </c>
      <c r="F4045">
        <v>5018.2170999999998</v>
      </c>
      <c r="O4045">
        <v>5051.2079999999996</v>
      </c>
      <c r="P4045">
        <v>5043.6715000000004</v>
      </c>
    </row>
    <row r="4046" spans="1:16" x14ac:dyDescent="0.25">
      <c r="A4046" s="9">
        <v>44427</v>
      </c>
      <c r="B4046">
        <v>5021.0003999999999</v>
      </c>
      <c r="C4046">
        <v>5033.6800999999996</v>
      </c>
      <c r="D4046">
        <v>4975.5632999999998</v>
      </c>
      <c r="E4046">
        <v>5014.9279999999999</v>
      </c>
      <c r="F4046">
        <v>5021.0003999999999</v>
      </c>
      <c r="O4046">
        <v>5033.6800999999996</v>
      </c>
      <c r="P4046">
        <v>5014.9279999999999</v>
      </c>
    </row>
    <row r="4047" spans="1:16" x14ac:dyDescent="0.25">
      <c r="A4047" s="9">
        <v>44428</v>
      </c>
      <c r="B4047">
        <v>5012.1724000000004</v>
      </c>
      <c r="C4047">
        <v>5032.8968000000004</v>
      </c>
      <c r="D4047">
        <v>4959.1787000000004</v>
      </c>
      <c r="E4047">
        <v>5022.0882000000001</v>
      </c>
      <c r="F4047">
        <v>5012.1724000000004</v>
      </c>
      <c r="O4047">
        <v>5032.8968000000004</v>
      </c>
      <c r="P4047">
        <v>5022.0882000000001</v>
      </c>
    </row>
    <row r="4048" spans="1:16" x14ac:dyDescent="0.25">
      <c r="A4048" s="9">
        <v>44431</v>
      </c>
      <c r="B4048">
        <v>5047.8783999999996</v>
      </c>
      <c r="C4048">
        <v>5088.4800999999998</v>
      </c>
      <c r="D4048">
        <v>5047.8783999999996</v>
      </c>
      <c r="E4048">
        <v>5080.2206999999999</v>
      </c>
      <c r="F4048">
        <v>5047.8783999999996</v>
      </c>
      <c r="O4048">
        <v>5088.4800999999998</v>
      </c>
      <c r="P4048">
        <v>5080.2206999999999</v>
      </c>
    </row>
    <row r="4049" spans="1:16" x14ac:dyDescent="0.25">
      <c r="A4049" s="9">
        <v>44432</v>
      </c>
      <c r="B4049">
        <v>5099.3188</v>
      </c>
      <c r="C4049">
        <v>5141.5499</v>
      </c>
      <c r="D4049">
        <v>5088.3676999999998</v>
      </c>
      <c r="E4049">
        <v>5122.6225999999997</v>
      </c>
      <c r="F4049">
        <v>5099.3188</v>
      </c>
      <c r="O4049">
        <v>5141.5499</v>
      </c>
      <c r="P4049">
        <v>5122.6225999999997</v>
      </c>
    </row>
    <row r="4050" spans="1:16" x14ac:dyDescent="0.25">
      <c r="A4050" s="9">
        <v>44433</v>
      </c>
      <c r="B4050">
        <v>5130.6349</v>
      </c>
      <c r="C4050">
        <v>5186.7082</v>
      </c>
      <c r="D4050">
        <v>5110.4003000000002</v>
      </c>
      <c r="E4050">
        <v>5184.7879000000003</v>
      </c>
      <c r="F4050">
        <v>5130.6349</v>
      </c>
      <c r="O4050">
        <v>5186.7082</v>
      </c>
      <c r="P4050">
        <v>5184.7879000000003</v>
      </c>
    </row>
    <row r="4051" spans="1:16" x14ac:dyDescent="0.25">
      <c r="A4051" s="9">
        <v>44434</v>
      </c>
      <c r="B4051">
        <v>5191.9804000000004</v>
      </c>
      <c r="C4051">
        <v>5237.3756000000003</v>
      </c>
      <c r="D4051">
        <v>5186.6552000000001</v>
      </c>
      <c r="E4051">
        <v>5205.1769000000004</v>
      </c>
      <c r="F4051">
        <v>5191.9804000000004</v>
      </c>
      <c r="O4051">
        <v>5237.3756000000003</v>
      </c>
      <c r="P4051">
        <v>5205.1769000000004</v>
      </c>
    </row>
    <row r="4052" spans="1:16" x14ac:dyDescent="0.25">
      <c r="A4052" s="9">
        <v>44435</v>
      </c>
      <c r="B4052">
        <v>5189.2968000000001</v>
      </c>
      <c r="C4052">
        <v>5242.1001999999999</v>
      </c>
      <c r="D4052">
        <v>5177.7214000000004</v>
      </c>
      <c r="E4052">
        <v>5240.6387999999997</v>
      </c>
      <c r="F4052">
        <v>5189.2968000000001</v>
      </c>
      <c r="O4052">
        <v>5242.1001999999999</v>
      </c>
      <c r="P4052">
        <v>5240.6387999999997</v>
      </c>
    </row>
    <row r="4053" spans="1:16" x14ac:dyDescent="0.25">
      <c r="A4053" s="9">
        <v>44438</v>
      </c>
      <c r="B4053">
        <v>5241.3900999999996</v>
      </c>
      <c r="C4053">
        <v>5277.1939000000002</v>
      </c>
      <c r="D4053">
        <v>5230.8198000000002</v>
      </c>
      <c r="E4053">
        <v>5271.5155000000004</v>
      </c>
      <c r="F4053">
        <v>5241.3900999999996</v>
      </c>
      <c r="O4053">
        <v>5277.1939000000002</v>
      </c>
      <c r="P4053">
        <v>5271.5155000000004</v>
      </c>
    </row>
    <row r="4054" spans="1:16" x14ac:dyDescent="0.25">
      <c r="A4054" s="9">
        <v>44439</v>
      </c>
      <c r="B4054">
        <v>5261.2605999999996</v>
      </c>
      <c r="C4054">
        <v>5385.9776000000002</v>
      </c>
      <c r="D4054">
        <v>5256.4195</v>
      </c>
      <c r="E4054">
        <v>5385.9776000000002</v>
      </c>
      <c r="F4054">
        <v>5261.2605999999996</v>
      </c>
      <c r="O4054">
        <v>5385.9776000000002</v>
      </c>
      <c r="P4054">
        <v>5385.9776000000002</v>
      </c>
    </row>
    <row r="4055" spans="1:16" x14ac:dyDescent="0.25">
      <c r="A4055" s="9">
        <v>44440</v>
      </c>
      <c r="B4055">
        <v>5408.2040999999999</v>
      </c>
      <c r="C4055">
        <v>5436.9211999999998</v>
      </c>
      <c r="D4055">
        <v>5303.2039000000004</v>
      </c>
      <c r="E4055">
        <v>5361.02</v>
      </c>
      <c r="F4055">
        <v>5408.2040999999999</v>
      </c>
      <c r="O4055">
        <v>5436.9211999999998</v>
      </c>
      <c r="P4055">
        <v>5361.02</v>
      </c>
    </row>
    <row r="4056" spans="1:16" x14ac:dyDescent="0.25">
      <c r="A4056" s="9">
        <v>44441</v>
      </c>
      <c r="B4056">
        <v>5350.5537999999997</v>
      </c>
      <c r="C4056">
        <v>5452.6899000000003</v>
      </c>
      <c r="D4056">
        <v>5347.1387000000004</v>
      </c>
      <c r="E4056">
        <v>5448.1189999999997</v>
      </c>
      <c r="F4056">
        <v>5350.5537999999997</v>
      </c>
      <c r="O4056">
        <v>5452.6899000000003</v>
      </c>
      <c r="P4056">
        <v>5448.1189999999997</v>
      </c>
    </row>
    <row r="4057" spans="1:16" x14ac:dyDescent="0.25">
      <c r="A4057" s="9">
        <v>44442</v>
      </c>
      <c r="B4057">
        <v>5428.3347000000003</v>
      </c>
      <c r="C4057">
        <v>5497.3540999999996</v>
      </c>
      <c r="D4057">
        <v>5399.9516999999996</v>
      </c>
      <c r="E4057">
        <v>5431.9273000000003</v>
      </c>
      <c r="F4057">
        <v>5428.3347000000003</v>
      </c>
      <c r="O4057">
        <v>5497.3540999999996</v>
      </c>
      <c r="P4057">
        <v>5431.9273000000003</v>
      </c>
    </row>
    <row r="4058" spans="1:16" x14ac:dyDescent="0.25">
      <c r="A4058" s="9">
        <v>44445</v>
      </c>
      <c r="B4058">
        <v>5457.3896000000004</v>
      </c>
      <c r="C4058">
        <v>5497.4058000000005</v>
      </c>
      <c r="D4058">
        <v>5415.2572</v>
      </c>
      <c r="E4058">
        <v>5482.7048000000004</v>
      </c>
      <c r="F4058">
        <v>5457.3896000000004</v>
      </c>
      <c r="O4058">
        <v>5497.4058000000005</v>
      </c>
      <c r="P4058">
        <v>5482.7048000000004</v>
      </c>
    </row>
    <row r="4059" spans="1:16" x14ac:dyDescent="0.25">
      <c r="A4059" s="9">
        <v>44446</v>
      </c>
      <c r="B4059">
        <v>5499.4547000000002</v>
      </c>
      <c r="C4059">
        <v>5597.9292999999998</v>
      </c>
      <c r="D4059">
        <v>5483.7649000000001</v>
      </c>
      <c r="E4059">
        <v>5592.5496000000003</v>
      </c>
      <c r="F4059">
        <v>5499.4547000000002</v>
      </c>
      <c r="O4059">
        <v>5597.9292999999998</v>
      </c>
      <c r="P4059">
        <v>5592.5496000000003</v>
      </c>
    </row>
    <row r="4060" spans="1:16" x14ac:dyDescent="0.25">
      <c r="A4060" s="9">
        <v>44447</v>
      </c>
      <c r="B4060">
        <v>5583.2156000000004</v>
      </c>
      <c r="C4060">
        <v>5666.6592000000001</v>
      </c>
      <c r="D4060">
        <v>5576.2905000000001</v>
      </c>
      <c r="E4060">
        <v>5639.6194999999998</v>
      </c>
      <c r="F4060">
        <v>5583.2156000000004</v>
      </c>
      <c r="O4060">
        <v>5666.6592000000001</v>
      </c>
      <c r="P4060">
        <v>5639.6194999999998</v>
      </c>
    </row>
    <row r="4061" spans="1:16" x14ac:dyDescent="0.25">
      <c r="A4061" s="9">
        <v>44448</v>
      </c>
      <c r="B4061">
        <v>5650.1253999999999</v>
      </c>
      <c r="C4061">
        <v>5749.3702000000003</v>
      </c>
      <c r="D4061">
        <v>5620.7700999999997</v>
      </c>
      <c r="E4061">
        <v>5746.5065000000004</v>
      </c>
      <c r="F4061">
        <v>5650.1253999999999</v>
      </c>
      <c r="O4061">
        <v>5749.3702000000003</v>
      </c>
      <c r="P4061">
        <v>5746.5065000000004</v>
      </c>
    </row>
    <row r="4062" spans="1:16" x14ac:dyDescent="0.25">
      <c r="A4062" s="9">
        <v>44449</v>
      </c>
      <c r="B4062">
        <v>5733.2669999999998</v>
      </c>
      <c r="C4062">
        <v>5770.0587999999998</v>
      </c>
      <c r="D4062">
        <v>5667.5005000000001</v>
      </c>
      <c r="E4062">
        <v>5668.7780000000002</v>
      </c>
      <c r="F4062">
        <v>5733.2669999999998</v>
      </c>
      <c r="O4062">
        <v>5770.0587999999998</v>
      </c>
      <c r="P4062">
        <v>5668.7780000000002</v>
      </c>
    </row>
    <row r="4063" spans="1:16" x14ac:dyDescent="0.25">
      <c r="A4063" s="9">
        <v>44452</v>
      </c>
      <c r="B4063">
        <v>5675.1270999999997</v>
      </c>
      <c r="C4063">
        <v>5786.1845000000003</v>
      </c>
      <c r="D4063">
        <v>5670.7709999999997</v>
      </c>
      <c r="E4063">
        <v>5772.5133999999998</v>
      </c>
      <c r="F4063">
        <v>5675.1270999999997</v>
      </c>
      <c r="O4063">
        <v>5786.1845000000003</v>
      </c>
      <c r="P4063">
        <v>5772.5133999999998</v>
      </c>
    </row>
    <row r="4064" spans="1:16" x14ac:dyDescent="0.25">
      <c r="A4064" s="9">
        <v>44453</v>
      </c>
      <c r="B4064">
        <v>5764.6408000000001</v>
      </c>
      <c r="C4064">
        <v>5775.268</v>
      </c>
      <c r="D4064">
        <v>5658.4827999999998</v>
      </c>
      <c r="E4064">
        <v>5670.9439000000002</v>
      </c>
      <c r="F4064">
        <v>5764.6408000000001</v>
      </c>
      <c r="O4064">
        <v>5775.268</v>
      </c>
      <c r="P4064">
        <v>5670.9439000000002</v>
      </c>
    </row>
    <row r="4065" spans="1:16" x14ac:dyDescent="0.25">
      <c r="A4065" s="9">
        <v>44454</v>
      </c>
      <c r="B4065">
        <v>5659.7999</v>
      </c>
      <c r="C4065">
        <v>5728.7294000000002</v>
      </c>
      <c r="D4065">
        <v>5645.7313999999997</v>
      </c>
      <c r="E4065">
        <v>5687.3105999999998</v>
      </c>
      <c r="F4065">
        <v>5659.7999</v>
      </c>
      <c r="O4065">
        <v>5728.7294000000002</v>
      </c>
      <c r="P4065">
        <v>5687.3105999999998</v>
      </c>
    </row>
    <row r="4066" spans="1:16" x14ac:dyDescent="0.25">
      <c r="A4066" s="9">
        <v>44455</v>
      </c>
      <c r="B4066">
        <v>5730.5541000000003</v>
      </c>
      <c r="C4066">
        <v>5765.6534000000001</v>
      </c>
      <c r="D4066">
        <v>5601.5443999999998</v>
      </c>
      <c r="E4066">
        <v>5601.5443999999998</v>
      </c>
      <c r="F4066">
        <v>5730.5541000000003</v>
      </c>
      <c r="O4066">
        <v>5765.6534000000001</v>
      </c>
      <c r="P4066">
        <v>5601.5443999999998</v>
      </c>
    </row>
    <row r="4067" spans="1:16" x14ac:dyDescent="0.25">
      <c r="A4067" s="9">
        <v>44456</v>
      </c>
      <c r="B4067">
        <v>5577.7466999999997</v>
      </c>
      <c r="C4067">
        <v>5640.8531999999996</v>
      </c>
      <c r="D4067">
        <v>5400.9004999999997</v>
      </c>
      <c r="E4067">
        <v>5496.1388999999999</v>
      </c>
      <c r="F4067">
        <v>5577.7466999999997</v>
      </c>
      <c r="O4067">
        <v>5640.8531999999996</v>
      </c>
      <c r="P4067">
        <v>5496.1388999999999</v>
      </c>
    </row>
    <row r="4068" spans="1:16" x14ac:dyDescent="0.25">
      <c r="A4068" s="9">
        <v>44461</v>
      </c>
      <c r="B4068">
        <v>5439.0245999999997</v>
      </c>
      <c r="C4068">
        <v>5574.4620999999997</v>
      </c>
      <c r="D4068">
        <v>5434.9089999999997</v>
      </c>
      <c r="E4068">
        <v>5574.2947999999997</v>
      </c>
      <c r="F4068">
        <v>5439.0245999999997</v>
      </c>
      <c r="O4068">
        <v>5574.4620999999997</v>
      </c>
      <c r="P4068">
        <v>5574.2947999999997</v>
      </c>
    </row>
    <row r="4069" spans="1:16" x14ac:dyDescent="0.25">
      <c r="A4069" s="9">
        <v>44462</v>
      </c>
      <c r="B4069">
        <v>5649.9997000000003</v>
      </c>
      <c r="C4069">
        <v>5685.0468000000001</v>
      </c>
      <c r="D4069">
        <v>5564.6061</v>
      </c>
      <c r="E4069">
        <v>5581.6786000000002</v>
      </c>
      <c r="F4069">
        <v>5649.9997000000003</v>
      </c>
      <c r="O4069">
        <v>5685.0468000000001</v>
      </c>
      <c r="P4069">
        <v>5581.6786000000002</v>
      </c>
    </row>
    <row r="4070" spans="1:16" x14ac:dyDescent="0.25">
      <c r="A4070" s="9">
        <v>44463</v>
      </c>
      <c r="B4070">
        <v>5576.6396999999997</v>
      </c>
      <c r="C4070">
        <v>5576.6396999999997</v>
      </c>
      <c r="D4070">
        <v>5401.7945</v>
      </c>
      <c r="E4070">
        <v>5404.9915000000001</v>
      </c>
      <c r="F4070">
        <v>5576.6396999999997</v>
      </c>
      <c r="O4070">
        <v>5576.6396999999997</v>
      </c>
      <c r="P4070">
        <v>5404.9915000000001</v>
      </c>
    </row>
    <row r="4071" spans="1:16" x14ac:dyDescent="0.25">
      <c r="A4071" s="9">
        <v>44466</v>
      </c>
      <c r="B4071">
        <v>5418.3630999999996</v>
      </c>
      <c r="C4071">
        <v>5428.6855999999998</v>
      </c>
      <c r="D4071">
        <v>5212.1705000000002</v>
      </c>
      <c r="E4071">
        <v>5251.9312</v>
      </c>
      <c r="F4071">
        <v>5418.3630999999996</v>
      </c>
      <c r="O4071">
        <v>5428.6855999999998</v>
      </c>
      <c r="P4071">
        <v>5251.9312</v>
      </c>
    </row>
    <row r="4072" spans="1:16" x14ac:dyDescent="0.25">
      <c r="A4072" s="9">
        <v>44467</v>
      </c>
      <c r="B4072">
        <v>5256.0668999999998</v>
      </c>
      <c r="C4072">
        <v>5347.0627999999997</v>
      </c>
      <c r="D4072">
        <v>5244.5087999999996</v>
      </c>
      <c r="E4072">
        <v>5335.0436</v>
      </c>
      <c r="F4072">
        <v>5256.0668999999998</v>
      </c>
      <c r="O4072">
        <v>5347.0627999999997</v>
      </c>
      <c r="P4072">
        <v>5335.0436</v>
      </c>
    </row>
    <row r="4073" spans="1:16" x14ac:dyDescent="0.25">
      <c r="A4073" s="9">
        <v>44468</v>
      </c>
      <c r="B4073">
        <v>5301.3077000000003</v>
      </c>
      <c r="C4073">
        <v>5326.6772000000001</v>
      </c>
      <c r="D4073">
        <v>5166.0006000000003</v>
      </c>
      <c r="E4073">
        <v>5166.0006000000003</v>
      </c>
      <c r="F4073">
        <v>5301.3077000000003</v>
      </c>
      <c r="O4073">
        <v>5326.6772000000001</v>
      </c>
      <c r="P4073">
        <v>5166.0006000000003</v>
      </c>
    </row>
    <row r="4074" spans="1:16" x14ac:dyDescent="0.25">
      <c r="A4074" s="9">
        <v>44469</v>
      </c>
      <c r="B4074">
        <v>5180.2897999999996</v>
      </c>
      <c r="C4074">
        <v>5249.7201999999997</v>
      </c>
      <c r="D4074">
        <v>5174.2791999999999</v>
      </c>
      <c r="E4074">
        <v>5245.3478999999998</v>
      </c>
      <c r="F4074">
        <v>5180.2897999999996</v>
      </c>
      <c r="O4074">
        <v>5249.7201999999997</v>
      </c>
      <c r="P4074">
        <v>5245.3478999999998</v>
      </c>
    </row>
    <row r="4075" spans="1:16" x14ac:dyDescent="0.25">
      <c r="A4075" s="9">
        <v>44477</v>
      </c>
      <c r="B4075">
        <v>5316.7183000000005</v>
      </c>
      <c r="C4075">
        <v>5326.6859000000004</v>
      </c>
      <c r="D4075">
        <v>5207.6821</v>
      </c>
      <c r="E4075">
        <v>5244.4434000000001</v>
      </c>
      <c r="F4075">
        <v>5316.7183000000005</v>
      </c>
      <c r="O4075">
        <v>5326.6859000000004</v>
      </c>
      <c r="P4075">
        <v>5244.4434000000001</v>
      </c>
    </row>
    <row r="4076" spans="1:16" x14ac:dyDescent="0.25">
      <c r="A4076" s="9">
        <v>44480</v>
      </c>
      <c r="B4076">
        <v>5250.3878999999997</v>
      </c>
      <c r="C4076">
        <v>5301.4161999999997</v>
      </c>
      <c r="D4076">
        <v>5216.8429999999998</v>
      </c>
      <c r="E4076">
        <v>5275.2232000000004</v>
      </c>
      <c r="F4076">
        <v>5250.3878999999997</v>
      </c>
      <c r="O4076">
        <v>5301.4161999999997</v>
      </c>
      <c r="P4076">
        <v>5275.2232000000004</v>
      </c>
    </row>
    <row r="4077" spans="1:16" x14ac:dyDescent="0.25">
      <c r="A4077" s="9">
        <v>44481</v>
      </c>
      <c r="B4077">
        <v>5271.0240000000003</v>
      </c>
      <c r="C4077">
        <v>5297.7452000000003</v>
      </c>
      <c r="D4077">
        <v>5124.7808999999997</v>
      </c>
      <c r="E4077">
        <v>5187.6337000000003</v>
      </c>
      <c r="F4077">
        <v>5271.0240000000003</v>
      </c>
      <c r="O4077">
        <v>5297.7452000000003</v>
      </c>
      <c r="P4077">
        <v>5187.6337000000003</v>
      </c>
    </row>
    <row r="4078" spans="1:16" x14ac:dyDescent="0.25">
      <c r="A4078" s="9">
        <v>44482</v>
      </c>
      <c r="B4078">
        <v>5192.4664000000002</v>
      </c>
      <c r="C4078">
        <v>5193.0326999999997</v>
      </c>
      <c r="D4078">
        <v>5082.7442000000001</v>
      </c>
      <c r="E4078">
        <v>5151.1248999999998</v>
      </c>
      <c r="F4078">
        <v>5192.4664000000002</v>
      </c>
      <c r="O4078">
        <v>5193.0326999999997</v>
      </c>
      <c r="P4078">
        <v>5151.1248999999998</v>
      </c>
    </row>
    <row r="4079" spans="1:16" x14ac:dyDescent="0.25">
      <c r="A4079" s="9">
        <v>44483</v>
      </c>
      <c r="B4079">
        <v>5138.2464</v>
      </c>
      <c r="C4079">
        <v>5162.5418</v>
      </c>
      <c r="D4079">
        <v>5091.6427999999996</v>
      </c>
      <c r="E4079">
        <v>5130.9031000000004</v>
      </c>
      <c r="F4079">
        <v>5138.2464</v>
      </c>
      <c r="O4079">
        <v>5162.5418</v>
      </c>
      <c r="P4079">
        <v>5130.9031000000004</v>
      </c>
    </row>
    <row r="4080" spans="1:16" x14ac:dyDescent="0.25">
      <c r="A4080" s="9">
        <v>44484</v>
      </c>
      <c r="B4080">
        <v>5127.1094000000003</v>
      </c>
      <c r="C4080">
        <v>5161.1648999999998</v>
      </c>
      <c r="D4080">
        <v>5088.1637000000001</v>
      </c>
      <c r="E4080">
        <v>5143.6427999999996</v>
      </c>
      <c r="F4080">
        <v>5127.1094000000003</v>
      </c>
      <c r="O4080">
        <v>5161.1648999999998</v>
      </c>
      <c r="P4080">
        <v>5143.6427999999996</v>
      </c>
    </row>
    <row r="4081" spans="1:16" x14ac:dyDescent="0.25">
      <c r="A4081" s="9">
        <v>44487</v>
      </c>
      <c r="B4081">
        <v>5144.2906999999996</v>
      </c>
      <c r="C4081">
        <v>5221.8923999999997</v>
      </c>
      <c r="D4081">
        <v>5130.1436999999996</v>
      </c>
      <c r="E4081">
        <v>5220.4369999999999</v>
      </c>
      <c r="F4081">
        <v>5144.2906999999996</v>
      </c>
      <c r="O4081">
        <v>5221.8923999999997</v>
      </c>
      <c r="P4081">
        <v>5220.4369999999999</v>
      </c>
    </row>
    <row r="4082" spans="1:16" x14ac:dyDescent="0.25">
      <c r="A4082" s="9">
        <v>44488</v>
      </c>
      <c r="B4082">
        <v>5209.8519999999999</v>
      </c>
      <c r="C4082">
        <v>5268.1057000000001</v>
      </c>
      <c r="D4082">
        <v>5186.7690000000002</v>
      </c>
      <c r="E4082">
        <v>5257.3297000000002</v>
      </c>
      <c r="F4082">
        <v>5209.8519999999999</v>
      </c>
      <c r="O4082">
        <v>5268.1057000000001</v>
      </c>
      <c r="P4082">
        <v>5257.3297000000002</v>
      </c>
    </row>
    <row r="4083" spans="1:16" x14ac:dyDescent="0.25">
      <c r="A4083" s="9">
        <v>44489</v>
      </c>
      <c r="B4083">
        <v>5178.1668</v>
      </c>
      <c r="C4083">
        <v>5222.9718000000003</v>
      </c>
      <c r="D4083">
        <v>5170.7286999999997</v>
      </c>
      <c r="E4083">
        <v>5205.6617999999999</v>
      </c>
      <c r="F4083">
        <v>5178.1668</v>
      </c>
      <c r="O4083">
        <v>5222.9718000000003</v>
      </c>
      <c r="P4083">
        <v>5205.6617999999999</v>
      </c>
    </row>
    <row r="4084" spans="1:16" x14ac:dyDescent="0.25">
      <c r="A4084" s="9">
        <v>44490</v>
      </c>
      <c r="B4084">
        <v>5190.8886000000002</v>
      </c>
      <c r="C4084">
        <v>5291.3885</v>
      </c>
      <c r="D4084">
        <v>5188.7821000000004</v>
      </c>
      <c r="E4084">
        <v>5243.4528</v>
      </c>
      <c r="F4084">
        <v>5190.8886000000002</v>
      </c>
      <c r="O4084">
        <v>5291.3885</v>
      </c>
      <c r="P4084">
        <v>5243.4528</v>
      </c>
    </row>
    <row r="4085" spans="1:16" x14ac:dyDescent="0.25">
      <c r="A4085" s="9">
        <v>44491</v>
      </c>
      <c r="B4085">
        <v>5234.5337</v>
      </c>
      <c r="C4085">
        <v>5267.11</v>
      </c>
      <c r="D4085">
        <v>5146.1207999999997</v>
      </c>
      <c r="E4085">
        <v>5149.8550999999998</v>
      </c>
      <c r="F4085">
        <v>5234.5337</v>
      </c>
      <c r="O4085">
        <v>5267.11</v>
      </c>
      <c r="P4085">
        <v>5149.8550999999998</v>
      </c>
    </row>
    <row r="4086" spans="1:16" x14ac:dyDescent="0.25">
      <c r="A4086" s="9">
        <v>44494</v>
      </c>
      <c r="B4086">
        <v>5144.4906000000001</v>
      </c>
      <c r="C4086">
        <v>5164.5920999999998</v>
      </c>
      <c r="D4086">
        <v>5102.8968999999997</v>
      </c>
      <c r="E4086">
        <v>5155.3051999999998</v>
      </c>
      <c r="F4086">
        <v>5144.4906000000001</v>
      </c>
      <c r="O4086">
        <v>5164.5920999999998</v>
      </c>
      <c r="P4086">
        <v>5155.3051999999998</v>
      </c>
    </row>
    <row r="4087" spans="1:16" x14ac:dyDescent="0.25">
      <c r="A4087" s="9">
        <v>44495</v>
      </c>
      <c r="B4087">
        <v>5163.8747000000003</v>
      </c>
      <c r="C4087">
        <v>5174.4074000000001</v>
      </c>
      <c r="D4087">
        <v>5115.2566999999999</v>
      </c>
      <c r="E4087">
        <v>5132.1961000000001</v>
      </c>
      <c r="F4087">
        <v>5163.8747000000003</v>
      </c>
      <c r="O4087">
        <v>5174.4074000000001</v>
      </c>
      <c r="P4087">
        <v>5132.1961000000001</v>
      </c>
    </row>
    <row r="4088" spans="1:16" x14ac:dyDescent="0.25">
      <c r="A4088" s="9">
        <v>44496</v>
      </c>
      <c r="B4088">
        <v>5110.0792000000001</v>
      </c>
      <c r="C4088">
        <v>5110.0792000000001</v>
      </c>
      <c r="D4088">
        <v>5034.6400999999996</v>
      </c>
      <c r="E4088">
        <v>5054.6221999999998</v>
      </c>
      <c r="F4088">
        <v>5110.0792000000001</v>
      </c>
      <c r="O4088">
        <v>5110.0792000000001</v>
      </c>
      <c r="P4088">
        <v>5054.6221999999998</v>
      </c>
    </row>
    <row r="4089" spans="1:16" x14ac:dyDescent="0.25">
      <c r="A4089" s="9">
        <v>44497</v>
      </c>
      <c r="B4089">
        <v>5023.8143</v>
      </c>
      <c r="C4089">
        <v>5023.8143</v>
      </c>
      <c r="D4089">
        <v>4925.1668</v>
      </c>
      <c r="E4089">
        <v>4940.0065999999997</v>
      </c>
      <c r="F4089">
        <v>5023.8143</v>
      </c>
      <c r="O4089">
        <v>5023.8143</v>
      </c>
      <c r="P4089">
        <v>4940.0065999999997</v>
      </c>
    </row>
    <row r="4090" spans="1:16" x14ac:dyDescent="0.25">
      <c r="A4090" s="9">
        <v>44498</v>
      </c>
      <c r="B4090">
        <v>4945.4156000000003</v>
      </c>
      <c r="C4090">
        <v>4965.9903000000004</v>
      </c>
      <c r="D4090">
        <v>4915.6054999999997</v>
      </c>
      <c r="E4090">
        <v>4964.6733000000004</v>
      </c>
      <c r="F4090">
        <v>4945.4156000000003</v>
      </c>
      <c r="O4090">
        <v>4965.9903000000004</v>
      </c>
      <c r="P4090">
        <v>4964.6733000000004</v>
      </c>
    </row>
    <row r="4091" spans="1:16" x14ac:dyDescent="0.25">
      <c r="A4091" s="9">
        <v>44501</v>
      </c>
      <c r="B4091">
        <v>4945.2034999999996</v>
      </c>
      <c r="C4091">
        <v>5004.4512999999997</v>
      </c>
      <c r="D4091">
        <v>4930.5859</v>
      </c>
      <c r="E4091">
        <v>4990.2493999999997</v>
      </c>
      <c r="F4091">
        <v>4945.2034999999996</v>
      </c>
      <c r="O4091">
        <v>5004.4512999999997</v>
      </c>
      <c r="P4091">
        <v>4990.2493999999997</v>
      </c>
    </row>
    <row r="4092" spans="1:16" x14ac:dyDescent="0.25">
      <c r="A4092" s="9">
        <v>44502</v>
      </c>
      <c r="B4092">
        <v>4988.1578</v>
      </c>
      <c r="C4092">
        <v>4996.7515000000003</v>
      </c>
      <c r="D4092">
        <v>4835.2662</v>
      </c>
      <c r="E4092">
        <v>4888.5757999999996</v>
      </c>
      <c r="F4092">
        <v>4988.1578</v>
      </c>
      <c r="O4092">
        <v>4996.7515000000003</v>
      </c>
      <c r="P4092">
        <v>4888.5757999999996</v>
      </c>
    </row>
    <row r="4093" spans="1:16" x14ac:dyDescent="0.25">
      <c r="A4093" s="9">
        <v>44503</v>
      </c>
      <c r="B4093">
        <v>4892.4354000000003</v>
      </c>
      <c r="C4093">
        <v>4954.4089999999997</v>
      </c>
      <c r="D4093">
        <v>4886.0129999999999</v>
      </c>
      <c r="E4093">
        <v>4952.7069000000001</v>
      </c>
      <c r="F4093">
        <v>4892.4354000000003</v>
      </c>
      <c r="O4093">
        <v>4954.4089999999997</v>
      </c>
      <c r="P4093">
        <v>4952.7069000000001</v>
      </c>
    </row>
    <row r="4094" spans="1:16" x14ac:dyDescent="0.25">
      <c r="A4094" s="9">
        <v>44504</v>
      </c>
      <c r="B4094">
        <v>4953.8643000000002</v>
      </c>
      <c r="C4094">
        <v>4956.6787000000004</v>
      </c>
      <c r="D4094">
        <v>4922.3706000000002</v>
      </c>
      <c r="E4094">
        <v>4954.0349999999999</v>
      </c>
      <c r="F4094">
        <v>4953.8643000000002</v>
      </c>
      <c r="O4094">
        <v>4956.6787000000004</v>
      </c>
      <c r="P4094">
        <v>4954.0349999999999</v>
      </c>
    </row>
    <row r="4095" spans="1:16" x14ac:dyDescent="0.25">
      <c r="A4095" s="9">
        <v>44505</v>
      </c>
      <c r="B4095">
        <v>4946.63</v>
      </c>
      <c r="C4095">
        <v>4954.0753000000004</v>
      </c>
      <c r="D4095">
        <v>4881.9195</v>
      </c>
      <c r="E4095">
        <v>4881.9479000000001</v>
      </c>
      <c r="F4095">
        <v>4946.63</v>
      </c>
      <c r="O4095">
        <v>4954.0753000000004</v>
      </c>
      <c r="P4095">
        <v>4881.9479000000001</v>
      </c>
    </row>
    <row r="4096" spans="1:16" x14ac:dyDescent="0.25">
      <c r="A4096" s="9">
        <v>44508</v>
      </c>
      <c r="B4096">
        <v>4890.5958000000001</v>
      </c>
      <c r="C4096">
        <v>4928.7376000000004</v>
      </c>
      <c r="D4096">
        <v>4872.4336999999996</v>
      </c>
      <c r="E4096">
        <v>4912.0163000000002</v>
      </c>
      <c r="F4096">
        <v>4890.5958000000001</v>
      </c>
      <c r="O4096">
        <v>4928.7376000000004</v>
      </c>
      <c r="P4096">
        <v>4912.0163000000002</v>
      </c>
    </row>
    <row r="4097" spans="1:16" x14ac:dyDescent="0.25">
      <c r="A4097" s="9">
        <v>44509</v>
      </c>
      <c r="B4097">
        <v>4926.0284000000001</v>
      </c>
      <c r="C4097">
        <v>4941.8162000000002</v>
      </c>
      <c r="D4097">
        <v>4906.4750999999997</v>
      </c>
      <c r="E4097">
        <v>4937.5171</v>
      </c>
      <c r="F4097">
        <v>4926.0284000000001</v>
      </c>
      <c r="O4097">
        <v>4941.8162000000002</v>
      </c>
      <c r="P4097">
        <v>4937.5171</v>
      </c>
    </row>
    <row r="4098" spans="1:16" x14ac:dyDescent="0.25">
      <c r="A4098" s="9">
        <v>44510</v>
      </c>
      <c r="B4098">
        <v>4932.3022000000001</v>
      </c>
      <c r="C4098">
        <v>4934.8811999999998</v>
      </c>
      <c r="D4098">
        <v>4849.2307000000001</v>
      </c>
      <c r="E4098">
        <v>4932.4344000000001</v>
      </c>
      <c r="F4098">
        <v>4932.3022000000001</v>
      </c>
      <c r="O4098">
        <v>4934.8811999999998</v>
      </c>
      <c r="P4098">
        <v>4932.4344000000001</v>
      </c>
    </row>
    <row r="4099" spans="1:16" x14ac:dyDescent="0.25">
      <c r="A4099" s="9">
        <v>44511</v>
      </c>
      <c r="B4099">
        <v>4930.7623000000003</v>
      </c>
      <c r="C4099">
        <v>5007.8900999999996</v>
      </c>
      <c r="D4099">
        <v>4925.4461000000001</v>
      </c>
      <c r="E4099">
        <v>5005.1689999999999</v>
      </c>
      <c r="F4099">
        <v>4930.7623000000003</v>
      </c>
      <c r="O4099">
        <v>5007.8900999999996</v>
      </c>
      <c r="P4099">
        <v>5005.1689999999999</v>
      </c>
    </row>
    <row r="4100" spans="1:16" x14ac:dyDescent="0.25">
      <c r="A4100" s="9">
        <v>44512</v>
      </c>
      <c r="B4100">
        <v>4990.5437000000002</v>
      </c>
      <c r="C4100">
        <v>4993.8706000000002</v>
      </c>
      <c r="D4100">
        <v>4951.4084000000003</v>
      </c>
      <c r="E4100">
        <v>4970.9612999999999</v>
      </c>
      <c r="F4100">
        <v>4990.5437000000002</v>
      </c>
      <c r="O4100">
        <v>4993.8706000000002</v>
      </c>
      <c r="P4100">
        <v>4970.9612999999999</v>
      </c>
    </row>
    <row r="4101" spans="1:16" x14ac:dyDescent="0.25">
      <c r="A4101" s="9">
        <v>44515</v>
      </c>
      <c r="B4101">
        <v>4963.6012000000001</v>
      </c>
      <c r="C4101">
        <v>4982.2799000000005</v>
      </c>
      <c r="D4101">
        <v>4940.9886999999999</v>
      </c>
      <c r="E4101">
        <v>4979</v>
      </c>
      <c r="F4101">
        <v>4963.6012000000001</v>
      </c>
      <c r="O4101">
        <v>4982.2799000000005</v>
      </c>
      <c r="P4101">
        <v>4979</v>
      </c>
    </row>
    <row r="4102" spans="1:16" x14ac:dyDescent="0.25">
      <c r="A4102" s="9">
        <v>44516</v>
      </c>
      <c r="B4102">
        <v>4982.0398999999998</v>
      </c>
      <c r="C4102">
        <v>5001.9339</v>
      </c>
      <c r="D4102">
        <v>4947.0749999999998</v>
      </c>
      <c r="E4102">
        <v>4951.6302999999998</v>
      </c>
      <c r="F4102">
        <v>4982.0398999999998</v>
      </c>
      <c r="O4102">
        <v>5001.9339</v>
      </c>
      <c r="P4102">
        <v>4951.6302999999998</v>
      </c>
    </row>
    <row r="4103" spans="1:16" x14ac:dyDescent="0.25">
      <c r="A4103" s="9">
        <v>44517</v>
      </c>
      <c r="B4103">
        <v>4961.9283999999998</v>
      </c>
      <c r="C4103">
        <v>4994.5870000000004</v>
      </c>
      <c r="D4103">
        <v>4958.2214000000004</v>
      </c>
      <c r="E4103">
        <v>4992.9592000000002</v>
      </c>
      <c r="F4103">
        <v>4961.9283999999998</v>
      </c>
      <c r="O4103">
        <v>4994.5870000000004</v>
      </c>
      <c r="P4103">
        <v>4992.9592000000002</v>
      </c>
    </row>
    <row r="4104" spans="1:16" x14ac:dyDescent="0.25">
      <c r="A4104" s="9">
        <v>44518</v>
      </c>
      <c r="B4104">
        <v>5002.2203</v>
      </c>
      <c r="C4104">
        <v>5018.2627000000002</v>
      </c>
      <c r="D4104">
        <v>4986.4979999999996</v>
      </c>
      <c r="E4104">
        <v>4989.2880999999998</v>
      </c>
      <c r="F4104">
        <v>5002.2203</v>
      </c>
      <c r="O4104">
        <v>5018.2627000000002</v>
      </c>
      <c r="P4104">
        <v>4989.2880999999998</v>
      </c>
    </row>
    <row r="4105" spans="1:16" x14ac:dyDescent="0.25">
      <c r="A4105" s="9">
        <v>44519</v>
      </c>
      <c r="B4105">
        <v>4985.6749</v>
      </c>
      <c r="C4105">
        <v>5063.4507999999996</v>
      </c>
      <c r="D4105">
        <v>4969.2049999999999</v>
      </c>
      <c r="E4105">
        <v>5059.4291999999996</v>
      </c>
      <c r="F4105">
        <v>4985.6749</v>
      </c>
      <c r="O4105">
        <v>5063.4507999999996</v>
      </c>
      <c r="P4105">
        <v>5059.4291999999996</v>
      </c>
    </row>
    <row r="4106" spans="1:16" x14ac:dyDescent="0.25">
      <c r="A4106" s="9">
        <v>44522</v>
      </c>
      <c r="B4106">
        <v>5068.3792999999996</v>
      </c>
      <c r="C4106">
        <v>5083.1641</v>
      </c>
      <c r="D4106">
        <v>5050.1710000000003</v>
      </c>
      <c r="E4106">
        <v>5067.4265999999998</v>
      </c>
      <c r="F4106">
        <v>5068.3792999999996</v>
      </c>
      <c r="O4106">
        <v>5083.1641</v>
      </c>
      <c r="P4106">
        <v>5067.4265999999998</v>
      </c>
    </row>
    <row r="4107" spans="1:16" x14ac:dyDescent="0.25">
      <c r="A4107" s="9">
        <v>44523</v>
      </c>
      <c r="B4107">
        <v>5072.5792000000001</v>
      </c>
      <c r="C4107">
        <v>5119.7936</v>
      </c>
      <c r="D4107">
        <v>5060.5691999999999</v>
      </c>
      <c r="E4107">
        <v>5095.6040999999996</v>
      </c>
      <c r="F4107">
        <v>5072.5792000000001</v>
      </c>
      <c r="O4107">
        <v>5119.7936</v>
      </c>
      <c r="P4107">
        <v>5095.6040999999996</v>
      </c>
    </row>
    <row r="4108" spans="1:16" x14ac:dyDescent="0.25">
      <c r="A4108" s="9">
        <v>44524</v>
      </c>
      <c r="B4108">
        <v>5108.2</v>
      </c>
      <c r="C4108">
        <v>5127.0711000000001</v>
      </c>
      <c r="D4108">
        <v>5086.2587999999996</v>
      </c>
      <c r="E4108">
        <v>5120.1412</v>
      </c>
      <c r="F4108">
        <v>5108.2</v>
      </c>
      <c r="O4108">
        <v>5127.0711000000001</v>
      </c>
      <c r="P4108">
        <v>5120.1412</v>
      </c>
    </row>
    <row r="4109" spans="1:16" x14ac:dyDescent="0.25">
      <c r="A4109" s="9">
        <v>44525</v>
      </c>
      <c r="B4109">
        <v>5132.8872000000001</v>
      </c>
      <c r="C4109">
        <v>5132.8872000000001</v>
      </c>
      <c r="D4109">
        <v>5082.1565000000001</v>
      </c>
      <c r="E4109">
        <v>5097.9714000000004</v>
      </c>
      <c r="F4109">
        <v>5132.8872000000001</v>
      </c>
      <c r="O4109">
        <v>5132.8872000000001</v>
      </c>
      <c r="P4109">
        <v>5097.9714000000004</v>
      </c>
    </row>
    <row r="4110" spans="1:16" x14ac:dyDescent="0.25">
      <c r="A4110" s="9">
        <v>44526</v>
      </c>
      <c r="B4110">
        <v>5079.6472999999996</v>
      </c>
      <c r="C4110">
        <v>5100.8571000000002</v>
      </c>
      <c r="D4110">
        <v>5058.1120000000001</v>
      </c>
      <c r="E4110">
        <v>5061.0959999999995</v>
      </c>
      <c r="F4110">
        <v>5079.6472999999996</v>
      </c>
      <c r="O4110">
        <v>5100.8571000000002</v>
      </c>
      <c r="P4110">
        <v>5061.0959999999995</v>
      </c>
    </row>
    <row r="4111" spans="1:16" x14ac:dyDescent="0.25">
      <c r="A4111" s="9">
        <v>44529</v>
      </c>
      <c r="B4111">
        <v>5000.9683999999997</v>
      </c>
      <c r="C4111">
        <v>5029.8392000000003</v>
      </c>
      <c r="D4111">
        <v>4983.8001999999997</v>
      </c>
      <c r="E4111">
        <v>5029.2861999999996</v>
      </c>
      <c r="F4111">
        <v>5000.9683999999997</v>
      </c>
      <c r="O4111">
        <v>5029.8392000000003</v>
      </c>
      <c r="P4111">
        <v>5029.2861999999996</v>
      </c>
    </row>
    <row r="4112" spans="1:16" x14ac:dyDescent="0.25">
      <c r="A4112" s="9">
        <v>44530</v>
      </c>
      <c r="B4112">
        <v>5040.8900000000003</v>
      </c>
      <c r="C4112">
        <v>5071.4610000000002</v>
      </c>
      <c r="D4112">
        <v>5023.8041000000003</v>
      </c>
      <c r="E4112">
        <v>5044.1175000000003</v>
      </c>
      <c r="F4112">
        <v>5040.8900000000003</v>
      </c>
      <c r="O4112">
        <v>5071.4610000000002</v>
      </c>
      <c r="P4112">
        <v>5044.1175000000003</v>
      </c>
    </row>
    <row r="4113" spans="1:16" x14ac:dyDescent="0.25">
      <c r="A4113" s="9">
        <v>44531</v>
      </c>
      <c r="B4113">
        <v>5049.3942999999999</v>
      </c>
      <c r="C4113">
        <v>5103.4782999999998</v>
      </c>
      <c r="D4113">
        <v>5036.3422</v>
      </c>
      <c r="E4113">
        <v>5103.4782999999998</v>
      </c>
      <c r="F4113">
        <v>5049.3942999999999</v>
      </c>
      <c r="O4113">
        <v>5103.4782999999998</v>
      </c>
      <c r="P4113">
        <v>5103.4782999999998</v>
      </c>
    </row>
    <row r="4114" spans="1:16" x14ac:dyDescent="0.25">
      <c r="A4114" s="9">
        <v>44532</v>
      </c>
      <c r="B4114">
        <v>5097.7025000000003</v>
      </c>
      <c r="C4114">
        <v>5124.8468999999996</v>
      </c>
      <c r="D4114">
        <v>5079.4705999999996</v>
      </c>
      <c r="E4114">
        <v>5114.3239999999996</v>
      </c>
      <c r="F4114">
        <v>5097.7025000000003</v>
      </c>
      <c r="O4114">
        <v>5124.8468999999996</v>
      </c>
      <c r="P4114">
        <v>5114.3239999999996</v>
      </c>
    </row>
    <row r="4115" spans="1:16" x14ac:dyDescent="0.25">
      <c r="A4115" s="9">
        <v>44533</v>
      </c>
      <c r="B4115">
        <v>5118.2052999999996</v>
      </c>
      <c r="C4115">
        <v>5159.2560999999996</v>
      </c>
      <c r="D4115">
        <v>5072.1731</v>
      </c>
      <c r="E4115">
        <v>5150.0488999999998</v>
      </c>
      <c r="F4115">
        <v>5118.2052999999996</v>
      </c>
      <c r="O4115">
        <v>5159.2560999999996</v>
      </c>
      <c r="P4115">
        <v>5150.0488999999998</v>
      </c>
    </row>
    <row r="4116" spans="1:16" x14ac:dyDescent="0.25">
      <c r="A4116" s="9">
        <v>44536</v>
      </c>
      <c r="B4116">
        <v>5147.6962000000003</v>
      </c>
      <c r="C4116">
        <v>5176.0370000000003</v>
      </c>
      <c r="D4116">
        <v>5091.7992000000004</v>
      </c>
      <c r="E4116">
        <v>5092.9238999999998</v>
      </c>
      <c r="F4116">
        <v>5147.6962000000003</v>
      </c>
      <c r="O4116">
        <v>5176.0370000000003</v>
      </c>
      <c r="P4116">
        <v>5092.9238999999998</v>
      </c>
    </row>
    <row r="4117" spans="1:16" x14ac:dyDescent="0.25">
      <c r="A4117" s="9">
        <v>44537</v>
      </c>
      <c r="B4117">
        <v>5137.9928</v>
      </c>
      <c r="C4117">
        <v>5151.2658000000001</v>
      </c>
      <c r="D4117">
        <v>5060.9391999999998</v>
      </c>
      <c r="E4117">
        <v>5119.5989</v>
      </c>
      <c r="F4117">
        <v>5137.9928</v>
      </c>
      <c r="O4117">
        <v>5151.2658000000001</v>
      </c>
      <c r="P4117">
        <v>5119.5989</v>
      </c>
    </row>
    <row r="4118" spans="1:16" x14ac:dyDescent="0.25">
      <c r="A4118" s="9">
        <v>44538</v>
      </c>
      <c r="B4118">
        <v>5128.8188</v>
      </c>
      <c r="C4118">
        <v>5128.9606000000003</v>
      </c>
      <c r="D4118">
        <v>5087.5547999999999</v>
      </c>
      <c r="E4118">
        <v>5124.2078000000001</v>
      </c>
      <c r="F4118">
        <v>5128.8188</v>
      </c>
      <c r="O4118">
        <v>5128.9606000000003</v>
      </c>
      <c r="P4118">
        <v>5124.2078000000001</v>
      </c>
    </row>
    <row r="4119" spans="1:16" x14ac:dyDescent="0.25">
      <c r="A4119" s="9">
        <v>44539</v>
      </c>
      <c r="B4119">
        <v>5121.8593000000001</v>
      </c>
      <c r="C4119">
        <v>5144.3193000000001</v>
      </c>
      <c r="D4119">
        <v>5109.3442999999997</v>
      </c>
      <c r="E4119">
        <v>5130.7460000000001</v>
      </c>
      <c r="F4119">
        <v>5121.8593000000001</v>
      </c>
      <c r="O4119">
        <v>5144.3193000000001</v>
      </c>
      <c r="P4119">
        <v>5130.7460000000001</v>
      </c>
    </row>
    <row r="4120" spans="1:16" x14ac:dyDescent="0.25">
      <c r="A4120" s="9">
        <v>44540</v>
      </c>
      <c r="B4120">
        <v>5115.9326000000001</v>
      </c>
      <c r="C4120">
        <v>5128.3404</v>
      </c>
      <c r="D4120">
        <v>5090.1558999999997</v>
      </c>
      <c r="E4120">
        <v>5118.5648000000001</v>
      </c>
      <c r="F4120">
        <v>5115.9326000000001</v>
      </c>
      <c r="O4120">
        <v>5128.3404</v>
      </c>
      <c r="P4120">
        <v>5118.5648000000001</v>
      </c>
    </row>
    <row r="4121" spans="1:16" x14ac:dyDescent="0.25">
      <c r="A4121" s="9">
        <v>44543</v>
      </c>
      <c r="B4121">
        <v>5141.2263999999996</v>
      </c>
      <c r="C4121">
        <v>5153.0020000000004</v>
      </c>
      <c r="D4121">
        <v>5112.7668999999996</v>
      </c>
      <c r="E4121">
        <v>5117.0871999999999</v>
      </c>
      <c r="F4121">
        <v>5141.2263999999996</v>
      </c>
      <c r="O4121">
        <v>5153.0020000000004</v>
      </c>
      <c r="P4121">
        <v>5117.0871999999999</v>
      </c>
    </row>
    <row r="4122" spans="1:16" x14ac:dyDescent="0.25">
      <c r="A4122" s="9">
        <v>44544</v>
      </c>
      <c r="B4122">
        <v>5101.7936</v>
      </c>
      <c r="C4122">
        <v>5102.1914999999999</v>
      </c>
      <c r="D4122">
        <v>5060.8685999999998</v>
      </c>
      <c r="E4122">
        <v>5064.5911999999998</v>
      </c>
      <c r="F4122">
        <v>5101.7936</v>
      </c>
      <c r="O4122">
        <v>5102.1914999999999</v>
      </c>
      <c r="P4122">
        <v>5064.5911999999998</v>
      </c>
    </row>
    <row r="4123" spans="1:16" x14ac:dyDescent="0.25">
      <c r="A4123" s="9">
        <v>44545</v>
      </c>
      <c r="B4123">
        <v>5063.8157000000001</v>
      </c>
      <c r="C4123">
        <v>5107.7007999999996</v>
      </c>
      <c r="D4123">
        <v>5052.4489000000003</v>
      </c>
      <c r="E4123">
        <v>5087.3927000000003</v>
      </c>
      <c r="F4123">
        <v>5063.8157000000001</v>
      </c>
      <c r="O4123">
        <v>5107.7007999999996</v>
      </c>
      <c r="P4123">
        <v>5087.3927000000003</v>
      </c>
    </row>
    <row r="4124" spans="1:16" x14ac:dyDescent="0.25">
      <c r="A4124" s="9">
        <v>44546</v>
      </c>
      <c r="B4124">
        <v>5104.8288000000002</v>
      </c>
      <c r="C4124">
        <v>5163.4723000000004</v>
      </c>
      <c r="D4124">
        <v>5103.9393</v>
      </c>
      <c r="E4124">
        <v>5162.8636999999999</v>
      </c>
      <c r="F4124">
        <v>5104.8288000000002</v>
      </c>
      <c r="O4124">
        <v>5163.4723000000004</v>
      </c>
      <c r="P4124">
        <v>5162.8636999999999</v>
      </c>
    </row>
    <row r="4125" spans="1:16" x14ac:dyDescent="0.25">
      <c r="A4125" s="9">
        <v>44547</v>
      </c>
      <c r="B4125">
        <v>5162.0559999999996</v>
      </c>
      <c r="C4125">
        <v>5177.9795000000004</v>
      </c>
      <c r="D4125">
        <v>5127.7641000000003</v>
      </c>
      <c r="E4125">
        <v>5129.7383</v>
      </c>
      <c r="F4125">
        <v>5162.0559999999996</v>
      </c>
      <c r="O4125">
        <v>5177.9795000000004</v>
      </c>
      <c r="P4125">
        <v>5129.7383</v>
      </c>
    </row>
    <row r="4126" spans="1:16" x14ac:dyDescent="0.25">
      <c r="A4126" s="9">
        <v>44550</v>
      </c>
      <c r="B4126">
        <v>5123.6066000000001</v>
      </c>
      <c r="C4126">
        <v>5152.4377999999997</v>
      </c>
      <c r="D4126">
        <v>5079.0257000000001</v>
      </c>
      <c r="E4126">
        <v>5084.1383999999998</v>
      </c>
      <c r="F4126">
        <v>5123.6066000000001</v>
      </c>
      <c r="O4126">
        <v>5152.4377999999997</v>
      </c>
      <c r="P4126">
        <v>5084.1383999999998</v>
      </c>
    </row>
    <row r="4127" spans="1:16" x14ac:dyDescent="0.25">
      <c r="A4127" s="9">
        <v>44551</v>
      </c>
      <c r="B4127">
        <v>5078.0565999999999</v>
      </c>
      <c r="C4127">
        <v>5190.4507000000003</v>
      </c>
      <c r="D4127">
        <v>5077.9301999999998</v>
      </c>
      <c r="E4127">
        <v>5186.4850999999999</v>
      </c>
      <c r="F4127">
        <v>5078.0565999999999</v>
      </c>
      <c r="O4127">
        <v>5190.4507000000003</v>
      </c>
      <c r="P4127">
        <v>5186.4850999999999</v>
      </c>
    </row>
    <row r="4128" spans="1:16" x14ac:dyDescent="0.25">
      <c r="A4128" s="9">
        <v>44552</v>
      </c>
      <c r="B4128">
        <v>5191.7948999999999</v>
      </c>
      <c r="C4128">
        <v>5191.7948999999999</v>
      </c>
      <c r="D4128">
        <v>5150.29</v>
      </c>
      <c r="E4128">
        <v>5166.8514999999998</v>
      </c>
      <c r="F4128">
        <v>5191.7948999999999</v>
      </c>
      <c r="O4128">
        <v>5191.7948999999999</v>
      </c>
      <c r="P4128">
        <v>5166.8514999999998</v>
      </c>
    </row>
    <row r="4129" spans="1:16" x14ac:dyDescent="0.25">
      <c r="A4129" s="9">
        <v>44553</v>
      </c>
      <c r="B4129">
        <v>5162.4443000000001</v>
      </c>
      <c r="C4129">
        <v>5197.0173000000004</v>
      </c>
      <c r="D4129">
        <v>5148.3666000000003</v>
      </c>
      <c r="E4129">
        <v>5186.9165999999996</v>
      </c>
      <c r="F4129">
        <v>5162.4443000000001</v>
      </c>
      <c r="O4129">
        <v>5197.0173000000004</v>
      </c>
      <c r="P4129">
        <v>5186.9165999999996</v>
      </c>
    </row>
    <row r="4130" spans="1:16" x14ac:dyDescent="0.25">
      <c r="A4130" s="9">
        <v>44554</v>
      </c>
      <c r="B4130">
        <v>5189.2173000000003</v>
      </c>
      <c r="C4130">
        <v>5189.6619000000001</v>
      </c>
      <c r="D4130">
        <v>5140.7097999999996</v>
      </c>
      <c r="E4130">
        <v>5156.0636999999997</v>
      </c>
      <c r="F4130">
        <v>5189.2173000000003</v>
      </c>
      <c r="O4130">
        <v>5189.6619000000001</v>
      </c>
      <c r="P4130">
        <v>5156.0636999999997</v>
      </c>
    </row>
    <row r="4131" spans="1:16" x14ac:dyDescent="0.25">
      <c r="A4131" s="9">
        <v>44557</v>
      </c>
      <c r="B4131">
        <v>5159.5511999999999</v>
      </c>
      <c r="C4131">
        <v>5204.6184999999996</v>
      </c>
      <c r="D4131">
        <v>5159.5511999999999</v>
      </c>
      <c r="E4131">
        <v>5186.5717999999997</v>
      </c>
      <c r="F4131">
        <v>5159.5511999999999</v>
      </c>
      <c r="O4131">
        <v>5204.6184999999996</v>
      </c>
      <c r="P4131">
        <v>5186.5717999999997</v>
      </c>
    </row>
    <row r="4132" spans="1:16" x14ac:dyDescent="0.25">
      <c r="A4132" s="9">
        <v>44558</v>
      </c>
      <c r="B4132">
        <v>5187.8864000000003</v>
      </c>
      <c r="C4132">
        <v>5188.3154000000004</v>
      </c>
      <c r="D4132">
        <v>5139.8019999999997</v>
      </c>
      <c r="E4132">
        <v>5160.6194999999998</v>
      </c>
      <c r="F4132">
        <v>5187.8864000000003</v>
      </c>
      <c r="O4132">
        <v>5188.3154000000004</v>
      </c>
      <c r="P4132">
        <v>5160.6194999999998</v>
      </c>
    </row>
    <row r="4133" spans="1:16" x14ac:dyDescent="0.25">
      <c r="A4133" s="9">
        <v>44559</v>
      </c>
      <c r="B4133">
        <v>5157.2478000000001</v>
      </c>
      <c r="C4133">
        <v>5162.0807000000004</v>
      </c>
      <c r="D4133">
        <v>5139.0358999999999</v>
      </c>
      <c r="E4133">
        <v>5145.0328</v>
      </c>
      <c r="F4133">
        <v>5157.2478000000001</v>
      </c>
      <c r="O4133">
        <v>5162.0807000000004</v>
      </c>
      <c r="P4133">
        <v>5145.0328</v>
      </c>
    </row>
    <row r="4134" spans="1:16" x14ac:dyDescent="0.25">
      <c r="A4134" s="9">
        <v>44560</v>
      </c>
      <c r="B4134">
        <v>5144.3967000000002</v>
      </c>
      <c r="C4134">
        <v>5166.5844999999999</v>
      </c>
      <c r="D4134">
        <v>5143.2331000000004</v>
      </c>
      <c r="E4134">
        <v>5158.3534</v>
      </c>
      <c r="F4134">
        <v>5144.3967000000002</v>
      </c>
      <c r="O4134">
        <v>5166.5844999999999</v>
      </c>
      <c r="P4134">
        <v>5158.3534</v>
      </c>
    </row>
    <row r="4135" spans="1:16" x14ac:dyDescent="0.25">
      <c r="A4135" s="9">
        <v>44561</v>
      </c>
      <c r="B4135">
        <v>5160.5720000000001</v>
      </c>
      <c r="C4135">
        <v>5217.7138000000004</v>
      </c>
      <c r="D4135">
        <v>5156.2728999999999</v>
      </c>
      <c r="E4135">
        <v>5209.9022999999997</v>
      </c>
      <c r="F4135">
        <v>5160.5720000000001</v>
      </c>
      <c r="O4135">
        <v>5217.7138000000004</v>
      </c>
      <c r="P4135">
        <v>5209.9022999999997</v>
      </c>
    </row>
    <row r="4136" spans="1:16" x14ac:dyDescent="0.25">
      <c r="A4136" s="9">
        <v>44565</v>
      </c>
      <c r="B4136">
        <v>5235.9327999999996</v>
      </c>
      <c r="C4136">
        <v>5284.0567000000001</v>
      </c>
      <c r="D4136">
        <v>5230.3986999999997</v>
      </c>
      <c r="E4136">
        <v>5272.7556000000004</v>
      </c>
      <c r="F4136">
        <v>5235.9327999999996</v>
      </c>
      <c r="O4136">
        <v>5284.0567000000001</v>
      </c>
      <c r="P4136">
        <v>5272.7556000000004</v>
      </c>
    </row>
    <row r="4137" spans="1:16" x14ac:dyDescent="0.25">
      <c r="A4137" s="9">
        <v>44566</v>
      </c>
      <c r="B4137">
        <v>5257.4125999999997</v>
      </c>
      <c r="C4137">
        <v>5272.9902000000002</v>
      </c>
      <c r="D4137">
        <v>5223.6084000000001</v>
      </c>
      <c r="E4137">
        <v>5258.0069000000003</v>
      </c>
      <c r="F4137">
        <v>5257.4125999999997</v>
      </c>
      <c r="O4137">
        <v>5272.9902000000002</v>
      </c>
      <c r="P4137">
        <v>5258.0069000000003</v>
      </c>
    </row>
    <row r="4138" spans="1:16" x14ac:dyDescent="0.25">
      <c r="A4138" s="9">
        <v>44567</v>
      </c>
      <c r="B4138">
        <v>5242.0675000000001</v>
      </c>
      <c r="C4138">
        <v>5284.4363000000003</v>
      </c>
      <c r="D4138">
        <v>5237.6589000000004</v>
      </c>
      <c r="E4138">
        <v>5281.6172999999999</v>
      </c>
      <c r="F4138">
        <v>5242.0675000000001</v>
      </c>
      <c r="O4138">
        <v>5284.4363000000003</v>
      </c>
      <c r="P4138">
        <v>5281.6172999999999</v>
      </c>
    </row>
    <row r="4139" spans="1:16" x14ac:dyDescent="0.25">
      <c r="A4139" s="9">
        <v>44568</v>
      </c>
      <c r="B4139">
        <v>5277.5235000000002</v>
      </c>
      <c r="C4139">
        <v>5347.4736999999996</v>
      </c>
      <c r="D4139">
        <v>5277.5235000000002</v>
      </c>
      <c r="E4139">
        <v>5296.2817999999997</v>
      </c>
      <c r="F4139">
        <v>5277.5235000000002</v>
      </c>
      <c r="O4139">
        <v>5347.4736999999996</v>
      </c>
      <c r="P4139">
        <v>5296.2817999999997</v>
      </c>
    </row>
    <row r="4140" spans="1:16" x14ac:dyDescent="0.25">
      <c r="A4140" s="9">
        <v>44571</v>
      </c>
      <c r="B4140">
        <v>5293.7861000000003</v>
      </c>
      <c r="C4140">
        <v>5348.7701999999999</v>
      </c>
      <c r="D4140">
        <v>5289.3235000000004</v>
      </c>
      <c r="E4140">
        <v>5347.8285999999998</v>
      </c>
      <c r="F4140">
        <v>5293.7861000000003</v>
      </c>
      <c r="O4140">
        <v>5348.7701999999999</v>
      </c>
      <c r="P4140">
        <v>5347.8285999999998</v>
      </c>
    </row>
    <row r="4141" spans="1:16" x14ac:dyDescent="0.25">
      <c r="A4141" s="9">
        <v>44572</v>
      </c>
      <c r="B4141">
        <v>5340.9912000000004</v>
      </c>
      <c r="C4141">
        <v>5400.6135999999997</v>
      </c>
      <c r="D4141">
        <v>5338.6183000000001</v>
      </c>
      <c r="E4141">
        <v>5371.9026000000003</v>
      </c>
      <c r="F4141">
        <v>5340.9912000000004</v>
      </c>
      <c r="O4141">
        <v>5400.6135999999997</v>
      </c>
      <c r="P4141">
        <v>5371.9026000000003</v>
      </c>
    </row>
    <row r="4142" spans="1:16" x14ac:dyDescent="0.25">
      <c r="A4142" s="9">
        <v>44573</v>
      </c>
      <c r="B4142">
        <v>5365.8796000000002</v>
      </c>
      <c r="C4142">
        <v>5366.3963999999996</v>
      </c>
      <c r="D4142">
        <v>5306.7839000000004</v>
      </c>
      <c r="E4142">
        <v>5347.7160999999996</v>
      </c>
      <c r="F4142">
        <v>5365.8796000000002</v>
      </c>
      <c r="O4142">
        <v>5366.3963999999996</v>
      </c>
      <c r="P4142">
        <v>5347.7160999999996</v>
      </c>
    </row>
    <row r="4143" spans="1:16" x14ac:dyDescent="0.25">
      <c r="A4143" s="9">
        <v>44574</v>
      </c>
      <c r="B4143">
        <v>5346.2272999999996</v>
      </c>
      <c r="C4143">
        <v>5386.6418999999996</v>
      </c>
      <c r="D4143">
        <v>5329.9490999999998</v>
      </c>
      <c r="E4143">
        <v>5331.4973</v>
      </c>
      <c r="F4143">
        <v>5346.2272999999996</v>
      </c>
      <c r="O4143">
        <v>5386.6418999999996</v>
      </c>
      <c r="P4143">
        <v>5331.4973</v>
      </c>
    </row>
    <row r="4144" spans="1:16" x14ac:dyDescent="0.25">
      <c r="A4144" s="9">
        <v>44575</v>
      </c>
      <c r="B4144">
        <v>5309.7882</v>
      </c>
      <c r="C4144">
        <v>5310.2257</v>
      </c>
      <c r="D4144">
        <v>5233.3303999999998</v>
      </c>
      <c r="E4144">
        <v>5235.9777000000004</v>
      </c>
      <c r="F4144">
        <v>5309.7882</v>
      </c>
      <c r="O4144">
        <v>5310.2257</v>
      </c>
      <c r="P4144">
        <v>5235.9777000000004</v>
      </c>
    </row>
    <row r="4145" spans="1:16" x14ac:dyDescent="0.25">
      <c r="A4145" s="9">
        <v>44578</v>
      </c>
      <c r="B4145">
        <v>5238.6126000000004</v>
      </c>
      <c r="C4145">
        <v>5267.4137000000001</v>
      </c>
      <c r="D4145">
        <v>5234.0559000000003</v>
      </c>
      <c r="E4145">
        <v>5251.1608999999999</v>
      </c>
      <c r="F4145">
        <v>5238.6126000000004</v>
      </c>
      <c r="O4145">
        <v>5267.4137000000001</v>
      </c>
      <c r="P4145">
        <v>5251.1608999999999</v>
      </c>
    </row>
    <row r="4146" spans="1:16" x14ac:dyDescent="0.25">
      <c r="A4146" s="9">
        <v>44579</v>
      </c>
      <c r="B4146">
        <v>5257.6671999999999</v>
      </c>
      <c r="C4146">
        <v>5321.2160000000003</v>
      </c>
      <c r="D4146">
        <v>5237.5282999999999</v>
      </c>
      <c r="E4146">
        <v>5303.1782999999996</v>
      </c>
      <c r="F4146">
        <v>5257.6671999999999</v>
      </c>
      <c r="O4146">
        <v>5321.2160000000003</v>
      </c>
      <c r="P4146">
        <v>5303.1782999999996</v>
      </c>
    </row>
    <row r="4147" spans="1:16" x14ac:dyDescent="0.25">
      <c r="A4147" s="9">
        <v>44580</v>
      </c>
      <c r="B4147">
        <v>5305.4758000000002</v>
      </c>
      <c r="C4147">
        <v>5363.2069000000001</v>
      </c>
      <c r="D4147">
        <v>5301.0429000000004</v>
      </c>
      <c r="E4147">
        <v>5338.3387000000002</v>
      </c>
      <c r="F4147">
        <v>5305.4758000000002</v>
      </c>
      <c r="O4147">
        <v>5363.2069000000001</v>
      </c>
      <c r="P4147">
        <v>5338.3387000000002</v>
      </c>
    </row>
    <row r="4148" spans="1:16" x14ac:dyDescent="0.25">
      <c r="A4148" s="9">
        <v>44581</v>
      </c>
      <c r="B4148">
        <v>5340.9052000000001</v>
      </c>
      <c r="C4148">
        <v>5375.8518999999997</v>
      </c>
      <c r="D4148">
        <v>5300.3882999999996</v>
      </c>
      <c r="E4148">
        <v>5318.1382999999996</v>
      </c>
      <c r="F4148">
        <v>5340.9052000000001</v>
      </c>
      <c r="O4148">
        <v>5375.8518999999997</v>
      </c>
      <c r="P4148">
        <v>5318.1382999999996</v>
      </c>
    </row>
    <row r="4149" spans="1:16" x14ac:dyDescent="0.25">
      <c r="A4149" s="9">
        <v>44582</v>
      </c>
      <c r="B4149">
        <v>5314.4053000000004</v>
      </c>
      <c r="C4149">
        <v>5322.0046000000002</v>
      </c>
      <c r="D4149">
        <v>5262.9881999999998</v>
      </c>
      <c r="E4149">
        <v>5276.7259000000004</v>
      </c>
      <c r="F4149">
        <v>5314.4053000000004</v>
      </c>
      <c r="O4149">
        <v>5322.0046000000002</v>
      </c>
      <c r="P4149">
        <v>5276.7259000000004</v>
      </c>
    </row>
    <row r="4150" spans="1:16" x14ac:dyDescent="0.25">
      <c r="A4150" s="9">
        <v>44585</v>
      </c>
      <c r="B4150">
        <v>5258.0784000000003</v>
      </c>
      <c r="C4150">
        <v>5286.1143000000002</v>
      </c>
      <c r="D4150">
        <v>5209.6805999999997</v>
      </c>
      <c r="E4150">
        <v>5252.3922000000002</v>
      </c>
      <c r="F4150">
        <v>5258.0784000000003</v>
      </c>
      <c r="O4150">
        <v>5286.1143000000002</v>
      </c>
      <c r="P4150">
        <v>5252.3922000000002</v>
      </c>
    </row>
    <row r="4151" spans="1:16" x14ac:dyDescent="0.25">
      <c r="A4151" s="9">
        <v>44586</v>
      </c>
      <c r="B4151">
        <v>5224.2794000000004</v>
      </c>
      <c r="C4151">
        <v>5229.0253000000002</v>
      </c>
      <c r="D4151">
        <v>5070.317</v>
      </c>
      <c r="E4151">
        <v>5070.7303000000002</v>
      </c>
      <c r="F4151">
        <v>5224.2794000000004</v>
      </c>
      <c r="O4151">
        <v>5229.0253000000002</v>
      </c>
      <c r="P4151">
        <v>5070.7303000000002</v>
      </c>
    </row>
    <row r="4152" spans="1:16" x14ac:dyDescent="0.25">
      <c r="A4152" s="9">
        <v>44587</v>
      </c>
      <c r="B4152">
        <v>5078.8549000000003</v>
      </c>
      <c r="C4152">
        <v>5121.6000999999997</v>
      </c>
      <c r="D4152">
        <v>5053.5176000000001</v>
      </c>
      <c r="E4152">
        <v>5102.6571999999996</v>
      </c>
      <c r="F4152">
        <v>5078.8549000000003</v>
      </c>
      <c r="O4152">
        <v>5121.6000999999997</v>
      </c>
      <c r="P4152">
        <v>5102.6571999999996</v>
      </c>
    </row>
    <row r="4153" spans="1:16" x14ac:dyDescent="0.25">
      <c r="A4153" s="9">
        <v>44588</v>
      </c>
      <c r="B4153">
        <v>5104.7932000000001</v>
      </c>
      <c r="C4153">
        <v>5114.1908000000003</v>
      </c>
      <c r="D4153">
        <v>5033.8783999999996</v>
      </c>
      <c r="E4153">
        <v>5033.8933999999999</v>
      </c>
      <c r="F4153">
        <v>5104.7932000000001</v>
      </c>
      <c r="O4153">
        <v>5114.1908000000003</v>
      </c>
      <c r="P4153">
        <v>5033.8933999999999</v>
      </c>
    </row>
    <row r="4154" spans="1:16" x14ac:dyDescent="0.25">
      <c r="A4154" s="9">
        <v>44589</v>
      </c>
      <c r="B4154">
        <v>5056.4053000000004</v>
      </c>
      <c r="C4154">
        <v>5065.5253000000002</v>
      </c>
      <c r="D4154">
        <v>4973.5842000000002</v>
      </c>
      <c r="E4154">
        <v>5009.7413999999999</v>
      </c>
      <c r="F4154">
        <v>5056.4053000000004</v>
      </c>
      <c r="O4154">
        <v>5065.5253000000002</v>
      </c>
      <c r="P4154">
        <v>5009.7413999999999</v>
      </c>
    </row>
    <row r="4155" spans="1:16" x14ac:dyDescent="0.25">
      <c r="A4155" s="9">
        <v>44599</v>
      </c>
      <c r="B4155">
        <v>5050.9755999999998</v>
      </c>
      <c r="C4155">
        <v>5147.7147999999997</v>
      </c>
      <c r="D4155">
        <v>5050.9755999999998</v>
      </c>
      <c r="E4155">
        <v>5140.6036000000004</v>
      </c>
      <c r="F4155">
        <v>5050.9755999999998</v>
      </c>
      <c r="O4155">
        <v>5147.7147999999997</v>
      </c>
      <c r="P4155">
        <v>5140.6036000000004</v>
      </c>
    </row>
    <row r="4156" spans="1:16" x14ac:dyDescent="0.25">
      <c r="A4156" s="9">
        <v>44600</v>
      </c>
      <c r="B4156">
        <v>5154.0240000000003</v>
      </c>
      <c r="C4156">
        <v>5254.5344999999998</v>
      </c>
      <c r="D4156">
        <v>5149.9947000000002</v>
      </c>
      <c r="E4156">
        <v>5254.5344999999998</v>
      </c>
      <c r="F4156">
        <v>5154.0240000000003</v>
      </c>
      <c r="O4156">
        <v>5254.5344999999998</v>
      </c>
      <c r="P4156">
        <v>5254.5344999999998</v>
      </c>
    </row>
    <row r="4157" spans="1:16" x14ac:dyDescent="0.25">
      <c r="A4157" s="9">
        <v>44601</v>
      </c>
      <c r="B4157">
        <v>5252.3887000000004</v>
      </c>
      <c r="C4157">
        <v>5302.7394999999997</v>
      </c>
      <c r="D4157">
        <v>5237.5577000000003</v>
      </c>
      <c r="E4157">
        <v>5278.9268000000002</v>
      </c>
      <c r="F4157">
        <v>5252.3887000000004</v>
      </c>
      <c r="O4157">
        <v>5302.7394999999997</v>
      </c>
      <c r="P4157">
        <v>5278.9268000000002</v>
      </c>
    </row>
    <row r="4158" spans="1:16" x14ac:dyDescent="0.25">
      <c r="A4158" s="9">
        <v>44602</v>
      </c>
      <c r="B4158">
        <v>5264.9083000000001</v>
      </c>
      <c r="C4158">
        <v>5336.7452999999996</v>
      </c>
      <c r="D4158">
        <v>5239.9362000000001</v>
      </c>
      <c r="E4158">
        <v>5336.1947</v>
      </c>
      <c r="F4158">
        <v>5264.9083000000001</v>
      </c>
      <c r="O4158">
        <v>5336.7452999999996</v>
      </c>
      <c r="P4158">
        <v>5336.1947</v>
      </c>
    </row>
    <row r="4159" spans="1:16" x14ac:dyDescent="0.25">
      <c r="A4159" s="9">
        <v>44603</v>
      </c>
      <c r="B4159">
        <v>5332.5888000000004</v>
      </c>
      <c r="C4159">
        <v>5382.1908999999996</v>
      </c>
      <c r="D4159">
        <v>5321.1109999999999</v>
      </c>
      <c r="E4159">
        <v>5325.3022000000001</v>
      </c>
      <c r="F4159">
        <v>5332.5888000000004</v>
      </c>
      <c r="O4159">
        <v>5382.1908999999996</v>
      </c>
      <c r="P4159">
        <v>5325.3022000000001</v>
      </c>
    </row>
    <row r="4160" spans="1:16" x14ac:dyDescent="0.25">
      <c r="A4160" s="9">
        <v>44606</v>
      </c>
      <c r="B4160">
        <v>5310.1813000000002</v>
      </c>
      <c r="C4160">
        <v>5317.1907000000001</v>
      </c>
      <c r="D4160">
        <v>5227.5883999999996</v>
      </c>
      <c r="E4160">
        <v>5242.9058999999997</v>
      </c>
      <c r="F4160">
        <v>5310.1813000000002</v>
      </c>
      <c r="O4160">
        <v>5317.1907000000001</v>
      </c>
      <c r="P4160">
        <v>5242.9058999999997</v>
      </c>
    </row>
    <row r="4161" spans="1:16" x14ac:dyDescent="0.25">
      <c r="A4161" s="9">
        <v>44607</v>
      </c>
      <c r="B4161">
        <v>5241.2749000000003</v>
      </c>
      <c r="C4161">
        <v>5247.9044000000004</v>
      </c>
      <c r="D4161">
        <v>5187.3549000000003</v>
      </c>
      <c r="E4161">
        <v>5221.0933000000005</v>
      </c>
      <c r="F4161">
        <v>5241.2749000000003</v>
      </c>
      <c r="O4161">
        <v>5247.9044000000004</v>
      </c>
      <c r="P4161">
        <v>5221.0933000000005</v>
      </c>
    </row>
    <row r="4162" spans="1:16" x14ac:dyDescent="0.25">
      <c r="A4162" s="9">
        <v>44608</v>
      </c>
      <c r="B4162">
        <v>5232.2654000000002</v>
      </c>
      <c r="C4162">
        <v>5271.0460999999996</v>
      </c>
      <c r="D4162">
        <v>5228.1707999999999</v>
      </c>
      <c r="E4162">
        <v>5268.1763000000001</v>
      </c>
      <c r="F4162">
        <v>5232.2654000000002</v>
      </c>
      <c r="O4162">
        <v>5271.0460999999996</v>
      </c>
      <c r="P4162">
        <v>5268.1763000000001</v>
      </c>
    </row>
    <row r="4163" spans="1:16" x14ac:dyDescent="0.25">
      <c r="A4163" s="9">
        <v>44609</v>
      </c>
      <c r="B4163">
        <v>5263.5658999999996</v>
      </c>
      <c r="C4163">
        <v>5264.9561000000003</v>
      </c>
      <c r="D4163">
        <v>5229.8109000000004</v>
      </c>
      <c r="E4163">
        <v>5244.6058999999996</v>
      </c>
      <c r="F4163">
        <v>5263.5658999999996</v>
      </c>
      <c r="O4163">
        <v>5264.9561000000003</v>
      </c>
      <c r="P4163">
        <v>5244.6058999999996</v>
      </c>
    </row>
    <row r="4164" spans="1:16" x14ac:dyDescent="0.25">
      <c r="A4164" s="9">
        <v>44610</v>
      </c>
      <c r="B4164">
        <v>5228.9013999999997</v>
      </c>
      <c r="C4164">
        <v>5345.8989000000001</v>
      </c>
      <c r="D4164">
        <v>5220.6877999999997</v>
      </c>
      <c r="E4164">
        <v>5345.1593999999996</v>
      </c>
      <c r="F4164">
        <v>5228.9013999999997</v>
      </c>
      <c r="O4164">
        <v>5345.8989000000001</v>
      </c>
      <c r="P4164">
        <v>5345.1593999999996</v>
      </c>
    </row>
    <row r="4165" spans="1:16" x14ac:dyDescent="0.25">
      <c r="A4165" s="9">
        <v>44613</v>
      </c>
      <c r="B4165">
        <v>5347.6333000000004</v>
      </c>
      <c r="C4165">
        <v>5386.7710999999999</v>
      </c>
      <c r="D4165">
        <v>5316.8284999999996</v>
      </c>
      <c r="E4165">
        <v>5379.5402999999997</v>
      </c>
      <c r="F4165">
        <v>5347.6333000000004</v>
      </c>
      <c r="O4165">
        <v>5386.7710999999999</v>
      </c>
      <c r="P4165">
        <v>5379.5402999999997</v>
      </c>
    </row>
    <row r="4166" spans="1:16" x14ac:dyDescent="0.25">
      <c r="A4166" s="9">
        <v>44614</v>
      </c>
      <c r="B4166">
        <v>5347.0077000000001</v>
      </c>
      <c r="C4166">
        <v>5364.0573999999997</v>
      </c>
      <c r="D4166">
        <v>5297.4885999999997</v>
      </c>
      <c r="E4166">
        <v>5334.1764000000003</v>
      </c>
      <c r="F4166">
        <v>5347.0077000000001</v>
      </c>
      <c r="O4166">
        <v>5364.0573999999997</v>
      </c>
      <c r="P4166">
        <v>5334.1764000000003</v>
      </c>
    </row>
    <row r="4167" spans="1:16" x14ac:dyDescent="0.25">
      <c r="A4167" s="9">
        <v>44615</v>
      </c>
      <c r="B4167">
        <v>5332.8964999999998</v>
      </c>
      <c r="C4167">
        <v>5345.29</v>
      </c>
      <c r="D4167">
        <v>5289.5797000000002</v>
      </c>
      <c r="E4167">
        <v>5319.4470000000001</v>
      </c>
      <c r="F4167">
        <v>5332.8964999999998</v>
      </c>
      <c r="O4167">
        <v>5345.29</v>
      </c>
      <c r="P4167">
        <v>5319.4470000000001</v>
      </c>
    </row>
    <row r="4168" spans="1:16" x14ac:dyDescent="0.25">
      <c r="A4168" s="9">
        <v>44616</v>
      </c>
      <c r="B4168">
        <v>5302.8696</v>
      </c>
      <c r="C4168">
        <v>5318.4724999999999</v>
      </c>
      <c r="D4168">
        <v>5171.3525</v>
      </c>
      <c r="E4168">
        <v>5216.4931999999999</v>
      </c>
      <c r="F4168">
        <v>5302.8696</v>
      </c>
      <c r="O4168">
        <v>5318.4724999999999</v>
      </c>
      <c r="P4168">
        <v>5216.4931999999999</v>
      </c>
    </row>
    <row r="4169" spans="1:16" x14ac:dyDescent="0.25">
      <c r="A4169" s="9">
        <v>44617</v>
      </c>
      <c r="B4169">
        <v>5230.7986000000001</v>
      </c>
      <c r="C4169">
        <v>5280.4306999999999</v>
      </c>
      <c r="D4169">
        <v>5187.3999000000003</v>
      </c>
      <c r="E4169">
        <v>5215.192</v>
      </c>
      <c r="F4169">
        <v>5230.7986000000001</v>
      </c>
      <c r="O4169">
        <v>5280.4306999999999</v>
      </c>
      <c r="P4169">
        <v>5215.192</v>
      </c>
    </row>
    <row r="4170" spans="1:16" x14ac:dyDescent="0.25">
      <c r="A4170" s="9">
        <v>44620</v>
      </c>
      <c r="B4170">
        <v>5214.2298000000001</v>
      </c>
      <c r="C4170">
        <v>5220.9849999999997</v>
      </c>
      <c r="D4170">
        <v>5155.8981999999996</v>
      </c>
      <c r="E4170">
        <v>5219.1451999999999</v>
      </c>
      <c r="F4170">
        <v>5214.2298000000001</v>
      </c>
      <c r="O4170">
        <v>5220.9849999999997</v>
      </c>
      <c r="P4170">
        <v>5219.1451999999999</v>
      </c>
    </row>
    <row r="4171" spans="1:16" x14ac:dyDescent="0.25">
      <c r="A4171" s="9">
        <v>44621</v>
      </c>
      <c r="B4171">
        <v>5230.2903999999999</v>
      </c>
      <c r="C4171">
        <v>5268.7262000000001</v>
      </c>
      <c r="D4171">
        <v>5206.7512999999999</v>
      </c>
      <c r="E4171">
        <v>5263.5753999999997</v>
      </c>
      <c r="F4171">
        <v>5230.2903999999999</v>
      </c>
      <c r="O4171">
        <v>5268.7262000000001</v>
      </c>
      <c r="P4171">
        <v>5263.5753999999997</v>
      </c>
    </row>
    <row r="4172" spans="1:16" x14ac:dyDescent="0.25">
      <c r="A4172" s="9">
        <v>44622</v>
      </c>
      <c r="B4172">
        <v>5260.5652</v>
      </c>
      <c r="C4172">
        <v>5303.5971</v>
      </c>
      <c r="D4172">
        <v>5253.2933999999996</v>
      </c>
      <c r="E4172">
        <v>5298.6480000000001</v>
      </c>
      <c r="F4172">
        <v>5260.5652</v>
      </c>
      <c r="O4172">
        <v>5303.5971</v>
      </c>
      <c r="P4172">
        <v>5298.6480000000001</v>
      </c>
    </row>
    <row r="4173" spans="1:16" x14ac:dyDescent="0.25">
      <c r="A4173" s="9">
        <v>44623</v>
      </c>
      <c r="B4173">
        <v>5311.6507000000001</v>
      </c>
      <c r="C4173">
        <v>5364.4612999999999</v>
      </c>
      <c r="D4173">
        <v>5311.4</v>
      </c>
      <c r="E4173">
        <v>5355.0093999999999</v>
      </c>
      <c r="F4173">
        <v>5311.6507000000001</v>
      </c>
      <c r="O4173">
        <v>5364.4612999999999</v>
      </c>
      <c r="P4173">
        <v>5355.0093999999999</v>
      </c>
    </row>
    <row r="4174" spans="1:16" x14ac:dyDescent="0.25">
      <c r="A4174" s="9">
        <v>44624</v>
      </c>
      <c r="B4174">
        <v>5336.9492</v>
      </c>
      <c r="C4174">
        <v>5365.8653999999997</v>
      </c>
      <c r="D4174">
        <v>5282.299</v>
      </c>
      <c r="E4174">
        <v>5329.2221</v>
      </c>
      <c r="F4174">
        <v>5336.9492</v>
      </c>
      <c r="O4174">
        <v>5365.8653999999997</v>
      </c>
      <c r="P4174">
        <v>5329.2221</v>
      </c>
    </row>
    <row r="4175" spans="1:16" x14ac:dyDescent="0.25">
      <c r="A4175" s="9">
        <v>44627</v>
      </c>
      <c r="B4175">
        <v>5344.1629999999996</v>
      </c>
      <c r="C4175">
        <v>5356.6644999999999</v>
      </c>
      <c r="D4175">
        <v>5253.2987999999996</v>
      </c>
      <c r="E4175">
        <v>5271.5195000000003</v>
      </c>
      <c r="F4175">
        <v>5344.1629999999996</v>
      </c>
      <c r="O4175">
        <v>5356.6644999999999</v>
      </c>
      <c r="P4175">
        <v>5271.5195000000003</v>
      </c>
    </row>
    <row r="4176" spans="1:16" x14ac:dyDescent="0.25">
      <c r="A4176" s="9">
        <v>44628</v>
      </c>
      <c r="B4176">
        <v>5253.7505000000001</v>
      </c>
      <c r="C4176">
        <v>5255.8257000000003</v>
      </c>
      <c r="D4176">
        <v>5088.2142000000003</v>
      </c>
      <c r="E4176">
        <v>5090.0852000000004</v>
      </c>
      <c r="F4176">
        <v>5253.7505000000001</v>
      </c>
      <c r="O4176">
        <v>5255.8257000000003</v>
      </c>
      <c r="P4176">
        <v>5090.0852000000004</v>
      </c>
    </row>
    <row r="4177" spans="1:16" x14ac:dyDescent="0.25">
      <c r="A4177" s="9">
        <v>44629</v>
      </c>
      <c r="B4177">
        <v>5107.3567000000003</v>
      </c>
      <c r="C4177">
        <v>5142.7129000000004</v>
      </c>
      <c r="D4177">
        <v>4866.5369000000001</v>
      </c>
      <c r="E4177">
        <v>5024.8136000000004</v>
      </c>
      <c r="F4177">
        <v>5107.3567000000003</v>
      </c>
      <c r="O4177">
        <v>5142.7129000000004</v>
      </c>
      <c r="P4177">
        <v>5024.8136000000004</v>
      </c>
    </row>
    <row r="4178" spans="1:16" x14ac:dyDescent="0.25">
      <c r="A4178" s="9">
        <v>44630</v>
      </c>
      <c r="B4178">
        <v>5078.0950000000003</v>
      </c>
      <c r="C4178">
        <v>5132.5888999999997</v>
      </c>
      <c r="D4178">
        <v>5024.8914999999997</v>
      </c>
      <c r="E4178">
        <v>5087.3540999999996</v>
      </c>
      <c r="F4178">
        <v>5078.0950000000003</v>
      </c>
      <c r="O4178">
        <v>5132.5888999999997</v>
      </c>
      <c r="P4178">
        <v>5087.3540999999996</v>
      </c>
    </row>
    <row r="4179" spans="1:16" x14ac:dyDescent="0.25">
      <c r="A4179" s="9">
        <v>44631</v>
      </c>
      <c r="B4179">
        <v>5048.5401000000002</v>
      </c>
      <c r="C4179">
        <v>5126.2478000000001</v>
      </c>
      <c r="D4179">
        <v>4969.5334000000003</v>
      </c>
      <c r="E4179">
        <v>5120.3065999999999</v>
      </c>
      <c r="F4179">
        <v>5048.5401000000002</v>
      </c>
      <c r="O4179">
        <v>5126.2478000000001</v>
      </c>
      <c r="P4179">
        <v>5120.3065999999999</v>
      </c>
    </row>
    <row r="4180" spans="1:16" x14ac:dyDescent="0.25">
      <c r="A4180" s="9">
        <v>44634</v>
      </c>
      <c r="B4180">
        <v>5078.2452000000003</v>
      </c>
      <c r="C4180">
        <v>5150.3536999999997</v>
      </c>
      <c r="D4180">
        <v>5009.3136000000004</v>
      </c>
      <c r="E4180">
        <v>5009.3136000000004</v>
      </c>
      <c r="F4180">
        <v>5078.2452000000003</v>
      </c>
      <c r="O4180">
        <v>5150.3536999999997</v>
      </c>
      <c r="P4180">
        <v>5009.3136000000004</v>
      </c>
    </row>
    <row r="4181" spans="1:16" x14ac:dyDescent="0.25">
      <c r="A4181" s="9">
        <v>44635</v>
      </c>
      <c r="B4181">
        <v>4974.1202000000003</v>
      </c>
      <c r="C4181">
        <v>4974.7536</v>
      </c>
      <c r="D4181">
        <v>4699.8653999999997</v>
      </c>
      <c r="E4181">
        <v>4699.8653999999997</v>
      </c>
      <c r="F4181">
        <v>4974.1202000000003</v>
      </c>
      <c r="O4181">
        <v>4974.7536</v>
      </c>
      <c r="P4181">
        <v>4699.8653999999997</v>
      </c>
    </row>
    <row r="4182" spans="1:16" x14ac:dyDescent="0.25">
      <c r="A4182" s="9">
        <v>44636</v>
      </c>
      <c r="B4182">
        <v>4759.5622999999996</v>
      </c>
      <c r="C4182">
        <v>4829.1247999999996</v>
      </c>
      <c r="D4182">
        <v>4606.2017999999998</v>
      </c>
      <c r="E4182">
        <v>4811.5429999999997</v>
      </c>
      <c r="F4182">
        <v>4759.5622999999996</v>
      </c>
      <c r="O4182">
        <v>4829.1247999999996</v>
      </c>
      <c r="P4182">
        <v>4811.5429999999997</v>
      </c>
    </row>
    <row r="4183" spans="1:16" x14ac:dyDescent="0.25">
      <c r="A4183" s="9">
        <v>44637</v>
      </c>
      <c r="B4183">
        <v>4876.7179999999998</v>
      </c>
      <c r="C4183">
        <v>4958.5541000000003</v>
      </c>
      <c r="D4183">
        <v>4862.7349999999997</v>
      </c>
      <c r="E4183">
        <v>4896.5771000000004</v>
      </c>
      <c r="F4183">
        <v>4876.7179999999998</v>
      </c>
      <c r="O4183">
        <v>4958.5541000000003</v>
      </c>
      <c r="P4183">
        <v>4896.5771000000004</v>
      </c>
    </row>
    <row r="4184" spans="1:16" x14ac:dyDescent="0.25">
      <c r="A4184" s="9">
        <v>44638</v>
      </c>
      <c r="B4184">
        <v>4887.5244000000002</v>
      </c>
      <c r="C4184">
        <v>5034.2831999999999</v>
      </c>
      <c r="D4184">
        <v>4875.5240000000003</v>
      </c>
      <c r="E4184">
        <v>5025.4993000000004</v>
      </c>
      <c r="F4184">
        <v>4887.5244000000002</v>
      </c>
      <c r="O4184">
        <v>5034.2831999999999</v>
      </c>
      <c r="P4184">
        <v>5025.4993000000004</v>
      </c>
    </row>
    <row r="4185" spans="1:16" x14ac:dyDescent="0.25">
      <c r="A4185" s="9">
        <v>44641</v>
      </c>
      <c r="B4185">
        <v>5028.1661000000004</v>
      </c>
      <c r="C4185">
        <v>5066.4449000000004</v>
      </c>
      <c r="D4185">
        <v>4994.5298000000003</v>
      </c>
      <c r="E4185">
        <v>5046.4549999999999</v>
      </c>
      <c r="F4185">
        <v>5028.1661000000004</v>
      </c>
      <c r="O4185">
        <v>5066.4449000000004</v>
      </c>
      <c r="P4185">
        <v>5046.4549999999999</v>
      </c>
    </row>
    <row r="4186" spans="1:16" x14ac:dyDescent="0.25">
      <c r="A4186" s="9">
        <v>44642</v>
      </c>
      <c r="B4186">
        <v>5035.2120999999997</v>
      </c>
      <c r="C4186">
        <v>5153.9862000000003</v>
      </c>
      <c r="D4186">
        <v>5027.2611999999999</v>
      </c>
      <c r="E4186">
        <v>5131.9306999999999</v>
      </c>
      <c r="F4186">
        <v>5035.2120999999997</v>
      </c>
      <c r="O4186">
        <v>5153.9862000000003</v>
      </c>
      <c r="P4186">
        <v>5131.9306999999999</v>
      </c>
    </row>
    <row r="4187" spans="1:16" x14ac:dyDescent="0.25">
      <c r="A4187" s="9">
        <v>44643</v>
      </c>
      <c r="B4187">
        <v>5123.4571999999998</v>
      </c>
      <c r="C4187">
        <v>5162.2240000000002</v>
      </c>
      <c r="D4187">
        <v>5086.0847000000003</v>
      </c>
      <c r="E4187">
        <v>5145.7512999999999</v>
      </c>
      <c r="F4187">
        <v>5123.4571999999998</v>
      </c>
      <c r="O4187">
        <v>5162.2240000000002</v>
      </c>
      <c r="P4187">
        <v>5145.7512999999999</v>
      </c>
    </row>
    <row r="4188" spans="1:16" x14ac:dyDescent="0.25">
      <c r="A4188" s="9">
        <v>44644</v>
      </c>
      <c r="B4188">
        <v>5123.4924000000001</v>
      </c>
      <c r="C4188">
        <v>5153.7888000000003</v>
      </c>
      <c r="D4188">
        <v>5108.4714000000004</v>
      </c>
      <c r="E4188">
        <v>5128.4378999999999</v>
      </c>
      <c r="F4188">
        <v>5123.4924000000001</v>
      </c>
      <c r="O4188">
        <v>5153.7888000000003</v>
      </c>
      <c r="P4188">
        <v>5128.4378999999999</v>
      </c>
    </row>
    <row r="4189" spans="1:16" x14ac:dyDescent="0.25">
      <c r="A4189" s="9">
        <v>44645</v>
      </c>
      <c r="B4189">
        <v>5119.3995000000004</v>
      </c>
      <c r="C4189">
        <v>5189.4007000000001</v>
      </c>
      <c r="D4189">
        <v>5111.8257999999996</v>
      </c>
      <c r="E4189">
        <v>5124.2885999999999</v>
      </c>
      <c r="F4189">
        <v>5119.3995000000004</v>
      </c>
      <c r="O4189">
        <v>5189.4007000000001</v>
      </c>
      <c r="P4189">
        <v>5124.2885999999999</v>
      </c>
    </row>
    <row r="4190" spans="1:16" x14ac:dyDescent="0.25">
      <c r="A4190" s="9">
        <v>44648</v>
      </c>
      <c r="B4190">
        <v>5105.0607</v>
      </c>
      <c r="C4190">
        <v>5206.4534999999996</v>
      </c>
      <c r="D4190">
        <v>5072.9534999999996</v>
      </c>
      <c r="E4190">
        <v>5187.1652999999997</v>
      </c>
      <c r="F4190">
        <v>5105.0607</v>
      </c>
      <c r="O4190">
        <v>5206.4534999999996</v>
      </c>
      <c r="P4190">
        <v>5187.1652999999997</v>
      </c>
    </row>
    <row r="4191" spans="1:16" x14ac:dyDescent="0.25">
      <c r="A4191" s="9">
        <v>44649</v>
      </c>
      <c r="B4191">
        <v>5178.6779999999999</v>
      </c>
      <c r="C4191">
        <v>5197.4013000000004</v>
      </c>
      <c r="D4191">
        <v>5148.2240000000002</v>
      </c>
      <c r="E4191">
        <v>5177.7105000000001</v>
      </c>
      <c r="F4191">
        <v>5178.6779999999999</v>
      </c>
      <c r="O4191">
        <v>5197.4013000000004</v>
      </c>
      <c r="P4191">
        <v>5177.7105000000001</v>
      </c>
    </row>
    <row r="4192" spans="1:16" x14ac:dyDescent="0.25">
      <c r="A4192" s="9">
        <v>44650</v>
      </c>
      <c r="B4192">
        <v>5175.7204000000002</v>
      </c>
      <c r="C4192">
        <v>5244.5808999999999</v>
      </c>
      <c r="D4192">
        <v>5171.9664000000002</v>
      </c>
      <c r="E4192">
        <v>5244.3886000000002</v>
      </c>
      <c r="F4192">
        <v>5175.7204000000002</v>
      </c>
      <c r="O4192">
        <v>5244.5808999999999</v>
      </c>
      <c r="P4192">
        <v>5244.3886000000002</v>
      </c>
    </row>
    <row r="4193" spans="1:16" x14ac:dyDescent="0.25">
      <c r="A4193" s="9">
        <v>44651</v>
      </c>
      <c r="B4193">
        <v>5242.1621999999998</v>
      </c>
      <c r="C4193">
        <v>5348.4804000000004</v>
      </c>
      <c r="D4193">
        <v>5240.2460000000001</v>
      </c>
      <c r="E4193">
        <v>5303.2837</v>
      </c>
      <c r="F4193">
        <v>5242.1621999999998</v>
      </c>
      <c r="O4193">
        <v>5348.4804000000004</v>
      </c>
      <c r="P4193">
        <v>5303.2837</v>
      </c>
    </row>
    <row r="4194" spans="1:16" x14ac:dyDescent="0.25">
      <c r="A4194" s="9">
        <v>44652</v>
      </c>
      <c r="B4194">
        <v>5270.6931999999997</v>
      </c>
      <c r="C4194">
        <v>5363.4888000000001</v>
      </c>
      <c r="D4194">
        <v>5262.0846000000001</v>
      </c>
      <c r="E4194">
        <v>5357.4278000000004</v>
      </c>
      <c r="F4194">
        <v>5270.6931999999997</v>
      </c>
      <c r="O4194">
        <v>5363.4888000000001</v>
      </c>
      <c r="P4194">
        <v>5357.4278000000004</v>
      </c>
    </row>
    <row r="4195" spans="1:16" x14ac:dyDescent="0.25">
      <c r="A4195" s="9">
        <v>44657</v>
      </c>
      <c r="B4195">
        <v>5365.1234999999997</v>
      </c>
      <c r="C4195">
        <v>5453.7462999999998</v>
      </c>
      <c r="D4195">
        <v>5339.5852999999997</v>
      </c>
      <c r="E4195">
        <v>5447.7716</v>
      </c>
      <c r="F4195">
        <v>5365.1234999999997</v>
      </c>
      <c r="O4195">
        <v>5453.7462999999998</v>
      </c>
      <c r="P4195">
        <v>5447.7716</v>
      </c>
    </row>
    <row r="4196" spans="1:16" x14ac:dyDescent="0.25">
      <c r="A4196" s="9">
        <v>44658</v>
      </c>
      <c r="B4196">
        <v>5408.2743</v>
      </c>
      <c r="C4196">
        <v>5442.1196</v>
      </c>
      <c r="D4196">
        <v>5342.3424000000005</v>
      </c>
      <c r="E4196">
        <v>5342.5239000000001</v>
      </c>
      <c r="F4196">
        <v>5408.2743</v>
      </c>
      <c r="O4196">
        <v>5442.1196</v>
      </c>
      <c r="P4196">
        <v>5342.5239000000001</v>
      </c>
    </row>
    <row r="4197" spans="1:16" x14ac:dyDescent="0.25">
      <c r="A4197" s="9">
        <v>44659</v>
      </c>
      <c r="B4197">
        <v>5349.5556999999999</v>
      </c>
      <c r="C4197">
        <v>5400.7830000000004</v>
      </c>
      <c r="D4197">
        <v>5285.1459000000004</v>
      </c>
      <c r="E4197">
        <v>5399.5349999999999</v>
      </c>
      <c r="F4197">
        <v>5349.5556999999999</v>
      </c>
      <c r="O4197">
        <v>5400.7830000000004</v>
      </c>
      <c r="P4197">
        <v>5399.5349999999999</v>
      </c>
    </row>
    <row r="4198" spans="1:16" x14ac:dyDescent="0.25">
      <c r="A4198" s="9">
        <v>44662</v>
      </c>
      <c r="B4198">
        <v>5371.4048000000003</v>
      </c>
      <c r="C4198">
        <v>5376.7214000000004</v>
      </c>
      <c r="D4198">
        <v>5262.6049999999996</v>
      </c>
      <c r="E4198">
        <v>5280.0060999999996</v>
      </c>
      <c r="F4198">
        <v>5371.4048000000003</v>
      </c>
      <c r="O4198">
        <v>5376.7214000000004</v>
      </c>
      <c r="P4198">
        <v>5280.0060999999996</v>
      </c>
    </row>
    <row r="4199" spans="1:16" x14ac:dyDescent="0.25">
      <c r="A4199" s="9">
        <v>44663</v>
      </c>
      <c r="B4199">
        <v>5269.9605000000001</v>
      </c>
      <c r="C4199">
        <v>5301.3244000000004</v>
      </c>
      <c r="D4199">
        <v>5203.9344000000001</v>
      </c>
      <c r="E4199">
        <v>5264.8158999999996</v>
      </c>
      <c r="F4199">
        <v>5269.9605000000001</v>
      </c>
      <c r="O4199">
        <v>5301.3244000000004</v>
      </c>
      <c r="P4199">
        <v>5264.8158999999996</v>
      </c>
    </row>
    <row r="4200" spans="1:16" x14ac:dyDescent="0.25">
      <c r="A4200" s="9">
        <v>44664</v>
      </c>
      <c r="B4200">
        <v>5245.9713000000002</v>
      </c>
      <c r="C4200">
        <v>5323.9267</v>
      </c>
      <c r="D4200">
        <v>5205.3733000000002</v>
      </c>
      <c r="E4200">
        <v>5254.4666999999999</v>
      </c>
      <c r="F4200">
        <v>5245.9713000000002</v>
      </c>
      <c r="O4200">
        <v>5323.9267</v>
      </c>
      <c r="P4200">
        <v>5254.4666999999999</v>
      </c>
    </row>
    <row r="4201" spans="1:16" x14ac:dyDescent="0.25">
      <c r="A4201" s="9">
        <v>44665</v>
      </c>
      <c r="B4201">
        <v>5274.7246999999998</v>
      </c>
      <c r="C4201">
        <v>5399.2111000000004</v>
      </c>
      <c r="D4201">
        <v>5259.6023999999998</v>
      </c>
      <c r="E4201">
        <v>5379.7853999999998</v>
      </c>
      <c r="F4201">
        <v>5274.7246999999998</v>
      </c>
      <c r="O4201">
        <v>5399.2111000000004</v>
      </c>
      <c r="P4201">
        <v>5379.7853999999998</v>
      </c>
    </row>
    <row r="4202" spans="1:16" x14ac:dyDescent="0.25">
      <c r="A4202" s="9">
        <v>44666</v>
      </c>
      <c r="B4202">
        <v>5368.9812000000002</v>
      </c>
      <c r="C4202">
        <v>5439.6584999999995</v>
      </c>
      <c r="D4202">
        <v>5325.4371000000001</v>
      </c>
      <c r="E4202">
        <v>5347.8981000000003</v>
      </c>
      <c r="F4202">
        <v>5368.9812000000002</v>
      </c>
      <c r="O4202">
        <v>5439.6584999999995</v>
      </c>
      <c r="P4202">
        <v>5347.8981000000003</v>
      </c>
    </row>
    <row r="4203" spans="1:16" x14ac:dyDescent="0.25">
      <c r="A4203" s="9">
        <v>44669</v>
      </c>
      <c r="B4203">
        <v>5297.7920000000004</v>
      </c>
      <c r="C4203">
        <v>5341.2713000000003</v>
      </c>
      <c r="D4203">
        <v>5263.4160000000002</v>
      </c>
      <c r="E4203">
        <v>5276.5600999999997</v>
      </c>
      <c r="F4203">
        <v>5297.7920000000004</v>
      </c>
      <c r="O4203">
        <v>5341.2713000000003</v>
      </c>
      <c r="P4203">
        <v>5276.5600999999997</v>
      </c>
    </row>
    <row r="4204" spans="1:16" x14ac:dyDescent="0.25">
      <c r="A4204" s="9">
        <v>44670</v>
      </c>
      <c r="B4204">
        <v>5278.1850999999997</v>
      </c>
      <c r="C4204">
        <v>5346.5607</v>
      </c>
      <c r="D4204">
        <v>5238.9264000000003</v>
      </c>
      <c r="E4204">
        <v>5338.5267000000003</v>
      </c>
      <c r="F4204">
        <v>5278.1850999999997</v>
      </c>
      <c r="O4204">
        <v>5346.5607</v>
      </c>
      <c r="P4204">
        <v>5338.5267000000003</v>
      </c>
    </row>
    <row r="4205" spans="1:16" x14ac:dyDescent="0.25">
      <c r="A4205" s="9">
        <v>44671</v>
      </c>
      <c r="B4205">
        <v>5321.4683000000005</v>
      </c>
      <c r="C4205">
        <v>5331.9382999999998</v>
      </c>
      <c r="D4205">
        <v>5166.5331999999999</v>
      </c>
      <c r="E4205">
        <v>5182.9115000000002</v>
      </c>
      <c r="F4205">
        <v>5321.4683000000005</v>
      </c>
      <c r="O4205">
        <v>5331.9382999999998</v>
      </c>
      <c r="P4205">
        <v>5182.9115000000002</v>
      </c>
    </row>
    <row r="4206" spans="1:16" x14ac:dyDescent="0.25">
      <c r="A4206" s="9">
        <v>44672</v>
      </c>
      <c r="B4206">
        <v>5176.6512000000002</v>
      </c>
      <c r="C4206">
        <v>5207.7206999999999</v>
      </c>
      <c r="D4206">
        <v>5047.2978999999996</v>
      </c>
      <c r="E4206">
        <v>5062.8474999999999</v>
      </c>
      <c r="F4206">
        <v>5176.6512000000002</v>
      </c>
      <c r="O4206">
        <v>5207.7206999999999</v>
      </c>
      <c r="P4206">
        <v>5062.8474999999999</v>
      </c>
    </row>
    <row r="4207" spans="1:16" x14ac:dyDescent="0.25">
      <c r="A4207" s="9">
        <v>44673</v>
      </c>
      <c r="B4207">
        <v>5039.0126</v>
      </c>
      <c r="C4207">
        <v>5154.2582000000002</v>
      </c>
      <c r="D4207">
        <v>5014.3329999999996</v>
      </c>
      <c r="E4207">
        <v>5128.3990000000003</v>
      </c>
      <c r="F4207">
        <v>5039.0126</v>
      </c>
      <c r="O4207">
        <v>5154.2582000000002</v>
      </c>
      <c r="P4207">
        <v>5128.3990000000003</v>
      </c>
    </row>
    <row r="4208" spans="1:16" x14ac:dyDescent="0.25">
      <c r="A4208" s="9">
        <v>44676</v>
      </c>
      <c r="B4208">
        <v>5057.9998999999998</v>
      </c>
      <c r="C4208">
        <v>5057.9998999999998</v>
      </c>
      <c r="D4208">
        <v>4858.6673000000001</v>
      </c>
      <c r="E4208">
        <v>4859.1572999999999</v>
      </c>
      <c r="F4208">
        <v>5057.9998999999998</v>
      </c>
      <c r="O4208">
        <v>5057.9998999999998</v>
      </c>
      <c r="P4208">
        <v>4859.1572999999999</v>
      </c>
    </row>
    <row r="4209" spans="1:16" x14ac:dyDescent="0.25">
      <c r="A4209" s="9">
        <v>44677</v>
      </c>
      <c r="B4209">
        <v>4857.6133</v>
      </c>
      <c r="C4209">
        <v>4899.5015999999996</v>
      </c>
      <c r="D4209">
        <v>4753.8386</v>
      </c>
      <c r="E4209">
        <v>4766.7064</v>
      </c>
      <c r="F4209">
        <v>4857.6133</v>
      </c>
      <c r="O4209">
        <v>4899.5015999999996</v>
      </c>
      <c r="P4209">
        <v>4766.7064</v>
      </c>
    </row>
    <row r="4210" spans="1:16" x14ac:dyDescent="0.25">
      <c r="A4210" s="9">
        <v>44678</v>
      </c>
      <c r="B4210">
        <v>4720.6683999999996</v>
      </c>
      <c r="C4210">
        <v>4820.8503000000001</v>
      </c>
      <c r="D4210">
        <v>4675.2165999999997</v>
      </c>
      <c r="E4210">
        <v>4820.5909000000001</v>
      </c>
      <c r="F4210">
        <v>4720.6683999999996</v>
      </c>
      <c r="O4210">
        <v>4820.8503000000001</v>
      </c>
      <c r="P4210">
        <v>4820.5909000000001</v>
      </c>
    </row>
    <row r="4211" spans="1:16" x14ac:dyDescent="0.25">
      <c r="A4211" s="7">
        <v>44679</v>
      </c>
      <c r="B4211">
        <v>4806.5295999999998</v>
      </c>
      <c r="C4211">
        <v>4905.7999</v>
      </c>
      <c r="D4211">
        <v>4796.0613999999996</v>
      </c>
      <c r="E4211">
        <v>4883.1702999999998</v>
      </c>
      <c r="F4211">
        <v>4806.5295999999998</v>
      </c>
      <c r="O4211">
        <v>4905.7999</v>
      </c>
      <c r="P4211">
        <v>4883.1702999999998</v>
      </c>
    </row>
    <row r="4213" spans="1:16" x14ac:dyDescent="0.25">
      <c r="A4213" s="3" t="s">
        <v>12</v>
      </c>
    </row>
  </sheetData>
  <mergeCells count="1">
    <mergeCell ref="H28:I28"/>
  </mergeCells>
  <phoneticPr fontId="6"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C3A2D-B0CF-4B97-BD11-E44F704285C5}">
  <dimension ref="A1:I18"/>
  <sheetViews>
    <sheetView workbookViewId="0">
      <selection activeCell="B5" sqref="B5"/>
    </sheetView>
  </sheetViews>
  <sheetFormatPr defaultRowHeight="14.4" x14ac:dyDescent="0.25"/>
  <cols>
    <col min="1" max="16384" width="8.88671875" style="13"/>
  </cols>
  <sheetData>
    <row r="1" spans="1:9" x14ac:dyDescent="0.25">
      <c r="A1" s="13" t="s">
        <v>50</v>
      </c>
    </row>
    <row r="2" spans="1:9" ht="15" thickBot="1" x14ac:dyDescent="0.3"/>
    <row r="3" spans="1:9" x14ac:dyDescent="0.25">
      <c r="A3" s="16" t="s">
        <v>49</v>
      </c>
      <c r="B3" s="16"/>
    </row>
    <row r="4" spans="1:9" x14ac:dyDescent="0.25">
      <c r="A4" s="13" t="s">
        <v>48</v>
      </c>
      <c r="B4" s="13">
        <v>0.99965301155001718</v>
      </c>
    </row>
    <row r="5" spans="1:9" x14ac:dyDescent="0.25">
      <c r="A5" s="13" t="s">
        <v>47</v>
      </c>
      <c r="B5" s="13">
        <v>0.99930614350101876</v>
      </c>
    </row>
    <row r="6" spans="1:9" x14ac:dyDescent="0.25">
      <c r="A6" s="13" t="s">
        <v>46</v>
      </c>
      <c r="B6" s="13">
        <v>0.99930597857197212</v>
      </c>
    </row>
    <row r="7" spans="1:9" x14ac:dyDescent="0.25">
      <c r="A7" s="13" t="s">
        <v>34</v>
      </c>
      <c r="B7" s="13">
        <v>33.033935095960715</v>
      </c>
    </row>
    <row r="8" spans="1:9" ht="15" thickBot="1" x14ac:dyDescent="0.3">
      <c r="A8" s="14" t="s">
        <v>45</v>
      </c>
      <c r="B8" s="14">
        <v>4209</v>
      </c>
    </row>
    <row r="10" spans="1:9" ht="15" thickBot="1" x14ac:dyDescent="0.3">
      <c r="A10" s="13" t="s">
        <v>44</v>
      </c>
    </row>
    <row r="11" spans="1:9" x14ac:dyDescent="0.25">
      <c r="A11" s="15"/>
      <c r="B11" s="15" t="s">
        <v>43</v>
      </c>
      <c r="C11" s="15" t="s">
        <v>42</v>
      </c>
      <c r="D11" s="15" t="s">
        <v>41</v>
      </c>
      <c r="E11" s="15" t="s">
        <v>40</v>
      </c>
      <c r="F11" s="15" t="s">
        <v>39</v>
      </c>
    </row>
    <row r="12" spans="1:9" x14ac:dyDescent="0.25">
      <c r="A12" s="13" t="s">
        <v>38</v>
      </c>
      <c r="B12" s="13">
        <v>1</v>
      </c>
      <c r="C12" s="13">
        <v>6611835367.6219282</v>
      </c>
      <c r="D12" s="13">
        <v>6611835367.6219282</v>
      </c>
      <c r="E12" s="13">
        <v>6059006.3678604225</v>
      </c>
      <c r="F12" s="13">
        <v>0</v>
      </c>
    </row>
    <row r="13" spans="1:9" x14ac:dyDescent="0.25">
      <c r="A13" s="13" t="s">
        <v>37</v>
      </c>
      <c r="B13" s="13">
        <v>4207</v>
      </c>
      <c r="C13" s="13">
        <v>4590850.3313568775</v>
      </c>
      <c r="D13" s="13">
        <v>1091.2408679241448</v>
      </c>
    </row>
    <row r="14" spans="1:9" ht="15" thickBot="1" x14ac:dyDescent="0.3">
      <c r="A14" s="14" t="s">
        <v>36</v>
      </c>
      <c r="B14" s="14">
        <v>4208</v>
      </c>
      <c r="C14" s="14">
        <v>6616426217.9532852</v>
      </c>
      <c r="D14" s="14"/>
      <c r="E14" s="14"/>
      <c r="F14" s="14"/>
    </row>
    <row r="15" spans="1:9" ht="15" thickBot="1" x14ac:dyDescent="0.3"/>
    <row r="16" spans="1:9" x14ac:dyDescent="0.25">
      <c r="A16" s="15"/>
      <c r="B16" s="15" t="s">
        <v>35</v>
      </c>
      <c r="C16" s="15" t="s">
        <v>34</v>
      </c>
      <c r="D16" s="15" t="s">
        <v>33</v>
      </c>
      <c r="E16" s="15" t="s">
        <v>32</v>
      </c>
      <c r="F16" s="15" t="s">
        <v>31</v>
      </c>
      <c r="G16" s="15" t="s">
        <v>30</v>
      </c>
      <c r="H16" s="15" t="s">
        <v>29</v>
      </c>
      <c r="I16" s="15" t="s">
        <v>28</v>
      </c>
    </row>
    <row r="17" spans="1:9" x14ac:dyDescent="0.25">
      <c r="A17" s="13" t="s">
        <v>27</v>
      </c>
      <c r="B17" s="13">
        <v>-3.8049075062017437</v>
      </c>
      <c r="C17" s="13">
        <v>1.4411373164542589</v>
      </c>
      <c r="D17" s="13">
        <v>-2.6402116319930222</v>
      </c>
      <c r="E17" s="13">
        <v>8.3160266027375081E-3</v>
      </c>
      <c r="F17" s="13">
        <v>-6.6302976112274123</v>
      </c>
      <c r="G17" s="13">
        <v>-0.979517401176075</v>
      </c>
      <c r="H17" s="13">
        <v>-6.6302976112274123</v>
      </c>
      <c r="I17" s="13">
        <v>-0.979517401176075</v>
      </c>
    </row>
    <row r="18" spans="1:9" ht="15" thickBot="1" x14ac:dyDescent="0.3">
      <c r="A18" s="14" t="s">
        <v>10</v>
      </c>
      <c r="B18" s="14">
        <v>0.99237375022283913</v>
      </c>
      <c r="C18" s="14">
        <v>4.0315733298809669E-4</v>
      </c>
      <c r="D18" s="14">
        <v>2461.5048990120667</v>
      </c>
      <c r="E18" s="14">
        <v>0</v>
      </c>
      <c r="F18" s="14">
        <v>0.99158334897072553</v>
      </c>
      <c r="G18" s="14">
        <v>0.99316415147495274</v>
      </c>
      <c r="H18" s="14">
        <v>0.99158334897072553</v>
      </c>
      <c r="I18" s="14">
        <v>0.99316415147495274</v>
      </c>
    </row>
  </sheetData>
  <phoneticPr fontId="6"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4125D-38DE-49DD-A660-08AAEDB8DA2E}">
  <dimension ref="A1:I18"/>
  <sheetViews>
    <sheetView workbookViewId="0">
      <selection activeCell="E29" sqref="E29"/>
    </sheetView>
  </sheetViews>
  <sheetFormatPr defaultRowHeight="13.2" x14ac:dyDescent="0.25"/>
  <sheetData>
    <row r="1" spans="1:9" x14ac:dyDescent="0.25">
      <c r="A1" t="s">
        <v>50</v>
      </c>
    </row>
    <row r="2" spans="1:9" ht="13.8" thickBot="1" x14ac:dyDescent="0.3"/>
    <row r="3" spans="1:9" x14ac:dyDescent="0.25">
      <c r="A3" s="22" t="s">
        <v>49</v>
      </c>
      <c r="B3" s="22"/>
    </row>
    <row r="4" spans="1:9" x14ac:dyDescent="0.25">
      <c r="A4" s="17" t="s">
        <v>48</v>
      </c>
      <c r="B4" s="17">
        <v>0.9994939517233915</v>
      </c>
    </row>
    <row r="5" spans="1:9" x14ac:dyDescent="0.25">
      <c r="A5" s="17" t="s">
        <v>47</v>
      </c>
      <c r="B5" s="17">
        <v>0.99898815953164133</v>
      </c>
    </row>
    <row r="6" spans="1:9" x14ac:dyDescent="0.25">
      <c r="A6" s="17" t="s">
        <v>46</v>
      </c>
      <c r="B6" s="17">
        <v>0.99898791901810002</v>
      </c>
    </row>
    <row r="7" spans="1:9" x14ac:dyDescent="0.25">
      <c r="A7" s="18" t="s">
        <v>34</v>
      </c>
      <c r="B7" s="17">
        <v>39.891604387419413</v>
      </c>
    </row>
    <row r="8" spans="1:9" ht="13.8" thickBot="1" x14ac:dyDescent="0.3">
      <c r="A8" s="19" t="s">
        <v>45</v>
      </c>
      <c r="B8" s="20">
        <v>4209</v>
      </c>
    </row>
    <row r="10" spans="1:9" ht="13.8" thickBot="1" x14ac:dyDescent="0.3">
      <c r="A10" t="s">
        <v>44</v>
      </c>
    </row>
    <row r="11" spans="1:9" x14ac:dyDescent="0.25">
      <c r="A11" s="21"/>
      <c r="B11" s="21" t="s">
        <v>43</v>
      </c>
      <c r="C11" s="21" t="s">
        <v>42</v>
      </c>
      <c r="D11" s="21" t="s">
        <v>41</v>
      </c>
      <c r="E11" s="21" t="s">
        <v>40</v>
      </c>
      <c r="F11" s="21" t="s">
        <v>39</v>
      </c>
    </row>
    <row r="12" spans="1:9" x14ac:dyDescent="0.25">
      <c r="A12" s="18" t="s">
        <v>38</v>
      </c>
      <c r="B12" s="17">
        <v>1</v>
      </c>
      <c r="C12" s="17">
        <v>6609731450.1500511</v>
      </c>
      <c r="D12" s="17">
        <v>6609731450.1500511</v>
      </c>
      <c r="E12" s="17">
        <v>4153563.055218698</v>
      </c>
      <c r="F12" s="17">
        <v>0</v>
      </c>
    </row>
    <row r="13" spans="1:9" x14ac:dyDescent="0.25">
      <c r="A13" s="18" t="s">
        <v>37</v>
      </c>
      <c r="B13" s="17">
        <v>4207</v>
      </c>
      <c r="C13" s="17">
        <v>6694767.8032342121</v>
      </c>
      <c r="D13" s="17">
        <v>1591.3401006023798</v>
      </c>
      <c r="E13" s="17"/>
      <c r="F13" s="17"/>
    </row>
    <row r="14" spans="1:9" ht="13.8" thickBot="1" x14ac:dyDescent="0.3">
      <c r="A14" s="19" t="s">
        <v>36</v>
      </c>
      <c r="B14" s="20">
        <v>4208</v>
      </c>
      <c r="C14" s="20">
        <v>6616426217.9532852</v>
      </c>
      <c r="D14" s="20"/>
      <c r="E14" s="20"/>
      <c r="F14" s="20"/>
    </row>
    <row r="15" spans="1:9" ht="13.8" thickBot="1" x14ac:dyDescent="0.3"/>
    <row r="16" spans="1:9" x14ac:dyDescent="0.25">
      <c r="A16" s="21"/>
      <c r="B16" s="21" t="s">
        <v>35</v>
      </c>
      <c r="C16" s="21" t="s">
        <v>34</v>
      </c>
      <c r="D16" s="21" t="s">
        <v>33</v>
      </c>
      <c r="E16" s="21" t="s">
        <v>32</v>
      </c>
      <c r="F16" s="21" t="s">
        <v>31</v>
      </c>
      <c r="G16" s="21" t="s">
        <v>30</v>
      </c>
      <c r="H16" s="21" t="s">
        <v>29</v>
      </c>
      <c r="I16" s="21" t="s">
        <v>28</v>
      </c>
    </row>
    <row r="17" spans="1:9" x14ac:dyDescent="0.25">
      <c r="A17" s="17" t="s">
        <v>27</v>
      </c>
      <c r="B17" s="17">
        <v>1.4953487737011528</v>
      </c>
      <c r="C17" s="17">
        <v>1.7381193961191523</v>
      </c>
      <c r="D17" s="17">
        <v>0.86032569283787164</v>
      </c>
      <c r="E17" s="17">
        <v>0.3896585583391311</v>
      </c>
      <c r="F17" s="17">
        <v>-1.9122830231291617</v>
      </c>
      <c r="G17" s="17">
        <v>4.9029805705314669</v>
      </c>
      <c r="H17" s="17">
        <v>-1.9122830231291617</v>
      </c>
      <c r="I17" s="17">
        <v>4.9029805705314669</v>
      </c>
    </row>
    <row r="18" spans="1:9" ht="13.8" thickBot="1" x14ac:dyDescent="0.3">
      <c r="A18" s="19" t="s">
        <v>10</v>
      </c>
      <c r="B18" s="20">
        <v>1.0084184901383866</v>
      </c>
      <c r="C18" s="20">
        <v>4.9480080357509426E-4</v>
      </c>
      <c r="D18" s="20">
        <v>2038.0292086274719</v>
      </c>
      <c r="E18" s="20">
        <v>0</v>
      </c>
      <c r="F18" s="20">
        <v>1.0074484192933546</v>
      </c>
      <c r="G18" s="20">
        <v>1.0093885609834186</v>
      </c>
      <c r="H18" s="20">
        <v>1.0074484192933546</v>
      </c>
      <c r="I18" s="20">
        <v>1.0093885609834186</v>
      </c>
    </row>
  </sheetData>
  <phoneticPr fontId="6"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0FCAD-F42A-412F-AF1D-FDEDDCBBD811}">
  <dimension ref="A1:I18"/>
  <sheetViews>
    <sheetView workbookViewId="0">
      <selection activeCell="F26" sqref="F26"/>
    </sheetView>
  </sheetViews>
  <sheetFormatPr defaultRowHeight="13.2" x14ac:dyDescent="0.25"/>
  <sheetData>
    <row r="1" spans="1:9" x14ac:dyDescent="0.25">
      <c r="A1" t="s">
        <v>50</v>
      </c>
    </row>
    <row r="2" spans="1:9" ht="13.8" thickBot="1" x14ac:dyDescent="0.3"/>
    <row r="3" spans="1:9" x14ac:dyDescent="0.25">
      <c r="A3" s="22" t="s">
        <v>49</v>
      </c>
      <c r="B3" s="22"/>
    </row>
    <row r="4" spans="1:9" x14ac:dyDescent="0.25">
      <c r="A4" s="17" t="s">
        <v>48</v>
      </c>
      <c r="B4" s="17">
        <v>0.9990565001789814</v>
      </c>
    </row>
    <row r="5" spans="1:9" x14ac:dyDescent="0.25">
      <c r="A5" s="17" t="s">
        <v>47</v>
      </c>
      <c r="B5" s="17">
        <v>0.99811389054987498</v>
      </c>
    </row>
    <row r="6" spans="1:9" x14ac:dyDescent="0.25">
      <c r="A6" s="17" t="s">
        <v>46</v>
      </c>
      <c r="B6" s="17">
        <v>0.99811344222340714</v>
      </c>
    </row>
    <row r="7" spans="1:9" x14ac:dyDescent="0.25">
      <c r="A7" s="18" t="s">
        <v>34</v>
      </c>
      <c r="B7" s="17">
        <v>54.463923801876255</v>
      </c>
    </row>
    <row r="8" spans="1:9" ht="13.8" thickBot="1" x14ac:dyDescent="0.3">
      <c r="A8" s="19" t="s">
        <v>45</v>
      </c>
      <c r="B8" s="20">
        <v>4209</v>
      </c>
    </row>
    <row r="10" spans="1:9" ht="13.8" thickBot="1" x14ac:dyDescent="0.3">
      <c r="A10" t="s">
        <v>44</v>
      </c>
    </row>
    <row r="11" spans="1:9" x14ac:dyDescent="0.25">
      <c r="A11" s="21"/>
      <c r="B11" s="21" t="s">
        <v>43</v>
      </c>
      <c r="C11" s="21" t="s">
        <v>42</v>
      </c>
      <c r="D11" s="21" t="s">
        <v>41</v>
      </c>
      <c r="E11" s="21" t="s">
        <v>40</v>
      </c>
      <c r="F11" s="21" t="s">
        <v>39</v>
      </c>
    </row>
    <row r="12" spans="1:9" x14ac:dyDescent="0.25">
      <c r="A12" s="18" t="s">
        <v>38</v>
      </c>
      <c r="B12" s="17">
        <v>1</v>
      </c>
      <c r="C12" s="17">
        <v>6603946913.9375486</v>
      </c>
      <c r="D12" s="17">
        <v>6603946913.9375486</v>
      </c>
      <c r="E12" s="17">
        <v>2226310.4282017644</v>
      </c>
      <c r="F12" s="17">
        <v>0</v>
      </c>
    </row>
    <row r="13" spans="1:9" x14ac:dyDescent="0.25">
      <c r="A13" s="18" t="s">
        <v>37</v>
      </c>
      <c r="B13" s="17">
        <v>4207</v>
      </c>
      <c r="C13" s="17">
        <v>12479304.015736923</v>
      </c>
      <c r="D13" s="17">
        <v>2966.3189958965827</v>
      </c>
      <c r="E13" s="17"/>
      <c r="F13" s="17"/>
    </row>
    <row r="14" spans="1:9" ht="13.8" thickBot="1" x14ac:dyDescent="0.3">
      <c r="A14" s="19" t="s">
        <v>36</v>
      </c>
      <c r="B14" s="20">
        <v>4208</v>
      </c>
      <c r="C14" s="20">
        <v>6616426217.9532852</v>
      </c>
      <c r="D14" s="20"/>
      <c r="E14" s="20"/>
      <c r="F14" s="20"/>
    </row>
    <row r="15" spans="1:9" ht="13.8" thickBot="1" x14ac:dyDescent="0.3"/>
    <row r="16" spans="1:9" x14ac:dyDescent="0.25">
      <c r="A16" s="21"/>
      <c r="B16" s="21" t="s">
        <v>35</v>
      </c>
      <c r="C16" s="21" t="s">
        <v>34</v>
      </c>
      <c r="D16" s="21" t="s">
        <v>33</v>
      </c>
      <c r="E16" s="21" t="s">
        <v>32</v>
      </c>
      <c r="F16" s="21" t="s">
        <v>31</v>
      </c>
      <c r="G16" s="21" t="s">
        <v>30</v>
      </c>
      <c r="H16" s="21" t="s">
        <v>29</v>
      </c>
      <c r="I16" s="21" t="s">
        <v>28</v>
      </c>
    </row>
    <row r="17" spans="1:9" x14ac:dyDescent="0.25">
      <c r="A17" s="17" t="s">
        <v>27</v>
      </c>
      <c r="B17" s="17">
        <v>0.93160432313698038</v>
      </c>
      <c r="C17" s="17">
        <v>2.3743132425958144</v>
      </c>
      <c r="D17" s="17">
        <v>0.39236790934900656</v>
      </c>
      <c r="E17" s="17">
        <v>0.69480627021519492</v>
      </c>
      <c r="F17" s="17">
        <v>-3.723303342682625</v>
      </c>
      <c r="G17" s="17">
        <v>5.5865119889565857</v>
      </c>
      <c r="H17" s="17">
        <v>-3.723303342682625</v>
      </c>
      <c r="I17" s="17">
        <v>5.5865119889565857</v>
      </c>
    </row>
    <row r="18" spans="1:9" ht="13.8" thickBot="1" x14ac:dyDescent="0.3">
      <c r="A18" s="19" t="s">
        <v>10</v>
      </c>
      <c r="B18" s="20">
        <v>0.99868992639594034</v>
      </c>
      <c r="C18" s="20">
        <v>6.693261748279396E-4</v>
      </c>
      <c r="D18" s="20">
        <v>1492.0825808921468</v>
      </c>
      <c r="E18" s="20">
        <v>0</v>
      </c>
      <c r="F18" s="20">
        <v>0.99737769366849538</v>
      </c>
      <c r="G18" s="20">
        <v>1.0000021591233854</v>
      </c>
      <c r="H18" s="20">
        <v>0.99737769366849538</v>
      </c>
      <c r="I18" s="20">
        <v>1.0000021591233854</v>
      </c>
    </row>
  </sheetData>
  <phoneticPr fontId="6"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7774C-B0C1-4DF0-B948-F2A6AE3E45D2}">
  <dimension ref="A1:I19"/>
  <sheetViews>
    <sheetView workbookViewId="0">
      <selection activeCell="F28" sqref="F28"/>
    </sheetView>
  </sheetViews>
  <sheetFormatPr defaultRowHeight="13.2" x14ac:dyDescent="0.25"/>
  <sheetData>
    <row r="1" spans="1:9" x14ac:dyDescent="0.25">
      <c r="A1" t="s">
        <v>50</v>
      </c>
    </row>
    <row r="2" spans="1:9" ht="13.8" thickBot="1" x14ac:dyDescent="0.3"/>
    <row r="3" spans="1:9" x14ac:dyDescent="0.25">
      <c r="A3" s="22" t="s">
        <v>49</v>
      </c>
      <c r="B3" s="22"/>
    </row>
    <row r="4" spans="1:9" x14ac:dyDescent="0.25">
      <c r="A4" s="17" t="s">
        <v>48</v>
      </c>
      <c r="B4" s="17">
        <v>0.99974610711925627</v>
      </c>
    </row>
    <row r="5" spans="1:9" x14ac:dyDescent="0.25">
      <c r="A5" s="17" t="s">
        <v>47</v>
      </c>
      <c r="B5" s="17">
        <v>0.99949227870010748</v>
      </c>
    </row>
    <row r="6" spans="1:9" x14ac:dyDescent="0.25">
      <c r="A6" s="17" t="s">
        <v>46</v>
      </c>
      <c r="B6" s="17">
        <v>0.99949203727295588</v>
      </c>
    </row>
    <row r="7" spans="1:9" x14ac:dyDescent="0.25">
      <c r="A7" s="18" t="s">
        <v>34</v>
      </c>
      <c r="B7" s="17">
        <v>28.261147675002395</v>
      </c>
    </row>
    <row r="8" spans="1:9" ht="13.8" thickBot="1" x14ac:dyDescent="0.3">
      <c r="A8" s="19" t="s">
        <v>45</v>
      </c>
      <c r="B8" s="20">
        <v>4209</v>
      </c>
    </row>
    <row r="10" spans="1:9" ht="13.8" thickBot="1" x14ac:dyDescent="0.3">
      <c r="A10" t="s">
        <v>44</v>
      </c>
    </row>
    <row r="11" spans="1:9" x14ac:dyDescent="0.25">
      <c r="A11" s="21"/>
      <c r="B11" s="21" t="s">
        <v>43</v>
      </c>
      <c r="C11" s="21" t="s">
        <v>42</v>
      </c>
      <c r="D11" s="21" t="s">
        <v>41</v>
      </c>
      <c r="E11" s="21" t="s">
        <v>40</v>
      </c>
      <c r="F11" s="21" t="s">
        <v>39</v>
      </c>
    </row>
    <row r="12" spans="1:9" x14ac:dyDescent="0.25">
      <c r="A12" s="18" t="s">
        <v>38</v>
      </c>
      <c r="B12" s="17">
        <v>2</v>
      </c>
      <c r="C12" s="17">
        <v>6613066917.4332628</v>
      </c>
      <c r="D12" s="17">
        <v>3306533458.7166314</v>
      </c>
      <c r="E12" s="17">
        <v>4139933.1927796411</v>
      </c>
      <c r="F12" s="17">
        <v>0</v>
      </c>
    </row>
    <row r="13" spans="1:9" x14ac:dyDescent="0.25">
      <c r="A13" s="18" t="s">
        <v>37</v>
      </c>
      <c r="B13" s="17">
        <v>4206</v>
      </c>
      <c r="C13" s="17">
        <v>3359300.5200222814</v>
      </c>
      <c r="D13" s="17">
        <v>798.69246790829322</v>
      </c>
      <c r="E13" s="17"/>
      <c r="F13" s="17"/>
    </row>
    <row r="14" spans="1:9" ht="13.8" thickBot="1" x14ac:dyDescent="0.3">
      <c r="A14" s="19" t="s">
        <v>36</v>
      </c>
      <c r="B14" s="20">
        <v>4208</v>
      </c>
      <c r="C14" s="20">
        <v>6616426217.9532852</v>
      </c>
      <c r="D14" s="20"/>
      <c r="E14" s="20"/>
      <c r="F14" s="20"/>
    </row>
    <row r="15" spans="1:9" ht="13.8" thickBot="1" x14ac:dyDescent="0.3"/>
    <row r="16" spans="1:9" x14ac:dyDescent="0.25">
      <c r="A16" s="21"/>
      <c r="B16" s="21" t="s">
        <v>35</v>
      </c>
      <c r="C16" s="21" t="s">
        <v>34</v>
      </c>
      <c r="D16" s="21" t="s">
        <v>33</v>
      </c>
      <c r="E16" s="21" t="s">
        <v>32</v>
      </c>
      <c r="F16" s="21" t="s">
        <v>31</v>
      </c>
      <c r="G16" s="21" t="s">
        <v>30</v>
      </c>
      <c r="H16" s="21" t="s">
        <v>29</v>
      </c>
      <c r="I16" s="21" t="s">
        <v>28</v>
      </c>
    </row>
    <row r="17" spans="1:9" x14ac:dyDescent="0.25">
      <c r="A17" s="17" t="s">
        <v>27</v>
      </c>
      <c r="B17" s="17">
        <v>-2.8181783602817632</v>
      </c>
      <c r="C17" s="17">
        <v>1.2331758999633839</v>
      </c>
      <c r="D17" s="17">
        <v>-2.2853011969869357</v>
      </c>
      <c r="E17" s="17">
        <v>2.2344717360519087E-2</v>
      </c>
      <c r="F17" s="17">
        <v>-5.2358544443905313</v>
      </c>
      <c r="G17" s="17">
        <v>-0.40050227617299505</v>
      </c>
      <c r="H17" s="17">
        <v>-5.2358544443905313</v>
      </c>
      <c r="I17" s="17">
        <v>-0.40050227617299505</v>
      </c>
    </row>
    <row r="18" spans="1:9" x14ac:dyDescent="0.25">
      <c r="A18" s="18" t="s">
        <v>10</v>
      </c>
      <c r="B18" s="17">
        <v>0.61743746966647928</v>
      </c>
      <c r="C18" s="17">
        <v>9.5544223077634691E-3</v>
      </c>
      <c r="D18" s="17">
        <v>64.623213186293739</v>
      </c>
      <c r="E18" s="17">
        <v>0</v>
      </c>
      <c r="F18" s="17">
        <v>0.59870575563311146</v>
      </c>
      <c r="G18" s="17">
        <v>0.6361691836998471</v>
      </c>
      <c r="H18" s="17">
        <v>0.59870575563311146</v>
      </c>
      <c r="I18" s="17">
        <v>0.6361691836998471</v>
      </c>
    </row>
    <row r="19" spans="1:9" ht="13.8" thickBot="1" x14ac:dyDescent="0.3">
      <c r="A19" s="19" t="s">
        <v>10</v>
      </c>
      <c r="B19" s="20">
        <v>0.38130743222134489</v>
      </c>
      <c r="C19" s="20">
        <v>9.7104436811636385E-3</v>
      </c>
      <c r="D19" s="20">
        <v>39.267766205266888</v>
      </c>
      <c r="E19" s="20">
        <v>1.3046807248671889E-287</v>
      </c>
      <c r="F19" s="20">
        <v>0.36226983389110545</v>
      </c>
      <c r="G19" s="20">
        <v>0.40034503055158432</v>
      </c>
      <c r="H19" s="20">
        <v>0.36226983389110545</v>
      </c>
      <c r="I19" s="20">
        <v>0.40034503055158432</v>
      </c>
    </row>
  </sheetData>
  <phoneticPr fontId="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B211B-081A-4069-B1F2-37B1AEFC0E89}">
  <dimension ref="A1:I19"/>
  <sheetViews>
    <sheetView workbookViewId="0">
      <selection activeCell="G29" sqref="G29"/>
    </sheetView>
  </sheetViews>
  <sheetFormatPr defaultRowHeight="13.2" x14ac:dyDescent="0.25"/>
  <sheetData>
    <row r="1" spans="1:9" x14ac:dyDescent="0.25">
      <c r="A1" t="s">
        <v>50</v>
      </c>
    </row>
    <row r="2" spans="1:9" ht="13.8" thickBot="1" x14ac:dyDescent="0.3"/>
    <row r="3" spans="1:9" x14ac:dyDescent="0.25">
      <c r="A3" s="22" t="s">
        <v>49</v>
      </c>
      <c r="B3" s="22"/>
    </row>
    <row r="4" spans="1:9" x14ac:dyDescent="0.25">
      <c r="A4" s="17" t="s">
        <v>48</v>
      </c>
      <c r="B4" s="17">
        <v>0.99949398367377351</v>
      </c>
    </row>
    <row r="5" spans="1:9" x14ac:dyDescent="0.25">
      <c r="A5" s="17" t="s">
        <v>47</v>
      </c>
      <c r="B5" s="17">
        <v>0.99898822340006954</v>
      </c>
    </row>
    <row r="6" spans="1:9" x14ac:dyDescent="0.25">
      <c r="A6" s="17" t="s">
        <v>46</v>
      </c>
      <c r="B6" s="17">
        <v>0.99898774228899001</v>
      </c>
    </row>
    <row r="7" spans="1:9" x14ac:dyDescent="0.25">
      <c r="A7" s="18" t="s">
        <v>34</v>
      </c>
      <c r="B7" s="17">
        <v>39.895087162079101</v>
      </c>
    </row>
    <row r="8" spans="1:9" ht="13.8" thickBot="1" x14ac:dyDescent="0.3">
      <c r="A8" s="19" t="s">
        <v>45</v>
      </c>
      <c r="B8" s="20">
        <v>4209</v>
      </c>
    </row>
    <row r="10" spans="1:9" ht="13.8" thickBot="1" x14ac:dyDescent="0.3">
      <c r="A10" t="s">
        <v>44</v>
      </c>
    </row>
    <row r="11" spans="1:9" x14ac:dyDescent="0.25">
      <c r="A11" s="21"/>
      <c r="B11" s="21" t="s">
        <v>43</v>
      </c>
      <c r="C11" s="21" t="s">
        <v>42</v>
      </c>
      <c r="D11" s="21" t="s">
        <v>41</v>
      </c>
      <c r="E11" s="21" t="s">
        <v>40</v>
      </c>
      <c r="F11" s="21" t="s">
        <v>39</v>
      </c>
    </row>
    <row r="12" spans="1:9" x14ac:dyDescent="0.25">
      <c r="A12" s="18" t="s">
        <v>38</v>
      </c>
      <c r="B12" s="17">
        <v>2</v>
      </c>
      <c r="C12" s="17">
        <v>6609731872.730794</v>
      </c>
      <c r="D12" s="17">
        <v>3304865936.365397</v>
      </c>
      <c r="E12" s="17">
        <v>2076419.0770519234</v>
      </c>
      <c r="F12" s="17">
        <v>0</v>
      </c>
    </row>
    <row r="13" spans="1:9" x14ac:dyDescent="0.25">
      <c r="A13" s="18" t="s">
        <v>37</v>
      </c>
      <c r="B13" s="17">
        <v>4206</v>
      </c>
      <c r="C13" s="17">
        <v>6694345.2224915521</v>
      </c>
      <c r="D13" s="17">
        <v>1591.6179796698887</v>
      </c>
      <c r="E13" s="17"/>
      <c r="F13" s="17"/>
    </row>
    <row r="14" spans="1:9" ht="13.8" thickBot="1" x14ac:dyDescent="0.3">
      <c r="A14" s="19" t="s">
        <v>36</v>
      </c>
      <c r="B14" s="20">
        <v>4208</v>
      </c>
      <c r="C14" s="20">
        <v>6616426217.9532852</v>
      </c>
      <c r="D14" s="20"/>
      <c r="E14" s="20"/>
      <c r="F14" s="20"/>
    </row>
    <row r="15" spans="1:9" ht="13.8" thickBot="1" x14ac:dyDescent="0.3"/>
    <row r="16" spans="1:9" x14ac:dyDescent="0.25">
      <c r="A16" s="21"/>
      <c r="B16" s="21" t="s">
        <v>35</v>
      </c>
      <c r="C16" s="21" t="s">
        <v>34</v>
      </c>
      <c r="D16" s="21" t="s">
        <v>33</v>
      </c>
      <c r="E16" s="21" t="s">
        <v>32</v>
      </c>
      <c r="F16" s="21" t="s">
        <v>31</v>
      </c>
      <c r="G16" s="21" t="s">
        <v>30</v>
      </c>
      <c r="H16" s="21" t="s">
        <v>29</v>
      </c>
      <c r="I16" s="21" t="s">
        <v>28</v>
      </c>
    </row>
    <row r="17" spans="1:9" x14ac:dyDescent="0.25">
      <c r="A17" s="17" t="s">
        <v>27</v>
      </c>
      <c r="B17" s="17">
        <v>1.5250058952742762</v>
      </c>
      <c r="C17" s="17">
        <v>1.7392237663368644</v>
      </c>
      <c r="D17" s="17">
        <v>0.87683133406475255</v>
      </c>
      <c r="E17" s="17">
        <v>0.38062833425976894</v>
      </c>
      <c r="F17" s="17">
        <v>-1.8847912836286418</v>
      </c>
      <c r="G17" s="17">
        <v>4.9348030741771947</v>
      </c>
      <c r="H17" s="17">
        <v>-1.8847912836286418</v>
      </c>
      <c r="I17" s="17">
        <v>4.9348030741771947</v>
      </c>
    </row>
    <row r="18" spans="1:9" x14ac:dyDescent="0.25">
      <c r="A18" s="18" t="s">
        <v>10</v>
      </c>
      <c r="B18" s="17">
        <v>1.0171077902772845</v>
      </c>
      <c r="C18" s="17">
        <v>1.6870822805685803E-2</v>
      </c>
      <c r="D18" s="17">
        <v>60.287977770384671</v>
      </c>
      <c r="E18" s="17">
        <v>0</v>
      </c>
      <c r="F18" s="17">
        <v>0.98403206700232071</v>
      </c>
      <c r="G18" s="17">
        <v>1.0501835135522484</v>
      </c>
      <c r="H18" s="17">
        <v>0.98403206700232071</v>
      </c>
      <c r="I18" s="17">
        <v>1.0501835135522484</v>
      </c>
    </row>
    <row r="19" spans="1:9" ht="13.8" thickBot="1" x14ac:dyDescent="0.3">
      <c r="A19" s="19" t="s">
        <v>10</v>
      </c>
      <c r="B19" s="20">
        <v>-8.6129452481148536E-3</v>
      </c>
      <c r="C19" s="20">
        <v>1.6715379984055118E-2</v>
      </c>
      <c r="D19" s="20">
        <v>-0.51527068222982575</v>
      </c>
      <c r="E19" s="20">
        <v>0.60639096240024859</v>
      </c>
      <c r="F19" s="20">
        <v>-4.1383918493245901E-2</v>
      </c>
      <c r="G19" s="20">
        <v>2.4158027997016197E-2</v>
      </c>
      <c r="H19" s="20">
        <v>-4.1383918493245901E-2</v>
      </c>
      <c r="I19" s="20">
        <v>2.4158027997016197E-2</v>
      </c>
    </row>
  </sheetData>
  <phoneticPr fontId="6"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DBDAC-41D5-4E78-8499-3F7DA49BB74C}">
  <dimension ref="A1:I19"/>
  <sheetViews>
    <sheetView workbookViewId="0">
      <selection activeCell="I26" sqref="I26"/>
    </sheetView>
  </sheetViews>
  <sheetFormatPr defaultRowHeight="13.2" x14ac:dyDescent="0.25"/>
  <sheetData>
    <row r="1" spans="1:9" x14ac:dyDescent="0.25">
      <c r="A1" t="s">
        <v>50</v>
      </c>
    </row>
    <row r="2" spans="1:9" ht="13.8" thickBot="1" x14ac:dyDescent="0.3"/>
    <row r="3" spans="1:9" x14ac:dyDescent="0.25">
      <c r="A3" s="22" t="s">
        <v>49</v>
      </c>
      <c r="B3" s="22"/>
    </row>
    <row r="4" spans="1:9" x14ac:dyDescent="0.25">
      <c r="A4" s="17" t="s">
        <v>48</v>
      </c>
      <c r="B4" s="17">
        <v>0.99966226037527406</v>
      </c>
    </row>
    <row r="5" spans="1:9" x14ac:dyDescent="0.25">
      <c r="A5" s="17" t="s">
        <v>47</v>
      </c>
      <c r="B5" s="17">
        <v>0.99932463481860223</v>
      </c>
    </row>
    <row r="6" spans="1:9" x14ac:dyDescent="0.25">
      <c r="A6" s="17" t="s">
        <v>46</v>
      </c>
      <c r="B6" s="17">
        <v>0.9993243136749117</v>
      </c>
    </row>
    <row r="7" spans="1:9" x14ac:dyDescent="0.25">
      <c r="A7" s="18" t="s">
        <v>34</v>
      </c>
      <c r="B7" s="17">
        <v>32.594658568724363</v>
      </c>
    </row>
    <row r="8" spans="1:9" ht="13.8" thickBot="1" x14ac:dyDescent="0.3">
      <c r="A8" s="19" t="s">
        <v>45</v>
      </c>
      <c r="B8" s="20">
        <v>4209</v>
      </c>
    </row>
    <row r="10" spans="1:9" ht="13.8" thickBot="1" x14ac:dyDescent="0.3">
      <c r="A10" t="s">
        <v>44</v>
      </c>
    </row>
    <row r="11" spans="1:9" x14ac:dyDescent="0.25">
      <c r="A11" s="21"/>
      <c r="B11" s="21" t="s">
        <v>43</v>
      </c>
      <c r="C11" s="21" t="s">
        <v>42</v>
      </c>
      <c r="D11" s="21" t="s">
        <v>41</v>
      </c>
      <c r="E11" s="21" t="s">
        <v>40</v>
      </c>
      <c r="F11" s="21" t="s">
        <v>39</v>
      </c>
    </row>
    <row r="12" spans="1:9" x14ac:dyDescent="0.25">
      <c r="A12" s="18" t="s">
        <v>38</v>
      </c>
      <c r="B12" s="17">
        <v>2</v>
      </c>
      <c r="C12" s="17">
        <v>6611957714.0603924</v>
      </c>
      <c r="D12" s="17">
        <v>3305978857.0301962</v>
      </c>
      <c r="E12" s="17">
        <v>3111767.9218733497</v>
      </c>
      <c r="F12" s="17">
        <v>0</v>
      </c>
    </row>
    <row r="13" spans="1:9" x14ac:dyDescent="0.25">
      <c r="A13" s="18" t="s">
        <v>37</v>
      </c>
      <c r="B13" s="17">
        <v>4206</v>
      </c>
      <c r="C13" s="17">
        <v>4468503.8928924799</v>
      </c>
      <c r="D13" s="17">
        <v>1062.4117672117166</v>
      </c>
      <c r="E13" s="17"/>
      <c r="F13" s="17"/>
    </row>
    <row r="14" spans="1:9" ht="13.8" thickBot="1" x14ac:dyDescent="0.3">
      <c r="A14" s="19" t="s">
        <v>36</v>
      </c>
      <c r="B14" s="20">
        <v>4208</v>
      </c>
      <c r="C14" s="20">
        <v>6616426217.9532852</v>
      </c>
      <c r="D14" s="20"/>
      <c r="E14" s="20"/>
      <c r="F14" s="20"/>
    </row>
    <row r="15" spans="1:9" ht="13.8" thickBot="1" x14ac:dyDescent="0.3"/>
    <row r="16" spans="1:9" x14ac:dyDescent="0.25">
      <c r="A16" s="21"/>
      <c r="B16" s="21" t="s">
        <v>35</v>
      </c>
      <c r="C16" s="21" t="s">
        <v>34</v>
      </c>
      <c r="D16" s="21" t="s">
        <v>33</v>
      </c>
      <c r="E16" s="21" t="s">
        <v>32</v>
      </c>
      <c r="F16" s="21" t="s">
        <v>31</v>
      </c>
      <c r="G16" s="21" t="s">
        <v>30</v>
      </c>
      <c r="H16" s="21" t="s">
        <v>29</v>
      </c>
      <c r="I16" s="21" t="s">
        <v>28</v>
      </c>
    </row>
    <row r="17" spans="1:9" x14ac:dyDescent="0.25">
      <c r="A17" s="17" t="s">
        <v>27</v>
      </c>
      <c r="B17" s="17">
        <v>-3.975963314877049</v>
      </c>
      <c r="C17" s="17">
        <v>1.4220627929857037</v>
      </c>
      <c r="D17" s="17">
        <v>-2.7959126238928467</v>
      </c>
      <c r="E17" s="17">
        <v>5.1988279678185463E-3</v>
      </c>
      <c r="F17" s="17">
        <v>-6.7639574727295813</v>
      </c>
      <c r="G17" s="17">
        <v>-1.1879691570245163</v>
      </c>
      <c r="H17" s="17">
        <v>-6.7639574727295813</v>
      </c>
      <c r="I17" s="17">
        <v>-1.1879691570245163</v>
      </c>
    </row>
    <row r="18" spans="1:9" x14ac:dyDescent="0.25">
      <c r="A18" s="18" t="s">
        <v>10</v>
      </c>
      <c r="B18" s="17">
        <v>1.1322330471797244</v>
      </c>
      <c r="C18" s="17">
        <v>1.303900089041835E-2</v>
      </c>
      <c r="D18" s="17">
        <v>86.834340813009732</v>
      </c>
      <c r="E18" s="17">
        <v>0</v>
      </c>
      <c r="F18" s="17">
        <v>1.1066697186923826</v>
      </c>
      <c r="G18" s="17">
        <v>1.1577963756670662</v>
      </c>
      <c r="H18" s="17">
        <v>1.1066697186923826</v>
      </c>
      <c r="I18" s="17">
        <v>1.1577963756670662</v>
      </c>
    </row>
    <row r="19" spans="1:9" ht="13.8" thickBot="1" x14ac:dyDescent="0.3">
      <c r="A19" s="19" t="s">
        <v>10</v>
      </c>
      <c r="B19" s="20">
        <v>-0.14089908560898476</v>
      </c>
      <c r="C19" s="20">
        <v>1.312982522464883E-2</v>
      </c>
      <c r="D19" s="20">
        <v>-10.731223241606648</v>
      </c>
      <c r="E19" s="20">
        <v>1.5964661308626464E-26</v>
      </c>
      <c r="F19" s="20">
        <v>-0.1666404777616404</v>
      </c>
      <c r="G19" s="20">
        <v>-0.11515769345632912</v>
      </c>
      <c r="H19" s="20">
        <v>-0.1666404777616404</v>
      </c>
      <c r="I19" s="20">
        <v>-0.11515769345632912</v>
      </c>
    </row>
  </sheetData>
  <phoneticPr fontId="6"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8954E-504C-4C66-8CFF-771DB7D5DD43}">
  <dimension ref="A1:I20"/>
  <sheetViews>
    <sheetView workbookViewId="0">
      <selection activeCell="B20" sqref="B20"/>
    </sheetView>
  </sheetViews>
  <sheetFormatPr defaultRowHeight="13.2" x14ac:dyDescent="0.25"/>
  <sheetData>
    <row r="1" spans="1:9" x14ac:dyDescent="0.25">
      <c r="A1" t="s">
        <v>50</v>
      </c>
    </row>
    <row r="2" spans="1:9" ht="13.8" thickBot="1" x14ac:dyDescent="0.3"/>
    <row r="3" spans="1:9" x14ac:dyDescent="0.25">
      <c r="A3" s="22" t="s">
        <v>49</v>
      </c>
      <c r="B3" s="22"/>
    </row>
    <row r="4" spans="1:9" x14ac:dyDescent="0.25">
      <c r="A4" s="17" t="s">
        <v>48</v>
      </c>
      <c r="B4" s="17">
        <v>0.99988031312060066</v>
      </c>
    </row>
    <row r="5" spans="1:9" x14ac:dyDescent="0.25">
      <c r="A5" s="17" t="s">
        <v>47</v>
      </c>
      <c r="B5" s="17">
        <v>0.99976064056615044</v>
      </c>
    </row>
    <row r="6" spans="1:9" x14ac:dyDescent="0.25">
      <c r="A6" s="17" t="s">
        <v>46</v>
      </c>
      <c r="B6" s="17">
        <v>0.99976046979842115</v>
      </c>
    </row>
    <row r="7" spans="1:9" x14ac:dyDescent="0.25">
      <c r="A7" s="18" t="s">
        <v>34</v>
      </c>
      <c r="B7" s="17">
        <v>19.406803627187465</v>
      </c>
    </row>
    <row r="8" spans="1:9" ht="13.8" thickBot="1" x14ac:dyDescent="0.3">
      <c r="A8" s="19" t="s">
        <v>45</v>
      </c>
      <c r="B8" s="20">
        <v>4209</v>
      </c>
    </row>
    <row r="10" spans="1:9" ht="13.8" thickBot="1" x14ac:dyDescent="0.3">
      <c r="A10" t="s">
        <v>44</v>
      </c>
    </row>
    <row r="11" spans="1:9" x14ac:dyDescent="0.25">
      <c r="A11" s="21"/>
      <c r="B11" s="21" t="s">
        <v>43</v>
      </c>
      <c r="C11" s="21" t="s">
        <v>42</v>
      </c>
      <c r="D11" s="21" t="s">
        <v>41</v>
      </c>
      <c r="E11" s="21" t="s">
        <v>40</v>
      </c>
      <c r="F11" s="21" t="s">
        <v>39</v>
      </c>
    </row>
    <row r="12" spans="1:9" x14ac:dyDescent="0.25">
      <c r="A12" s="18" t="s">
        <v>38</v>
      </c>
      <c r="B12" s="17">
        <v>3</v>
      </c>
      <c r="C12" s="17">
        <v>6614842513.9196482</v>
      </c>
      <c r="D12" s="17">
        <v>2204947504.6398826</v>
      </c>
      <c r="E12" s="17">
        <v>5854505.6778815305</v>
      </c>
      <c r="F12" s="17">
        <v>0</v>
      </c>
    </row>
    <row r="13" spans="1:9" x14ac:dyDescent="0.25">
      <c r="A13" s="18" t="s">
        <v>37</v>
      </c>
      <c r="B13" s="17">
        <v>4205</v>
      </c>
      <c r="C13" s="17">
        <v>1583704.0336368303</v>
      </c>
      <c r="D13" s="17">
        <v>376.6240270242165</v>
      </c>
      <c r="E13" s="17"/>
      <c r="F13" s="17"/>
    </row>
    <row r="14" spans="1:9" ht="13.8" thickBot="1" x14ac:dyDescent="0.3">
      <c r="A14" s="19" t="s">
        <v>36</v>
      </c>
      <c r="B14" s="20">
        <v>4208</v>
      </c>
      <c r="C14" s="20">
        <v>6616426217.9532852</v>
      </c>
      <c r="D14" s="20"/>
      <c r="E14" s="20"/>
      <c r="F14" s="20"/>
    </row>
    <row r="15" spans="1:9" ht="13.8" thickBot="1" x14ac:dyDescent="0.3"/>
    <row r="16" spans="1:9" x14ac:dyDescent="0.25">
      <c r="A16" s="21"/>
      <c r="B16" s="21" t="s">
        <v>35</v>
      </c>
      <c r="C16" s="21" t="s">
        <v>34</v>
      </c>
      <c r="D16" s="21" t="s">
        <v>33</v>
      </c>
      <c r="E16" s="21" t="s">
        <v>32</v>
      </c>
      <c r="F16" s="21" t="s">
        <v>31</v>
      </c>
      <c r="G16" s="21" t="s">
        <v>30</v>
      </c>
      <c r="H16" s="21" t="s">
        <v>29</v>
      </c>
      <c r="I16" s="21" t="s">
        <v>28</v>
      </c>
    </row>
    <row r="17" spans="1:9" x14ac:dyDescent="0.25">
      <c r="A17" s="17" t="s">
        <v>27</v>
      </c>
      <c r="B17" s="17">
        <v>-2.7067484752174096</v>
      </c>
      <c r="C17" s="17">
        <v>0.84681792655382659</v>
      </c>
      <c r="D17" s="17">
        <v>-3.1963759745057305</v>
      </c>
      <c r="E17" s="17">
        <v>1.401960587187033E-3</v>
      </c>
      <c r="F17" s="17">
        <v>-4.3669589843861827</v>
      </c>
      <c r="G17" s="17">
        <v>-1.0465379660486365</v>
      </c>
      <c r="H17" s="17">
        <v>-4.3669589843861827</v>
      </c>
      <c r="I17" s="17">
        <v>-1.0465379660486365</v>
      </c>
    </row>
    <row r="18" spans="1:9" x14ac:dyDescent="0.25">
      <c r="A18" s="18" t="s">
        <v>10</v>
      </c>
      <c r="B18" s="17">
        <v>0.93988726903286968</v>
      </c>
      <c r="C18" s="17">
        <v>8.0684866171331446E-3</v>
      </c>
      <c r="D18" s="17">
        <v>116.48866926754918</v>
      </c>
      <c r="E18" s="17">
        <v>0</v>
      </c>
      <c r="F18" s="17">
        <v>0.92406877268931054</v>
      </c>
      <c r="G18" s="17">
        <v>0.95570576537642882</v>
      </c>
      <c r="H18" s="17">
        <v>0.92406877268931054</v>
      </c>
      <c r="I18" s="17">
        <v>0.95570576537642882</v>
      </c>
    </row>
    <row r="19" spans="1:9" x14ac:dyDescent="0.25">
      <c r="A19" s="18" t="s">
        <v>10</v>
      </c>
      <c r="B19" s="17">
        <v>0.74647433862819068</v>
      </c>
      <c r="C19" s="17">
        <v>8.5292540414817156E-3</v>
      </c>
      <c r="D19" s="17">
        <v>87.519299460156773</v>
      </c>
      <c r="E19" s="17">
        <v>0</v>
      </c>
      <c r="F19" s="17">
        <v>0.72975249470990644</v>
      </c>
      <c r="G19" s="17">
        <v>0.76319618254647492</v>
      </c>
      <c r="H19" s="17">
        <v>0.72975249470990644</v>
      </c>
      <c r="I19" s="17">
        <v>0.76319618254647492</v>
      </c>
    </row>
    <row r="20" spans="1:9" ht="13.8" thickBot="1" x14ac:dyDescent="0.3">
      <c r="A20" s="19" t="s">
        <v>10</v>
      </c>
      <c r="B20" s="20">
        <v>-0.68658198932650383</v>
      </c>
      <c r="C20" s="20">
        <v>9.9994077822224345E-3</v>
      </c>
      <c r="D20" s="20">
        <v>-68.662265234062332</v>
      </c>
      <c r="E20" s="20">
        <v>0</v>
      </c>
      <c r="F20" s="20">
        <v>-0.7061861112574942</v>
      </c>
      <c r="G20" s="20">
        <v>-0.66697786739551346</v>
      </c>
      <c r="H20" s="20">
        <v>-0.7061861112574942</v>
      </c>
      <c r="I20" s="20">
        <v>-0.66697786739551346</v>
      </c>
    </row>
  </sheetData>
  <phoneticPr fontId="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92418-EB92-4E15-A629-8B927D4A65A1}">
  <dimension ref="A1:AY1541"/>
  <sheetViews>
    <sheetView topLeftCell="A4" workbookViewId="0">
      <selection activeCell="H6" sqref="H6"/>
    </sheetView>
  </sheetViews>
  <sheetFormatPr defaultRowHeight="13.2" x14ac:dyDescent="0.25"/>
  <cols>
    <col min="1" max="1" width="8.88671875" style="40"/>
    <col min="2" max="8" width="8.88671875" style="39"/>
    <col min="9" max="9" width="9" style="39" customWidth="1"/>
    <col min="10" max="16384" width="8.88671875" style="39"/>
  </cols>
  <sheetData>
    <row r="1" spans="1:51" x14ac:dyDescent="0.25">
      <c r="A1" s="45"/>
      <c r="B1" s="39" t="s">
        <v>117</v>
      </c>
    </row>
    <row r="2" spans="1:51" x14ac:dyDescent="0.25">
      <c r="A2" s="44" t="s">
        <v>9</v>
      </c>
      <c r="B2" s="39" t="s">
        <v>116</v>
      </c>
      <c r="C2" s="39" t="s">
        <v>115</v>
      </c>
      <c r="D2" s="39" t="s">
        <v>114</v>
      </c>
      <c r="E2" s="39" t="s">
        <v>113</v>
      </c>
      <c r="F2" s="39" t="s">
        <v>112</v>
      </c>
      <c r="G2" s="39" t="s">
        <v>111</v>
      </c>
      <c r="H2" s="39" t="s">
        <v>110</v>
      </c>
      <c r="I2" s="39" t="s">
        <v>109</v>
      </c>
      <c r="J2" s="39" t="s">
        <v>108</v>
      </c>
      <c r="K2" s="39" t="s">
        <v>107</v>
      </c>
      <c r="L2" s="39" t="s">
        <v>106</v>
      </c>
      <c r="M2" s="39" t="s">
        <v>105</v>
      </c>
      <c r="N2" s="39" t="s">
        <v>104</v>
      </c>
      <c r="O2" s="39" t="s">
        <v>103</v>
      </c>
      <c r="P2" s="39" t="s">
        <v>102</v>
      </c>
      <c r="Q2" s="39" t="s">
        <v>101</v>
      </c>
      <c r="R2" s="39" t="s">
        <v>100</v>
      </c>
      <c r="S2" s="39" t="s">
        <v>99</v>
      </c>
      <c r="T2" s="39" t="s">
        <v>98</v>
      </c>
      <c r="U2" s="39" t="s">
        <v>97</v>
      </c>
      <c r="V2" s="39" t="s">
        <v>96</v>
      </c>
      <c r="W2" s="39" t="s">
        <v>95</v>
      </c>
      <c r="X2" s="39" t="s">
        <v>94</v>
      </c>
      <c r="Y2" s="39" t="s">
        <v>93</v>
      </c>
      <c r="Z2" s="39" t="s">
        <v>92</v>
      </c>
      <c r="AA2" s="39" t="s">
        <v>91</v>
      </c>
      <c r="AB2" s="39" t="s">
        <v>90</v>
      </c>
      <c r="AC2" s="39" t="s">
        <v>89</v>
      </c>
      <c r="AD2" s="39" t="s">
        <v>88</v>
      </c>
      <c r="AE2" s="39" t="s">
        <v>87</v>
      </c>
      <c r="AF2" s="39" t="s">
        <v>86</v>
      </c>
      <c r="AG2" s="39" t="s">
        <v>85</v>
      </c>
      <c r="AH2" s="39" t="s">
        <v>84</v>
      </c>
      <c r="AI2" s="39" t="s">
        <v>83</v>
      </c>
      <c r="AJ2" s="39" t="s">
        <v>82</v>
      </c>
      <c r="AK2" s="39" t="s">
        <v>81</v>
      </c>
      <c r="AL2" s="39" t="s">
        <v>80</v>
      </c>
      <c r="AM2" s="39" t="s">
        <v>79</v>
      </c>
      <c r="AN2" s="39" t="s">
        <v>78</v>
      </c>
      <c r="AO2" s="39" t="s">
        <v>77</v>
      </c>
      <c r="AP2" s="39" t="s">
        <v>76</v>
      </c>
      <c r="AQ2" s="39" t="s">
        <v>75</v>
      </c>
      <c r="AR2" s="39" t="s">
        <v>74</v>
      </c>
      <c r="AS2" s="39" t="s">
        <v>73</v>
      </c>
      <c r="AT2" s="39" t="s">
        <v>72</v>
      </c>
      <c r="AU2" s="39" t="s">
        <v>71</v>
      </c>
      <c r="AV2" s="39" t="s">
        <v>70</v>
      </c>
      <c r="AW2" s="39" t="s">
        <v>69</v>
      </c>
      <c r="AX2" s="39" t="s">
        <v>68</v>
      </c>
      <c r="AY2" s="39" t="s">
        <v>67</v>
      </c>
    </row>
    <row r="3" spans="1:51" x14ac:dyDescent="0.25">
      <c r="A3" s="43">
        <v>42373</v>
      </c>
      <c r="B3" s="39">
        <v>3113.5416</v>
      </c>
      <c r="C3" s="39">
        <v>56.57</v>
      </c>
      <c r="D3" s="39">
        <v>44.6736</v>
      </c>
      <c r="E3" s="39">
        <v>301.45850000000002</v>
      </c>
      <c r="F3" s="39">
        <v>320.08030000000002</v>
      </c>
      <c r="G3" s="39">
        <v>67.965100000000007</v>
      </c>
      <c r="H3" s="39">
        <v>92.903499999999994</v>
      </c>
      <c r="I3" s="39">
        <v>26.6191</v>
      </c>
      <c r="J3" s="39">
        <v>28.7699</v>
      </c>
      <c r="K3" s="39">
        <v>36.156999999999996</v>
      </c>
      <c r="L3" s="39">
        <v>311.87349999999998</v>
      </c>
      <c r="M3" s="39">
        <v>33.3217</v>
      </c>
      <c r="N3" s="39">
        <v>30.235299999999999</v>
      </c>
      <c r="O3" s="39">
        <v>122.96769999999999</v>
      </c>
      <c r="P3" s="39">
        <v>34.892099999999999</v>
      </c>
      <c r="Q3" s="39">
        <v>6.7389000000000001</v>
      </c>
      <c r="R3" s="39">
        <v>76.748400000000004</v>
      </c>
      <c r="S3" s="39">
        <v>51.606499999999997</v>
      </c>
      <c r="T3" s="39">
        <v>29.267700000000001</v>
      </c>
      <c r="U3" s="39">
        <v>32.535200000000003</v>
      </c>
      <c r="V3" s="39">
        <v>99.986199999999997</v>
      </c>
      <c r="W3" s="39">
        <v>90.498500000000007</v>
      </c>
      <c r="X3" s="39">
        <v>42.533299999999997</v>
      </c>
      <c r="Y3" s="39">
        <v>27.6876</v>
      </c>
      <c r="Z3" s="39">
        <v>44.046300000000002</v>
      </c>
      <c r="AA3" s="39">
        <v>52.378799999999998</v>
      </c>
      <c r="AB3" s="39">
        <v>71.898099999999999</v>
      </c>
      <c r="AC3" s="39">
        <v>86.438999999999993</v>
      </c>
      <c r="AD3" s="39">
        <v>40.64</v>
      </c>
      <c r="AE3" s="39" t="s">
        <v>11</v>
      </c>
      <c r="AF3" s="39">
        <v>59.307699999999997</v>
      </c>
      <c r="AG3" s="39">
        <v>28.140799999999999</v>
      </c>
      <c r="AH3" s="39">
        <v>168.5008</v>
      </c>
      <c r="AI3" s="39">
        <v>10.8108</v>
      </c>
      <c r="AJ3" s="39">
        <v>9.4802999999999997</v>
      </c>
      <c r="AK3" s="39">
        <v>9.8476999999999997</v>
      </c>
      <c r="AL3" s="39">
        <v>11.8171</v>
      </c>
      <c r="AM3" s="39">
        <v>171.46100000000001</v>
      </c>
      <c r="AN3" s="39">
        <v>733.51639999999998</v>
      </c>
      <c r="AO3" s="39">
        <v>146.0035</v>
      </c>
      <c r="AP3" s="39">
        <v>235.2166</v>
      </c>
      <c r="AQ3" s="39">
        <v>226.7861</v>
      </c>
      <c r="AR3" s="39">
        <v>22.354800000000001</v>
      </c>
      <c r="AS3" s="39">
        <v>132.54349999999999</v>
      </c>
      <c r="AT3" s="39">
        <v>16.890699999999999</v>
      </c>
      <c r="AU3" s="39">
        <v>60.136299999999999</v>
      </c>
      <c r="AV3" s="39">
        <v>68.695499999999996</v>
      </c>
      <c r="AW3" s="39">
        <v>46.926699999999997</v>
      </c>
      <c r="AX3" s="39">
        <v>12.180300000000001</v>
      </c>
      <c r="AY3" s="39">
        <v>84.301100000000005</v>
      </c>
    </row>
    <row r="4" spans="1:51" x14ac:dyDescent="0.25">
      <c r="A4" s="43">
        <v>42374</v>
      </c>
      <c r="B4" s="39">
        <v>3113.5416</v>
      </c>
      <c r="C4" s="39">
        <v>58.102699999999999</v>
      </c>
      <c r="D4" s="39">
        <v>43.682200000000002</v>
      </c>
      <c r="E4" s="39">
        <v>307.53620000000001</v>
      </c>
      <c r="F4" s="39">
        <v>324.39319999999998</v>
      </c>
      <c r="G4" s="39">
        <v>68.661699999999996</v>
      </c>
      <c r="H4" s="39">
        <v>92.049300000000002</v>
      </c>
      <c r="I4" s="39">
        <v>25.9466</v>
      </c>
      <c r="J4" s="39">
        <v>28.318100000000001</v>
      </c>
      <c r="K4" s="39">
        <v>35.559100000000001</v>
      </c>
      <c r="L4" s="39">
        <v>316.7088</v>
      </c>
      <c r="M4" s="39">
        <v>34.305900000000001</v>
      </c>
      <c r="N4" s="39">
        <v>28.793500000000002</v>
      </c>
      <c r="O4" s="39">
        <v>123.1942</v>
      </c>
      <c r="P4" s="39">
        <v>34.045999999999999</v>
      </c>
      <c r="Q4" s="39">
        <v>6.8341000000000003</v>
      </c>
      <c r="R4" s="39">
        <v>73.259799999999998</v>
      </c>
      <c r="S4" s="39">
        <v>53.515099999999997</v>
      </c>
      <c r="T4" s="39">
        <v>27.270700000000001</v>
      </c>
      <c r="U4" s="39">
        <v>30.6463</v>
      </c>
      <c r="V4" s="39">
        <v>101.12520000000001</v>
      </c>
      <c r="W4" s="39">
        <v>86.463099999999997</v>
      </c>
      <c r="X4" s="39">
        <v>42.559699999999999</v>
      </c>
      <c r="Y4" s="39">
        <v>28.117000000000001</v>
      </c>
      <c r="Z4" s="39">
        <v>42.544699999999999</v>
      </c>
      <c r="AA4" s="39">
        <v>52.378799999999998</v>
      </c>
      <c r="AB4" s="39">
        <v>71.057299999999998</v>
      </c>
      <c r="AC4" s="39">
        <v>82.549099999999996</v>
      </c>
      <c r="AD4" s="39">
        <v>40.4</v>
      </c>
      <c r="AE4" s="39" t="s">
        <v>11</v>
      </c>
      <c r="AF4" s="39">
        <v>57.098999999999997</v>
      </c>
      <c r="AG4" s="39">
        <v>26.543500000000002</v>
      </c>
      <c r="AH4" s="39">
        <v>170.18020000000001</v>
      </c>
      <c r="AI4" s="39">
        <v>11.2242</v>
      </c>
      <c r="AJ4" s="39">
        <v>9.5489999999999995</v>
      </c>
      <c r="AK4" s="39">
        <v>9.8632000000000009</v>
      </c>
      <c r="AL4" s="39">
        <v>11.7182</v>
      </c>
      <c r="AM4" s="39">
        <v>175.55609999999999</v>
      </c>
      <c r="AN4" s="39">
        <v>731.10569999999996</v>
      </c>
      <c r="AO4" s="39">
        <v>147.5575</v>
      </c>
      <c r="AP4" s="39">
        <v>235.2166</v>
      </c>
      <c r="AQ4" s="39">
        <v>227.40110000000001</v>
      </c>
      <c r="AR4" s="39">
        <v>22.720400000000001</v>
      </c>
      <c r="AS4" s="39">
        <v>137.59739999999999</v>
      </c>
      <c r="AT4" s="39">
        <v>16.890699999999999</v>
      </c>
      <c r="AU4" s="39">
        <v>59.070500000000003</v>
      </c>
      <c r="AV4" s="39">
        <v>68.391199999999998</v>
      </c>
      <c r="AW4" s="39">
        <v>48.427700000000002</v>
      </c>
      <c r="AX4" s="39">
        <v>12.047499999999999</v>
      </c>
      <c r="AY4" s="39">
        <v>82.502700000000004</v>
      </c>
    </row>
    <row r="5" spans="1:51" x14ac:dyDescent="0.25">
      <c r="A5" s="43">
        <v>42375</v>
      </c>
      <c r="B5" s="39">
        <v>3113.5416</v>
      </c>
      <c r="C5" s="39">
        <v>59.774700000000003</v>
      </c>
      <c r="D5" s="39">
        <v>45.490099999999998</v>
      </c>
      <c r="E5" s="39">
        <v>316.65289999999999</v>
      </c>
      <c r="F5" s="39">
        <v>329.32229999999998</v>
      </c>
      <c r="G5" s="39">
        <v>69.955299999999994</v>
      </c>
      <c r="H5" s="39">
        <v>94.367900000000006</v>
      </c>
      <c r="I5" s="39">
        <v>26.6751</v>
      </c>
      <c r="J5" s="39">
        <v>30.0503</v>
      </c>
      <c r="K5" s="39">
        <v>36.534700000000001</v>
      </c>
      <c r="L5" s="39">
        <v>320.41579999999999</v>
      </c>
      <c r="M5" s="39">
        <v>37.750599999999999</v>
      </c>
      <c r="N5" s="39">
        <v>30.472100000000001</v>
      </c>
      <c r="O5" s="39">
        <v>125.3078</v>
      </c>
      <c r="P5" s="39">
        <v>34.7363</v>
      </c>
      <c r="Q5" s="39">
        <v>7.4054000000000002</v>
      </c>
      <c r="R5" s="39">
        <v>75.406599999999997</v>
      </c>
      <c r="S5" s="39">
        <v>54.379399999999997</v>
      </c>
      <c r="T5" s="39">
        <v>28.957100000000001</v>
      </c>
      <c r="U5" s="39">
        <v>31.851299999999998</v>
      </c>
      <c r="V5" s="39">
        <v>102.0201</v>
      </c>
      <c r="W5" s="39">
        <v>87.709299999999999</v>
      </c>
      <c r="X5" s="39">
        <v>42.849400000000003</v>
      </c>
      <c r="Y5" s="39">
        <v>29.9026</v>
      </c>
      <c r="Z5" s="39">
        <v>43.445599999999999</v>
      </c>
      <c r="AA5" s="39">
        <v>53.056699999999999</v>
      </c>
      <c r="AB5" s="39">
        <v>75.322800000000001</v>
      </c>
      <c r="AC5" s="39">
        <v>86.118200000000002</v>
      </c>
      <c r="AD5" s="39">
        <v>41.4</v>
      </c>
      <c r="AE5" s="39" t="s">
        <v>11</v>
      </c>
      <c r="AF5" s="39">
        <v>58.980499999999999</v>
      </c>
      <c r="AG5" s="39">
        <v>27.130700000000001</v>
      </c>
      <c r="AH5" s="39">
        <v>170.74010000000001</v>
      </c>
      <c r="AI5" s="39">
        <v>12.3405</v>
      </c>
      <c r="AJ5" s="39">
        <v>9.7551000000000005</v>
      </c>
      <c r="AK5" s="39">
        <v>10.141400000000001</v>
      </c>
      <c r="AL5" s="39">
        <v>12.1137</v>
      </c>
      <c r="AM5" s="39">
        <v>178.2268</v>
      </c>
      <c r="AN5" s="39">
        <v>741.43700000000001</v>
      </c>
      <c r="AO5" s="39">
        <v>149.33349999999999</v>
      </c>
      <c r="AP5" s="39">
        <v>235.2166</v>
      </c>
      <c r="AQ5" s="39">
        <v>232.93620000000001</v>
      </c>
      <c r="AR5" s="39">
        <v>24.9924</v>
      </c>
      <c r="AS5" s="39">
        <v>141.34710000000001</v>
      </c>
      <c r="AT5" s="39">
        <v>16.890699999999999</v>
      </c>
      <c r="AU5" s="39">
        <v>59.603400000000001</v>
      </c>
      <c r="AV5" s="39">
        <v>70.216999999999999</v>
      </c>
      <c r="AW5" s="39">
        <v>53.2468</v>
      </c>
      <c r="AX5" s="39">
        <v>12.2941</v>
      </c>
      <c r="AY5" s="39">
        <v>84.600899999999996</v>
      </c>
    </row>
    <row r="6" spans="1:51" x14ac:dyDescent="0.25">
      <c r="A6" s="43">
        <v>42376</v>
      </c>
      <c r="B6" s="39">
        <v>3113.5416</v>
      </c>
      <c r="C6" s="39">
        <v>54.549599999999998</v>
      </c>
      <c r="D6" s="39">
        <v>40.999400000000001</v>
      </c>
      <c r="E6" s="39">
        <v>294.1651</v>
      </c>
      <c r="F6" s="39">
        <v>296.97539999999998</v>
      </c>
      <c r="G6" s="39">
        <v>65.178799999999995</v>
      </c>
      <c r="H6" s="39">
        <v>85.500500000000002</v>
      </c>
      <c r="I6" s="39">
        <v>24.0412</v>
      </c>
      <c r="J6" s="39">
        <v>27.037700000000001</v>
      </c>
      <c r="K6" s="39">
        <v>32.884300000000003</v>
      </c>
      <c r="L6" s="39">
        <v>307.68299999999999</v>
      </c>
      <c r="M6" s="39">
        <v>36.133699999999997</v>
      </c>
      <c r="N6" s="39">
        <v>27.545400000000001</v>
      </c>
      <c r="O6" s="39">
        <v>112.85250000000001</v>
      </c>
      <c r="P6" s="39">
        <v>31.3962</v>
      </c>
      <c r="Q6" s="39">
        <v>6.6649000000000003</v>
      </c>
      <c r="R6" s="39">
        <v>67.982200000000006</v>
      </c>
      <c r="S6" s="39">
        <v>51.282299999999999</v>
      </c>
      <c r="T6" s="39">
        <v>26.0946</v>
      </c>
      <c r="U6" s="39">
        <v>28.724799999999998</v>
      </c>
      <c r="V6" s="39">
        <v>91.932000000000002</v>
      </c>
      <c r="W6" s="39">
        <v>78.926500000000004</v>
      </c>
      <c r="X6" s="39">
        <v>39.978700000000003</v>
      </c>
      <c r="Y6" s="39">
        <v>27.009499999999999</v>
      </c>
      <c r="Z6" s="39">
        <v>39.107799999999997</v>
      </c>
      <c r="AA6" s="39">
        <v>50.480699999999999</v>
      </c>
      <c r="AB6" s="39">
        <v>67.919700000000006</v>
      </c>
      <c r="AC6" s="39">
        <v>78.178100000000001</v>
      </c>
      <c r="AD6" s="39">
        <v>37.28</v>
      </c>
      <c r="AE6" s="39" t="s">
        <v>11</v>
      </c>
      <c r="AF6" s="39">
        <v>53.172499999999999</v>
      </c>
      <c r="AG6" s="39">
        <v>24.429400000000001</v>
      </c>
      <c r="AH6" s="39">
        <v>160.477</v>
      </c>
      <c r="AI6" s="39">
        <v>11.120900000000001</v>
      </c>
      <c r="AJ6" s="39">
        <v>8.9169</v>
      </c>
      <c r="AK6" s="39">
        <v>9.4147999999999996</v>
      </c>
      <c r="AL6" s="39">
        <v>11.495699999999999</v>
      </c>
      <c r="AM6" s="39">
        <v>161.49019999999999</v>
      </c>
      <c r="AN6" s="39">
        <v>686.33709999999996</v>
      </c>
      <c r="AO6" s="39">
        <v>140.45339999999999</v>
      </c>
      <c r="AP6" s="39">
        <v>235.2166</v>
      </c>
      <c r="AQ6" s="39">
        <v>211.10319999999999</v>
      </c>
      <c r="AR6" s="39">
        <v>22.563700000000001</v>
      </c>
      <c r="AS6" s="39">
        <v>127.9786</v>
      </c>
      <c r="AT6" s="39">
        <v>16.890699999999999</v>
      </c>
      <c r="AU6" s="39">
        <v>53.659500000000001</v>
      </c>
      <c r="AV6" s="39">
        <v>63.826700000000002</v>
      </c>
      <c r="AW6" s="39">
        <v>48.506700000000002</v>
      </c>
      <c r="AX6" s="39">
        <v>11.155799999999999</v>
      </c>
      <c r="AY6" s="39">
        <v>76.133300000000006</v>
      </c>
    </row>
    <row r="7" spans="1:51" x14ac:dyDescent="0.25">
      <c r="A7" s="43">
        <v>42377</v>
      </c>
      <c r="B7" s="39">
        <v>3113.5416</v>
      </c>
      <c r="C7" s="39">
        <v>58.381300000000003</v>
      </c>
      <c r="D7" s="39">
        <v>41.203600000000002</v>
      </c>
      <c r="E7" s="39">
        <v>306.32069999999999</v>
      </c>
      <c r="F7" s="39">
        <v>308.68189999999998</v>
      </c>
      <c r="G7" s="39">
        <v>68.412899999999993</v>
      </c>
      <c r="H7" s="39">
        <v>87.046199999999999</v>
      </c>
      <c r="I7" s="39">
        <v>25.330100000000002</v>
      </c>
      <c r="J7" s="39">
        <v>27.979099999999999</v>
      </c>
      <c r="K7" s="39">
        <v>33.828400000000002</v>
      </c>
      <c r="L7" s="39">
        <v>319.12639999999999</v>
      </c>
      <c r="M7" s="39">
        <v>39.719000000000001</v>
      </c>
      <c r="N7" s="39">
        <v>27.9758</v>
      </c>
      <c r="O7" s="39">
        <v>115.3436</v>
      </c>
      <c r="P7" s="39">
        <v>31.440799999999999</v>
      </c>
      <c r="Q7" s="39">
        <v>7.0350999999999999</v>
      </c>
      <c r="R7" s="39">
        <v>69.860699999999994</v>
      </c>
      <c r="S7" s="39">
        <v>53.479100000000003</v>
      </c>
      <c r="T7" s="39">
        <v>25.717400000000001</v>
      </c>
      <c r="U7" s="39">
        <v>28.936499999999999</v>
      </c>
      <c r="V7" s="39">
        <v>91.932000000000002</v>
      </c>
      <c r="W7" s="39">
        <v>78.155100000000004</v>
      </c>
      <c r="X7" s="39">
        <v>41.163800000000002</v>
      </c>
      <c r="Y7" s="39">
        <v>27.936199999999999</v>
      </c>
      <c r="Z7" s="39">
        <v>39.040999999999997</v>
      </c>
      <c r="AA7" s="39">
        <v>50.164299999999997</v>
      </c>
      <c r="AB7" s="39">
        <v>74.707499999999996</v>
      </c>
      <c r="AC7" s="39">
        <v>80.243300000000005</v>
      </c>
      <c r="AD7" s="39">
        <v>38.4</v>
      </c>
      <c r="AE7" s="39" t="s">
        <v>11</v>
      </c>
      <c r="AF7" s="39">
        <v>53.990499999999997</v>
      </c>
      <c r="AG7" s="39">
        <v>23.889099999999999</v>
      </c>
      <c r="AH7" s="39">
        <v>162.34299999999999</v>
      </c>
      <c r="AI7" s="39">
        <v>12.2371</v>
      </c>
      <c r="AJ7" s="39">
        <v>9.1092999999999993</v>
      </c>
      <c r="AK7" s="39">
        <v>9.6930999999999994</v>
      </c>
      <c r="AL7" s="39">
        <v>11.792400000000001</v>
      </c>
      <c r="AM7" s="39">
        <v>168.9683</v>
      </c>
      <c r="AN7" s="39">
        <v>690.12530000000004</v>
      </c>
      <c r="AO7" s="39">
        <v>144.37549999999999</v>
      </c>
      <c r="AP7" s="39">
        <v>235.2166</v>
      </c>
      <c r="AQ7" s="39">
        <v>214.79329999999999</v>
      </c>
      <c r="AR7" s="39">
        <v>24.8096</v>
      </c>
      <c r="AS7" s="39">
        <v>134.33680000000001</v>
      </c>
      <c r="AT7" s="39">
        <v>16.890699999999999</v>
      </c>
      <c r="AU7" s="39">
        <v>54.233400000000003</v>
      </c>
      <c r="AV7" s="39">
        <v>64.663600000000002</v>
      </c>
      <c r="AW7" s="39">
        <v>53.325800000000001</v>
      </c>
      <c r="AX7" s="39">
        <v>11.2507</v>
      </c>
      <c r="AY7" s="39">
        <v>78.006600000000006</v>
      </c>
    </row>
    <row r="8" spans="1:51" x14ac:dyDescent="0.25">
      <c r="A8" s="43">
        <v>42380</v>
      </c>
      <c r="B8" s="39">
        <v>3113.5416</v>
      </c>
      <c r="C8" s="39">
        <v>56.500300000000003</v>
      </c>
      <c r="D8" s="39">
        <v>37.091999999999999</v>
      </c>
      <c r="E8" s="39">
        <v>299.02730000000003</v>
      </c>
      <c r="F8" s="39">
        <v>280.95600000000002</v>
      </c>
      <c r="G8" s="39">
        <v>65.9251</v>
      </c>
      <c r="H8" s="39">
        <v>79.602500000000006</v>
      </c>
      <c r="I8" s="39">
        <v>23.648900000000001</v>
      </c>
      <c r="J8" s="39">
        <v>25.795000000000002</v>
      </c>
      <c r="K8" s="39">
        <v>31.373899999999999</v>
      </c>
      <c r="L8" s="39">
        <v>301.71949999999998</v>
      </c>
      <c r="M8" s="39">
        <v>38.594200000000001</v>
      </c>
      <c r="N8" s="39">
        <v>25.3934</v>
      </c>
      <c r="O8" s="39">
        <v>106.2852</v>
      </c>
      <c r="P8" s="39">
        <v>28.301100000000002</v>
      </c>
      <c r="Q8" s="39">
        <v>7.0350999999999999</v>
      </c>
      <c r="R8" s="39">
        <v>66.9983</v>
      </c>
      <c r="S8" s="39">
        <v>51.138300000000001</v>
      </c>
      <c r="T8" s="39">
        <v>23.1435</v>
      </c>
      <c r="U8" s="39">
        <v>26.0379</v>
      </c>
      <c r="V8" s="39">
        <v>84.61</v>
      </c>
      <c r="W8" s="39">
        <v>72.517499999999998</v>
      </c>
      <c r="X8" s="39">
        <v>40.241999999999997</v>
      </c>
      <c r="Y8" s="39">
        <v>26.489699999999999</v>
      </c>
      <c r="Z8" s="39">
        <v>35.136899999999997</v>
      </c>
      <c r="AA8" s="39">
        <v>45.238300000000002</v>
      </c>
      <c r="AB8" s="39">
        <v>77.578500000000005</v>
      </c>
      <c r="AC8" s="39">
        <v>75.1905</v>
      </c>
      <c r="AD8" s="39">
        <v>38.6</v>
      </c>
      <c r="AE8" s="39" t="s">
        <v>11</v>
      </c>
      <c r="AF8" s="39">
        <v>48.5914</v>
      </c>
      <c r="AG8" s="39">
        <v>21.493200000000002</v>
      </c>
      <c r="AH8" s="39">
        <v>157.8646</v>
      </c>
      <c r="AI8" s="39">
        <v>11.8444</v>
      </c>
      <c r="AJ8" s="39">
        <v>8.6008999999999993</v>
      </c>
      <c r="AK8" s="39">
        <v>9.2139000000000006</v>
      </c>
      <c r="AL8" s="39">
        <v>11.495699999999999</v>
      </c>
      <c r="AM8" s="39">
        <v>157.39510000000001</v>
      </c>
      <c r="AN8" s="39">
        <v>645.35670000000005</v>
      </c>
      <c r="AO8" s="39">
        <v>140.60140000000001</v>
      </c>
      <c r="AP8" s="39">
        <v>235.2166</v>
      </c>
      <c r="AQ8" s="39">
        <v>199.41800000000001</v>
      </c>
      <c r="AR8" s="39">
        <v>23.321000000000002</v>
      </c>
      <c r="AS8" s="39">
        <v>133.0326</v>
      </c>
      <c r="AT8" s="39">
        <v>16.890699999999999</v>
      </c>
      <c r="AU8" s="39">
        <v>48.822299999999998</v>
      </c>
      <c r="AV8" s="39">
        <v>58.197200000000002</v>
      </c>
      <c r="AW8" s="39">
        <v>53.957799999999999</v>
      </c>
      <c r="AX8" s="39">
        <v>10.776400000000001</v>
      </c>
      <c r="AY8" s="39">
        <v>72.011899999999997</v>
      </c>
    </row>
    <row r="9" spans="1:51" x14ac:dyDescent="0.25">
      <c r="A9" s="43">
        <v>42381</v>
      </c>
      <c r="B9" s="39">
        <v>3113.5416</v>
      </c>
      <c r="C9" s="39">
        <v>57.336300000000001</v>
      </c>
      <c r="D9" s="39">
        <v>37.0336</v>
      </c>
      <c r="E9" s="39">
        <v>299.63510000000002</v>
      </c>
      <c r="F9" s="39">
        <v>297.89960000000002</v>
      </c>
      <c r="G9" s="39">
        <v>67.094399999999993</v>
      </c>
      <c r="H9" s="39">
        <v>80.293999999999997</v>
      </c>
      <c r="I9" s="39">
        <v>23.704999999999998</v>
      </c>
      <c r="J9" s="39">
        <v>25.8704</v>
      </c>
      <c r="K9" s="39">
        <v>31.594100000000001</v>
      </c>
      <c r="L9" s="39">
        <v>295.43369999999999</v>
      </c>
      <c r="M9" s="39">
        <v>37.4694</v>
      </c>
      <c r="N9" s="39">
        <v>25.7592</v>
      </c>
      <c r="O9" s="39">
        <v>109.4556</v>
      </c>
      <c r="P9" s="39">
        <v>28.457000000000001</v>
      </c>
      <c r="Q9" s="39">
        <v>7.0350999999999999</v>
      </c>
      <c r="R9" s="39">
        <v>68.697800000000001</v>
      </c>
      <c r="S9" s="39">
        <v>52.866900000000001</v>
      </c>
      <c r="T9" s="39">
        <v>21.523599999999998</v>
      </c>
      <c r="U9" s="39">
        <v>26.412500000000001</v>
      </c>
      <c r="V9" s="39">
        <v>83.226900000000001</v>
      </c>
      <c r="W9" s="39">
        <v>75.365899999999996</v>
      </c>
      <c r="X9" s="39">
        <v>40.874099999999999</v>
      </c>
      <c r="Y9" s="39">
        <v>27.7102</v>
      </c>
      <c r="Z9" s="39">
        <v>35.503999999999998</v>
      </c>
      <c r="AA9" s="39">
        <v>45.871000000000002</v>
      </c>
      <c r="AB9" s="39">
        <v>77.701599999999999</v>
      </c>
      <c r="AC9" s="39">
        <v>76.914900000000003</v>
      </c>
      <c r="AD9" s="39">
        <v>39.11</v>
      </c>
      <c r="AE9" s="39" t="s">
        <v>11</v>
      </c>
      <c r="AF9" s="39">
        <v>49.164099999999998</v>
      </c>
      <c r="AG9" s="39">
        <v>21.563600000000001</v>
      </c>
      <c r="AH9" s="39">
        <v>158.05119999999999</v>
      </c>
      <c r="AI9" s="39">
        <v>11.3689</v>
      </c>
      <c r="AJ9" s="39">
        <v>8.7109000000000005</v>
      </c>
      <c r="AK9" s="39">
        <v>9.1211000000000002</v>
      </c>
      <c r="AL9" s="39">
        <v>11.569900000000001</v>
      </c>
      <c r="AM9" s="39">
        <v>160.0659</v>
      </c>
      <c r="AN9" s="39">
        <v>657.06539999999995</v>
      </c>
      <c r="AO9" s="39">
        <v>140.45339999999999</v>
      </c>
      <c r="AP9" s="39">
        <v>235.2166</v>
      </c>
      <c r="AQ9" s="39">
        <v>201.41679999999999</v>
      </c>
      <c r="AR9" s="39">
        <v>23.112100000000002</v>
      </c>
      <c r="AS9" s="39">
        <v>129.77199999999999</v>
      </c>
      <c r="AT9" s="39">
        <v>15.825100000000001</v>
      </c>
      <c r="AU9" s="39">
        <v>49.3962</v>
      </c>
      <c r="AV9" s="39">
        <v>59.870800000000003</v>
      </c>
      <c r="AW9" s="39">
        <v>55.221800000000002</v>
      </c>
      <c r="AX9" s="39">
        <v>10.6435</v>
      </c>
      <c r="AY9" s="39">
        <v>73.660499999999999</v>
      </c>
    </row>
    <row r="10" spans="1:51" x14ac:dyDescent="0.25">
      <c r="A10" s="43">
        <v>42382</v>
      </c>
      <c r="B10" s="39">
        <v>3113.5416</v>
      </c>
      <c r="C10" s="39">
        <v>51.693300000000001</v>
      </c>
      <c r="D10" s="39">
        <v>36.333799999999997</v>
      </c>
      <c r="E10" s="39">
        <v>294.77289999999999</v>
      </c>
      <c r="F10" s="39">
        <v>291.12209999999999</v>
      </c>
      <c r="G10" s="39">
        <v>64.930000000000007</v>
      </c>
      <c r="H10" s="39">
        <v>76.836600000000004</v>
      </c>
      <c r="I10" s="39">
        <v>23.3127</v>
      </c>
      <c r="J10" s="39">
        <v>24.439399999999999</v>
      </c>
      <c r="K10" s="39">
        <v>31.4053</v>
      </c>
      <c r="L10" s="39">
        <v>290.11489999999998</v>
      </c>
      <c r="M10" s="39">
        <v>37.61</v>
      </c>
      <c r="N10" s="39">
        <v>24.532599999999999</v>
      </c>
      <c r="O10" s="39">
        <v>108.0214</v>
      </c>
      <c r="P10" s="39">
        <v>26.720199999999998</v>
      </c>
      <c r="Q10" s="39">
        <v>7.0350999999999999</v>
      </c>
      <c r="R10" s="39">
        <v>68.608400000000003</v>
      </c>
      <c r="S10" s="39">
        <v>51.318399999999997</v>
      </c>
      <c r="T10" s="39">
        <v>19.970400000000001</v>
      </c>
      <c r="U10" s="39">
        <v>24.914300000000001</v>
      </c>
      <c r="V10" s="39">
        <v>80.948999999999998</v>
      </c>
      <c r="W10" s="39">
        <v>73.644999999999996</v>
      </c>
      <c r="X10" s="39">
        <v>39.978700000000003</v>
      </c>
      <c r="Y10" s="39">
        <v>27.755400000000002</v>
      </c>
      <c r="Z10" s="39">
        <v>34.436199999999999</v>
      </c>
      <c r="AA10" s="39">
        <v>44.198799999999999</v>
      </c>
      <c r="AB10" s="39">
        <v>75.035700000000006</v>
      </c>
      <c r="AC10" s="39">
        <v>75.832099999999997</v>
      </c>
      <c r="AD10" s="39">
        <v>38.28</v>
      </c>
      <c r="AE10" s="39" t="s">
        <v>11</v>
      </c>
      <c r="AF10" s="39">
        <v>46.955399999999997</v>
      </c>
      <c r="AG10" s="39">
        <v>19.8019</v>
      </c>
      <c r="AH10" s="39">
        <v>157.678</v>
      </c>
      <c r="AI10" s="39">
        <v>11.8444</v>
      </c>
      <c r="AJ10" s="39">
        <v>8.5047999999999995</v>
      </c>
      <c r="AK10" s="39">
        <v>8.9356000000000009</v>
      </c>
      <c r="AL10" s="39">
        <v>11.471</v>
      </c>
      <c r="AM10" s="39">
        <v>157.92930000000001</v>
      </c>
      <c r="AN10" s="39">
        <v>652.2441</v>
      </c>
      <c r="AO10" s="39">
        <v>142.3775</v>
      </c>
      <c r="AP10" s="39">
        <v>235.2166</v>
      </c>
      <c r="AQ10" s="39">
        <v>196.80420000000001</v>
      </c>
      <c r="AR10" s="39">
        <v>22.850899999999999</v>
      </c>
      <c r="AS10" s="39">
        <v>127.3265</v>
      </c>
      <c r="AT10" s="39">
        <v>15.5587</v>
      </c>
      <c r="AU10" s="39">
        <v>48.002499999999998</v>
      </c>
      <c r="AV10" s="39">
        <v>59.566499999999998</v>
      </c>
      <c r="AW10" s="39">
        <v>52.930799999999998</v>
      </c>
      <c r="AX10" s="39">
        <v>10.472799999999999</v>
      </c>
      <c r="AY10" s="39">
        <v>72.911100000000005</v>
      </c>
    </row>
    <row r="11" spans="1:51" x14ac:dyDescent="0.25">
      <c r="A11" s="43">
        <v>42383</v>
      </c>
      <c r="B11" s="39">
        <v>3113.5416</v>
      </c>
      <c r="C11" s="39">
        <v>52.041600000000003</v>
      </c>
      <c r="D11" s="39">
        <v>37.412700000000001</v>
      </c>
      <c r="E11" s="39">
        <v>297.20400000000001</v>
      </c>
      <c r="F11" s="39">
        <v>308.99</v>
      </c>
      <c r="G11" s="39">
        <v>65.626599999999996</v>
      </c>
      <c r="H11" s="39">
        <v>78.870400000000004</v>
      </c>
      <c r="I11" s="39">
        <v>23.648900000000001</v>
      </c>
      <c r="J11" s="39">
        <v>25.267800000000001</v>
      </c>
      <c r="K11" s="39">
        <v>32.789900000000003</v>
      </c>
      <c r="L11" s="39">
        <v>294.46660000000003</v>
      </c>
      <c r="M11" s="39">
        <v>38.875399999999999</v>
      </c>
      <c r="N11" s="39">
        <v>24.8339</v>
      </c>
      <c r="O11" s="39">
        <v>113.53189999999999</v>
      </c>
      <c r="P11" s="39">
        <v>28.033899999999999</v>
      </c>
      <c r="Q11" s="39">
        <v>7.0350999999999999</v>
      </c>
      <c r="R11" s="39">
        <v>70.129000000000005</v>
      </c>
      <c r="S11" s="39">
        <v>51.642499999999998</v>
      </c>
      <c r="T11" s="39">
        <v>20.7026</v>
      </c>
      <c r="U11" s="39">
        <v>25.663399999999999</v>
      </c>
      <c r="V11" s="39">
        <v>84.284599999999998</v>
      </c>
      <c r="W11" s="39">
        <v>75.840699999999998</v>
      </c>
      <c r="X11" s="39">
        <v>40.768799999999999</v>
      </c>
      <c r="Y11" s="39">
        <v>28.930700000000002</v>
      </c>
      <c r="Z11" s="39">
        <v>35.570700000000002</v>
      </c>
      <c r="AA11" s="39">
        <v>45.916200000000003</v>
      </c>
      <c r="AB11" s="39">
        <v>73.292599999999993</v>
      </c>
      <c r="AC11" s="39">
        <v>78.819699999999997</v>
      </c>
      <c r="AD11" s="39">
        <v>39.5</v>
      </c>
      <c r="AE11" s="39" t="s">
        <v>11</v>
      </c>
      <c r="AF11" s="39">
        <v>49.000500000000002</v>
      </c>
      <c r="AG11" s="39">
        <v>21.493200000000002</v>
      </c>
      <c r="AH11" s="39">
        <v>158.42439999999999</v>
      </c>
      <c r="AI11" s="39">
        <v>12.485200000000001</v>
      </c>
      <c r="AJ11" s="39">
        <v>8.6834000000000007</v>
      </c>
      <c r="AK11" s="39">
        <v>9.0129000000000001</v>
      </c>
      <c r="AL11" s="39">
        <v>11.471</v>
      </c>
      <c r="AM11" s="39">
        <v>162.73660000000001</v>
      </c>
      <c r="AN11" s="39">
        <v>665.33029999999997</v>
      </c>
      <c r="AO11" s="39">
        <v>146.8175</v>
      </c>
      <c r="AP11" s="39">
        <v>235.2166</v>
      </c>
      <c r="AQ11" s="39">
        <v>205.72190000000001</v>
      </c>
      <c r="AR11" s="39">
        <v>23.477699999999999</v>
      </c>
      <c r="AS11" s="39">
        <v>131.56530000000001</v>
      </c>
      <c r="AT11" s="39">
        <v>15.4521</v>
      </c>
      <c r="AU11" s="39">
        <v>49.273200000000003</v>
      </c>
      <c r="AV11" s="39">
        <v>62.761699999999998</v>
      </c>
      <c r="AW11" s="39">
        <v>55.142800000000001</v>
      </c>
      <c r="AX11" s="39">
        <v>10.6625</v>
      </c>
      <c r="AY11" s="39">
        <v>74.559700000000007</v>
      </c>
    </row>
    <row r="12" spans="1:51" x14ac:dyDescent="0.25">
      <c r="A12" s="43">
        <v>42384</v>
      </c>
      <c r="B12" s="39">
        <v>3113.5416</v>
      </c>
      <c r="C12" s="39">
        <v>49.254899999999999</v>
      </c>
      <c r="D12" s="39">
        <v>35.808900000000001</v>
      </c>
      <c r="E12" s="39">
        <v>280.18619999999999</v>
      </c>
      <c r="F12" s="39">
        <v>301.28829999999999</v>
      </c>
      <c r="G12" s="39">
        <v>64.308099999999996</v>
      </c>
      <c r="H12" s="39">
        <v>75.331599999999995</v>
      </c>
      <c r="I12" s="39">
        <v>22.416</v>
      </c>
      <c r="J12" s="39">
        <v>23.761600000000001</v>
      </c>
      <c r="K12" s="39">
        <v>31.531199999999998</v>
      </c>
      <c r="L12" s="39">
        <v>285.92439999999999</v>
      </c>
      <c r="M12" s="39">
        <v>35.993099999999998</v>
      </c>
      <c r="N12" s="39">
        <v>22.940100000000001</v>
      </c>
      <c r="O12" s="39">
        <v>110.7389</v>
      </c>
      <c r="P12" s="39">
        <v>26.542100000000001</v>
      </c>
      <c r="Q12" s="39">
        <v>7.0350999999999999</v>
      </c>
      <c r="R12" s="39">
        <v>67.087699999999998</v>
      </c>
      <c r="S12" s="39">
        <v>47.032800000000002</v>
      </c>
      <c r="T12" s="39">
        <v>19.637499999999999</v>
      </c>
      <c r="U12" s="39">
        <v>23.888500000000001</v>
      </c>
      <c r="V12" s="39">
        <v>82.250699999999995</v>
      </c>
      <c r="W12" s="39">
        <v>73.882400000000004</v>
      </c>
      <c r="X12" s="39">
        <v>38.503799999999998</v>
      </c>
      <c r="Y12" s="39">
        <v>28.2074</v>
      </c>
      <c r="Z12" s="39">
        <v>33.702100000000002</v>
      </c>
      <c r="AA12" s="39">
        <v>46.277700000000003</v>
      </c>
      <c r="AB12" s="39">
        <v>66.607200000000006</v>
      </c>
      <c r="AC12" s="39">
        <v>77.015100000000004</v>
      </c>
      <c r="AD12" s="39">
        <v>36.65</v>
      </c>
      <c r="AE12" s="39" t="s">
        <v>11</v>
      </c>
      <c r="AF12" s="39">
        <v>46.791800000000002</v>
      </c>
      <c r="AG12" s="39">
        <v>20.2012</v>
      </c>
      <c r="AH12" s="39">
        <v>158.05119999999999</v>
      </c>
      <c r="AI12" s="39">
        <v>12.113099999999999</v>
      </c>
      <c r="AJ12" s="39">
        <v>8.2849000000000004</v>
      </c>
      <c r="AK12" s="39">
        <v>8.4718</v>
      </c>
      <c r="AL12" s="39">
        <v>11.026</v>
      </c>
      <c r="AM12" s="39">
        <v>152.94390000000001</v>
      </c>
      <c r="AN12" s="39">
        <v>649.48910000000001</v>
      </c>
      <c r="AO12" s="39">
        <v>145.78149999999999</v>
      </c>
      <c r="AP12" s="39">
        <v>235.2166</v>
      </c>
      <c r="AQ12" s="39">
        <v>198.95670000000001</v>
      </c>
      <c r="AR12" s="39">
        <v>22.0153</v>
      </c>
      <c r="AS12" s="39">
        <v>130.261</v>
      </c>
      <c r="AT12" s="39">
        <v>15.239000000000001</v>
      </c>
      <c r="AU12" s="39">
        <v>46.321800000000003</v>
      </c>
      <c r="AV12" s="39">
        <v>60.935899999999997</v>
      </c>
      <c r="AW12" s="39">
        <v>52.930799999999998</v>
      </c>
      <c r="AX12" s="39">
        <v>10.112299999999999</v>
      </c>
      <c r="AY12" s="39">
        <v>70.6631</v>
      </c>
    </row>
    <row r="13" spans="1:51" x14ac:dyDescent="0.25">
      <c r="A13" s="43">
        <v>42387</v>
      </c>
      <c r="B13" s="39">
        <v>3113.5416</v>
      </c>
      <c r="C13" s="39">
        <v>49.045900000000003</v>
      </c>
      <c r="D13" s="39">
        <v>36.1297</v>
      </c>
      <c r="E13" s="39">
        <v>280.18619999999999</v>
      </c>
      <c r="F13" s="39">
        <v>304.98509999999999</v>
      </c>
      <c r="G13" s="39">
        <v>66.149000000000001</v>
      </c>
      <c r="H13" s="39">
        <v>74.884100000000004</v>
      </c>
      <c r="I13" s="39">
        <v>22.36</v>
      </c>
      <c r="J13" s="39">
        <v>24.175799999999999</v>
      </c>
      <c r="K13" s="39">
        <v>32.412300000000002</v>
      </c>
      <c r="L13" s="39">
        <v>284.79610000000002</v>
      </c>
      <c r="M13" s="39">
        <v>34.094999999999999</v>
      </c>
      <c r="N13" s="39">
        <v>23.241399999999999</v>
      </c>
      <c r="O13" s="39">
        <v>112.0976</v>
      </c>
      <c r="P13" s="39">
        <v>27.5441</v>
      </c>
      <c r="Q13" s="39">
        <v>7.0350999999999999</v>
      </c>
      <c r="R13" s="39">
        <v>67.087699999999998</v>
      </c>
      <c r="S13" s="39">
        <v>47.933100000000003</v>
      </c>
      <c r="T13" s="39">
        <v>20.014800000000001</v>
      </c>
      <c r="U13" s="39">
        <v>24.670100000000001</v>
      </c>
      <c r="V13" s="39">
        <v>81.925200000000004</v>
      </c>
      <c r="W13" s="39">
        <v>75.069199999999995</v>
      </c>
      <c r="X13" s="39">
        <v>38.530200000000001</v>
      </c>
      <c r="Y13" s="39">
        <v>28.139600000000002</v>
      </c>
      <c r="Z13" s="39">
        <v>36.137999999999998</v>
      </c>
      <c r="AA13" s="39">
        <v>46.910400000000003</v>
      </c>
      <c r="AB13" s="39">
        <v>65.499799999999993</v>
      </c>
      <c r="AC13" s="39">
        <v>77.857299999999995</v>
      </c>
      <c r="AD13" s="39">
        <v>37.090000000000003</v>
      </c>
      <c r="AE13" s="39" t="s">
        <v>11</v>
      </c>
      <c r="AF13" s="39">
        <v>48.5914</v>
      </c>
      <c r="AG13" s="39">
        <v>22.221399999999999</v>
      </c>
      <c r="AH13" s="39">
        <v>158.42439999999999</v>
      </c>
      <c r="AI13" s="39">
        <v>12.0717</v>
      </c>
      <c r="AJ13" s="39">
        <v>8.2575000000000003</v>
      </c>
      <c r="AK13" s="39">
        <v>8.3945000000000007</v>
      </c>
      <c r="AL13" s="39">
        <v>10.9765</v>
      </c>
      <c r="AM13" s="39">
        <v>153.30000000000001</v>
      </c>
      <c r="AN13" s="39">
        <v>647.42290000000003</v>
      </c>
      <c r="AO13" s="39">
        <v>144.22749999999999</v>
      </c>
      <c r="AP13" s="39">
        <v>235.2166</v>
      </c>
      <c r="AQ13" s="39">
        <v>200.03299999999999</v>
      </c>
      <c r="AR13" s="39">
        <v>21.936900000000001</v>
      </c>
      <c r="AS13" s="39">
        <v>132.54349999999999</v>
      </c>
      <c r="AT13" s="39">
        <v>15.132400000000001</v>
      </c>
      <c r="AU13" s="39">
        <v>45.870899999999999</v>
      </c>
      <c r="AV13" s="39">
        <v>61.088000000000001</v>
      </c>
      <c r="AW13" s="39">
        <v>48.585700000000003</v>
      </c>
      <c r="AX13" s="39">
        <v>10.112299999999999</v>
      </c>
      <c r="AY13" s="39">
        <v>70.438299999999998</v>
      </c>
    </row>
    <row r="14" spans="1:51" x14ac:dyDescent="0.25">
      <c r="A14" s="43">
        <v>42388</v>
      </c>
      <c r="B14" s="39">
        <v>3113.5416</v>
      </c>
      <c r="C14" s="39">
        <v>52.320300000000003</v>
      </c>
      <c r="D14" s="39">
        <v>39.103999999999999</v>
      </c>
      <c r="E14" s="39">
        <v>288.69510000000002</v>
      </c>
      <c r="F14" s="39">
        <v>315.45929999999998</v>
      </c>
      <c r="G14" s="39">
        <v>67.367999999999995</v>
      </c>
      <c r="H14" s="39">
        <v>77.853499999999997</v>
      </c>
      <c r="I14" s="39">
        <v>23.0885</v>
      </c>
      <c r="J14" s="39">
        <v>25.192499999999999</v>
      </c>
      <c r="K14" s="39">
        <v>33.3249</v>
      </c>
      <c r="L14" s="39">
        <v>291.40429999999998</v>
      </c>
      <c r="M14" s="39">
        <v>35.149500000000003</v>
      </c>
      <c r="N14" s="39">
        <v>24.963000000000001</v>
      </c>
      <c r="O14" s="39">
        <v>116.023</v>
      </c>
      <c r="P14" s="39">
        <v>28.746500000000001</v>
      </c>
      <c r="Q14" s="39">
        <v>7.0350999999999999</v>
      </c>
      <c r="R14" s="39">
        <v>69.771199999999993</v>
      </c>
      <c r="S14" s="39">
        <v>50.057899999999997</v>
      </c>
      <c r="T14" s="39">
        <v>21.035499999999999</v>
      </c>
      <c r="U14" s="39">
        <v>25.809899999999999</v>
      </c>
      <c r="V14" s="39">
        <v>83.633700000000005</v>
      </c>
      <c r="W14" s="39">
        <v>79.994699999999995</v>
      </c>
      <c r="X14" s="39">
        <v>39.715299999999999</v>
      </c>
      <c r="Y14" s="39">
        <v>28.7273</v>
      </c>
      <c r="Z14" s="39">
        <v>38.140099999999997</v>
      </c>
      <c r="AA14" s="39">
        <v>47.814300000000003</v>
      </c>
      <c r="AB14" s="39">
        <v>72.041600000000003</v>
      </c>
      <c r="AC14" s="39">
        <v>79.882400000000004</v>
      </c>
      <c r="AD14" s="39">
        <v>38.44</v>
      </c>
      <c r="AE14" s="39" t="s">
        <v>11</v>
      </c>
      <c r="AF14" s="39">
        <v>49.982100000000003</v>
      </c>
      <c r="AG14" s="39">
        <v>23.137499999999999</v>
      </c>
      <c r="AH14" s="39">
        <v>159.73060000000001</v>
      </c>
      <c r="AI14" s="39">
        <v>12.4438</v>
      </c>
      <c r="AJ14" s="39">
        <v>8.4909999999999997</v>
      </c>
      <c r="AK14" s="39">
        <v>8.6264000000000003</v>
      </c>
      <c r="AL14" s="39">
        <v>11.223800000000001</v>
      </c>
      <c r="AM14" s="39">
        <v>166.65369999999999</v>
      </c>
      <c r="AN14" s="39">
        <v>662.91970000000003</v>
      </c>
      <c r="AO14" s="39">
        <v>148.07550000000001</v>
      </c>
      <c r="AP14" s="39">
        <v>235.2166</v>
      </c>
      <c r="AQ14" s="39">
        <v>206.64439999999999</v>
      </c>
      <c r="AR14" s="39">
        <v>22.250299999999999</v>
      </c>
      <c r="AS14" s="39">
        <v>137.7604</v>
      </c>
      <c r="AT14" s="39">
        <v>15.4521</v>
      </c>
      <c r="AU14" s="39">
        <v>47.920499999999997</v>
      </c>
      <c r="AV14" s="39">
        <v>62.989899999999999</v>
      </c>
      <c r="AW14" s="39">
        <v>49.691699999999997</v>
      </c>
      <c r="AX14" s="39">
        <v>10.415900000000001</v>
      </c>
      <c r="AY14" s="39">
        <v>74.634600000000006</v>
      </c>
    </row>
    <row r="15" spans="1:51" x14ac:dyDescent="0.25">
      <c r="A15" s="43">
        <v>42389</v>
      </c>
      <c r="B15" s="39">
        <v>3113.5416</v>
      </c>
      <c r="C15" s="39">
        <v>51.066200000000002</v>
      </c>
      <c r="D15" s="39">
        <v>37.9084</v>
      </c>
      <c r="E15" s="39">
        <v>283.8329</v>
      </c>
      <c r="F15" s="39">
        <v>302.82859999999999</v>
      </c>
      <c r="G15" s="39">
        <v>66.298299999999998</v>
      </c>
      <c r="H15" s="39">
        <v>76.063699999999997</v>
      </c>
      <c r="I15" s="39">
        <v>23.424800000000001</v>
      </c>
      <c r="J15" s="39">
        <v>24.740600000000001</v>
      </c>
      <c r="K15" s="39">
        <v>32.821399999999997</v>
      </c>
      <c r="L15" s="39">
        <v>283.82909999999998</v>
      </c>
      <c r="M15" s="39">
        <v>34.305900000000001</v>
      </c>
      <c r="N15" s="39">
        <v>26.641500000000001</v>
      </c>
      <c r="O15" s="39">
        <v>113.8338</v>
      </c>
      <c r="P15" s="39">
        <v>28.367899999999999</v>
      </c>
      <c r="Q15" s="39">
        <v>6.5590999999999999</v>
      </c>
      <c r="R15" s="39">
        <v>68.161100000000005</v>
      </c>
      <c r="S15" s="39">
        <v>49.769799999999996</v>
      </c>
      <c r="T15" s="39">
        <v>20.7026</v>
      </c>
      <c r="U15" s="39">
        <v>25.288900000000002</v>
      </c>
      <c r="V15" s="39">
        <v>81.925200000000004</v>
      </c>
      <c r="W15" s="39">
        <v>77.858400000000003</v>
      </c>
      <c r="X15" s="39">
        <v>39.1096</v>
      </c>
      <c r="Y15" s="39">
        <v>28.0718</v>
      </c>
      <c r="Z15" s="39">
        <v>37.839799999999997</v>
      </c>
      <c r="AA15" s="39">
        <v>47.497900000000001</v>
      </c>
      <c r="AB15" s="39">
        <v>72.451800000000006</v>
      </c>
      <c r="AC15" s="39">
        <v>78.619200000000006</v>
      </c>
      <c r="AD15" s="39">
        <v>37.93</v>
      </c>
      <c r="AE15" s="39" t="s">
        <v>11</v>
      </c>
      <c r="AF15" s="39">
        <v>49.3277</v>
      </c>
      <c r="AG15" s="39">
        <v>22.738099999999999</v>
      </c>
      <c r="AH15" s="39">
        <v>160.10380000000001</v>
      </c>
      <c r="AI15" s="39">
        <v>11.6997</v>
      </c>
      <c r="AJ15" s="39">
        <v>8.5734999999999992</v>
      </c>
      <c r="AK15" s="39">
        <v>8.6882999999999999</v>
      </c>
      <c r="AL15" s="39">
        <v>11.100099999999999</v>
      </c>
      <c r="AM15" s="39">
        <v>159.3537</v>
      </c>
      <c r="AN15" s="39">
        <v>646.38980000000004</v>
      </c>
      <c r="AO15" s="39">
        <v>142.3775</v>
      </c>
      <c r="AP15" s="39">
        <v>235.2166</v>
      </c>
      <c r="AQ15" s="39">
        <v>202.0318</v>
      </c>
      <c r="AR15" s="39">
        <v>22.2242</v>
      </c>
      <c r="AS15" s="39">
        <v>140.69499999999999</v>
      </c>
      <c r="AT15" s="39">
        <v>15.185700000000001</v>
      </c>
      <c r="AU15" s="39">
        <v>46.526699999999998</v>
      </c>
      <c r="AV15" s="39">
        <v>61.924900000000001</v>
      </c>
      <c r="AW15" s="39">
        <v>48.1907</v>
      </c>
      <c r="AX15" s="39">
        <v>10.434799999999999</v>
      </c>
      <c r="AY15" s="39">
        <v>72.686300000000003</v>
      </c>
    </row>
    <row r="16" spans="1:51" x14ac:dyDescent="0.25">
      <c r="A16" s="43">
        <v>42390</v>
      </c>
      <c r="B16" s="39">
        <v>3113.5416</v>
      </c>
      <c r="C16" s="39">
        <v>50.0212</v>
      </c>
      <c r="D16" s="39">
        <v>36.042200000000001</v>
      </c>
      <c r="E16" s="39">
        <v>277.75510000000003</v>
      </c>
      <c r="F16" s="39">
        <v>288.04149999999998</v>
      </c>
      <c r="G16" s="39">
        <v>65.7012</v>
      </c>
      <c r="H16" s="39">
        <v>73.257099999999994</v>
      </c>
      <c r="I16" s="39">
        <v>22.584199999999999</v>
      </c>
      <c r="J16" s="39">
        <v>24.062799999999999</v>
      </c>
      <c r="K16" s="39">
        <v>32.569699999999997</v>
      </c>
      <c r="L16" s="39">
        <v>275.60919999999999</v>
      </c>
      <c r="M16" s="39">
        <v>33.602899999999998</v>
      </c>
      <c r="N16" s="39">
        <v>26.62</v>
      </c>
      <c r="O16" s="39">
        <v>113.8338</v>
      </c>
      <c r="P16" s="39">
        <v>27.633099999999999</v>
      </c>
      <c r="Q16" s="39">
        <v>6.1359000000000004</v>
      </c>
      <c r="R16" s="39">
        <v>66.640500000000003</v>
      </c>
      <c r="S16" s="39">
        <v>48.113199999999999</v>
      </c>
      <c r="T16" s="39">
        <v>19.859400000000001</v>
      </c>
      <c r="U16" s="39">
        <v>25.24</v>
      </c>
      <c r="V16" s="39">
        <v>75.416799999999995</v>
      </c>
      <c r="W16" s="39">
        <v>74.653800000000004</v>
      </c>
      <c r="X16" s="39">
        <v>37.950800000000001</v>
      </c>
      <c r="Y16" s="39">
        <v>25.9924</v>
      </c>
      <c r="Z16" s="39">
        <v>35.3371</v>
      </c>
      <c r="AA16" s="39">
        <v>46.232500000000002</v>
      </c>
      <c r="AB16" s="39">
        <v>70.319000000000003</v>
      </c>
      <c r="AC16" s="39">
        <v>76.192999999999998</v>
      </c>
      <c r="AD16" s="39">
        <v>36.33</v>
      </c>
      <c r="AE16" s="39" t="s">
        <v>11</v>
      </c>
      <c r="AF16" s="39">
        <v>47.446199999999997</v>
      </c>
      <c r="AG16" s="39">
        <v>20.905899999999999</v>
      </c>
      <c r="AH16" s="39">
        <v>157.8646</v>
      </c>
      <c r="AI16" s="39">
        <v>11.1622</v>
      </c>
      <c r="AJ16" s="39">
        <v>8.2575000000000003</v>
      </c>
      <c r="AK16" s="39">
        <v>8.2863000000000007</v>
      </c>
      <c r="AL16" s="39">
        <v>10.9024</v>
      </c>
      <c r="AM16" s="39">
        <v>156.86099999999999</v>
      </c>
      <c r="AN16" s="39">
        <v>625.72730000000001</v>
      </c>
      <c r="AO16" s="39">
        <v>138.8254</v>
      </c>
      <c r="AP16" s="39">
        <v>235.2166</v>
      </c>
      <c r="AQ16" s="39">
        <v>195.26669999999999</v>
      </c>
      <c r="AR16" s="39">
        <v>21.336300000000001</v>
      </c>
      <c r="AS16" s="39">
        <v>132.2174</v>
      </c>
      <c r="AT16" s="39">
        <v>14.4397</v>
      </c>
      <c r="AU16" s="39">
        <v>44.887</v>
      </c>
      <c r="AV16" s="39">
        <v>58.881900000000002</v>
      </c>
      <c r="AW16" s="39">
        <v>46.847700000000003</v>
      </c>
      <c r="AX16" s="39">
        <v>9.9984999999999999</v>
      </c>
      <c r="AY16" s="39">
        <v>69.389200000000002</v>
      </c>
    </row>
    <row r="17" spans="1:51" x14ac:dyDescent="0.25">
      <c r="A17" s="43">
        <v>42391</v>
      </c>
      <c r="B17" s="39">
        <v>3113.5416</v>
      </c>
      <c r="C17" s="39">
        <v>50.787599999999998</v>
      </c>
      <c r="D17" s="39">
        <v>37.2378</v>
      </c>
      <c r="E17" s="39">
        <v>278.36279999999999</v>
      </c>
      <c r="F17" s="39">
        <v>290.8141</v>
      </c>
      <c r="G17" s="39">
        <v>67.144099999999995</v>
      </c>
      <c r="H17" s="39">
        <v>74.152000000000001</v>
      </c>
      <c r="I17" s="39">
        <v>22.6402</v>
      </c>
      <c r="J17" s="39">
        <v>24.740600000000001</v>
      </c>
      <c r="K17" s="39">
        <v>32.2864</v>
      </c>
      <c r="L17" s="39">
        <v>276.73739999999998</v>
      </c>
      <c r="M17" s="39">
        <v>35.149500000000003</v>
      </c>
      <c r="N17" s="39">
        <v>27.158000000000001</v>
      </c>
      <c r="O17" s="39">
        <v>113.8338</v>
      </c>
      <c r="P17" s="39">
        <v>28.1675</v>
      </c>
      <c r="Q17" s="39">
        <v>6.2310999999999996</v>
      </c>
      <c r="R17" s="39">
        <v>65.835400000000007</v>
      </c>
      <c r="S17" s="39">
        <v>48.905500000000004</v>
      </c>
      <c r="T17" s="39">
        <v>20.5029</v>
      </c>
      <c r="U17" s="39">
        <v>27.763999999999999</v>
      </c>
      <c r="V17" s="39">
        <v>74.521900000000002</v>
      </c>
      <c r="W17" s="39">
        <v>74.891199999999998</v>
      </c>
      <c r="X17" s="39">
        <v>38.398499999999999</v>
      </c>
      <c r="Y17" s="39">
        <v>26.444500000000001</v>
      </c>
      <c r="Z17" s="39">
        <v>36.071199999999997</v>
      </c>
      <c r="AA17" s="39">
        <v>45.916200000000003</v>
      </c>
      <c r="AB17" s="39">
        <v>72.595299999999995</v>
      </c>
      <c r="AC17" s="39">
        <v>76.634200000000007</v>
      </c>
      <c r="AD17" s="39">
        <v>37.1</v>
      </c>
      <c r="AE17" s="39" t="s">
        <v>11</v>
      </c>
      <c r="AF17" s="39">
        <v>48.264200000000002</v>
      </c>
      <c r="AG17" s="39">
        <v>21.845500000000001</v>
      </c>
      <c r="AH17" s="39">
        <v>158.61099999999999</v>
      </c>
      <c r="AI17" s="39">
        <v>11.3483</v>
      </c>
      <c r="AJ17" s="39">
        <v>8.3261000000000003</v>
      </c>
      <c r="AK17" s="39">
        <v>8.3635999999999999</v>
      </c>
      <c r="AL17" s="39">
        <v>11.050700000000001</v>
      </c>
      <c r="AM17" s="39">
        <v>160.422</v>
      </c>
      <c r="AN17" s="39">
        <v>643.63480000000004</v>
      </c>
      <c r="AO17" s="39">
        <v>139.8614</v>
      </c>
      <c r="AP17" s="39">
        <v>235.2166</v>
      </c>
      <c r="AQ17" s="39">
        <v>196.65039999999999</v>
      </c>
      <c r="AR17" s="39">
        <v>22.2242</v>
      </c>
      <c r="AS17" s="39">
        <v>132.05439999999999</v>
      </c>
      <c r="AT17" s="39">
        <v>14.759399999999999</v>
      </c>
      <c r="AU17" s="39">
        <v>45.419899999999998</v>
      </c>
      <c r="AV17" s="39">
        <v>59.033999999999999</v>
      </c>
      <c r="AW17" s="39">
        <v>48.822699999999998</v>
      </c>
      <c r="AX17" s="39">
        <v>10.055400000000001</v>
      </c>
      <c r="AY17" s="39">
        <v>71.037800000000004</v>
      </c>
    </row>
    <row r="18" spans="1:51" x14ac:dyDescent="0.25">
      <c r="A18" s="43">
        <v>42394</v>
      </c>
      <c r="B18" s="39">
        <v>3113.5416</v>
      </c>
      <c r="C18" s="39">
        <v>50.926900000000003</v>
      </c>
      <c r="D18" s="39">
        <v>37.587699999999998</v>
      </c>
      <c r="E18" s="39">
        <v>280.79399999999998</v>
      </c>
      <c r="F18" s="39">
        <v>289.27370000000002</v>
      </c>
      <c r="G18" s="39">
        <v>67.243600000000001</v>
      </c>
      <c r="H18" s="39">
        <v>74.518100000000004</v>
      </c>
      <c r="I18" s="39">
        <v>23.144600000000001</v>
      </c>
      <c r="J18" s="39">
        <v>25.6068</v>
      </c>
      <c r="K18" s="39">
        <v>32.317900000000002</v>
      </c>
      <c r="L18" s="39">
        <v>279.15499999999997</v>
      </c>
      <c r="M18" s="39">
        <v>36.414900000000003</v>
      </c>
      <c r="N18" s="39">
        <v>27.717500000000001</v>
      </c>
      <c r="O18" s="39">
        <v>113.8338</v>
      </c>
      <c r="P18" s="39">
        <v>28.5015</v>
      </c>
      <c r="Q18" s="39">
        <v>6.3052000000000001</v>
      </c>
      <c r="R18" s="39">
        <v>66.372100000000003</v>
      </c>
      <c r="S18" s="39">
        <v>49.265599999999999</v>
      </c>
      <c r="T18" s="39">
        <v>20.747</v>
      </c>
      <c r="U18" s="39">
        <v>27.731400000000001</v>
      </c>
      <c r="V18" s="39">
        <v>74.765900000000002</v>
      </c>
      <c r="W18" s="39">
        <v>75.128600000000006</v>
      </c>
      <c r="X18" s="39">
        <v>38.609200000000001</v>
      </c>
      <c r="Y18" s="39">
        <v>26.3993</v>
      </c>
      <c r="Z18" s="39">
        <v>36.738599999999998</v>
      </c>
      <c r="AA18" s="39">
        <v>46.142099999999999</v>
      </c>
      <c r="AB18" s="39">
        <v>73.025999999999996</v>
      </c>
      <c r="AC18" s="39">
        <v>76.594099999999997</v>
      </c>
      <c r="AD18" s="39">
        <v>37.42</v>
      </c>
      <c r="AE18" s="39" t="s">
        <v>11</v>
      </c>
      <c r="AF18" s="39">
        <v>49.082299999999996</v>
      </c>
      <c r="AG18" s="39">
        <v>21.986499999999999</v>
      </c>
      <c r="AH18" s="39">
        <v>158.79759999999999</v>
      </c>
      <c r="AI18" s="39">
        <v>11.637700000000001</v>
      </c>
      <c r="AJ18" s="39">
        <v>8.3536000000000001</v>
      </c>
      <c r="AK18" s="39">
        <v>8.4253999999999998</v>
      </c>
      <c r="AL18" s="39">
        <v>11.1249</v>
      </c>
      <c r="AM18" s="39">
        <v>162.20240000000001</v>
      </c>
      <c r="AN18" s="39">
        <v>648.11159999999995</v>
      </c>
      <c r="AO18" s="39">
        <v>139.93539999999999</v>
      </c>
      <c r="AP18" s="39">
        <v>235.2166</v>
      </c>
      <c r="AQ18" s="39">
        <v>197.41919999999999</v>
      </c>
      <c r="AR18" s="39">
        <v>23.529900000000001</v>
      </c>
      <c r="AS18" s="39">
        <v>145.25980000000001</v>
      </c>
      <c r="AT18" s="39">
        <v>14.9193</v>
      </c>
      <c r="AU18" s="39">
        <v>45.542900000000003</v>
      </c>
      <c r="AV18" s="39">
        <v>62.381300000000003</v>
      </c>
      <c r="AW18" s="39">
        <v>50.165700000000001</v>
      </c>
      <c r="AX18" s="39">
        <v>10.112299999999999</v>
      </c>
      <c r="AY18" s="39">
        <v>71.787099999999995</v>
      </c>
    </row>
    <row r="19" spans="1:51" x14ac:dyDescent="0.25">
      <c r="A19" s="43">
        <v>42395</v>
      </c>
      <c r="B19" s="39">
        <v>3113.5416</v>
      </c>
      <c r="C19" s="39">
        <v>46.607500000000002</v>
      </c>
      <c r="D19" s="39">
        <v>35.867199999999997</v>
      </c>
      <c r="E19" s="39">
        <v>257.69839999999999</v>
      </c>
      <c r="F19" s="39">
        <v>260.31560000000002</v>
      </c>
      <c r="G19" s="39">
        <v>63.462299999999999</v>
      </c>
      <c r="H19" s="39">
        <v>68.823499999999996</v>
      </c>
      <c r="I19" s="39">
        <v>21.519400000000001</v>
      </c>
      <c r="J19" s="39">
        <v>23.271999999999998</v>
      </c>
      <c r="K19" s="39">
        <v>29.076699999999999</v>
      </c>
      <c r="L19" s="39">
        <v>266.09980000000002</v>
      </c>
      <c r="M19" s="39">
        <v>33.743499999999997</v>
      </c>
      <c r="N19" s="39">
        <v>25.673100000000002</v>
      </c>
      <c r="O19" s="39">
        <v>113.8338</v>
      </c>
      <c r="P19" s="39">
        <v>25.740500000000001</v>
      </c>
      <c r="Q19" s="39">
        <v>5.6703999999999999</v>
      </c>
      <c r="R19" s="39">
        <v>62.167999999999999</v>
      </c>
      <c r="S19" s="39">
        <v>46.384599999999999</v>
      </c>
      <c r="T19" s="39">
        <v>18.683399999999999</v>
      </c>
      <c r="U19" s="39">
        <v>24.963200000000001</v>
      </c>
      <c r="V19" s="39">
        <v>67.281199999999998</v>
      </c>
      <c r="W19" s="39">
        <v>68.600800000000007</v>
      </c>
      <c r="X19" s="39">
        <v>36.607599999999998</v>
      </c>
      <c r="Y19" s="39">
        <v>23.822600000000001</v>
      </c>
      <c r="Z19" s="39">
        <v>33.835500000000003</v>
      </c>
      <c r="AA19" s="39">
        <v>42.255499999999998</v>
      </c>
      <c r="AB19" s="39">
        <v>69.478200000000001</v>
      </c>
      <c r="AC19" s="39">
        <v>71.180300000000003</v>
      </c>
      <c r="AD19" s="39">
        <v>33.68</v>
      </c>
      <c r="AE19" s="39" t="s">
        <v>11</v>
      </c>
      <c r="AF19" s="39">
        <v>44.173999999999999</v>
      </c>
      <c r="AG19" s="39">
        <v>20.036799999999999</v>
      </c>
      <c r="AH19" s="39">
        <v>155.99860000000001</v>
      </c>
      <c r="AI19" s="39">
        <v>10.604100000000001</v>
      </c>
      <c r="AJ19" s="39">
        <v>7.5979999999999999</v>
      </c>
      <c r="AK19" s="39">
        <v>7.7142999999999997</v>
      </c>
      <c r="AL19" s="39">
        <v>10.581</v>
      </c>
      <c r="AM19" s="39">
        <v>151.69759999999999</v>
      </c>
      <c r="AN19" s="39">
        <v>625.38300000000004</v>
      </c>
      <c r="AO19" s="39">
        <v>133.12739999999999</v>
      </c>
      <c r="AP19" s="39">
        <v>235.2166</v>
      </c>
      <c r="AQ19" s="39">
        <v>179.12260000000001</v>
      </c>
      <c r="AR19" s="39">
        <v>23.164300000000001</v>
      </c>
      <c r="AS19" s="39">
        <v>136.9453</v>
      </c>
      <c r="AT19" s="39">
        <v>13.587199999999999</v>
      </c>
      <c r="AU19" s="39">
        <v>41.0747</v>
      </c>
      <c r="AV19" s="39">
        <v>57.892899999999997</v>
      </c>
      <c r="AW19" s="39">
        <v>47.3217</v>
      </c>
      <c r="AX19" s="39">
        <v>9.4292999999999996</v>
      </c>
      <c r="AY19" s="39">
        <v>65.567499999999995</v>
      </c>
    </row>
    <row r="20" spans="1:51" x14ac:dyDescent="0.25">
      <c r="A20" s="43">
        <v>42396</v>
      </c>
      <c r="B20" s="39">
        <v>3113.5416</v>
      </c>
      <c r="C20" s="39">
        <v>46.189500000000002</v>
      </c>
      <c r="D20" s="39">
        <v>35.225700000000003</v>
      </c>
      <c r="E20" s="39">
        <v>260.7373</v>
      </c>
      <c r="F20" s="39">
        <v>263.08819999999997</v>
      </c>
      <c r="G20" s="39">
        <v>61.9696</v>
      </c>
      <c r="H20" s="39">
        <v>68.823499999999996</v>
      </c>
      <c r="I20" s="39">
        <v>21.127099999999999</v>
      </c>
      <c r="J20" s="39">
        <v>23.1967</v>
      </c>
      <c r="K20" s="39">
        <v>28.1326</v>
      </c>
      <c r="L20" s="39">
        <v>269.96800000000002</v>
      </c>
      <c r="M20" s="39">
        <v>34.798000000000002</v>
      </c>
      <c r="N20" s="39">
        <v>26.6846</v>
      </c>
      <c r="O20" s="39">
        <v>113.8338</v>
      </c>
      <c r="P20" s="39">
        <v>25.829499999999999</v>
      </c>
      <c r="Q20" s="39">
        <v>5.5011999999999999</v>
      </c>
      <c r="R20" s="39">
        <v>60.8262</v>
      </c>
      <c r="S20" s="39">
        <v>44.655999999999999</v>
      </c>
      <c r="T20" s="39">
        <v>18.417100000000001</v>
      </c>
      <c r="U20" s="39">
        <v>24.100100000000001</v>
      </c>
      <c r="V20" s="39">
        <v>65.247299999999996</v>
      </c>
      <c r="W20" s="39">
        <v>67.651300000000006</v>
      </c>
      <c r="X20" s="39">
        <v>36.607599999999998</v>
      </c>
      <c r="Y20" s="39">
        <v>23.958200000000001</v>
      </c>
      <c r="Z20" s="39">
        <v>34.603000000000002</v>
      </c>
      <c r="AA20" s="39">
        <v>41.125700000000002</v>
      </c>
      <c r="AB20" s="39">
        <v>76.430099999999996</v>
      </c>
      <c r="AC20" s="39">
        <v>69.676500000000004</v>
      </c>
      <c r="AD20" s="39">
        <v>32.68</v>
      </c>
      <c r="AE20" s="39" t="s">
        <v>11</v>
      </c>
      <c r="AF20" s="39">
        <v>43.437800000000003</v>
      </c>
      <c r="AG20" s="39">
        <v>20.788499999999999</v>
      </c>
      <c r="AH20" s="39">
        <v>158.79759999999999</v>
      </c>
      <c r="AI20" s="39">
        <v>11.244899999999999</v>
      </c>
      <c r="AJ20" s="39">
        <v>7.2407000000000004</v>
      </c>
      <c r="AK20" s="39">
        <v>7.7606999999999999</v>
      </c>
      <c r="AL20" s="39">
        <v>10.7788</v>
      </c>
      <c r="AM20" s="39">
        <v>155.7927</v>
      </c>
      <c r="AN20" s="39">
        <v>629.85979999999995</v>
      </c>
      <c r="AO20" s="39">
        <v>132.38740000000001</v>
      </c>
      <c r="AP20" s="39">
        <v>235.2166</v>
      </c>
      <c r="AQ20" s="39">
        <v>176.97</v>
      </c>
      <c r="AR20" s="39">
        <v>24.7835</v>
      </c>
      <c r="AS20" s="39">
        <v>125.8592</v>
      </c>
      <c r="AT20" s="39">
        <v>13.3741</v>
      </c>
      <c r="AU20" s="39">
        <v>39.64</v>
      </c>
      <c r="AV20" s="39">
        <v>54.849899999999998</v>
      </c>
      <c r="AW20" s="39">
        <v>49.454700000000003</v>
      </c>
      <c r="AX20" s="39">
        <v>9.2585999999999995</v>
      </c>
      <c r="AY20" s="39">
        <v>66.017200000000003</v>
      </c>
    </row>
    <row r="21" spans="1:51" x14ac:dyDescent="0.25">
      <c r="A21" s="43">
        <v>42397</v>
      </c>
      <c r="B21" s="39">
        <v>3113.5416</v>
      </c>
      <c r="C21" s="39">
        <v>45.771500000000003</v>
      </c>
      <c r="D21" s="39">
        <v>34.0593</v>
      </c>
      <c r="E21" s="39">
        <v>261.34500000000003</v>
      </c>
      <c r="F21" s="39">
        <v>253.23009999999999</v>
      </c>
      <c r="G21" s="39">
        <v>61.695999999999998</v>
      </c>
      <c r="H21" s="39">
        <v>65.772800000000004</v>
      </c>
      <c r="I21" s="39">
        <v>20.0063</v>
      </c>
      <c r="J21" s="39">
        <v>22.594200000000001</v>
      </c>
      <c r="K21" s="39">
        <v>26.685099999999998</v>
      </c>
      <c r="L21" s="39">
        <v>271.90210000000002</v>
      </c>
      <c r="M21" s="39">
        <v>33.3217</v>
      </c>
      <c r="N21" s="39">
        <v>27.4163</v>
      </c>
      <c r="O21" s="39">
        <v>102.4354</v>
      </c>
      <c r="P21" s="39">
        <v>25.072500000000002</v>
      </c>
      <c r="Q21" s="39">
        <v>5.2154999999999996</v>
      </c>
      <c r="R21" s="39">
        <v>57.606000000000002</v>
      </c>
      <c r="S21" s="39">
        <v>41.774900000000002</v>
      </c>
      <c r="T21" s="39">
        <v>17.108000000000001</v>
      </c>
      <c r="U21" s="39">
        <v>22.471800000000002</v>
      </c>
      <c r="V21" s="39">
        <v>61.016800000000003</v>
      </c>
      <c r="W21" s="39">
        <v>66.345799999999997</v>
      </c>
      <c r="X21" s="39">
        <v>35.764899999999997</v>
      </c>
      <c r="Y21" s="39">
        <v>23.2576</v>
      </c>
      <c r="Z21" s="39">
        <v>34.035800000000002</v>
      </c>
      <c r="AA21" s="39">
        <v>41.487200000000001</v>
      </c>
      <c r="AB21" s="39">
        <v>76.942800000000005</v>
      </c>
      <c r="AC21" s="39">
        <v>66.408199999999994</v>
      </c>
      <c r="AD21" s="39">
        <v>30.38</v>
      </c>
      <c r="AE21" s="39" t="s">
        <v>11</v>
      </c>
      <c r="AF21" s="39">
        <v>40.983699999999999</v>
      </c>
      <c r="AG21" s="39">
        <v>19.707999999999998</v>
      </c>
      <c r="AH21" s="39">
        <v>159.17080000000001</v>
      </c>
      <c r="AI21" s="39">
        <v>10.7075</v>
      </c>
      <c r="AJ21" s="39">
        <v>6.9109999999999996</v>
      </c>
      <c r="AK21" s="39">
        <v>7.5442</v>
      </c>
      <c r="AL21" s="39">
        <v>10.6799</v>
      </c>
      <c r="AM21" s="39">
        <v>149.02680000000001</v>
      </c>
      <c r="AN21" s="39">
        <v>630.20420000000001</v>
      </c>
      <c r="AO21" s="39">
        <v>131.7954</v>
      </c>
      <c r="AP21" s="39">
        <v>235.2166</v>
      </c>
      <c r="AQ21" s="39">
        <v>169.74359999999999</v>
      </c>
      <c r="AR21" s="39">
        <v>23.738900000000001</v>
      </c>
      <c r="AS21" s="39">
        <v>114.44710000000001</v>
      </c>
      <c r="AT21" s="39">
        <v>12.6814</v>
      </c>
      <c r="AU21" s="39">
        <v>37.713299999999997</v>
      </c>
      <c r="AV21" s="39">
        <v>52.0351</v>
      </c>
      <c r="AW21" s="39">
        <v>47.084699999999998</v>
      </c>
      <c r="AX21" s="39">
        <v>9.1447000000000003</v>
      </c>
      <c r="AY21" s="39">
        <v>62.420299999999997</v>
      </c>
    </row>
    <row r="22" spans="1:51" x14ac:dyDescent="0.25">
      <c r="A22" s="43">
        <v>42398</v>
      </c>
      <c r="B22" s="39">
        <v>3113.5416</v>
      </c>
      <c r="C22" s="39">
        <v>47.164900000000003</v>
      </c>
      <c r="D22" s="39">
        <v>35.079900000000002</v>
      </c>
      <c r="E22" s="39">
        <v>263.77609999999999</v>
      </c>
      <c r="F22" s="39">
        <v>265.24459999999999</v>
      </c>
      <c r="G22" s="39">
        <v>63.337899999999998</v>
      </c>
      <c r="H22" s="39">
        <v>68.335300000000004</v>
      </c>
      <c r="I22" s="39">
        <v>20.622800000000002</v>
      </c>
      <c r="J22" s="39">
        <v>23.422599999999999</v>
      </c>
      <c r="K22" s="39">
        <v>28.101199999999999</v>
      </c>
      <c r="L22" s="39">
        <v>284.15140000000002</v>
      </c>
      <c r="M22" s="39">
        <v>33.673200000000001</v>
      </c>
      <c r="N22" s="39">
        <v>29.9771</v>
      </c>
      <c r="O22" s="39">
        <v>102.3599</v>
      </c>
      <c r="P22" s="39">
        <v>25.7182</v>
      </c>
      <c r="Q22" s="39">
        <v>5.3848000000000003</v>
      </c>
      <c r="R22" s="39">
        <v>60.378999999999998</v>
      </c>
      <c r="S22" s="39">
        <v>43.395499999999998</v>
      </c>
      <c r="T22" s="39">
        <v>17.9068</v>
      </c>
      <c r="U22" s="39">
        <v>23.5791</v>
      </c>
      <c r="V22" s="39">
        <v>67.118499999999997</v>
      </c>
      <c r="W22" s="39">
        <v>69.016199999999998</v>
      </c>
      <c r="X22" s="39">
        <v>36.634</v>
      </c>
      <c r="Y22" s="39">
        <v>23.822600000000001</v>
      </c>
      <c r="Z22" s="39">
        <v>36.137999999999998</v>
      </c>
      <c r="AA22" s="39">
        <v>42.9786</v>
      </c>
      <c r="AB22" s="39">
        <v>79.608800000000002</v>
      </c>
      <c r="AC22" s="39">
        <v>68.573700000000002</v>
      </c>
      <c r="AD22" s="39">
        <v>31.7</v>
      </c>
      <c r="AE22" s="39" t="s">
        <v>11</v>
      </c>
      <c r="AF22" s="39">
        <v>43.356000000000002</v>
      </c>
      <c r="AG22" s="39">
        <v>21.446200000000001</v>
      </c>
      <c r="AH22" s="39">
        <v>160.29040000000001</v>
      </c>
      <c r="AI22" s="39">
        <v>10.769500000000001</v>
      </c>
      <c r="AJ22" s="39">
        <v>7.1582999999999997</v>
      </c>
      <c r="AK22" s="39">
        <v>7.7606999999999999</v>
      </c>
      <c r="AL22" s="39">
        <v>10.828200000000001</v>
      </c>
      <c r="AM22" s="39">
        <v>155.0805</v>
      </c>
      <c r="AN22" s="39">
        <v>643.29039999999998</v>
      </c>
      <c r="AO22" s="39">
        <v>137.7894</v>
      </c>
      <c r="AP22" s="39">
        <v>235.2166</v>
      </c>
      <c r="AQ22" s="39">
        <v>175.74</v>
      </c>
      <c r="AR22" s="39">
        <v>23.9739</v>
      </c>
      <c r="AS22" s="39">
        <v>117.2186</v>
      </c>
      <c r="AT22" s="39">
        <v>13.054399999999999</v>
      </c>
      <c r="AU22" s="39">
        <v>39.680999999999997</v>
      </c>
      <c r="AV22" s="39">
        <v>56.295299999999997</v>
      </c>
      <c r="AW22" s="39">
        <v>49.059699999999999</v>
      </c>
      <c r="AX22" s="39">
        <v>9.3155000000000001</v>
      </c>
      <c r="AY22" s="39">
        <v>64.968100000000007</v>
      </c>
    </row>
    <row r="23" spans="1:51" x14ac:dyDescent="0.25">
      <c r="A23" s="43">
        <v>42401</v>
      </c>
      <c r="B23" s="39">
        <v>3113.5416</v>
      </c>
      <c r="C23" s="39">
        <v>46.5379</v>
      </c>
      <c r="D23" s="39">
        <v>34.350900000000003</v>
      </c>
      <c r="E23" s="39">
        <v>254.05170000000001</v>
      </c>
      <c r="F23" s="39">
        <v>266.16879999999998</v>
      </c>
      <c r="G23" s="39">
        <v>64.208600000000004</v>
      </c>
      <c r="H23" s="39">
        <v>68.335300000000004</v>
      </c>
      <c r="I23" s="39">
        <v>20.174399999999999</v>
      </c>
      <c r="J23" s="39">
        <v>22.970800000000001</v>
      </c>
      <c r="K23" s="39">
        <v>27.8809</v>
      </c>
      <c r="L23" s="39">
        <v>286.89139999999998</v>
      </c>
      <c r="M23" s="39">
        <v>31.9861</v>
      </c>
      <c r="N23" s="39">
        <v>30.751799999999999</v>
      </c>
      <c r="O23" s="39">
        <v>100.32170000000001</v>
      </c>
      <c r="P23" s="39">
        <v>25.940899999999999</v>
      </c>
      <c r="Q23" s="39">
        <v>5.5541</v>
      </c>
      <c r="R23" s="39">
        <v>61.720700000000001</v>
      </c>
      <c r="S23" s="39">
        <v>43.683599999999998</v>
      </c>
      <c r="T23" s="39">
        <v>17.684899999999999</v>
      </c>
      <c r="U23" s="39">
        <v>22.927700000000002</v>
      </c>
      <c r="V23" s="39">
        <v>65.003200000000007</v>
      </c>
      <c r="W23" s="39">
        <v>68.126099999999994</v>
      </c>
      <c r="X23" s="39">
        <v>36.1599</v>
      </c>
      <c r="Y23" s="39">
        <v>24.1843</v>
      </c>
      <c r="Z23" s="39">
        <v>36.3048</v>
      </c>
      <c r="AA23" s="39">
        <v>42.797800000000002</v>
      </c>
      <c r="AB23" s="39">
        <v>78.132199999999997</v>
      </c>
      <c r="AC23" s="39">
        <v>67.771699999999996</v>
      </c>
      <c r="AD23" s="39">
        <v>31.25</v>
      </c>
      <c r="AE23" s="39" t="s">
        <v>11</v>
      </c>
      <c r="AF23" s="39">
        <v>42.619799999999998</v>
      </c>
      <c r="AG23" s="39">
        <v>21.3992</v>
      </c>
      <c r="AH23" s="39">
        <v>158.61099999999999</v>
      </c>
      <c r="AI23" s="39">
        <v>10.211399999999999</v>
      </c>
      <c r="AJ23" s="39">
        <v>6.9934000000000003</v>
      </c>
      <c r="AK23" s="39">
        <v>7.5906000000000002</v>
      </c>
      <c r="AL23" s="39">
        <v>10.6304</v>
      </c>
      <c r="AM23" s="39">
        <v>153.12200000000001</v>
      </c>
      <c r="AN23" s="39">
        <v>616.08489999999995</v>
      </c>
      <c r="AO23" s="39">
        <v>137.56739999999999</v>
      </c>
      <c r="AP23" s="39">
        <v>235.2166</v>
      </c>
      <c r="AQ23" s="39">
        <v>172.2037</v>
      </c>
      <c r="AR23" s="39">
        <v>22.354800000000001</v>
      </c>
      <c r="AS23" s="39">
        <v>114.44710000000001</v>
      </c>
      <c r="AT23" s="39">
        <v>12.5748</v>
      </c>
      <c r="AU23" s="39">
        <v>41.361699999999999</v>
      </c>
      <c r="AV23" s="39">
        <v>54.926000000000002</v>
      </c>
      <c r="AW23" s="39">
        <v>45.425600000000003</v>
      </c>
      <c r="AX23" s="39">
        <v>9.2015999999999991</v>
      </c>
      <c r="AY23" s="39">
        <v>65.417699999999996</v>
      </c>
    </row>
    <row r="24" spans="1:51" x14ac:dyDescent="0.25">
      <c r="A24" s="43">
        <v>42402</v>
      </c>
      <c r="B24" s="39">
        <v>3113.5416</v>
      </c>
      <c r="C24" s="39">
        <v>48.627899999999997</v>
      </c>
      <c r="D24" s="39">
        <v>35.400700000000001</v>
      </c>
      <c r="E24" s="39">
        <v>258.91390000000001</v>
      </c>
      <c r="F24" s="39">
        <v>278.79950000000002</v>
      </c>
      <c r="G24" s="39">
        <v>66.945099999999996</v>
      </c>
      <c r="H24" s="39">
        <v>70.043700000000001</v>
      </c>
      <c r="I24" s="39">
        <v>20.790900000000001</v>
      </c>
      <c r="J24" s="39">
        <v>23.686199999999999</v>
      </c>
      <c r="K24" s="39">
        <v>28.856400000000001</v>
      </c>
      <c r="L24" s="39">
        <v>285.27969999999999</v>
      </c>
      <c r="M24" s="39">
        <v>32.6188</v>
      </c>
      <c r="N24" s="39">
        <v>31.182200000000002</v>
      </c>
      <c r="O24" s="39">
        <v>103.9451</v>
      </c>
      <c r="P24" s="39">
        <v>26.942900000000002</v>
      </c>
      <c r="Q24" s="39">
        <v>5.6703999999999999</v>
      </c>
      <c r="R24" s="39">
        <v>63.688600000000001</v>
      </c>
      <c r="S24" s="39">
        <v>45.304200000000002</v>
      </c>
      <c r="T24" s="39">
        <v>18.3949</v>
      </c>
      <c r="U24" s="39">
        <v>24.3444</v>
      </c>
      <c r="V24" s="39">
        <v>67.525300000000001</v>
      </c>
      <c r="W24" s="39">
        <v>70.203100000000006</v>
      </c>
      <c r="X24" s="39">
        <v>36.976300000000002</v>
      </c>
      <c r="Y24" s="39">
        <v>24.749300000000002</v>
      </c>
      <c r="Z24" s="39">
        <v>37.739600000000003</v>
      </c>
      <c r="AA24" s="39">
        <v>43.566099999999999</v>
      </c>
      <c r="AB24" s="39">
        <v>81.413399999999996</v>
      </c>
      <c r="AC24" s="39">
        <v>69.756699999999995</v>
      </c>
      <c r="AD24" s="39">
        <v>33.25</v>
      </c>
      <c r="AE24" s="39" t="s">
        <v>11</v>
      </c>
      <c r="AF24" s="39">
        <v>44.419499999999999</v>
      </c>
      <c r="AG24" s="39">
        <v>22.5502</v>
      </c>
      <c r="AH24" s="39">
        <v>158.42439999999999</v>
      </c>
      <c r="AI24" s="39">
        <v>10.231999999999999</v>
      </c>
      <c r="AJ24" s="39">
        <v>7.1719999999999997</v>
      </c>
      <c r="AK24" s="39">
        <v>7.7298</v>
      </c>
      <c r="AL24" s="39">
        <v>10.704599999999999</v>
      </c>
      <c r="AM24" s="39">
        <v>160.95609999999999</v>
      </c>
      <c r="AN24" s="39">
        <v>644.32349999999997</v>
      </c>
      <c r="AO24" s="39">
        <v>139.41739999999999</v>
      </c>
      <c r="AP24" s="39">
        <v>235.2166</v>
      </c>
      <c r="AQ24" s="39">
        <v>178.0463</v>
      </c>
      <c r="AR24" s="39">
        <v>22.4331</v>
      </c>
      <c r="AS24" s="39">
        <v>120.31619999999999</v>
      </c>
      <c r="AT24" s="39">
        <v>12.894500000000001</v>
      </c>
      <c r="AU24" s="39">
        <v>42.919400000000003</v>
      </c>
      <c r="AV24" s="39">
        <v>56.523600000000002</v>
      </c>
      <c r="AW24" s="39">
        <v>45.899700000000003</v>
      </c>
      <c r="AX24" s="39">
        <v>9.3724000000000007</v>
      </c>
      <c r="AY24" s="39">
        <v>67.815600000000003</v>
      </c>
    </row>
    <row r="25" spans="1:51" x14ac:dyDescent="0.25">
      <c r="A25" s="43">
        <v>42403</v>
      </c>
      <c r="B25" s="39">
        <v>3113.5416</v>
      </c>
      <c r="C25" s="39">
        <v>49.394199999999998</v>
      </c>
      <c r="D25" s="39">
        <v>35.838099999999997</v>
      </c>
      <c r="E25" s="39">
        <v>257.69839999999999</v>
      </c>
      <c r="F25" s="39">
        <v>279.10759999999999</v>
      </c>
      <c r="G25" s="39">
        <v>63.959800000000001</v>
      </c>
      <c r="H25" s="39">
        <v>69.759</v>
      </c>
      <c r="I25" s="39">
        <v>21.575399999999998</v>
      </c>
      <c r="J25" s="39">
        <v>23.498000000000001</v>
      </c>
      <c r="K25" s="39">
        <v>29.1081</v>
      </c>
      <c r="L25" s="39">
        <v>292.04899999999998</v>
      </c>
      <c r="M25" s="39">
        <v>32.197000000000003</v>
      </c>
      <c r="N25" s="39">
        <v>31.526499999999999</v>
      </c>
      <c r="O25" s="39">
        <v>106.36069999999999</v>
      </c>
      <c r="P25" s="39">
        <v>26.8538</v>
      </c>
      <c r="Q25" s="39">
        <v>6.2310999999999996</v>
      </c>
      <c r="R25" s="39">
        <v>64.762</v>
      </c>
      <c r="S25" s="39">
        <v>45.664299999999997</v>
      </c>
      <c r="T25" s="39">
        <v>18.661200000000001</v>
      </c>
      <c r="U25" s="39">
        <v>24.4421</v>
      </c>
      <c r="V25" s="39">
        <v>68.257499999999993</v>
      </c>
      <c r="W25" s="39">
        <v>70.440399999999997</v>
      </c>
      <c r="X25" s="39">
        <v>37.292400000000001</v>
      </c>
      <c r="Y25" s="39">
        <v>24.523299999999999</v>
      </c>
      <c r="Z25" s="39">
        <v>38.373600000000003</v>
      </c>
      <c r="AA25" s="39">
        <v>42.436300000000003</v>
      </c>
      <c r="AB25" s="39">
        <v>79.977900000000005</v>
      </c>
      <c r="AC25" s="39">
        <v>69.576300000000003</v>
      </c>
      <c r="AD25" s="39">
        <v>33.049999999999997</v>
      </c>
      <c r="AE25" s="39" t="s">
        <v>11</v>
      </c>
      <c r="AF25" s="39">
        <v>44.992100000000001</v>
      </c>
      <c r="AG25" s="39">
        <v>22.644200000000001</v>
      </c>
      <c r="AH25" s="39">
        <v>157.4914</v>
      </c>
      <c r="AI25" s="39">
        <v>10.0047</v>
      </c>
      <c r="AJ25" s="39">
        <v>7.1719999999999997</v>
      </c>
      <c r="AK25" s="39">
        <v>7.7142999999999997</v>
      </c>
      <c r="AL25" s="39">
        <v>10.5563</v>
      </c>
      <c r="AM25" s="39">
        <v>162.73660000000001</v>
      </c>
      <c r="AN25" s="39">
        <v>651.21100000000001</v>
      </c>
      <c r="AO25" s="39">
        <v>136.0874</v>
      </c>
      <c r="AP25" s="39">
        <v>235.2166</v>
      </c>
      <c r="AQ25" s="39">
        <v>176.66249999999999</v>
      </c>
      <c r="AR25" s="39">
        <v>21.728000000000002</v>
      </c>
      <c r="AS25" s="39">
        <v>119.9902</v>
      </c>
      <c r="AT25" s="39">
        <v>12.947800000000001</v>
      </c>
      <c r="AU25" s="39">
        <v>44.845999999999997</v>
      </c>
      <c r="AV25" s="39">
        <v>55.914999999999999</v>
      </c>
      <c r="AW25" s="39">
        <v>44.240600000000001</v>
      </c>
      <c r="AX25" s="39">
        <v>9.3724000000000007</v>
      </c>
      <c r="AY25" s="39">
        <v>67.965400000000002</v>
      </c>
    </row>
    <row r="26" spans="1:51" x14ac:dyDescent="0.25">
      <c r="A26" s="43">
        <v>42404</v>
      </c>
      <c r="B26" s="39">
        <v>3113.5416</v>
      </c>
      <c r="C26" s="39">
        <v>50.230200000000004</v>
      </c>
      <c r="D26" s="39">
        <v>37.0045</v>
      </c>
      <c r="E26" s="39">
        <v>260.12950000000001</v>
      </c>
      <c r="F26" s="39">
        <v>278.4914</v>
      </c>
      <c r="G26" s="39">
        <v>63.437399999999997</v>
      </c>
      <c r="H26" s="39">
        <v>70.572500000000005</v>
      </c>
      <c r="I26" s="39">
        <v>21.6875</v>
      </c>
      <c r="J26" s="39">
        <v>24.138100000000001</v>
      </c>
      <c r="K26" s="39">
        <v>29.863399999999999</v>
      </c>
      <c r="L26" s="39">
        <v>292.85489999999999</v>
      </c>
      <c r="M26" s="39">
        <v>32.548499999999997</v>
      </c>
      <c r="N26" s="39">
        <v>32</v>
      </c>
      <c r="O26" s="39">
        <v>106.7381</v>
      </c>
      <c r="P26" s="39">
        <v>27.410499999999999</v>
      </c>
      <c r="Q26" s="39">
        <v>6.2523</v>
      </c>
      <c r="R26" s="39">
        <v>64.404200000000003</v>
      </c>
      <c r="S26" s="39">
        <v>46.816699999999997</v>
      </c>
      <c r="T26" s="39">
        <v>19.082799999999999</v>
      </c>
      <c r="U26" s="39">
        <v>24.914300000000001</v>
      </c>
      <c r="V26" s="39">
        <v>71.999799999999993</v>
      </c>
      <c r="W26" s="39">
        <v>71.745999999999995</v>
      </c>
      <c r="X26" s="39">
        <v>37.713799999999999</v>
      </c>
      <c r="Y26" s="39">
        <v>24.9527</v>
      </c>
      <c r="Z26" s="39">
        <v>38.607199999999999</v>
      </c>
      <c r="AA26" s="39">
        <v>44.379600000000003</v>
      </c>
      <c r="AB26" s="39">
        <v>80.265000000000001</v>
      </c>
      <c r="AC26" s="39">
        <v>70.719200000000001</v>
      </c>
      <c r="AD26" s="39">
        <v>34.18</v>
      </c>
      <c r="AE26" s="39" t="s">
        <v>11</v>
      </c>
      <c r="AF26" s="39">
        <v>45.810099999999998</v>
      </c>
      <c r="AG26" s="39">
        <v>22.879100000000001</v>
      </c>
      <c r="AH26" s="39">
        <v>157.8646</v>
      </c>
      <c r="AI26" s="39">
        <v>10.1287</v>
      </c>
      <c r="AJ26" s="39">
        <v>7.3231999999999999</v>
      </c>
      <c r="AK26" s="39">
        <v>7.8380000000000001</v>
      </c>
      <c r="AL26" s="39">
        <v>10.704599999999999</v>
      </c>
      <c r="AM26" s="39">
        <v>161.66829999999999</v>
      </c>
      <c r="AN26" s="39">
        <v>661.88660000000004</v>
      </c>
      <c r="AO26" s="39">
        <v>137.49340000000001</v>
      </c>
      <c r="AP26" s="39">
        <v>235.2166</v>
      </c>
      <c r="AQ26" s="39">
        <v>179.73759999999999</v>
      </c>
      <c r="AR26" s="39">
        <v>21.989100000000001</v>
      </c>
      <c r="AS26" s="39">
        <v>121.9465</v>
      </c>
      <c r="AT26" s="39">
        <v>13.1076</v>
      </c>
      <c r="AU26" s="39">
        <v>44.395099999999999</v>
      </c>
      <c r="AV26" s="39">
        <v>57.5886</v>
      </c>
      <c r="AW26" s="39">
        <v>45.5837</v>
      </c>
      <c r="AX26" s="39">
        <v>9.4672999999999998</v>
      </c>
      <c r="AY26" s="39">
        <v>68.564899999999994</v>
      </c>
    </row>
    <row r="27" spans="1:51" x14ac:dyDescent="0.25">
      <c r="A27" s="43">
        <v>42405</v>
      </c>
      <c r="B27" s="39">
        <v>3113.5416</v>
      </c>
      <c r="C27" s="39">
        <v>49.324599999999997</v>
      </c>
      <c r="D27" s="39">
        <v>36.012999999999998</v>
      </c>
      <c r="E27" s="39">
        <v>261.34500000000003</v>
      </c>
      <c r="F27" s="39">
        <v>277.25920000000002</v>
      </c>
      <c r="G27" s="39">
        <v>62.367699999999999</v>
      </c>
      <c r="H27" s="39">
        <v>69.148899999999998</v>
      </c>
      <c r="I27" s="39">
        <v>21.183199999999999</v>
      </c>
      <c r="J27" s="39">
        <v>23.535599999999999</v>
      </c>
      <c r="K27" s="39">
        <v>29.422799999999999</v>
      </c>
      <c r="L27" s="39">
        <v>293.33839999999998</v>
      </c>
      <c r="M27" s="39">
        <v>33.110799999999998</v>
      </c>
      <c r="N27" s="39">
        <v>32.021500000000003</v>
      </c>
      <c r="O27" s="39">
        <v>106.5116</v>
      </c>
      <c r="P27" s="39">
        <v>27.165500000000002</v>
      </c>
      <c r="Q27" s="39">
        <v>6.21</v>
      </c>
      <c r="R27" s="39">
        <v>63.778100000000002</v>
      </c>
      <c r="S27" s="39">
        <v>46.672699999999999</v>
      </c>
      <c r="T27" s="39">
        <v>18.572500000000002</v>
      </c>
      <c r="U27" s="39">
        <v>24.474699999999999</v>
      </c>
      <c r="V27" s="39">
        <v>71.999799999999993</v>
      </c>
      <c r="W27" s="39">
        <v>70.737200000000001</v>
      </c>
      <c r="X27" s="39">
        <v>37.265999999999998</v>
      </c>
      <c r="Y27" s="39">
        <v>24.613700000000001</v>
      </c>
      <c r="Z27" s="39">
        <v>38.406999999999996</v>
      </c>
      <c r="AA27" s="39">
        <v>43.837299999999999</v>
      </c>
      <c r="AB27" s="39">
        <v>82.541300000000007</v>
      </c>
      <c r="AC27" s="39">
        <v>70.017399999999995</v>
      </c>
      <c r="AD27" s="39">
        <v>34.18</v>
      </c>
      <c r="AE27" s="39" t="s">
        <v>11</v>
      </c>
      <c r="AF27" s="39">
        <v>45.155700000000003</v>
      </c>
      <c r="AG27" s="39">
        <v>22.362300000000001</v>
      </c>
      <c r="AH27" s="39">
        <v>157.3048</v>
      </c>
      <c r="AI27" s="39">
        <v>10.1907</v>
      </c>
      <c r="AJ27" s="39">
        <v>7.2270000000000003</v>
      </c>
      <c r="AK27" s="39">
        <v>7.7606999999999999</v>
      </c>
      <c r="AL27" s="39">
        <v>10.7293</v>
      </c>
      <c r="AM27" s="39">
        <v>160.2439</v>
      </c>
      <c r="AN27" s="39">
        <v>662.91970000000003</v>
      </c>
      <c r="AO27" s="39">
        <v>136.0874</v>
      </c>
      <c r="AP27" s="39">
        <v>235.2166</v>
      </c>
      <c r="AQ27" s="39">
        <v>178.8151</v>
      </c>
      <c r="AR27" s="39">
        <v>21.466799999999999</v>
      </c>
      <c r="AS27" s="39">
        <v>121.1314</v>
      </c>
      <c r="AT27" s="39">
        <v>13.054399999999999</v>
      </c>
      <c r="AU27" s="39">
        <v>43.6982</v>
      </c>
      <c r="AV27" s="39">
        <v>56.751800000000003</v>
      </c>
      <c r="AW27" s="39">
        <v>45.5837</v>
      </c>
      <c r="AX27" s="39">
        <v>9.3344000000000005</v>
      </c>
      <c r="AY27" s="39">
        <v>67.440899999999999</v>
      </c>
    </row>
    <row r="28" spans="1:51" x14ac:dyDescent="0.25">
      <c r="A28" s="43">
        <v>42415</v>
      </c>
      <c r="B28" s="39">
        <v>3113.5416</v>
      </c>
      <c r="C28" s="39">
        <v>49.324599999999997</v>
      </c>
      <c r="D28" s="39">
        <v>36.712899999999998</v>
      </c>
      <c r="E28" s="39">
        <v>255.875</v>
      </c>
      <c r="F28" s="39">
        <v>276.6431</v>
      </c>
      <c r="G28" s="39">
        <v>61.695999999999998</v>
      </c>
      <c r="H28" s="39">
        <v>68.009900000000002</v>
      </c>
      <c r="I28" s="39">
        <v>20.902999999999999</v>
      </c>
      <c r="J28" s="39">
        <v>23.686199999999999</v>
      </c>
      <c r="K28" s="39">
        <v>28.762</v>
      </c>
      <c r="L28" s="39">
        <v>289.79259999999999</v>
      </c>
      <c r="M28" s="39">
        <v>33.251399999999997</v>
      </c>
      <c r="N28" s="39">
        <v>29.546700000000001</v>
      </c>
      <c r="O28" s="39">
        <v>107.342</v>
      </c>
      <c r="P28" s="39">
        <v>26.898299999999999</v>
      </c>
      <c r="Q28" s="39">
        <v>6.1253000000000002</v>
      </c>
      <c r="R28" s="39">
        <v>61.541800000000002</v>
      </c>
      <c r="S28" s="39">
        <v>46.600700000000003</v>
      </c>
      <c r="T28" s="39">
        <v>18.417100000000001</v>
      </c>
      <c r="U28" s="39">
        <v>24.263000000000002</v>
      </c>
      <c r="V28" s="39">
        <v>72.488</v>
      </c>
      <c r="W28" s="39">
        <v>69.668999999999997</v>
      </c>
      <c r="X28" s="39">
        <v>37.239699999999999</v>
      </c>
      <c r="Y28" s="39">
        <v>24.365100000000002</v>
      </c>
      <c r="Z28" s="39">
        <v>38.740699999999997</v>
      </c>
      <c r="AA28" s="39">
        <v>42.752699999999997</v>
      </c>
      <c r="AB28" s="39">
        <v>82.971900000000005</v>
      </c>
      <c r="AC28" s="39">
        <v>68.954700000000003</v>
      </c>
      <c r="AD28" s="39">
        <v>33.369999999999997</v>
      </c>
      <c r="AE28" s="39" t="s">
        <v>11</v>
      </c>
      <c r="AF28" s="39">
        <v>45.319299999999998</v>
      </c>
      <c r="AG28" s="39">
        <v>22.338799999999999</v>
      </c>
      <c r="AH28" s="39">
        <v>157.8646</v>
      </c>
      <c r="AI28" s="39">
        <v>9.984</v>
      </c>
      <c r="AJ28" s="39">
        <v>7.1582999999999997</v>
      </c>
      <c r="AK28" s="39">
        <v>7.7142999999999997</v>
      </c>
      <c r="AL28" s="39">
        <v>10.6304</v>
      </c>
      <c r="AM28" s="39">
        <v>156.86099999999999</v>
      </c>
      <c r="AN28" s="39">
        <v>676.69470000000001</v>
      </c>
      <c r="AO28" s="39">
        <v>137.04939999999999</v>
      </c>
      <c r="AP28" s="39">
        <v>235.2166</v>
      </c>
      <c r="AQ28" s="39">
        <v>175.8937</v>
      </c>
      <c r="AR28" s="39">
        <v>21.362400000000001</v>
      </c>
      <c r="AS28" s="39">
        <v>119.9902</v>
      </c>
      <c r="AT28" s="39">
        <v>12.894500000000001</v>
      </c>
      <c r="AU28" s="39">
        <v>42.550400000000003</v>
      </c>
      <c r="AV28" s="39">
        <v>57.208199999999998</v>
      </c>
      <c r="AW28" s="39">
        <v>46.057699999999997</v>
      </c>
      <c r="AX28" s="39">
        <v>9.3344000000000005</v>
      </c>
      <c r="AY28" s="39">
        <v>66.691599999999994</v>
      </c>
    </row>
    <row r="29" spans="1:51" x14ac:dyDescent="0.25">
      <c r="A29" s="43">
        <v>42416</v>
      </c>
      <c r="B29" s="39">
        <v>3113.5416</v>
      </c>
      <c r="C29" s="39">
        <v>51.344900000000003</v>
      </c>
      <c r="D29" s="39">
        <v>39.133200000000002</v>
      </c>
      <c r="E29" s="39">
        <v>264.99169999999998</v>
      </c>
      <c r="F29" s="39">
        <v>284.96080000000001</v>
      </c>
      <c r="G29" s="39">
        <v>63.760800000000003</v>
      </c>
      <c r="H29" s="39">
        <v>70.938599999999994</v>
      </c>
      <c r="I29" s="39">
        <v>21.743600000000001</v>
      </c>
      <c r="J29" s="39">
        <v>24.891300000000001</v>
      </c>
      <c r="K29" s="39">
        <v>30.115100000000002</v>
      </c>
      <c r="L29" s="39">
        <v>295.43369999999999</v>
      </c>
      <c r="M29" s="39">
        <v>34.235599999999998</v>
      </c>
      <c r="N29" s="39">
        <v>30.7303</v>
      </c>
      <c r="O29" s="39">
        <v>111.1163</v>
      </c>
      <c r="P29" s="39">
        <v>28.1007</v>
      </c>
      <c r="Q29" s="39">
        <v>6.7389000000000001</v>
      </c>
      <c r="R29" s="39">
        <v>63.778100000000002</v>
      </c>
      <c r="S29" s="39">
        <v>48.005200000000002</v>
      </c>
      <c r="T29" s="39">
        <v>19.3935</v>
      </c>
      <c r="U29" s="39">
        <v>26.689299999999999</v>
      </c>
      <c r="V29" s="39">
        <v>79.7286</v>
      </c>
      <c r="W29" s="39">
        <v>73.644999999999996</v>
      </c>
      <c r="X29" s="39">
        <v>38.424799999999998</v>
      </c>
      <c r="Y29" s="39">
        <v>25.45</v>
      </c>
      <c r="Z29" s="39">
        <v>39.808500000000002</v>
      </c>
      <c r="AA29" s="39">
        <v>44.695999999999998</v>
      </c>
      <c r="AB29" s="39">
        <v>84.7971</v>
      </c>
      <c r="AC29" s="39">
        <v>71.541300000000007</v>
      </c>
      <c r="AD29" s="39">
        <v>34.770000000000003</v>
      </c>
      <c r="AE29" s="39" t="s">
        <v>11</v>
      </c>
      <c r="AF29" s="39">
        <v>47.364400000000003</v>
      </c>
      <c r="AG29" s="39">
        <v>23.489799999999999</v>
      </c>
      <c r="AH29" s="39">
        <v>160.10380000000001</v>
      </c>
      <c r="AI29" s="39">
        <v>10.3147</v>
      </c>
      <c r="AJ29" s="39">
        <v>7.6116999999999999</v>
      </c>
      <c r="AK29" s="39">
        <v>7.9617000000000004</v>
      </c>
      <c r="AL29" s="39">
        <v>10.9024</v>
      </c>
      <c r="AM29" s="39">
        <v>161.13409999999999</v>
      </c>
      <c r="AN29" s="39">
        <v>688.74779999999998</v>
      </c>
      <c r="AO29" s="39">
        <v>139.4914</v>
      </c>
      <c r="AP29" s="39">
        <v>235.2166</v>
      </c>
      <c r="AQ29" s="39">
        <v>183.88890000000001</v>
      </c>
      <c r="AR29" s="39">
        <v>21.989100000000001</v>
      </c>
      <c r="AS29" s="39">
        <v>124.55500000000001</v>
      </c>
      <c r="AT29" s="39">
        <v>13.427300000000001</v>
      </c>
      <c r="AU29" s="39">
        <v>44.4771</v>
      </c>
      <c r="AV29" s="39">
        <v>59.338299999999997</v>
      </c>
      <c r="AW29" s="39">
        <v>47.637700000000002</v>
      </c>
      <c r="AX29" s="39">
        <v>9.6189999999999998</v>
      </c>
      <c r="AY29" s="39">
        <v>69.464100000000002</v>
      </c>
    </row>
    <row r="30" spans="1:51" x14ac:dyDescent="0.25">
      <c r="A30" s="43">
        <v>42417</v>
      </c>
      <c r="B30" s="39">
        <v>3113.5416</v>
      </c>
      <c r="C30" s="39">
        <v>52.459600000000002</v>
      </c>
      <c r="D30" s="39">
        <v>39.541400000000003</v>
      </c>
      <c r="E30" s="39">
        <v>268.03059999999999</v>
      </c>
      <c r="F30" s="39">
        <v>283.11239999999998</v>
      </c>
      <c r="G30" s="39">
        <v>64.258399999999995</v>
      </c>
      <c r="H30" s="39">
        <v>71.752099999999999</v>
      </c>
      <c r="I30" s="39">
        <v>21.855599999999999</v>
      </c>
      <c r="J30" s="39">
        <v>24.9666</v>
      </c>
      <c r="K30" s="39">
        <v>30.492799999999999</v>
      </c>
      <c r="L30" s="39">
        <v>299.94659999999999</v>
      </c>
      <c r="M30" s="39">
        <v>34.024700000000003</v>
      </c>
      <c r="N30" s="39">
        <v>30.063199999999998</v>
      </c>
      <c r="O30" s="39">
        <v>111.7957</v>
      </c>
      <c r="P30" s="39">
        <v>28.657399999999999</v>
      </c>
      <c r="Q30" s="39">
        <v>7.2256</v>
      </c>
      <c r="R30" s="39">
        <v>63.957000000000001</v>
      </c>
      <c r="S30" s="39">
        <v>48.473300000000002</v>
      </c>
      <c r="T30" s="39">
        <v>19.992599999999999</v>
      </c>
      <c r="U30" s="39">
        <v>27.9269</v>
      </c>
      <c r="V30" s="39">
        <v>84.121799999999993</v>
      </c>
      <c r="W30" s="39">
        <v>74.772499999999994</v>
      </c>
      <c r="X30" s="39">
        <v>38.4512</v>
      </c>
      <c r="Y30" s="39">
        <v>25.6082</v>
      </c>
      <c r="Z30" s="39">
        <v>39.374699999999997</v>
      </c>
      <c r="AA30" s="39">
        <v>44.289200000000001</v>
      </c>
      <c r="AB30" s="39">
        <v>80.593100000000007</v>
      </c>
      <c r="AC30" s="39">
        <v>71.641499999999994</v>
      </c>
      <c r="AD30" s="39">
        <v>35.299999999999997</v>
      </c>
      <c r="AE30" s="39" t="s">
        <v>11</v>
      </c>
      <c r="AF30" s="39">
        <v>48.182400000000001</v>
      </c>
      <c r="AG30" s="39">
        <v>24.006599999999999</v>
      </c>
      <c r="AH30" s="39">
        <v>159.73060000000001</v>
      </c>
      <c r="AI30" s="39">
        <v>10.4594</v>
      </c>
      <c r="AJ30" s="39">
        <v>7.5842000000000001</v>
      </c>
      <c r="AK30" s="39">
        <v>8.0389999999999997</v>
      </c>
      <c r="AL30" s="39">
        <v>11.001300000000001</v>
      </c>
      <c r="AM30" s="39">
        <v>161.66829999999999</v>
      </c>
      <c r="AN30" s="39">
        <v>682.89340000000004</v>
      </c>
      <c r="AO30" s="39">
        <v>140.3794</v>
      </c>
      <c r="AP30" s="39">
        <v>235.2166</v>
      </c>
      <c r="AQ30" s="39">
        <v>186.04150000000001</v>
      </c>
      <c r="AR30" s="39">
        <v>22.250299999999999</v>
      </c>
      <c r="AS30" s="39">
        <v>125.2071</v>
      </c>
      <c r="AT30" s="39">
        <v>13.587199999999999</v>
      </c>
      <c r="AU30" s="39">
        <v>44.641100000000002</v>
      </c>
      <c r="AV30" s="39">
        <v>59.566499999999998</v>
      </c>
      <c r="AW30" s="39">
        <v>47.3217</v>
      </c>
      <c r="AX30" s="39">
        <v>9.6759000000000004</v>
      </c>
      <c r="AY30" s="39">
        <v>69.838800000000006</v>
      </c>
    </row>
    <row r="31" spans="1:51" x14ac:dyDescent="0.25">
      <c r="A31" s="43">
        <v>42418</v>
      </c>
      <c r="B31" s="39">
        <v>3113.5416</v>
      </c>
      <c r="C31" s="39">
        <v>53.9923</v>
      </c>
      <c r="D31" s="39">
        <v>40.737000000000002</v>
      </c>
      <c r="E31" s="39">
        <v>275.93169999999998</v>
      </c>
      <c r="F31" s="39">
        <v>279.41559999999998</v>
      </c>
      <c r="G31" s="39">
        <v>64.233500000000006</v>
      </c>
      <c r="H31" s="39">
        <v>71.223299999999995</v>
      </c>
      <c r="I31" s="39">
        <v>21.6875</v>
      </c>
      <c r="J31" s="39">
        <v>25.004200000000001</v>
      </c>
      <c r="K31" s="39">
        <v>30.366900000000001</v>
      </c>
      <c r="L31" s="39">
        <v>297.36779999999999</v>
      </c>
      <c r="M31" s="39">
        <v>34.165300000000002</v>
      </c>
      <c r="N31" s="39">
        <v>31.720199999999998</v>
      </c>
      <c r="O31" s="39">
        <v>110.81440000000001</v>
      </c>
      <c r="P31" s="39">
        <v>28.657399999999999</v>
      </c>
      <c r="Q31" s="39">
        <v>6.7706999999999997</v>
      </c>
      <c r="R31" s="39">
        <v>65.0304</v>
      </c>
      <c r="S31" s="39">
        <v>48.401299999999999</v>
      </c>
      <c r="T31" s="39">
        <v>20.081299999999999</v>
      </c>
      <c r="U31" s="39">
        <v>27.128900000000002</v>
      </c>
      <c r="V31" s="39">
        <v>82.738799999999998</v>
      </c>
      <c r="W31" s="39">
        <v>74.831900000000005</v>
      </c>
      <c r="X31" s="39">
        <v>38.345799999999997</v>
      </c>
      <c r="Y31" s="39">
        <v>25.337</v>
      </c>
      <c r="Z31" s="39">
        <v>38.607199999999999</v>
      </c>
      <c r="AA31" s="39">
        <v>45.645000000000003</v>
      </c>
      <c r="AB31" s="39">
        <v>86.437600000000003</v>
      </c>
      <c r="AC31" s="39">
        <v>71.822000000000003</v>
      </c>
      <c r="AD31" s="39">
        <v>34.950000000000003</v>
      </c>
      <c r="AE31" s="39" t="s">
        <v>11</v>
      </c>
      <c r="AF31" s="39">
        <v>47.527999999999999</v>
      </c>
      <c r="AG31" s="39">
        <v>23.748200000000001</v>
      </c>
      <c r="AH31" s="39">
        <v>160.29040000000001</v>
      </c>
      <c r="AI31" s="39">
        <v>10.5008</v>
      </c>
      <c r="AJ31" s="39">
        <v>7.6116999999999999</v>
      </c>
      <c r="AK31" s="39">
        <v>8.0699000000000005</v>
      </c>
      <c r="AL31" s="39">
        <v>10.9765</v>
      </c>
      <c r="AM31" s="39">
        <v>163.8049</v>
      </c>
      <c r="AN31" s="39">
        <v>671.52909999999997</v>
      </c>
      <c r="AO31" s="39">
        <v>138.75139999999999</v>
      </c>
      <c r="AP31" s="39">
        <v>235.2166</v>
      </c>
      <c r="AQ31" s="39">
        <v>186.5027</v>
      </c>
      <c r="AR31" s="39">
        <v>22.694299999999998</v>
      </c>
      <c r="AS31" s="39">
        <v>127.0004</v>
      </c>
      <c r="AT31" s="39">
        <v>13.587199999999999</v>
      </c>
      <c r="AU31" s="39">
        <v>44.682099999999998</v>
      </c>
      <c r="AV31" s="39">
        <v>59.414400000000001</v>
      </c>
      <c r="AW31" s="39">
        <v>47.953699999999998</v>
      </c>
      <c r="AX31" s="39">
        <v>9.6949000000000005</v>
      </c>
      <c r="AY31" s="39">
        <v>68.864699999999999</v>
      </c>
    </row>
    <row r="32" spans="1:51" x14ac:dyDescent="0.25">
      <c r="A32" s="43">
        <v>42419</v>
      </c>
      <c r="B32" s="39">
        <v>3113.5416</v>
      </c>
      <c r="C32" s="39">
        <v>57.2667</v>
      </c>
      <c r="D32" s="39">
        <v>40.241300000000003</v>
      </c>
      <c r="E32" s="39">
        <v>272.89280000000002</v>
      </c>
      <c r="F32" s="39">
        <v>277.25920000000002</v>
      </c>
      <c r="G32" s="39">
        <v>64.407600000000002</v>
      </c>
      <c r="H32" s="39">
        <v>71.630099999999999</v>
      </c>
      <c r="I32" s="39">
        <v>21.855599999999999</v>
      </c>
      <c r="J32" s="39">
        <v>25.004200000000001</v>
      </c>
      <c r="K32" s="39">
        <v>31.625599999999999</v>
      </c>
      <c r="L32" s="39">
        <v>301.3972</v>
      </c>
      <c r="M32" s="39">
        <v>33.9544</v>
      </c>
      <c r="N32" s="39">
        <v>31.462</v>
      </c>
      <c r="O32" s="39">
        <v>111.0408</v>
      </c>
      <c r="P32" s="39">
        <v>28.746500000000001</v>
      </c>
      <c r="Q32" s="39">
        <v>6.5590999999999999</v>
      </c>
      <c r="R32" s="39">
        <v>63.778100000000002</v>
      </c>
      <c r="S32" s="39">
        <v>48.545400000000001</v>
      </c>
      <c r="T32" s="39">
        <v>20.125699999999998</v>
      </c>
      <c r="U32" s="39">
        <v>27.4221</v>
      </c>
      <c r="V32" s="39">
        <v>86.969300000000004</v>
      </c>
      <c r="W32" s="39">
        <v>74.594499999999996</v>
      </c>
      <c r="X32" s="39">
        <v>38.240499999999997</v>
      </c>
      <c r="Y32" s="39">
        <v>27.1677</v>
      </c>
      <c r="Z32" s="39">
        <v>39.040999999999997</v>
      </c>
      <c r="AA32" s="39">
        <v>46.594099999999997</v>
      </c>
      <c r="AB32" s="39">
        <v>95.071100000000001</v>
      </c>
      <c r="AC32" s="39">
        <v>72.383399999999995</v>
      </c>
      <c r="AD32" s="39">
        <v>35.25</v>
      </c>
      <c r="AE32" s="39" t="s">
        <v>11</v>
      </c>
      <c r="AF32" s="39">
        <v>47.936999999999998</v>
      </c>
      <c r="AG32" s="39">
        <v>23.8187</v>
      </c>
      <c r="AH32" s="39">
        <v>158.79759999999999</v>
      </c>
      <c r="AI32" s="39">
        <v>10.418100000000001</v>
      </c>
      <c r="AJ32" s="39">
        <v>7.5705</v>
      </c>
      <c r="AK32" s="39">
        <v>8.0235000000000003</v>
      </c>
      <c r="AL32" s="39">
        <v>10.877599999999999</v>
      </c>
      <c r="AM32" s="39">
        <v>161.13409999999999</v>
      </c>
      <c r="AN32" s="39">
        <v>667.39660000000003</v>
      </c>
      <c r="AO32" s="39">
        <v>137.86340000000001</v>
      </c>
      <c r="AP32" s="39">
        <v>235.2166</v>
      </c>
      <c r="AQ32" s="39">
        <v>187.2715</v>
      </c>
      <c r="AR32" s="39">
        <v>22.407</v>
      </c>
      <c r="AS32" s="39">
        <v>125.8592</v>
      </c>
      <c r="AT32" s="39">
        <v>13.480600000000001</v>
      </c>
      <c r="AU32" s="39">
        <v>44.108199999999997</v>
      </c>
      <c r="AV32" s="39">
        <v>59.718699999999998</v>
      </c>
      <c r="AW32" s="39">
        <v>46.847700000000003</v>
      </c>
      <c r="AX32" s="39">
        <v>9.657</v>
      </c>
      <c r="AY32" s="39">
        <v>68.939599999999999</v>
      </c>
    </row>
    <row r="33" spans="1:51" x14ac:dyDescent="0.25">
      <c r="A33" s="43">
        <v>42422</v>
      </c>
      <c r="B33" s="39">
        <v>3113.5416</v>
      </c>
      <c r="C33" s="39">
        <v>58.869</v>
      </c>
      <c r="D33" s="39">
        <v>40.8245</v>
      </c>
      <c r="E33" s="39">
        <v>278.36279999999999</v>
      </c>
      <c r="F33" s="39">
        <v>289.27370000000002</v>
      </c>
      <c r="G33" s="39">
        <v>70.850899999999996</v>
      </c>
      <c r="H33" s="39">
        <v>76.389200000000002</v>
      </c>
      <c r="I33" s="39">
        <v>22.472100000000001</v>
      </c>
      <c r="J33" s="39">
        <v>26.435199999999998</v>
      </c>
      <c r="K33" s="39">
        <v>32.2864</v>
      </c>
      <c r="L33" s="39">
        <v>305.58769999999998</v>
      </c>
      <c r="M33" s="39">
        <v>35.852499999999999</v>
      </c>
      <c r="N33" s="39">
        <v>32</v>
      </c>
      <c r="O33" s="39">
        <v>113.0035</v>
      </c>
      <c r="P33" s="39">
        <v>29.592600000000001</v>
      </c>
      <c r="Q33" s="39">
        <v>6.6436999999999999</v>
      </c>
      <c r="R33" s="39">
        <v>67.087699999999998</v>
      </c>
      <c r="S33" s="39">
        <v>49.193600000000004</v>
      </c>
      <c r="T33" s="39">
        <v>20.9023</v>
      </c>
      <c r="U33" s="39">
        <v>28.301400000000001</v>
      </c>
      <c r="V33" s="39">
        <v>88.189599999999999</v>
      </c>
      <c r="W33" s="39">
        <v>77.0869</v>
      </c>
      <c r="X33" s="39">
        <v>39.557299999999998</v>
      </c>
      <c r="Y33" s="39">
        <v>27.009499999999999</v>
      </c>
      <c r="Z33" s="39">
        <v>40.609299999999998</v>
      </c>
      <c r="AA33" s="39">
        <v>46.594099999999997</v>
      </c>
      <c r="AB33" s="39">
        <v>94.62</v>
      </c>
      <c r="AC33" s="39">
        <v>74.167900000000003</v>
      </c>
      <c r="AD33" s="39">
        <v>35.700000000000003</v>
      </c>
      <c r="AE33" s="39" t="s">
        <v>11</v>
      </c>
      <c r="AF33" s="39">
        <v>48.918700000000001</v>
      </c>
      <c r="AG33" s="39">
        <v>24.265000000000001</v>
      </c>
      <c r="AH33" s="39">
        <v>160.477</v>
      </c>
      <c r="AI33" s="39">
        <v>11.100199999999999</v>
      </c>
      <c r="AJ33" s="39">
        <v>7.7215999999999996</v>
      </c>
      <c r="AK33" s="39">
        <v>8.2707999999999995</v>
      </c>
      <c r="AL33" s="39">
        <v>11.100099999999999</v>
      </c>
      <c r="AM33" s="39">
        <v>166.47559999999999</v>
      </c>
      <c r="AN33" s="39">
        <v>677.7278</v>
      </c>
      <c r="AO33" s="39">
        <v>139.78739999999999</v>
      </c>
      <c r="AP33" s="39">
        <v>235.2166</v>
      </c>
      <c r="AQ33" s="39">
        <v>191.7303</v>
      </c>
      <c r="AR33" s="39">
        <v>23.164300000000001</v>
      </c>
      <c r="AS33" s="39">
        <v>131.56530000000001</v>
      </c>
      <c r="AT33" s="39">
        <v>14.173299999999999</v>
      </c>
      <c r="AU33" s="39">
        <v>45.911799999999999</v>
      </c>
      <c r="AV33" s="39">
        <v>60.707700000000003</v>
      </c>
      <c r="AW33" s="39">
        <v>49.849699999999999</v>
      </c>
      <c r="AX33" s="39">
        <v>9.8277000000000001</v>
      </c>
      <c r="AY33" s="39">
        <v>72.011899999999997</v>
      </c>
    </row>
    <row r="34" spans="1:51" x14ac:dyDescent="0.25">
      <c r="A34" s="43">
        <v>42423</v>
      </c>
      <c r="B34" s="39">
        <v>3113.5416</v>
      </c>
      <c r="C34" s="39">
        <v>58.102699999999999</v>
      </c>
      <c r="D34" s="39">
        <v>39.9788</v>
      </c>
      <c r="E34" s="39">
        <v>273.50060000000002</v>
      </c>
      <c r="F34" s="39">
        <v>282.49630000000002</v>
      </c>
      <c r="G34" s="39">
        <v>70.900599999999997</v>
      </c>
      <c r="H34" s="39">
        <v>75.534999999999997</v>
      </c>
      <c r="I34" s="39">
        <v>22.1919</v>
      </c>
      <c r="J34" s="39">
        <v>26.435199999999998</v>
      </c>
      <c r="K34" s="39">
        <v>31.7515</v>
      </c>
      <c r="L34" s="39">
        <v>300.26889999999997</v>
      </c>
      <c r="M34" s="39">
        <v>36.485199999999999</v>
      </c>
      <c r="N34" s="39">
        <v>31.225300000000001</v>
      </c>
      <c r="O34" s="39">
        <v>110.43689999999999</v>
      </c>
      <c r="P34" s="39">
        <v>29.102699999999999</v>
      </c>
      <c r="Q34" s="39">
        <v>6.8129999999999997</v>
      </c>
      <c r="R34" s="39">
        <v>65.0304</v>
      </c>
      <c r="S34" s="39">
        <v>48.329300000000003</v>
      </c>
      <c r="T34" s="39">
        <v>20.9023</v>
      </c>
      <c r="U34" s="39">
        <v>27.845400000000001</v>
      </c>
      <c r="V34" s="39">
        <v>91.769300000000001</v>
      </c>
      <c r="W34" s="39">
        <v>79.816699999999997</v>
      </c>
      <c r="X34" s="39">
        <v>39.926000000000002</v>
      </c>
      <c r="Y34" s="39">
        <v>27.348600000000001</v>
      </c>
      <c r="Z34" s="39">
        <v>39.6083</v>
      </c>
      <c r="AA34" s="39">
        <v>46.142099999999999</v>
      </c>
      <c r="AB34" s="39">
        <v>97.409000000000006</v>
      </c>
      <c r="AC34" s="39">
        <v>73.305700000000002</v>
      </c>
      <c r="AD34" s="39">
        <v>35.85</v>
      </c>
      <c r="AE34" s="39" t="s">
        <v>11</v>
      </c>
      <c r="AF34" s="39">
        <v>48.673200000000001</v>
      </c>
      <c r="AG34" s="39">
        <v>23.842199999999998</v>
      </c>
      <c r="AH34" s="39">
        <v>158.05119999999999</v>
      </c>
      <c r="AI34" s="39">
        <v>11.120900000000001</v>
      </c>
      <c r="AJ34" s="39">
        <v>7.6528999999999998</v>
      </c>
      <c r="AK34" s="39">
        <v>8.3171999999999997</v>
      </c>
      <c r="AL34" s="39">
        <v>11.0754</v>
      </c>
      <c r="AM34" s="39">
        <v>166.47559999999999</v>
      </c>
      <c r="AN34" s="39">
        <v>665.67470000000003</v>
      </c>
      <c r="AO34" s="39">
        <v>138.89940000000001</v>
      </c>
      <c r="AP34" s="39">
        <v>235.2166</v>
      </c>
      <c r="AQ34" s="39">
        <v>189.73150000000001</v>
      </c>
      <c r="AR34" s="39">
        <v>23.947800000000001</v>
      </c>
      <c r="AS34" s="39">
        <v>132.54349999999999</v>
      </c>
      <c r="AT34" s="39">
        <v>14.066700000000001</v>
      </c>
      <c r="AU34" s="39">
        <v>47.838500000000003</v>
      </c>
      <c r="AV34" s="39">
        <v>61.088000000000001</v>
      </c>
      <c r="AW34" s="39">
        <v>51.982700000000001</v>
      </c>
      <c r="AX34" s="39">
        <v>9.7517999999999994</v>
      </c>
      <c r="AY34" s="39">
        <v>70.588099999999997</v>
      </c>
    </row>
    <row r="35" spans="1:51" x14ac:dyDescent="0.25">
      <c r="A35" s="43">
        <v>42424</v>
      </c>
      <c r="B35" s="39">
        <v>3113.5416</v>
      </c>
      <c r="C35" s="39">
        <v>58.938699999999997</v>
      </c>
      <c r="D35" s="39">
        <v>40.445399999999999</v>
      </c>
      <c r="E35" s="39">
        <v>275.32400000000001</v>
      </c>
      <c r="F35" s="39">
        <v>285.577</v>
      </c>
      <c r="G35" s="39">
        <v>71.1494</v>
      </c>
      <c r="H35" s="39">
        <v>76.795900000000003</v>
      </c>
      <c r="I35" s="39">
        <v>22.247900000000001</v>
      </c>
      <c r="J35" s="39">
        <v>26.774100000000001</v>
      </c>
      <c r="K35" s="39">
        <v>31.6571</v>
      </c>
      <c r="L35" s="39">
        <v>299.14069999999998</v>
      </c>
      <c r="M35" s="39">
        <v>36.625799999999998</v>
      </c>
      <c r="N35" s="39">
        <v>31.483499999999999</v>
      </c>
      <c r="O35" s="39">
        <v>112.2486</v>
      </c>
      <c r="P35" s="39">
        <v>29.191800000000001</v>
      </c>
      <c r="Q35" s="39">
        <v>6.6330999999999998</v>
      </c>
      <c r="R35" s="39">
        <v>66.193200000000004</v>
      </c>
      <c r="S35" s="39">
        <v>48.473300000000002</v>
      </c>
      <c r="T35" s="39">
        <v>20.9023</v>
      </c>
      <c r="U35" s="39">
        <v>27.633700000000001</v>
      </c>
      <c r="V35" s="39">
        <v>89.816699999999997</v>
      </c>
      <c r="W35" s="39">
        <v>82.902500000000003</v>
      </c>
      <c r="X35" s="39">
        <v>39.952300000000001</v>
      </c>
      <c r="Y35" s="39">
        <v>27.258099999999999</v>
      </c>
      <c r="Z35" s="39">
        <v>39.374699999999997</v>
      </c>
      <c r="AA35" s="39">
        <v>46.051699999999997</v>
      </c>
      <c r="AB35" s="39">
        <v>91.420900000000003</v>
      </c>
      <c r="AC35" s="39">
        <v>73.0852</v>
      </c>
      <c r="AD35" s="39">
        <v>35.299999999999997</v>
      </c>
      <c r="AE35" s="39" t="s">
        <v>11</v>
      </c>
      <c r="AF35" s="39">
        <v>49.491300000000003</v>
      </c>
      <c r="AG35" s="39">
        <v>23.912600000000001</v>
      </c>
      <c r="AH35" s="39">
        <v>158.61099999999999</v>
      </c>
      <c r="AI35" s="39">
        <v>11.2036</v>
      </c>
      <c r="AJ35" s="39">
        <v>7.8727</v>
      </c>
      <c r="AK35" s="39">
        <v>8.58</v>
      </c>
      <c r="AL35" s="39">
        <v>11.1249</v>
      </c>
      <c r="AM35" s="39">
        <v>167.00980000000001</v>
      </c>
      <c r="AN35" s="39">
        <v>681.51589999999999</v>
      </c>
      <c r="AO35" s="39">
        <v>139.26939999999999</v>
      </c>
      <c r="AP35" s="39">
        <v>235.2166</v>
      </c>
      <c r="AQ35" s="39">
        <v>192.0378</v>
      </c>
      <c r="AR35" s="39">
        <v>24.339500000000001</v>
      </c>
      <c r="AS35" s="39">
        <v>136.1301</v>
      </c>
      <c r="AT35" s="39">
        <v>14.12</v>
      </c>
      <c r="AU35" s="39">
        <v>48.002499999999998</v>
      </c>
      <c r="AV35" s="39">
        <v>61.240200000000002</v>
      </c>
      <c r="AW35" s="39">
        <v>51.982700000000001</v>
      </c>
      <c r="AX35" s="39">
        <v>9.8657000000000004</v>
      </c>
      <c r="AY35" s="39">
        <v>73.510599999999997</v>
      </c>
    </row>
    <row r="36" spans="1:51" x14ac:dyDescent="0.25">
      <c r="A36" s="43">
        <v>42425</v>
      </c>
      <c r="B36" s="39">
        <v>3113.5416</v>
      </c>
      <c r="C36" s="39">
        <v>53.0169</v>
      </c>
      <c r="D36" s="39">
        <v>36.392099999999999</v>
      </c>
      <c r="E36" s="39">
        <v>255.2672</v>
      </c>
      <c r="F36" s="39">
        <v>257.54300000000001</v>
      </c>
      <c r="G36" s="39">
        <v>64.034499999999994</v>
      </c>
      <c r="H36" s="39">
        <v>69.148899999999998</v>
      </c>
      <c r="I36" s="39">
        <v>20.398599999999998</v>
      </c>
      <c r="J36" s="39">
        <v>24.1005</v>
      </c>
      <c r="K36" s="39">
        <v>28.604700000000001</v>
      </c>
      <c r="L36" s="39">
        <v>285.92439999999999</v>
      </c>
      <c r="M36" s="39">
        <v>33.462299999999999</v>
      </c>
      <c r="N36" s="39">
        <v>30.106200000000001</v>
      </c>
      <c r="O36" s="39">
        <v>101.0766</v>
      </c>
      <c r="P36" s="39">
        <v>26.274899999999999</v>
      </c>
      <c r="Q36" s="39">
        <v>6.6330999999999998</v>
      </c>
      <c r="R36" s="39">
        <v>59.573900000000002</v>
      </c>
      <c r="S36" s="39">
        <v>44.0077</v>
      </c>
      <c r="T36" s="39">
        <v>20.9023</v>
      </c>
      <c r="U36" s="39">
        <v>24.865500000000001</v>
      </c>
      <c r="V36" s="39">
        <v>80.867599999999996</v>
      </c>
      <c r="W36" s="39">
        <v>74.594499999999996</v>
      </c>
      <c r="X36" s="39">
        <v>36.923699999999997</v>
      </c>
      <c r="Y36" s="39">
        <v>25.540400000000002</v>
      </c>
      <c r="Z36" s="39">
        <v>35.7042</v>
      </c>
      <c r="AA36" s="39">
        <v>42.707500000000003</v>
      </c>
      <c r="AB36" s="39">
        <v>82.274699999999996</v>
      </c>
      <c r="AC36" s="39">
        <v>67.029799999999994</v>
      </c>
      <c r="AD36" s="39">
        <v>31.82</v>
      </c>
      <c r="AE36" s="39" t="s">
        <v>11</v>
      </c>
      <c r="AF36" s="39">
        <v>44.583100000000002</v>
      </c>
      <c r="AG36" s="39">
        <v>21.5167</v>
      </c>
      <c r="AH36" s="39">
        <v>153.1995</v>
      </c>
      <c r="AI36" s="39">
        <v>10.5008</v>
      </c>
      <c r="AJ36" s="39">
        <v>7.1445999999999996</v>
      </c>
      <c r="AK36" s="39">
        <v>7.9306999999999999</v>
      </c>
      <c r="AL36" s="39">
        <v>10.581</v>
      </c>
      <c r="AM36" s="39">
        <v>154.9024</v>
      </c>
      <c r="AN36" s="39">
        <v>649.48910000000001</v>
      </c>
      <c r="AO36" s="39">
        <v>133.27539999999999</v>
      </c>
      <c r="AP36" s="39">
        <v>235.2166</v>
      </c>
      <c r="AQ36" s="39">
        <v>175.58619999999999</v>
      </c>
      <c r="AR36" s="39">
        <v>23.242699999999999</v>
      </c>
      <c r="AS36" s="39">
        <v>126.0223</v>
      </c>
      <c r="AT36" s="39">
        <v>12.894500000000001</v>
      </c>
      <c r="AU36" s="39">
        <v>43.534300000000002</v>
      </c>
      <c r="AV36" s="39">
        <v>55.154200000000003</v>
      </c>
      <c r="AW36" s="39">
        <v>49.454700000000003</v>
      </c>
      <c r="AX36" s="39">
        <v>9.1257000000000001</v>
      </c>
      <c r="AY36" s="39">
        <v>66.691599999999994</v>
      </c>
    </row>
    <row r="37" spans="1:51" x14ac:dyDescent="0.25">
      <c r="A37" s="43">
        <v>42426</v>
      </c>
      <c r="B37" s="39">
        <v>3113.5416</v>
      </c>
      <c r="C37" s="39">
        <v>52.459600000000002</v>
      </c>
      <c r="D37" s="39">
        <v>35.692300000000003</v>
      </c>
      <c r="E37" s="39">
        <v>256.4828</v>
      </c>
      <c r="F37" s="39">
        <v>262.16399999999999</v>
      </c>
      <c r="G37" s="39">
        <v>64.805700000000002</v>
      </c>
      <c r="H37" s="39">
        <v>70.287800000000004</v>
      </c>
      <c r="I37" s="39">
        <v>20.622800000000002</v>
      </c>
      <c r="J37" s="39">
        <v>24.815999999999999</v>
      </c>
      <c r="K37" s="39">
        <v>29.1081</v>
      </c>
      <c r="L37" s="39">
        <v>288.82549999999998</v>
      </c>
      <c r="M37" s="39">
        <v>35.782200000000003</v>
      </c>
      <c r="N37" s="39">
        <v>30.235299999999999</v>
      </c>
      <c r="O37" s="39">
        <v>102.2089</v>
      </c>
      <c r="P37" s="39">
        <v>27.343699999999998</v>
      </c>
      <c r="Q37" s="39">
        <v>6.6330999999999998</v>
      </c>
      <c r="R37" s="39">
        <v>61.541800000000002</v>
      </c>
      <c r="S37" s="39">
        <v>44.8</v>
      </c>
      <c r="T37" s="39">
        <v>20.9023</v>
      </c>
      <c r="U37" s="39">
        <v>24.8492</v>
      </c>
      <c r="V37" s="39">
        <v>82.087999999999994</v>
      </c>
      <c r="W37" s="39">
        <v>72.280100000000004</v>
      </c>
      <c r="X37" s="39">
        <v>37.529400000000003</v>
      </c>
      <c r="Y37" s="39">
        <v>26.218399999999999</v>
      </c>
      <c r="Z37" s="39">
        <v>36.204700000000003</v>
      </c>
      <c r="AA37" s="39">
        <v>41.9392</v>
      </c>
      <c r="AB37" s="39">
        <v>84.817599999999999</v>
      </c>
      <c r="AC37" s="39">
        <v>67.691500000000005</v>
      </c>
      <c r="AD37" s="39">
        <v>31.59</v>
      </c>
      <c r="AE37" s="39" t="s">
        <v>11</v>
      </c>
      <c r="AF37" s="39">
        <v>44.828499999999998</v>
      </c>
      <c r="AG37" s="39">
        <v>21.258299999999998</v>
      </c>
      <c r="AH37" s="39">
        <v>156.399</v>
      </c>
      <c r="AI37" s="39">
        <v>10.8108</v>
      </c>
      <c r="AJ37" s="39">
        <v>7.2682000000000002</v>
      </c>
      <c r="AK37" s="39">
        <v>8.2399000000000004</v>
      </c>
      <c r="AL37" s="39">
        <v>10.7788</v>
      </c>
      <c r="AM37" s="39">
        <v>156.68289999999999</v>
      </c>
      <c r="AN37" s="39">
        <v>659.476</v>
      </c>
      <c r="AO37" s="39">
        <v>133.71940000000001</v>
      </c>
      <c r="AP37" s="39">
        <v>235.2166</v>
      </c>
      <c r="AQ37" s="39">
        <v>177.7388</v>
      </c>
      <c r="AR37" s="39">
        <v>25.5669</v>
      </c>
      <c r="AS37" s="39">
        <v>127.0004</v>
      </c>
      <c r="AT37" s="39">
        <v>13.1076</v>
      </c>
      <c r="AU37" s="39">
        <v>47.8795</v>
      </c>
      <c r="AV37" s="39">
        <v>55.534599999999998</v>
      </c>
      <c r="AW37" s="39">
        <v>54.431800000000003</v>
      </c>
      <c r="AX37" s="39">
        <v>9.2585999999999995</v>
      </c>
      <c r="AY37" s="39">
        <v>69.2393</v>
      </c>
    </row>
    <row r="38" spans="1:51" x14ac:dyDescent="0.25">
      <c r="A38" s="43">
        <v>42429</v>
      </c>
      <c r="B38" s="39">
        <v>3113.5416</v>
      </c>
      <c r="C38" s="39">
        <v>51.971899999999998</v>
      </c>
      <c r="D38" s="39">
        <v>33.767699999999998</v>
      </c>
      <c r="E38" s="39">
        <v>248.58170000000001</v>
      </c>
      <c r="F38" s="39">
        <v>270.48169999999999</v>
      </c>
      <c r="G38" s="39">
        <v>60.203299999999999</v>
      </c>
      <c r="H38" s="39">
        <v>65.406700000000001</v>
      </c>
      <c r="I38" s="39">
        <v>20.230499999999999</v>
      </c>
      <c r="J38" s="39">
        <v>24.2134</v>
      </c>
      <c r="K38" s="39">
        <v>27.912400000000002</v>
      </c>
      <c r="L38" s="39">
        <v>280.60559999999998</v>
      </c>
      <c r="M38" s="39">
        <v>37.61</v>
      </c>
      <c r="N38" s="39">
        <v>29.396100000000001</v>
      </c>
      <c r="O38" s="39">
        <v>94.056299999999993</v>
      </c>
      <c r="P38" s="39">
        <v>30.0825</v>
      </c>
      <c r="Q38" s="39">
        <v>6.6330999999999998</v>
      </c>
      <c r="R38" s="39">
        <v>62.7941</v>
      </c>
      <c r="S38" s="39">
        <v>43.179400000000001</v>
      </c>
      <c r="T38" s="39">
        <v>20.9023</v>
      </c>
      <c r="U38" s="39">
        <v>23.2697</v>
      </c>
      <c r="V38" s="39">
        <v>73.870999999999995</v>
      </c>
      <c r="W38" s="39">
        <v>66.108400000000003</v>
      </c>
      <c r="X38" s="39">
        <v>39.530999999999999</v>
      </c>
      <c r="Y38" s="39">
        <v>24.839700000000001</v>
      </c>
      <c r="Z38" s="39">
        <v>38.340299999999999</v>
      </c>
      <c r="AA38" s="39">
        <v>41.9392</v>
      </c>
      <c r="AB38" s="39">
        <v>76.327600000000004</v>
      </c>
      <c r="AC38" s="39">
        <v>62.7791</v>
      </c>
      <c r="AD38" s="39">
        <v>29.29</v>
      </c>
      <c r="AE38" s="39" t="s">
        <v>11</v>
      </c>
      <c r="AF38" s="39">
        <v>41.719900000000003</v>
      </c>
      <c r="AG38" s="39">
        <v>19.144200000000001</v>
      </c>
      <c r="AH38" s="39">
        <v>159.03389999999999</v>
      </c>
      <c r="AI38" s="39">
        <v>10.4801</v>
      </c>
      <c r="AJ38" s="39">
        <v>7.0621</v>
      </c>
      <c r="AK38" s="39">
        <v>8.0853000000000002</v>
      </c>
      <c r="AL38" s="39">
        <v>10.754</v>
      </c>
      <c r="AM38" s="39">
        <v>161.66829999999999</v>
      </c>
      <c r="AN38" s="39">
        <v>650.86659999999995</v>
      </c>
      <c r="AO38" s="39">
        <v>135.64340000000001</v>
      </c>
      <c r="AP38" s="39">
        <v>235.2166</v>
      </c>
      <c r="AQ38" s="39">
        <v>174.20249999999999</v>
      </c>
      <c r="AR38" s="39">
        <v>27.395</v>
      </c>
      <c r="AS38" s="39">
        <v>119.50109999999999</v>
      </c>
      <c r="AT38" s="39">
        <v>12.6814</v>
      </c>
      <c r="AU38" s="39">
        <v>50.011099999999999</v>
      </c>
      <c r="AV38" s="39">
        <v>52.263399999999997</v>
      </c>
      <c r="AW38" s="39">
        <v>56.564799999999998</v>
      </c>
      <c r="AX38" s="39">
        <v>9.1447000000000003</v>
      </c>
      <c r="AY38" s="39">
        <v>72.011899999999997</v>
      </c>
    </row>
    <row r="39" spans="1:51" x14ac:dyDescent="0.25">
      <c r="A39" s="43">
        <v>42430</v>
      </c>
      <c r="B39" s="39">
        <v>3113.5416</v>
      </c>
      <c r="C39" s="39">
        <v>54.340600000000002</v>
      </c>
      <c r="D39" s="39">
        <v>35.721400000000003</v>
      </c>
      <c r="E39" s="39">
        <v>252.83609999999999</v>
      </c>
      <c r="F39" s="39">
        <v>283.4205</v>
      </c>
      <c r="G39" s="39">
        <v>62.790599999999998</v>
      </c>
      <c r="H39" s="39">
        <v>66.748999999999995</v>
      </c>
      <c r="I39" s="39">
        <v>21.071100000000001</v>
      </c>
      <c r="J39" s="39">
        <v>25.305499999999999</v>
      </c>
      <c r="K39" s="39">
        <v>28.541699999999999</v>
      </c>
      <c r="L39" s="39">
        <v>288.01960000000003</v>
      </c>
      <c r="M39" s="39">
        <v>38.313000000000002</v>
      </c>
      <c r="N39" s="39">
        <v>29.4391</v>
      </c>
      <c r="O39" s="39">
        <v>97.226799999999997</v>
      </c>
      <c r="P39" s="39">
        <v>30.973199999999999</v>
      </c>
      <c r="Q39" s="39">
        <v>6.6330999999999998</v>
      </c>
      <c r="R39" s="39">
        <v>66.193200000000004</v>
      </c>
      <c r="S39" s="39">
        <v>44.0077</v>
      </c>
      <c r="T39" s="39">
        <v>20.9023</v>
      </c>
      <c r="U39" s="39">
        <v>24.409500000000001</v>
      </c>
      <c r="V39" s="39">
        <v>76.881200000000007</v>
      </c>
      <c r="W39" s="39">
        <v>68.007400000000004</v>
      </c>
      <c r="X39" s="39">
        <v>43.481400000000001</v>
      </c>
      <c r="Y39" s="39">
        <v>26.150600000000001</v>
      </c>
      <c r="Z39" s="39">
        <v>40.342399999999998</v>
      </c>
      <c r="AA39" s="39">
        <v>42.888199999999998</v>
      </c>
      <c r="AB39" s="39">
        <v>79.116600000000005</v>
      </c>
      <c r="AC39" s="39">
        <v>65.064800000000005</v>
      </c>
      <c r="AD39" s="39">
        <v>29.5</v>
      </c>
      <c r="AE39" s="39" t="s">
        <v>11</v>
      </c>
      <c r="AF39" s="39">
        <v>43.192399999999999</v>
      </c>
      <c r="AG39" s="39">
        <v>19.707999999999998</v>
      </c>
      <c r="AH39" s="39">
        <v>158.6575</v>
      </c>
      <c r="AI39" s="39">
        <v>10.604100000000001</v>
      </c>
      <c r="AJ39" s="39">
        <v>7.1858000000000004</v>
      </c>
      <c r="AK39" s="39">
        <v>8.1625999999999994</v>
      </c>
      <c r="AL39" s="39">
        <v>10.9024</v>
      </c>
      <c r="AM39" s="39">
        <v>168.7902</v>
      </c>
      <c r="AN39" s="39">
        <v>644.66790000000003</v>
      </c>
      <c r="AO39" s="39">
        <v>136.16139999999999</v>
      </c>
      <c r="AP39" s="39">
        <v>235.2166</v>
      </c>
      <c r="AQ39" s="39">
        <v>178.2</v>
      </c>
      <c r="AR39" s="39">
        <v>27.395</v>
      </c>
      <c r="AS39" s="39">
        <v>119.9902</v>
      </c>
      <c r="AT39" s="39">
        <v>12.947800000000001</v>
      </c>
      <c r="AU39" s="39">
        <v>50.79</v>
      </c>
      <c r="AV39" s="39">
        <v>54.241300000000003</v>
      </c>
      <c r="AW39" s="39">
        <v>57.038800000000002</v>
      </c>
      <c r="AX39" s="39">
        <v>9.3344000000000005</v>
      </c>
      <c r="AY39" s="39">
        <v>75.908500000000004</v>
      </c>
    </row>
    <row r="40" spans="1:51" x14ac:dyDescent="0.25">
      <c r="A40" s="43">
        <v>42431</v>
      </c>
      <c r="B40" s="39">
        <v>3113.5416</v>
      </c>
      <c r="C40" s="39">
        <v>59.774700000000003</v>
      </c>
      <c r="D40" s="39">
        <v>39.308100000000003</v>
      </c>
      <c r="E40" s="39">
        <v>266.815</v>
      </c>
      <c r="F40" s="39">
        <v>309.298</v>
      </c>
      <c r="G40" s="39">
        <v>65.527100000000004</v>
      </c>
      <c r="H40" s="39">
        <v>70.043700000000001</v>
      </c>
      <c r="I40" s="39">
        <v>23.200600000000001</v>
      </c>
      <c r="J40" s="39">
        <v>27.828499999999998</v>
      </c>
      <c r="K40" s="39">
        <v>29.863399999999999</v>
      </c>
      <c r="L40" s="39">
        <v>297.529</v>
      </c>
      <c r="M40" s="39">
        <v>40.070500000000003</v>
      </c>
      <c r="N40" s="39">
        <v>30.966999999999999</v>
      </c>
      <c r="O40" s="39">
        <v>102.0579</v>
      </c>
      <c r="P40" s="39">
        <v>32.286900000000003</v>
      </c>
      <c r="Q40" s="39">
        <v>6.6330999999999998</v>
      </c>
      <c r="R40" s="39">
        <v>72.812600000000003</v>
      </c>
      <c r="S40" s="39">
        <v>46.204500000000003</v>
      </c>
      <c r="T40" s="39">
        <v>20.9023</v>
      </c>
      <c r="U40" s="39">
        <v>25.484300000000001</v>
      </c>
      <c r="V40" s="39">
        <v>81.437100000000001</v>
      </c>
      <c r="W40" s="39">
        <v>72.042699999999996</v>
      </c>
      <c r="X40" s="39">
        <v>46.141399999999997</v>
      </c>
      <c r="Y40" s="39">
        <v>27.122499999999999</v>
      </c>
      <c r="Z40" s="39">
        <v>41.343400000000003</v>
      </c>
      <c r="AA40" s="39">
        <v>44.5152</v>
      </c>
      <c r="AB40" s="39">
        <v>84.9816</v>
      </c>
      <c r="AC40" s="39">
        <v>67.290499999999994</v>
      </c>
      <c r="AD40" s="39">
        <v>30.85</v>
      </c>
      <c r="AE40" s="39" t="s">
        <v>11</v>
      </c>
      <c r="AF40" s="39">
        <v>45.4011</v>
      </c>
      <c r="AG40" s="39">
        <v>20.647500000000001</v>
      </c>
      <c r="AH40" s="39">
        <v>161.10419999999999</v>
      </c>
      <c r="AI40" s="39">
        <v>11.244899999999999</v>
      </c>
      <c r="AJ40" s="39">
        <v>7.5155000000000003</v>
      </c>
      <c r="AK40" s="39">
        <v>8.4872999999999994</v>
      </c>
      <c r="AL40" s="39">
        <v>11.2485</v>
      </c>
      <c r="AM40" s="39">
        <v>185.70490000000001</v>
      </c>
      <c r="AN40" s="39">
        <v>677.03899999999999</v>
      </c>
      <c r="AO40" s="39">
        <v>140.1574</v>
      </c>
      <c r="AP40" s="39">
        <v>235.2166</v>
      </c>
      <c r="AQ40" s="39">
        <v>191.11529999999999</v>
      </c>
      <c r="AR40" s="39">
        <v>30.1371</v>
      </c>
      <c r="AS40" s="39">
        <v>124.0659</v>
      </c>
      <c r="AT40" s="39">
        <v>13.9069</v>
      </c>
      <c r="AU40" s="39">
        <v>55.873100000000001</v>
      </c>
      <c r="AV40" s="39">
        <v>56.98</v>
      </c>
      <c r="AW40" s="39">
        <v>59.882899999999999</v>
      </c>
      <c r="AX40" s="39">
        <v>9.7329000000000008</v>
      </c>
      <c r="AY40" s="39">
        <v>83.476900000000001</v>
      </c>
    </row>
    <row r="41" spans="1:51" x14ac:dyDescent="0.25">
      <c r="A41" s="43">
        <v>42432</v>
      </c>
      <c r="B41" s="39">
        <v>3113.5416</v>
      </c>
      <c r="C41" s="39">
        <v>57.893700000000003</v>
      </c>
      <c r="D41" s="39">
        <v>42.515799999999999</v>
      </c>
      <c r="E41" s="39">
        <v>267.4228</v>
      </c>
      <c r="F41" s="39">
        <v>298.82380000000001</v>
      </c>
      <c r="G41" s="39">
        <v>64.084199999999996</v>
      </c>
      <c r="H41" s="39">
        <v>69.759</v>
      </c>
      <c r="I41" s="39">
        <v>23.424800000000001</v>
      </c>
      <c r="J41" s="39">
        <v>27.3766</v>
      </c>
      <c r="K41" s="39">
        <v>29.674600000000002</v>
      </c>
      <c r="L41" s="39">
        <v>297.36779999999999</v>
      </c>
      <c r="M41" s="39">
        <v>39.508099999999999</v>
      </c>
      <c r="N41" s="39">
        <v>30.966999999999999</v>
      </c>
      <c r="O41" s="39">
        <v>101.45399999999999</v>
      </c>
      <c r="P41" s="39">
        <v>32.331400000000002</v>
      </c>
      <c r="Q41" s="39">
        <v>6.6330999999999998</v>
      </c>
      <c r="R41" s="39">
        <v>73.796499999999995</v>
      </c>
      <c r="S41" s="39">
        <v>47.140900000000002</v>
      </c>
      <c r="T41" s="39">
        <v>20.9023</v>
      </c>
      <c r="U41" s="39">
        <v>25.5657</v>
      </c>
      <c r="V41" s="39">
        <v>84.528599999999997</v>
      </c>
      <c r="W41" s="39">
        <v>73.526300000000006</v>
      </c>
      <c r="X41" s="39">
        <v>45.640999999999998</v>
      </c>
      <c r="Y41" s="39">
        <v>27.371200000000002</v>
      </c>
      <c r="Z41" s="39">
        <v>42.110900000000001</v>
      </c>
      <c r="AA41" s="39">
        <v>44.8767</v>
      </c>
      <c r="AB41" s="39">
        <v>86.171000000000006</v>
      </c>
      <c r="AC41" s="39">
        <v>66.588700000000003</v>
      </c>
      <c r="AD41" s="39">
        <v>30.61</v>
      </c>
      <c r="AE41" s="39" t="s">
        <v>11</v>
      </c>
      <c r="AF41" s="39">
        <v>45.482900000000001</v>
      </c>
      <c r="AG41" s="39">
        <v>20.6006</v>
      </c>
      <c r="AH41" s="39">
        <v>163.73910000000001</v>
      </c>
      <c r="AI41" s="39">
        <v>11.100199999999999</v>
      </c>
      <c r="AJ41" s="39">
        <v>7.5567000000000002</v>
      </c>
      <c r="AK41" s="39">
        <v>8.4872999999999994</v>
      </c>
      <c r="AL41" s="39">
        <v>11.2485</v>
      </c>
      <c r="AM41" s="39">
        <v>184.28049999999999</v>
      </c>
      <c r="AN41" s="39">
        <v>676.35029999999995</v>
      </c>
      <c r="AO41" s="39">
        <v>140.45339999999999</v>
      </c>
      <c r="AP41" s="39">
        <v>235.2166</v>
      </c>
      <c r="AQ41" s="39">
        <v>190.9616</v>
      </c>
      <c r="AR41" s="39">
        <v>29.876000000000001</v>
      </c>
      <c r="AS41" s="39">
        <v>123.41379999999999</v>
      </c>
      <c r="AT41" s="39">
        <v>13.9602</v>
      </c>
      <c r="AU41" s="39">
        <v>55.299199999999999</v>
      </c>
      <c r="AV41" s="39">
        <v>57.816800000000001</v>
      </c>
      <c r="AW41" s="39">
        <v>58.855800000000002</v>
      </c>
      <c r="AX41" s="39">
        <v>9.8846000000000007</v>
      </c>
      <c r="AY41" s="39">
        <v>80.704300000000003</v>
      </c>
    </row>
    <row r="42" spans="1:51" x14ac:dyDescent="0.25">
      <c r="A42" s="43">
        <v>42433</v>
      </c>
      <c r="B42" s="39">
        <v>3113.5416</v>
      </c>
      <c r="C42" s="39">
        <v>60.471400000000003</v>
      </c>
      <c r="D42" s="39">
        <v>39.9497</v>
      </c>
      <c r="E42" s="39">
        <v>272.2851</v>
      </c>
      <c r="F42" s="39">
        <v>296.97539999999998</v>
      </c>
      <c r="G42" s="39">
        <v>62.691099999999999</v>
      </c>
      <c r="H42" s="39">
        <v>75.534999999999997</v>
      </c>
      <c r="I42" s="39">
        <v>22.416</v>
      </c>
      <c r="J42" s="39">
        <v>27.225999999999999</v>
      </c>
      <c r="K42" s="39">
        <v>29.3599</v>
      </c>
      <c r="L42" s="39">
        <v>302.52539999999999</v>
      </c>
      <c r="M42" s="39">
        <v>38.523899999999998</v>
      </c>
      <c r="N42" s="39">
        <v>30.8809</v>
      </c>
      <c r="O42" s="39">
        <v>98.208100000000002</v>
      </c>
      <c r="P42" s="39">
        <v>30.728200000000001</v>
      </c>
      <c r="Q42" s="39">
        <v>6.6330999999999998</v>
      </c>
      <c r="R42" s="39">
        <v>72.096900000000005</v>
      </c>
      <c r="S42" s="39">
        <v>47.536999999999999</v>
      </c>
      <c r="T42" s="39">
        <v>20.9023</v>
      </c>
      <c r="U42" s="39">
        <v>24.067599999999999</v>
      </c>
      <c r="V42" s="39">
        <v>81.030299999999997</v>
      </c>
      <c r="W42" s="39">
        <v>70.915199999999999</v>
      </c>
      <c r="X42" s="39">
        <v>45.614699999999999</v>
      </c>
      <c r="Y42" s="39">
        <v>26.580100000000002</v>
      </c>
      <c r="Z42" s="39">
        <v>41.1432</v>
      </c>
      <c r="AA42" s="39">
        <v>46.368099999999998</v>
      </c>
      <c r="AB42" s="39">
        <v>84.038300000000007</v>
      </c>
      <c r="AC42" s="39">
        <v>63.320399999999999</v>
      </c>
      <c r="AD42" s="39">
        <v>28.95</v>
      </c>
      <c r="AE42" s="39" t="s">
        <v>11</v>
      </c>
      <c r="AF42" s="39">
        <v>43.601399999999998</v>
      </c>
      <c r="AG42" s="39">
        <v>19.261600000000001</v>
      </c>
      <c r="AH42" s="39">
        <v>175.596</v>
      </c>
      <c r="AI42" s="39">
        <v>11.1416</v>
      </c>
      <c r="AJ42" s="39">
        <v>7.6803999999999997</v>
      </c>
      <c r="AK42" s="39">
        <v>8.5646000000000004</v>
      </c>
      <c r="AL42" s="39">
        <v>11.5946</v>
      </c>
      <c r="AM42" s="39">
        <v>182.8561</v>
      </c>
      <c r="AN42" s="39">
        <v>682.54899999999998</v>
      </c>
      <c r="AO42" s="39">
        <v>146.0035</v>
      </c>
      <c r="AP42" s="39">
        <v>235.2166</v>
      </c>
      <c r="AQ42" s="39">
        <v>193.11410000000001</v>
      </c>
      <c r="AR42" s="39">
        <v>28.831399999999999</v>
      </c>
      <c r="AS42" s="39">
        <v>118.8489</v>
      </c>
      <c r="AT42" s="39">
        <v>14.3332</v>
      </c>
      <c r="AU42" s="39">
        <v>55.709099999999999</v>
      </c>
      <c r="AV42" s="39">
        <v>55.610700000000001</v>
      </c>
      <c r="AW42" s="39">
        <v>57.354799999999997</v>
      </c>
      <c r="AX42" s="39">
        <v>9.7329000000000008</v>
      </c>
      <c r="AY42" s="39">
        <v>79.88</v>
      </c>
    </row>
    <row r="43" spans="1:51" x14ac:dyDescent="0.25">
      <c r="A43" s="43">
        <v>42436</v>
      </c>
      <c r="B43" s="39">
        <v>3113.5416</v>
      </c>
      <c r="C43" s="39">
        <v>61.098399999999998</v>
      </c>
      <c r="D43" s="39">
        <v>40.941099999999999</v>
      </c>
      <c r="E43" s="39">
        <v>274.71620000000001</v>
      </c>
      <c r="F43" s="39">
        <v>295.43509999999998</v>
      </c>
      <c r="G43" s="39">
        <v>63.5867</v>
      </c>
      <c r="H43" s="39">
        <v>75.534999999999997</v>
      </c>
      <c r="I43" s="39">
        <v>22.584199999999999</v>
      </c>
      <c r="J43" s="39">
        <v>27.941500000000001</v>
      </c>
      <c r="K43" s="39">
        <v>29.863399999999999</v>
      </c>
      <c r="L43" s="39">
        <v>305.2654</v>
      </c>
      <c r="M43" s="39">
        <v>40.5625</v>
      </c>
      <c r="N43" s="39">
        <v>30.773299999999999</v>
      </c>
      <c r="O43" s="39">
        <v>99.793300000000002</v>
      </c>
      <c r="P43" s="39">
        <v>31.552099999999999</v>
      </c>
      <c r="Q43" s="39">
        <v>6.6330999999999998</v>
      </c>
      <c r="R43" s="39">
        <v>71.739099999999993</v>
      </c>
      <c r="S43" s="39">
        <v>47.393000000000001</v>
      </c>
      <c r="T43" s="39">
        <v>20.9023</v>
      </c>
      <c r="U43" s="39">
        <v>24.4421</v>
      </c>
      <c r="V43" s="39">
        <v>83.796400000000006</v>
      </c>
      <c r="W43" s="39">
        <v>74.357100000000003</v>
      </c>
      <c r="X43" s="39">
        <v>46.483800000000002</v>
      </c>
      <c r="Y43" s="39">
        <v>26.964300000000001</v>
      </c>
      <c r="Z43" s="39">
        <v>41.4435</v>
      </c>
      <c r="AA43" s="39">
        <v>46.277700000000003</v>
      </c>
      <c r="AB43" s="39">
        <v>89.821299999999994</v>
      </c>
      <c r="AC43" s="39">
        <v>64.643799999999999</v>
      </c>
      <c r="AD43" s="39">
        <v>29.82</v>
      </c>
      <c r="AE43" s="39" t="s">
        <v>11</v>
      </c>
      <c r="AF43" s="39">
        <v>44.992100000000001</v>
      </c>
      <c r="AG43" s="39">
        <v>20.013300000000001</v>
      </c>
      <c r="AH43" s="39">
        <v>172.5847</v>
      </c>
      <c r="AI43" s="39">
        <v>11.5756</v>
      </c>
      <c r="AJ43" s="39">
        <v>7.7079000000000004</v>
      </c>
      <c r="AK43" s="39">
        <v>8.5490999999999993</v>
      </c>
      <c r="AL43" s="39">
        <v>11.619300000000001</v>
      </c>
      <c r="AM43" s="39">
        <v>181.25370000000001</v>
      </c>
      <c r="AN43" s="39">
        <v>681.17150000000004</v>
      </c>
      <c r="AO43" s="39">
        <v>144.52350000000001</v>
      </c>
      <c r="AP43" s="39">
        <v>235.2166</v>
      </c>
      <c r="AQ43" s="39">
        <v>195.8817</v>
      </c>
      <c r="AR43" s="39">
        <v>29.484300000000001</v>
      </c>
      <c r="AS43" s="39">
        <v>119.9902</v>
      </c>
      <c r="AT43" s="39">
        <v>14.9726</v>
      </c>
      <c r="AU43" s="39">
        <v>55.627099999999999</v>
      </c>
      <c r="AV43" s="39">
        <v>57.132199999999997</v>
      </c>
      <c r="AW43" s="39">
        <v>58.460799999999999</v>
      </c>
      <c r="AX43" s="39">
        <v>9.8277000000000001</v>
      </c>
      <c r="AY43" s="39">
        <v>80.029899999999998</v>
      </c>
    </row>
    <row r="44" spans="1:51" x14ac:dyDescent="0.25">
      <c r="A44" s="43">
        <v>42437</v>
      </c>
      <c r="B44" s="39">
        <v>3113.5416</v>
      </c>
      <c r="C44" s="39">
        <v>59.356699999999996</v>
      </c>
      <c r="D44" s="39">
        <v>39.891300000000001</v>
      </c>
      <c r="E44" s="39">
        <v>272.2851</v>
      </c>
      <c r="F44" s="39">
        <v>289.88990000000001</v>
      </c>
      <c r="G44" s="39">
        <v>62.7408</v>
      </c>
      <c r="H44" s="39">
        <v>74.192700000000002</v>
      </c>
      <c r="I44" s="39">
        <v>22.1919</v>
      </c>
      <c r="J44" s="39">
        <v>27.414300000000001</v>
      </c>
      <c r="K44" s="39">
        <v>29.831900000000001</v>
      </c>
      <c r="L44" s="39">
        <v>307.03829999999999</v>
      </c>
      <c r="M44" s="39">
        <v>39.508099999999999</v>
      </c>
      <c r="N44" s="39">
        <v>30.235299999999999</v>
      </c>
      <c r="O44" s="39">
        <v>100.32170000000001</v>
      </c>
      <c r="P44" s="39">
        <v>32.375999999999998</v>
      </c>
      <c r="Q44" s="39">
        <v>6.6330999999999998</v>
      </c>
      <c r="R44" s="39">
        <v>69.592299999999994</v>
      </c>
      <c r="S44" s="39">
        <v>49.193600000000004</v>
      </c>
      <c r="T44" s="39">
        <v>21.1464</v>
      </c>
      <c r="U44" s="39">
        <v>25.451699999999999</v>
      </c>
      <c r="V44" s="39">
        <v>84.203199999999995</v>
      </c>
      <c r="W44" s="39">
        <v>74.475800000000007</v>
      </c>
      <c r="X44" s="39">
        <v>44.824599999999997</v>
      </c>
      <c r="Y44" s="39">
        <v>28.026599999999998</v>
      </c>
      <c r="Z44" s="39">
        <v>41.376800000000003</v>
      </c>
      <c r="AA44" s="39">
        <v>45.690199999999997</v>
      </c>
      <c r="AB44" s="39">
        <v>89.862300000000005</v>
      </c>
      <c r="AC44" s="39">
        <v>64.944500000000005</v>
      </c>
      <c r="AD44" s="39">
        <v>30.1</v>
      </c>
      <c r="AE44" s="39" t="s">
        <v>11</v>
      </c>
      <c r="AF44" s="39">
        <v>45.973700000000001</v>
      </c>
      <c r="AG44" s="39">
        <v>20.553599999999999</v>
      </c>
      <c r="AH44" s="39">
        <v>174.8432</v>
      </c>
      <c r="AI44" s="39">
        <v>11.5343</v>
      </c>
      <c r="AJ44" s="39">
        <v>7.6116999999999999</v>
      </c>
      <c r="AK44" s="39">
        <v>8.4718</v>
      </c>
      <c r="AL44" s="39">
        <v>11.668699999999999</v>
      </c>
      <c r="AM44" s="39">
        <v>179.11709999999999</v>
      </c>
      <c r="AN44" s="39">
        <v>682.2047</v>
      </c>
      <c r="AO44" s="39">
        <v>146.07749999999999</v>
      </c>
      <c r="AP44" s="39">
        <v>235.2166</v>
      </c>
      <c r="AQ44" s="39">
        <v>195.26669999999999</v>
      </c>
      <c r="AR44" s="39">
        <v>28.5702</v>
      </c>
      <c r="AS44" s="39">
        <v>119.9902</v>
      </c>
      <c r="AT44" s="39">
        <v>14.759399999999999</v>
      </c>
      <c r="AU44" s="39">
        <v>53.823399999999999</v>
      </c>
      <c r="AV44" s="39">
        <v>57.7408</v>
      </c>
      <c r="AW44" s="39">
        <v>56.643799999999999</v>
      </c>
      <c r="AX44" s="39">
        <v>9.6949000000000005</v>
      </c>
      <c r="AY44" s="39">
        <v>78.081599999999995</v>
      </c>
    </row>
    <row r="45" spans="1:51" x14ac:dyDescent="0.25">
      <c r="A45" s="43">
        <v>42438</v>
      </c>
      <c r="B45" s="39">
        <v>3113.5416</v>
      </c>
      <c r="C45" s="39">
        <v>56.779000000000003</v>
      </c>
      <c r="D45" s="39">
        <v>38.200000000000003</v>
      </c>
      <c r="E45" s="39">
        <v>266.815</v>
      </c>
      <c r="F45" s="39">
        <v>281.26400000000001</v>
      </c>
      <c r="G45" s="39">
        <v>61.919899999999998</v>
      </c>
      <c r="H45" s="39">
        <v>71.9148</v>
      </c>
      <c r="I45" s="39">
        <v>21.631499999999999</v>
      </c>
      <c r="J45" s="39">
        <v>26.096299999999999</v>
      </c>
      <c r="K45" s="39">
        <v>29.328399999999998</v>
      </c>
      <c r="L45" s="39">
        <v>302.52539999999999</v>
      </c>
      <c r="M45" s="39">
        <v>36.906999999999996</v>
      </c>
      <c r="N45" s="39">
        <v>29.159400000000002</v>
      </c>
      <c r="O45" s="39">
        <v>100.7747</v>
      </c>
      <c r="P45" s="39">
        <v>30.416499999999999</v>
      </c>
      <c r="Q45" s="39">
        <v>6.6330999999999998</v>
      </c>
      <c r="R45" s="39">
        <v>67.534999999999997</v>
      </c>
      <c r="S45" s="39">
        <v>46.780700000000003</v>
      </c>
      <c r="T45" s="39">
        <v>19.5932</v>
      </c>
      <c r="U45" s="39">
        <v>24.621200000000002</v>
      </c>
      <c r="V45" s="39">
        <v>81.518500000000003</v>
      </c>
      <c r="W45" s="39">
        <v>76.256100000000004</v>
      </c>
      <c r="X45" s="39">
        <v>43.692100000000003</v>
      </c>
      <c r="Y45" s="39">
        <v>28.162199999999999</v>
      </c>
      <c r="Z45" s="39">
        <v>40.142200000000003</v>
      </c>
      <c r="AA45" s="39">
        <v>45.238300000000002</v>
      </c>
      <c r="AB45" s="39">
        <v>82.684799999999996</v>
      </c>
      <c r="AC45" s="39">
        <v>64.082400000000007</v>
      </c>
      <c r="AD45" s="39">
        <v>29.2</v>
      </c>
      <c r="AE45" s="39" t="s">
        <v>11</v>
      </c>
      <c r="AF45" s="39">
        <v>44.746699999999997</v>
      </c>
      <c r="AG45" s="39">
        <v>20.060300000000002</v>
      </c>
      <c r="AH45" s="39">
        <v>175.7842</v>
      </c>
      <c r="AI45" s="39">
        <v>10.9762</v>
      </c>
      <c r="AJ45" s="39">
        <v>7.5018000000000002</v>
      </c>
      <c r="AK45" s="39">
        <v>8.3481000000000005</v>
      </c>
      <c r="AL45" s="39">
        <v>11.471</v>
      </c>
      <c r="AM45" s="39">
        <v>175.91220000000001</v>
      </c>
      <c r="AN45" s="39">
        <v>683.92650000000003</v>
      </c>
      <c r="AO45" s="39">
        <v>148.00149999999999</v>
      </c>
      <c r="AP45" s="39">
        <v>235.2166</v>
      </c>
      <c r="AQ45" s="39">
        <v>203.8768</v>
      </c>
      <c r="AR45" s="39">
        <v>25.9587</v>
      </c>
      <c r="AS45" s="39">
        <v>118.1968</v>
      </c>
      <c r="AT45" s="39">
        <v>13.9602</v>
      </c>
      <c r="AU45" s="39">
        <v>52.552700000000002</v>
      </c>
      <c r="AV45" s="39">
        <v>56.295299999999997</v>
      </c>
      <c r="AW45" s="39">
        <v>52.456800000000001</v>
      </c>
      <c r="AX45" s="39">
        <v>9.3724000000000007</v>
      </c>
      <c r="AY45" s="39">
        <v>75.683700000000002</v>
      </c>
    </row>
    <row r="46" spans="1:51" x14ac:dyDescent="0.25">
      <c r="A46" s="43">
        <v>42439</v>
      </c>
      <c r="B46" s="39">
        <v>3113.5416</v>
      </c>
      <c r="C46" s="39">
        <v>55.942999999999998</v>
      </c>
      <c r="D46" s="39">
        <v>37.9084</v>
      </c>
      <c r="E46" s="39">
        <v>265.59949999999998</v>
      </c>
      <c r="F46" s="39">
        <v>277.25920000000002</v>
      </c>
      <c r="G46" s="39">
        <v>61.148699999999998</v>
      </c>
      <c r="H46" s="39">
        <v>71.548699999999997</v>
      </c>
      <c r="I46" s="39">
        <v>21.127099999999999</v>
      </c>
      <c r="J46" s="39">
        <v>25.267800000000001</v>
      </c>
      <c r="K46" s="39">
        <v>28.950800000000001</v>
      </c>
      <c r="L46" s="39">
        <v>323.1558</v>
      </c>
      <c r="M46" s="39">
        <v>35.922800000000002</v>
      </c>
      <c r="N46" s="39">
        <v>29.0733</v>
      </c>
      <c r="O46" s="39">
        <v>99.642399999999995</v>
      </c>
      <c r="P46" s="39">
        <v>29.704000000000001</v>
      </c>
      <c r="Q46" s="39">
        <v>6.0724</v>
      </c>
      <c r="R46" s="39">
        <v>64.851500000000001</v>
      </c>
      <c r="S46" s="39">
        <v>45.700299999999999</v>
      </c>
      <c r="T46" s="39">
        <v>18.616800000000001</v>
      </c>
      <c r="U46" s="39">
        <v>24.067599999999999</v>
      </c>
      <c r="V46" s="39">
        <v>80.216800000000006</v>
      </c>
      <c r="W46" s="39">
        <v>73.110900000000001</v>
      </c>
      <c r="X46" s="39">
        <v>43.560400000000001</v>
      </c>
      <c r="Y46" s="39">
        <v>28.569099999999999</v>
      </c>
      <c r="Z46" s="39">
        <v>40.1755</v>
      </c>
      <c r="AA46" s="39">
        <v>46.955599999999997</v>
      </c>
      <c r="AB46" s="39">
        <v>88.160200000000003</v>
      </c>
      <c r="AC46" s="39">
        <v>63.881799999999998</v>
      </c>
      <c r="AD46" s="39">
        <v>29.02</v>
      </c>
      <c r="AE46" s="39" t="s">
        <v>11</v>
      </c>
      <c r="AF46" s="39">
        <v>44.337600000000002</v>
      </c>
      <c r="AG46" s="39">
        <v>20.013300000000001</v>
      </c>
      <c r="AH46" s="39">
        <v>170.3263</v>
      </c>
      <c r="AI46" s="39">
        <v>10.7075</v>
      </c>
      <c r="AJ46" s="39">
        <v>7.3094000000000001</v>
      </c>
      <c r="AK46" s="39">
        <v>8.1781000000000006</v>
      </c>
      <c r="AL46" s="39">
        <v>11.2485</v>
      </c>
      <c r="AM46" s="39">
        <v>168.4341</v>
      </c>
      <c r="AN46" s="39">
        <v>665.67470000000003</v>
      </c>
      <c r="AO46" s="39">
        <v>144.15350000000001</v>
      </c>
      <c r="AP46" s="39">
        <v>235.2166</v>
      </c>
      <c r="AQ46" s="39">
        <v>196.9579</v>
      </c>
      <c r="AR46" s="39">
        <v>25.514700000000001</v>
      </c>
      <c r="AS46" s="39">
        <v>117.3817</v>
      </c>
      <c r="AT46" s="39">
        <v>13.747</v>
      </c>
      <c r="AU46" s="39">
        <v>49.847099999999998</v>
      </c>
      <c r="AV46" s="39">
        <v>55.534599999999998</v>
      </c>
      <c r="AW46" s="39">
        <v>51.034700000000001</v>
      </c>
      <c r="AX46" s="39">
        <v>9.2774999999999999</v>
      </c>
      <c r="AY46" s="39">
        <v>73.9602</v>
      </c>
    </row>
    <row r="47" spans="1:51" x14ac:dyDescent="0.25">
      <c r="A47" s="43">
        <v>42440</v>
      </c>
      <c r="B47" s="39">
        <v>3113.5416</v>
      </c>
      <c r="C47" s="39">
        <v>55.316000000000003</v>
      </c>
      <c r="D47" s="39">
        <v>37.179400000000001</v>
      </c>
      <c r="E47" s="39">
        <v>265.59949999999998</v>
      </c>
      <c r="F47" s="39">
        <v>273.56240000000003</v>
      </c>
      <c r="G47" s="39">
        <v>60.700899999999997</v>
      </c>
      <c r="H47" s="39">
        <v>70.613200000000006</v>
      </c>
      <c r="I47" s="39">
        <v>21.015000000000001</v>
      </c>
      <c r="J47" s="39">
        <v>25.3432</v>
      </c>
      <c r="K47" s="39">
        <v>29.2026</v>
      </c>
      <c r="L47" s="39">
        <v>322.02760000000001</v>
      </c>
      <c r="M47" s="39">
        <v>36.063400000000001</v>
      </c>
      <c r="N47" s="39">
        <v>30.601199999999999</v>
      </c>
      <c r="O47" s="39">
        <v>100.32170000000001</v>
      </c>
      <c r="P47" s="39">
        <v>29.2363</v>
      </c>
      <c r="Q47" s="39">
        <v>5.8609</v>
      </c>
      <c r="R47" s="39">
        <v>64.672600000000003</v>
      </c>
      <c r="S47" s="39">
        <v>44.835999999999999</v>
      </c>
      <c r="T47" s="39">
        <v>18.5947</v>
      </c>
      <c r="U47" s="39">
        <v>24.100100000000001</v>
      </c>
      <c r="V47" s="39">
        <v>77.7761</v>
      </c>
      <c r="W47" s="39">
        <v>73.466999999999999</v>
      </c>
      <c r="X47" s="39">
        <v>43.692100000000003</v>
      </c>
      <c r="Y47" s="39">
        <v>27.732800000000001</v>
      </c>
      <c r="Z47" s="39">
        <v>38.473799999999997</v>
      </c>
      <c r="AA47" s="39">
        <v>46.503700000000002</v>
      </c>
      <c r="AB47" s="39">
        <v>87.524500000000003</v>
      </c>
      <c r="AC47" s="39">
        <v>63.721400000000003</v>
      </c>
      <c r="AD47" s="39">
        <v>30.07</v>
      </c>
      <c r="AE47" s="39" t="s">
        <v>11</v>
      </c>
      <c r="AF47" s="39">
        <v>44.419499999999999</v>
      </c>
      <c r="AG47" s="39">
        <v>19.8489</v>
      </c>
      <c r="AH47" s="39">
        <v>171.6437</v>
      </c>
      <c r="AI47" s="39">
        <v>10.7075</v>
      </c>
      <c r="AJ47" s="39">
        <v>7.3231999999999999</v>
      </c>
      <c r="AK47" s="39">
        <v>8.1935000000000002</v>
      </c>
      <c r="AL47" s="39">
        <v>11.3226</v>
      </c>
      <c r="AM47" s="39">
        <v>166.47559999999999</v>
      </c>
      <c r="AN47" s="39">
        <v>663.95280000000002</v>
      </c>
      <c r="AO47" s="39">
        <v>144.5975</v>
      </c>
      <c r="AP47" s="39">
        <v>235.2166</v>
      </c>
      <c r="AQ47" s="39">
        <v>197.72669999999999</v>
      </c>
      <c r="AR47" s="39">
        <v>26.924900000000001</v>
      </c>
      <c r="AS47" s="39">
        <v>118.0338</v>
      </c>
      <c r="AT47" s="39">
        <v>13.747</v>
      </c>
      <c r="AU47" s="39">
        <v>48.535400000000003</v>
      </c>
      <c r="AV47" s="39">
        <v>56.219299999999997</v>
      </c>
      <c r="AW47" s="39">
        <v>51.113700000000001</v>
      </c>
      <c r="AX47" s="39">
        <v>9.3155000000000001</v>
      </c>
      <c r="AY47" s="39">
        <v>73.285799999999995</v>
      </c>
    </row>
    <row r="48" spans="1:51" x14ac:dyDescent="0.25">
      <c r="A48" s="43">
        <v>42443</v>
      </c>
      <c r="B48" s="39">
        <v>3113.5416</v>
      </c>
      <c r="C48" s="39">
        <v>56.639600000000002</v>
      </c>
      <c r="D48" s="39">
        <v>38.549999999999997</v>
      </c>
      <c r="E48" s="39">
        <v>272.2851</v>
      </c>
      <c r="F48" s="39">
        <v>281.26400000000001</v>
      </c>
      <c r="G48" s="39">
        <v>63.710999999999999</v>
      </c>
      <c r="H48" s="39">
        <v>73.826599999999999</v>
      </c>
      <c r="I48" s="39">
        <v>21.631499999999999</v>
      </c>
      <c r="J48" s="39">
        <v>26.6235</v>
      </c>
      <c r="K48" s="39">
        <v>30.0837</v>
      </c>
      <c r="L48" s="39">
        <v>326.86279999999999</v>
      </c>
      <c r="M48" s="39">
        <v>36.906999999999996</v>
      </c>
      <c r="N48" s="39">
        <v>31.6557</v>
      </c>
      <c r="O48" s="39">
        <v>102.8883</v>
      </c>
      <c r="P48" s="39">
        <v>30.394200000000001</v>
      </c>
      <c r="Q48" s="39">
        <v>6.1677</v>
      </c>
      <c r="R48" s="39">
        <v>67.087699999999998</v>
      </c>
      <c r="S48" s="39">
        <v>46.924799999999998</v>
      </c>
      <c r="T48" s="39">
        <v>19.3047</v>
      </c>
      <c r="U48" s="39">
        <v>26.200800000000001</v>
      </c>
      <c r="V48" s="39">
        <v>81.599800000000002</v>
      </c>
      <c r="W48" s="39">
        <v>76.849500000000006</v>
      </c>
      <c r="X48" s="39">
        <v>45.167000000000002</v>
      </c>
      <c r="Y48" s="39">
        <v>28.4787</v>
      </c>
      <c r="Z48" s="39">
        <v>39.8752</v>
      </c>
      <c r="AA48" s="39">
        <v>47.633499999999998</v>
      </c>
      <c r="AB48" s="39">
        <v>94.332899999999995</v>
      </c>
      <c r="AC48" s="39">
        <v>66.107500000000002</v>
      </c>
      <c r="AD48" s="39">
        <v>30.78</v>
      </c>
      <c r="AE48" s="39" t="s">
        <v>11</v>
      </c>
      <c r="AF48" s="39">
        <v>45.8919</v>
      </c>
      <c r="AG48" s="39">
        <v>20.741499999999998</v>
      </c>
      <c r="AH48" s="39">
        <v>169.94990000000001</v>
      </c>
      <c r="AI48" s="39">
        <v>10.8728</v>
      </c>
      <c r="AJ48" s="39">
        <v>7.4880000000000004</v>
      </c>
      <c r="AK48" s="39">
        <v>8.3481000000000005</v>
      </c>
      <c r="AL48" s="39">
        <v>11.396800000000001</v>
      </c>
      <c r="AM48" s="39">
        <v>170.74879999999999</v>
      </c>
      <c r="AN48" s="39">
        <v>671.52909999999997</v>
      </c>
      <c r="AO48" s="39">
        <v>143.5615</v>
      </c>
      <c r="AP48" s="39">
        <v>235.2166</v>
      </c>
      <c r="AQ48" s="39">
        <v>203.5693</v>
      </c>
      <c r="AR48" s="39">
        <v>28.3613</v>
      </c>
      <c r="AS48" s="39">
        <v>122.43559999999999</v>
      </c>
      <c r="AT48" s="39">
        <v>14.066700000000001</v>
      </c>
      <c r="AU48" s="39">
        <v>51.896799999999999</v>
      </c>
      <c r="AV48" s="39">
        <v>57.892899999999997</v>
      </c>
      <c r="AW48" s="39">
        <v>52.219700000000003</v>
      </c>
      <c r="AX48" s="39">
        <v>9.5810999999999993</v>
      </c>
      <c r="AY48" s="39">
        <v>75.383899999999997</v>
      </c>
    </row>
    <row r="49" spans="1:51" x14ac:dyDescent="0.25">
      <c r="A49" s="43">
        <v>42444</v>
      </c>
      <c r="B49" s="39">
        <v>3113.5416</v>
      </c>
      <c r="C49" s="39">
        <v>56.430599999999998</v>
      </c>
      <c r="D49" s="39">
        <v>37.587699999999998</v>
      </c>
      <c r="E49" s="39">
        <v>272.89280000000002</v>
      </c>
      <c r="F49" s="39">
        <v>277.25920000000002</v>
      </c>
      <c r="G49" s="39">
        <v>63.412500000000001</v>
      </c>
      <c r="H49" s="39">
        <v>73.175799999999995</v>
      </c>
      <c r="I49" s="39">
        <v>21.351299999999998</v>
      </c>
      <c r="J49" s="39">
        <v>26.322199999999999</v>
      </c>
      <c r="K49" s="39">
        <v>29.957799999999999</v>
      </c>
      <c r="L49" s="39">
        <v>319.77109999999999</v>
      </c>
      <c r="M49" s="39">
        <v>35.993099999999998</v>
      </c>
      <c r="N49" s="39">
        <v>32.236699999999999</v>
      </c>
      <c r="O49" s="39">
        <v>102.7373</v>
      </c>
      <c r="P49" s="39">
        <v>30.839600000000001</v>
      </c>
      <c r="Q49" s="39">
        <v>6.1677</v>
      </c>
      <c r="R49" s="39">
        <v>65.298699999999997</v>
      </c>
      <c r="S49" s="39">
        <v>46.096499999999999</v>
      </c>
      <c r="T49" s="39">
        <v>19.526599999999998</v>
      </c>
      <c r="U49" s="39">
        <v>25.647099999999998</v>
      </c>
      <c r="V49" s="39">
        <v>80.216800000000006</v>
      </c>
      <c r="W49" s="39">
        <v>75.365899999999996</v>
      </c>
      <c r="X49" s="39">
        <v>44.666600000000003</v>
      </c>
      <c r="Y49" s="39">
        <v>28.026599999999998</v>
      </c>
      <c r="Z49" s="39">
        <v>40.008699999999997</v>
      </c>
      <c r="AA49" s="39">
        <v>47.904699999999998</v>
      </c>
      <c r="AB49" s="39">
        <v>91.810500000000005</v>
      </c>
      <c r="AC49" s="39">
        <v>65.305499999999995</v>
      </c>
      <c r="AD49" s="39">
        <v>30.62</v>
      </c>
      <c r="AE49" s="39" t="s">
        <v>11</v>
      </c>
      <c r="AF49" s="39">
        <v>46.300899999999999</v>
      </c>
      <c r="AG49" s="39">
        <v>20.506599999999999</v>
      </c>
      <c r="AH49" s="39">
        <v>172.5847</v>
      </c>
      <c r="AI49" s="39">
        <v>10.7281</v>
      </c>
      <c r="AJ49" s="39">
        <v>7.4743000000000004</v>
      </c>
      <c r="AK49" s="39">
        <v>8.5490999999999993</v>
      </c>
      <c r="AL49" s="39">
        <v>11.3721</v>
      </c>
      <c r="AM49" s="39">
        <v>173.0634</v>
      </c>
      <c r="AN49" s="39">
        <v>673.93970000000002</v>
      </c>
      <c r="AO49" s="39">
        <v>143.63550000000001</v>
      </c>
      <c r="AP49" s="39">
        <v>235.2166</v>
      </c>
      <c r="AQ49" s="39">
        <v>204.95310000000001</v>
      </c>
      <c r="AR49" s="39">
        <v>27.107800000000001</v>
      </c>
      <c r="AS49" s="39">
        <v>119.8271</v>
      </c>
      <c r="AT49" s="39">
        <v>13.8003</v>
      </c>
      <c r="AU49" s="39">
        <v>51.650799999999997</v>
      </c>
      <c r="AV49" s="39">
        <v>56.9039</v>
      </c>
      <c r="AW49" s="39">
        <v>51.034700000000001</v>
      </c>
      <c r="AX49" s="39">
        <v>10.055400000000001</v>
      </c>
      <c r="AY49" s="39">
        <v>74.784499999999994</v>
      </c>
    </row>
    <row r="50" spans="1:51" x14ac:dyDescent="0.25">
      <c r="A50" s="43">
        <v>42445</v>
      </c>
      <c r="B50" s="39">
        <v>3113.5416</v>
      </c>
      <c r="C50" s="39">
        <v>54.828299999999999</v>
      </c>
      <c r="D50" s="39">
        <v>36.7712</v>
      </c>
      <c r="E50" s="39">
        <v>269.24619999999999</v>
      </c>
      <c r="F50" s="39">
        <v>276.02690000000001</v>
      </c>
      <c r="G50" s="39">
        <v>62.317900000000002</v>
      </c>
      <c r="H50" s="39">
        <v>71.833500000000001</v>
      </c>
      <c r="I50" s="39">
        <v>21.183199999999999</v>
      </c>
      <c r="J50" s="39">
        <v>25.9833</v>
      </c>
      <c r="K50" s="39">
        <v>29.737500000000001</v>
      </c>
      <c r="L50" s="39">
        <v>319.77109999999999</v>
      </c>
      <c r="M50" s="39">
        <v>35.641599999999997</v>
      </c>
      <c r="N50" s="39">
        <v>31.332899999999999</v>
      </c>
      <c r="O50" s="39">
        <v>102.58629999999999</v>
      </c>
      <c r="P50" s="39">
        <v>29.614899999999999</v>
      </c>
      <c r="Q50" s="39">
        <v>5.9984000000000002</v>
      </c>
      <c r="R50" s="39">
        <v>64.046400000000006</v>
      </c>
      <c r="S50" s="39">
        <v>45.448300000000003</v>
      </c>
      <c r="T50" s="39">
        <v>19.1494</v>
      </c>
      <c r="U50" s="39">
        <v>25.598299999999998</v>
      </c>
      <c r="V50" s="39">
        <v>80.460800000000006</v>
      </c>
      <c r="W50" s="39">
        <v>73.288899999999998</v>
      </c>
      <c r="X50" s="39">
        <v>43.929099999999998</v>
      </c>
      <c r="Y50" s="39">
        <v>27.439</v>
      </c>
      <c r="Z50" s="39">
        <v>39.5749</v>
      </c>
      <c r="AA50" s="39">
        <v>46.096899999999998</v>
      </c>
      <c r="AB50" s="39">
        <v>89.759799999999998</v>
      </c>
      <c r="AC50" s="39">
        <v>64.503399999999999</v>
      </c>
      <c r="AD50" s="39">
        <v>29.8</v>
      </c>
      <c r="AE50" s="39" t="s">
        <v>11</v>
      </c>
      <c r="AF50" s="39">
        <v>45.319299999999998</v>
      </c>
      <c r="AG50" s="39">
        <v>20.224699999999999</v>
      </c>
      <c r="AH50" s="39">
        <v>177.66630000000001</v>
      </c>
      <c r="AI50" s="39">
        <v>10.769500000000001</v>
      </c>
      <c r="AJ50" s="39">
        <v>7.5293000000000001</v>
      </c>
      <c r="AK50" s="39">
        <v>8.5490999999999993</v>
      </c>
      <c r="AL50" s="39">
        <v>11.569900000000001</v>
      </c>
      <c r="AM50" s="39">
        <v>171.81710000000001</v>
      </c>
      <c r="AN50" s="39">
        <v>681.86030000000005</v>
      </c>
      <c r="AO50" s="39">
        <v>148.81549999999999</v>
      </c>
      <c r="AP50" s="39">
        <v>235.2166</v>
      </c>
      <c r="AQ50" s="39">
        <v>215.7158</v>
      </c>
      <c r="AR50" s="39">
        <v>27.3689</v>
      </c>
      <c r="AS50" s="39">
        <v>119.6641</v>
      </c>
      <c r="AT50" s="39">
        <v>13.6938</v>
      </c>
      <c r="AU50" s="39">
        <v>52.962600000000002</v>
      </c>
      <c r="AV50" s="39">
        <v>57.056100000000001</v>
      </c>
      <c r="AW50" s="39">
        <v>49.849699999999999</v>
      </c>
      <c r="AX50" s="39">
        <v>9.7707999999999995</v>
      </c>
      <c r="AY50" s="39">
        <v>75.234099999999998</v>
      </c>
    </row>
    <row r="51" spans="1:51" x14ac:dyDescent="0.25">
      <c r="A51" s="43">
        <v>42446</v>
      </c>
      <c r="B51" s="39">
        <v>3113.5416</v>
      </c>
      <c r="C51" s="39">
        <v>56.918300000000002</v>
      </c>
      <c r="D51" s="39">
        <v>37.791800000000002</v>
      </c>
      <c r="E51" s="39">
        <v>274.10840000000002</v>
      </c>
      <c r="F51" s="39">
        <v>281.57209999999998</v>
      </c>
      <c r="G51" s="39">
        <v>63.735900000000001</v>
      </c>
      <c r="H51" s="39">
        <v>74.070599999999999</v>
      </c>
      <c r="I51" s="39">
        <v>21.575399999999998</v>
      </c>
      <c r="J51" s="39">
        <v>26.5105</v>
      </c>
      <c r="K51" s="39">
        <v>30.178100000000001</v>
      </c>
      <c r="L51" s="39">
        <v>322.67219999999998</v>
      </c>
      <c r="M51" s="39">
        <v>36.414900000000003</v>
      </c>
      <c r="N51" s="39">
        <v>32.796199999999999</v>
      </c>
      <c r="O51" s="39">
        <v>105.3793</v>
      </c>
      <c r="P51" s="39">
        <v>31.3962</v>
      </c>
      <c r="Q51" s="39">
        <v>6.1570999999999998</v>
      </c>
      <c r="R51" s="39">
        <v>66.103800000000007</v>
      </c>
      <c r="S51" s="39">
        <v>47.897100000000002</v>
      </c>
      <c r="T51" s="39">
        <v>19.5932</v>
      </c>
      <c r="U51" s="39">
        <v>26.363600000000002</v>
      </c>
      <c r="V51" s="39">
        <v>83.552400000000006</v>
      </c>
      <c r="W51" s="39">
        <v>76.196700000000007</v>
      </c>
      <c r="X51" s="39">
        <v>46.009700000000002</v>
      </c>
      <c r="Y51" s="39">
        <v>28.365600000000001</v>
      </c>
      <c r="Z51" s="39">
        <v>40.676099999999998</v>
      </c>
      <c r="AA51" s="39">
        <v>47.271999999999998</v>
      </c>
      <c r="AB51" s="39">
        <v>95.378799999999998</v>
      </c>
      <c r="AC51" s="39">
        <v>66.308000000000007</v>
      </c>
      <c r="AD51" s="39">
        <v>30.87</v>
      </c>
      <c r="AE51" s="39" t="s">
        <v>11</v>
      </c>
      <c r="AF51" s="39">
        <v>46.955399999999997</v>
      </c>
      <c r="AG51" s="39">
        <v>21.963000000000001</v>
      </c>
      <c r="AH51" s="39">
        <v>173.14940000000001</v>
      </c>
      <c r="AI51" s="39">
        <v>10.8522</v>
      </c>
      <c r="AJ51" s="39">
        <v>7.5979999999999999</v>
      </c>
      <c r="AK51" s="39">
        <v>8.5954999999999995</v>
      </c>
      <c r="AL51" s="39">
        <v>11.569900000000001</v>
      </c>
      <c r="AM51" s="39">
        <v>172.52930000000001</v>
      </c>
      <c r="AN51" s="39">
        <v>688.05899999999997</v>
      </c>
      <c r="AO51" s="39">
        <v>147.1875</v>
      </c>
      <c r="AP51" s="39">
        <v>235.2166</v>
      </c>
      <c r="AQ51" s="39">
        <v>221.40469999999999</v>
      </c>
      <c r="AR51" s="39">
        <v>28.7791</v>
      </c>
      <c r="AS51" s="39">
        <v>122.5986</v>
      </c>
      <c r="AT51" s="39">
        <v>14.013500000000001</v>
      </c>
      <c r="AU51" s="39">
        <v>54.069400000000002</v>
      </c>
      <c r="AV51" s="39">
        <v>58.881900000000002</v>
      </c>
      <c r="AW51" s="39">
        <v>51.8247</v>
      </c>
      <c r="AX51" s="39">
        <v>9.9225999999999992</v>
      </c>
      <c r="AY51" s="39">
        <v>76.582899999999995</v>
      </c>
    </row>
    <row r="52" spans="1:51" x14ac:dyDescent="0.25">
      <c r="A52" s="43">
        <v>42447</v>
      </c>
      <c r="B52" s="39">
        <v>3113.5416</v>
      </c>
      <c r="C52" s="39">
        <v>58.451000000000001</v>
      </c>
      <c r="D52" s="39">
        <v>39.279000000000003</v>
      </c>
      <c r="E52" s="39">
        <v>277.75510000000003</v>
      </c>
      <c r="F52" s="39">
        <v>288.34960000000001</v>
      </c>
      <c r="G52" s="39">
        <v>65.352999999999994</v>
      </c>
      <c r="H52" s="39">
        <v>75.982399999999998</v>
      </c>
      <c r="I52" s="39">
        <v>22.1919</v>
      </c>
      <c r="J52" s="39">
        <v>27.037700000000001</v>
      </c>
      <c r="K52" s="39">
        <v>31.027699999999999</v>
      </c>
      <c r="L52" s="39">
        <v>326.21809999999999</v>
      </c>
      <c r="M52" s="39">
        <v>38.172400000000003</v>
      </c>
      <c r="N52" s="39">
        <v>33.205100000000002</v>
      </c>
      <c r="O52" s="39">
        <v>109.6066</v>
      </c>
      <c r="P52" s="39">
        <v>34.045999999999999</v>
      </c>
      <c r="Q52" s="39">
        <v>6.4321000000000002</v>
      </c>
      <c r="R52" s="39">
        <v>68.161100000000005</v>
      </c>
      <c r="S52" s="39">
        <v>49.337600000000002</v>
      </c>
      <c r="T52" s="39">
        <v>20.5473</v>
      </c>
      <c r="U52" s="39">
        <v>28.008299999999998</v>
      </c>
      <c r="V52" s="39">
        <v>87.782899999999998</v>
      </c>
      <c r="W52" s="39">
        <v>78.629800000000003</v>
      </c>
      <c r="X52" s="39">
        <v>46.668100000000003</v>
      </c>
      <c r="Y52" s="39">
        <v>28.930700000000002</v>
      </c>
      <c r="Z52" s="39">
        <v>42.144300000000001</v>
      </c>
      <c r="AA52" s="39">
        <v>48.311399999999999</v>
      </c>
      <c r="AB52" s="39">
        <v>98.947000000000003</v>
      </c>
      <c r="AC52" s="39">
        <v>69.075000000000003</v>
      </c>
      <c r="AD52" s="39">
        <v>32</v>
      </c>
      <c r="AE52" s="39" t="s">
        <v>11</v>
      </c>
      <c r="AF52" s="39">
        <v>48.509599999999999</v>
      </c>
      <c r="AG52" s="39">
        <v>22.573699999999999</v>
      </c>
      <c r="AH52" s="39">
        <v>171.83189999999999</v>
      </c>
      <c r="AI52" s="39">
        <v>11.100199999999999</v>
      </c>
      <c r="AJ52" s="39">
        <v>7.7079000000000004</v>
      </c>
      <c r="AK52" s="39">
        <v>8.58</v>
      </c>
      <c r="AL52" s="39">
        <v>11.5946</v>
      </c>
      <c r="AM52" s="39">
        <v>174.48779999999999</v>
      </c>
      <c r="AN52" s="39">
        <v>691.50279999999998</v>
      </c>
      <c r="AO52" s="39">
        <v>146.74350000000001</v>
      </c>
      <c r="AP52" s="39">
        <v>235.2166</v>
      </c>
      <c r="AQ52" s="39">
        <v>223.40350000000001</v>
      </c>
      <c r="AR52" s="39">
        <v>28.805299999999999</v>
      </c>
      <c r="AS52" s="39">
        <v>125.0441</v>
      </c>
      <c r="AT52" s="39">
        <v>14.3332</v>
      </c>
      <c r="AU52" s="39">
        <v>55.750100000000003</v>
      </c>
      <c r="AV52" s="39">
        <v>60.1751</v>
      </c>
      <c r="AW52" s="39">
        <v>54.194800000000001</v>
      </c>
      <c r="AX52" s="39">
        <v>10.112299999999999</v>
      </c>
      <c r="AY52" s="39">
        <v>78.456299999999999</v>
      </c>
    </row>
    <row r="53" spans="1:51" x14ac:dyDescent="0.25">
      <c r="A53" s="43">
        <v>42450</v>
      </c>
      <c r="B53" s="39">
        <v>3113.5416</v>
      </c>
      <c r="C53" s="39">
        <v>59.356699999999996</v>
      </c>
      <c r="D53" s="39">
        <v>41.874200000000002</v>
      </c>
      <c r="E53" s="39">
        <v>284.44060000000002</v>
      </c>
      <c r="F53" s="39">
        <v>295.12700000000001</v>
      </c>
      <c r="G53" s="39">
        <v>66.173900000000003</v>
      </c>
      <c r="H53" s="39">
        <v>77.202699999999993</v>
      </c>
      <c r="I53" s="39">
        <v>22.6402</v>
      </c>
      <c r="J53" s="39">
        <v>27.301300000000001</v>
      </c>
      <c r="K53" s="39">
        <v>32.569699999999997</v>
      </c>
      <c r="L53" s="39">
        <v>323.1558</v>
      </c>
      <c r="M53" s="39">
        <v>38.805100000000003</v>
      </c>
      <c r="N53" s="39">
        <v>33.6785</v>
      </c>
      <c r="O53" s="39">
        <v>110.286</v>
      </c>
      <c r="P53" s="39">
        <v>34.246400000000001</v>
      </c>
      <c r="Q53" s="39">
        <v>6.5378999999999996</v>
      </c>
      <c r="R53" s="39">
        <v>69.234499999999997</v>
      </c>
      <c r="S53" s="39">
        <v>49.841799999999999</v>
      </c>
      <c r="T53" s="39">
        <v>21.168600000000001</v>
      </c>
      <c r="U53" s="39">
        <v>28.480499999999999</v>
      </c>
      <c r="V53" s="39">
        <v>90.955699999999993</v>
      </c>
      <c r="W53" s="39">
        <v>81.418999999999997</v>
      </c>
      <c r="X53" s="39">
        <v>46.984200000000001</v>
      </c>
      <c r="Y53" s="39">
        <v>30.241599999999998</v>
      </c>
      <c r="Z53" s="39">
        <v>42.544699999999999</v>
      </c>
      <c r="AA53" s="39">
        <v>48.672899999999998</v>
      </c>
      <c r="AB53" s="39">
        <v>101.5104</v>
      </c>
      <c r="AC53" s="39">
        <v>70.538700000000006</v>
      </c>
      <c r="AD53" s="39">
        <v>32.51</v>
      </c>
      <c r="AE53" s="39" t="s">
        <v>11</v>
      </c>
      <c r="AF53" s="39">
        <v>49.982100000000003</v>
      </c>
      <c r="AG53" s="39">
        <v>23.067</v>
      </c>
      <c r="AH53" s="39">
        <v>173.14940000000001</v>
      </c>
      <c r="AI53" s="39">
        <v>11.244899999999999</v>
      </c>
      <c r="AJ53" s="39">
        <v>7.8315000000000001</v>
      </c>
      <c r="AK53" s="39">
        <v>8.6728000000000005</v>
      </c>
      <c r="AL53" s="39">
        <v>11.5946</v>
      </c>
      <c r="AM53" s="39">
        <v>178.2268</v>
      </c>
      <c r="AN53" s="39">
        <v>694.60209999999995</v>
      </c>
      <c r="AO53" s="39">
        <v>147.63149999999999</v>
      </c>
      <c r="AP53" s="39">
        <v>235.2166</v>
      </c>
      <c r="AQ53" s="39">
        <v>230.62989999999999</v>
      </c>
      <c r="AR53" s="39">
        <v>29.066400000000002</v>
      </c>
      <c r="AS53" s="39">
        <v>126.8374</v>
      </c>
      <c r="AT53" s="39">
        <v>14.5463</v>
      </c>
      <c r="AU53" s="39">
        <v>55.053199999999997</v>
      </c>
      <c r="AV53" s="39">
        <v>62.153100000000002</v>
      </c>
      <c r="AW53" s="39">
        <v>55.063800000000001</v>
      </c>
      <c r="AX53" s="39">
        <v>10.245100000000001</v>
      </c>
      <c r="AY53" s="39">
        <v>79.505300000000005</v>
      </c>
    </row>
    <row r="54" spans="1:51" x14ac:dyDescent="0.25">
      <c r="A54" s="43">
        <v>42451</v>
      </c>
      <c r="B54" s="39">
        <v>3113.5416</v>
      </c>
      <c r="C54" s="39">
        <v>57.057600000000001</v>
      </c>
      <c r="D54" s="39">
        <v>40.707799999999999</v>
      </c>
      <c r="E54" s="39">
        <v>278.97059999999999</v>
      </c>
      <c r="F54" s="39">
        <v>289.27370000000002</v>
      </c>
      <c r="G54" s="39">
        <v>65.875399999999999</v>
      </c>
      <c r="H54" s="39">
        <v>77.162000000000006</v>
      </c>
      <c r="I54" s="39">
        <v>22.303999999999998</v>
      </c>
      <c r="J54" s="39">
        <v>27.113</v>
      </c>
      <c r="K54" s="39">
        <v>31.783000000000001</v>
      </c>
      <c r="L54" s="39">
        <v>324.4452</v>
      </c>
      <c r="M54" s="39">
        <v>37.961500000000001</v>
      </c>
      <c r="N54" s="39">
        <v>33.764600000000002</v>
      </c>
      <c r="O54" s="39">
        <v>110.6634</v>
      </c>
      <c r="P54" s="39">
        <v>33.266599999999997</v>
      </c>
      <c r="Q54" s="39">
        <v>6.5697000000000001</v>
      </c>
      <c r="R54" s="39">
        <v>67.534999999999997</v>
      </c>
      <c r="S54" s="39">
        <v>49.661799999999999</v>
      </c>
      <c r="T54" s="39">
        <v>20.813600000000001</v>
      </c>
      <c r="U54" s="39">
        <v>31.330200000000001</v>
      </c>
      <c r="V54" s="39">
        <v>92.745599999999996</v>
      </c>
      <c r="W54" s="39">
        <v>83.080600000000004</v>
      </c>
      <c r="X54" s="39">
        <v>47.0105</v>
      </c>
      <c r="Y54" s="39">
        <v>30.0382</v>
      </c>
      <c r="Z54" s="39">
        <v>41.743899999999996</v>
      </c>
      <c r="AA54" s="39">
        <v>48.537399999999998</v>
      </c>
      <c r="AB54" s="39">
        <v>105.8374</v>
      </c>
      <c r="AC54" s="39">
        <v>70.879599999999996</v>
      </c>
      <c r="AD54" s="39">
        <v>32.25</v>
      </c>
      <c r="AE54" s="39" t="s">
        <v>11</v>
      </c>
      <c r="AF54" s="39">
        <v>50.145699999999998</v>
      </c>
      <c r="AG54" s="39">
        <v>23.067</v>
      </c>
      <c r="AH54" s="39">
        <v>172.96119999999999</v>
      </c>
      <c r="AI54" s="39">
        <v>11.0175</v>
      </c>
      <c r="AJ54" s="39">
        <v>7.7491000000000003</v>
      </c>
      <c r="AK54" s="39">
        <v>8.6882999999999999</v>
      </c>
      <c r="AL54" s="39">
        <v>11.5204</v>
      </c>
      <c r="AM54" s="39">
        <v>174.84389999999999</v>
      </c>
      <c r="AN54" s="39">
        <v>700.45650000000001</v>
      </c>
      <c r="AO54" s="39">
        <v>147.0395</v>
      </c>
      <c r="AP54" s="39">
        <v>235.2166</v>
      </c>
      <c r="AQ54" s="39">
        <v>234.1662</v>
      </c>
      <c r="AR54" s="39">
        <v>28.700800000000001</v>
      </c>
      <c r="AS54" s="39">
        <v>128.14169999999999</v>
      </c>
      <c r="AT54" s="39">
        <v>14.3332</v>
      </c>
      <c r="AU54" s="39">
        <v>53.987400000000001</v>
      </c>
      <c r="AV54" s="39">
        <v>61.924900000000001</v>
      </c>
      <c r="AW54" s="39">
        <v>53.957799999999999</v>
      </c>
      <c r="AX54" s="39">
        <v>10.093299999999999</v>
      </c>
      <c r="AY54" s="39">
        <v>77.706900000000005</v>
      </c>
    </row>
    <row r="55" spans="1:51" x14ac:dyDescent="0.25">
      <c r="A55" s="43">
        <v>42452</v>
      </c>
      <c r="B55" s="39">
        <v>3113.5416</v>
      </c>
      <c r="C55" s="39">
        <v>57.823999999999998</v>
      </c>
      <c r="D55" s="39">
        <v>40.707799999999999</v>
      </c>
      <c r="E55" s="39">
        <v>280.18619999999999</v>
      </c>
      <c r="F55" s="39">
        <v>288.96570000000003</v>
      </c>
      <c r="G55" s="39">
        <v>66.646600000000007</v>
      </c>
      <c r="H55" s="39">
        <v>78.667000000000002</v>
      </c>
      <c r="I55" s="39">
        <v>22.416</v>
      </c>
      <c r="J55" s="39">
        <v>27.225999999999999</v>
      </c>
      <c r="K55" s="39">
        <v>32.0032</v>
      </c>
      <c r="L55" s="39">
        <v>327.024</v>
      </c>
      <c r="M55" s="39">
        <v>38.031799999999997</v>
      </c>
      <c r="N55" s="39">
        <v>34.496299999999998</v>
      </c>
      <c r="O55" s="39">
        <v>110.2105</v>
      </c>
      <c r="P55" s="39">
        <v>34.335500000000003</v>
      </c>
      <c r="Q55" s="39">
        <v>6.7389000000000001</v>
      </c>
      <c r="R55" s="39">
        <v>67.982200000000006</v>
      </c>
      <c r="S55" s="39">
        <v>49.769799999999996</v>
      </c>
      <c r="T55" s="39">
        <v>20.9467</v>
      </c>
      <c r="U55" s="39">
        <v>32.046700000000001</v>
      </c>
      <c r="V55" s="39">
        <v>91.769300000000001</v>
      </c>
      <c r="W55" s="39">
        <v>85.751000000000005</v>
      </c>
      <c r="X55" s="39">
        <v>47.115900000000003</v>
      </c>
      <c r="Y55" s="39">
        <v>30.241599999999998</v>
      </c>
      <c r="Z55" s="39">
        <v>41.877299999999998</v>
      </c>
      <c r="AA55" s="39">
        <v>49.034500000000001</v>
      </c>
      <c r="AB55" s="39">
        <v>110.1234</v>
      </c>
      <c r="AC55" s="39">
        <v>70.618899999999996</v>
      </c>
      <c r="AD55" s="39">
        <v>33.67</v>
      </c>
      <c r="AE55" s="39" t="s">
        <v>11</v>
      </c>
      <c r="AF55" s="39">
        <v>50.472900000000003</v>
      </c>
      <c r="AG55" s="39">
        <v>23.724699999999999</v>
      </c>
      <c r="AH55" s="39">
        <v>172.3965</v>
      </c>
      <c r="AI55" s="39">
        <v>11.0589</v>
      </c>
      <c r="AJ55" s="39">
        <v>7.7628000000000004</v>
      </c>
      <c r="AK55" s="39">
        <v>8.6418999999999997</v>
      </c>
      <c r="AL55" s="39">
        <v>11.5204</v>
      </c>
      <c r="AM55" s="39">
        <v>173.0634</v>
      </c>
      <c r="AN55" s="39">
        <v>686.68150000000003</v>
      </c>
      <c r="AO55" s="39">
        <v>147.0395</v>
      </c>
      <c r="AP55" s="39">
        <v>235.2166</v>
      </c>
      <c r="AQ55" s="39">
        <v>231.2449</v>
      </c>
      <c r="AR55" s="39">
        <v>28.9358</v>
      </c>
      <c r="AS55" s="39">
        <v>127.65260000000001</v>
      </c>
      <c r="AT55" s="39">
        <v>14.3864</v>
      </c>
      <c r="AU55" s="39">
        <v>53.946399999999997</v>
      </c>
      <c r="AV55" s="39">
        <v>62.153100000000002</v>
      </c>
      <c r="AW55" s="39">
        <v>54.431800000000003</v>
      </c>
      <c r="AX55" s="39">
        <v>10.112299999999999</v>
      </c>
      <c r="AY55" s="39">
        <v>77.856800000000007</v>
      </c>
    </row>
    <row r="56" spans="1:51" x14ac:dyDescent="0.25">
      <c r="A56" s="43">
        <v>42453</v>
      </c>
      <c r="B56" s="39">
        <v>3113.5416</v>
      </c>
      <c r="C56" s="39">
        <v>57.197000000000003</v>
      </c>
      <c r="D56" s="39">
        <v>40.445399999999999</v>
      </c>
      <c r="E56" s="39">
        <v>272.2851</v>
      </c>
      <c r="F56" s="39">
        <v>288.04149999999998</v>
      </c>
      <c r="G56" s="39">
        <v>64.905199999999994</v>
      </c>
      <c r="H56" s="39">
        <v>76.063699999999997</v>
      </c>
      <c r="I56" s="39">
        <v>22.472100000000001</v>
      </c>
      <c r="J56" s="39">
        <v>26.472899999999999</v>
      </c>
      <c r="K56" s="39">
        <v>31.059200000000001</v>
      </c>
      <c r="L56" s="39">
        <v>324.12279999999998</v>
      </c>
      <c r="M56" s="39">
        <v>36.696100000000001</v>
      </c>
      <c r="N56" s="39">
        <v>33.807600000000001</v>
      </c>
      <c r="O56" s="39">
        <v>108.6253</v>
      </c>
      <c r="P56" s="39">
        <v>33.088500000000003</v>
      </c>
      <c r="Q56" s="39">
        <v>6.6226000000000003</v>
      </c>
      <c r="R56" s="39">
        <v>69.413399999999996</v>
      </c>
      <c r="S56" s="39">
        <v>50.634099999999997</v>
      </c>
      <c r="T56" s="39">
        <v>20.214500000000001</v>
      </c>
      <c r="U56" s="39">
        <v>30.711400000000001</v>
      </c>
      <c r="V56" s="39">
        <v>91.037099999999995</v>
      </c>
      <c r="W56" s="39">
        <v>82.783799999999999</v>
      </c>
      <c r="X56" s="39">
        <v>45.430300000000003</v>
      </c>
      <c r="Y56" s="39">
        <v>29.834800000000001</v>
      </c>
      <c r="Z56" s="39">
        <v>41.043100000000003</v>
      </c>
      <c r="AA56" s="39">
        <v>48.175800000000002</v>
      </c>
      <c r="AB56" s="39">
        <v>114.4299</v>
      </c>
      <c r="AC56" s="39">
        <v>69.736699999999999</v>
      </c>
      <c r="AD56" s="39">
        <v>33.5</v>
      </c>
      <c r="AE56" s="39" t="s">
        <v>11</v>
      </c>
      <c r="AF56" s="39">
        <v>48.673200000000001</v>
      </c>
      <c r="AG56" s="39">
        <v>22.691199999999998</v>
      </c>
      <c r="AH56" s="39">
        <v>171.07910000000001</v>
      </c>
      <c r="AI56" s="39">
        <v>10.8315</v>
      </c>
      <c r="AJ56" s="39">
        <v>7.5979999999999999</v>
      </c>
      <c r="AK56" s="39">
        <v>8.5182000000000002</v>
      </c>
      <c r="AL56" s="39">
        <v>11.223800000000001</v>
      </c>
      <c r="AM56" s="39">
        <v>170.03659999999999</v>
      </c>
      <c r="AN56" s="39">
        <v>680.82719999999995</v>
      </c>
      <c r="AO56" s="39">
        <v>145.55950000000001</v>
      </c>
      <c r="AP56" s="39">
        <v>235.2166</v>
      </c>
      <c r="AQ56" s="39">
        <v>228.3236</v>
      </c>
      <c r="AR56" s="39">
        <v>26.872699999999998</v>
      </c>
      <c r="AS56" s="39">
        <v>125.53319999999999</v>
      </c>
      <c r="AT56" s="39">
        <v>13.9602</v>
      </c>
      <c r="AU56" s="39">
        <v>52.142699999999998</v>
      </c>
      <c r="AV56" s="39">
        <v>62.4574</v>
      </c>
      <c r="AW56" s="39">
        <v>51.8247</v>
      </c>
      <c r="AX56" s="39">
        <v>10.093299999999999</v>
      </c>
      <c r="AY56" s="39">
        <v>77.781800000000004</v>
      </c>
    </row>
    <row r="57" spans="1:51" x14ac:dyDescent="0.25">
      <c r="A57" s="43">
        <v>42454</v>
      </c>
      <c r="B57" s="39">
        <v>3113.5416</v>
      </c>
      <c r="C57" s="39">
        <v>56.988</v>
      </c>
      <c r="D57" s="39">
        <v>40.766199999999998</v>
      </c>
      <c r="E57" s="39">
        <v>274.71620000000001</v>
      </c>
      <c r="F57" s="39">
        <v>292.66250000000002</v>
      </c>
      <c r="G57" s="39">
        <v>64.631500000000003</v>
      </c>
      <c r="H57" s="39">
        <v>76.389200000000002</v>
      </c>
      <c r="I57" s="39">
        <v>22.696200000000001</v>
      </c>
      <c r="J57" s="39">
        <v>26.322199999999999</v>
      </c>
      <c r="K57" s="39">
        <v>31.4053</v>
      </c>
      <c r="L57" s="39">
        <v>324.28399999999999</v>
      </c>
      <c r="M57" s="39">
        <v>36.8367</v>
      </c>
      <c r="N57" s="39">
        <v>33.398800000000001</v>
      </c>
      <c r="O57" s="39">
        <v>109.0782</v>
      </c>
      <c r="P57" s="39">
        <v>33.400199999999998</v>
      </c>
      <c r="Q57" s="39">
        <v>6.6543000000000001</v>
      </c>
      <c r="R57" s="39">
        <v>68.518900000000002</v>
      </c>
      <c r="S57" s="39">
        <v>50.345999999999997</v>
      </c>
      <c r="T57" s="39">
        <v>20.214500000000001</v>
      </c>
      <c r="U57" s="39">
        <v>31.069600000000001</v>
      </c>
      <c r="V57" s="39">
        <v>90.711699999999993</v>
      </c>
      <c r="W57" s="39">
        <v>83.021199999999993</v>
      </c>
      <c r="X57" s="39">
        <v>45.2986</v>
      </c>
      <c r="Y57" s="39">
        <v>29.9026</v>
      </c>
      <c r="Z57" s="39">
        <v>41.977400000000003</v>
      </c>
      <c r="AA57" s="39">
        <v>48.130600000000001</v>
      </c>
      <c r="AB57" s="39">
        <v>106.41160000000001</v>
      </c>
      <c r="AC57" s="39">
        <v>69.816900000000004</v>
      </c>
      <c r="AD57" s="39">
        <v>33.799999999999997</v>
      </c>
      <c r="AE57" s="39" t="s">
        <v>11</v>
      </c>
      <c r="AF57" s="39">
        <v>49.082299999999996</v>
      </c>
      <c r="AG57" s="39">
        <v>23.067</v>
      </c>
      <c r="AH57" s="39">
        <v>171.07910000000001</v>
      </c>
      <c r="AI57" s="39">
        <v>10.8108</v>
      </c>
      <c r="AJ57" s="39">
        <v>7.6391999999999998</v>
      </c>
      <c r="AK57" s="39">
        <v>8.6418999999999997</v>
      </c>
      <c r="AL57" s="39">
        <v>11.223800000000001</v>
      </c>
      <c r="AM57" s="39">
        <v>171.10489999999999</v>
      </c>
      <c r="AN57" s="39">
        <v>679.79399999999998</v>
      </c>
      <c r="AO57" s="39">
        <v>147.0395</v>
      </c>
      <c r="AP57" s="39">
        <v>235.2166</v>
      </c>
      <c r="AQ57" s="39">
        <v>228.01609999999999</v>
      </c>
      <c r="AR57" s="39">
        <v>27.16</v>
      </c>
      <c r="AS57" s="39">
        <v>125.6962</v>
      </c>
      <c r="AT57" s="39">
        <v>14.226599999999999</v>
      </c>
      <c r="AU57" s="39">
        <v>52.7986</v>
      </c>
      <c r="AV57" s="39">
        <v>63.3703</v>
      </c>
      <c r="AW57" s="39">
        <v>52.377699999999997</v>
      </c>
      <c r="AX57" s="39">
        <v>10.283099999999999</v>
      </c>
      <c r="AY57" s="39">
        <v>77.706900000000005</v>
      </c>
    </row>
    <row r="58" spans="1:51" x14ac:dyDescent="0.25">
      <c r="A58" s="43">
        <v>42457</v>
      </c>
      <c r="B58" s="39">
        <v>3113.5416</v>
      </c>
      <c r="C58" s="39">
        <v>56.848599999999998</v>
      </c>
      <c r="D58" s="39">
        <v>40.2121</v>
      </c>
      <c r="E58" s="39">
        <v>273.50060000000002</v>
      </c>
      <c r="F58" s="39">
        <v>285.88499999999999</v>
      </c>
      <c r="G58" s="39">
        <v>64.531999999999996</v>
      </c>
      <c r="H58" s="39">
        <v>76.389200000000002</v>
      </c>
      <c r="I58" s="39">
        <v>22.976400000000002</v>
      </c>
      <c r="J58" s="39">
        <v>26.698799999999999</v>
      </c>
      <c r="K58" s="39">
        <v>31.594100000000001</v>
      </c>
      <c r="L58" s="39">
        <v>332.8263</v>
      </c>
      <c r="M58" s="39">
        <v>36.204000000000001</v>
      </c>
      <c r="N58" s="39">
        <v>32.7532</v>
      </c>
      <c r="O58" s="39">
        <v>108.5498</v>
      </c>
      <c r="P58" s="39">
        <v>33.4893</v>
      </c>
      <c r="Q58" s="39">
        <v>6.4427000000000003</v>
      </c>
      <c r="R58" s="39">
        <v>66.193200000000004</v>
      </c>
      <c r="S58" s="39">
        <v>51.6785</v>
      </c>
      <c r="T58" s="39">
        <v>20.1479</v>
      </c>
      <c r="U58" s="39">
        <v>30.744</v>
      </c>
      <c r="V58" s="39">
        <v>89.165899999999993</v>
      </c>
      <c r="W58" s="39">
        <v>82.487099999999998</v>
      </c>
      <c r="X58" s="39">
        <v>46.088700000000003</v>
      </c>
      <c r="Y58" s="39">
        <v>30.806699999999999</v>
      </c>
      <c r="Z58" s="39">
        <v>41.109900000000003</v>
      </c>
      <c r="AA58" s="39">
        <v>48.3566</v>
      </c>
      <c r="AB58" s="39">
        <v>109.8158</v>
      </c>
      <c r="AC58" s="39">
        <v>69.315600000000003</v>
      </c>
      <c r="AD58" s="39">
        <v>33.39</v>
      </c>
      <c r="AE58" s="39" t="s">
        <v>11</v>
      </c>
      <c r="AF58" s="39">
        <v>48.755099999999999</v>
      </c>
      <c r="AG58" s="39">
        <v>22.7851</v>
      </c>
      <c r="AH58" s="39">
        <v>168.06780000000001</v>
      </c>
      <c r="AI58" s="39">
        <v>10.748799999999999</v>
      </c>
      <c r="AJ58" s="39">
        <v>7.5705</v>
      </c>
      <c r="AK58" s="39">
        <v>8.6264000000000003</v>
      </c>
      <c r="AL58" s="39">
        <v>11.223800000000001</v>
      </c>
      <c r="AM58" s="39">
        <v>166.83170000000001</v>
      </c>
      <c r="AN58" s="39">
        <v>674.97280000000001</v>
      </c>
      <c r="AO58" s="39">
        <v>144.67150000000001</v>
      </c>
      <c r="AP58" s="39">
        <v>235.2166</v>
      </c>
      <c r="AQ58" s="39">
        <v>232.16739999999999</v>
      </c>
      <c r="AR58" s="39">
        <v>26.3765</v>
      </c>
      <c r="AS58" s="39">
        <v>129.44589999999999</v>
      </c>
      <c r="AT58" s="39">
        <v>14.066700000000001</v>
      </c>
      <c r="AU58" s="39">
        <v>50.667000000000002</v>
      </c>
      <c r="AV58" s="39">
        <v>65.576499999999996</v>
      </c>
      <c r="AW58" s="39">
        <v>51.745699999999999</v>
      </c>
      <c r="AX58" s="39">
        <v>10.34</v>
      </c>
      <c r="AY58" s="39">
        <v>74.859399999999994</v>
      </c>
    </row>
    <row r="59" spans="1:51" x14ac:dyDescent="0.25">
      <c r="A59" s="43">
        <v>42458</v>
      </c>
      <c r="B59" s="39">
        <v>3113.5416</v>
      </c>
      <c r="C59" s="39">
        <v>55.246299999999998</v>
      </c>
      <c r="D59" s="39">
        <v>39.4831</v>
      </c>
      <c r="E59" s="39">
        <v>269.24619999999999</v>
      </c>
      <c r="F59" s="39">
        <v>278.79950000000002</v>
      </c>
      <c r="G59" s="39">
        <v>63.760800000000003</v>
      </c>
      <c r="H59" s="39">
        <v>75.290899999999993</v>
      </c>
      <c r="I59" s="39">
        <v>22.303999999999998</v>
      </c>
      <c r="J59" s="39">
        <v>26.548200000000001</v>
      </c>
      <c r="K59" s="39">
        <v>31.342400000000001</v>
      </c>
      <c r="L59" s="39">
        <v>336.69450000000001</v>
      </c>
      <c r="M59" s="39">
        <v>36.9773</v>
      </c>
      <c r="N59" s="39">
        <v>31.526499999999999</v>
      </c>
      <c r="O59" s="39">
        <v>105.90770000000001</v>
      </c>
      <c r="P59" s="39">
        <v>32.465000000000003</v>
      </c>
      <c r="Q59" s="39">
        <v>6.2946</v>
      </c>
      <c r="R59" s="39">
        <v>63.957000000000001</v>
      </c>
      <c r="S59" s="39">
        <v>51.534399999999998</v>
      </c>
      <c r="T59" s="39">
        <v>20.214500000000001</v>
      </c>
      <c r="U59" s="39">
        <v>30.450900000000001</v>
      </c>
      <c r="V59" s="39">
        <v>86.725200000000001</v>
      </c>
      <c r="W59" s="39">
        <v>79.876000000000005</v>
      </c>
      <c r="X59" s="39">
        <v>47.932299999999998</v>
      </c>
      <c r="Y59" s="39">
        <v>30.151199999999999</v>
      </c>
      <c r="Z59" s="39">
        <v>40.308999999999997</v>
      </c>
      <c r="AA59" s="39">
        <v>48.447000000000003</v>
      </c>
      <c r="AB59" s="39">
        <v>106.02200000000001</v>
      </c>
      <c r="AC59" s="39">
        <v>67.551100000000005</v>
      </c>
      <c r="AD59" s="39">
        <v>32.4</v>
      </c>
      <c r="AE59" s="39" t="s">
        <v>11</v>
      </c>
      <c r="AF59" s="39">
        <v>48.918700000000001</v>
      </c>
      <c r="AG59" s="39">
        <v>22.080400000000001</v>
      </c>
      <c r="AH59" s="39">
        <v>168.256</v>
      </c>
      <c r="AI59" s="39">
        <v>10.604100000000001</v>
      </c>
      <c r="AJ59" s="39">
        <v>7.4055999999999997</v>
      </c>
      <c r="AK59" s="39">
        <v>8.58</v>
      </c>
      <c r="AL59" s="39">
        <v>11.223800000000001</v>
      </c>
      <c r="AM59" s="39">
        <v>162.55850000000001</v>
      </c>
      <c r="AN59" s="39">
        <v>667.05219999999997</v>
      </c>
      <c r="AO59" s="39">
        <v>142.2295</v>
      </c>
      <c r="AP59" s="39">
        <v>235.2166</v>
      </c>
      <c r="AQ59" s="39">
        <v>228.6311</v>
      </c>
      <c r="AR59" s="39">
        <v>26.141500000000001</v>
      </c>
      <c r="AS59" s="39">
        <v>128.63069999999999</v>
      </c>
      <c r="AT59" s="39">
        <v>13.747</v>
      </c>
      <c r="AU59" s="39">
        <v>50.0931</v>
      </c>
      <c r="AV59" s="39">
        <v>63.674599999999998</v>
      </c>
      <c r="AW59" s="39">
        <v>52.456800000000001</v>
      </c>
      <c r="AX59" s="39">
        <v>10.283099999999999</v>
      </c>
      <c r="AY59" s="39">
        <v>74.0351</v>
      </c>
    </row>
    <row r="60" spans="1:51" x14ac:dyDescent="0.25">
      <c r="A60" s="43">
        <v>42459</v>
      </c>
      <c r="B60" s="39">
        <v>3113.5416</v>
      </c>
      <c r="C60" s="39">
        <v>56.639600000000002</v>
      </c>
      <c r="D60" s="39">
        <v>40.766199999999998</v>
      </c>
      <c r="E60" s="39">
        <v>279.57839999999999</v>
      </c>
      <c r="F60" s="39">
        <v>286.50119999999998</v>
      </c>
      <c r="G60" s="39">
        <v>65.278300000000002</v>
      </c>
      <c r="H60" s="39">
        <v>78.4636</v>
      </c>
      <c r="I60" s="39">
        <v>22.752300000000002</v>
      </c>
      <c r="J60" s="39">
        <v>27.225999999999999</v>
      </c>
      <c r="K60" s="39">
        <v>32.066200000000002</v>
      </c>
      <c r="L60" s="39">
        <v>340.4015</v>
      </c>
      <c r="M60" s="39">
        <v>37.399099999999997</v>
      </c>
      <c r="N60" s="39">
        <v>32.9253</v>
      </c>
      <c r="O60" s="39">
        <v>109.22920000000001</v>
      </c>
      <c r="P60" s="39">
        <v>33.801000000000002</v>
      </c>
      <c r="Q60" s="39">
        <v>6.5484999999999998</v>
      </c>
      <c r="R60" s="39">
        <v>65.835400000000007</v>
      </c>
      <c r="S60" s="39">
        <v>52.794899999999998</v>
      </c>
      <c r="T60" s="39">
        <v>20.9023</v>
      </c>
      <c r="U60" s="39">
        <v>31.7698</v>
      </c>
      <c r="V60" s="39">
        <v>91.281199999999998</v>
      </c>
      <c r="W60" s="39">
        <v>83.495999999999995</v>
      </c>
      <c r="X60" s="39">
        <v>48.432699999999997</v>
      </c>
      <c r="Y60" s="39">
        <v>30.8293</v>
      </c>
      <c r="Z60" s="39">
        <v>41.243299999999998</v>
      </c>
      <c r="AA60" s="39">
        <v>49.938400000000001</v>
      </c>
      <c r="AB60" s="39">
        <v>116.6242</v>
      </c>
      <c r="AC60" s="39">
        <v>70.037400000000005</v>
      </c>
      <c r="AD60" s="39">
        <v>33.79</v>
      </c>
      <c r="AE60" s="39" t="s">
        <v>11</v>
      </c>
      <c r="AF60" s="39">
        <v>53.826900000000002</v>
      </c>
      <c r="AG60" s="39">
        <v>23.395900000000001</v>
      </c>
      <c r="AH60" s="39">
        <v>172.02010000000001</v>
      </c>
      <c r="AI60" s="39">
        <v>10.8728</v>
      </c>
      <c r="AJ60" s="39">
        <v>7.5842000000000001</v>
      </c>
      <c r="AK60" s="39">
        <v>8.7500999999999998</v>
      </c>
      <c r="AL60" s="39">
        <v>11.6935</v>
      </c>
      <c r="AM60" s="39">
        <v>167.18780000000001</v>
      </c>
      <c r="AN60" s="39">
        <v>669.80719999999997</v>
      </c>
      <c r="AO60" s="39">
        <v>146.22550000000001</v>
      </c>
      <c r="AP60" s="39">
        <v>235.2166</v>
      </c>
      <c r="AQ60" s="39">
        <v>232.0137</v>
      </c>
      <c r="AR60" s="39">
        <v>26.820499999999999</v>
      </c>
      <c r="AS60" s="39">
        <v>131.72829999999999</v>
      </c>
      <c r="AT60" s="39">
        <v>14.013500000000001</v>
      </c>
      <c r="AU60" s="39">
        <v>51.732799999999997</v>
      </c>
      <c r="AV60" s="39">
        <v>65.424300000000002</v>
      </c>
      <c r="AW60" s="39">
        <v>53.720799999999997</v>
      </c>
      <c r="AX60" s="39">
        <v>10.5487</v>
      </c>
      <c r="AY60" s="39">
        <v>76.283199999999994</v>
      </c>
    </row>
    <row r="61" spans="1:51" x14ac:dyDescent="0.25">
      <c r="A61" s="43">
        <v>42460</v>
      </c>
      <c r="B61" s="39">
        <v>3113.5416</v>
      </c>
      <c r="C61" s="39">
        <v>56.360999999999997</v>
      </c>
      <c r="D61" s="39">
        <v>41.0869</v>
      </c>
      <c r="E61" s="39">
        <v>278.97059999999999</v>
      </c>
      <c r="F61" s="39">
        <v>286.50119999999998</v>
      </c>
      <c r="G61" s="39">
        <v>65.601699999999994</v>
      </c>
      <c r="H61" s="39">
        <v>78.097499999999997</v>
      </c>
      <c r="I61" s="39">
        <v>22.752300000000002</v>
      </c>
      <c r="J61" s="39">
        <v>27.941500000000001</v>
      </c>
      <c r="K61" s="39">
        <v>32.0032</v>
      </c>
      <c r="L61" s="39">
        <v>340.24029999999999</v>
      </c>
      <c r="M61" s="39">
        <v>37.047600000000003</v>
      </c>
      <c r="N61" s="39">
        <v>33.656999999999996</v>
      </c>
      <c r="O61" s="39">
        <v>109.6066</v>
      </c>
      <c r="P61" s="39">
        <v>33.444800000000001</v>
      </c>
      <c r="Q61" s="39">
        <v>6.5273000000000003</v>
      </c>
      <c r="R61" s="39">
        <v>64.940899999999999</v>
      </c>
      <c r="S61" s="39">
        <v>54.487499999999997</v>
      </c>
      <c r="T61" s="39">
        <v>20.636099999999999</v>
      </c>
      <c r="U61" s="39">
        <v>31.558199999999999</v>
      </c>
      <c r="V61" s="39">
        <v>89.084500000000006</v>
      </c>
      <c r="W61" s="39">
        <v>85.988399999999999</v>
      </c>
      <c r="X61" s="39">
        <v>49.196399999999997</v>
      </c>
      <c r="Y61" s="39">
        <v>31.168299999999999</v>
      </c>
      <c r="Z61" s="39">
        <v>41.310099999999998</v>
      </c>
      <c r="AA61" s="39">
        <v>49.712400000000002</v>
      </c>
      <c r="AB61" s="39">
        <v>118.9825</v>
      </c>
      <c r="AC61" s="39">
        <v>70.638999999999996</v>
      </c>
      <c r="AD61" s="39">
        <v>35.6</v>
      </c>
      <c r="AE61" s="39" t="s">
        <v>11</v>
      </c>
      <c r="AF61" s="39">
        <v>53.581499999999998</v>
      </c>
      <c r="AG61" s="39">
        <v>23.207899999999999</v>
      </c>
      <c r="AH61" s="39">
        <v>171.4555</v>
      </c>
      <c r="AI61" s="39">
        <v>10.8522</v>
      </c>
      <c r="AJ61" s="39">
        <v>7.6666999999999996</v>
      </c>
      <c r="AK61" s="39">
        <v>8.7346000000000004</v>
      </c>
      <c r="AL61" s="39">
        <v>11.7676</v>
      </c>
      <c r="AM61" s="39">
        <v>165.22929999999999</v>
      </c>
      <c r="AN61" s="39">
        <v>667.39660000000003</v>
      </c>
      <c r="AO61" s="39">
        <v>148.44550000000001</v>
      </c>
      <c r="AP61" s="39">
        <v>235.2166</v>
      </c>
      <c r="AQ61" s="39">
        <v>232.47489999999999</v>
      </c>
      <c r="AR61" s="39">
        <v>27.734500000000001</v>
      </c>
      <c r="AS61" s="39">
        <v>131.56530000000001</v>
      </c>
      <c r="AT61" s="39">
        <v>13.9602</v>
      </c>
      <c r="AU61" s="39">
        <v>50.954000000000001</v>
      </c>
      <c r="AV61" s="39">
        <v>66.565399999999997</v>
      </c>
      <c r="AW61" s="39">
        <v>53.325800000000001</v>
      </c>
      <c r="AX61" s="39">
        <v>10.6815</v>
      </c>
      <c r="AY61" s="39">
        <v>75.383899999999997</v>
      </c>
    </row>
    <row r="62" spans="1:51" x14ac:dyDescent="0.25">
      <c r="A62" s="43">
        <v>42461</v>
      </c>
      <c r="B62" s="39">
        <v>3113.5416</v>
      </c>
      <c r="C62" s="39">
        <v>56.500300000000003</v>
      </c>
      <c r="D62" s="39">
        <v>42.6616</v>
      </c>
      <c r="E62" s="39">
        <v>280.79399999999998</v>
      </c>
      <c r="F62" s="39">
        <v>284.96080000000001</v>
      </c>
      <c r="G62" s="39">
        <v>65.95</v>
      </c>
      <c r="H62" s="39">
        <v>77.324700000000007</v>
      </c>
      <c r="I62" s="39">
        <v>22.584199999999999</v>
      </c>
      <c r="J62" s="39">
        <v>28.167400000000001</v>
      </c>
      <c r="K62" s="39">
        <v>31.7515</v>
      </c>
      <c r="L62" s="39">
        <v>340.24029999999999</v>
      </c>
      <c r="M62" s="39">
        <v>37.820900000000002</v>
      </c>
      <c r="N62" s="39">
        <v>33.958300000000001</v>
      </c>
      <c r="O62" s="39">
        <v>109.4556</v>
      </c>
      <c r="P62" s="39">
        <v>32.8658</v>
      </c>
      <c r="Q62" s="39">
        <v>6.7283999999999997</v>
      </c>
      <c r="R62" s="39">
        <v>65.119799999999998</v>
      </c>
      <c r="S62" s="39">
        <v>54.091299999999997</v>
      </c>
      <c r="T62" s="39">
        <v>20.280999999999999</v>
      </c>
      <c r="U62" s="39">
        <v>31.851299999999998</v>
      </c>
      <c r="V62" s="39">
        <v>88.921800000000005</v>
      </c>
      <c r="W62" s="39">
        <v>86.166399999999996</v>
      </c>
      <c r="X62" s="39">
        <v>49.064799999999998</v>
      </c>
      <c r="Y62" s="39">
        <v>31.190899999999999</v>
      </c>
      <c r="Z62" s="39">
        <v>43.112000000000002</v>
      </c>
      <c r="AA62" s="39">
        <v>49.757599999999996</v>
      </c>
      <c r="AB62" s="39">
        <v>126.119</v>
      </c>
      <c r="AC62" s="39">
        <v>70.077500000000001</v>
      </c>
      <c r="AD62" s="39">
        <v>35.39</v>
      </c>
      <c r="AE62" s="39" t="s">
        <v>11</v>
      </c>
      <c r="AF62" s="39">
        <v>52.518000000000001</v>
      </c>
      <c r="AG62" s="39">
        <v>22.7851</v>
      </c>
      <c r="AH62" s="39">
        <v>173.90219999999999</v>
      </c>
      <c r="AI62" s="39">
        <v>10.9969</v>
      </c>
      <c r="AJ62" s="39">
        <v>7.6528999999999998</v>
      </c>
      <c r="AK62" s="39">
        <v>8.7500999999999998</v>
      </c>
      <c r="AL62" s="39">
        <v>12.1137</v>
      </c>
      <c r="AM62" s="39">
        <v>165.94149999999999</v>
      </c>
      <c r="AN62" s="39">
        <v>668.08529999999996</v>
      </c>
      <c r="AO62" s="39">
        <v>150.73949999999999</v>
      </c>
      <c r="AP62" s="39">
        <v>235.2166</v>
      </c>
      <c r="AQ62" s="39">
        <v>231.2449</v>
      </c>
      <c r="AR62" s="39">
        <v>28.126300000000001</v>
      </c>
      <c r="AS62" s="39">
        <v>129.935</v>
      </c>
      <c r="AT62" s="39">
        <v>14.066700000000001</v>
      </c>
      <c r="AU62" s="39">
        <v>52.265700000000002</v>
      </c>
      <c r="AV62" s="39">
        <v>65.880799999999994</v>
      </c>
      <c r="AW62" s="39">
        <v>55.774799999999999</v>
      </c>
      <c r="AX62" s="39">
        <v>10.928100000000001</v>
      </c>
      <c r="AY62" s="39">
        <v>75.608699999999999</v>
      </c>
    </row>
    <row r="63" spans="1:51" x14ac:dyDescent="0.25">
      <c r="A63" s="43">
        <v>42465</v>
      </c>
      <c r="B63" s="39">
        <v>3113.5416</v>
      </c>
      <c r="C63" s="39">
        <v>58.590299999999999</v>
      </c>
      <c r="D63" s="39">
        <v>43.157299999999999</v>
      </c>
      <c r="E63" s="39">
        <v>283.8329</v>
      </c>
      <c r="F63" s="39">
        <v>290.8141</v>
      </c>
      <c r="G63" s="39">
        <v>66.621700000000004</v>
      </c>
      <c r="H63" s="39">
        <v>79.521199999999993</v>
      </c>
      <c r="I63" s="39">
        <v>22.808299999999999</v>
      </c>
      <c r="J63" s="39">
        <v>28.2804</v>
      </c>
      <c r="K63" s="39">
        <v>32.192</v>
      </c>
      <c r="L63" s="39">
        <v>345.07560000000001</v>
      </c>
      <c r="M63" s="39">
        <v>38.313000000000002</v>
      </c>
      <c r="N63" s="39">
        <v>34.539299999999997</v>
      </c>
      <c r="O63" s="39">
        <v>112.2486</v>
      </c>
      <c r="P63" s="39">
        <v>34.068199999999997</v>
      </c>
      <c r="Q63" s="39">
        <v>6.9294000000000002</v>
      </c>
      <c r="R63" s="39">
        <v>68.161100000000005</v>
      </c>
      <c r="S63" s="39">
        <v>54.055300000000003</v>
      </c>
      <c r="T63" s="39">
        <v>20.835799999999999</v>
      </c>
      <c r="U63" s="39">
        <v>32.046700000000001</v>
      </c>
      <c r="V63" s="39">
        <v>90.955699999999993</v>
      </c>
      <c r="W63" s="39">
        <v>88.777500000000003</v>
      </c>
      <c r="X63" s="39">
        <v>49.591500000000003</v>
      </c>
      <c r="Y63" s="39">
        <v>31.869</v>
      </c>
      <c r="Z63" s="39">
        <v>47.416499999999999</v>
      </c>
      <c r="AA63" s="39">
        <v>50.842199999999998</v>
      </c>
      <c r="AB63" s="39">
        <v>126.324</v>
      </c>
      <c r="AC63" s="39">
        <v>72.543800000000005</v>
      </c>
      <c r="AD63" s="39">
        <v>37.01</v>
      </c>
      <c r="AE63" s="39" t="s">
        <v>11</v>
      </c>
      <c r="AF63" s="39">
        <v>53.336100000000002</v>
      </c>
      <c r="AG63" s="39">
        <v>23.630700000000001</v>
      </c>
      <c r="AH63" s="39">
        <v>173.5258</v>
      </c>
      <c r="AI63" s="39">
        <v>11.120900000000001</v>
      </c>
      <c r="AJ63" s="39">
        <v>7.7903000000000002</v>
      </c>
      <c r="AK63" s="39">
        <v>8.8118999999999996</v>
      </c>
      <c r="AL63" s="39">
        <v>12.064299999999999</v>
      </c>
      <c r="AM63" s="39">
        <v>168.4341</v>
      </c>
      <c r="AN63" s="39">
        <v>700.11210000000005</v>
      </c>
      <c r="AO63" s="39">
        <v>150.5915</v>
      </c>
      <c r="AP63" s="39">
        <v>235.2166</v>
      </c>
      <c r="AQ63" s="39">
        <v>232.0137</v>
      </c>
      <c r="AR63" s="39">
        <v>28.256799999999998</v>
      </c>
      <c r="AS63" s="39">
        <v>131.8914</v>
      </c>
      <c r="AT63" s="39">
        <v>14.3332</v>
      </c>
      <c r="AU63" s="39">
        <v>52.593699999999998</v>
      </c>
      <c r="AV63" s="39">
        <v>66.565399999999997</v>
      </c>
      <c r="AW63" s="39">
        <v>56.169800000000002</v>
      </c>
      <c r="AX63" s="39">
        <v>11.155799999999999</v>
      </c>
      <c r="AY63" s="39">
        <v>77.482100000000003</v>
      </c>
    </row>
    <row r="64" spans="1:51" x14ac:dyDescent="0.25">
      <c r="A64" s="43">
        <v>42466</v>
      </c>
      <c r="B64" s="39">
        <v>3113.5416</v>
      </c>
      <c r="C64" s="39">
        <v>58.451000000000001</v>
      </c>
      <c r="D64" s="39">
        <v>43.186500000000002</v>
      </c>
      <c r="E64" s="39">
        <v>282.0095</v>
      </c>
      <c r="F64" s="39">
        <v>288.04149999999998</v>
      </c>
      <c r="G64" s="39">
        <v>66.099299999999999</v>
      </c>
      <c r="H64" s="39">
        <v>80.05</v>
      </c>
      <c r="I64" s="39">
        <v>22.8644</v>
      </c>
      <c r="J64" s="39">
        <v>28.092099999999999</v>
      </c>
      <c r="K64" s="39">
        <v>32.317900000000002</v>
      </c>
      <c r="L64" s="39">
        <v>342.17439999999999</v>
      </c>
      <c r="M64" s="39">
        <v>38.172400000000003</v>
      </c>
      <c r="N64" s="39">
        <v>34.173499999999997</v>
      </c>
      <c r="O64" s="39">
        <v>112.5506</v>
      </c>
      <c r="P64" s="39">
        <v>34.892099999999999</v>
      </c>
      <c r="Q64" s="39">
        <v>6.9188000000000001</v>
      </c>
      <c r="R64" s="39">
        <v>67.087699999999998</v>
      </c>
      <c r="S64" s="39">
        <v>53.839300000000001</v>
      </c>
      <c r="T64" s="39">
        <v>21.1464</v>
      </c>
      <c r="U64" s="39">
        <v>32.453800000000001</v>
      </c>
      <c r="V64" s="39">
        <v>91.362499999999997</v>
      </c>
      <c r="W64" s="39">
        <v>89.7864</v>
      </c>
      <c r="X64" s="39">
        <v>48.38</v>
      </c>
      <c r="Y64" s="39">
        <v>31.6204</v>
      </c>
      <c r="Z64" s="39">
        <v>47.383099999999999</v>
      </c>
      <c r="AA64" s="39">
        <v>51.384500000000003</v>
      </c>
      <c r="AB64" s="39">
        <v>131.57390000000001</v>
      </c>
      <c r="AC64" s="39">
        <v>75.1905</v>
      </c>
      <c r="AD64" s="39">
        <v>37.33</v>
      </c>
      <c r="AE64" s="39" t="s">
        <v>11</v>
      </c>
      <c r="AF64" s="39">
        <v>52.763399999999997</v>
      </c>
      <c r="AG64" s="39">
        <v>23.959599999999998</v>
      </c>
      <c r="AH64" s="39">
        <v>170.3263</v>
      </c>
      <c r="AI64" s="39">
        <v>11.0175</v>
      </c>
      <c r="AJ64" s="39">
        <v>7.7766000000000002</v>
      </c>
      <c r="AK64" s="39">
        <v>8.7654999999999994</v>
      </c>
      <c r="AL64" s="39">
        <v>12.311500000000001</v>
      </c>
      <c r="AM64" s="39">
        <v>168.2561</v>
      </c>
      <c r="AN64" s="39">
        <v>713.88710000000003</v>
      </c>
      <c r="AO64" s="39">
        <v>150.66550000000001</v>
      </c>
      <c r="AP64" s="39">
        <v>235.2166</v>
      </c>
      <c r="AQ64" s="39">
        <v>232.62870000000001</v>
      </c>
      <c r="AR64" s="39">
        <v>27.865100000000002</v>
      </c>
      <c r="AS64" s="39">
        <v>130.09800000000001</v>
      </c>
      <c r="AT64" s="39">
        <v>14.2799</v>
      </c>
      <c r="AU64" s="39">
        <v>52.7986</v>
      </c>
      <c r="AV64" s="39">
        <v>66.717600000000004</v>
      </c>
      <c r="AW64" s="39">
        <v>55.537799999999997</v>
      </c>
      <c r="AX64" s="39">
        <v>11.0799</v>
      </c>
      <c r="AY64" s="39">
        <v>77.257300000000001</v>
      </c>
    </row>
    <row r="65" spans="1:51" x14ac:dyDescent="0.25">
      <c r="A65" s="43">
        <v>42467</v>
      </c>
      <c r="B65" s="39">
        <v>3113.5416</v>
      </c>
      <c r="C65" s="39">
        <v>59.5657</v>
      </c>
      <c r="D65" s="39">
        <v>44.411200000000001</v>
      </c>
      <c r="E65" s="39">
        <v>277.14729999999997</v>
      </c>
      <c r="F65" s="39">
        <v>284.34469999999999</v>
      </c>
      <c r="G65" s="39">
        <v>65.328100000000006</v>
      </c>
      <c r="H65" s="39">
        <v>77.406000000000006</v>
      </c>
      <c r="I65" s="39">
        <v>22.472100000000001</v>
      </c>
      <c r="J65" s="39">
        <v>27.451899999999998</v>
      </c>
      <c r="K65" s="39">
        <v>31.971800000000002</v>
      </c>
      <c r="L65" s="39">
        <v>327.6687</v>
      </c>
      <c r="M65" s="39">
        <v>37.61</v>
      </c>
      <c r="N65" s="39">
        <v>34.819099999999999</v>
      </c>
      <c r="O65" s="39">
        <v>110.286</v>
      </c>
      <c r="P65" s="39">
        <v>33.578400000000002</v>
      </c>
      <c r="Q65" s="39">
        <v>6.7495000000000003</v>
      </c>
      <c r="R65" s="39">
        <v>65.745999999999995</v>
      </c>
      <c r="S65" s="39">
        <v>52.650799999999997</v>
      </c>
      <c r="T65" s="39">
        <v>20.613900000000001</v>
      </c>
      <c r="U65" s="39">
        <v>31.167300000000001</v>
      </c>
      <c r="V65" s="39">
        <v>88.840500000000006</v>
      </c>
      <c r="W65" s="39">
        <v>87.115899999999996</v>
      </c>
      <c r="X65" s="39">
        <v>48.090299999999999</v>
      </c>
      <c r="Y65" s="39">
        <v>30.919699999999999</v>
      </c>
      <c r="Z65" s="39">
        <v>47.416499999999999</v>
      </c>
      <c r="AA65" s="39">
        <v>50.842199999999998</v>
      </c>
      <c r="AB65" s="39">
        <v>129.6052</v>
      </c>
      <c r="AC65" s="39">
        <v>73.385900000000007</v>
      </c>
      <c r="AD65" s="39">
        <v>36.28</v>
      </c>
      <c r="AE65" s="39" t="s">
        <v>11</v>
      </c>
      <c r="AF65" s="39">
        <v>51.618200000000002</v>
      </c>
      <c r="AG65" s="39">
        <v>23.231400000000001</v>
      </c>
      <c r="AH65" s="39">
        <v>169.197</v>
      </c>
      <c r="AI65" s="39">
        <v>11.079499999999999</v>
      </c>
      <c r="AJ65" s="39">
        <v>7.7491000000000003</v>
      </c>
      <c r="AK65" s="39">
        <v>8.6728000000000005</v>
      </c>
      <c r="AL65" s="39">
        <v>12.237399999999999</v>
      </c>
      <c r="AM65" s="39">
        <v>166.83170000000001</v>
      </c>
      <c r="AN65" s="39">
        <v>703.55579999999998</v>
      </c>
      <c r="AO65" s="39">
        <v>149.4075</v>
      </c>
      <c r="AP65" s="39">
        <v>235.2166</v>
      </c>
      <c r="AQ65" s="39">
        <v>232.62870000000001</v>
      </c>
      <c r="AR65" s="39">
        <v>27.421099999999999</v>
      </c>
      <c r="AS65" s="39">
        <v>130.09800000000001</v>
      </c>
      <c r="AT65" s="39">
        <v>14.3332</v>
      </c>
      <c r="AU65" s="39">
        <v>51.691800000000001</v>
      </c>
      <c r="AV65" s="39">
        <v>66.108999999999995</v>
      </c>
      <c r="AW65" s="39">
        <v>55.537799999999997</v>
      </c>
      <c r="AX65" s="39">
        <v>10.757400000000001</v>
      </c>
      <c r="AY65" s="39">
        <v>77.182400000000001</v>
      </c>
    </row>
    <row r="66" spans="1:51" x14ac:dyDescent="0.25">
      <c r="A66" s="43">
        <v>42468</v>
      </c>
      <c r="B66" s="39">
        <v>3113.5416</v>
      </c>
      <c r="C66" s="39">
        <v>62.491700000000002</v>
      </c>
      <c r="D66" s="39">
        <v>42.37</v>
      </c>
      <c r="E66" s="39">
        <v>275.32400000000001</v>
      </c>
      <c r="F66" s="39">
        <v>282.49630000000002</v>
      </c>
      <c r="G66" s="39">
        <v>64.432500000000005</v>
      </c>
      <c r="H66" s="39">
        <v>76.673900000000003</v>
      </c>
      <c r="I66" s="39">
        <v>22.303999999999998</v>
      </c>
      <c r="J66" s="39">
        <v>27.188300000000002</v>
      </c>
      <c r="K66" s="39">
        <v>31.248000000000001</v>
      </c>
      <c r="L66" s="39">
        <v>325.41219999999998</v>
      </c>
      <c r="M66" s="39">
        <v>37.047600000000003</v>
      </c>
      <c r="N66" s="39">
        <v>34.5824</v>
      </c>
      <c r="O66" s="39">
        <v>108.6253</v>
      </c>
      <c r="P66" s="39">
        <v>33.155299999999997</v>
      </c>
      <c r="Q66" s="39">
        <v>6.9927999999999999</v>
      </c>
      <c r="R66" s="39">
        <v>64.225300000000004</v>
      </c>
      <c r="S66" s="39">
        <v>52.326700000000002</v>
      </c>
      <c r="T66" s="39">
        <v>20.9023</v>
      </c>
      <c r="U66" s="39">
        <v>30.206600000000002</v>
      </c>
      <c r="V66" s="39">
        <v>85.586200000000005</v>
      </c>
      <c r="W66" s="39">
        <v>86.700500000000005</v>
      </c>
      <c r="X66" s="39">
        <v>47.932299999999998</v>
      </c>
      <c r="Y66" s="39">
        <v>31.1005</v>
      </c>
      <c r="Z66" s="39">
        <v>47.4499</v>
      </c>
      <c r="AA66" s="39">
        <v>50.164299999999997</v>
      </c>
      <c r="AB66" s="39">
        <v>123.8017</v>
      </c>
      <c r="AC66" s="39">
        <v>72.984899999999996</v>
      </c>
      <c r="AD66" s="39">
        <v>39</v>
      </c>
      <c r="AE66" s="39" t="s">
        <v>11</v>
      </c>
      <c r="AF66" s="39">
        <v>51.863599999999998</v>
      </c>
      <c r="AG66" s="39">
        <v>22.9026</v>
      </c>
      <c r="AH66" s="39">
        <v>169.197</v>
      </c>
      <c r="AI66" s="39">
        <v>11.3896</v>
      </c>
      <c r="AJ66" s="39">
        <v>7.6666999999999996</v>
      </c>
      <c r="AK66" s="39">
        <v>8.5490999999999993</v>
      </c>
      <c r="AL66" s="39">
        <v>12.0396</v>
      </c>
      <c r="AM66" s="39">
        <v>164.161</v>
      </c>
      <c r="AN66" s="39">
        <v>695.63520000000005</v>
      </c>
      <c r="AO66" s="39">
        <v>149.33349999999999</v>
      </c>
      <c r="AP66" s="39">
        <v>235.2166</v>
      </c>
      <c r="AQ66" s="39">
        <v>227.5548</v>
      </c>
      <c r="AR66" s="39">
        <v>26.820499999999999</v>
      </c>
      <c r="AS66" s="39">
        <v>128.14169999999999</v>
      </c>
      <c r="AT66" s="39">
        <v>14.066700000000001</v>
      </c>
      <c r="AU66" s="39">
        <v>50.257100000000001</v>
      </c>
      <c r="AV66" s="39">
        <v>65.880799999999994</v>
      </c>
      <c r="AW66" s="39">
        <v>55.8538</v>
      </c>
      <c r="AX66" s="39">
        <v>10.605600000000001</v>
      </c>
      <c r="AY66" s="39">
        <v>77.706900000000005</v>
      </c>
    </row>
    <row r="67" spans="1:51" x14ac:dyDescent="0.25">
      <c r="A67" s="43">
        <v>42471</v>
      </c>
      <c r="B67" s="39">
        <v>3113.5416</v>
      </c>
      <c r="C67" s="39">
        <v>61.585999999999999</v>
      </c>
      <c r="D67" s="39">
        <v>42.719900000000003</v>
      </c>
      <c r="E67" s="39">
        <v>284.44060000000002</v>
      </c>
      <c r="F67" s="39">
        <v>286.19310000000002</v>
      </c>
      <c r="G67" s="39">
        <v>65.328100000000006</v>
      </c>
      <c r="H67" s="39">
        <v>79.358500000000006</v>
      </c>
      <c r="I67" s="39">
        <v>22.584199999999999</v>
      </c>
      <c r="J67" s="39">
        <v>28.468699999999998</v>
      </c>
      <c r="K67" s="39">
        <v>31.971800000000002</v>
      </c>
      <c r="L67" s="39">
        <v>322.5111</v>
      </c>
      <c r="M67" s="39">
        <v>38.875399999999999</v>
      </c>
      <c r="N67" s="39">
        <v>34.238</v>
      </c>
      <c r="O67" s="39">
        <v>111.49379999999999</v>
      </c>
      <c r="P67" s="39">
        <v>34.135100000000001</v>
      </c>
      <c r="Q67" s="39">
        <v>6.9927999999999999</v>
      </c>
      <c r="R67" s="39">
        <v>65.388199999999998</v>
      </c>
      <c r="S67" s="39">
        <v>53.767200000000003</v>
      </c>
      <c r="T67" s="39">
        <v>21.368300000000001</v>
      </c>
      <c r="U67" s="39">
        <v>30.532299999999999</v>
      </c>
      <c r="V67" s="39">
        <v>87.213399999999993</v>
      </c>
      <c r="W67" s="39">
        <v>88.777500000000003</v>
      </c>
      <c r="X67" s="39">
        <v>49.617800000000003</v>
      </c>
      <c r="Y67" s="39">
        <v>31.032699999999998</v>
      </c>
      <c r="Z67" s="39">
        <v>47.516599999999997</v>
      </c>
      <c r="AA67" s="39">
        <v>51.520099999999999</v>
      </c>
      <c r="AB67" s="39">
        <v>125.4012</v>
      </c>
      <c r="AC67" s="39">
        <v>75.391000000000005</v>
      </c>
      <c r="AD67" s="39">
        <v>38.700000000000003</v>
      </c>
      <c r="AE67" s="39" t="s">
        <v>11</v>
      </c>
      <c r="AF67" s="39">
        <v>53.6633</v>
      </c>
      <c r="AG67" s="39">
        <v>23.395900000000001</v>
      </c>
      <c r="AH67" s="39">
        <v>169.5735</v>
      </c>
      <c r="AI67" s="39">
        <v>12.113099999999999</v>
      </c>
      <c r="AJ67" s="39">
        <v>7.8315000000000001</v>
      </c>
      <c r="AK67" s="39">
        <v>8.6728000000000005</v>
      </c>
      <c r="AL67" s="39">
        <v>12.2126</v>
      </c>
      <c r="AM67" s="39">
        <v>166.65369999999999</v>
      </c>
      <c r="AN67" s="39">
        <v>699.76769999999999</v>
      </c>
      <c r="AO67" s="39">
        <v>151.1096</v>
      </c>
      <c r="AP67" s="39">
        <v>235.2166</v>
      </c>
      <c r="AQ67" s="39">
        <v>228.16990000000001</v>
      </c>
      <c r="AR67" s="39">
        <v>28.204599999999999</v>
      </c>
      <c r="AS67" s="39">
        <v>130.42410000000001</v>
      </c>
      <c r="AT67" s="39">
        <v>14.706099999999999</v>
      </c>
      <c r="AU67" s="39">
        <v>51.117899999999999</v>
      </c>
      <c r="AV67" s="39">
        <v>67.174000000000007</v>
      </c>
      <c r="AW67" s="39">
        <v>56.090800000000002</v>
      </c>
      <c r="AX67" s="39">
        <v>10.8522</v>
      </c>
      <c r="AY67" s="39">
        <v>79.580299999999994</v>
      </c>
    </row>
    <row r="68" spans="1:51" x14ac:dyDescent="0.25">
      <c r="A68" s="43">
        <v>42472</v>
      </c>
      <c r="B68" s="39">
        <v>3113.5416</v>
      </c>
      <c r="C68" s="39">
        <v>63.745699999999999</v>
      </c>
      <c r="D68" s="39">
        <v>41.786799999999999</v>
      </c>
      <c r="E68" s="39">
        <v>282.6173</v>
      </c>
      <c r="F68" s="39">
        <v>282.80439999999999</v>
      </c>
      <c r="G68" s="39">
        <v>64.233500000000006</v>
      </c>
      <c r="H68" s="39">
        <v>78.097499999999997</v>
      </c>
      <c r="I68" s="39">
        <v>22.6402</v>
      </c>
      <c r="J68" s="39">
        <v>28.092099999999999</v>
      </c>
      <c r="K68" s="39">
        <v>31.940300000000001</v>
      </c>
      <c r="L68" s="39">
        <v>323.47809999999998</v>
      </c>
      <c r="M68" s="39">
        <v>40.492199999999997</v>
      </c>
      <c r="N68" s="39">
        <v>34.302599999999998</v>
      </c>
      <c r="O68" s="39">
        <v>110.13500000000001</v>
      </c>
      <c r="P68" s="39">
        <v>35.025700000000001</v>
      </c>
      <c r="Q68" s="39">
        <v>6.9927999999999999</v>
      </c>
      <c r="R68" s="39">
        <v>64.851500000000001</v>
      </c>
      <c r="S68" s="39">
        <v>54.127400000000002</v>
      </c>
      <c r="T68" s="39">
        <v>20.880199999999999</v>
      </c>
      <c r="U68" s="39">
        <v>29.294699999999999</v>
      </c>
      <c r="V68" s="39">
        <v>86.074399999999997</v>
      </c>
      <c r="W68" s="39">
        <v>87.412599999999998</v>
      </c>
      <c r="X68" s="39">
        <v>50.381599999999999</v>
      </c>
      <c r="Y68" s="39">
        <v>30.8293</v>
      </c>
      <c r="Z68" s="39">
        <v>46.048400000000001</v>
      </c>
      <c r="AA68" s="39">
        <v>51.655700000000003</v>
      </c>
      <c r="AB68" s="39">
        <v>112.87139999999999</v>
      </c>
      <c r="AC68" s="39">
        <v>76.112799999999993</v>
      </c>
      <c r="AD68" s="39">
        <v>34.83</v>
      </c>
      <c r="AE68" s="39" t="s">
        <v>11</v>
      </c>
      <c r="AF68" s="39">
        <v>53.6633</v>
      </c>
      <c r="AG68" s="39">
        <v>23.161000000000001</v>
      </c>
      <c r="AH68" s="39">
        <v>169.94990000000001</v>
      </c>
      <c r="AI68" s="39">
        <v>12.2164</v>
      </c>
      <c r="AJ68" s="39">
        <v>7.7628000000000004</v>
      </c>
      <c r="AK68" s="39">
        <v>8.5954999999999995</v>
      </c>
      <c r="AL68" s="39">
        <v>12.2126</v>
      </c>
      <c r="AM68" s="39">
        <v>164.5171</v>
      </c>
      <c r="AN68" s="39">
        <v>688.74779999999998</v>
      </c>
      <c r="AO68" s="39">
        <v>150.88749999999999</v>
      </c>
      <c r="AP68" s="39">
        <v>235.2166</v>
      </c>
      <c r="AQ68" s="39">
        <v>222.3272</v>
      </c>
      <c r="AR68" s="39">
        <v>28.518000000000001</v>
      </c>
      <c r="AS68" s="39">
        <v>128.14169999999999</v>
      </c>
      <c r="AT68" s="39">
        <v>14.866</v>
      </c>
      <c r="AU68" s="39">
        <v>53.577500000000001</v>
      </c>
      <c r="AV68" s="39">
        <v>67.174000000000007</v>
      </c>
      <c r="AW68" s="39">
        <v>57.117800000000003</v>
      </c>
      <c r="AX68" s="39">
        <v>10.7194</v>
      </c>
      <c r="AY68" s="39">
        <v>78.905900000000003</v>
      </c>
    </row>
    <row r="69" spans="1:51" x14ac:dyDescent="0.25">
      <c r="A69" s="43">
        <v>42473</v>
      </c>
      <c r="B69" s="39">
        <v>3113.5416</v>
      </c>
      <c r="C69" s="39">
        <v>64.163700000000006</v>
      </c>
      <c r="D69" s="39">
        <v>42.6907</v>
      </c>
      <c r="E69" s="39">
        <v>289.91059999999999</v>
      </c>
      <c r="F69" s="39">
        <v>287.73340000000002</v>
      </c>
      <c r="G69" s="39">
        <v>65.402699999999996</v>
      </c>
      <c r="H69" s="39">
        <v>79.602500000000006</v>
      </c>
      <c r="I69" s="39">
        <v>22.8644</v>
      </c>
      <c r="J69" s="39">
        <v>28.3934</v>
      </c>
      <c r="K69" s="39">
        <v>32.475299999999997</v>
      </c>
      <c r="L69" s="39">
        <v>329.6028</v>
      </c>
      <c r="M69" s="39">
        <v>43.163600000000002</v>
      </c>
      <c r="N69" s="39">
        <v>34.453200000000002</v>
      </c>
      <c r="O69" s="39">
        <v>111.72020000000001</v>
      </c>
      <c r="P69" s="39">
        <v>34.7363</v>
      </c>
      <c r="Q69" s="39">
        <v>6.9927999999999999</v>
      </c>
      <c r="R69" s="39">
        <v>65.835400000000007</v>
      </c>
      <c r="S69" s="39">
        <v>55.099699999999999</v>
      </c>
      <c r="T69" s="39">
        <v>22.033999999999999</v>
      </c>
      <c r="U69" s="39">
        <v>29.441299999999998</v>
      </c>
      <c r="V69" s="39">
        <v>87.050700000000006</v>
      </c>
      <c r="W69" s="39">
        <v>89.964399999999998</v>
      </c>
      <c r="X69" s="39">
        <v>51.224299999999999</v>
      </c>
      <c r="Y69" s="39">
        <v>30.7163</v>
      </c>
      <c r="Z69" s="39">
        <v>46.815899999999999</v>
      </c>
      <c r="AA69" s="39">
        <v>51.655700000000003</v>
      </c>
      <c r="AB69" s="39">
        <v>111.35380000000001</v>
      </c>
      <c r="AC69" s="39">
        <v>75.691800000000001</v>
      </c>
      <c r="AD69" s="39">
        <v>34.79</v>
      </c>
      <c r="AE69" s="39" t="s">
        <v>11</v>
      </c>
      <c r="AF69" s="39">
        <v>55.053899999999999</v>
      </c>
      <c r="AG69" s="39">
        <v>23.513300000000001</v>
      </c>
      <c r="AH69" s="39">
        <v>171.4555</v>
      </c>
      <c r="AI69" s="39">
        <v>12.2164</v>
      </c>
      <c r="AJ69" s="39">
        <v>7.9001999999999999</v>
      </c>
      <c r="AK69" s="39">
        <v>8.7500999999999998</v>
      </c>
      <c r="AL69" s="39">
        <v>12.5587</v>
      </c>
      <c r="AM69" s="39">
        <v>167.36590000000001</v>
      </c>
      <c r="AN69" s="39">
        <v>693.56899999999996</v>
      </c>
      <c r="AO69" s="39">
        <v>151.03559999999999</v>
      </c>
      <c r="AP69" s="39">
        <v>235.2166</v>
      </c>
      <c r="AQ69" s="39">
        <v>226.4786</v>
      </c>
      <c r="AR69" s="39">
        <v>30.842300000000002</v>
      </c>
      <c r="AS69" s="39">
        <v>128.95679999999999</v>
      </c>
      <c r="AT69" s="39">
        <v>15.132400000000001</v>
      </c>
      <c r="AU69" s="39">
        <v>53.577500000000001</v>
      </c>
      <c r="AV69" s="39">
        <v>67.402199999999993</v>
      </c>
      <c r="AW69" s="39">
        <v>60.277900000000002</v>
      </c>
      <c r="AX69" s="39">
        <v>11.174799999999999</v>
      </c>
      <c r="AY69" s="39">
        <v>79.355500000000006</v>
      </c>
    </row>
    <row r="70" spans="1:51" x14ac:dyDescent="0.25">
      <c r="A70" s="43">
        <v>42474</v>
      </c>
      <c r="B70" s="39">
        <v>3113.5416</v>
      </c>
      <c r="C70" s="39">
        <v>64.094099999999997</v>
      </c>
      <c r="D70" s="39">
        <v>43.7697</v>
      </c>
      <c r="E70" s="39">
        <v>291.73399999999998</v>
      </c>
      <c r="F70" s="39">
        <v>290.1979</v>
      </c>
      <c r="G70" s="39">
        <v>65.825599999999994</v>
      </c>
      <c r="H70" s="39">
        <v>82.124399999999994</v>
      </c>
      <c r="I70" s="39">
        <v>23.5929</v>
      </c>
      <c r="J70" s="39">
        <v>28.807600000000001</v>
      </c>
      <c r="K70" s="39">
        <v>32.601100000000002</v>
      </c>
      <c r="L70" s="39">
        <v>333.63209999999998</v>
      </c>
      <c r="M70" s="39">
        <v>43.5854</v>
      </c>
      <c r="N70" s="39">
        <v>34.474800000000002</v>
      </c>
      <c r="O70" s="39">
        <v>112.3241</v>
      </c>
      <c r="P70" s="39">
        <v>35.626899999999999</v>
      </c>
      <c r="Q70" s="39">
        <v>6.9927999999999999</v>
      </c>
      <c r="R70" s="39">
        <v>66.372100000000003</v>
      </c>
      <c r="S70" s="39">
        <v>55.279800000000002</v>
      </c>
      <c r="T70" s="39">
        <v>22.189299999999999</v>
      </c>
      <c r="U70" s="39">
        <v>29.7669</v>
      </c>
      <c r="V70" s="39">
        <v>89.247299999999996</v>
      </c>
      <c r="W70" s="39">
        <v>91.032600000000002</v>
      </c>
      <c r="X70" s="39">
        <v>50.513300000000001</v>
      </c>
      <c r="Y70" s="39">
        <v>30.9649</v>
      </c>
      <c r="Z70" s="39">
        <v>47.149500000000003</v>
      </c>
      <c r="AA70" s="39">
        <v>51.655700000000003</v>
      </c>
      <c r="AB70" s="39">
        <v>115.3117</v>
      </c>
      <c r="AC70" s="39">
        <v>75.531400000000005</v>
      </c>
      <c r="AD70" s="39">
        <v>35.159999999999997</v>
      </c>
      <c r="AE70" s="39" t="s">
        <v>11</v>
      </c>
      <c r="AF70" s="39">
        <v>57.262599999999999</v>
      </c>
      <c r="AG70" s="39">
        <v>24.170999999999999</v>
      </c>
      <c r="AH70" s="39">
        <v>171.4555</v>
      </c>
      <c r="AI70" s="39">
        <v>12.299099999999999</v>
      </c>
      <c r="AJ70" s="39">
        <v>7.9413999999999998</v>
      </c>
      <c r="AK70" s="39">
        <v>8.7810000000000006</v>
      </c>
      <c r="AL70" s="39">
        <v>12.4598</v>
      </c>
      <c r="AM70" s="39">
        <v>168.9683</v>
      </c>
      <c r="AN70" s="39">
        <v>692.19150000000002</v>
      </c>
      <c r="AO70" s="39">
        <v>152.2936</v>
      </c>
      <c r="AP70" s="39">
        <v>235.2166</v>
      </c>
      <c r="AQ70" s="39">
        <v>227.5548</v>
      </c>
      <c r="AR70" s="39">
        <v>29.9543</v>
      </c>
      <c r="AS70" s="39">
        <v>129.28290000000001</v>
      </c>
      <c r="AT70" s="39">
        <v>15.132400000000001</v>
      </c>
      <c r="AU70" s="39">
        <v>53.290500000000002</v>
      </c>
      <c r="AV70" s="39">
        <v>68.0869</v>
      </c>
      <c r="AW70" s="39">
        <v>59.645899999999997</v>
      </c>
      <c r="AX70" s="39">
        <v>11.155799999999999</v>
      </c>
      <c r="AY70" s="39">
        <v>80.329599999999999</v>
      </c>
    </row>
    <row r="71" spans="1:51" x14ac:dyDescent="0.25">
      <c r="A71" s="43">
        <v>42475</v>
      </c>
      <c r="B71" s="39">
        <v>3113.5416</v>
      </c>
      <c r="C71" s="39">
        <v>62.631</v>
      </c>
      <c r="D71" s="39">
        <v>43.857199999999999</v>
      </c>
      <c r="E71" s="39">
        <v>286.87180000000001</v>
      </c>
      <c r="F71" s="39">
        <v>290.8141</v>
      </c>
      <c r="G71" s="39">
        <v>65.751000000000005</v>
      </c>
      <c r="H71" s="39">
        <v>82.490499999999997</v>
      </c>
      <c r="I71" s="39">
        <v>23.536899999999999</v>
      </c>
      <c r="J71" s="39">
        <v>28.807600000000001</v>
      </c>
      <c r="K71" s="39">
        <v>32.475299999999997</v>
      </c>
      <c r="L71" s="39">
        <v>333.79329999999999</v>
      </c>
      <c r="M71" s="39">
        <v>42.460599999999999</v>
      </c>
      <c r="N71" s="39">
        <v>34.367199999999997</v>
      </c>
      <c r="O71" s="39">
        <v>112.4751</v>
      </c>
      <c r="P71" s="39">
        <v>35.203899999999997</v>
      </c>
      <c r="Q71" s="39">
        <v>6.9927999999999999</v>
      </c>
      <c r="R71" s="39">
        <v>66.640500000000003</v>
      </c>
      <c r="S71" s="39">
        <v>54.775599999999997</v>
      </c>
      <c r="T71" s="39">
        <v>21.922999999999998</v>
      </c>
      <c r="U71" s="39">
        <v>29.799499999999998</v>
      </c>
      <c r="V71" s="39">
        <v>91.118399999999994</v>
      </c>
      <c r="W71" s="39">
        <v>89.845699999999994</v>
      </c>
      <c r="X71" s="39">
        <v>49.512500000000003</v>
      </c>
      <c r="Y71" s="39">
        <v>30.671099999999999</v>
      </c>
      <c r="Z71" s="39">
        <v>47.683399999999999</v>
      </c>
      <c r="AA71" s="39">
        <v>50.571100000000001</v>
      </c>
      <c r="AB71" s="39">
        <v>113.343</v>
      </c>
      <c r="AC71" s="39">
        <v>73.927300000000002</v>
      </c>
      <c r="AD71" s="39">
        <v>35.04</v>
      </c>
      <c r="AE71" s="39" t="s">
        <v>11</v>
      </c>
      <c r="AF71" s="39">
        <v>58.980499999999999</v>
      </c>
      <c r="AG71" s="39">
        <v>23.912600000000001</v>
      </c>
      <c r="AH71" s="39">
        <v>173.33760000000001</v>
      </c>
      <c r="AI71" s="39">
        <v>12.0304</v>
      </c>
      <c r="AJ71" s="39">
        <v>7.859</v>
      </c>
      <c r="AK71" s="39">
        <v>8.7192000000000007</v>
      </c>
      <c r="AL71" s="39">
        <v>12.3857</v>
      </c>
      <c r="AM71" s="39">
        <v>168.9683</v>
      </c>
      <c r="AN71" s="39">
        <v>691.84709999999995</v>
      </c>
      <c r="AO71" s="39">
        <v>151.55359999999999</v>
      </c>
      <c r="AP71" s="39">
        <v>235.2166</v>
      </c>
      <c r="AQ71" s="39">
        <v>226.4786</v>
      </c>
      <c r="AR71" s="39">
        <v>29.5626</v>
      </c>
      <c r="AS71" s="39">
        <v>127.8156</v>
      </c>
      <c r="AT71" s="39">
        <v>14.866</v>
      </c>
      <c r="AU71" s="39">
        <v>52.7986</v>
      </c>
      <c r="AV71" s="39">
        <v>67.250100000000003</v>
      </c>
      <c r="AW71" s="39">
        <v>59.803899999999999</v>
      </c>
      <c r="AX71" s="39">
        <v>11.023</v>
      </c>
      <c r="AY71" s="39">
        <v>81.753399999999999</v>
      </c>
    </row>
    <row r="72" spans="1:51" x14ac:dyDescent="0.25">
      <c r="A72" s="43">
        <v>42478</v>
      </c>
      <c r="B72" s="39">
        <v>3113.5416</v>
      </c>
      <c r="C72" s="39">
        <v>61.585999999999999</v>
      </c>
      <c r="D72" s="39">
        <v>42.749099999999999</v>
      </c>
      <c r="E72" s="39">
        <v>278.36279999999999</v>
      </c>
      <c r="F72" s="39">
        <v>285.26889999999997</v>
      </c>
      <c r="G72" s="39">
        <v>65.129099999999994</v>
      </c>
      <c r="H72" s="39">
        <v>80.863500000000002</v>
      </c>
      <c r="I72" s="39">
        <v>22.976400000000002</v>
      </c>
      <c r="J72" s="39">
        <v>27.7532</v>
      </c>
      <c r="K72" s="39">
        <v>32.380800000000001</v>
      </c>
      <c r="L72" s="39">
        <v>335.2439</v>
      </c>
      <c r="M72" s="39">
        <v>42.390300000000003</v>
      </c>
      <c r="N72" s="39">
        <v>33.700000000000003</v>
      </c>
      <c r="O72" s="39">
        <v>110.5124</v>
      </c>
      <c r="P72" s="39">
        <v>34.491300000000003</v>
      </c>
      <c r="Q72" s="39">
        <v>6.9927999999999999</v>
      </c>
      <c r="R72" s="39">
        <v>65.477599999999995</v>
      </c>
      <c r="S72" s="39">
        <v>53.335099999999997</v>
      </c>
      <c r="T72" s="39">
        <v>21.323899999999998</v>
      </c>
      <c r="U72" s="39">
        <v>29.2133</v>
      </c>
      <c r="V72" s="39">
        <v>88.840500000000006</v>
      </c>
      <c r="W72" s="39">
        <v>88.124700000000004</v>
      </c>
      <c r="X72" s="39">
        <v>49.775799999999997</v>
      </c>
      <c r="Y72" s="39">
        <v>31.507300000000001</v>
      </c>
      <c r="Z72" s="39">
        <v>46.348700000000001</v>
      </c>
      <c r="AA72" s="39">
        <v>49.486400000000003</v>
      </c>
      <c r="AB72" s="39">
        <v>114.4299</v>
      </c>
      <c r="AC72" s="39">
        <v>72.864599999999996</v>
      </c>
      <c r="AD72" s="39">
        <v>33.950000000000003</v>
      </c>
      <c r="AE72" s="39" t="s">
        <v>11</v>
      </c>
      <c r="AF72" s="39">
        <v>56.935400000000001</v>
      </c>
      <c r="AG72" s="39">
        <v>23.4193</v>
      </c>
      <c r="AH72" s="39">
        <v>172.96119999999999</v>
      </c>
      <c r="AI72" s="39">
        <v>11.968400000000001</v>
      </c>
      <c r="AJ72" s="39">
        <v>7.7215999999999996</v>
      </c>
      <c r="AK72" s="39">
        <v>8.6110000000000007</v>
      </c>
      <c r="AL72" s="39">
        <v>12.014900000000001</v>
      </c>
      <c r="AM72" s="39">
        <v>165.40729999999999</v>
      </c>
      <c r="AN72" s="39">
        <v>688.05899999999997</v>
      </c>
      <c r="AO72" s="39">
        <v>149.4075</v>
      </c>
      <c r="AP72" s="39">
        <v>235.2166</v>
      </c>
      <c r="AQ72" s="39">
        <v>223.71100000000001</v>
      </c>
      <c r="AR72" s="39">
        <v>28.9619</v>
      </c>
      <c r="AS72" s="39">
        <v>123.57680000000001</v>
      </c>
      <c r="AT72" s="39">
        <v>14.706099999999999</v>
      </c>
      <c r="AU72" s="39">
        <v>50.912999999999997</v>
      </c>
      <c r="AV72" s="39">
        <v>66.641499999999994</v>
      </c>
      <c r="AW72" s="39">
        <v>57.828800000000001</v>
      </c>
      <c r="AX72" s="39">
        <v>10.833299999999999</v>
      </c>
      <c r="AY72" s="39">
        <v>79.280500000000004</v>
      </c>
    </row>
    <row r="73" spans="1:51" x14ac:dyDescent="0.25">
      <c r="A73" s="43">
        <v>42479</v>
      </c>
      <c r="B73" s="39">
        <v>3113.5416</v>
      </c>
      <c r="C73" s="39">
        <v>61.585999999999999</v>
      </c>
      <c r="D73" s="39">
        <v>42.982300000000002</v>
      </c>
      <c r="E73" s="39">
        <v>278.97059999999999</v>
      </c>
      <c r="F73" s="39">
        <v>286.80919999999998</v>
      </c>
      <c r="G73" s="39">
        <v>65.626599999999996</v>
      </c>
      <c r="H73" s="39">
        <v>79.927899999999994</v>
      </c>
      <c r="I73" s="39">
        <v>22.8644</v>
      </c>
      <c r="J73" s="39">
        <v>27.564900000000002</v>
      </c>
      <c r="K73" s="39">
        <v>32.475299999999997</v>
      </c>
      <c r="L73" s="39">
        <v>333.63209999999998</v>
      </c>
      <c r="M73" s="39">
        <v>40.984299999999998</v>
      </c>
      <c r="N73" s="39">
        <v>33.6785</v>
      </c>
      <c r="O73" s="39">
        <v>110.0595</v>
      </c>
      <c r="P73" s="39">
        <v>35.448799999999999</v>
      </c>
      <c r="Q73" s="39">
        <v>6.9927999999999999</v>
      </c>
      <c r="R73" s="39">
        <v>66.103800000000007</v>
      </c>
      <c r="S73" s="39">
        <v>55.747900000000001</v>
      </c>
      <c r="T73" s="39">
        <v>21.412700000000001</v>
      </c>
      <c r="U73" s="39">
        <v>29.962299999999999</v>
      </c>
      <c r="V73" s="39">
        <v>88.271000000000001</v>
      </c>
      <c r="W73" s="39">
        <v>88.243399999999994</v>
      </c>
      <c r="X73" s="39">
        <v>49.723199999999999</v>
      </c>
      <c r="Y73" s="39">
        <v>31.123100000000001</v>
      </c>
      <c r="Z73" s="39">
        <v>46.181899999999999</v>
      </c>
      <c r="AA73" s="39">
        <v>49.712400000000002</v>
      </c>
      <c r="AB73" s="39">
        <v>112.2766</v>
      </c>
      <c r="AC73" s="39">
        <v>73.325800000000001</v>
      </c>
      <c r="AD73" s="39">
        <v>34.4</v>
      </c>
      <c r="AE73" s="39" t="s">
        <v>11</v>
      </c>
      <c r="AF73" s="39">
        <v>56.526400000000002</v>
      </c>
      <c r="AG73" s="39">
        <v>23.630700000000001</v>
      </c>
      <c r="AH73" s="39">
        <v>173.14940000000001</v>
      </c>
      <c r="AI73" s="39">
        <v>12.0924</v>
      </c>
      <c r="AJ73" s="39">
        <v>7.7079000000000004</v>
      </c>
      <c r="AK73" s="39">
        <v>8.5954999999999995</v>
      </c>
      <c r="AL73" s="39">
        <v>12.0396</v>
      </c>
      <c r="AM73" s="39">
        <v>165.40729999999999</v>
      </c>
      <c r="AN73" s="39">
        <v>692.19150000000002</v>
      </c>
      <c r="AO73" s="39">
        <v>149.85149999999999</v>
      </c>
      <c r="AP73" s="39">
        <v>235.2166</v>
      </c>
      <c r="AQ73" s="39">
        <v>228.3236</v>
      </c>
      <c r="AR73" s="39">
        <v>29.196999999999999</v>
      </c>
      <c r="AS73" s="39">
        <v>123.41379999999999</v>
      </c>
      <c r="AT73" s="39">
        <v>14.8127</v>
      </c>
      <c r="AU73" s="39">
        <v>51.896799999999999</v>
      </c>
      <c r="AV73" s="39">
        <v>66.869699999999995</v>
      </c>
      <c r="AW73" s="39">
        <v>58.065800000000003</v>
      </c>
      <c r="AX73" s="39">
        <v>10.928100000000001</v>
      </c>
      <c r="AY73" s="39">
        <v>80.104799999999997</v>
      </c>
    </row>
    <row r="74" spans="1:51" x14ac:dyDescent="0.25">
      <c r="A74" s="43">
        <v>42480</v>
      </c>
      <c r="B74" s="39">
        <v>3113.5416</v>
      </c>
      <c r="C74" s="39">
        <v>59.078000000000003</v>
      </c>
      <c r="D74" s="39">
        <v>40.707799999999999</v>
      </c>
      <c r="E74" s="39">
        <v>269.24619999999999</v>
      </c>
      <c r="F74" s="39">
        <v>277.56720000000001</v>
      </c>
      <c r="G74" s="39">
        <v>64.755899999999997</v>
      </c>
      <c r="H74" s="39">
        <v>76.551900000000003</v>
      </c>
      <c r="I74" s="39">
        <v>21.9117</v>
      </c>
      <c r="J74" s="39">
        <v>26.3599</v>
      </c>
      <c r="K74" s="39">
        <v>31.153600000000001</v>
      </c>
      <c r="L74" s="39">
        <v>330.56979999999999</v>
      </c>
      <c r="M74" s="39">
        <v>41.6873</v>
      </c>
      <c r="N74" s="39">
        <v>33.743099999999998</v>
      </c>
      <c r="O74" s="39">
        <v>104.09610000000001</v>
      </c>
      <c r="P74" s="39">
        <v>32.954900000000002</v>
      </c>
      <c r="Q74" s="39">
        <v>6.9927999999999999</v>
      </c>
      <c r="R74" s="39">
        <v>63.688600000000001</v>
      </c>
      <c r="S74" s="39">
        <v>53.731200000000001</v>
      </c>
      <c r="T74" s="39">
        <v>20.192299999999999</v>
      </c>
      <c r="U74" s="39">
        <v>27.65</v>
      </c>
      <c r="V74" s="39">
        <v>83.0642</v>
      </c>
      <c r="W74" s="39">
        <v>84.564099999999996</v>
      </c>
      <c r="X74" s="39">
        <v>46.905200000000001</v>
      </c>
      <c r="Y74" s="39">
        <v>30.512799999999999</v>
      </c>
      <c r="Z74" s="39">
        <v>43.612499999999997</v>
      </c>
      <c r="AA74" s="39">
        <v>47.904699999999998</v>
      </c>
      <c r="AB74" s="39">
        <v>101.0592</v>
      </c>
      <c r="AC74" s="39">
        <v>67.9923</v>
      </c>
      <c r="AD74" s="39">
        <v>32.06</v>
      </c>
      <c r="AE74" s="39" t="s">
        <v>11</v>
      </c>
      <c r="AF74" s="39">
        <v>52.927</v>
      </c>
      <c r="AG74" s="39">
        <v>22.127400000000002</v>
      </c>
      <c r="AH74" s="39">
        <v>175.40780000000001</v>
      </c>
      <c r="AI74" s="39">
        <v>11.989100000000001</v>
      </c>
      <c r="AJ74" s="39">
        <v>7.4880000000000004</v>
      </c>
      <c r="AK74" s="39">
        <v>8.4408999999999992</v>
      </c>
      <c r="AL74" s="39">
        <v>11.8665</v>
      </c>
      <c r="AM74" s="39">
        <v>162.91460000000001</v>
      </c>
      <c r="AN74" s="39">
        <v>680.4828</v>
      </c>
      <c r="AO74" s="39">
        <v>149.55549999999999</v>
      </c>
      <c r="AP74" s="39">
        <v>235.2166</v>
      </c>
      <c r="AQ74" s="39">
        <v>223.71100000000001</v>
      </c>
      <c r="AR74" s="39">
        <v>27.838999999999999</v>
      </c>
      <c r="AS74" s="39">
        <v>118.52290000000001</v>
      </c>
      <c r="AT74" s="39">
        <v>14.3864</v>
      </c>
      <c r="AU74" s="39">
        <v>50.872</v>
      </c>
      <c r="AV74" s="39">
        <v>63.446399999999997</v>
      </c>
      <c r="AW74" s="39">
        <v>55.9328</v>
      </c>
      <c r="AX74" s="39">
        <v>10.776400000000001</v>
      </c>
      <c r="AY74" s="39">
        <v>78.231499999999997</v>
      </c>
    </row>
    <row r="75" spans="1:51" x14ac:dyDescent="0.25">
      <c r="A75" s="43">
        <v>42481</v>
      </c>
      <c r="B75" s="39">
        <v>3113.5416</v>
      </c>
      <c r="C75" s="39">
        <v>59.844299999999997</v>
      </c>
      <c r="D75" s="39">
        <v>39.628900000000002</v>
      </c>
      <c r="E75" s="39">
        <v>267.4228</v>
      </c>
      <c r="F75" s="39">
        <v>275.41079999999999</v>
      </c>
      <c r="G75" s="39">
        <v>63.213500000000003</v>
      </c>
      <c r="H75" s="39">
        <v>74.762100000000004</v>
      </c>
      <c r="I75" s="39">
        <v>21.799600000000002</v>
      </c>
      <c r="J75" s="39">
        <v>25.9833</v>
      </c>
      <c r="K75" s="39">
        <v>30.9648</v>
      </c>
      <c r="L75" s="39">
        <v>331.85919999999999</v>
      </c>
      <c r="M75" s="39">
        <v>44.2181</v>
      </c>
      <c r="N75" s="39">
        <v>34.367199999999997</v>
      </c>
      <c r="O75" s="39">
        <v>104.247</v>
      </c>
      <c r="P75" s="39">
        <v>32.665399999999998</v>
      </c>
      <c r="Q75" s="39">
        <v>6.9927999999999999</v>
      </c>
      <c r="R75" s="39">
        <v>62.972999999999999</v>
      </c>
      <c r="S75" s="39">
        <v>52.146700000000003</v>
      </c>
      <c r="T75" s="39">
        <v>19.9482</v>
      </c>
      <c r="U75" s="39">
        <v>27.894300000000001</v>
      </c>
      <c r="V75" s="39">
        <v>80.054100000000005</v>
      </c>
      <c r="W75" s="39">
        <v>86.166399999999996</v>
      </c>
      <c r="X75" s="39">
        <v>46.141399999999997</v>
      </c>
      <c r="Y75" s="39">
        <v>30.490200000000002</v>
      </c>
      <c r="Z75" s="39">
        <v>43.045200000000001</v>
      </c>
      <c r="AA75" s="39">
        <v>47.091200000000001</v>
      </c>
      <c r="AB75" s="39">
        <v>99.254599999999996</v>
      </c>
      <c r="AC75" s="39">
        <v>67.330600000000004</v>
      </c>
      <c r="AD75" s="39">
        <v>31.39</v>
      </c>
      <c r="AE75" s="39" t="s">
        <v>11</v>
      </c>
      <c r="AF75" s="39">
        <v>52.845199999999998</v>
      </c>
      <c r="AG75" s="39">
        <v>21.493200000000002</v>
      </c>
      <c r="AH75" s="39">
        <v>175.03139999999999</v>
      </c>
      <c r="AI75" s="39">
        <v>12.113099999999999</v>
      </c>
      <c r="AJ75" s="39">
        <v>7.4192999999999998</v>
      </c>
      <c r="AK75" s="39">
        <v>8.3327000000000009</v>
      </c>
      <c r="AL75" s="39">
        <v>12.1137</v>
      </c>
      <c r="AM75" s="39">
        <v>160.77799999999999</v>
      </c>
      <c r="AN75" s="39">
        <v>674.62840000000006</v>
      </c>
      <c r="AO75" s="39">
        <v>148.2235</v>
      </c>
      <c r="AP75" s="39">
        <v>235.2166</v>
      </c>
      <c r="AQ75" s="39">
        <v>221.7122</v>
      </c>
      <c r="AR75" s="39">
        <v>28.204599999999999</v>
      </c>
      <c r="AS75" s="39">
        <v>118.52290000000001</v>
      </c>
      <c r="AT75" s="39">
        <v>14.9193</v>
      </c>
      <c r="AU75" s="39">
        <v>49.888100000000001</v>
      </c>
      <c r="AV75" s="39">
        <v>62.153100000000002</v>
      </c>
      <c r="AW75" s="39">
        <v>58.065800000000003</v>
      </c>
      <c r="AX75" s="39">
        <v>10.624599999999999</v>
      </c>
      <c r="AY75" s="39">
        <v>76.358099999999993</v>
      </c>
    </row>
    <row r="76" spans="1:51" x14ac:dyDescent="0.25">
      <c r="A76" s="43">
        <v>42482</v>
      </c>
      <c r="B76" s="39">
        <v>3113.5416</v>
      </c>
      <c r="C76" s="39">
        <v>60.401699999999998</v>
      </c>
      <c r="D76" s="39">
        <v>39.366500000000002</v>
      </c>
      <c r="E76" s="39">
        <v>268.03059999999999</v>
      </c>
      <c r="F76" s="39">
        <v>280.03179999999998</v>
      </c>
      <c r="G76" s="39">
        <v>62.691099999999999</v>
      </c>
      <c r="H76" s="39">
        <v>75.697699999999998</v>
      </c>
      <c r="I76" s="39">
        <v>22.1358</v>
      </c>
      <c r="J76" s="39">
        <v>25.9833</v>
      </c>
      <c r="K76" s="39">
        <v>31.1221</v>
      </c>
      <c r="L76" s="39">
        <v>347.33199999999999</v>
      </c>
      <c r="M76" s="39">
        <v>42.9527</v>
      </c>
      <c r="N76" s="39">
        <v>34.5824</v>
      </c>
      <c r="O76" s="39">
        <v>105.6058</v>
      </c>
      <c r="P76" s="39">
        <v>32.220100000000002</v>
      </c>
      <c r="Q76" s="39">
        <v>6.9927999999999999</v>
      </c>
      <c r="R76" s="39">
        <v>63.330800000000004</v>
      </c>
      <c r="S76" s="39">
        <v>52.794899999999998</v>
      </c>
      <c r="T76" s="39">
        <v>20.036999999999999</v>
      </c>
      <c r="U76" s="39">
        <v>28.1874</v>
      </c>
      <c r="V76" s="39">
        <v>81.111699999999999</v>
      </c>
      <c r="W76" s="39">
        <v>87.412599999999998</v>
      </c>
      <c r="X76" s="39">
        <v>48.143000000000001</v>
      </c>
      <c r="Y76" s="39">
        <v>31.371700000000001</v>
      </c>
      <c r="Z76" s="39">
        <v>44.079599999999999</v>
      </c>
      <c r="AA76" s="39">
        <v>47.136400000000002</v>
      </c>
      <c r="AB76" s="39">
        <v>103.35599999999999</v>
      </c>
      <c r="AC76" s="39">
        <v>67.4709</v>
      </c>
      <c r="AD76" s="39">
        <v>32</v>
      </c>
      <c r="AE76" s="39" t="s">
        <v>11</v>
      </c>
      <c r="AF76" s="39">
        <v>53.499699999999997</v>
      </c>
      <c r="AG76" s="39">
        <v>21.892499999999998</v>
      </c>
      <c r="AH76" s="39">
        <v>176.9135</v>
      </c>
      <c r="AI76" s="39">
        <v>11.782400000000001</v>
      </c>
      <c r="AJ76" s="39">
        <v>7.4467999999999996</v>
      </c>
      <c r="AK76" s="39">
        <v>8.3481000000000005</v>
      </c>
      <c r="AL76" s="39">
        <v>12.1137</v>
      </c>
      <c r="AM76" s="39">
        <v>162.91460000000001</v>
      </c>
      <c r="AN76" s="39">
        <v>684.61530000000005</v>
      </c>
      <c r="AO76" s="39">
        <v>150.0735</v>
      </c>
      <c r="AP76" s="39">
        <v>235.2166</v>
      </c>
      <c r="AQ76" s="39">
        <v>222.63470000000001</v>
      </c>
      <c r="AR76" s="39">
        <v>27.499500000000001</v>
      </c>
      <c r="AS76" s="39">
        <v>119.012</v>
      </c>
      <c r="AT76" s="39">
        <v>14.652900000000001</v>
      </c>
      <c r="AU76" s="39">
        <v>50.380099999999999</v>
      </c>
      <c r="AV76" s="39">
        <v>62.685600000000001</v>
      </c>
      <c r="AW76" s="39">
        <v>59.329799999999999</v>
      </c>
      <c r="AX76" s="39">
        <v>10.5677</v>
      </c>
      <c r="AY76" s="39">
        <v>78.156499999999994</v>
      </c>
    </row>
    <row r="77" spans="1:51" x14ac:dyDescent="0.25">
      <c r="A77" s="43">
        <v>42485</v>
      </c>
      <c r="B77" s="39">
        <v>3113.5416</v>
      </c>
      <c r="C77" s="39">
        <v>59.078000000000003</v>
      </c>
      <c r="D77" s="39">
        <v>38.316699999999997</v>
      </c>
      <c r="E77" s="39">
        <v>266.20729999999998</v>
      </c>
      <c r="F77" s="39">
        <v>276.02690000000001</v>
      </c>
      <c r="G77" s="39">
        <v>61.795499999999997</v>
      </c>
      <c r="H77" s="39">
        <v>75.250200000000007</v>
      </c>
      <c r="I77" s="39">
        <v>21.799600000000002</v>
      </c>
      <c r="J77" s="39">
        <v>25.569099999999999</v>
      </c>
      <c r="K77" s="39">
        <v>31.027699999999999</v>
      </c>
      <c r="L77" s="39">
        <v>362.1601</v>
      </c>
      <c r="M77" s="39">
        <v>45.553800000000003</v>
      </c>
      <c r="N77" s="39">
        <v>35.335500000000003</v>
      </c>
      <c r="O77" s="39">
        <v>106.7381</v>
      </c>
      <c r="P77" s="39">
        <v>32.0197</v>
      </c>
      <c r="Q77" s="39">
        <v>6.9927999999999999</v>
      </c>
      <c r="R77" s="39">
        <v>61.452399999999997</v>
      </c>
      <c r="S77" s="39">
        <v>52.686799999999998</v>
      </c>
      <c r="T77" s="39">
        <v>19.726299999999998</v>
      </c>
      <c r="U77" s="39">
        <v>28.252500000000001</v>
      </c>
      <c r="V77" s="39">
        <v>79.159099999999995</v>
      </c>
      <c r="W77" s="39">
        <v>88.718199999999996</v>
      </c>
      <c r="X77" s="39">
        <v>48.327300000000001</v>
      </c>
      <c r="Y77" s="39">
        <v>30.332000000000001</v>
      </c>
      <c r="Z77" s="39">
        <v>44.38</v>
      </c>
      <c r="AA77" s="39">
        <v>48.447000000000003</v>
      </c>
      <c r="AB77" s="39">
        <v>105.4068</v>
      </c>
      <c r="AC77" s="39">
        <v>67.7316</v>
      </c>
      <c r="AD77" s="39">
        <v>32.26</v>
      </c>
      <c r="AE77" s="39" t="s">
        <v>11</v>
      </c>
      <c r="AF77" s="39">
        <v>52.436199999999999</v>
      </c>
      <c r="AG77" s="39">
        <v>21.540199999999999</v>
      </c>
      <c r="AH77" s="39">
        <v>177.66630000000001</v>
      </c>
      <c r="AI77" s="39">
        <v>11.947699999999999</v>
      </c>
      <c r="AJ77" s="39">
        <v>7.4055999999999997</v>
      </c>
      <c r="AK77" s="39">
        <v>8.2863000000000007</v>
      </c>
      <c r="AL77" s="39">
        <v>12.064299999999999</v>
      </c>
      <c r="AM77" s="39">
        <v>161.13409999999999</v>
      </c>
      <c r="AN77" s="39">
        <v>695.63520000000005</v>
      </c>
      <c r="AO77" s="39">
        <v>151.18360000000001</v>
      </c>
      <c r="AP77" s="39">
        <v>235.2166</v>
      </c>
      <c r="AQ77" s="39">
        <v>222.63470000000001</v>
      </c>
      <c r="AR77" s="39">
        <v>28.596299999999999</v>
      </c>
      <c r="AS77" s="39">
        <v>119.50109999999999</v>
      </c>
      <c r="AT77" s="39">
        <v>14.5463</v>
      </c>
      <c r="AU77" s="39">
        <v>50.134099999999997</v>
      </c>
      <c r="AV77" s="39">
        <v>62.533499999999997</v>
      </c>
      <c r="AW77" s="39">
        <v>60.672899999999998</v>
      </c>
      <c r="AX77" s="39">
        <v>10.3779</v>
      </c>
      <c r="AY77" s="39">
        <v>79.954899999999995</v>
      </c>
    </row>
    <row r="78" spans="1:51" x14ac:dyDescent="0.25">
      <c r="A78" s="43">
        <v>42486</v>
      </c>
      <c r="B78" s="39">
        <v>3113.5416</v>
      </c>
      <c r="C78" s="39">
        <v>59.217300000000002</v>
      </c>
      <c r="D78" s="39">
        <v>38.054200000000002</v>
      </c>
      <c r="E78" s="39">
        <v>267.4228</v>
      </c>
      <c r="F78" s="39">
        <v>277.56720000000001</v>
      </c>
      <c r="G78" s="39">
        <v>62.5169</v>
      </c>
      <c r="H78" s="39">
        <v>75.900999999999996</v>
      </c>
      <c r="I78" s="39">
        <v>21.969899999999999</v>
      </c>
      <c r="J78" s="39">
        <v>25.9833</v>
      </c>
      <c r="K78" s="39">
        <v>31.185099999999998</v>
      </c>
      <c r="L78" s="39">
        <v>356.84129999999999</v>
      </c>
      <c r="M78" s="39">
        <v>44.921100000000003</v>
      </c>
      <c r="N78" s="39">
        <v>35.5077</v>
      </c>
      <c r="O78" s="39">
        <v>107.1155</v>
      </c>
      <c r="P78" s="39">
        <v>32.776800000000001</v>
      </c>
      <c r="Q78" s="39">
        <v>6.9927999999999999</v>
      </c>
      <c r="R78" s="39">
        <v>62.615200000000002</v>
      </c>
      <c r="S78" s="39">
        <v>53.479100000000003</v>
      </c>
      <c r="T78" s="39">
        <v>19.992599999999999</v>
      </c>
      <c r="U78" s="39">
        <v>28.317699999999999</v>
      </c>
      <c r="V78" s="39">
        <v>78.182900000000004</v>
      </c>
      <c r="W78" s="39">
        <v>88.540099999999995</v>
      </c>
      <c r="X78" s="39">
        <v>48.037599999999998</v>
      </c>
      <c r="Y78" s="39">
        <v>30.399799999999999</v>
      </c>
      <c r="Z78" s="39">
        <v>45.0473</v>
      </c>
      <c r="AA78" s="39">
        <v>49.486400000000003</v>
      </c>
      <c r="AB78" s="39">
        <v>104.5249</v>
      </c>
      <c r="AC78" s="39">
        <v>69.776799999999994</v>
      </c>
      <c r="AD78" s="39">
        <v>32.39</v>
      </c>
      <c r="AE78" s="39" t="s">
        <v>11</v>
      </c>
      <c r="AF78" s="39">
        <v>53.745100000000001</v>
      </c>
      <c r="AG78" s="39">
        <v>21.963000000000001</v>
      </c>
      <c r="AH78" s="39">
        <v>178.0427</v>
      </c>
      <c r="AI78" s="39">
        <v>11.927099999999999</v>
      </c>
      <c r="AJ78" s="39">
        <v>7.4467999999999996</v>
      </c>
      <c r="AK78" s="39">
        <v>8.2863000000000007</v>
      </c>
      <c r="AL78" s="39">
        <v>12.1137</v>
      </c>
      <c r="AM78" s="39">
        <v>162.02440000000001</v>
      </c>
      <c r="AN78" s="39">
        <v>693.91340000000002</v>
      </c>
      <c r="AO78" s="39">
        <v>151.4796</v>
      </c>
      <c r="AP78" s="39">
        <v>235.2166</v>
      </c>
      <c r="AQ78" s="39">
        <v>230.01490000000001</v>
      </c>
      <c r="AR78" s="39">
        <v>28.3874</v>
      </c>
      <c r="AS78" s="39">
        <v>120.1532</v>
      </c>
      <c r="AT78" s="39">
        <v>14.599600000000001</v>
      </c>
      <c r="AU78" s="39">
        <v>50.380099999999999</v>
      </c>
      <c r="AV78" s="39">
        <v>63.522399999999998</v>
      </c>
      <c r="AW78" s="39">
        <v>59.9619</v>
      </c>
      <c r="AX78" s="39">
        <v>10.453799999999999</v>
      </c>
      <c r="AY78" s="39">
        <v>81.603499999999997</v>
      </c>
    </row>
    <row r="79" spans="1:51" x14ac:dyDescent="0.25">
      <c r="A79" s="43">
        <v>42487</v>
      </c>
      <c r="B79" s="39">
        <v>3113.5416</v>
      </c>
      <c r="C79" s="39">
        <v>58.938699999999997</v>
      </c>
      <c r="D79" s="39">
        <v>37.762599999999999</v>
      </c>
      <c r="E79" s="39">
        <v>265.59949999999998</v>
      </c>
      <c r="F79" s="39">
        <v>277.87529999999998</v>
      </c>
      <c r="G79" s="39">
        <v>62.1935</v>
      </c>
      <c r="H79" s="39">
        <v>75.656999999999996</v>
      </c>
      <c r="I79" s="39">
        <v>21.9131</v>
      </c>
      <c r="J79" s="39">
        <v>25.9833</v>
      </c>
      <c r="K79" s="39">
        <v>31.090699999999998</v>
      </c>
      <c r="L79" s="39">
        <v>356.51900000000001</v>
      </c>
      <c r="M79" s="39">
        <v>42.9527</v>
      </c>
      <c r="N79" s="39">
        <v>36.325499999999998</v>
      </c>
      <c r="O79" s="39">
        <v>106.4361</v>
      </c>
      <c r="P79" s="39">
        <v>33.556100000000001</v>
      </c>
      <c r="Q79" s="39">
        <v>6.9927999999999999</v>
      </c>
      <c r="R79" s="39">
        <v>62.346899999999998</v>
      </c>
      <c r="S79" s="39">
        <v>53.046999999999997</v>
      </c>
      <c r="T79" s="39">
        <v>19.859400000000001</v>
      </c>
      <c r="U79" s="39">
        <v>27.943100000000001</v>
      </c>
      <c r="V79" s="39">
        <v>78.833699999999993</v>
      </c>
      <c r="W79" s="39">
        <v>90.795199999999994</v>
      </c>
      <c r="X79" s="39">
        <v>47.774299999999997</v>
      </c>
      <c r="Y79" s="39">
        <v>30.399799999999999</v>
      </c>
      <c r="Z79" s="39">
        <v>44.7136</v>
      </c>
      <c r="AA79" s="39">
        <v>49.396000000000001</v>
      </c>
      <c r="AB79" s="39">
        <v>99.320400000000006</v>
      </c>
      <c r="AC79" s="39">
        <v>68.914599999999993</v>
      </c>
      <c r="AD79" s="39">
        <v>32.21</v>
      </c>
      <c r="AE79" s="39" t="s">
        <v>11</v>
      </c>
      <c r="AF79" s="39">
        <v>53.581499999999998</v>
      </c>
      <c r="AG79" s="39">
        <v>21.681100000000001</v>
      </c>
      <c r="AH79" s="39">
        <v>176.7253</v>
      </c>
      <c r="AI79" s="39">
        <v>11.761699999999999</v>
      </c>
      <c r="AJ79" s="39">
        <v>7.4330999999999996</v>
      </c>
      <c r="AK79" s="39">
        <v>8.2553999999999998</v>
      </c>
      <c r="AL79" s="39">
        <v>12.1632</v>
      </c>
      <c r="AM79" s="39">
        <v>162.20240000000001</v>
      </c>
      <c r="AN79" s="39">
        <v>694.2577</v>
      </c>
      <c r="AO79" s="39">
        <v>149.85149999999999</v>
      </c>
      <c r="AP79" s="39">
        <v>235.2166</v>
      </c>
      <c r="AQ79" s="39">
        <v>234.01249999999999</v>
      </c>
      <c r="AR79" s="39">
        <v>27.630099999999999</v>
      </c>
      <c r="AS79" s="39">
        <v>119.9902</v>
      </c>
      <c r="AT79" s="39">
        <v>14.2799</v>
      </c>
      <c r="AU79" s="39">
        <v>50.462000000000003</v>
      </c>
      <c r="AV79" s="39">
        <v>63.446399999999997</v>
      </c>
      <c r="AW79" s="39">
        <v>56.880800000000001</v>
      </c>
      <c r="AX79" s="39">
        <v>10.434799999999999</v>
      </c>
      <c r="AY79" s="39">
        <v>81.453599999999994</v>
      </c>
    </row>
    <row r="80" spans="1:51" x14ac:dyDescent="0.25">
      <c r="A80" s="43">
        <v>42488</v>
      </c>
      <c r="B80" s="39">
        <v>3113.5416</v>
      </c>
      <c r="C80" s="39">
        <v>60.332000000000001</v>
      </c>
      <c r="D80" s="39">
        <v>37.762599999999999</v>
      </c>
      <c r="E80" s="39">
        <v>263.16840000000002</v>
      </c>
      <c r="F80" s="39">
        <v>276.02690000000001</v>
      </c>
      <c r="G80" s="39">
        <v>61.9696</v>
      </c>
      <c r="H80" s="39">
        <v>75.494299999999996</v>
      </c>
      <c r="I80" s="39">
        <v>21.856400000000001</v>
      </c>
      <c r="J80" s="39">
        <v>25.795000000000002</v>
      </c>
      <c r="K80" s="39">
        <v>30.933299999999999</v>
      </c>
      <c r="L80" s="39">
        <v>349.51499999999999</v>
      </c>
      <c r="M80" s="39">
        <v>43.374499999999998</v>
      </c>
      <c r="N80" s="39">
        <v>36.002699999999997</v>
      </c>
      <c r="O80" s="39">
        <v>106.0587</v>
      </c>
      <c r="P80" s="39">
        <v>33.266599999999997</v>
      </c>
      <c r="Q80" s="39">
        <v>6.9927999999999999</v>
      </c>
      <c r="R80" s="39">
        <v>62.257399999999997</v>
      </c>
      <c r="S80" s="39">
        <v>52.794899999999998</v>
      </c>
      <c r="T80" s="39">
        <v>19.632999999999999</v>
      </c>
      <c r="U80" s="39">
        <v>28.741</v>
      </c>
      <c r="V80" s="39">
        <v>80.867599999999996</v>
      </c>
      <c r="W80" s="39">
        <v>89.667699999999996</v>
      </c>
      <c r="X80" s="39">
        <v>47.142200000000003</v>
      </c>
      <c r="Y80" s="39">
        <v>31.303899999999999</v>
      </c>
      <c r="Z80" s="39">
        <v>44.7136</v>
      </c>
      <c r="AA80" s="39">
        <v>49.396000000000001</v>
      </c>
      <c r="AB80" s="39">
        <v>103.6575</v>
      </c>
      <c r="AC80" s="39">
        <v>68.613799999999998</v>
      </c>
      <c r="AD80" s="39">
        <v>31.77</v>
      </c>
      <c r="AE80" s="39" t="s">
        <v>11</v>
      </c>
      <c r="AF80" s="39">
        <v>53.499699999999997</v>
      </c>
      <c r="AG80" s="39">
        <v>21.657599999999999</v>
      </c>
      <c r="AH80" s="39">
        <v>176.34889999999999</v>
      </c>
      <c r="AI80" s="39">
        <v>11.493</v>
      </c>
      <c r="AJ80" s="39">
        <v>7.4192999999999998</v>
      </c>
      <c r="AK80" s="39">
        <v>8.1625999999999994</v>
      </c>
      <c r="AL80" s="39">
        <v>12.187900000000001</v>
      </c>
      <c r="AM80" s="39">
        <v>160.2439</v>
      </c>
      <c r="AN80" s="39">
        <v>698.04589999999996</v>
      </c>
      <c r="AO80" s="39">
        <v>149.48150000000001</v>
      </c>
      <c r="AP80" s="39">
        <v>235.2166</v>
      </c>
      <c r="AQ80" s="39">
        <v>234.78120000000001</v>
      </c>
      <c r="AR80" s="39">
        <v>27.473400000000002</v>
      </c>
      <c r="AS80" s="39">
        <v>119.6641</v>
      </c>
      <c r="AT80" s="39">
        <v>14.066700000000001</v>
      </c>
      <c r="AU80" s="39">
        <v>49.519199999999998</v>
      </c>
      <c r="AV80" s="39">
        <v>64.815700000000007</v>
      </c>
      <c r="AW80" s="39">
        <v>57.6708</v>
      </c>
      <c r="AX80" s="39">
        <v>10.415900000000001</v>
      </c>
      <c r="AY80" s="39">
        <v>80.404499999999999</v>
      </c>
    </row>
    <row r="81" spans="1:51" x14ac:dyDescent="0.25">
      <c r="A81" s="43">
        <v>42489</v>
      </c>
      <c r="B81" s="39">
        <v>3113.5416</v>
      </c>
      <c r="C81" s="39">
        <v>61.7254</v>
      </c>
      <c r="D81" s="39">
        <v>37.820999999999998</v>
      </c>
      <c r="E81" s="39">
        <v>260.12950000000001</v>
      </c>
      <c r="F81" s="39">
        <v>278.18340000000001</v>
      </c>
      <c r="G81" s="39">
        <v>60.9497</v>
      </c>
      <c r="H81" s="39">
        <v>74.924800000000005</v>
      </c>
      <c r="I81" s="39">
        <v>21.799600000000002</v>
      </c>
      <c r="J81" s="39">
        <v>25.7197</v>
      </c>
      <c r="K81" s="39">
        <v>30.933299999999999</v>
      </c>
      <c r="L81" s="39">
        <v>351.73579999999998</v>
      </c>
      <c r="M81" s="39">
        <v>44.288400000000003</v>
      </c>
      <c r="N81" s="39">
        <v>37.057099999999998</v>
      </c>
      <c r="O81" s="39">
        <v>107.4175</v>
      </c>
      <c r="P81" s="39">
        <v>33.712000000000003</v>
      </c>
      <c r="Q81" s="39">
        <v>6.9927999999999999</v>
      </c>
      <c r="R81" s="39">
        <v>61.989100000000001</v>
      </c>
      <c r="S81" s="39">
        <v>53.335099999999997</v>
      </c>
      <c r="T81" s="39">
        <v>19.632999999999999</v>
      </c>
      <c r="U81" s="39">
        <v>28.350200000000001</v>
      </c>
      <c r="V81" s="39">
        <v>81.355800000000002</v>
      </c>
      <c r="W81" s="39">
        <v>92.100700000000003</v>
      </c>
      <c r="X81" s="39">
        <v>46.878799999999998</v>
      </c>
      <c r="Y81" s="39">
        <v>30.5581</v>
      </c>
      <c r="Z81" s="39">
        <v>43.545699999999997</v>
      </c>
      <c r="AA81" s="39">
        <v>50.932600000000001</v>
      </c>
      <c r="AB81" s="39">
        <v>100.76609999999999</v>
      </c>
      <c r="AC81" s="39">
        <v>69.275499999999994</v>
      </c>
      <c r="AD81" s="39">
        <v>31.46</v>
      </c>
      <c r="AE81" s="39" t="s">
        <v>11</v>
      </c>
      <c r="AF81" s="39">
        <v>52.763399999999997</v>
      </c>
      <c r="AG81" s="39">
        <v>21.422699999999999</v>
      </c>
      <c r="AH81" s="39">
        <v>175.03139999999999</v>
      </c>
      <c r="AI81" s="39">
        <v>11.5136</v>
      </c>
      <c r="AJ81" s="39">
        <v>7.4467999999999996</v>
      </c>
      <c r="AK81" s="39">
        <v>8.1625999999999994</v>
      </c>
      <c r="AL81" s="39">
        <v>12.0396</v>
      </c>
      <c r="AM81" s="39">
        <v>159.3537</v>
      </c>
      <c r="AN81" s="39">
        <v>706.31079999999997</v>
      </c>
      <c r="AO81" s="39">
        <v>150.51750000000001</v>
      </c>
      <c r="AP81" s="39">
        <v>235.2166</v>
      </c>
      <c r="AQ81" s="39">
        <v>233.39750000000001</v>
      </c>
      <c r="AR81" s="39">
        <v>27.5778</v>
      </c>
      <c r="AS81" s="39">
        <v>121.45740000000001</v>
      </c>
      <c r="AT81" s="39">
        <v>14.013500000000001</v>
      </c>
      <c r="AU81" s="39">
        <v>49.888100000000001</v>
      </c>
      <c r="AV81" s="39">
        <v>66.337199999999996</v>
      </c>
      <c r="AW81" s="39">
        <v>59.013800000000003</v>
      </c>
      <c r="AX81" s="39">
        <v>10.359</v>
      </c>
      <c r="AY81" s="39">
        <v>77.781800000000004</v>
      </c>
    </row>
    <row r="82" spans="1:51" x14ac:dyDescent="0.25">
      <c r="A82" s="43">
        <v>42493</v>
      </c>
      <c r="B82" s="39">
        <v>3113.5416</v>
      </c>
      <c r="C82" s="39">
        <v>62.282699999999998</v>
      </c>
      <c r="D82" s="39">
        <v>39.0749</v>
      </c>
      <c r="E82" s="39">
        <v>264.99169999999998</v>
      </c>
      <c r="F82" s="39">
        <v>282.80439999999999</v>
      </c>
      <c r="G82" s="39">
        <v>62.019399999999997</v>
      </c>
      <c r="H82" s="39">
        <v>76.877300000000005</v>
      </c>
      <c r="I82" s="39">
        <v>22.424099999999999</v>
      </c>
      <c r="J82" s="39">
        <v>26.284600000000001</v>
      </c>
      <c r="K82" s="39">
        <v>31.6571</v>
      </c>
      <c r="L82" s="39">
        <v>368.47699999999998</v>
      </c>
      <c r="M82" s="39">
        <v>44.7102</v>
      </c>
      <c r="N82" s="39">
        <v>37.444499999999998</v>
      </c>
      <c r="O82" s="39">
        <v>109.6066</v>
      </c>
      <c r="P82" s="39">
        <v>34.424500000000002</v>
      </c>
      <c r="Q82" s="39">
        <v>6.9927999999999999</v>
      </c>
      <c r="R82" s="39">
        <v>63.688600000000001</v>
      </c>
      <c r="S82" s="39">
        <v>54.883600000000001</v>
      </c>
      <c r="T82" s="39">
        <v>20.085899999999999</v>
      </c>
      <c r="U82" s="39">
        <v>29.441299999999998</v>
      </c>
      <c r="V82" s="39">
        <v>88.1083</v>
      </c>
      <c r="W82" s="39">
        <v>94.355800000000002</v>
      </c>
      <c r="X82" s="39">
        <v>48.327300000000001</v>
      </c>
      <c r="Y82" s="39">
        <v>32.049799999999998</v>
      </c>
      <c r="Z82" s="39">
        <v>45.3476</v>
      </c>
      <c r="AA82" s="39">
        <v>51.610500000000002</v>
      </c>
      <c r="AB82" s="39">
        <v>102.86239999999999</v>
      </c>
      <c r="AC82" s="39">
        <v>70.939700000000002</v>
      </c>
      <c r="AD82" s="39">
        <v>32.54</v>
      </c>
      <c r="AE82" s="39" t="s">
        <v>11</v>
      </c>
      <c r="AF82" s="39">
        <v>55.217599999999997</v>
      </c>
      <c r="AG82" s="39">
        <v>22.197900000000001</v>
      </c>
      <c r="AH82" s="39">
        <v>176.53710000000001</v>
      </c>
      <c r="AI82" s="39">
        <v>11.658300000000001</v>
      </c>
      <c r="AJ82" s="39">
        <v>7.5979999999999999</v>
      </c>
      <c r="AK82" s="39">
        <v>8.2863000000000007</v>
      </c>
      <c r="AL82" s="39">
        <v>11.9901</v>
      </c>
      <c r="AM82" s="39">
        <v>161.84630000000001</v>
      </c>
      <c r="AN82" s="39">
        <v>714.57579999999996</v>
      </c>
      <c r="AO82" s="39">
        <v>152.07159999999999</v>
      </c>
      <c r="AP82" s="39">
        <v>235.2166</v>
      </c>
      <c r="AQ82" s="39">
        <v>235.3963</v>
      </c>
      <c r="AR82" s="39">
        <v>28.230699999999999</v>
      </c>
      <c r="AS82" s="39">
        <v>122.43559999999999</v>
      </c>
      <c r="AT82" s="39">
        <v>14.2799</v>
      </c>
      <c r="AU82" s="39">
        <v>50.298099999999998</v>
      </c>
      <c r="AV82" s="39">
        <v>67.402199999999993</v>
      </c>
      <c r="AW82" s="39">
        <v>59.329799999999999</v>
      </c>
      <c r="AX82" s="39">
        <v>10.624599999999999</v>
      </c>
      <c r="AY82" s="39">
        <v>79.130700000000004</v>
      </c>
    </row>
    <row r="83" spans="1:51" x14ac:dyDescent="0.25">
      <c r="A83" s="43">
        <v>42494</v>
      </c>
      <c r="B83" s="39">
        <v>3113.5416</v>
      </c>
      <c r="C83" s="39">
        <v>63.536700000000003</v>
      </c>
      <c r="D83" s="39">
        <v>39.220700000000001</v>
      </c>
      <c r="E83" s="39">
        <v>264.99169999999998</v>
      </c>
      <c r="F83" s="39">
        <v>285.26889999999997</v>
      </c>
      <c r="G83" s="39">
        <v>63.188600000000001</v>
      </c>
      <c r="H83" s="39">
        <v>78.667000000000002</v>
      </c>
      <c r="I83" s="39">
        <v>22.424099999999999</v>
      </c>
      <c r="J83" s="39">
        <v>26.021000000000001</v>
      </c>
      <c r="K83" s="39">
        <v>31.594100000000001</v>
      </c>
      <c r="L83" s="39">
        <v>361.47300000000001</v>
      </c>
      <c r="M83" s="39">
        <v>43.233899999999998</v>
      </c>
      <c r="N83" s="39">
        <v>37.616599999999998</v>
      </c>
      <c r="O83" s="39">
        <v>110.13500000000001</v>
      </c>
      <c r="P83" s="39">
        <v>34.201900000000002</v>
      </c>
      <c r="Q83" s="39">
        <v>6.9927999999999999</v>
      </c>
      <c r="R83" s="39">
        <v>63.151899999999998</v>
      </c>
      <c r="S83" s="39">
        <v>56.036000000000001</v>
      </c>
      <c r="T83" s="39">
        <v>20.108499999999999</v>
      </c>
      <c r="U83" s="39">
        <v>29.539000000000001</v>
      </c>
      <c r="V83" s="39">
        <v>90.304900000000004</v>
      </c>
      <c r="W83" s="39">
        <v>92.9315</v>
      </c>
      <c r="X83" s="39">
        <v>47.853299999999997</v>
      </c>
      <c r="Y83" s="39">
        <v>31.643000000000001</v>
      </c>
      <c r="Z83" s="39">
        <v>44.813699999999997</v>
      </c>
      <c r="AA83" s="39">
        <v>50.977800000000002</v>
      </c>
      <c r="AB83" s="39">
        <v>102.86239999999999</v>
      </c>
      <c r="AC83" s="39">
        <v>70.919700000000006</v>
      </c>
      <c r="AD83" s="39">
        <v>34.58</v>
      </c>
      <c r="AE83" s="39" t="s">
        <v>11</v>
      </c>
      <c r="AF83" s="39">
        <v>54.972099999999998</v>
      </c>
      <c r="AG83" s="39">
        <v>22.315300000000001</v>
      </c>
      <c r="AH83" s="39">
        <v>176.53710000000001</v>
      </c>
      <c r="AI83" s="39">
        <v>11.5756</v>
      </c>
      <c r="AJ83" s="39">
        <v>7.5705</v>
      </c>
      <c r="AK83" s="39">
        <v>8.2863000000000007</v>
      </c>
      <c r="AL83" s="39">
        <v>11.916</v>
      </c>
      <c r="AM83" s="39">
        <v>162.38050000000001</v>
      </c>
      <c r="AN83" s="39">
        <v>710.78769999999997</v>
      </c>
      <c r="AO83" s="39">
        <v>151.33160000000001</v>
      </c>
      <c r="AP83" s="39">
        <v>235.2166</v>
      </c>
      <c r="AQ83" s="39">
        <v>232.0137</v>
      </c>
      <c r="AR83" s="39">
        <v>27.5778</v>
      </c>
      <c r="AS83" s="39">
        <v>121.9465</v>
      </c>
      <c r="AT83" s="39">
        <v>14.226599999999999</v>
      </c>
      <c r="AU83" s="39">
        <v>50.257100000000001</v>
      </c>
      <c r="AV83" s="39">
        <v>68.162999999999997</v>
      </c>
      <c r="AW83" s="39">
        <v>57.196800000000003</v>
      </c>
      <c r="AX83" s="39">
        <v>10.7194</v>
      </c>
      <c r="AY83" s="39">
        <v>78.980800000000002</v>
      </c>
    </row>
    <row r="84" spans="1:51" x14ac:dyDescent="0.25">
      <c r="A84" s="43">
        <v>42495</v>
      </c>
      <c r="B84" s="39">
        <v>3113.5416</v>
      </c>
      <c r="C84" s="39">
        <v>64.094099999999997</v>
      </c>
      <c r="D84" s="39">
        <v>39.366500000000002</v>
      </c>
      <c r="E84" s="39">
        <v>264.38389999999998</v>
      </c>
      <c r="F84" s="39">
        <v>297.89960000000002</v>
      </c>
      <c r="G84" s="39">
        <v>62.1935</v>
      </c>
      <c r="H84" s="39">
        <v>78.667000000000002</v>
      </c>
      <c r="I84" s="39">
        <v>22.424099999999999</v>
      </c>
      <c r="J84" s="39">
        <v>26.284600000000001</v>
      </c>
      <c r="K84" s="39">
        <v>31.625599999999999</v>
      </c>
      <c r="L84" s="39">
        <v>363.52289999999999</v>
      </c>
      <c r="M84" s="39">
        <v>42.741799999999998</v>
      </c>
      <c r="N84" s="39">
        <v>37.616599999999998</v>
      </c>
      <c r="O84" s="39">
        <v>109.68210000000001</v>
      </c>
      <c r="P84" s="39">
        <v>34.246400000000001</v>
      </c>
      <c r="Q84" s="39">
        <v>6.9927999999999999</v>
      </c>
      <c r="R84" s="39">
        <v>64.046400000000006</v>
      </c>
      <c r="S84" s="39">
        <v>56</v>
      </c>
      <c r="T84" s="39">
        <v>20.199100000000001</v>
      </c>
      <c r="U84" s="39">
        <v>29.734400000000001</v>
      </c>
      <c r="V84" s="39">
        <v>89.491299999999995</v>
      </c>
      <c r="W84" s="39">
        <v>93.1096</v>
      </c>
      <c r="X84" s="39">
        <v>47.905900000000003</v>
      </c>
      <c r="Y84" s="39">
        <v>31.416899999999998</v>
      </c>
      <c r="Z84" s="39">
        <v>45.414400000000001</v>
      </c>
      <c r="AA84" s="39">
        <v>51.9268</v>
      </c>
      <c r="AB84" s="39">
        <v>109.1512</v>
      </c>
      <c r="AC84" s="39">
        <v>70.939700000000002</v>
      </c>
      <c r="AD84" s="39">
        <v>34.380000000000003</v>
      </c>
      <c r="AE84" s="39" t="s">
        <v>11</v>
      </c>
      <c r="AF84" s="39">
        <v>55.217599999999997</v>
      </c>
      <c r="AG84" s="39">
        <v>22.4328</v>
      </c>
      <c r="AH84" s="39">
        <v>176.16069999999999</v>
      </c>
      <c r="AI84" s="39">
        <v>11.493</v>
      </c>
      <c r="AJ84" s="39">
        <v>7.5705</v>
      </c>
      <c r="AK84" s="39">
        <v>8.3018000000000001</v>
      </c>
      <c r="AL84" s="39">
        <v>11.8665</v>
      </c>
      <c r="AM84" s="39">
        <v>164.161</v>
      </c>
      <c r="AN84" s="39">
        <v>719.05269999999996</v>
      </c>
      <c r="AO84" s="39">
        <v>149.11150000000001</v>
      </c>
      <c r="AP84" s="39">
        <v>235.2166</v>
      </c>
      <c r="AQ84" s="39">
        <v>232.0137</v>
      </c>
      <c r="AR84" s="39">
        <v>27.603899999999999</v>
      </c>
      <c r="AS84" s="39">
        <v>122.2726</v>
      </c>
      <c r="AT84" s="39">
        <v>14.2799</v>
      </c>
      <c r="AU84" s="39">
        <v>50.257100000000001</v>
      </c>
      <c r="AV84" s="39">
        <v>68.162999999999997</v>
      </c>
      <c r="AW84" s="39">
        <v>56.643799999999999</v>
      </c>
      <c r="AX84" s="39">
        <v>10.795299999999999</v>
      </c>
      <c r="AY84" s="39">
        <v>79.88</v>
      </c>
    </row>
    <row r="85" spans="1:51" x14ac:dyDescent="0.25">
      <c r="A85" s="43">
        <v>42496</v>
      </c>
      <c r="B85" s="39">
        <v>3113.5416</v>
      </c>
      <c r="C85" s="39">
        <v>60.610700000000001</v>
      </c>
      <c r="D85" s="39">
        <v>37.646000000000001</v>
      </c>
      <c r="E85" s="39">
        <v>258.91390000000001</v>
      </c>
      <c r="F85" s="39">
        <v>293.58670000000001</v>
      </c>
      <c r="G85" s="39">
        <v>61.322800000000001</v>
      </c>
      <c r="H85" s="39">
        <v>75.819699999999997</v>
      </c>
      <c r="I85" s="39">
        <v>21.629300000000001</v>
      </c>
      <c r="J85" s="39">
        <v>25.192499999999999</v>
      </c>
      <c r="K85" s="39">
        <v>30.996200000000002</v>
      </c>
      <c r="L85" s="39">
        <v>345.92759999999998</v>
      </c>
      <c r="M85" s="39">
        <v>41.265500000000003</v>
      </c>
      <c r="N85" s="39">
        <v>36.798900000000003</v>
      </c>
      <c r="O85" s="39">
        <v>106.0587</v>
      </c>
      <c r="P85" s="39">
        <v>32.531799999999997</v>
      </c>
      <c r="Q85" s="39">
        <v>6.9927999999999999</v>
      </c>
      <c r="R85" s="39">
        <v>61.720700000000001</v>
      </c>
      <c r="S85" s="39">
        <v>53.6952</v>
      </c>
      <c r="T85" s="39">
        <v>19.293299999999999</v>
      </c>
      <c r="U85" s="39">
        <v>30.369399999999999</v>
      </c>
      <c r="V85" s="39">
        <v>88.433700000000002</v>
      </c>
      <c r="W85" s="39">
        <v>89.845699999999994</v>
      </c>
      <c r="X85" s="39">
        <v>47.247500000000002</v>
      </c>
      <c r="Y85" s="39">
        <v>29.8873</v>
      </c>
      <c r="Z85" s="39">
        <v>43.545699999999997</v>
      </c>
      <c r="AA85" s="39">
        <v>51.700899999999997</v>
      </c>
      <c r="AB85" s="39">
        <v>100.983</v>
      </c>
      <c r="AC85" s="39">
        <v>68.313100000000006</v>
      </c>
      <c r="AD85" s="39">
        <v>33.26</v>
      </c>
      <c r="AE85" s="39" t="s">
        <v>11</v>
      </c>
      <c r="AF85" s="39">
        <v>52.190800000000003</v>
      </c>
      <c r="AG85" s="39">
        <v>21.2348</v>
      </c>
      <c r="AH85" s="39">
        <v>174.27860000000001</v>
      </c>
      <c r="AI85" s="39">
        <v>11.1829</v>
      </c>
      <c r="AJ85" s="39">
        <v>7.3643999999999998</v>
      </c>
      <c r="AK85" s="39">
        <v>8.0853000000000002</v>
      </c>
      <c r="AL85" s="39">
        <v>11.668699999999999</v>
      </c>
      <c r="AM85" s="39">
        <v>161.13409999999999</v>
      </c>
      <c r="AN85" s="39">
        <v>719.05269999999996</v>
      </c>
      <c r="AO85" s="39">
        <v>146.44749999999999</v>
      </c>
      <c r="AP85" s="39">
        <v>235.2166</v>
      </c>
      <c r="AQ85" s="39">
        <v>226.32480000000001</v>
      </c>
      <c r="AR85" s="39">
        <v>26.141500000000001</v>
      </c>
      <c r="AS85" s="39">
        <v>118.3599</v>
      </c>
      <c r="AT85" s="39">
        <v>13.8536</v>
      </c>
      <c r="AU85" s="39">
        <v>47.264600000000002</v>
      </c>
      <c r="AV85" s="39">
        <v>65.272199999999998</v>
      </c>
      <c r="AW85" s="39">
        <v>52.930799999999998</v>
      </c>
      <c r="AX85" s="39">
        <v>10.3969</v>
      </c>
      <c r="AY85" s="39">
        <v>77.3322</v>
      </c>
    </row>
    <row r="86" spans="1:51" x14ac:dyDescent="0.25">
      <c r="A86" s="43">
        <v>42499</v>
      </c>
      <c r="B86" s="39">
        <v>3113.5416</v>
      </c>
      <c r="C86" s="39">
        <v>59.008299999999998</v>
      </c>
      <c r="D86" s="39">
        <v>35.983899999999998</v>
      </c>
      <c r="E86" s="39">
        <v>250.405</v>
      </c>
      <c r="F86" s="39">
        <v>297.5915</v>
      </c>
      <c r="G86" s="39">
        <v>59.929699999999997</v>
      </c>
      <c r="H86" s="39">
        <v>73.623199999999997</v>
      </c>
      <c r="I86" s="39">
        <v>21.061599999999999</v>
      </c>
      <c r="J86" s="39">
        <v>24.025200000000002</v>
      </c>
      <c r="K86" s="39">
        <v>29.5487</v>
      </c>
      <c r="L86" s="39">
        <v>348.49</v>
      </c>
      <c r="M86" s="39">
        <v>37.399099999999997</v>
      </c>
      <c r="N86" s="39">
        <v>35.8735</v>
      </c>
      <c r="O86" s="39">
        <v>102.6618</v>
      </c>
      <c r="P86" s="39">
        <v>29.792999999999999</v>
      </c>
      <c r="Q86" s="39">
        <v>6.9927999999999999</v>
      </c>
      <c r="R86" s="39">
        <v>60.289499999999997</v>
      </c>
      <c r="S86" s="39">
        <v>52.974899999999998</v>
      </c>
      <c r="T86" s="39">
        <v>18.0932</v>
      </c>
      <c r="U86" s="39">
        <v>28.171099999999999</v>
      </c>
      <c r="V86" s="39">
        <v>83.308300000000003</v>
      </c>
      <c r="W86" s="39">
        <v>84.860900000000001</v>
      </c>
      <c r="X86" s="39">
        <v>45.167000000000002</v>
      </c>
      <c r="Y86" s="39">
        <v>28.992999999999999</v>
      </c>
      <c r="Z86" s="39">
        <v>41.109900000000003</v>
      </c>
      <c r="AA86" s="39">
        <v>50.915399999999998</v>
      </c>
      <c r="AB86" s="39">
        <v>91.658100000000005</v>
      </c>
      <c r="AC86" s="39">
        <v>66.809299999999993</v>
      </c>
      <c r="AD86" s="39">
        <v>31.64</v>
      </c>
      <c r="AE86" s="39" t="s">
        <v>11</v>
      </c>
      <c r="AF86" s="39">
        <v>48.427799999999998</v>
      </c>
      <c r="AG86" s="39">
        <v>20.3187</v>
      </c>
      <c r="AH86" s="39">
        <v>173.5258</v>
      </c>
      <c r="AI86" s="39">
        <v>10.6868</v>
      </c>
      <c r="AJ86" s="39">
        <v>7.1582999999999997</v>
      </c>
      <c r="AK86" s="39">
        <v>7.8844000000000003</v>
      </c>
      <c r="AL86" s="39">
        <v>11.471</v>
      </c>
      <c r="AM86" s="39">
        <v>157.57320000000001</v>
      </c>
      <c r="AN86" s="39">
        <v>714.92020000000002</v>
      </c>
      <c r="AO86" s="39">
        <v>145.85550000000001</v>
      </c>
      <c r="AP86" s="39">
        <v>235.2166</v>
      </c>
      <c r="AQ86" s="39">
        <v>220.9434</v>
      </c>
      <c r="AR86" s="39">
        <v>23.529900000000001</v>
      </c>
      <c r="AS86" s="39">
        <v>116.5665</v>
      </c>
      <c r="AT86" s="39">
        <v>12.947800000000001</v>
      </c>
      <c r="AU86" s="39">
        <v>45.870899999999999</v>
      </c>
      <c r="AV86" s="39">
        <v>64.9679</v>
      </c>
      <c r="AW86" s="39">
        <v>48.348700000000001</v>
      </c>
      <c r="AX86" s="39">
        <v>10.302</v>
      </c>
      <c r="AY86" s="39">
        <v>74.634600000000006</v>
      </c>
    </row>
    <row r="87" spans="1:51" x14ac:dyDescent="0.25">
      <c r="A87" s="43">
        <v>42500</v>
      </c>
      <c r="B87" s="39">
        <v>3113.5416</v>
      </c>
      <c r="C87" s="39">
        <v>58.520699999999998</v>
      </c>
      <c r="D87" s="39">
        <v>36.012999999999998</v>
      </c>
      <c r="E87" s="39">
        <v>250.405</v>
      </c>
      <c r="F87" s="39">
        <v>312.37869999999998</v>
      </c>
      <c r="G87" s="39">
        <v>59.034100000000002</v>
      </c>
      <c r="H87" s="39">
        <v>71.182699999999997</v>
      </c>
      <c r="I87" s="39">
        <v>21.061599999999999</v>
      </c>
      <c r="J87" s="39">
        <v>24.1005</v>
      </c>
      <c r="K87" s="39">
        <v>29.706</v>
      </c>
      <c r="L87" s="39">
        <v>354.12740000000002</v>
      </c>
      <c r="M87" s="39">
        <v>36.625799999999998</v>
      </c>
      <c r="N87" s="39">
        <v>35.400100000000002</v>
      </c>
      <c r="O87" s="39">
        <v>102.5108</v>
      </c>
      <c r="P87" s="39">
        <v>30.015699999999999</v>
      </c>
      <c r="Q87" s="39">
        <v>6.9927999999999999</v>
      </c>
      <c r="R87" s="39">
        <v>60.378999999999998</v>
      </c>
      <c r="S87" s="39">
        <v>54.235399999999998</v>
      </c>
      <c r="T87" s="39">
        <v>18.138400000000001</v>
      </c>
      <c r="U87" s="39">
        <v>27.747699999999998</v>
      </c>
      <c r="V87" s="39">
        <v>83.145600000000002</v>
      </c>
      <c r="W87" s="39">
        <v>86.463099999999997</v>
      </c>
      <c r="X87" s="39">
        <v>45.430300000000003</v>
      </c>
      <c r="Y87" s="39">
        <v>28.781199999999998</v>
      </c>
      <c r="Z87" s="39">
        <v>40.976399999999998</v>
      </c>
      <c r="AA87" s="39">
        <v>50.823</v>
      </c>
      <c r="AB87" s="39">
        <v>91.513499999999993</v>
      </c>
      <c r="AC87" s="39">
        <v>67.069900000000004</v>
      </c>
      <c r="AD87" s="39">
        <v>31.87</v>
      </c>
      <c r="AE87" s="39" t="s">
        <v>11</v>
      </c>
      <c r="AF87" s="39">
        <v>48.673200000000001</v>
      </c>
      <c r="AG87" s="39">
        <v>20.4361</v>
      </c>
      <c r="AH87" s="39">
        <v>174.27860000000001</v>
      </c>
      <c r="AI87" s="39">
        <v>10.769500000000001</v>
      </c>
      <c r="AJ87" s="39">
        <v>7.1445999999999996</v>
      </c>
      <c r="AK87" s="39">
        <v>7.8844000000000003</v>
      </c>
      <c r="AL87" s="39">
        <v>11.495699999999999</v>
      </c>
      <c r="AM87" s="39">
        <v>157.39510000000001</v>
      </c>
      <c r="AN87" s="39">
        <v>701.83399999999995</v>
      </c>
      <c r="AO87" s="39">
        <v>147.77950000000001</v>
      </c>
      <c r="AP87" s="39">
        <v>235.2166</v>
      </c>
      <c r="AQ87" s="39">
        <v>221.86600000000001</v>
      </c>
      <c r="AR87" s="39">
        <v>23.477699999999999</v>
      </c>
      <c r="AS87" s="39">
        <v>116.8926</v>
      </c>
      <c r="AT87" s="39">
        <v>12.894500000000001</v>
      </c>
      <c r="AU87" s="39">
        <v>45.747900000000001</v>
      </c>
      <c r="AV87" s="39">
        <v>64.511399999999995</v>
      </c>
      <c r="AW87" s="39">
        <v>48.032699999999998</v>
      </c>
      <c r="AX87" s="39">
        <v>10.0175</v>
      </c>
      <c r="AY87" s="39">
        <v>75.683700000000002</v>
      </c>
    </row>
    <row r="88" spans="1:51" x14ac:dyDescent="0.25">
      <c r="A88" s="43">
        <v>42501</v>
      </c>
      <c r="B88" s="39">
        <v>3113.5416</v>
      </c>
      <c r="C88" s="39">
        <v>58.451000000000001</v>
      </c>
      <c r="D88" s="39">
        <v>35.517299999999999</v>
      </c>
      <c r="E88" s="39">
        <v>250.405</v>
      </c>
      <c r="F88" s="39">
        <v>324.7013</v>
      </c>
      <c r="G88" s="39">
        <v>60.277999999999999</v>
      </c>
      <c r="H88" s="39">
        <v>71.223299999999995</v>
      </c>
      <c r="I88" s="39">
        <v>21.118400000000001</v>
      </c>
      <c r="J88" s="39">
        <v>23.912199999999999</v>
      </c>
      <c r="K88" s="39">
        <v>29.485800000000001</v>
      </c>
      <c r="L88" s="39">
        <v>367.7937</v>
      </c>
      <c r="M88" s="39">
        <v>36.555500000000002</v>
      </c>
      <c r="N88" s="39">
        <v>36.260899999999999</v>
      </c>
      <c r="O88" s="39">
        <v>102.58629999999999</v>
      </c>
      <c r="P88" s="39">
        <v>29.570399999999999</v>
      </c>
      <c r="Q88" s="39">
        <v>6.9927999999999999</v>
      </c>
      <c r="R88" s="39">
        <v>60.110599999999998</v>
      </c>
      <c r="S88" s="39">
        <v>56.216099999999997</v>
      </c>
      <c r="T88" s="39">
        <v>17.911999999999999</v>
      </c>
      <c r="U88" s="39">
        <v>26.721800000000002</v>
      </c>
      <c r="V88" s="39">
        <v>82.006600000000006</v>
      </c>
      <c r="W88" s="39">
        <v>86.107100000000003</v>
      </c>
      <c r="X88" s="39">
        <v>45.351300000000002</v>
      </c>
      <c r="Y88" s="39">
        <v>28.5459</v>
      </c>
      <c r="Z88" s="39">
        <v>39.708399999999997</v>
      </c>
      <c r="AA88" s="39">
        <v>52.532499999999999</v>
      </c>
      <c r="AB88" s="39">
        <v>88.911299999999997</v>
      </c>
      <c r="AC88" s="39">
        <v>67.912099999999995</v>
      </c>
      <c r="AD88" s="39">
        <v>31.8</v>
      </c>
      <c r="AE88" s="39" t="s">
        <v>11</v>
      </c>
      <c r="AF88" s="39">
        <v>47.936999999999998</v>
      </c>
      <c r="AG88" s="39">
        <v>20.295200000000001</v>
      </c>
      <c r="AH88" s="39">
        <v>174.655</v>
      </c>
      <c r="AI88" s="39">
        <v>10.7902</v>
      </c>
      <c r="AJ88" s="39">
        <v>7.1445999999999996</v>
      </c>
      <c r="AK88" s="39">
        <v>7.9462000000000002</v>
      </c>
      <c r="AL88" s="39">
        <v>11.471</v>
      </c>
      <c r="AM88" s="39">
        <v>157.75120000000001</v>
      </c>
      <c r="AN88" s="39">
        <v>719.05269999999996</v>
      </c>
      <c r="AO88" s="39">
        <v>148.44550000000001</v>
      </c>
      <c r="AP88" s="39">
        <v>235.2166</v>
      </c>
      <c r="AQ88" s="39">
        <v>222.17349999999999</v>
      </c>
      <c r="AR88" s="39">
        <v>23.503799999999998</v>
      </c>
      <c r="AS88" s="39">
        <v>116.2405</v>
      </c>
      <c r="AT88" s="39">
        <v>12.841200000000001</v>
      </c>
      <c r="AU88" s="39">
        <v>45.419899999999998</v>
      </c>
      <c r="AV88" s="39">
        <v>63.978900000000003</v>
      </c>
      <c r="AW88" s="39">
        <v>48.032699999999998</v>
      </c>
      <c r="AX88" s="39">
        <v>10.1313</v>
      </c>
      <c r="AY88" s="39">
        <v>75.833600000000004</v>
      </c>
    </row>
    <row r="89" spans="1:51" x14ac:dyDescent="0.25">
      <c r="A89" s="43">
        <v>42502</v>
      </c>
      <c r="B89" s="39">
        <v>3113.5416</v>
      </c>
      <c r="C89" s="39">
        <v>57.336300000000001</v>
      </c>
      <c r="D89" s="39">
        <v>35.546500000000002</v>
      </c>
      <c r="E89" s="39">
        <v>249.7972</v>
      </c>
      <c r="F89" s="39">
        <v>310.22219999999999</v>
      </c>
      <c r="G89" s="39">
        <v>59.5565</v>
      </c>
      <c r="H89" s="39">
        <v>70.247100000000003</v>
      </c>
      <c r="I89" s="39">
        <v>20.891300000000001</v>
      </c>
      <c r="J89" s="39">
        <v>23.648599999999998</v>
      </c>
      <c r="K89" s="39">
        <v>29.265499999999999</v>
      </c>
      <c r="L89" s="39">
        <v>364.54790000000003</v>
      </c>
      <c r="M89" s="39">
        <v>36.485199999999999</v>
      </c>
      <c r="N89" s="39">
        <v>36.196300000000001</v>
      </c>
      <c r="O89" s="39">
        <v>102.5108</v>
      </c>
      <c r="P89" s="39">
        <v>30.126999999999999</v>
      </c>
      <c r="Q89" s="39">
        <v>6.9927999999999999</v>
      </c>
      <c r="R89" s="39">
        <v>59.752800000000001</v>
      </c>
      <c r="S89" s="39">
        <v>57.5486</v>
      </c>
      <c r="T89" s="39">
        <v>17.911999999999999</v>
      </c>
      <c r="U89" s="39">
        <v>26.249600000000001</v>
      </c>
      <c r="V89" s="39">
        <v>82.576099999999997</v>
      </c>
      <c r="W89" s="39">
        <v>86.819199999999995</v>
      </c>
      <c r="X89" s="39">
        <v>44.771900000000002</v>
      </c>
      <c r="Y89" s="39">
        <v>28.663499999999999</v>
      </c>
      <c r="Z89" s="39">
        <v>38.907499999999999</v>
      </c>
      <c r="AA89" s="39">
        <v>51.192700000000002</v>
      </c>
      <c r="AB89" s="39">
        <v>87.176400000000001</v>
      </c>
      <c r="AC89" s="39">
        <v>67.450900000000004</v>
      </c>
      <c r="AD89" s="39">
        <v>31.79</v>
      </c>
      <c r="AE89" s="39" t="s">
        <v>11</v>
      </c>
      <c r="AF89" s="39">
        <v>47.282600000000002</v>
      </c>
      <c r="AG89" s="39">
        <v>20.060300000000002</v>
      </c>
      <c r="AH89" s="39">
        <v>174.46680000000001</v>
      </c>
      <c r="AI89" s="39">
        <v>10.8522</v>
      </c>
      <c r="AJ89" s="39">
        <v>7.2682000000000002</v>
      </c>
      <c r="AK89" s="39">
        <v>8.0543999999999993</v>
      </c>
      <c r="AL89" s="39">
        <v>11.4215</v>
      </c>
      <c r="AM89" s="39">
        <v>158.46340000000001</v>
      </c>
      <c r="AN89" s="39">
        <v>739.02629999999999</v>
      </c>
      <c r="AO89" s="39">
        <v>148.44550000000001</v>
      </c>
      <c r="AP89" s="39">
        <v>235.2166</v>
      </c>
      <c r="AQ89" s="39">
        <v>223.71100000000001</v>
      </c>
      <c r="AR89" s="39">
        <v>23.294899999999998</v>
      </c>
      <c r="AS89" s="39">
        <v>116.0774</v>
      </c>
      <c r="AT89" s="39">
        <v>12.7879</v>
      </c>
      <c r="AU89" s="39">
        <v>44.805</v>
      </c>
      <c r="AV89" s="39">
        <v>63.2181</v>
      </c>
      <c r="AW89" s="39">
        <v>47.637700000000002</v>
      </c>
      <c r="AX89" s="39">
        <v>10.1882</v>
      </c>
      <c r="AY89" s="39">
        <v>75.4589</v>
      </c>
    </row>
    <row r="90" spans="1:51" x14ac:dyDescent="0.25">
      <c r="A90" s="43">
        <v>42503</v>
      </c>
      <c r="B90" s="39">
        <v>3113.5416</v>
      </c>
      <c r="C90" s="39">
        <v>57.2667</v>
      </c>
      <c r="D90" s="39">
        <v>34.992400000000004</v>
      </c>
      <c r="E90" s="39">
        <v>250.405</v>
      </c>
      <c r="F90" s="39">
        <v>303.13670000000002</v>
      </c>
      <c r="G90" s="39">
        <v>58.660899999999998</v>
      </c>
      <c r="H90" s="39">
        <v>70.247100000000003</v>
      </c>
      <c r="I90" s="39">
        <v>20.721</v>
      </c>
      <c r="J90" s="39">
        <v>23.234400000000001</v>
      </c>
      <c r="K90" s="39">
        <v>29.076699999999999</v>
      </c>
      <c r="L90" s="39">
        <v>365.74369999999999</v>
      </c>
      <c r="M90" s="39">
        <v>36.906999999999996</v>
      </c>
      <c r="N90" s="39">
        <v>35.464700000000001</v>
      </c>
      <c r="O90" s="39">
        <v>103.1147</v>
      </c>
      <c r="P90" s="39">
        <v>30.438800000000001</v>
      </c>
      <c r="Q90" s="39">
        <v>6.9927999999999999</v>
      </c>
      <c r="R90" s="39">
        <v>59.931699999999999</v>
      </c>
      <c r="S90" s="39">
        <v>56.540199999999999</v>
      </c>
      <c r="T90" s="39">
        <v>17.753499999999999</v>
      </c>
      <c r="U90" s="39">
        <v>26.0868</v>
      </c>
      <c r="V90" s="39">
        <v>80.948999999999998</v>
      </c>
      <c r="W90" s="39">
        <v>87.8874</v>
      </c>
      <c r="X90" s="39">
        <v>44.719200000000001</v>
      </c>
      <c r="Y90" s="39">
        <v>28.992999999999999</v>
      </c>
      <c r="Z90" s="39">
        <v>39.074399999999997</v>
      </c>
      <c r="AA90" s="39">
        <v>50.083799999999997</v>
      </c>
      <c r="AB90" s="39">
        <v>89.344999999999999</v>
      </c>
      <c r="AC90" s="39">
        <v>67.130099999999999</v>
      </c>
      <c r="AD90" s="39">
        <v>31.55</v>
      </c>
      <c r="AE90" s="39" t="s">
        <v>11</v>
      </c>
      <c r="AF90" s="39">
        <v>47.773400000000002</v>
      </c>
      <c r="AG90" s="39">
        <v>20.154599999999999</v>
      </c>
      <c r="AH90" s="39">
        <v>172.96119999999999</v>
      </c>
      <c r="AI90" s="39">
        <v>10.8108</v>
      </c>
      <c r="AJ90" s="39">
        <v>7.1719999999999997</v>
      </c>
      <c r="AK90" s="39">
        <v>7.9462000000000002</v>
      </c>
      <c r="AL90" s="39">
        <v>11.471</v>
      </c>
      <c r="AM90" s="39">
        <v>158.46340000000001</v>
      </c>
      <c r="AN90" s="39">
        <v>737.64890000000003</v>
      </c>
      <c r="AO90" s="39">
        <v>146.5215</v>
      </c>
      <c r="AP90" s="39">
        <v>235.2166</v>
      </c>
      <c r="AQ90" s="39">
        <v>222.0197</v>
      </c>
      <c r="AR90" s="39">
        <v>23.268799999999999</v>
      </c>
      <c r="AS90" s="39">
        <v>116.40349999999999</v>
      </c>
      <c r="AT90" s="39">
        <v>12.7347</v>
      </c>
      <c r="AU90" s="39">
        <v>44.682099999999998</v>
      </c>
      <c r="AV90" s="39">
        <v>63.3703</v>
      </c>
      <c r="AW90" s="39">
        <v>46.926699999999997</v>
      </c>
      <c r="AX90" s="39">
        <v>10.1503</v>
      </c>
      <c r="AY90" s="39">
        <v>74.934299999999993</v>
      </c>
    </row>
    <row r="91" spans="1:51" x14ac:dyDescent="0.25">
      <c r="A91" s="43">
        <v>42506</v>
      </c>
      <c r="B91" s="39">
        <v>3113.5416</v>
      </c>
      <c r="C91" s="39">
        <v>58.1723</v>
      </c>
      <c r="D91" s="39">
        <v>35.4298</v>
      </c>
      <c r="E91" s="39">
        <v>251.0128</v>
      </c>
      <c r="F91" s="39">
        <v>307.44959999999998</v>
      </c>
      <c r="G91" s="39">
        <v>58.660899999999998</v>
      </c>
      <c r="H91" s="39">
        <v>71.101299999999995</v>
      </c>
      <c r="I91" s="39">
        <v>20.891300000000001</v>
      </c>
      <c r="J91" s="39">
        <v>23.535599999999999</v>
      </c>
      <c r="K91" s="39">
        <v>29.171099999999999</v>
      </c>
      <c r="L91" s="39">
        <v>365.5729</v>
      </c>
      <c r="M91" s="39">
        <v>36.696100000000001</v>
      </c>
      <c r="N91" s="39">
        <v>35.593800000000002</v>
      </c>
      <c r="O91" s="39">
        <v>102.3312</v>
      </c>
      <c r="P91" s="39">
        <v>30.639199999999999</v>
      </c>
      <c r="Q91" s="39">
        <v>6.9927999999999999</v>
      </c>
      <c r="R91" s="39">
        <v>60.200099999999999</v>
      </c>
      <c r="S91" s="39">
        <v>58.701000000000001</v>
      </c>
      <c r="T91" s="39">
        <v>18.002600000000001</v>
      </c>
      <c r="U91" s="39">
        <v>26.868400000000001</v>
      </c>
      <c r="V91" s="39">
        <v>80.867599999999996</v>
      </c>
      <c r="W91" s="39">
        <v>90.083100000000002</v>
      </c>
      <c r="X91" s="39">
        <v>45.983400000000003</v>
      </c>
      <c r="Y91" s="39">
        <v>29.228300000000001</v>
      </c>
      <c r="Z91" s="39">
        <v>40.275599999999997</v>
      </c>
      <c r="AA91" s="39">
        <v>50.13</v>
      </c>
      <c r="AB91" s="39">
        <v>90.718400000000003</v>
      </c>
      <c r="AC91" s="39">
        <v>67.831900000000005</v>
      </c>
      <c r="AD91" s="39">
        <v>31.92</v>
      </c>
      <c r="AE91" s="39" t="s">
        <v>11</v>
      </c>
      <c r="AF91" s="39">
        <v>49.000500000000002</v>
      </c>
      <c r="AG91" s="39">
        <v>20.626000000000001</v>
      </c>
      <c r="AH91" s="39">
        <v>173.14940000000001</v>
      </c>
      <c r="AI91" s="39">
        <v>10.748799999999999</v>
      </c>
      <c r="AJ91" s="39">
        <v>7.2131999999999996</v>
      </c>
      <c r="AK91" s="39">
        <v>7.9617000000000004</v>
      </c>
      <c r="AL91" s="39">
        <v>11.5451</v>
      </c>
      <c r="AM91" s="39">
        <v>159.5317</v>
      </c>
      <c r="AN91" s="39">
        <v>744.53629999999998</v>
      </c>
      <c r="AO91" s="39">
        <v>147.11349999999999</v>
      </c>
      <c r="AP91" s="39">
        <v>235.2166</v>
      </c>
      <c r="AQ91" s="39">
        <v>224.01849999999999</v>
      </c>
      <c r="AR91" s="39">
        <v>23.321000000000002</v>
      </c>
      <c r="AS91" s="39">
        <v>117.8708</v>
      </c>
      <c r="AT91" s="39">
        <v>12.7879</v>
      </c>
      <c r="AU91" s="39">
        <v>44.723100000000002</v>
      </c>
      <c r="AV91" s="39">
        <v>64.055000000000007</v>
      </c>
      <c r="AW91" s="39">
        <v>47.242699999999999</v>
      </c>
      <c r="AX91" s="39">
        <v>10.1503</v>
      </c>
      <c r="AY91" s="39">
        <v>75.533799999999999</v>
      </c>
    </row>
    <row r="92" spans="1:51" x14ac:dyDescent="0.25">
      <c r="A92" s="43">
        <v>42507</v>
      </c>
      <c r="B92" s="39">
        <v>3113.5416</v>
      </c>
      <c r="C92" s="39">
        <v>57.545299999999997</v>
      </c>
      <c r="D92" s="39">
        <v>35.342300000000002</v>
      </c>
      <c r="E92" s="39">
        <v>249.7972</v>
      </c>
      <c r="F92" s="39">
        <v>297.89960000000002</v>
      </c>
      <c r="G92" s="39">
        <v>59.457000000000001</v>
      </c>
      <c r="H92" s="39">
        <v>70.328500000000005</v>
      </c>
      <c r="I92" s="39">
        <v>20.777799999999999</v>
      </c>
      <c r="J92" s="39">
        <v>23.4603</v>
      </c>
      <c r="K92" s="39">
        <v>29.045200000000001</v>
      </c>
      <c r="L92" s="39">
        <v>368.30610000000001</v>
      </c>
      <c r="M92" s="39">
        <v>37.258499999999998</v>
      </c>
      <c r="N92" s="39">
        <v>36.820399999999999</v>
      </c>
      <c r="O92" s="39">
        <v>101.1559</v>
      </c>
      <c r="P92" s="39">
        <v>30.372</v>
      </c>
      <c r="Q92" s="39">
        <v>6.9927999999999999</v>
      </c>
      <c r="R92" s="39">
        <v>59.931699999999999</v>
      </c>
      <c r="S92" s="39">
        <v>55.82</v>
      </c>
      <c r="T92" s="39">
        <v>18.1158</v>
      </c>
      <c r="U92" s="39">
        <v>26.819600000000001</v>
      </c>
      <c r="V92" s="39">
        <v>82.169300000000007</v>
      </c>
      <c r="W92" s="39">
        <v>88.362099999999998</v>
      </c>
      <c r="X92" s="39">
        <v>45.088000000000001</v>
      </c>
      <c r="Y92" s="39">
        <v>28.992999999999999</v>
      </c>
      <c r="Z92" s="39">
        <v>39.708399999999997</v>
      </c>
      <c r="AA92" s="39">
        <v>49.529400000000003</v>
      </c>
      <c r="AB92" s="39">
        <v>93.826700000000002</v>
      </c>
      <c r="AC92" s="39">
        <v>67.491</v>
      </c>
      <c r="AD92" s="39">
        <v>31.97</v>
      </c>
      <c r="AE92" s="39" t="s">
        <v>11</v>
      </c>
      <c r="AF92" s="39">
        <v>49.164099999999998</v>
      </c>
      <c r="AG92" s="39">
        <v>20.508199999999999</v>
      </c>
      <c r="AH92" s="39">
        <v>170.89089999999999</v>
      </c>
      <c r="AI92" s="39">
        <v>10.8522</v>
      </c>
      <c r="AJ92" s="39">
        <v>7.1994999999999996</v>
      </c>
      <c r="AK92" s="39">
        <v>7.9153000000000002</v>
      </c>
      <c r="AL92" s="39">
        <v>11.7676</v>
      </c>
      <c r="AM92" s="39">
        <v>158.2362</v>
      </c>
      <c r="AN92" s="39">
        <v>743.84760000000006</v>
      </c>
      <c r="AO92" s="39">
        <v>147.1875</v>
      </c>
      <c r="AP92" s="39">
        <v>235.2166</v>
      </c>
      <c r="AQ92" s="39">
        <v>223.096</v>
      </c>
      <c r="AR92" s="39">
        <v>24.078399999999998</v>
      </c>
      <c r="AS92" s="39">
        <v>117.20480000000001</v>
      </c>
      <c r="AT92" s="39">
        <v>12.7879</v>
      </c>
      <c r="AU92" s="39">
        <v>44.313099999999999</v>
      </c>
      <c r="AV92" s="39">
        <v>63.2181</v>
      </c>
      <c r="AW92" s="39">
        <v>47.558700000000002</v>
      </c>
      <c r="AX92" s="39">
        <v>10.093299999999999</v>
      </c>
      <c r="AY92" s="39">
        <v>75.084199999999996</v>
      </c>
    </row>
    <row r="93" spans="1:51" x14ac:dyDescent="0.25">
      <c r="A93" s="43">
        <v>42508</v>
      </c>
      <c r="B93" s="39">
        <v>3113.5416</v>
      </c>
      <c r="C93" s="39">
        <v>55.664299999999997</v>
      </c>
      <c r="D93" s="39">
        <v>34.584200000000003</v>
      </c>
      <c r="E93" s="39">
        <v>246.75829999999999</v>
      </c>
      <c r="F93" s="39">
        <v>306.83350000000002</v>
      </c>
      <c r="G93" s="39">
        <v>58.636099999999999</v>
      </c>
      <c r="H93" s="39">
        <v>69.270899999999997</v>
      </c>
      <c r="I93" s="39">
        <v>20.153300000000002</v>
      </c>
      <c r="J93" s="39">
        <v>22.7072</v>
      </c>
      <c r="K93" s="39">
        <v>29.422799999999999</v>
      </c>
      <c r="L93" s="39">
        <v>358.22730000000001</v>
      </c>
      <c r="M93" s="39">
        <v>35.782200000000003</v>
      </c>
      <c r="N93" s="39">
        <v>35.679900000000004</v>
      </c>
      <c r="O93" s="39">
        <v>95.749399999999994</v>
      </c>
      <c r="P93" s="39">
        <v>29.169499999999999</v>
      </c>
      <c r="Q93" s="39">
        <v>6.9927999999999999</v>
      </c>
      <c r="R93" s="39">
        <v>59.484499999999997</v>
      </c>
      <c r="S93" s="39">
        <v>55.279800000000002</v>
      </c>
      <c r="T93" s="39">
        <v>17.730799999999999</v>
      </c>
      <c r="U93" s="39">
        <v>25.940200000000001</v>
      </c>
      <c r="V93" s="39">
        <v>79.321899999999999</v>
      </c>
      <c r="W93" s="39">
        <v>85.157600000000002</v>
      </c>
      <c r="X93" s="39">
        <v>44.376899999999999</v>
      </c>
      <c r="Y93" s="39">
        <v>28.710599999999999</v>
      </c>
      <c r="Z93" s="39">
        <v>38.640599999999999</v>
      </c>
      <c r="AA93" s="39">
        <v>49.2059</v>
      </c>
      <c r="AB93" s="39">
        <v>91.007499999999993</v>
      </c>
      <c r="AC93" s="39">
        <v>66.207700000000003</v>
      </c>
      <c r="AD93" s="39">
        <v>30.4</v>
      </c>
      <c r="AE93" s="39" t="s">
        <v>11</v>
      </c>
      <c r="AF93" s="39">
        <v>47.273099999999999</v>
      </c>
      <c r="AG93" s="39">
        <v>20.201699999999999</v>
      </c>
      <c r="AH93" s="39">
        <v>171.83189999999999</v>
      </c>
      <c r="AI93" s="39">
        <v>10.6455</v>
      </c>
      <c r="AJ93" s="39">
        <v>7.1170999999999998</v>
      </c>
      <c r="AK93" s="39">
        <v>7.8997999999999999</v>
      </c>
      <c r="AL93" s="39">
        <v>11.619300000000001</v>
      </c>
      <c r="AM93" s="39">
        <v>156.38550000000001</v>
      </c>
      <c r="AN93" s="39">
        <v>745.56949999999995</v>
      </c>
      <c r="AO93" s="39">
        <v>146.6695</v>
      </c>
      <c r="AP93" s="39">
        <v>235.2166</v>
      </c>
      <c r="AQ93" s="39">
        <v>221.55850000000001</v>
      </c>
      <c r="AR93" s="39">
        <v>24.235099999999999</v>
      </c>
      <c r="AS93" s="39">
        <v>115.37350000000001</v>
      </c>
      <c r="AT93" s="39">
        <v>12.4682</v>
      </c>
      <c r="AU93" s="39">
        <v>43.575299999999999</v>
      </c>
      <c r="AV93" s="39">
        <v>60.707700000000003</v>
      </c>
      <c r="AW93" s="39">
        <v>46.610700000000001</v>
      </c>
      <c r="AX93" s="39">
        <v>9.8467000000000002</v>
      </c>
      <c r="AY93" s="39">
        <v>73.885300000000001</v>
      </c>
    </row>
    <row r="94" spans="1:51" x14ac:dyDescent="0.25">
      <c r="A94" s="43">
        <v>42509</v>
      </c>
      <c r="B94" s="39">
        <v>3113.5416</v>
      </c>
      <c r="C94" s="39">
        <v>55.803600000000003</v>
      </c>
      <c r="D94" s="39">
        <v>34.671599999999998</v>
      </c>
      <c r="E94" s="39">
        <v>246.1506</v>
      </c>
      <c r="F94" s="39">
        <v>310.53030000000001</v>
      </c>
      <c r="G94" s="39">
        <v>58.188299999999998</v>
      </c>
      <c r="H94" s="39">
        <v>69.270899999999997</v>
      </c>
      <c r="I94" s="39">
        <v>20.096499999999999</v>
      </c>
      <c r="J94" s="39">
        <v>22.7072</v>
      </c>
      <c r="K94" s="39">
        <v>29.297000000000001</v>
      </c>
      <c r="L94" s="39">
        <v>354.46899999999999</v>
      </c>
      <c r="M94" s="39">
        <v>35.782200000000003</v>
      </c>
      <c r="N94" s="39">
        <v>35.184899999999999</v>
      </c>
      <c r="O94" s="39">
        <v>95.200900000000004</v>
      </c>
      <c r="P94" s="39">
        <v>29.280899999999999</v>
      </c>
      <c r="Q94" s="39">
        <v>6.9927999999999999</v>
      </c>
      <c r="R94" s="39">
        <v>59.305599999999998</v>
      </c>
      <c r="S94" s="39">
        <v>55.495800000000003</v>
      </c>
      <c r="T94" s="39">
        <v>17.730799999999999</v>
      </c>
      <c r="U94" s="39">
        <v>26.314800000000002</v>
      </c>
      <c r="V94" s="39">
        <v>78.426900000000003</v>
      </c>
      <c r="W94" s="39">
        <v>85.335599999999999</v>
      </c>
      <c r="X94" s="39">
        <v>44.0608</v>
      </c>
      <c r="Y94" s="39">
        <v>28.828299999999999</v>
      </c>
      <c r="Z94" s="39">
        <v>39.174500000000002</v>
      </c>
      <c r="AA94" s="39">
        <v>48.6053</v>
      </c>
      <c r="AB94" s="39">
        <v>91.079800000000006</v>
      </c>
      <c r="AC94" s="39">
        <v>66.408199999999994</v>
      </c>
      <c r="AD94" s="39">
        <v>30.43</v>
      </c>
      <c r="AE94" s="39" t="s">
        <v>11</v>
      </c>
      <c r="AF94" s="39">
        <v>47.273099999999999</v>
      </c>
      <c r="AG94" s="39">
        <v>20.4846</v>
      </c>
      <c r="AH94" s="39">
        <v>169.3852</v>
      </c>
      <c r="AI94" s="39">
        <v>10.7281</v>
      </c>
      <c r="AJ94" s="39">
        <v>7.1032999999999999</v>
      </c>
      <c r="AK94" s="39">
        <v>7.8844000000000003</v>
      </c>
      <c r="AL94" s="39">
        <v>11.569900000000001</v>
      </c>
      <c r="AM94" s="39">
        <v>154.34970000000001</v>
      </c>
      <c r="AN94" s="39">
        <v>751.76819999999998</v>
      </c>
      <c r="AO94" s="39">
        <v>146.59549999999999</v>
      </c>
      <c r="AP94" s="39">
        <v>235.2166</v>
      </c>
      <c r="AQ94" s="39">
        <v>221.55850000000001</v>
      </c>
      <c r="AR94" s="39">
        <v>24</v>
      </c>
      <c r="AS94" s="39">
        <v>119.7021</v>
      </c>
      <c r="AT94" s="39">
        <v>12.5748</v>
      </c>
      <c r="AU94" s="39">
        <v>43.042400000000001</v>
      </c>
      <c r="AV94" s="39">
        <v>60.555500000000002</v>
      </c>
      <c r="AW94" s="39">
        <v>46.610700000000001</v>
      </c>
      <c r="AX94" s="39">
        <v>9.8846000000000007</v>
      </c>
      <c r="AY94" s="39">
        <v>73.510599999999997</v>
      </c>
    </row>
    <row r="95" spans="1:51" x14ac:dyDescent="0.25">
      <c r="A95" s="43">
        <v>42510</v>
      </c>
      <c r="B95" s="39">
        <v>3113.5416</v>
      </c>
      <c r="C95" s="39">
        <v>56.2913</v>
      </c>
      <c r="D95" s="39">
        <v>35.342300000000002</v>
      </c>
      <c r="E95" s="39">
        <v>246.75829999999999</v>
      </c>
      <c r="F95" s="39">
        <v>308.68189999999998</v>
      </c>
      <c r="G95" s="39">
        <v>58.337499999999999</v>
      </c>
      <c r="H95" s="39">
        <v>69.514899999999997</v>
      </c>
      <c r="I95" s="39">
        <v>20.210100000000001</v>
      </c>
      <c r="J95" s="39">
        <v>23.013500000000001</v>
      </c>
      <c r="K95" s="39">
        <v>29.485800000000001</v>
      </c>
      <c r="L95" s="39">
        <v>355.32319999999999</v>
      </c>
      <c r="M95" s="39">
        <v>35.993099999999998</v>
      </c>
      <c r="N95" s="39">
        <v>35.206400000000002</v>
      </c>
      <c r="O95" s="39">
        <v>95.984499999999997</v>
      </c>
      <c r="P95" s="39">
        <v>29.681699999999999</v>
      </c>
      <c r="Q95" s="39">
        <v>6.9927999999999999</v>
      </c>
      <c r="R95" s="39">
        <v>59.573900000000002</v>
      </c>
      <c r="S95" s="39">
        <v>55.82</v>
      </c>
      <c r="T95" s="39">
        <v>17.844100000000001</v>
      </c>
      <c r="U95" s="39">
        <v>26.9498</v>
      </c>
      <c r="V95" s="39">
        <v>78.915099999999995</v>
      </c>
      <c r="W95" s="39">
        <v>85.572999999999993</v>
      </c>
      <c r="X95" s="39">
        <v>44.429499999999997</v>
      </c>
      <c r="Y95" s="39">
        <v>28.9224</v>
      </c>
      <c r="Z95" s="39">
        <v>40.409100000000002</v>
      </c>
      <c r="AA95" s="39">
        <v>49.252099999999999</v>
      </c>
      <c r="AB95" s="39">
        <v>89.2727</v>
      </c>
      <c r="AC95" s="39">
        <v>66.749099999999999</v>
      </c>
      <c r="AD95" s="39">
        <v>30.64</v>
      </c>
      <c r="AE95" s="39" t="s">
        <v>11</v>
      </c>
      <c r="AF95" s="39">
        <v>48.177500000000002</v>
      </c>
      <c r="AG95" s="39">
        <v>21.0032</v>
      </c>
      <c r="AH95" s="39">
        <v>169.3852</v>
      </c>
      <c r="AI95" s="39">
        <v>10.769500000000001</v>
      </c>
      <c r="AJ95" s="39">
        <v>7.1307999999999998</v>
      </c>
      <c r="AK95" s="39">
        <v>7.9306999999999999</v>
      </c>
      <c r="AL95" s="39">
        <v>11.619300000000001</v>
      </c>
      <c r="AM95" s="39">
        <v>155.83029999999999</v>
      </c>
      <c r="AN95" s="39">
        <v>751.07939999999996</v>
      </c>
      <c r="AO95" s="39">
        <v>146.59549999999999</v>
      </c>
      <c r="AP95" s="39">
        <v>235.2166</v>
      </c>
      <c r="AQ95" s="39">
        <v>221.86600000000001</v>
      </c>
      <c r="AR95" s="39">
        <v>24.156700000000001</v>
      </c>
      <c r="AS95" s="39">
        <v>118.7032</v>
      </c>
      <c r="AT95" s="39">
        <v>12.5748</v>
      </c>
      <c r="AU95" s="39">
        <v>42.714399999999998</v>
      </c>
      <c r="AV95" s="39">
        <v>61.164099999999998</v>
      </c>
      <c r="AW95" s="39">
        <v>46.847700000000003</v>
      </c>
      <c r="AX95" s="39">
        <v>9.9794999999999998</v>
      </c>
      <c r="AY95" s="39">
        <v>73.660499999999999</v>
      </c>
    </row>
    <row r="96" spans="1:51" x14ac:dyDescent="0.25">
      <c r="A96" s="43">
        <v>42513</v>
      </c>
      <c r="B96" s="39">
        <v>3113.5416</v>
      </c>
      <c r="C96" s="39">
        <v>56.709299999999999</v>
      </c>
      <c r="D96" s="39">
        <v>35.604799999999997</v>
      </c>
      <c r="E96" s="39">
        <v>247.97389999999999</v>
      </c>
      <c r="F96" s="39">
        <v>307.44959999999998</v>
      </c>
      <c r="G96" s="39">
        <v>58.735599999999998</v>
      </c>
      <c r="H96" s="39">
        <v>70.003100000000003</v>
      </c>
      <c r="I96" s="39">
        <v>20.210100000000001</v>
      </c>
      <c r="J96" s="39">
        <v>23.166699999999999</v>
      </c>
      <c r="K96" s="39">
        <v>29.706</v>
      </c>
      <c r="L96" s="39">
        <v>363.52289999999999</v>
      </c>
      <c r="M96" s="39">
        <v>36.696100000000001</v>
      </c>
      <c r="N96" s="39">
        <v>35.314</v>
      </c>
      <c r="O96" s="39">
        <v>98.256699999999995</v>
      </c>
      <c r="P96" s="39">
        <v>30.060199999999998</v>
      </c>
      <c r="Q96" s="39">
        <v>6.9927999999999999</v>
      </c>
      <c r="R96" s="39">
        <v>60.289499999999997</v>
      </c>
      <c r="S96" s="39">
        <v>57.332500000000003</v>
      </c>
      <c r="T96" s="39">
        <v>18.138400000000001</v>
      </c>
      <c r="U96" s="39">
        <v>27.096399999999999</v>
      </c>
      <c r="V96" s="39">
        <v>82.087999999999994</v>
      </c>
      <c r="W96" s="39">
        <v>86.641199999999998</v>
      </c>
      <c r="X96" s="39">
        <v>45.272300000000001</v>
      </c>
      <c r="Y96" s="39">
        <v>29.016500000000001</v>
      </c>
      <c r="Z96" s="39">
        <v>41.710500000000003</v>
      </c>
      <c r="AA96" s="39">
        <v>49.252099999999999</v>
      </c>
      <c r="AB96" s="39">
        <v>91.369</v>
      </c>
      <c r="AC96" s="39">
        <v>67.150099999999995</v>
      </c>
      <c r="AD96" s="39">
        <v>31.61</v>
      </c>
      <c r="AE96" s="39" t="s">
        <v>11</v>
      </c>
      <c r="AF96" s="39">
        <v>48.753</v>
      </c>
      <c r="AG96" s="39">
        <v>21.0032</v>
      </c>
      <c r="AH96" s="39">
        <v>166.93860000000001</v>
      </c>
      <c r="AI96" s="39">
        <v>10.7902</v>
      </c>
      <c r="AJ96" s="39">
        <v>7.1719999999999997</v>
      </c>
      <c r="AK96" s="39">
        <v>7.9617000000000004</v>
      </c>
      <c r="AL96" s="39">
        <v>11.619300000000001</v>
      </c>
      <c r="AM96" s="39">
        <v>155.64519999999999</v>
      </c>
      <c r="AN96" s="39">
        <v>723.71370000000002</v>
      </c>
      <c r="AO96" s="39">
        <v>146.29949999999999</v>
      </c>
      <c r="AP96" s="39">
        <v>235.2166</v>
      </c>
      <c r="AQ96" s="39">
        <v>223.24969999999999</v>
      </c>
      <c r="AR96" s="39">
        <v>24.235099999999999</v>
      </c>
      <c r="AS96" s="39">
        <v>118.3702</v>
      </c>
      <c r="AT96" s="39">
        <v>12.5748</v>
      </c>
      <c r="AU96" s="39">
        <v>43.042400000000001</v>
      </c>
      <c r="AV96" s="39">
        <v>62.000900000000001</v>
      </c>
      <c r="AW96" s="39">
        <v>47.084699999999998</v>
      </c>
      <c r="AX96" s="39">
        <v>9.9794999999999998</v>
      </c>
      <c r="AY96" s="39">
        <v>74.409800000000004</v>
      </c>
    </row>
    <row r="97" spans="1:51" x14ac:dyDescent="0.25">
      <c r="A97" s="43">
        <v>42514</v>
      </c>
      <c r="B97" s="39">
        <v>3113.5416</v>
      </c>
      <c r="C97" s="39">
        <v>57.405999999999999</v>
      </c>
      <c r="D97" s="39">
        <v>34.992400000000004</v>
      </c>
      <c r="E97" s="39">
        <v>246.75829999999999</v>
      </c>
      <c r="F97" s="39">
        <v>299.43990000000002</v>
      </c>
      <c r="G97" s="39">
        <v>58.387300000000003</v>
      </c>
      <c r="H97" s="39">
        <v>70.043700000000001</v>
      </c>
      <c r="I97" s="39">
        <v>19.983000000000001</v>
      </c>
      <c r="J97" s="39">
        <v>22.975200000000001</v>
      </c>
      <c r="K97" s="39">
        <v>29.8005</v>
      </c>
      <c r="L97" s="39">
        <v>357.03149999999999</v>
      </c>
      <c r="M97" s="39">
        <v>35.852499999999999</v>
      </c>
      <c r="N97" s="39">
        <v>35.421599999999998</v>
      </c>
      <c r="O97" s="39">
        <v>96.219499999999996</v>
      </c>
      <c r="P97" s="39">
        <v>29.948899999999998</v>
      </c>
      <c r="Q97" s="39">
        <v>6.9927999999999999</v>
      </c>
      <c r="R97" s="39">
        <v>59.484499999999997</v>
      </c>
      <c r="S97" s="39">
        <v>55.779000000000003</v>
      </c>
      <c r="T97" s="39">
        <v>17.889399999999998</v>
      </c>
      <c r="U97" s="39">
        <v>26.607900000000001</v>
      </c>
      <c r="V97" s="39">
        <v>83.552400000000006</v>
      </c>
      <c r="W97" s="39">
        <v>86.047700000000006</v>
      </c>
      <c r="X97" s="39">
        <v>44.877299999999998</v>
      </c>
      <c r="Y97" s="39">
        <v>28.851800000000001</v>
      </c>
      <c r="Z97" s="39">
        <v>40.409100000000002</v>
      </c>
      <c r="AA97" s="39">
        <v>48.743899999999996</v>
      </c>
      <c r="AB97" s="39">
        <v>93.320700000000002</v>
      </c>
      <c r="AC97" s="39">
        <v>67.9923</v>
      </c>
      <c r="AD97" s="39">
        <v>31.05</v>
      </c>
      <c r="AE97" s="39" t="s">
        <v>11</v>
      </c>
      <c r="AF97" s="39">
        <v>48.095300000000002</v>
      </c>
      <c r="AG97" s="39">
        <v>20.602499999999999</v>
      </c>
      <c r="AH97" s="39">
        <v>163.36269999999999</v>
      </c>
      <c r="AI97" s="39">
        <v>10.6661</v>
      </c>
      <c r="AJ97" s="39">
        <v>7.1307999999999998</v>
      </c>
      <c r="AK97" s="39">
        <v>7.9306999999999999</v>
      </c>
      <c r="AL97" s="39">
        <v>11.569900000000001</v>
      </c>
      <c r="AM97" s="39">
        <v>155.64519999999999</v>
      </c>
      <c r="AN97" s="39">
        <v>714.09870000000001</v>
      </c>
      <c r="AO97" s="39">
        <v>146.29949999999999</v>
      </c>
      <c r="AP97" s="39">
        <v>235.2166</v>
      </c>
      <c r="AQ97" s="39">
        <v>222.63470000000001</v>
      </c>
      <c r="AR97" s="39">
        <v>23.477699999999999</v>
      </c>
      <c r="AS97" s="39">
        <v>116.7054</v>
      </c>
      <c r="AT97" s="39">
        <v>12.414999999999999</v>
      </c>
      <c r="AU97" s="39">
        <v>42.1815</v>
      </c>
      <c r="AV97" s="39">
        <v>62.989899999999999</v>
      </c>
      <c r="AW97" s="39">
        <v>46.215699999999998</v>
      </c>
      <c r="AX97" s="39">
        <v>9.8657000000000004</v>
      </c>
      <c r="AY97" s="39">
        <v>73.435699999999997</v>
      </c>
    </row>
    <row r="98" spans="1:51" x14ac:dyDescent="0.25">
      <c r="A98" s="43">
        <v>42515</v>
      </c>
      <c r="B98" s="39">
        <v>3113.5416</v>
      </c>
      <c r="C98" s="39">
        <v>56.360999999999997</v>
      </c>
      <c r="D98" s="39">
        <v>34.846600000000002</v>
      </c>
      <c r="E98" s="39">
        <v>247.36609999999999</v>
      </c>
      <c r="F98" s="39">
        <v>298.82380000000001</v>
      </c>
      <c r="G98" s="39">
        <v>58.238</v>
      </c>
      <c r="H98" s="39">
        <v>69.799700000000001</v>
      </c>
      <c r="I98" s="39">
        <v>19.983000000000001</v>
      </c>
      <c r="J98" s="39">
        <v>22.7455</v>
      </c>
      <c r="K98" s="39">
        <v>29.4755</v>
      </c>
      <c r="L98" s="39">
        <v>352.5899</v>
      </c>
      <c r="M98" s="39">
        <v>35.782200000000003</v>
      </c>
      <c r="N98" s="39">
        <v>35.184899999999999</v>
      </c>
      <c r="O98" s="39">
        <v>96.219499999999996</v>
      </c>
      <c r="P98" s="39">
        <v>29.815300000000001</v>
      </c>
      <c r="Q98" s="39">
        <v>6.9927999999999999</v>
      </c>
      <c r="R98" s="39">
        <v>59.752800000000001</v>
      </c>
      <c r="S98" s="39">
        <v>56.259799999999998</v>
      </c>
      <c r="T98" s="39">
        <v>17.844100000000001</v>
      </c>
      <c r="U98" s="39">
        <v>26.526399999999999</v>
      </c>
      <c r="V98" s="39">
        <v>82.657399999999996</v>
      </c>
      <c r="W98" s="39">
        <v>86.937899999999999</v>
      </c>
      <c r="X98" s="39">
        <v>46.615499999999997</v>
      </c>
      <c r="Y98" s="39">
        <v>28.5929</v>
      </c>
      <c r="Z98" s="39">
        <v>40.609299999999998</v>
      </c>
      <c r="AA98" s="39">
        <v>48.651499999999999</v>
      </c>
      <c r="AB98" s="39">
        <v>91.296700000000001</v>
      </c>
      <c r="AC98" s="39">
        <v>67.049899999999994</v>
      </c>
      <c r="AD98" s="39">
        <v>31.2</v>
      </c>
      <c r="AE98" s="39" t="s">
        <v>11</v>
      </c>
      <c r="AF98" s="39">
        <v>47.848599999999998</v>
      </c>
      <c r="AG98" s="39">
        <v>20.7439</v>
      </c>
      <c r="AH98" s="39">
        <v>166.75040000000001</v>
      </c>
      <c r="AI98" s="39">
        <v>10.6868</v>
      </c>
      <c r="AJ98" s="39">
        <v>7.1170999999999998</v>
      </c>
      <c r="AK98" s="39">
        <v>7.9462000000000002</v>
      </c>
      <c r="AL98" s="39">
        <v>11.644</v>
      </c>
      <c r="AM98" s="39">
        <v>153.60939999999999</v>
      </c>
      <c r="AN98" s="39">
        <v>707.07230000000004</v>
      </c>
      <c r="AO98" s="39">
        <v>146.37350000000001</v>
      </c>
      <c r="AP98" s="39">
        <v>235.2166</v>
      </c>
      <c r="AQ98" s="39">
        <v>222.48099999999999</v>
      </c>
      <c r="AR98" s="39">
        <v>24</v>
      </c>
      <c r="AS98" s="39">
        <v>115.873</v>
      </c>
      <c r="AT98" s="39">
        <v>12.361700000000001</v>
      </c>
      <c r="AU98" s="39">
        <v>42.304499999999997</v>
      </c>
      <c r="AV98" s="39">
        <v>62.761699999999998</v>
      </c>
      <c r="AW98" s="39">
        <v>46.926699999999997</v>
      </c>
      <c r="AX98" s="39">
        <v>9.8657000000000004</v>
      </c>
      <c r="AY98" s="39">
        <v>72.5364</v>
      </c>
    </row>
    <row r="99" spans="1:51" x14ac:dyDescent="0.25">
      <c r="A99" s="43">
        <v>42516</v>
      </c>
      <c r="B99" s="39">
        <v>3113.5416</v>
      </c>
      <c r="C99" s="39">
        <v>56.639600000000002</v>
      </c>
      <c r="D99" s="39">
        <v>35.342300000000002</v>
      </c>
      <c r="E99" s="39">
        <v>248.58170000000001</v>
      </c>
      <c r="F99" s="39">
        <v>295.74310000000003</v>
      </c>
      <c r="G99" s="39">
        <v>58.262900000000002</v>
      </c>
      <c r="H99" s="39">
        <v>69.514899999999997</v>
      </c>
      <c r="I99" s="39">
        <v>20.0397</v>
      </c>
      <c r="J99" s="39">
        <v>22.7072</v>
      </c>
      <c r="K99" s="39">
        <v>29.443000000000001</v>
      </c>
      <c r="L99" s="39">
        <v>352.07740000000001</v>
      </c>
      <c r="M99" s="39">
        <v>37.047600000000003</v>
      </c>
      <c r="N99" s="39">
        <v>34.991199999999999</v>
      </c>
      <c r="O99" s="39">
        <v>96.297899999999998</v>
      </c>
      <c r="P99" s="39">
        <v>29.792999999999999</v>
      </c>
      <c r="Q99" s="39">
        <v>6.9927999999999999</v>
      </c>
      <c r="R99" s="39">
        <v>59.842300000000002</v>
      </c>
      <c r="S99" s="39">
        <v>56.296799999999998</v>
      </c>
      <c r="T99" s="39">
        <v>17.889399999999998</v>
      </c>
      <c r="U99" s="39">
        <v>26.7056</v>
      </c>
      <c r="V99" s="39">
        <v>81.762500000000003</v>
      </c>
      <c r="W99" s="39">
        <v>87.471999999999994</v>
      </c>
      <c r="X99" s="39">
        <v>46.299399999999999</v>
      </c>
      <c r="Y99" s="39">
        <v>28.5929</v>
      </c>
      <c r="Z99" s="39">
        <v>39.942</v>
      </c>
      <c r="AA99" s="39">
        <v>48.928699999999999</v>
      </c>
      <c r="AB99" s="39">
        <v>90.501499999999993</v>
      </c>
      <c r="AC99" s="39">
        <v>67.290499999999994</v>
      </c>
      <c r="AD99" s="39">
        <v>31.2</v>
      </c>
      <c r="AE99" s="39" t="s">
        <v>11</v>
      </c>
      <c r="AF99" s="39">
        <v>47.930900000000001</v>
      </c>
      <c r="AG99" s="39">
        <v>21.781099999999999</v>
      </c>
      <c r="AH99" s="39">
        <v>167.50319999999999</v>
      </c>
      <c r="AI99" s="39">
        <v>10.6868</v>
      </c>
      <c r="AJ99" s="39">
        <v>7.1307999999999998</v>
      </c>
      <c r="AK99" s="39">
        <v>7.9153000000000002</v>
      </c>
      <c r="AL99" s="39">
        <v>11.742900000000001</v>
      </c>
      <c r="AM99" s="39">
        <v>152.12880000000001</v>
      </c>
      <c r="AN99" s="39">
        <v>706.70249999999999</v>
      </c>
      <c r="AO99" s="39">
        <v>146.1515</v>
      </c>
      <c r="AP99" s="39">
        <v>235.2166</v>
      </c>
      <c r="AQ99" s="39">
        <v>222.17349999999999</v>
      </c>
      <c r="AR99" s="39">
        <v>24.287299999999998</v>
      </c>
      <c r="AS99" s="39">
        <v>116.2059</v>
      </c>
      <c r="AT99" s="39">
        <v>12.414999999999999</v>
      </c>
      <c r="AU99" s="39">
        <v>42.755400000000002</v>
      </c>
      <c r="AV99" s="39">
        <v>63.446399999999997</v>
      </c>
      <c r="AW99" s="39">
        <v>48.348700000000001</v>
      </c>
      <c r="AX99" s="39">
        <v>9.8657000000000004</v>
      </c>
      <c r="AY99" s="39">
        <v>72.836200000000005</v>
      </c>
    </row>
    <row r="100" spans="1:51" x14ac:dyDescent="0.25">
      <c r="A100" s="43">
        <v>42517</v>
      </c>
      <c r="B100" s="39">
        <v>3113.5416</v>
      </c>
      <c r="C100" s="39">
        <v>56.500300000000003</v>
      </c>
      <c r="D100" s="39">
        <v>35.750599999999999</v>
      </c>
      <c r="E100" s="39">
        <v>246.75829999999999</v>
      </c>
      <c r="F100" s="39">
        <v>296.66730000000001</v>
      </c>
      <c r="G100" s="39">
        <v>58.262900000000002</v>
      </c>
      <c r="H100" s="39">
        <v>69.474299999999999</v>
      </c>
      <c r="I100" s="39">
        <v>20.153300000000002</v>
      </c>
      <c r="J100" s="39">
        <v>22.898599999999998</v>
      </c>
      <c r="K100" s="39">
        <v>28.988</v>
      </c>
      <c r="L100" s="39">
        <v>353.78570000000002</v>
      </c>
      <c r="M100" s="39">
        <v>36.9773</v>
      </c>
      <c r="N100" s="39">
        <v>35.1419</v>
      </c>
      <c r="O100" s="39">
        <v>95.906099999999995</v>
      </c>
      <c r="P100" s="39">
        <v>29.792999999999999</v>
      </c>
      <c r="Q100" s="39">
        <v>6.9927999999999999</v>
      </c>
      <c r="R100" s="39">
        <v>59.752800000000001</v>
      </c>
      <c r="S100" s="39">
        <v>56.6297</v>
      </c>
      <c r="T100" s="39">
        <v>17.911999999999999</v>
      </c>
      <c r="U100" s="39">
        <v>26.835799999999999</v>
      </c>
      <c r="V100" s="39">
        <v>81.192999999999998</v>
      </c>
      <c r="W100" s="39">
        <v>88.362099999999998</v>
      </c>
      <c r="X100" s="39">
        <v>46.2468</v>
      </c>
      <c r="Y100" s="39">
        <v>28.616499999999998</v>
      </c>
      <c r="Z100" s="39">
        <v>39.472799999999999</v>
      </c>
      <c r="AA100" s="39">
        <v>48.974899999999998</v>
      </c>
      <c r="AB100" s="39">
        <v>88.911299999999997</v>
      </c>
      <c r="AC100" s="39">
        <v>67.190200000000004</v>
      </c>
      <c r="AD100" s="39">
        <v>31.684699999999999</v>
      </c>
      <c r="AE100" s="39" t="s">
        <v>11</v>
      </c>
      <c r="AF100" s="39">
        <v>48.095300000000002</v>
      </c>
      <c r="AG100" s="39">
        <v>22.724</v>
      </c>
      <c r="AH100" s="39">
        <v>167.69139999999999</v>
      </c>
      <c r="AI100" s="39">
        <v>10.769500000000001</v>
      </c>
      <c r="AJ100" s="39">
        <v>7.1170999999999998</v>
      </c>
      <c r="AK100" s="39">
        <v>7.9153000000000002</v>
      </c>
      <c r="AL100" s="39">
        <v>11.7182</v>
      </c>
      <c r="AM100" s="39">
        <v>152.31389999999999</v>
      </c>
      <c r="AN100" s="39">
        <v>707.81190000000004</v>
      </c>
      <c r="AO100" s="39">
        <v>146.1515</v>
      </c>
      <c r="AP100" s="39">
        <v>235.2166</v>
      </c>
      <c r="AQ100" s="39">
        <v>228.3236</v>
      </c>
      <c r="AR100" s="39">
        <v>24.052299999999999</v>
      </c>
      <c r="AS100" s="39">
        <v>116.3724</v>
      </c>
      <c r="AT100" s="39">
        <v>12.4682</v>
      </c>
      <c r="AU100" s="39">
        <v>42.837400000000002</v>
      </c>
      <c r="AV100" s="39">
        <v>63.446399999999997</v>
      </c>
      <c r="AW100" s="39">
        <v>47.795699999999997</v>
      </c>
      <c r="AX100" s="39">
        <v>9.8467000000000002</v>
      </c>
      <c r="AY100" s="39">
        <v>74.484700000000004</v>
      </c>
    </row>
    <row r="101" spans="1:51" x14ac:dyDescent="0.25">
      <c r="A101" s="43">
        <v>42520</v>
      </c>
      <c r="B101" s="39">
        <v>3113.5416</v>
      </c>
      <c r="C101" s="39">
        <v>56.082299999999996</v>
      </c>
      <c r="D101" s="39">
        <v>35.342300000000002</v>
      </c>
      <c r="E101" s="39">
        <v>244.935</v>
      </c>
      <c r="F101" s="39">
        <v>297.2835</v>
      </c>
      <c r="G101" s="39">
        <v>57.939500000000002</v>
      </c>
      <c r="H101" s="39">
        <v>68.945499999999996</v>
      </c>
      <c r="I101" s="39">
        <v>20.323599999999999</v>
      </c>
      <c r="J101" s="39">
        <v>22.630600000000001</v>
      </c>
      <c r="K101" s="39">
        <v>28.858000000000001</v>
      </c>
      <c r="L101" s="39">
        <v>357.71480000000003</v>
      </c>
      <c r="M101" s="39">
        <v>36.063400000000001</v>
      </c>
      <c r="N101" s="39">
        <v>36.174799999999998</v>
      </c>
      <c r="O101" s="39">
        <v>95.200900000000004</v>
      </c>
      <c r="P101" s="39">
        <v>29.8598</v>
      </c>
      <c r="Q101" s="39">
        <v>6.9927999999999999</v>
      </c>
      <c r="R101" s="39">
        <v>59.1267</v>
      </c>
      <c r="S101" s="39">
        <v>55.446100000000001</v>
      </c>
      <c r="T101" s="39">
        <v>17.7761</v>
      </c>
      <c r="U101" s="39">
        <v>26.412500000000001</v>
      </c>
      <c r="V101" s="39">
        <v>80.216800000000006</v>
      </c>
      <c r="W101" s="39">
        <v>87.2346</v>
      </c>
      <c r="X101" s="39">
        <v>46.167700000000004</v>
      </c>
      <c r="Y101" s="39">
        <v>28.616499999999998</v>
      </c>
      <c r="Z101" s="39">
        <v>39.874899999999997</v>
      </c>
      <c r="AA101" s="39">
        <v>49.760399999999997</v>
      </c>
      <c r="AB101" s="39">
        <v>87.7547</v>
      </c>
      <c r="AC101" s="39">
        <v>66.769199999999998</v>
      </c>
      <c r="AD101" s="39">
        <v>31.674600000000002</v>
      </c>
      <c r="AE101" s="39" t="s">
        <v>11</v>
      </c>
      <c r="AF101" s="39">
        <v>48.013100000000001</v>
      </c>
      <c r="AG101" s="39">
        <v>21.7575</v>
      </c>
      <c r="AH101" s="39">
        <v>168.4442</v>
      </c>
      <c r="AI101" s="39">
        <v>10.7075</v>
      </c>
      <c r="AJ101" s="39">
        <v>7.1032999999999999</v>
      </c>
      <c r="AK101" s="39">
        <v>7.9306999999999999</v>
      </c>
      <c r="AL101" s="39">
        <v>11.742900000000001</v>
      </c>
      <c r="AM101" s="39">
        <v>151.5736</v>
      </c>
      <c r="AN101" s="39">
        <v>709.66099999999994</v>
      </c>
      <c r="AO101" s="39">
        <v>147.3355</v>
      </c>
      <c r="AP101" s="39">
        <v>235.2166</v>
      </c>
      <c r="AQ101" s="39">
        <v>226.7861</v>
      </c>
      <c r="AR101" s="39">
        <v>23.556100000000001</v>
      </c>
      <c r="AS101" s="39">
        <v>116.0394</v>
      </c>
      <c r="AT101" s="39">
        <v>12.414999999999999</v>
      </c>
      <c r="AU101" s="39">
        <v>42.386499999999998</v>
      </c>
      <c r="AV101" s="39">
        <v>63.598500000000001</v>
      </c>
      <c r="AW101" s="39">
        <v>47.005699999999997</v>
      </c>
      <c r="AX101" s="39">
        <v>9.8277000000000001</v>
      </c>
      <c r="AY101" s="39">
        <v>75.084199999999996</v>
      </c>
    </row>
    <row r="102" spans="1:51" x14ac:dyDescent="0.25">
      <c r="A102" s="43">
        <v>42521</v>
      </c>
      <c r="B102" s="39">
        <v>3113.5416</v>
      </c>
      <c r="C102" s="39">
        <v>57.754300000000001</v>
      </c>
      <c r="D102" s="39">
        <v>36.625399999999999</v>
      </c>
      <c r="E102" s="39">
        <v>252.83609999999999</v>
      </c>
      <c r="F102" s="39">
        <v>307.7577</v>
      </c>
      <c r="G102" s="39">
        <v>60.029200000000003</v>
      </c>
      <c r="H102" s="39">
        <v>71.548699999999997</v>
      </c>
      <c r="I102" s="39">
        <v>20.891300000000001</v>
      </c>
      <c r="J102" s="39">
        <v>23.511299999999999</v>
      </c>
      <c r="K102" s="39">
        <v>30.125399999999999</v>
      </c>
      <c r="L102" s="39">
        <v>366.42700000000002</v>
      </c>
      <c r="M102" s="39">
        <v>37.399099999999997</v>
      </c>
      <c r="N102" s="39">
        <v>37.595100000000002</v>
      </c>
      <c r="O102" s="39">
        <v>98.648499999999999</v>
      </c>
      <c r="P102" s="39">
        <v>31.529800000000002</v>
      </c>
      <c r="Q102" s="39">
        <v>6.9927999999999999</v>
      </c>
      <c r="R102" s="39">
        <v>60.915700000000001</v>
      </c>
      <c r="S102" s="39">
        <v>57.332500000000003</v>
      </c>
      <c r="T102" s="39">
        <v>18.5687</v>
      </c>
      <c r="U102" s="39">
        <v>27.812899999999999</v>
      </c>
      <c r="V102" s="39">
        <v>85.098100000000002</v>
      </c>
      <c r="W102" s="39">
        <v>90.498500000000007</v>
      </c>
      <c r="X102" s="39">
        <v>47.642600000000002</v>
      </c>
      <c r="Y102" s="39">
        <v>29.581299999999999</v>
      </c>
      <c r="Z102" s="39">
        <v>41.081200000000003</v>
      </c>
      <c r="AA102" s="39">
        <v>51.007800000000003</v>
      </c>
      <c r="AB102" s="39">
        <v>91.513499999999993</v>
      </c>
      <c r="AC102" s="39">
        <v>69.415899999999993</v>
      </c>
      <c r="AD102" s="39">
        <v>33.037700000000001</v>
      </c>
      <c r="AE102" s="39" t="s">
        <v>11</v>
      </c>
      <c r="AF102" s="39">
        <v>50.315100000000001</v>
      </c>
      <c r="AG102" s="39">
        <v>22.794699999999999</v>
      </c>
      <c r="AH102" s="39">
        <v>171.07910000000001</v>
      </c>
      <c r="AI102" s="39">
        <v>10.934900000000001</v>
      </c>
      <c r="AJ102" s="39">
        <v>7.3094000000000001</v>
      </c>
      <c r="AK102" s="39">
        <v>8.1625999999999994</v>
      </c>
      <c r="AL102" s="39">
        <v>11.9407</v>
      </c>
      <c r="AM102" s="39">
        <v>157.1258</v>
      </c>
      <c r="AN102" s="39">
        <v>724.82309999999995</v>
      </c>
      <c r="AO102" s="39">
        <v>150.14750000000001</v>
      </c>
      <c r="AP102" s="39">
        <v>235.2166</v>
      </c>
      <c r="AQ102" s="39">
        <v>234.1662</v>
      </c>
      <c r="AR102" s="39">
        <v>24.313400000000001</v>
      </c>
      <c r="AS102" s="39">
        <v>119.3691</v>
      </c>
      <c r="AT102" s="39">
        <v>12.7879</v>
      </c>
      <c r="AU102" s="39">
        <v>44.845999999999997</v>
      </c>
      <c r="AV102" s="39">
        <v>65.576499999999996</v>
      </c>
      <c r="AW102" s="39">
        <v>48.901699999999998</v>
      </c>
      <c r="AX102" s="39">
        <v>10.1503</v>
      </c>
      <c r="AY102" s="39">
        <v>77.107399999999998</v>
      </c>
    </row>
    <row r="103" spans="1:51" x14ac:dyDescent="0.25">
      <c r="A103" s="43">
        <v>42522</v>
      </c>
      <c r="B103" s="39">
        <v>3113.5416</v>
      </c>
      <c r="C103" s="39">
        <v>57.545299999999997</v>
      </c>
      <c r="D103" s="39">
        <v>37.412700000000001</v>
      </c>
      <c r="E103" s="39">
        <v>251.6206</v>
      </c>
      <c r="F103" s="39">
        <v>307.44959999999998</v>
      </c>
      <c r="G103" s="39">
        <v>59.531599999999997</v>
      </c>
      <c r="H103" s="39">
        <v>71.385999999999996</v>
      </c>
      <c r="I103" s="39">
        <v>20.721</v>
      </c>
      <c r="J103" s="39">
        <v>23.587900000000001</v>
      </c>
      <c r="K103" s="39">
        <v>30.450399999999998</v>
      </c>
      <c r="L103" s="39">
        <v>364.88959999999997</v>
      </c>
      <c r="M103" s="39">
        <v>37.328800000000001</v>
      </c>
      <c r="N103" s="39">
        <v>37.035600000000002</v>
      </c>
      <c r="O103" s="39">
        <v>101.0775</v>
      </c>
      <c r="P103" s="39">
        <v>31.752500000000001</v>
      </c>
      <c r="Q103" s="39">
        <v>6.9927999999999999</v>
      </c>
      <c r="R103" s="39">
        <v>60.557899999999997</v>
      </c>
      <c r="S103" s="39">
        <v>58.072299999999998</v>
      </c>
      <c r="T103" s="39">
        <v>18.500800000000002</v>
      </c>
      <c r="U103" s="39">
        <v>27.731400000000001</v>
      </c>
      <c r="V103" s="39">
        <v>86.3185</v>
      </c>
      <c r="W103" s="39">
        <v>90.142399999999995</v>
      </c>
      <c r="X103" s="39">
        <v>48.195599999999999</v>
      </c>
      <c r="Y103" s="39">
        <v>29.3931</v>
      </c>
      <c r="Z103" s="39">
        <v>45.1693</v>
      </c>
      <c r="AA103" s="39">
        <v>50.5458</v>
      </c>
      <c r="AB103" s="39">
        <v>95.633799999999994</v>
      </c>
      <c r="AC103" s="39">
        <v>69.355699999999999</v>
      </c>
      <c r="AD103" s="39">
        <v>33.088200000000001</v>
      </c>
      <c r="AE103" s="39" t="s">
        <v>11</v>
      </c>
      <c r="AF103" s="39">
        <v>50.726100000000002</v>
      </c>
      <c r="AG103" s="39">
        <v>22.700399999999998</v>
      </c>
      <c r="AH103" s="39">
        <v>169.00880000000001</v>
      </c>
      <c r="AI103" s="39">
        <v>10.8728</v>
      </c>
      <c r="AJ103" s="39">
        <v>7.2819000000000003</v>
      </c>
      <c r="AK103" s="39">
        <v>8.1317000000000004</v>
      </c>
      <c r="AL103" s="39">
        <v>11.9407</v>
      </c>
      <c r="AM103" s="39">
        <v>156.2004</v>
      </c>
      <c r="AN103" s="39">
        <v>720.75519999999995</v>
      </c>
      <c r="AO103" s="39">
        <v>149.55549999999999</v>
      </c>
      <c r="AP103" s="39">
        <v>235.2166</v>
      </c>
      <c r="AQ103" s="39">
        <v>232.93620000000001</v>
      </c>
      <c r="AR103" s="39">
        <v>24.496200000000002</v>
      </c>
      <c r="AS103" s="39">
        <v>118.5367</v>
      </c>
      <c r="AT103" s="39">
        <v>12.7879</v>
      </c>
      <c r="AU103" s="39">
        <v>44.764099999999999</v>
      </c>
      <c r="AV103" s="39">
        <v>65.196100000000001</v>
      </c>
      <c r="AW103" s="39">
        <v>49.533700000000003</v>
      </c>
      <c r="AX103" s="39">
        <v>10.1503</v>
      </c>
      <c r="AY103" s="39">
        <v>76.732799999999997</v>
      </c>
    </row>
    <row r="104" spans="1:51" x14ac:dyDescent="0.25">
      <c r="A104" s="43">
        <v>42523</v>
      </c>
      <c r="B104" s="39">
        <v>3113.5416</v>
      </c>
      <c r="C104" s="39">
        <v>58.1723</v>
      </c>
      <c r="D104" s="39">
        <v>38.345799999999997</v>
      </c>
      <c r="E104" s="39">
        <v>251.0128</v>
      </c>
      <c r="F104" s="39">
        <v>306.83350000000002</v>
      </c>
      <c r="G104" s="39">
        <v>59.282899999999998</v>
      </c>
      <c r="H104" s="39">
        <v>75.250200000000007</v>
      </c>
      <c r="I104" s="39">
        <v>20.777799999999999</v>
      </c>
      <c r="J104" s="39">
        <v>23.817599999999999</v>
      </c>
      <c r="K104" s="39">
        <v>30.450399999999998</v>
      </c>
      <c r="L104" s="39">
        <v>367.28120000000001</v>
      </c>
      <c r="M104" s="39">
        <v>37.539700000000003</v>
      </c>
      <c r="N104" s="39">
        <v>36.820399999999999</v>
      </c>
      <c r="O104" s="39">
        <v>101.86109999999999</v>
      </c>
      <c r="P104" s="39">
        <v>32.353700000000003</v>
      </c>
      <c r="Q104" s="39">
        <v>6.9927999999999999</v>
      </c>
      <c r="R104" s="39">
        <v>61.183999999999997</v>
      </c>
      <c r="S104" s="39">
        <v>58.886000000000003</v>
      </c>
      <c r="T104" s="39">
        <v>18.5687</v>
      </c>
      <c r="U104" s="39">
        <v>27.910599999999999</v>
      </c>
      <c r="V104" s="39">
        <v>87.132000000000005</v>
      </c>
      <c r="W104" s="39">
        <v>90.498500000000007</v>
      </c>
      <c r="X104" s="39">
        <v>47.747900000000001</v>
      </c>
      <c r="Y104" s="39">
        <v>29.346</v>
      </c>
      <c r="Z104" s="39">
        <v>44.633099999999999</v>
      </c>
      <c r="AA104" s="39">
        <v>49.991399999999999</v>
      </c>
      <c r="AB104" s="39">
        <v>98.236099999999993</v>
      </c>
      <c r="AC104" s="39">
        <v>69.596299999999999</v>
      </c>
      <c r="AD104" s="39">
        <v>33.815199999999997</v>
      </c>
      <c r="AE104" s="39" t="s">
        <v>11</v>
      </c>
      <c r="AF104" s="39">
        <v>51.712699999999998</v>
      </c>
      <c r="AG104" s="39">
        <v>22.700399999999998</v>
      </c>
      <c r="AH104" s="39">
        <v>168.82060000000001</v>
      </c>
      <c r="AI104" s="39">
        <v>10.8522</v>
      </c>
      <c r="AJ104" s="39">
        <v>7.2957000000000001</v>
      </c>
      <c r="AK104" s="39">
        <v>8.1007999999999996</v>
      </c>
      <c r="AL104" s="39">
        <v>11.9407</v>
      </c>
      <c r="AM104" s="39">
        <v>156.57060000000001</v>
      </c>
      <c r="AN104" s="39">
        <v>719.27599999999995</v>
      </c>
      <c r="AO104" s="39">
        <v>149.62950000000001</v>
      </c>
      <c r="AP104" s="39">
        <v>235.2166</v>
      </c>
      <c r="AQ104" s="39">
        <v>235.7038</v>
      </c>
      <c r="AR104" s="39">
        <v>24.9924</v>
      </c>
      <c r="AS104" s="39">
        <v>118.5367</v>
      </c>
      <c r="AT104" s="39">
        <v>12.947800000000001</v>
      </c>
      <c r="AU104" s="39">
        <v>44.682099999999998</v>
      </c>
      <c r="AV104" s="39">
        <v>67.021900000000002</v>
      </c>
      <c r="AW104" s="39">
        <v>49.375700000000002</v>
      </c>
      <c r="AX104" s="39">
        <v>10.2262</v>
      </c>
      <c r="AY104" s="39">
        <v>79.505300000000005</v>
      </c>
    </row>
    <row r="105" spans="1:51" x14ac:dyDescent="0.25">
      <c r="A105" s="43">
        <v>42524</v>
      </c>
      <c r="B105" s="39">
        <v>3113.5416</v>
      </c>
      <c r="C105" s="39">
        <v>58.938699999999997</v>
      </c>
      <c r="D105" s="39">
        <v>37.937600000000003</v>
      </c>
      <c r="E105" s="39">
        <v>251.6206</v>
      </c>
      <c r="F105" s="39">
        <v>312.9948</v>
      </c>
      <c r="G105" s="39">
        <v>59.581400000000002</v>
      </c>
      <c r="H105" s="39">
        <v>78.951700000000002</v>
      </c>
      <c r="I105" s="39">
        <v>20.777799999999999</v>
      </c>
      <c r="J105" s="39">
        <v>23.932500000000001</v>
      </c>
      <c r="K105" s="39">
        <v>30.417899999999999</v>
      </c>
      <c r="L105" s="39">
        <v>375.65179999999998</v>
      </c>
      <c r="M105" s="39">
        <v>37.399099999999997</v>
      </c>
      <c r="N105" s="39">
        <v>36.6267</v>
      </c>
      <c r="O105" s="39">
        <v>101.86109999999999</v>
      </c>
      <c r="P105" s="39">
        <v>32.932600000000001</v>
      </c>
      <c r="Q105" s="39">
        <v>6.9927999999999999</v>
      </c>
      <c r="R105" s="39">
        <v>61.452399999999997</v>
      </c>
      <c r="S105" s="39">
        <v>59.218899999999998</v>
      </c>
      <c r="T105" s="39">
        <v>18.7499</v>
      </c>
      <c r="U105" s="39">
        <v>28.1874</v>
      </c>
      <c r="V105" s="39">
        <v>88.271000000000001</v>
      </c>
      <c r="W105" s="39">
        <v>90.083100000000002</v>
      </c>
      <c r="X105" s="39">
        <v>47.774299999999997</v>
      </c>
      <c r="Y105" s="39">
        <v>29.487200000000001</v>
      </c>
      <c r="Z105" s="39">
        <v>44.231000000000002</v>
      </c>
      <c r="AA105" s="39">
        <v>50.314799999999998</v>
      </c>
      <c r="AB105" s="39">
        <v>97.296400000000006</v>
      </c>
      <c r="AC105" s="39">
        <v>71.040000000000006</v>
      </c>
      <c r="AD105" s="39">
        <v>34.017099999999999</v>
      </c>
      <c r="AE105" s="39" t="s">
        <v>11</v>
      </c>
      <c r="AF105" s="39">
        <v>51.630499999999998</v>
      </c>
      <c r="AG105" s="39">
        <v>22.441099999999999</v>
      </c>
      <c r="AH105" s="39">
        <v>169.197</v>
      </c>
      <c r="AI105" s="39">
        <v>10.8522</v>
      </c>
      <c r="AJ105" s="39">
        <v>7.3506</v>
      </c>
      <c r="AK105" s="39">
        <v>8.1317000000000004</v>
      </c>
      <c r="AL105" s="39">
        <v>11.8912</v>
      </c>
      <c r="AM105" s="39">
        <v>157.49590000000001</v>
      </c>
      <c r="AN105" s="39">
        <v>724.45330000000001</v>
      </c>
      <c r="AO105" s="39">
        <v>152.07159999999999</v>
      </c>
      <c r="AP105" s="39">
        <v>235.2166</v>
      </c>
      <c r="AQ105" s="39">
        <v>235.85749999999999</v>
      </c>
      <c r="AR105" s="39">
        <v>24.8096</v>
      </c>
      <c r="AS105" s="39">
        <v>119.2026</v>
      </c>
      <c r="AT105" s="39">
        <v>12.841200000000001</v>
      </c>
      <c r="AU105" s="39">
        <v>44.600099999999998</v>
      </c>
      <c r="AV105" s="39">
        <v>66.565399999999997</v>
      </c>
      <c r="AW105" s="39">
        <v>49.059699999999999</v>
      </c>
      <c r="AX105" s="39">
        <v>10.264099999999999</v>
      </c>
      <c r="AY105" s="39">
        <v>79.655199999999994</v>
      </c>
    </row>
    <row r="106" spans="1:51" x14ac:dyDescent="0.25">
      <c r="A106" s="43">
        <v>42527</v>
      </c>
      <c r="B106" s="39">
        <v>3113.5416</v>
      </c>
      <c r="C106" s="39">
        <v>58.1723</v>
      </c>
      <c r="D106" s="39">
        <v>37.762599999999999</v>
      </c>
      <c r="E106" s="39">
        <v>251.0128</v>
      </c>
      <c r="F106" s="39">
        <v>308.99</v>
      </c>
      <c r="G106" s="39">
        <v>59.332599999999999</v>
      </c>
      <c r="H106" s="39">
        <v>78.097499999999997</v>
      </c>
      <c r="I106" s="39">
        <v>20.721</v>
      </c>
      <c r="J106" s="39">
        <v>24.0091</v>
      </c>
      <c r="K106" s="39">
        <v>30.255400000000002</v>
      </c>
      <c r="L106" s="39">
        <v>378.89749999999998</v>
      </c>
      <c r="M106" s="39">
        <v>37.047600000000003</v>
      </c>
      <c r="N106" s="39">
        <v>37.379899999999999</v>
      </c>
      <c r="O106" s="39">
        <v>104.52509999999999</v>
      </c>
      <c r="P106" s="39">
        <v>32.732199999999999</v>
      </c>
      <c r="Q106" s="39">
        <v>6.9927999999999999</v>
      </c>
      <c r="R106" s="39">
        <v>61.005099999999999</v>
      </c>
      <c r="S106" s="39">
        <v>59.1449</v>
      </c>
      <c r="T106" s="39">
        <v>18.5913</v>
      </c>
      <c r="U106" s="39">
        <v>28.4968</v>
      </c>
      <c r="V106" s="39">
        <v>91.281199999999998</v>
      </c>
      <c r="W106" s="39">
        <v>89.074200000000005</v>
      </c>
      <c r="X106" s="39">
        <v>47.431899999999999</v>
      </c>
      <c r="Y106" s="39">
        <v>29.204799999999999</v>
      </c>
      <c r="Z106" s="39">
        <v>43.694899999999997</v>
      </c>
      <c r="AA106" s="39">
        <v>50.5458</v>
      </c>
      <c r="AB106" s="39">
        <v>96.790400000000005</v>
      </c>
      <c r="AC106" s="39">
        <v>70.518699999999995</v>
      </c>
      <c r="AD106" s="39">
        <v>33.2194</v>
      </c>
      <c r="AE106" s="39" t="s">
        <v>11</v>
      </c>
      <c r="AF106" s="39">
        <v>51.794899999999998</v>
      </c>
      <c r="AG106" s="39">
        <v>22.747599999999998</v>
      </c>
      <c r="AH106" s="39">
        <v>169.5735</v>
      </c>
      <c r="AI106" s="39">
        <v>10.8728</v>
      </c>
      <c r="AJ106" s="39">
        <v>7.3643999999999998</v>
      </c>
      <c r="AK106" s="39">
        <v>8.1471999999999998</v>
      </c>
      <c r="AL106" s="39">
        <v>11.8665</v>
      </c>
      <c r="AM106" s="39">
        <v>157.1258</v>
      </c>
      <c r="AN106" s="39">
        <v>730.00040000000001</v>
      </c>
      <c r="AO106" s="39">
        <v>150.88749999999999</v>
      </c>
      <c r="AP106" s="39">
        <v>235.2166</v>
      </c>
      <c r="AQ106" s="39">
        <v>236.4725</v>
      </c>
      <c r="AR106" s="39">
        <v>24.8096</v>
      </c>
      <c r="AS106" s="39">
        <v>119.3691</v>
      </c>
      <c r="AT106" s="39">
        <v>12.947800000000001</v>
      </c>
      <c r="AU106" s="39">
        <v>44.231099999999998</v>
      </c>
      <c r="AV106" s="39">
        <v>66.108999999999995</v>
      </c>
      <c r="AW106" s="39">
        <v>48.822699999999998</v>
      </c>
      <c r="AX106" s="39">
        <v>10.415900000000001</v>
      </c>
      <c r="AY106" s="39">
        <v>80.029899999999998</v>
      </c>
    </row>
    <row r="107" spans="1:51" x14ac:dyDescent="0.25">
      <c r="A107" s="43">
        <v>42528</v>
      </c>
      <c r="B107" s="39">
        <v>3113.5416</v>
      </c>
      <c r="C107" s="39">
        <v>57.684699999999999</v>
      </c>
      <c r="D107" s="39">
        <v>37.762599999999999</v>
      </c>
      <c r="E107" s="39">
        <v>250.405</v>
      </c>
      <c r="F107" s="39">
        <v>305.90929999999997</v>
      </c>
      <c r="G107" s="39">
        <v>59.655999999999999</v>
      </c>
      <c r="H107" s="39">
        <v>80.619399999999999</v>
      </c>
      <c r="I107" s="39">
        <v>20.607399999999998</v>
      </c>
      <c r="J107" s="39">
        <v>23.817599999999999</v>
      </c>
      <c r="K107" s="39">
        <v>30.060400000000001</v>
      </c>
      <c r="L107" s="39">
        <v>380.94740000000002</v>
      </c>
      <c r="M107" s="39">
        <v>37.047600000000003</v>
      </c>
      <c r="N107" s="39">
        <v>36.433100000000003</v>
      </c>
      <c r="O107" s="39">
        <v>104.9952</v>
      </c>
      <c r="P107" s="39">
        <v>32.6432</v>
      </c>
      <c r="Q107" s="39">
        <v>6.9927999999999999</v>
      </c>
      <c r="R107" s="39">
        <v>61.0946</v>
      </c>
      <c r="S107" s="39">
        <v>58.997</v>
      </c>
      <c r="T107" s="39">
        <v>18.546099999999999</v>
      </c>
      <c r="U107" s="39">
        <v>28.334</v>
      </c>
      <c r="V107" s="39">
        <v>91.281199999999998</v>
      </c>
      <c r="W107" s="39">
        <v>88.8369</v>
      </c>
      <c r="X107" s="39">
        <v>47.563600000000001</v>
      </c>
      <c r="Y107" s="39">
        <v>29.228300000000001</v>
      </c>
      <c r="Z107" s="39">
        <v>43.2258</v>
      </c>
      <c r="AA107" s="39">
        <v>50.407200000000003</v>
      </c>
      <c r="AB107" s="39">
        <v>95.200100000000006</v>
      </c>
      <c r="AC107" s="39">
        <v>71.501199999999997</v>
      </c>
      <c r="AD107" s="39">
        <v>34.531999999999996</v>
      </c>
      <c r="AE107" s="39" t="s">
        <v>11</v>
      </c>
      <c r="AF107" s="39">
        <v>51.877099999999999</v>
      </c>
      <c r="AG107" s="39">
        <v>22.441099999999999</v>
      </c>
      <c r="AH107" s="39">
        <v>169.3852</v>
      </c>
      <c r="AI107" s="39">
        <v>10.8108</v>
      </c>
      <c r="AJ107" s="39">
        <v>7.3506</v>
      </c>
      <c r="AK107" s="39">
        <v>8.1317000000000004</v>
      </c>
      <c r="AL107" s="39">
        <v>11.8912</v>
      </c>
      <c r="AM107" s="39">
        <v>157.3109</v>
      </c>
      <c r="AN107" s="39">
        <v>730.74</v>
      </c>
      <c r="AO107" s="39">
        <v>150.4435</v>
      </c>
      <c r="AP107" s="39">
        <v>235.2166</v>
      </c>
      <c r="AQ107" s="39">
        <v>236.31880000000001</v>
      </c>
      <c r="AR107" s="39">
        <v>24.626799999999999</v>
      </c>
      <c r="AS107" s="39">
        <v>118.7032</v>
      </c>
      <c r="AT107" s="39">
        <v>12.894500000000001</v>
      </c>
      <c r="AU107" s="39">
        <v>44.600099999999998</v>
      </c>
      <c r="AV107" s="39">
        <v>65.576499999999996</v>
      </c>
      <c r="AW107" s="39">
        <v>49.296700000000001</v>
      </c>
      <c r="AX107" s="39">
        <v>10.302</v>
      </c>
      <c r="AY107" s="39">
        <v>79.88</v>
      </c>
    </row>
    <row r="108" spans="1:51" x14ac:dyDescent="0.25">
      <c r="A108" s="43">
        <v>42529</v>
      </c>
      <c r="B108" s="39">
        <v>3113.5416</v>
      </c>
      <c r="C108" s="39">
        <v>58.1723</v>
      </c>
      <c r="D108" s="39">
        <v>37.5002</v>
      </c>
      <c r="E108" s="39">
        <v>248.58170000000001</v>
      </c>
      <c r="F108" s="39">
        <v>305.29320000000001</v>
      </c>
      <c r="G108" s="39">
        <v>60.3277</v>
      </c>
      <c r="H108" s="39">
        <v>79.317800000000005</v>
      </c>
      <c r="I108" s="39">
        <v>20.323599999999999</v>
      </c>
      <c r="J108" s="39">
        <v>23.779299999999999</v>
      </c>
      <c r="K108" s="39">
        <v>29.735499999999998</v>
      </c>
      <c r="L108" s="39">
        <v>374.11430000000001</v>
      </c>
      <c r="M108" s="39">
        <v>37.047600000000003</v>
      </c>
      <c r="N108" s="39">
        <v>36.368499999999997</v>
      </c>
      <c r="O108" s="39">
        <v>106.17059999999999</v>
      </c>
      <c r="P108" s="39">
        <v>32.821300000000001</v>
      </c>
      <c r="Q108" s="39">
        <v>6.9927999999999999</v>
      </c>
      <c r="R108" s="39">
        <v>60.736800000000002</v>
      </c>
      <c r="S108" s="39">
        <v>58.516100000000002</v>
      </c>
      <c r="T108" s="39">
        <v>18.523399999999999</v>
      </c>
      <c r="U108" s="39">
        <v>28.106000000000002</v>
      </c>
      <c r="V108" s="39">
        <v>88.921800000000005</v>
      </c>
      <c r="W108" s="39">
        <v>89.014899999999997</v>
      </c>
      <c r="X108" s="39">
        <v>47.879600000000003</v>
      </c>
      <c r="Y108" s="39">
        <v>29.440100000000001</v>
      </c>
      <c r="Z108" s="39">
        <v>43.493899999999996</v>
      </c>
      <c r="AA108" s="39">
        <v>50.869199999999999</v>
      </c>
      <c r="AB108" s="39">
        <v>97.368700000000004</v>
      </c>
      <c r="AC108" s="39">
        <v>70.5989</v>
      </c>
      <c r="AD108" s="39">
        <v>33.774799999999999</v>
      </c>
      <c r="AE108" s="39" t="s">
        <v>11</v>
      </c>
      <c r="AF108" s="39">
        <v>51.630499999999998</v>
      </c>
      <c r="AG108" s="39">
        <v>22.535399999999999</v>
      </c>
      <c r="AH108" s="39">
        <v>169.3852</v>
      </c>
      <c r="AI108" s="39">
        <v>10.769</v>
      </c>
      <c r="AJ108" s="39">
        <v>7.3231999999999999</v>
      </c>
      <c r="AK108" s="39">
        <v>8.1317000000000004</v>
      </c>
      <c r="AL108" s="39">
        <v>11.9901</v>
      </c>
      <c r="AM108" s="39">
        <v>156.75559999999999</v>
      </c>
      <c r="AN108" s="39">
        <v>731.84939999999995</v>
      </c>
      <c r="AO108" s="39">
        <v>150.36949999999999</v>
      </c>
      <c r="AP108" s="39">
        <v>235.2166</v>
      </c>
      <c r="AQ108" s="39">
        <v>231.1285</v>
      </c>
      <c r="AR108" s="39">
        <v>24.417899999999999</v>
      </c>
      <c r="AS108" s="39">
        <v>118.86969999999999</v>
      </c>
      <c r="AT108" s="39">
        <v>12.7879</v>
      </c>
      <c r="AU108" s="39">
        <v>44.231099999999998</v>
      </c>
      <c r="AV108" s="39">
        <v>65.880799999999994</v>
      </c>
      <c r="AW108" s="39">
        <v>48.980699999999999</v>
      </c>
      <c r="AX108" s="39">
        <v>10.1882</v>
      </c>
      <c r="AY108" s="39">
        <v>81.303799999999995</v>
      </c>
    </row>
    <row r="109" spans="1:51" x14ac:dyDescent="0.25">
      <c r="A109" s="43">
        <v>42534</v>
      </c>
      <c r="B109" s="39">
        <v>3113.5416</v>
      </c>
      <c r="C109" s="39">
        <v>55.803600000000003</v>
      </c>
      <c r="D109" s="39">
        <v>35.867199999999997</v>
      </c>
      <c r="E109" s="39">
        <v>243.71940000000001</v>
      </c>
      <c r="F109" s="39">
        <v>292.97050000000002</v>
      </c>
      <c r="G109" s="39">
        <v>57.640999999999998</v>
      </c>
      <c r="H109" s="39">
        <v>77.690799999999996</v>
      </c>
      <c r="I109" s="39">
        <v>19.7559</v>
      </c>
      <c r="J109" s="39">
        <v>22.7072</v>
      </c>
      <c r="K109" s="39">
        <v>28.597999999999999</v>
      </c>
      <c r="L109" s="39">
        <v>367.96449999999999</v>
      </c>
      <c r="M109" s="39">
        <v>35.500999999999998</v>
      </c>
      <c r="N109" s="39">
        <v>35.636800000000001</v>
      </c>
      <c r="O109" s="39">
        <v>101.86109999999999</v>
      </c>
      <c r="P109" s="39">
        <v>30.906400000000001</v>
      </c>
      <c r="Q109" s="39">
        <v>6.9927999999999999</v>
      </c>
      <c r="R109" s="39">
        <v>58.8583</v>
      </c>
      <c r="S109" s="39">
        <v>59.366900000000001</v>
      </c>
      <c r="T109" s="39">
        <v>17.527000000000001</v>
      </c>
      <c r="U109" s="39">
        <v>26.445</v>
      </c>
      <c r="V109" s="39">
        <v>85.342200000000005</v>
      </c>
      <c r="W109" s="39">
        <v>84.148700000000005</v>
      </c>
      <c r="X109" s="39">
        <v>45.904400000000003</v>
      </c>
      <c r="Y109" s="39">
        <v>27.4163</v>
      </c>
      <c r="Z109" s="39">
        <v>39.539900000000003</v>
      </c>
      <c r="AA109" s="39">
        <v>50.730600000000003</v>
      </c>
      <c r="AB109" s="39">
        <v>95.417000000000002</v>
      </c>
      <c r="AC109" s="39">
        <v>67.551100000000005</v>
      </c>
      <c r="AD109" s="39">
        <v>31.674600000000002</v>
      </c>
      <c r="AE109" s="39" t="s">
        <v>11</v>
      </c>
      <c r="AF109" s="39">
        <v>48.6708</v>
      </c>
      <c r="AG109" s="39">
        <v>20.413900000000002</v>
      </c>
      <c r="AH109" s="39">
        <v>168.4442</v>
      </c>
      <c r="AI109" s="39">
        <v>10.5181</v>
      </c>
      <c r="AJ109" s="39">
        <v>7.2270000000000003</v>
      </c>
      <c r="AK109" s="39">
        <v>7.9771000000000001</v>
      </c>
      <c r="AL109" s="39">
        <v>11.668699999999999</v>
      </c>
      <c r="AM109" s="39">
        <v>151.01840000000001</v>
      </c>
      <c r="AN109" s="39">
        <v>720.75519999999995</v>
      </c>
      <c r="AO109" s="39">
        <v>148.3715</v>
      </c>
      <c r="AP109" s="39">
        <v>235.2166</v>
      </c>
      <c r="AQ109" s="39">
        <v>221.39680000000001</v>
      </c>
      <c r="AR109" s="39">
        <v>23.2166</v>
      </c>
      <c r="AS109" s="39">
        <v>115.873</v>
      </c>
      <c r="AT109" s="39">
        <v>12.308400000000001</v>
      </c>
      <c r="AU109" s="39">
        <v>42.673400000000001</v>
      </c>
      <c r="AV109" s="39">
        <v>62.609499999999997</v>
      </c>
      <c r="AW109" s="39">
        <v>46.768700000000003</v>
      </c>
      <c r="AX109" s="39">
        <v>9.9225999999999992</v>
      </c>
      <c r="AY109" s="39">
        <v>78.381299999999996</v>
      </c>
    </row>
    <row r="110" spans="1:51" x14ac:dyDescent="0.25">
      <c r="A110" s="43">
        <v>42535</v>
      </c>
      <c r="B110" s="39">
        <v>3113.5416</v>
      </c>
      <c r="C110" s="39">
        <v>55.803600000000003</v>
      </c>
      <c r="D110" s="39">
        <v>35.867199999999997</v>
      </c>
      <c r="E110" s="39">
        <v>253.44390000000001</v>
      </c>
      <c r="F110" s="39">
        <v>293.27859999999998</v>
      </c>
      <c r="G110" s="39">
        <v>57.616100000000003</v>
      </c>
      <c r="H110" s="39">
        <v>77.284000000000006</v>
      </c>
      <c r="I110" s="39">
        <v>19.8127</v>
      </c>
      <c r="J110" s="39">
        <v>22.630600000000001</v>
      </c>
      <c r="K110" s="39">
        <v>28.792999999999999</v>
      </c>
      <c r="L110" s="39">
        <v>370.35610000000003</v>
      </c>
      <c r="M110" s="39">
        <v>34.727699999999999</v>
      </c>
      <c r="N110" s="39">
        <v>35.292499999999997</v>
      </c>
      <c r="O110" s="39">
        <v>99.902199999999993</v>
      </c>
      <c r="P110" s="39">
        <v>30.460999999999999</v>
      </c>
      <c r="Q110" s="39">
        <v>6.9927999999999999</v>
      </c>
      <c r="R110" s="39">
        <v>58.0533</v>
      </c>
      <c r="S110" s="39">
        <v>60.328600000000002</v>
      </c>
      <c r="T110" s="39">
        <v>17.549700000000001</v>
      </c>
      <c r="U110" s="39">
        <v>26.738099999999999</v>
      </c>
      <c r="V110" s="39">
        <v>85.992999999999995</v>
      </c>
      <c r="W110" s="39">
        <v>82.487099999999998</v>
      </c>
      <c r="X110" s="39">
        <v>46.668100000000003</v>
      </c>
      <c r="Y110" s="39">
        <v>27.745699999999999</v>
      </c>
      <c r="Z110" s="39">
        <v>39.405799999999999</v>
      </c>
      <c r="AA110" s="39">
        <v>49.575600000000001</v>
      </c>
      <c r="AB110" s="39">
        <v>99.537199999999999</v>
      </c>
      <c r="AC110" s="39">
        <v>67.370699999999999</v>
      </c>
      <c r="AD110" s="39">
        <v>34.734000000000002</v>
      </c>
      <c r="AE110" s="39" t="s">
        <v>11</v>
      </c>
      <c r="AF110" s="39">
        <v>48.8352</v>
      </c>
      <c r="AG110" s="39">
        <v>20.6968</v>
      </c>
      <c r="AH110" s="39">
        <v>169.94990000000001</v>
      </c>
      <c r="AI110" s="39">
        <v>10.539</v>
      </c>
      <c r="AJ110" s="39">
        <v>7.2819000000000003</v>
      </c>
      <c r="AK110" s="39">
        <v>7.9926000000000004</v>
      </c>
      <c r="AL110" s="39">
        <v>11.668699999999999</v>
      </c>
      <c r="AM110" s="39">
        <v>150.83330000000001</v>
      </c>
      <c r="AN110" s="39">
        <v>712.24959999999999</v>
      </c>
      <c r="AO110" s="39">
        <v>149.33349999999999</v>
      </c>
      <c r="AP110" s="39">
        <v>211.70849999999999</v>
      </c>
      <c r="AQ110" s="39">
        <v>222.20779999999999</v>
      </c>
      <c r="AR110" s="39">
        <v>23.059899999999999</v>
      </c>
      <c r="AS110" s="39">
        <v>115.873</v>
      </c>
      <c r="AT110" s="39">
        <v>12.308400000000001</v>
      </c>
      <c r="AU110" s="39">
        <v>42.304499999999997</v>
      </c>
      <c r="AV110" s="39">
        <v>62.685600000000001</v>
      </c>
      <c r="AW110" s="39">
        <v>46.215699999999998</v>
      </c>
      <c r="AX110" s="39">
        <v>9.7329000000000008</v>
      </c>
      <c r="AY110" s="39">
        <v>78.381299999999996</v>
      </c>
    </row>
    <row r="111" spans="1:51" x14ac:dyDescent="0.25">
      <c r="A111" s="43">
        <v>42536</v>
      </c>
      <c r="B111" s="39">
        <v>3113.5416</v>
      </c>
      <c r="C111" s="39">
        <v>57.057600000000001</v>
      </c>
      <c r="D111" s="39">
        <v>36.829500000000003</v>
      </c>
      <c r="E111" s="39">
        <v>254.65950000000001</v>
      </c>
      <c r="F111" s="39">
        <v>295.43509999999998</v>
      </c>
      <c r="G111" s="39">
        <v>58.810200000000002</v>
      </c>
      <c r="H111" s="39">
        <v>82.043099999999995</v>
      </c>
      <c r="I111" s="39">
        <v>20.096499999999999</v>
      </c>
      <c r="J111" s="39">
        <v>23.0901</v>
      </c>
      <c r="K111" s="39">
        <v>29.2805</v>
      </c>
      <c r="L111" s="39">
        <v>373.77260000000001</v>
      </c>
      <c r="M111" s="39">
        <v>35.290100000000002</v>
      </c>
      <c r="N111" s="39">
        <v>37.019399999999997</v>
      </c>
      <c r="O111" s="39">
        <v>103.3498</v>
      </c>
      <c r="P111" s="39">
        <v>31.997399999999999</v>
      </c>
      <c r="Q111" s="39">
        <v>6.8658999999999999</v>
      </c>
      <c r="R111" s="39">
        <v>59.931699999999999</v>
      </c>
      <c r="S111" s="39">
        <v>64.878200000000007</v>
      </c>
      <c r="T111" s="39">
        <v>17.979900000000001</v>
      </c>
      <c r="U111" s="39">
        <v>27.682600000000001</v>
      </c>
      <c r="V111" s="39">
        <v>89.898099999999999</v>
      </c>
      <c r="W111" s="39">
        <v>84.6828</v>
      </c>
      <c r="X111" s="39">
        <v>48.1693</v>
      </c>
      <c r="Y111" s="39">
        <v>28.451699999999999</v>
      </c>
      <c r="Z111" s="39">
        <v>40.411099999999998</v>
      </c>
      <c r="AA111" s="39">
        <v>50.915399999999998</v>
      </c>
      <c r="AB111" s="39">
        <v>106.5489</v>
      </c>
      <c r="AC111" s="39">
        <v>68.814300000000003</v>
      </c>
      <c r="AD111" s="39">
        <v>35.339799999999997</v>
      </c>
      <c r="AE111" s="39" t="s">
        <v>11</v>
      </c>
      <c r="AF111" s="39">
        <v>50.643900000000002</v>
      </c>
      <c r="AG111" s="39">
        <v>21.333200000000001</v>
      </c>
      <c r="AH111" s="39">
        <v>170.3263</v>
      </c>
      <c r="AI111" s="39">
        <v>10.601699999999999</v>
      </c>
      <c r="AJ111" s="39">
        <v>7.3506</v>
      </c>
      <c r="AK111" s="39">
        <v>8.0853000000000002</v>
      </c>
      <c r="AL111" s="39">
        <v>11.7182</v>
      </c>
      <c r="AM111" s="39">
        <v>152.31389999999999</v>
      </c>
      <c r="AN111" s="39">
        <v>727.4117</v>
      </c>
      <c r="AO111" s="39">
        <v>150.5915</v>
      </c>
      <c r="AP111" s="39">
        <v>190.51050000000001</v>
      </c>
      <c r="AQ111" s="39">
        <v>226.2627</v>
      </c>
      <c r="AR111" s="39">
        <v>23.477699999999999</v>
      </c>
      <c r="AS111" s="39">
        <v>117.20480000000001</v>
      </c>
      <c r="AT111" s="39">
        <v>12.4682</v>
      </c>
      <c r="AU111" s="39">
        <v>43.985199999999999</v>
      </c>
      <c r="AV111" s="39">
        <v>64.587500000000006</v>
      </c>
      <c r="AW111" s="39">
        <v>47.637700000000002</v>
      </c>
      <c r="AX111" s="39">
        <v>9.9225999999999992</v>
      </c>
      <c r="AY111" s="39">
        <v>80.104799999999997</v>
      </c>
    </row>
    <row r="112" spans="1:51" x14ac:dyDescent="0.25">
      <c r="A112" s="43">
        <v>42537</v>
      </c>
      <c r="B112" s="39">
        <v>3113.5416</v>
      </c>
      <c r="C112" s="39">
        <v>56.012599999999999</v>
      </c>
      <c r="D112" s="39">
        <v>36.333799999999997</v>
      </c>
      <c r="E112" s="39">
        <v>251.0128</v>
      </c>
      <c r="F112" s="39">
        <v>291.73829999999998</v>
      </c>
      <c r="G112" s="39">
        <v>60.128700000000002</v>
      </c>
      <c r="H112" s="39">
        <v>81.880399999999995</v>
      </c>
      <c r="I112" s="39">
        <v>19.8127</v>
      </c>
      <c r="J112" s="39">
        <v>22.783799999999999</v>
      </c>
      <c r="K112" s="39">
        <v>28.922999999999998</v>
      </c>
      <c r="L112" s="39">
        <v>366.93950000000001</v>
      </c>
      <c r="M112" s="39">
        <v>34.938600000000001</v>
      </c>
      <c r="N112" s="39">
        <v>34.968699999999998</v>
      </c>
      <c r="O112" s="39">
        <v>106.71899999999999</v>
      </c>
      <c r="P112" s="39">
        <v>32.732199999999999</v>
      </c>
      <c r="Q112" s="39">
        <v>6.2629000000000001</v>
      </c>
      <c r="R112" s="39">
        <v>60.378999999999998</v>
      </c>
      <c r="S112" s="39">
        <v>64.360399999999998</v>
      </c>
      <c r="T112" s="39">
        <v>17.7761</v>
      </c>
      <c r="U112" s="39">
        <v>27.910599999999999</v>
      </c>
      <c r="V112" s="39">
        <v>89.328599999999994</v>
      </c>
      <c r="W112" s="39">
        <v>82.724500000000006</v>
      </c>
      <c r="X112" s="39">
        <v>49.775799999999997</v>
      </c>
      <c r="Y112" s="39">
        <v>28.239899999999999</v>
      </c>
      <c r="Z112" s="39">
        <v>40.009</v>
      </c>
      <c r="AA112" s="39">
        <v>51.469900000000003</v>
      </c>
      <c r="AB112" s="39">
        <v>104.0189</v>
      </c>
      <c r="AC112" s="39">
        <v>68.413300000000007</v>
      </c>
      <c r="AD112" s="39">
        <v>34.542099999999998</v>
      </c>
      <c r="AE112" s="39" t="s">
        <v>11</v>
      </c>
      <c r="AF112" s="39">
        <v>50.150599999999997</v>
      </c>
      <c r="AG112" s="39">
        <v>21.498200000000001</v>
      </c>
      <c r="AH112" s="39">
        <v>169.76169999999999</v>
      </c>
      <c r="AI112" s="39">
        <v>10.4344</v>
      </c>
      <c r="AJ112" s="39">
        <v>7.5155000000000003</v>
      </c>
      <c r="AK112" s="39">
        <v>8.1317000000000004</v>
      </c>
      <c r="AL112" s="39">
        <v>11.5946</v>
      </c>
      <c r="AM112" s="39">
        <v>150.83330000000001</v>
      </c>
      <c r="AN112" s="39">
        <v>741.09460000000001</v>
      </c>
      <c r="AO112" s="39">
        <v>148.96350000000001</v>
      </c>
      <c r="AP112" s="39">
        <v>171.48660000000001</v>
      </c>
      <c r="AQ112" s="39">
        <v>222.85659999999999</v>
      </c>
      <c r="AR112" s="39">
        <v>23.085999999999999</v>
      </c>
      <c r="AS112" s="39">
        <v>116.7054</v>
      </c>
      <c r="AT112" s="39">
        <v>12.361700000000001</v>
      </c>
      <c r="AU112" s="39">
        <v>44.600099999999998</v>
      </c>
      <c r="AV112" s="39">
        <v>64.587500000000006</v>
      </c>
      <c r="AW112" s="39">
        <v>47.005699999999997</v>
      </c>
      <c r="AX112" s="39">
        <v>9.8467000000000002</v>
      </c>
      <c r="AY112" s="39">
        <v>81.153899999999993</v>
      </c>
    </row>
    <row r="113" spans="1:51" x14ac:dyDescent="0.25">
      <c r="A113" s="43">
        <v>42538</v>
      </c>
      <c r="B113" s="39">
        <v>3113.5416</v>
      </c>
      <c r="C113" s="39">
        <v>56.221600000000002</v>
      </c>
      <c r="D113" s="39">
        <v>36.582599999999999</v>
      </c>
      <c r="E113" s="39">
        <v>251.0128</v>
      </c>
      <c r="F113" s="39">
        <v>294.81889999999999</v>
      </c>
      <c r="G113" s="39">
        <v>60.302799999999998</v>
      </c>
      <c r="H113" s="39">
        <v>80.212699999999998</v>
      </c>
      <c r="I113" s="39">
        <v>19.983000000000001</v>
      </c>
      <c r="J113" s="39">
        <v>23.013500000000001</v>
      </c>
      <c r="K113" s="39">
        <v>28.890499999999999</v>
      </c>
      <c r="L113" s="39">
        <v>374.96839999999997</v>
      </c>
      <c r="M113" s="39">
        <v>35.852499999999999</v>
      </c>
      <c r="N113" s="39">
        <v>32.270499999999998</v>
      </c>
      <c r="O113" s="39">
        <v>108.36450000000001</v>
      </c>
      <c r="P113" s="39">
        <v>32.999400000000001</v>
      </c>
      <c r="Q113" s="39">
        <v>6.1464999999999996</v>
      </c>
      <c r="R113" s="39">
        <v>61.452399999999997</v>
      </c>
      <c r="S113" s="39">
        <v>64.841200000000001</v>
      </c>
      <c r="T113" s="39">
        <v>17.844100000000001</v>
      </c>
      <c r="U113" s="39">
        <v>28.089700000000001</v>
      </c>
      <c r="V113" s="39">
        <v>89.735399999999998</v>
      </c>
      <c r="W113" s="39">
        <v>84.742199999999997</v>
      </c>
      <c r="X113" s="39">
        <v>52.804499999999997</v>
      </c>
      <c r="Y113" s="39">
        <v>28.1693</v>
      </c>
      <c r="Z113" s="39">
        <v>40.478099999999998</v>
      </c>
      <c r="AA113" s="39">
        <v>50.730600000000003</v>
      </c>
      <c r="AB113" s="39">
        <v>104.2358</v>
      </c>
      <c r="AC113" s="39">
        <v>69.656499999999994</v>
      </c>
      <c r="AD113" s="39">
        <v>34.32</v>
      </c>
      <c r="AE113" s="39" t="s">
        <v>11</v>
      </c>
      <c r="AF113" s="39">
        <v>51.877099999999999</v>
      </c>
      <c r="AG113" s="39">
        <v>21.521799999999999</v>
      </c>
      <c r="AH113" s="39">
        <v>170.89089999999999</v>
      </c>
      <c r="AI113" s="39">
        <v>10.4763</v>
      </c>
      <c r="AJ113" s="39">
        <v>7.5430000000000001</v>
      </c>
      <c r="AK113" s="39">
        <v>8.1471999999999998</v>
      </c>
      <c r="AL113" s="39">
        <v>11.619300000000001</v>
      </c>
      <c r="AM113" s="39">
        <v>153.42429999999999</v>
      </c>
      <c r="AN113" s="39">
        <v>746.27189999999996</v>
      </c>
      <c r="AO113" s="39">
        <v>149.33349999999999</v>
      </c>
      <c r="AP113" s="39">
        <v>158.0635</v>
      </c>
      <c r="AQ113" s="39">
        <v>223.99189999999999</v>
      </c>
      <c r="AR113" s="39">
        <v>24.235099999999999</v>
      </c>
      <c r="AS113" s="39">
        <v>118.7032</v>
      </c>
      <c r="AT113" s="39">
        <v>12.5215</v>
      </c>
      <c r="AU113" s="39">
        <v>44.845999999999997</v>
      </c>
      <c r="AV113" s="39">
        <v>64.739599999999996</v>
      </c>
      <c r="AW113" s="39">
        <v>48.822699999999998</v>
      </c>
      <c r="AX113" s="39">
        <v>9.9604999999999997</v>
      </c>
      <c r="AY113" s="39">
        <v>84.001400000000004</v>
      </c>
    </row>
    <row r="114" spans="1:51" x14ac:dyDescent="0.25">
      <c r="A114" s="43">
        <v>42541</v>
      </c>
      <c r="B114" s="39">
        <v>3113.5416</v>
      </c>
      <c r="C114" s="39">
        <v>55.803600000000003</v>
      </c>
      <c r="D114" s="39">
        <v>36.126399999999997</v>
      </c>
      <c r="E114" s="39">
        <v>248.58170000000001</v>
      </c>
      <c r="F114" s="39">
        <v>296.05119999999999</v>
      </c>
      <c r="G114" s="39">
        <v>60.452100000000002</v>
      </c>
      <c r="H114" s="39">
        <v>79.927899999999994</v>
      </c>
      <c r="I114" s="39">
        <v>19.983000000000001</v>
      </c>
      <c r="J114" s="39">
        <v>23.0518</v>
      </c>
      <c r="K114" s="39">
        <v>28.792999999999999</v>
      </c>
      <c r="L114" s="39">
        <v>372.74770000000001</v>
      </c>
      <c r="M114" s="39">
        <v>35.0792</v>
      </c>
      <c r="N114" s="39">
        <v>31.245200000000001</v>
      </c>
      <c r="O114" s="39">
        <v>109.3831</v>
      </c>
      <c r="P114" s="39">
        <v>33.667400000000001</v>
      </c>
      <c r="Q114" s="39">
        <v>6.0194999999999999</v>
      </c>
      <c r="R114" s="39">
        <v>61.8996</v>
      </c>
      <c r="S114" s="39">
        <v>64.471299999999999</v>
      </c>
      <c r="T114" s="39">
        <v>17.889399999999998</v>
      </c>
      <c r="U114" s="39">
        <v>27.9315</v>
      </c>
      <c r="V114" s="39">
        <v>92.745599999999996</v>
      </c>
      <c r="W114" s="39">
        <v>84.860900000000001</v>
      </c>
      <c r="X114" s="39">
        <v>51.039700000000003</v>
      </c>
      <c r="Y114" s="39">
        <v>28.0046</v>
      </c>
      <c r="Z114" s="39">
        <v>40.478099999999998</v>
      </c>
      <c r="AA114" s="39">
        <v>49.714199999999998</v>
      </c>
      <c r="AB114" s="39">
        <v>100.76609999999999</v>
      </c>
      <c r="AC114" s="39">
        <v>71.220399999999998</v>
      </c>
      <c r="AD114" s="39">
        <v>35.117699999999999</v>
      </c>
      <c r="AE114" s="39" t="s">
        <v>11</v>
      </c>
      <c r="AF114" s="39">
        <v>51.055</v>
      </c>
      <c r="AG114" s="39">
        <v>21.568899999999999</v>
      </c>
      <c r="AH114" s="39">
        <v>170.3263</v>
      </c>
      <c r="AI114" s="39">
        <v>10.4763</v>
      </c>
      <c r="AJ114" s="39">
        <v>7.5293000000000001</v>
      </c>
      <c r="AK114" s="39">
        <v>8.1935000000000002</v>
      </c>
      <c r="AL114" s="39">
        <v>11.619300000000001</v>
      </c>
      <c r="AM114" s="39">
        <v>158.05109999999999</v>
      </c>
      <c r="AN114" s="39">
        <v>746.27189999999996</v>
      </c>
      <c r="AO114" s="39">
        <v>150.14750000000001</v>
      </c>
      <c r="AP114" s="39">
        <v>152.9956</v>
      </c>
      <c r="AQ114" s="39">
        <v>224.31630000000001</v>
      </c>
      <c r="AR114" s="39">
        <v>24.078399999999998</v>
      </c>
      <c r="AS114" s="39">
        <v>118.3702</v>
      </c>
      <c r="AT114" s="39">
        <v>12.5215</v>
      </c>
      <c r="AU114" s="39">
        <v>44.805</v>
      </c>
      <c r="AV114" s="39">
        <v>65.348200000000006</v>
      </c>
      <c r="AW114" s="39">
        <v>47.795699999999997</v>
      </c>
      <c r="AX114" s="39">
        <v>9.9794999999999998</v>
      </c>
      <c r="AY114" s="39">
        <v>84.675799999999995</v>
      </c>
    </row>
    <row r="115" spans="1:51" x14ac:dyDescent="0.25">
      <c r="A115" s="43">
        <v>42542</v>
      </c>
      <c r="B115" s="39">
        <v>3113.5416</v>
      </c>
      <c r="C115" s="39">
        <v>55.455300000000001</v>
      </c>
      <c r="D115" s="39">
        <v>35.628700000000002</v>
      </c>
      <c r="E115" s="39">
        <v>247.36609999999999</v>
      </c>
      <c r="F115" s="39">
        <v>294.20280000000002</v>
      </c>
      <c r="G115" s="39">
        <v>59.954599999999999</v>
      </c>
      <c r="H115" s="39">
        <v>77.162000000000006</v>
      </c>
      <c r="I115" s="39">
        <v>20.607399999999998</v>
      </c>
      <c r="J115" s="39">
        <v>22.975200000000001</v>
      </c>
      <c r="K115" s="39">
        <v>28.7605</v>
      </c>
      <c r="L115" s="39">
        <v>367.1103</v>
      </c>
      <c r="M115" s="39">
        <v>35.430700000000002</v>
      </c>
      <c r="N115" s="39">
        <v>29.194600000000001</v>
      </c>
      <c r="O115" s="39">
        <v>106.9541</v>
      </c>
      <c r="P115" s="39">
        <v>32.6432</v>
      </c>
      <c r="Q115" s="39">
        <v>6.0301</v>
      </c>
      <c r="R115" s="39">
        <v>62.883600000000001</v>
      </c>
      <c r="S115" s="39">
        <v>64.360399999999998</v>
      </c>
      <c r="T115" s="39">
        <v>17.821400000000001</v>
      </c>
      <c r="U115" s="39">
        <v>27.279199999999999</v>
      </c>
      <c r="V115" s="39">
        <v>89.816699999999997</v>
      </c>
      <c r="W115" s="39">
        <v>84.030100000000004</v>
      </c>
      <c r="X115" s="39">
        <v>49.133600000000001</v>
      </c>
      <c r="Y115" s="39">
        <v>27.486899999999999</v>
      </c>
      <c r="Z115" s="39">
        <v>39.874899999999997</v>
      </c>
      <c r="AA115" s="39">
        <v>49.436999999999998</v>
      </c>
      <c r="AB115" s="39">
        <v>97.657799999999995</v>
      </c>
      <c r="AC115" s="39">
        <v>69.897099999999995</v>
      </c>
      <c r="AD115" s="39">
        <v>34.168599999999998</v>
      </c>
      <c r="AE115" s="39" t="s">
        <v>11</v>
      </c>
      <c r="AF115" s="39">
        <v>50.561700000000002</v>
      </c>
      <c r="AG115" s="39">
        <v>21.498200000000001</v>
      </c>
      <c r="AH115" s="39">
        <v>170.89089999999999</v>
      </c>
      <c r="AI115" s="39">
        <v>10.413500000000001</v>
      </c>
      <c r="AJ115" s="39">
        <v>7.5430000000000001</v>
      </c>
      <c r="AK115" s="39">
        <v>8.2245000000000008</v>
      </c>
      <c r="AL115" s="39">
        <v>11.619300000000001</v>
      </c>
      <c r="AM115" s="39">
        <v>156.94069999999999</v>
      </c>
      <c r="AN115" s="39">
        <v>742.94370000000004</v>
      </c>
      <c r="AO115" s="39">
        <v>150.14750000000001</v>
      </c>
      <c r="AP115" s="39">
        <v>155.32409999999999</v>
      </c>
      <c r="AQ115" s="39">
        <v>224.4785</v>
      </c>
      <c r="AR115" s="39">
        <v>24.287299999999998</v>
      </c>
      <c r="AS115" s="39">
        <v>117.03830000000001</v>
      </c>
      <c r="AT115" s="39">
        <v>12.361700000000001</v>
      </c>
      <c r="AU115" s="39">
        <v>44.395099999999999</v>
      </c>
      <c r="AV115" s="39">
        <v>64.739599999999996</v>
      </c>
      <c r="AW115" s="39">
        <v>48.1907</v>
      </c>
      <c r="AX115" s="39">
        <v>9.9604999999999997</v>
      </c>
      <c r="AY115" s="39">
        <v>88.797200000000004</v>
      </c>
    </row>
    <row r="116" spans="1:51" x14ac:dyDescent="0.25">
      <c r="A116" s="43">
        <v>42543</v>
      </c>
      <c r="B116" s="39">
        <v>3113.5416</v>
      </c>
      <c r="C116" s="39">
        <v>56.012599999999999</v>
      </c>
      <c r="D116" s="39">
        <v>36.126399999999997</v>
      </c>
      <c r="E116" s="39">
        <v>249.18940000000001</v>
      </c>
      <c r="F116" s="39">
        <v>294.81889999999999</v>
      </c>
      <c r="G116" s="39">
        <v>60.4024</v>
      </c>
      <c r="H116" s="39">
        <v>78.504300000000001</v>
      </c>
      <c r="I116" s="39">
        <v>21.572500000000002</v>
      </c>
      <c r="J116" s="39">
        <v>23.281500000000001</v>
      </c>
      <c r="K116" s="39">
        <v>29.117999999999999</v>
      </c>
      <c r="L116" s="39">
        <v>367.28120000000001</v>
      </c>
      <c r="M116" s="39">
        <v>37.539700000000003</v>
      </c>
      <c r="N116" s="39">
        <v>30.058</v>
      </c>
      <c r="O116" s="39">
        <v>110.9502</v>
      </c>
      <c r="P116" s="39">
        <v>34.023699999999998</v>
      </c>
      <c r="Q116" s="39">
        <v>6.0724</v>
      </c>
      <c r="R116" s="39">
        <v>63.330800000000004</v>
      </c>
      <c r="S116" s="39">
        <v>63.8795</v>
      </c>
      <c r="T116" s="39">
        <v>18.002600000000001</v>
      </c>
      <c r="U116" s="39">
        <v>27.753599999999999</v>
      </c>
      <c r="V116" s="39">
        <v>93.965900000000005</v>
      </c>
      <c r="W116" s="39">
        <v>84.860900000000001</v>
      </c>
      <c r="X116" s="39">
        <v>50.651400000000002</v>
      </c>
      <c r="Y116" s="39">
        <v>28.0046</v>
      </c>
      <c r="Z116" s="39">
        <v>40.21</v>
      </c>
      <c r="AA116" s="39">
        <v>49.899000000000001</v>
      </c>
      <c r="AB116" s="39">
        <v>99.175799999999995</v>
      </c>
      <c r="AC116" s="39">
        <v>70.879599999999996</v>
      </c>
      <c r="AD116" s="39">
        <v>34.6633</v>
      </c>
      <c r="AE116" s="39" t="s">
        <v>11</v>
      </c>
      <c r="AF116" s="39">
        <v>51.630499999999998</v>
      </c>
      <c r="AG116" s="39">
        <v>23.101199999999999</v>
      </c>
      <c r="AH116" s="39">
        <v>170.89089999999999</v>
      </c>
      <c r="AI116" s="39">
        <v>10.4763</v>
      </c>
      <c r="AJ116" s="39">
        <v>7.5705</v>
      </c>
      <c r="AK116" s="39">
        <v>8.2553999999999998</v>
      </c>
      <c r="AL116" s="39">
        <v>11.7182</v>
      </c>
      <c r="AM116" s="39">
        <v>158.97649999999999</v>
      </c>
      <c r="AN116" s="39">
        <v>739.61540000000002</v>
      </c>
      <c r="AO116" s="39">
        <v>150.88749999999999</v>
      </c>
      <c r="AP116" s="39">
        <v>155.18709999999999</v>
      </c>
      <c r="AQ116" s="39">
        <v>224.96510000000001</v>
      </c>
      <c r="AR116" s="39">
        <v>26.716000000000001</v>
      </c>
      <c r="AS116" s="39">
        <v>119.03619999999999</v>
      </c>
      <c r="AT116" s="39">
        <v>12.4682</v>
      </c>
      <c r="AU116" s="39">
        <v>44.727699999999999</v>
      </c>
      <c r="AV116" s="39">
        <v>65.576499999999996</v>
      </c>
      <c r="AW116" s="39">
        <v>50.639699999999998</v>
      </c>
      <c r="AX116" s="39">
        <v>10.0175</v>
      </c>
      <c r="AY116" s="39">
        <v>86.549199999999999</v>
      </c>
    </row>
    <row r="117" spans="1:51" x14ac:dyDescent="0.25">
      <c r="A117" s="43">
        <v>42544</v>
      </c>
      <c r="B117" s="39">
        <v>3113.5416</v>
      </c>
      <c r="C117" s="39">
        <v>57.405999999999999</v>
      </c>
      <c r="D117" s="39">
        <v>35.711599999999997</v>
      </c>
      <c r="E117" s="39">
        <v>247.97389999999999</v>
      </c>
      <c r="F117" s="39">
        <v>292.97050000000002</v>
      </c>
      <c r="G117" s="39">
        <v>59.7804</v>
      </c>
      <c r="H117" s="39">
        <v>77.528099999999995</v>
      </c>
      <c r="I117" s="39">
        <v>21.1751</v>
      </c>
      <c r="J117" s="39">
        <v>23.472999999999999</v>
      </c>
      <c r="K117" s="39">
        <v>28.922999999999998</v>
      </c>
      <c r="L117" s="39">
        <v>363.35210000000001</v>
      </c>
      <c r="M117" s="39">
        <v>37.399099999999997</v>
      </c>
      <c r="N117" s="39">
        <v>29.734200000000001</v>
      </c>
      <c r="O117" s="39">
        <v>111.7337</v>
      </c>
      <c r="P117" s="39">
        <v>34.135100000000001</v>
      </c>
      <c r="Q117" s="39">
        <v>6.0407000000000002</v>
      </c>
      <c r="R117" s="39">
        <v>63.330800000000004</v>
      </c>
      <c r="S117" s="39">
        <v>65.063100000000006</v>
      </c>
      <c r="T117" s="39">
        <v>17.9573</v>
      </c>
      <c r="U117" s="39">
        <v>27.654800000000002</v>
      </c>
      <c r="V117" s="39">
        <v>93.721800000000002</v>
      </c>
      <c r="W117" s="39">
        <v>85.454300000000003</v>
      </c>
      <c r="X117" s="39">
        <v>49.768999999999998</v>
      </c>
      <c r="Y117" s="39">
        <v>27.6751</v>
      </c>
      <c r="Z117" s="39">
        <v>39.606900000000003</v>
      </c>
      <c r="AA117" s="39">
        <v>50.684399999999997</v>
      </c>
      <c r="AB117" s="39">
        <v>98.163799999999995</v>
      </c>
      <c r="AC117" s="39">
        <v>70.238</v>
      </c>
      <c r="AD117" s="39">
        <v>34.188699999999997</v>
      </c>
      <c r="AE117" s="39" t="s">
        <v>11</v>
      </c>
      <c r="AF117" s="39">
        <v>51.466099999999997</v>
      </c>
      <c r="AG117" s="39">
        <v>22.865400000000001</v>
      </c>
      <c r="AH117" s="39">
        <v>171.07910000000001</v>
      </c>
      <c r="AI117" s="39">
        <v>10.413500000000001</v>
      </c>
      <c r="AJ117" s="39">
        <v>7.4116</v>
      </c>
      <c r="AK117" s="39">
        <v>8.2707999999999995</v>
      </c>
      <c r="AL117" s="39">
        <v>11.644</v>
      </c>
      <c r="AM117" s="39">
        <v>156.57060000000001</v>
      </c>
      <c r="AN117" s="39">
        <v>737.39660000000003</v>
      </c>
      <c r="AO117" s="39">
        <v>149.70349999999999</v>
      </c>
      <c r="AP117" s="39">
        <v>152.8587</v>
      </c>
      <c r="AQ117" s="39">
        <v>223.18100000000001</v>
      </c>
      <c r="AR117" s="39">
        <v>27.995699999999999</v>
      </c>
      <c r="AS117" s="39">
        <v>117.7043</v>
      </c>
      <c r="AT117" s="39">
        <v>12.414999999999999</v>
      </c>
      <c r="AU117" s="39">
        <v>45.683700000000002</v>
      </c>
      <c r="AV117" s="39">
        <v>65.12</v>
      </c>
      <c r="AW117" s="39">
        <v>50.165700000000001</v>
      </c>
      <c r="AX117" s="39">
        <v>9.9604999999999997</v>
      </c>
      <c r="AY117" s="39">
        <v>83.776600000000002</v>
      </c>
    </row>
    <row r="118" spans="1:51" x14ac:dyDescent="0.25">
      <c r="A118" s="43">
        <v>42545</v>
      </c>
      <c r="B118" s="39">
        <v>3113.5416</v>
      </c>
      <c r="C118" s="39">
        <v>56.221600000000002</v>
      </c>
      <c r="D118" s="39">
        <v>34.799100000000003</v>
      </c>
      <c r="E118" s="39">
        <v>246.1506</v>
      </c>
      <c r="F118" s="39">
        <v>286.80919999999998</v>
      </c>
      <c r="G118" s="39">
        <v>58.86</v>
      </c>
      <c r="H118" s="39">
        <v>78.138199999999998</v>
      </c>
      <c r="I118" s="39">
        <v>20.891300000000001</v>
      </c>
      <c r="J118" s="39">
        <v>23.204999999999998</v>
      </c>
      <c r="K118" s="39">
        <v>28.663</v>
      </c>
      <c r="L118" s="39">
        <v>356.1773</v>
      </c>
      <c r="M118" s="39">
        <v>36.766399999999997</v>
      </c>
      <c r="N118" s="39">
        <v>29.032699999999998</v>
      </c>
      <c r="O118" s="39">
        <v>111.6554</v>
      </c>
      <c r="P118" s="39">
        <v>34.090499999999999</v>
      </c>
      <c r="Q118" s="39">
        <v>6.0513000000000003</v>
      </c>
      <c r="R118" s="39">
        <v>62.125399999999999</v>
      </c>
      <c r="S118" s="39">
        <v>63.3247</v>
      </c>
      <c r="T118" s="39">
        <v>17.6403</v>
      </c>
      <c r="U118" s="39">
        <v>27.4374</v>
      </c>
      <c r="V118" s="39">
        <v>91.769300000000001</v>
      </c>
      <c r="W118" s="39">
        <v>83.555300000000003</v>
      </c>
      <c r="X118" s="39">
        <v>50.8279</v>
      </c>
      <c r="Y118" s="39">
        <v>27.345700000000001</v>
      </c>
      <c r="Z118" s="39">
        <v>38.936700000000002</v>
      </c>
      <c r="AA118" s="39">
        <v>50.499600000000001</v>
      </c>
      <c r="AB118" s="39">
        <v>97.224100000000007</v>
      </c>
      <c r="AC118" s="39">
        <v>69.375799999999998</v>
      </c>
      <c r="AD118" s="39">
        <v>33.421399999999998</v>
      </c>
      <c r="AE118" s="39" t="s">
        <v>11</v>
      </c>
      <c r="AF118" s="39">
        <v>50.397300000000001</v>
      </c>
      <c r="AG118" s="39">
        <v>22.865400000000001</v>
      </c>
      <c r="AH118" s="39">
        <v>169.35489999999999</v>
      </c>
      <c r="AI118" s="39">
        <v>10.2462</v>
      </c>
      <c r="AJ118" s="39">
        <v>7.2815000000000003</v>
      </c>
      <c r="AK118" s="39">
        <v>8.1397999999999993</v>
      </c>
      <c r="AL118" s="39">
        <v>11.518800000000001</v>
      </c>
      <c r="AM118" s="39">
        <v>156.57060000000001</v>
      </c>
      <c r="AN118" s="39">
        <v>728.89099999999996</v>
      </c>
      <c r="AO118" s="39">
        <v>148.3715</v>
      </c>
      <c r="AP118" s="39">
        <v>149.84530000000001</v>
      </c>
      <c r="AQ118" s="39">
        <v>219.61269999999999</v>
      </c>
      <c r="AR118" s="39">
        <v>27.499500000000001</v>
      </c>
      <c r="AS118" s="39">
        <v>116.5389</v>
      </c>
      <c r="AT118" s="39">
        <v>12.2018</v>
      </c>
      <c r="AU118" s="39">
        <v>44.519799999999996</v>
      </c>
      <c r="AV118" s="39">
        <v>64.207099999999997</v>
      </c>
      <c r="AW118" s="39">
        <v>49.296700000000001</v>
      </c>
      <c r="AX118" s="39">
        <v>9.9225999999999992</v>
      </c>
      <c r="AY118" s="39">
        <v>81.903199999999998</v>
      </c>
    </row>
    <row r="119" spans="1:51" x14ac:dyDescent="0.25">
      <c r="A119" s="43">
        <v>42548</v>
      </c>
      <c r="B119" s="39">
        <v>3113.5416</v>
      </c>
      <c r="C119" s="39">
        <v>57.127299999999998</v>
      </c>
      <c r="D119" s="39">
        <v>35.711599999999997</v>
      </c>
      <c r="E119" s="39">
        <v>248.58170000000001</v>
      </c>
      <c r="F119" s="39">
        <v>290.1979</v>
      </c>
      <c r="G119" s="39">
        <v>59.929699999999997</v>
      </c>
      <c r="H119" s="39">
        <v>79.195800000000006</v>
      </c>
      <c r="I119" s="39">
        <v>21.969899999999999</v>
      </c>
      <c r="J119" s="39">
        <v>23.434699999999999</v>
      </c>
      <c r="K119" s="39">
        <v>29.832999999999998</v>
      </c>
      <c r="L119" s="39">
        <v>362.66879999999998</v>
      </c>
      <c r="M119" s="39">
        <v>37.820900000000002</v>
      </c>
      <c r="N119" s="39">
        <v>30.058</v>
      </c>
      <c r="O119" s="39">
        <v>114.006</v>
      </c>
      <c r="P119" s="39">
        <v>34.713999999999999</v>
      </c>
      <c r="Q119" s="39">
        <v>6.2733999999999996</v>
      </c>
      <c r="R119" s="39">
        <v>62.310899999999997</v>
      </c>
      <c r="S119" s="39">
        <v>63.731499999999997</v>
      </c>
      <c r="T119" s="39">
        <v>17.866700000000002</v>
      </c>
      <c r="U119" s="39">
        <v>28.168800000000001</v>
      </c>
      <c r="V119" s="39">
        <v>92.582800000000006</v>
      </c>
      <c r="W119" s="39">
        <v>85.454300000000003</v>
      </c>
      <c r="X119" s="39">
        <v>51.639699999999998</v>
      </c>
      <c r="Y119" s="39">
        <v>27.722200000000001</v>
      </c>
      <c r="Z119" s="39">
        <v>39.942</v>
      </c>
      <c r="AA119" s="39">
        <v>50.730600000000003</v>
      </c>
      <c r="AB119" s="39">
        <v>99.681799999999996</v>
      </c>
      <c r="AC119" s="39">
        <v>70.879599999999996</v>
      </c>
      <c r="AD119" s="39">
        <v>34.299799999999998</v>
      </c>
      <c r="AE119" s="39" t="s">
        <v>11</v>
      </c>
      <c r="AF119" s="39">
        <v>52.206000000000003</v>
      </c>
      <c r="AG119" s="39">
        <v>23.9498</v>
      </c>
      <c r="AH119" s="39">
        <v>169.92959999999999</v>
      </c>
      <c r="AI119" s="39">
        <v>10.2462</v>
      </c>
      <c r="AJ119" s="39">
        <v>7.3249000000000004</v>
      </c>
      <c r="AK119" s="39">
        <v>8.1397999999999993</v>
      </c>
      <c r="AL119" s="39">
        <v>11.5939</v>
      </c>
      <c r="AM119" s="39">
        <v>158.60640000000001</v>
      </c>
      <c r="AN119" s="39">
        <v>731.84939999999995</v>
      </c>
      <c r="AO119" s="39">
        <v>149.11150000000001</v>
      </c>
      <c r="AP119" s="39">
        <v>152.9956</v>
      </c>
      <c r="AQ119" s="39">
        <v>222.53219999999999</v>
      </c>
      <c r="AR119" s="39">
        <v>29.431999999999999</v>
      </c>
      <c r="AS119" s="39">
        <v>117.20480000000001</v>
      </c>
      <c r="AT119" s="39">
        <v>12.4682</v>
      </c>
      <c r="AU119" s="39">
        <v>45.351199999999999</v>
      </c>
      <c r="AV119" s="39">
        <v>65.500399999999999</v>
      </c>
      <c r="AW119" s="39">
        <v>50.797699999999999</v>
      </c>
      <c r="AX119" s="39">
        <v>10.0175</v>
      </c>
      <c r="AY119" s="39">
        <v>83.177099999999996</v>
      </c>
    </row>
    <row r="120" spans="1:51" x14ac:dyDescent="0.25">
      <c r="A120" s="43">
        <v>42549</v>
      </c>
      <c r="B120" s="39">
        <v>3113.5416</v>
      </c>
      <c r="C120" s="39">
        <v>57.754300000000001</v>
      </c>
      <c r="D120" s="39">
        <v>36.333799999999997</v>
      </c>
      <c r="E120" s="39">
        <v>249.18940000000001</v>
      </c>
      <c r="F120" s="39">
        <v>291.43020000000001</v>
      </c>
      <c r="G120" s="39">
        <v>60.277999999999999</v>
      </c>
      <c r="H120" s="39">
        <v>79.155100000000004</v>
      </c>
      <c r="I120" s="39">
        <v>21.856400000000001</v>
      </c>
      <c r="J120" s="39">
        <v>23.511299999999999</v>
      </c>
      <c r="K120" s="39">
        <v>29.735499999999998</v>
      </c>
      <c r="L120" s="39">
        <v>356.51900000000001</v>
      </c>
      <c r="M120" s="39">
        <v>38.383299999999998</v>
      </c>
      <c r="N120" s="39">
        <v>30.381799999999998</v>
      </c>
      <c r="O120" s="39">
        <v>119.6476</v>
      </c>
      <c r="P120" s="39">
        <v>34.691699999999997</v>
      </c>
      <c r="Q120" s="39">
        <v>6.2733999999999996</v>
      </c>
      <c r="R120" s="39">
        <v>62.2181</v>
      </c>
      <c r="S120" s="39">
        <v>65.47</v>
      </c>
      <c r="T120" s="39">
        <v>18.070499999999999</v>
      </c>
      <c r="U120" s="39">
        <v>28.6036</v>
      </c>
      <c r="V120" s="39">
        <v>94.779399999999995</v>
      </c>
      <c r="W120" s="39">
        <v>91.388599999999997</v>
      </c>
      <c r="X120" s="39">
        <v>51.251399999999997</v>
      </c>
      <c r="Y120" s="39">
        <v>28.122299999999999</v>
      </c>
      <c r="Z120" s="39">
        <v>40.076000000000001</v>
      </c>
      <c r="AA120" s="39">
        <v>51.146500000000003</v>
      </c>
      <c r="AB120" s="39">
        <v>99.320400000000006</v>
      </c>
      <c r="AC120" s="39">
        <v>73.365899999999996</v>
      </c>
      <c r="AD120" s="39">
        <v>34.622900000000001</v>
      </c>
      <c r="AE120" s="39" t="s">
        <v>11</v>
      </c>
      <c r="AF120" s="39">
        <v>52.699300000000001</v>
      </c>
      <c r="AG120" s="39">
        <v>24.845500000000001</v>
      </c>
      <c r="AH120" s="39">
        <v>169.35489999999999</v>
      </c>
      <c r="AI120" s="39">
        <v>10.2462</v>
      </c>
      <c r="AJ120" s="39">
        <v>7.3392999999999997</v>
      </c>
      <c r="AK120" s="39">
        <v>8.0907</v>
      </c>
      <c r="AL120" s="39">
        <v>11.5939</v>
      </c>
      <c r="AM120" s="39">
        <v>158.05109999999999</v>
      </c>
      <c r="AN120" s="39">
        <v>732.58910000000003</v>
      </c>
      <c r="AO120" s="39">
        <v>148.59350000000001</v>
      </c>
      <c r="AP120" s="39">
        <v>153.40649999999999</v>
      </c>
      <c r="AQ120" s="39">
        <v>222.53219999999999</v>
      </c>
      <c r="AR120" s="39">
        <v>29.431999999999999</v>
      </c>
      <c r="AS120" s="39">
        <v>117.37130000000001</v>
      </c>
      <c r="AT120" s="39">
        <v>12.4682</v>
      </c>
      <c r="AU120" s="39">
        <v>45.517499999999998</v>
      </c>
      <c r="AV120" s="39">
        <v>66.032899999999998</v>
      </c>
      <c r="AW120" s="39">
        <v>51.192700000000002</v>
      </c>
      <c r="AX120" s="39">
        <v>10.055400000000001</v>
      </c>
      <c r="AY120" s="39">
        <v>83.177099999999996</v>
      </c>
    </row>
    <row r="121" spans="1:51" x14ac:dyDescent="0.25">
      <c r="A121" s="43">
        <v>42550</v>
      </c>
      <c r="B121" s="39">
        <v>3113.5416</v>
      </c>
      <c r="C121" s="39">
        <v>57.405999999999999</v>
      </c>
      <c r="D121" s="39">
        <v>36.458199999999998</v>
      </c>
      <c r="E121" s="39">
        <v>251.6206</v>
      </c>
      <c r="F121" s="39">
        <v>300.36410000000001</v>
      </c>
      <c r="G121" s="39">
        <v>60.626199999999997</v>
      </c>
      <c r="H121" s="39">
        <v>81.433000000000007</v>
      </c>
      <c r="I121" s="39">
        <v>21.799600000000002</v>
      </c>
      <c r="J121" s="39">
        <v>23.741099999999999</v>
      </c>
      <c r="K121" s="39">
        <v>29.670500000000001</v>
      </c>
      <c r="L121" s="39">
        <v>351.565</v>
      </c>
      <c r="M121" s="39">
        <v>37.820900000000002</v>
      </c>
      <c r="N121" s="39">
        <v>30.004000000000001</v>
      </c>
      <c r="O121" s="39">
        <v>118.5506</v>
      </c>
      <c r="P121" s="39">
        <v>34.246400000000001</v>
      </c>
      <c r="Q121" s="39">
        <v>6.3052000000000001</v>
      </c>
      <c r="R121" s="39">
        <v>61.94</v>
      </c>
      <c r="S121" s="39">
        <v>64.619299999999996</v>
      </c>
      <c r="T121" s="39">
        <v>18.161100000000001</v>
      </c>
      <c r="U121" s="39">
        <v>28.405999999999999</v>
      </c>
      <c r="V121" s="39">
        <v>96.8947</v>
      </c>
      <c r="W121" s="39">
        <v>90.973200000000006</v>
      </c>
      <c r="X121" s="39">
        <v>51.322000000000003</v>
      </c>
      <c r="Y121" s="39">
        <v>28.075199999999999</v>
      </c>
      <c r="Z121" s="39">
        <v>39.942</v>
      </c>
      <c r="AA121" s="39">
        <v>50.083799999999997</v>
      </c>
      <c r="AB121" s="39">
        <v>102.5732</v>
      </c>
      <c r="AC121" s="39">
        <v>72.864599999999996</v>
      </c>
      <c r="AD121" s="39">
        <v>34.845100000000002</v>
      </c>
      <c r="AE121" s="39" t="s">
        <v>11</v>
      </c>
      <c r="AF121" s="39">
        <v>52.945900000000002</v>
      </c>
      <c r="AG121" s="39">
        <v>24.421199999999999</v>
      </c>
      <c r="AH121" s="39">
        <v>175.10220000000001</v>
      </c>
      <c r="AI121" s="39">
        <v>10.2462</v>
      </c>
      <c r="AJ121" s="39">
        <v>7.3681999999999999</v>
      </c>
      <c r="AK121" s="39">
        <v>8.1234000000000002</v>
      </c>
      <c r="AL121" s="39">
        <v>11.719099999999999</v>
      </c>
      <c r="AM121" s="39">
        <v>158.05109999999999</v>
      </c>
      <c r="AN121" s="39">
        <v>733.32870000000003</v>
      </c>
      <c r="AO121" s="39">
        <v>149.2595</v>
      </c>
      <c r="AP121" s="39">
        <v>165.7338</v>
      </c>
      <c r="AQ121" s="39">
        <v>222.85659999999999</v>
      </c>
      <c r="AR121" s="39">
        <v>28.622399999999999</v>
      </c>
      <c r="AS121" s="39">
        <v>117.5378</v>
      </c>
      <c r="AT121" s="39">
        <v>12.5748</v>
      </c>
      <c r="AU121" s="39">
        <v>46.348799999999997</v>
      </c>
      <c r="AV121" s="39">
        <v>65.652500000000003</v>
      </c>
      <c r="AW121" s="39">
        <v>50.9557</v>
      </c>
      <c r="AX121" s="39">
        <v>10.074400000000001</v>
      </c>
      <c r="AY121" s="39">
        <v>83.6267</v>
      </c>
    </row>
    <row r="122" spans="1:51" x14ac:dyDescent="0.25">
      <c r="A122" s="43">
        <v>42551</v>
      </c>
      <c r="B122" s="39">
        <v>3113.5416</v>
      </c>
      <c r="C122" s="39">
        <v>57.197000000000003</v>
      </c>
      <c r="D122" s="39">
        <v>36.499699999999997</v>
      </c>
      <c r="E122" s="39">
        <v>251.0128</v>
      </c>
      <c r="F122" s="39">
        <v>299.43990000000002</v>
      </c>
      <c r="G122" s="39">
        <v>60.601399999999998</v>
      </c>
      <c r="H122" s="39">
        <v>82.002399999999994</v>
      </c>
      <c r="I122" s="39">
        <v>21.6861</v>
      </c>
      <c r="J122" s="39">
        <v>23.6645</v>
      </c>
      <c r="K122" s="39">
        <v>29.507999999999999</v>
      </c>
      <c r="L122" s="39">
        <v>356.68979999999999</v>
      </c>
      <c r="M122" s="39">
        <v>37.399099999999997</v>
      </c>
      <c r="N122" s="39">
        <v>30.273800000000001</v>
      </c>
      <c r="O122" s="39">
        <v>122.4683</v>
      </c>
      <c r="P122" s="39">
        <v>34.647199999999998</v>
      </c>
      <c r="Q122" s="39">
        <v>6.3898000000000001</v>
      </c>
      <c r="R122" s="39">
        <v>62.310899999999997</v>
      </c>
      <c r="S122" s="39">
        <v>63.361699999999999</v>
      </c>
      <c r="T122" s="39">
        <v>18.183700000000002</v>
      </c>
      <c r="U122" s="39">
        <v>28.6036</v>
      </c>
      <c r="V122" s="39">
        <v>99.986199999999997</v>
      </c>
      <c r="W122" s="39">
        <v>91.388599999999997</v>
      </c>
      <c r="X122" s="39">
        <v>50.686700000000002</v>
      </c>
      <c r="Y122" s="39">
        <v>28.145800000000001</v>
      </c>
      <c r="Z122" s="39">
        <v>40.411099999999998</v>
      </c>
      <c r="AA122" s="39">
        <v>50.037599999999998</v>
      </c>
      <c r="AB122" s="39">
        <v>100.83839999999999</v>
      </c>
      <c r="AC122" s="39">
        <v>75.130300000000005</v>
      </c>
      <c r="AD122" s="39">
        <v>34.431100000000001</v>
      </c>
      <c r="AE122" s="39" t="s">
        <v>11</v>
      </c>
      <c r="AF122" s="39">
        <v>52.781500000000001</v>
      </c>
      <c r="AG122" s="39">
        <v>24.492000000000001</v>
      </c>
      <c r="AH122" s="39">
        <v>171.07910000000001</v>
      </c>
      <c r="AI122" s="39">
        <v>10.2462</v>
      </c>
      <c r="AJ122" s="39">
        <v>7.3537999999999997</v>
      </c>
      <c r="AK122" s="39">
        <v>8.1071000000000009</v>
      </c>
      <c r="AL122" s="39">
        <v>11.8193</v>
      </c>
      <c r="AM122" s="39">
        <v>159.71680000000001</v>
      </c>
      <c r="AN122" s="39">
        <v>732.2192</v>
      </c>
      <c r="AO122" s="39">
        <v>150.14750000000001</v>
      </c>
      <c r="AP122" s="39">
        <v>164.36410000000001</v>
      </c>
      <c r="AQ122" s="39">
        <v>223.66749999999999</v>
      </c>
      <c r="AR122" s="39">
        <v>28.596299999999999</v>
      </c>
      <c r="AS122" s="39">
        <v>117.5378</v>
      </c>
      <c r="AT122" s="39">
        <v>12.5215</v>
      </c>
      <c r="AU122" s="39">
        <v>46.016300000000001</v>
      </c>
      <c r="AV122" s="39">
        <v>67.858699999999999</v>
      </c>
      <c r="AW122" s="39">
        <v>50.323700000000002</v>
      </c>
      <c r="AX122" s="39">
        <v>10.055400000000001</v>
      </c>
      <c r="AY122" s="39">
        <v>83.326999999999998</v>
      </c>
    </row>
    <row r="123" spans="1:51" x14ac:dyDescent="0.25">
      <c r="A123" s="43">
        <v>42552</v>
      </c>
      <c r="B123" s="39">
        <v>3113.5416</v>
      </c>
      <c r="C123" s="39">
        <v>56.709299999999999</v>
      </c>
      <c r="D123" s="39">
        <v>36.582599999999999</v>
      </c>
      <c r="E123" s="39">
        <v>250.405</v>
      </c>
      <c r="F123" s="39">
        <v>300.98020000000002</v>
      </c>
      <c r="G123" s="39">
        <v>60.526699999999998</v>
      </c>
      <c r="H123" s="39">
        <v>81.310900000000004</v>
      </c>
      <c r="I123" s="39">
        <v>21.9131</v>
      </c>
      <c r="J123" s="39">
        <v>23.549600000000002</v>
      </c>
      <c r="K123" s="39">
        <v>29.410499999999999</v>
      </c>
      <c r="L123" s="39">
        <v>361.30220000000003</v>
      </c>
      <c r="M123" s="39">
        <v>38.031799999999997</v>
      </c>
      <c r="N123" s="39">
        <v>30.058</v>
      </c>
      <c r="O123" s="39">
        <v>121.37139999999999</v>
      </c>
      <c r="P123" s="39">
        <v>34.357700000000001</v>
      </c>
      <c r="Q123" s="39">
        <v>6.4004000000000003</v>
      </c>
      <c r="R123" s="39">
        <v>62.774500000000003</v>
      </c>
      <c r="S123" s="39">
        <v>62.880800000000001</v>
      </c>
      <c r="T123" s="39">
        <v>18.1158</v>
      </c>
      <c r="U123" s="39">
        <v>28.761800000000001</v>
      </c>
      <c r="V123" s="39">
        <v>106.16930000000001</v>
      </c>
      <c r="W123" s="39">
        <v>91.863399999999999</v>
      </c>
      <c r="X123" s="39">
        <v>50.7926</v>
      </c>
      <c r="Y123" s="39">
        <v>28.098700000000001</v>
      </c>
      <c r="Z123" s="39">
        <v>40.009</v>
      </c>
      <c r="AA123" s="39">
        <v>50.5458</v>
      </c>
      <c r="AB123" s="39">
        <v>101.1998</v>
      </c>
      <c r="AC123" s="39">
        <v>74.608999999999995</v>
      </c>
      <c r="AD123" s="39">
        <v>35.0672</v>
      </c>
      <c r="AE123" s="39" t="s">
        <v>11</v>
      </c>
      <c r="AF123" s="39">
        <v>52.699300000000001</v>
      </c>
      <c r="AG123" s="39">
        <v>24.492000000000001</v>
      </c>
      <c r="AH123" s="39">
        <v>171.07910000000001</v>
      </c>
      <c r="AI123" s="39">
        <v>10.2462</v>
      </c>
      <c r="AJ123" s="39">
        <v>7.3103999999999996</v>
      </c>
      <c r="AK123" s="39">
        <v>8.1071000000000009</v>
      </c>
      <c r="AL123" s="39">
        <v>11.7692</v>
      </c>
      <c r="AM123" s="39">
        <v>158.60640000000001</v>
      </c>
      <c r="AN123" s="39">
        <v>737.02670000000001</v>
      </c>
      <c r="AO123" s="39">
        <v>150.8135</v>
      </c>
      <c r="AP123" s="39">
        <v>162.44659999999999</v>
      </c>
      <c r="AQ123" s="39">
        <v>222.85659999999999</v>
      </c>
      <c r="AR123" s="39">
        <v>29.4328</v>
      </c>
      <c r="AS123" s="39">
        <v>118.2037</v>
      </c>
      <c r="AT123" s="39">
        <v>12.5215</v>
      </c>
      <c r="AU123" s="39">
        <v>48.011600000000001</v>
      </c>
      <c r="AV123" s="39">
        <v>66.869699999999995</v>
      </c>
      <c r="AW123" s="39">
        <v>50.402700000000003</v>
      </c>
      <c r="AX123" s="39">
        <v>10.112299999999999</v>
      </c>
      <c r="AY123" s="39">
        <v>82.802400000000006</v>
      </c>
    </row>
    <row r="124" spans="1:51" x14ac:dyDescent="0.25">
      <c r="A124" s="43">
        <v>42555</v>
      </c>
      <c r="B124" s="39">
        <v>2802.5698000000002</v>
      </c>
      <c r="C124" s="39">
        <v>57.754300000000001</v>
      </c>
      <c r="D124" s="39">
        <v>37.080399999999997</v>
      </c>
      <c r="E124" s="39">
        <v>253.44390000000001</v>
      </c>
      <c r="F124" s="39">
        <v>309.298</v>
      </c>
      <c r="G124" s="39">
        <v>61.7209</v>
      </c>
      <c r="H124" s="39">
        <v>83.100700000000003</v>
      </c>
      <c r="I124" s="39">
        <v>22.026700000000002</v>
      </c>
      <c r="J124" s="39">
        <v>24.3537</v>
      </c>
      <c r="K124" s="39">
        <v>29.832999999999998</v>
      </c>
      <c r="L124" s="39">
        <v>364.71870000000001</v>
      </c>
      <c r="M124" s="39">
        <v>39.578400000000002</v>
      </c>
      <c r="N124" s="39">
        <v>30.058</v>
      </c>
      <c r="O124" s="39">
        <v>121.52809999999999</v>
      </c>
      <c r="P124" s="39">
        <v>35.6492</v>
      </c>
      <c r="Q124" s="39">
        <v>6.5378999999999996</v>
      </c>
      <c r="R124" s="39">
        <v>64.072599999999994</v>
      </c>
      <c r="S124" s="39">
        <v>63.953499999999998</v>
      </c>
      <c r="T124" s="39">
        <v>18.5913</v>
      </c>
      <c r="U124" s="39">
        <v>29.315300000000001</v>
      </c>
      <c r="V124" s="39">
        <v>106.49469999999999</v>
      </c>
      <c r="W124" s="39">
        <v>93.643699999999995</v>
      </c>
      <c r="X124" s="39">
        <v>52.557400000000001</v>
      </c>
      <c r="Y124" s="39">
        <v>28.3811</v>
      </c>
      <c r="Z124" s="39">
        <v>40.411099999999998</v>
      </c>
      <c r="AA124" s="39">
        <v>51.747100000000003</v>
      </c>
      <c r="AB124" s="39">
        <v>102.2841</v>
      </c>
      <c r="AC124" s="39">
        <v>74.769400000000005</v>
      </c>
      <c r="AD124" s="39">
        <v>36.541400000000003</v>
      </c>
      <c r="AE124" s="39" t="s">
        <v>11</v>
      </c>
      <c r="AF124" s="39">
        <v>53.850299999999997</v>
      </c>
      <c r="AG124" s="39">
        <v>25.387699999999999</v>
      </c>
      <c r="AH124" s="39">
        <v>172.80330000000001</v>
      </c>
      <c r="AI124" s="39">
        <v>10.2462</v>
      </c>
      <c r="AJ124" s="39">
        <v>7.4549000000000003</v>
      </c>
      <c r="AK124" s="39">
        <v>8.2052999999999994</v>
      </c>
      <c r="AL124" s="39">
        <v>11.9445</v>
      </c>
      <c r="AM124" s="39">
        <v>164.89879999999999</v>
      </c>
      <c r="AN124" s="39">
        <v>745.90210000000002</v>
      </c>
      <c r="AO124" s="39">
        <v>156.5856</v>
      </c>
      <c r="AP124" s="39">
        <v>162.99440000000001</v>
      </c>
      <c r="AQ124" s="39">
        <v>226.58709999999999</v>
      </c>
      <c r="AR124" s="39">
        <v>32.386499999999998</v>
      </c>
      <c r="AS124" s="39">
        <v>120.36799999999999</v>
      </c>
      <c r="AT124" s="39">
        <v>12.7879</v>
      </c>
      <c r="AU124" s="39">
        <v>48.967599999999997</v>
      </c>
      <c r="AV124" s="39">
        <v>68.010800000000003</v>
      </c>
      <c r="AW124" s="39">
        <v>53.562800000000003</v>
      </c>
      <c r="AX124" s="39">
        <v>10.245100000000001</v>
      </c>
      <c r="AY124" s="39">
        <v>84.450999999999993</v>
      </c>
    </row>
    <row r="125" spans="1:51" x14ac:dyDescent="0.25">
      <c r="A125" s="43">
        <v>42556</v>
      </c>
      <c r="B125" s="39">
        <v>2522.1853999999998</v>
      </c>
      <c r="C125" s="39">
        <v>57.545299999999997</v>
      </c>
      <c r="D125" s="39">
        <v>37.453699999999998</v>
      </c>
      <c r="E125" s="39">
        <v>257.09059999999999</v>
      </c>
      <c r="F125" s="39">
        <v>310.53030000000001</v>
      </c>
      <c r="G125" s="39">
        <v>61.9696</v>
      </c>
      <c r="H125" s="39">
        <v>86.354699999999994</v>
      </c>
      <c r="I125" s="39">
        <v>22.764700000000001</v>
      </c>
      <c r="J125" s="39">
        <v>24.736599999999999</v>
      </c>
      <c r="K125" s="39">
        <v>29.8979</v>
      </c>
      <c r="L125" s="39">
        <v>361.6438</v>
      </c>
      <c r="M125" s="39">
        <v>40.0002</v>
      </c>
      <c r="N125" s="39">
        <v>30.058</v>
      </c>
      <c r="O125" s="39">
        <v>122.1549</v>
      </c>
      <c r="P125" s="39">
        <v>35.315199999999997</v>
      </c>
      <c r="Q125" s="39">
        <v>6.6013999999999999</v>
      </c>
      <c r="R125" s="39">
        <v>64.629000000000005</v>
      </c>
      <c r="S125" s="39">
        <v>63.768500000000003</v>
      </c>
      <c r="T125" s="39">
        <v>18.817799999999998</v>
      </c>
      <c r="U125" s="39">
        <v>28.998999999999999</v>
      </c>
      <c r="V125" s="39">
        <v>107.6337</v>
      </c>
      <c r="W125" s="39">
        <v>94.118399999999994</v>
      </c>
      <c r="X125" s="39">
        <v>52.381</v>
      </c>
      <c r="Y125" s="39">
        <v>28.5929</v>
      </c>
      <c r="Z125" s="39">
        <v>40.545099999999998</v>
      </c>
      <c r="AA125" s="39">
        <v>51.100299999999997</v>
      </c>
      <c r="AB125" s="39">
        <v>101.1275</v>
      </c>
      <c r="AC125" s="39">
        <v>74.989999999999995</v>
      </c>
      <c r="AD125" s="39">
        <v>36.208199999999998</v>
      </c>
      <c r="AE125" s="39" t="s">
        <v>11</v>
      </c>
      <c r="AF125" s="39">
        <v>54.343600000000002</v>
      </c>
      <c r="AG125" s="39">
        <v>25.458400000000001</v>
      </c>
      <c r="AH125" s="39">
        <v>171.84540000000001</v>
      </c>
      <c r="AI125" s="39">
        <v>10.2462</v>
      </c>
      <c r="AJ125" s="39">
        <v>7.5126999999999997</v>
      </c>
      <c r="AK125" s="39">
        <v>8.2545000000000002</v>
      </c>
      <c r="AL125" s="39">
        <v>12.044700000000001</v>
      </c>
      <c r="AM125" s="39">
        <v>168.6002</v>
      </c>
      <c r="AN125" s="39">
        <v>759.21519999999998</v>
      </c>
      <c r="AO125" s="39">
        <v>156.4376</v>
      </c>
      <c r="AP125" s="39">
        <v>161.62469999999999</v>
      </c>
      <c r="AQ125" s="39">
        <v>226.74930000000001</v>
      </c>
      <c r="AR125" s="39">
        <v>32.360399999999998</v>
      </c>
      <c r="AS125" s="39">
        <v>120.36799999999999</v>
      </c>
      <c r="AT125" s="39">
        <v>12.894500000000001</v>
      </c>
      <c r="AU125" s="39">
        <v>49.133899999999997</v>
      </c>
      <c r="AV125" s="39">
        <v>70.140900000000002</v>
      </c>
      <c r="AW125" s="39">
        <v>52.851799999999997</v>
      </c>
      <c r="AX125" s="39">
        <v>10.302</v>
      </c>
      <c r="AY125" s="39">
        <v>84.301100000000005</v>
      </c>
    </row>
    <row r="126" spans="1:51" x14ac:dyDescent="0.25">
      <c r="A126" s="43">
        <v>42557</v>
      </c>
      <c r="B126" s="39">
        <v>2523.4598000000001</v>
      </c>
      <c r="C126" s="39">
        <v>58.381300000000003</v>
      </c>
      <c r="D126" s="39">
        <v>37.619599999999998</v>
      </c>
      <c r="E126" s="39">
        <v>255.2672</v>
      </c>
      <c r="F126" s="39">
        <v>311.49270000000001</v>
      </c>
      <c r="G126" s="39">
        <v>61.7209</v>
      </c>
      <c r="H126" s="39">
        <v>87.615700000000004</v>
      </c>
      <c r="I126" s="39">
        <v>23.048500000000001</v>
      </c>
      <c r="J126" s="39">
        <v>24.813199999999998</v>
      </c>
      <c r="K126" s="39">
        <v>30.125399999999999</v>
      </c>
      <c r="L126" s="39">
        <v>372.40600000000001</v>
      </c>
      <c r="M126" s="39">
        <v>40.5625</v>
      </c>
      <c r="N126" s="39">
        <v>30.004000000000001</v>
      </c>
      <c r="O126" s="39">
        <v>124.2705</v>
      </c>
      <c r="P126" s="39">
        <v>36.250399999999999</v>
      </c>
      <c r="Q126" s="39">
        <v>6.6966000000000001</v>
      </c>
      <c r="R126" s="39">
        <v>65.092600000000004</v>
      </c>
      <c r="S126" s="39">
        <v>64.508300000000006</v>
      </c>
      <c r="T126" s="39">
        <v>18.863099999999999</v>
      </c>
      <c r="U126" s="39">
        <v>29.2362</v>
      </c>
      <c r="V126" s="39">
        <v>108.12179999999999</v>
      </c>
      <c r="W126" s="39">
        <v>93.584299999999999</v>
      </c>
      <c r="X126" s="39">
        <v>52.522100000000002</v>
      </c>
      <c r="Y126" s="39">
        <v>27.769300000000001</v>
      </c>
      <c r="Z126" s="39">
        <v>42.086500000000001</v>
      </c>
      <c r="AA126" s="39">
        <v>51.007800000000003</v>
      </c>
      <c r="AB126" s="39">
        <v>101.995</v>
      </c>
      <c r="AC126" s="39">
        <v>75.210599999999999</v>
      </c>
      <c r="AD126" s="39">
        <v>37.228000000000002</v>
      </c>
      <c r="AE126" s="39" t="s">
        <v>11</v>
      </c>
      <c r="AF126" s="39">
        <v>54.096899999999998</v>
      </c>
      <c r="AG126" s="39">
        <v>25.411300000000001</v>
      </c>
      <c r="AH126" s="39">
        <v>171.07910000000001</v>
      </c>
      <c r="AI126" s="39">
        <v>10.2462</v>
      </c>
      <c r="AJ126" s="39">
        <v>7.4837999999999996</v>
      </c>
      <c r="AK126" s="39">
        <v>8.2217000000000002</v>
      </c>
      <c r="AL126" s="39">
        <v>11.9946</v>
      </c>
      <c r="AM126" s="39">
        <v>168.4151</v>
      </c>
      <c r="AN126" s="39">
        <v>756.25670000000002</v>
      </c>
      <c r="AO126" s="39">
        <v>156.4376</v>
      </c>
      <c r="AP126" s="39">
        <v>160.1181</v>
      </c>
      <c r="AQ126" s="39">
        <v>226.91139999999999</v>
      </c>
      <c r="AR126" s="39">
        <v>32.883099999999999</v>
      </c>
      <c r="AS126" s="39">
        <v>121.5334</v>
      </c>
      <c r="AT126" s="39">
        <v>12.841200000000001</v>
      </c>
      <c r="AU126" s="39">
        <v>48.926099999999998</v>
      </c>
      <c r="AV126" s="39">
        <v>70.369200000000006</v>
      </c>
      <c r="AW126" s="39">
        <v>53.404800000000002</v>
      </c>
      <c r="AX126" s="39">
        <v>10.34</v>
      </c>
      <c r="AY126" s="39">
        <v>84.675799999999995</v>
      </c>
    </row>
    <row r="127" spans="1:51" x14ac:dyDescent="0.25">
      <c r="A127" s="43">
        <v>42558</v>
      </c>
      <c r="B127" s="39">
        <v>2398.5612999999998</v>
      </c>
      <c r="C127" s="39">
        <v>58.520699999999998</v>
      </c>
      <c r="D127" s="39">
        <v>37.246299999999998</v>
      </c>
      <c r="E127" s="39">
        <v>255.875</v>
      </c>
      <c r="F127" s="39">
        <v>306.35989999999998</v>
      </c>
      <c r="G127" s="39">
        <v>62.069099999999999</v>
      </c>
      <c r="H127" s="39">
        <v>84.971699999999998</v>
      </c>
      <c r="I127" s="39">
        <v>22.8782</v>
      </c>
      <c r="J127" s="39">
        <v>25.0047</v>
      </c>
      <c r="K127" s="39">
        <v>29.8979</v>
      </c>
      <c r="L127" s="39">
        <v>379.06830000000002</v>
      </c>
      <c r="M127" s="39">
        <v>42.109099999999998</v>
      </c>
      <c r="N127" s="39">
        <v>30.7056</v>
      </c>
      <c r="O127" s="39">
        <v>121.44970000000001</v>
      </c>
      <c r="P127" s="39">
        <v>35.738300000000002</v>
      </c>
      <c r="Q127" s="39">
        <v>7.2466999999999997</v>
      </c>
      <c r="R127" s="39">
        <v>64.4435</v>
      </c>
      <c r="S127" s="39">
        <v>66.024799999999999</v>
      </c>
      <c r="T127" s="39">
        <v>18.659300000000002</v>
      </c>
      <c r="U127" s="39">
        <v>28.821100000000001</v>
      </c>
      <c r="V127" s="39">
        <v>104.46080000000001</v>
      </c>
      <c r="W127" s="39">
        <v>93.228300000000004</v>
      </c>
      <c r="X127" s="39">
        <v>52.592700000000001</v>
      </c>
      <c r="Y127" s="39">
        <v>27.863399999999999</v>
      </c>
      <c r="Z127" s="39">
        <v>41.751399999999997</v>
      </c>
      <c r="AA127" s="39">
        <v>51.146500000000003</v>
      </c>
      <c r="AB127" s="39">
        <v>109.2958</v>
      </c>
      <c r="AC127" s="39">
        <v>75.591499999999996</v>
      </c>
      <c r="AD127" s="39">
        <v>36.6524</v>
      </c>
      <c r="AE127" s="39" t="s">
        <v>11</v>
      </c>
      <c r="AF127" s="39">
        <v>54.179099999999998</v>
      </c>
      <c r="AG127" s="39">
        <v>25.387699999999999</v>
      </c>
      <c r="AH127" s="39">
        <v>171.65379999999999</v>
      </c>
      <c r="AI127" s="39">
        <v>10.2462</v>
      </c>
      <c r="AJ127" s="39">
        <v>7.4981999999999998</v>
      </c>
      <c r="AK127" s="39">
        <v>8.1562000000000001</v>
      </c>
      <c r="AL127" s="39">
        <v>12.019600000000001</v>
      </c>
      <c r="AM127" s="39">
        <v>168.4151</v>
      </c>
      <c r="AN127" s="39">
        <v>757.73599999999999</v>
      </c>
      <c r="AO127" s="39">
        <v>156.9556</v>
      </c>
      <c r="AP127" s="39">
        <v>160.392</v>
      </c>
      <c r="AQ127" s="39">
        <v>226.10050000000001</v>
      </c>
      <c r="AR127" s="39">
        <v>32.412599999999998</v>
      </c>
      <c r="AS127" s="39">
        <v>120.0351</v>
      </c>
      <c r="AT127" s="39">
        <v>13.001099999999999</v>
      </c>
      <c r="AU127" s="39">
        <v>48.427300000000002</v>
      </c>
      <c r="AV127" s="39">
        <v>70.749499999999998</v>
      </c>
      <c r="AW127" s="39">
        <v>54.273800000000001</v>
      </c>
      <c r="AX127" s="39">
        <v>10.3779</v>
      </c>
      <c r="AY127" s="39">
        <v>84.900599999999997</v>
      </c>
    </row>
    <row r="128" spans="1:51" x14ac:dyDescent="0.25">
      <c r="A128" s="43">
        <v>42559</v>
      </c>
      <c r="B128" s="39">
        <v>2389.64</v>
      </c>
      <c r="C128" s="39">
        <v>61.167999999999999</v>
      </c>
      <c r="D128" s="39">
        <v>37.204799999999999</v>
      </c>
      <c r="E128" s="39">
        <v>255.2672</v>
      </c>
      <c r="F128" s="39">
        <v>312.77589999999998</v>
      </c>
      <c r="G128" s="39">
        <v>61.845199999999998</v>
      </c>
      <c r="H128" s="39">
        <v>84.971699999999998</v>
      </c>
      <c r="I128" s="39">
        <v>22.651199999999999</v>
      </c>
      <c r="J128" s="39">
        <v>24.6601</v>
      </c>
      <c r="K128" s="39">
        <v>29.702999999999999</v>
      </c>
      <c r="L128" s="39">
        <v>380.94740000000002</v>
      </c>
      <c r="M128" s="39">
        <v>41.476399999999998</v>
      </c>
      <c r="N128" s="39">
        <v>32.378399999999999</v>
      </c>
      <c r="O128" s="39">
        <v>121.6848</v>
      </c>
      <c r="P128" s="39">
        <v>35.515599999999999</v>
      </c>
      <c r="Q128" s="39">
        <v>6.9398999999999997</v>
      </c>
      <c r="R128" s="39">
        <v>64.4435</v>
      </c>
      <c r="S128" s="39">
        <v>65.47</v>
      </c>
      <c r="T128" s="39">
        <v>18.5687</v>
      </c>
      <c r="U128" s="39">
        <v>29.295500000000001</v>
      </c>
      <c r="V128" s="39">
        <v>104.62350000000001</v>
      </c>
      <c r="W128" s="39">
        <v>92.219399999999993</v>
      </c>
      <c r="X128" s="39">
        <v>52.239800000000002</v>
      </c>
      <c r="Y128" s="39">
        <v>28.028099999999998</v>
      </c>
      <c r="Z128" s="39">
        <v>41.885399999999997</v>
      </c>
      <c r="AA128" s="39">
        <v>51.054000000000002</v>
      </c>
      <c r="AB128" s="39">
        <v>105.97069999999999</v>
      </c>
      <c r="AC128" s="39">
        <v>74.9499</v>
      </c>
      <c r="AD128" s="39">
        <v>36.208199999999998</v>
      </c>
      <c r="AE128" s="39" t="s">
        <v>11</v>
      </c>
      <c r="AF128" s="39">
        <v>53.6036</v>
      </c>
      <c r="AG128" s="39">
        <v>25.741299999999999</v>
      </c>
      <c r="AH128" s="39">
        <v>171.07910000000001</v>
      </c>
      <c r="AI128" s="39">
        <v>10.2462</v>
      </c>
      <c r="AJ128" s="39">
        <v>7.4549000000000003</v>
      </c>
      <c r="AK128" s="39">
        <v>8.1562000000000001</v>
      </c>
      <c r="AL128" s="39">
        <v>11.894399999999999</v>
      </c>
      <c r="AM128" s="39">
        <v>168.4151</v>
      </c>
      <c r="AN128" s="39">
        <v>754.40769999999998</v>
      </c>
      <c r="AO128" s="39">
        <v>156.56030000000001</v>
      </c>
      <c r="AP128" s="39">
        <v>157.78960000000001</v>
      </c>
      <c r="AQ128" s="39">
        <v>225.2895</v>
      </c>
      <c r="AR128" s="39">
        <v>31.3932</v>
      </c>
      <c r="AS128" s="39">
        <v>120.0351</v>
      </c>
      <c r="AT128" s="39">
        <v>12.894500000000001</v>
      </c>
      <c r="AU128" s="39">
        <v>48.967599999999997</v>
      </c>
      <c r="AV128" s="39">
        <v>70.597399999999993</v>
      </c>
      <c r="AW128" s="39">
        <v>54.1158</v>
      </c>
      <c r="AX128" s="39">
        <v>10.3779</v>
      </c>
      <c r="AY128" s="39">
        <v>83.6267</v>
      </c>
    </row>
    <row r="129" spans="1:51" x14ac:dyDescent="0.25">
      <c r="A129" s="43">
        <v>42562</v>
      </c>
      <c r="B129" s="39">
        <v>2328.4652000000001</v>
      </c>
      <c r="C129" s="39">
        <v>59.635300000000001</v>
      </c>
      <c r="D129" s="39">
        <v>37.1218</v>
      </c>
      <c r="E129" s="39">
        <v>255.2672</v>
      </c>
      <c r="F129" s="39">
        <v>309.88869999999997</v>
      </c>
      <c r="G129" s="39">
        <v>62.292999999999999</v>
      </c>
      <c r="H129" s="39">
        <v>84.117599999999996</v>
      </c>
      <c r="I129" s="39">
        <v>22.310500000000001</v>
      </c>
      <c r="J129" s="39">
        <v>24.468599999999999</v>
      </c>
      <c r="K129" s="39">
        <v>30.060400000000001</v>
      </c>
      <c r="L129" s="39">
        <v>388.46390000000002</v>
      </c>
      <c r="M129" s="39">
        <v>44.288400000000003</v>
      </c>
      <c r="N129" s="39">
        <v>31.461099999999998</v>
      </c>
      <c r="O129" s="39">
        <v>122.8601</v>
      </c>
      <c r="P129" s="39">
        <v>35.114800000000002</v>
      </c>
      <c r="Q129" s="39">
        <v>6.8341000000000003</v>
      </c>
      <c r="R129" s="39">
        <v>64.165300000000002</v>
      </c>
      <c r="S129" s="39">
        <v>63.990499999999997</v>
      </c>
      <c r="T129" s="39">
        <v>18.659300000000002</v>
      </c>
      <c r="U129" s="39">
        <v>29.1967</v>
      </c>
      <c r="V129" s="39">
        <v>103.7286</v>
      </c>
      <c r="W129" s="39">
        <v>91.447999999999993</v>
      </c>
      <c r="X129" s="39">
        <v>51.674999999999997</v>
      </c>
      <c r="Y129" s="39">
        <v>28.1693</v>
      </c>
      <c r="Z129" s="39">
        <v>42.421599999999998</v>
      </c>
      <c r="AA129" s="39">
        <v>51.238900000000001</v>
      </c>
      <c r="AB129" s="39">
        <v>109.1512</v>
      </c>
      <c r="AC129" s="39">
        <v>79.441299999999998</v>
      </c>
      <c r="AD129" s="39">
        <v>35.905299999999997</v>
      </c>
      <c r="AE129" s="39" t="s">
        <v>11</v>
      </c>
      <c r="AF129" s="39">
        <v>52.781500000000001</v>
      </c>
      <c r="AG129" s="39">
        <v>24.468399999999999</v>
      </c>
      <c r="AH129" s="39">
        <v>172.2286</v>
      </c>
      <c r="AI129" s="39">
        <v>10.2462</v>
      </c>
      <c r="AJ129" s="39">
        <v>7.4404000000000003</v>
      </c>
      <c r="AK129" s="39">
        <v>8.1397999999999993</v>
      </c>
      <c r="AL129" s="39">
        <v>11.9946</v>
      </c>
      <c r="AM129" s="39">
        <v>168.4151</v>
      </c>
      <c r="AN129" s="39">
        <v>767.72080000000005</v>
      </c>
      <c r="AO129" s="39">
        <v>158.2208</v>
      </c>
      <c r="AP129" s="39">
        <v>154.50229999999999</v>
      </c>
      <c r="AQ129" s="39">
        <v>226.42490000000001</v>
      </c>
      <c r="AR129" s="39">
        <v>33.275199999999998</v>
      </c>
      <c r="AS129" s="39">
        <v>120.70099999999999</v>
      </c>
      <c r="AT129" s="39">
        <v>12.947800000000001</v>
      </c>
      <c r="AU129" s="39">
        <v>48.718200000000003</v>
      </c>
      <c r="AV129" s="39">
        <v>71.2821</v>
      </c>
      <c r="AW129" s="39">
        <v>55.695799999999998</v>
      </c>
      <c r="AX129" s="39">
        <v>10.3779</v>
      </c>
      <c r="AY129" s="39">
        <v>82.352800000000002</v>
      </c>
    </row>
    <row r="130" spans="1:51" x14ac:dyDescent="0.25">
      <c r="A130" s="43">
        <v>42563</v>
      </c>
      <c r="B130" s="39">
        <v>2309.3481000000002</v>
      </c>
      <c r="C130" s="39">
        <v>60.2624</v>
      </c>
      <c r="D130" s="39">
        <v>37.1633</v>
      </c>
      <c r="E130" s="39">
        <v>258.91390000000001</v>
      </c>
      <c r="F130" s="39">
        <v>320.79570000000001</v>
      </c>
      <c r="G130" s="39">
        <v>65.278300000000002</v>
      </c>
      <c r="H130" s="39">
        <v>87.005499999999998</v>
      </c>
      <c r="I130" s="39">
        <v>22.537600000000001</v>
      </c>
      <c r="J130" s="39">
        <v>25.425899999999999</v>
      </c>
      <c r="K130" s="39">
        <v>30.5154</v>
      </c>
      <c r="L130" s="39">
        <v>409.47579999999999</v>
      </c>
      <c r="M130" s="39">
        <v>47.1004</v>
      </c>
      <c r="N130" s="39">
        <v>31.730899999999998</v>
      </c>
      <c r="O130" s="39">
        <v>123.0168</v>
      </c>
      <c r="P130" s="39">
        <v>35.5379</v>
      </c>
      <c r="Q130" s="39">
        <v>7.5217999999999998</v>
      </c>
      <c r="R130" s="39">
        <v>65.185299999999998</v>
      </c>
      <c r="S130" s="39">
        <v>63.620600000000003</v>
      </c>
      <c r="T130" s="39">
        <v>19.474499999999999</v>
      </c>
      <c r="U130" s="39">
        <v>29.1374</v>
      </c>
      <c r="V130" s="39">
        <v>104.5421</v>
      </c>
      <c r="W130" s="39">
        <v>92.872200000000007</v>
      </c>
      <c r="X130" s="39">
        <v>52.239800000000002</v>
      </c>
      <c r="Y130" s="39">
        <v>28.498799999999999</v>
      </c>
      <c r="Z130" s="39">
        <v>42.555599999999998</v>
      </c>
      <c r="AA130" s="39">
        <v>53.595199999999998</v>
      </c>
      <c r="AB130" s="39">
        <v>111.8258</v>
      </c>
      <c r="AC130" s="39">
        <v>87.381399999999999</v>
      </c>
      <c r="AD130" s="39">
        <v>36.026400000000002</v>
      </c>
      <c r="AE130" s="39" t="s">
        <v>11</v>
      </c>
      <c r="AF130" s="39">
        <v>53.685899999999997</v>
      </c>
      <c r="AG130" s="39">
        <v>25.5763</v>
      </c>
      <c r="AH130" s="39">
        <v>174.91069999999999</v>
      </c>
      <c r="AI130" s="39">
        <v>10.2462</v>
      </c>
      <c r="AJ130" s="39">
        <v>7.556</v>
      </c>
      <c r="AK130" s="39">
        <v>8.3855000000000004</v>
      </c>
      <c r="AL130" s="39">
        <v>12.1699</v>
      </c>
      <c r="AM130" s="39">
        <v>168.4151</v>
      </c>
      <c r="AN130" s="39">
        <v>781.77350000000001</v>
      </c>
      <c r="AO130" s="39">
        <v>171.6628</v>
      </c>
      <c r="AP130" s="39">
        <v>155.59809999999999</v>
      </c>
      <c r="AQ130" s="39">
        <v>233.2371</v>
      </c>
      <c r="AR130" s="39">
        <v>35.4709</v>
      </c>
      <c r="AS130" s="39">
        <v>124.8631</v>
      </c>
      <c r="AT130" s="39">
        <v>13.2675</v>
      </c>
      <c r="AU130" s="39">
        <v>48.8429</v>
      </c>
      <c r="AV130" s="39">
        <v>71.053799999999995</v>
      </c>
      <c r="AW130" s="39">
        <v>57.6708</v>
      </c>
      <c r="AX130" s="39">
        <v>10.6435</v>
      </c>
      <c r="AY130" s="39">
        <v>84.450999999999993</v>
      </c>
    </row>
    <row r="131" spans="1:51" x14ac:dyDescent="0.25">
      <c r="A131" s="43">
        <v>42564</v>
      </c>
      <c r="B131" s="39">
        <v>2334.8375999999998</v>
      </c>
      <c r="C131" s="39">
        <v>60.401699999999998</v>
      </c>
      <c r="D131" s="39">
        <v>37.5366</v>
      </c>
      <c r="E131" s="39">
        <v>260.7373</v>
      </c>
      <c r="F131" s="39">
        <v>322.07889999999998</v>
      </c>
      <c r="G131" s="39">
        <v>64.134</v>
      </c>
      <c r="H131" s="39">
        <v>89.852800000000002</v>
      </c>
      <c r="I131" s="39">
        <v>22.8782</v>
      </c>
      <c r="J131" s="39">
        <v>25.2727</v>
      </c>
      <c r="K131" s="39">
        <v>30.7104</v>
      </c>
      <c r="L131" s="39">
        <v>406.05919999999998</v>
      </c>
      <c r="M131" s="39">
        <v>47.8033</v>
      </c>
      <c r="N131" s="39">
        <v>32.2166</v>
      </c>
      <c r="O131" s="39">
        <v>122.2333</v>
      </c>
      <c r="P131" s="39">
        <v>35.851599999999998</v>
      </c>
      <c r="Q131" s="39">
        <v>8.2728999999999999</v>
      </c>
      <c r="R131" s="39">
        <v>66.761600000000001</v>
      </c>
      <c r="S131" s="39">
        <v>64.027500000000003</v>
      </c>
      <c r="T131" s="39">
        <v>19.3386</v>
      </c>
      <c r="U131" s="39">
        <v>29.671099999999999</v>
      </c>
      <c r="V131" s="39">
        <v>104.29770000000001</v>
      </c>
      <c r="W131" s="39">
        <v>94.059100000000001</v>
      </c>
      <c r="X131" s="39">
        <v>52.310400000000001</v>
      </c>
      <c r="Y131" s="39">
        <v>28.9695</v>
      </c>
      <c r="Z131" s="39">
        <v>42.555599999999998</v>
      </c>
      <c r="AA131" s="39">
        <v>55.905299999999997</v>
      </c>
      <c r="AB131" s="39">
        <v>112.4041</v>
      </c>
      <c r="AC131" s="39">
        <v>86.739800000000002</v>
      </c>
      <c r="AD131" s="39">
        <v>35.7134</v>
      </c>
      <c r="AE131" s="39" t="s">
        <v>11</v>
      </c>
      <c r="AF131" s="39">
        <v>53.768099999999997</v>
      </c>
      <c r="AG131" s="39">
        <v>26.519200000000001</v>
      </c>
      <c r="AH131" s="39">
        <v>175.4854</v>
      </c>
      <c r="AI131" s="39">
        <v>10.2462</v>
      </c>
      <c r="AJ131" s="39">
        <v>7.6138000000000003</v>
      </c>
      <c r="AK131" s="39">
        <v>8.3855000000000004</v>
      </c>
      <c r="AL131" s="39">
        <v>12.244999999999999</v>
      </c>
      <c r="AM131" s="39">
        <v>168.4151</v>
      </c>
      <c r="AN131" s="39">
        <v>797.30539999999996</v>
      </c>
      <c r="AO131" s="39">
        <v>168.2627</v>
      </c>
      <c r="AP131" s="39">
        <v>162.44659999999999</v>
      </c>
      <c r="AQ131" s="39">
        <v>233.39930000000001</v>
      </c>
      <c r="AR131" s="39">
        <v>35.052700000000002</v>
      </c>
      <c r="AS131" s="39">
        <v>125.3625</v>
      </c>
      <c r="AT131" s="39">
        <v>13.480600000000001</v>
      </c>
      <c r="AU131" s="39">
        <v>50.006900000000002</v>
      </c>
      <c r="AV131" s="39">
        <v>71.129900000000006</v>
      </c>
      <c r="AW131" s="39">
        <v>58.697800000000001</v>
      </c>
      <c r="AX131" s="39">
        <v>10.7384</v>
      </c>
      <c r="AY131" s="39">
        <v>85.874799999999993</v>
      </c>
    </row>
    <row r="132" spans="1:51" x14ac:dyDescent="0.25">
      <c r="A132" s="43">
        <v>42565</v>
      </c>
      <c r="B132" s="39">
        <v>2288.9564999999998</v>
      </c>
      <c r="C132" s="39">
        <v>61.167999999999999</v>
      </c>
      <c r="D132" s="39">
        <v>37.453699999999998</v>
      </c>
      <c r="E132" s="39">
        <v>260.12950000000001</v>
      </c>
      <c r="F132" s="39">
        <v>320.79570000000001</v>
      </c>
      <c r="G132" s="39">
        <v>64.556899999999999</v>
      </c>
      <c r="H132" s="39">
        <v>88.812399999999997</v>
      </c>
      <c r="I132" s="39">
        <v>22.764700000000001</v>
      </c>
      <c r="J132" s="39">
        <v>25.387599999999999</v>
      </c>
      <c r="K132" s="39">
        <v>30.677900000000001</v>
      </c>
      <c r="L132" s="39">
        <v>403.1551</v>
      </c>
      <c r="M132" s="39">
        <v>45.694400000000002</v>
      </c>
      <c r="N132" s="39">
        <v>32.864100000000001</v>
      </c>
      <c r="O132" s="39">
        <v>122.625</v>
      </c>
      <c r="P132" s="39">
        <v>35.649900000000002</v>
      </c>
      <c r="Q132" s="39">
        <v>8.0930999999999997</v>
      </c>
      <c r="R132" s="39">
        <v>66.483500000000006</v>
      </c>
      <c r="S132" s="39">
        <v>63.916499999999999</v>
      </c>
      <c r="T132" s="39">
        <v>19.2254</v>
      </c>
      <c r="U132" s="39">
        <v>30.9955</v>
      </c>
      <c r="V132" s="39">
        <v>103.07550000000001</v>
      </c>
      <c r="W132" s="39">
        <v>94.949200000000005</v>
      </c>
      <c r="X132" s="39">
        <v>52.239800000000002</v>
      </c>
      <c r="Y132" s="39">
        <v>29.322500000000002</v>
      </c>
      <c r="Z132" s="39">
        <v>42.153500000000001</v>
      </c>
      <c r="AA132" s="39">
        <v>55.027500000000003</v>
      </c>
      <c r="AB132" s="39">
        <v>111.3921</v>
      </c>
      <c r="AC132" s="39">
        <v>87.4816</v>
      </c>
      <c r="AD132" s="39">
        <v>35.733600000000003</v>
      </c>
      <c r="AE132" s="39" t="s">
        <v>11</v>
      </c>
      <c r="AF132" s="39">
        <v>54.425800000000002</v>
      </c>
      <c r="AG132" s="39">
        <v>26.401299999999999</v>
      </c>
      <c r="AH132" s="39">
        <v>178.16749999999999</v>
      </c>
      <c r="AI132" s="39">
        <v>10.2462</v>
      </c>
      <c r="AJ132" s="39">
        <v>7.5994000000000002</v>
      </c>
      <c r="AK132" s="39">
        <v>8.3527000000000005</v>
      </c>
      <c r="AL132" s="39">
        <v>12.22</v>
      </c>
      <c r="AM132" s="39">
        <v>170.636</v>
      </c>
      <c r="AN132" s="39">
        <v>795.82619999999997</v>
      </c>
      <c r="AO132" s="39">
        <v>166.99760000000001</v>
      </c>
      <c r="AP132" s="39">
        <v>159.4332</v>
      </c>
      <c r="AQ132" s="39">
        <v>231.93950000000001</v>
      </c>
      <c r="AR132" s="39">
        <v>34.738999999999997</v>
      </c>
      <c r="AS132" s="39">
        <v>124.1972</v>
      </c>
      <c r="AT132" s="39">
        <v>13.427300000000001</v>
      </c>
      <c r="AU132" s="39">
        <v>50.006900000000002</v>
      </c>
      <c r="AV132" s="39">
        <v>71.510300000000001</v>
      </c>
      <c r="AW132" s="39">
        <v>58.144799999999996</v>
      </c>
      <c r="AX132" s="39">
        <v>10.6012</v>
      </c>
      <c r="AY132" s="39">
        <v>85.4251</v>
      </c>
    </row>
    <row r="133" spans="1:51" x14ac:dyDescent="0.25">
      <c r="A133" s="43">
        <v>42566</v>
      </c>
      <c r="B133" s="39">
        <v>2280.0351999999998</v>
      </c>
      <c r="C133" s="39">
        <v>60.819699999999997</v>
      </c>
      <c r="D133" s="39">
        <v>38.158799999999999</v>
      </c>
      <c r="E133" s="39">
        <v>258.91390000000001</v>
      </c>
      <c r="F133" s="39">
        <v>322.07889999999998</v>
      </c>
      <c r="G133" s="39">
        <v>64.681299999999993</v>
      </c>
      <c r="H133" s="39">
        <v>89.062100000000001</v>
      </c>
      <c r="I133" s="39">
        <v>22.707899999999999</v>
      </c>
      <c r="J133" s="39">
        <v>24.813199999999998</v>
      </c>
      <c r="K133" s="39">
        <v>30.645399999999999</v>
      </c>
      <c r="L133" s="39">
        <v>398.88440000000003</v>
      </c>
      <c r="M133" s="39">
        <v>45.131999999999998</v>
      </c>
      <c r="N133" s="39">
        <v>34.482999999999997</v>
      </c>
      <c r="O133" s="39">
        <v>121.29300000000001</v>
      </c>
      <c r="P133" s="39">
        <v>35.649900000000002</v>
      </c>
      <c r="Q133" s="39">
        <v>7.9344000000000001</v>
      </c>
      <c r="R133" s="39">
        <v>66.947100000000006</v>
      </c>
      <c r="S133" s="39">
        <v>64.434299999999993</v>
      </c>
      <c r="T133" s="39">
        <v>19.315999999999999</v>
      </c>
      <c r="U133" s="39">
        <v>30.501300000000001</v>
      </c>
      <c r="V133" s="39">
        <v>103.3199</v>
      </c>
      <c r="W133" s="39">
        <v>95.067899999999995</v>
      </c>
      <c r="X133" s="39">
        <v>51.851500000000001</v>
      </c>
      <c r="Y133" s="39">
        <v>28.945900000000002</v>
      </c>
      <c r="Z133" s="39">
        <v>42.086500000000001</v>
      </c>
      <c r="AA133" s="39">
        <v>56.274999999999999</v>
      </c>
      <c r="AB133" s="39">
        <v>112.04259999999999</v>
      </c>
      <c r="AC133" s="39">
        <v>90.2286</v>
      </c>
      <c r="AD133" s="39">
        <v>36.450499999999998</v>
      </c>
      <c r="AE133" s="39" t="s">
        <v>11</v>
      </c>
      <c r="AF133" s="39">
        <v>54.343600000000002</v>
      </c>
      <c r="AG133" s="39">
        <v>25.8827</v>
      </c>
      <c r="AH133" s="39">
        <v>177.20959999999999</v>
      </c>
      <c r="AI133" s="39">
        <v>10.2462</v>
      </c>
      <c r="AJ133" s="39">
        <v>7.5994000000000002</v>
      </c>
      <c r="AK133" s="39">
        <v>8.3363999999999994</v>
      </c>
      <c r="AL133" s="39">
        <v>12.22</v>
      </c>
      <c r="AM133" s="39">
        <v>171.74639999999999</v>
      </c>
      <c r="AN133" s="39">
        <v>809.13919999999996</v>
      </c>
      <c r="AO133" s="39">
        <v>169.29069999999999</v>
      </c>
      <c r="AP133" s="39">
        <v>157.78960000000001</v>
      </c>
      <c r="AQ133" s="39">
        <v>233.5615</v>
      </c>
      <c r="AR133" s="39">
        <v>33.5105</v>
      </c>
      <c r="AS133" s="39">
        <v>123.5312</v>
      </c>
      <c r="AT133" s="39">
        <v>13.6938</v>
      </c>
      <c r="AU133" s="39">
        <v>50.671999999999997</v>
      </c>
      <c r="AV133" s="39">
        <v>72.347099999999998</v>
      </c>
      <c r="AW133" s="39">
        <v>56.880800000000001</v>
      </c>
      <c r="AX133" s="39">
        <v>10.66</v>
      </c>
      <c r="AY133" s="39">
        <v>85.500100000000003</v>
      </c>
    </row>
    <row r="134" spans="1:51" x14ac:dyDescent="0.25">
      <c r="A134" s="43">
        <v>42569</v>
      </c>
      <c r="B134" s="39">
        <v>2221.4092999999998</v>
      </c>
      <c r="C134" s="39">
        <v>59.983699999999999</v>
      </c>
      <c r="D134" s="39">
        <v>37.370699999999999</v>
      </c>
      <c r="E134" s="39">
        <v>255.875</v>
      </c>
      <c r="F134" s="39">
        <v>316.62540000000001</v>
      </c>
      <c r="G134" s="39">
        <v>66.422700000000006</v>
      </c>
      <c r="H134" s="39">
        <v>88.063299999999998</v>
      </c>
      <c r="I134" s="39">
        <v>22.707899999999999</v>
      </c>
      <c r="J134" s="39">
        <v>24.774899999999999</v>
      </c>
      <c r="K134" s="39">
        <v>30.352900000000002</v>
      </c>
      <c r="L134" s="39">
        <v>395.9803</v>
      </c>
      <c r="M134" s="39">
        <v>44.288400000000003</v>
      </c>
      <c r="N134" s="39">
        <v>33.5657</v>
      </c>
      <c r="O134" s="39">
        <v>119.09910000000001</v>
      </c>
      <c r="P134" s="39">
        <v>35.134500000000003</v>
      </c>
      <c r="Q134" s="39">
        <v>7.7545000000000002</v>
      </c>
      <c r="R134" s="39">
        <v>66.019800000000004</v>
      </c>
      <c r="S134" s="39">
        <v>64.730199999999996</v>
      </c>
      <c r="T134" s="39">
        <v>18.976299999999998</v>
      </c>
      <c r="U134" s="39">
        <v>30.106000000000002</v>
      </c>
      <c r="V134" s="39">
        <v>102.5051</v>
      </c>
      <c r="W134" s="39">
        <v>95.245900000000006</v>
      </c>
      <c r="X134" s="39">
        <v>52.133899999999997</v>
      </c>
      <c r="Y134" s="39">
        <v>28.945900000000002</v>
      </c>
      <c r="Z134" s="39">
        <v>42.488599999999998</v>
      </c>
      <c r="AA134" s="39">
        <v>57.060400000000001</v>
      </c>
      <c r="AB134" s="39">
        <v>115.4401</v>
      </c>
      <c r="AC134" s="39">
        <v>89.266199999999998</v>
      </c>
      <c r="AD134" s="39">
        <v>35.642699999999998</v>
      </c>
      <c r="AE134" s="39" t="s">
        <v>11</v>
      </c>
      <c r="AF134" s="39">
        <v>54.590200000000003</v>
      </c>
      <c r="AG134" s="39">
        <v>26.778500000000001</v>
      </c>
      <c r="AH134" s="39">
        <v>182.7653</v>
      </c>
      <c r="AI134" s="39">
        <v>10.2462</v>
      </c>
      <c r="AJ134" s="39">
        <v>7.5705</v>
      </c>
      <c r="AK134" s="39">
        <v>8.3363999999999994</v>
      </c>
      <c r="AL134" s="39">
        <v>12.1448</v>
      </c>
      <c r="AM134" s="39">
        <v>173.227</v>
      </c>
      <c r="AN134" s="39">
        <v>812.83730000000003</v>
      </c>
      <c r="AO134" s="39">
        <v>174.7466</v>
      </c>
      <c r="AP134" s="39">
        <v>155.05019999999999</v>
      </c>
      <c r="AQ134" s="39">
        <v>232.5883</v>
      </c>
      <c r="AR134" s="39">
        <v>32.438800000000001</v>
      </c>
      <c r="AS134" s="39">
        <v>122.8653</v>
      </c>
      <c r="AT134" s="39">
        <v>13.2675</v>
      </c>
      <c r="AU134" s="39">
        <v>50.464100000000002</v>
      </c>
      <c r="AV134" s="39">
        <v>73.336100000000002</v>
      </c>
      <c r="AW134" s="39">
        <v>55.300800000000002</v>
      </c>
      <c r="AX134" s="39">
        <v>10.757999999999999</v>
      </c>
      <c r="AY134" s="39">
        <v>84.750699999999995</v>
      </c>
    </row>
    <row r="135" spans="1:51" x14ac:dyDescent="0.25">
      <c r="A135" s="43">
        <v>42570</v>
      </c>
      <c r="B135" s="39">
        <v>2180.6262000000002</v>
      </c>
      <c r="C135" s="39">
        <v>59.844299999999997</v>
      </c>
      <c r="D135" s="39">
        <v>37.453699999999998</v>
      </c>
      <c r="E135" s="39">
        <v>255.875</v>
      </c>
      <c r="F135" s="39">
        <v>313.41739999999999</v>
      </c>
      <c r="G135" s="39">
        <v>65.502200000000002</v>
      </c>
      <c r="H135" s="39">
        <v>88.188100000000006</v>
      </c>
      <c r="I135" s="39">
        <v>22.424099999999999</v>
      </c>
      <c r="J135" s="39">
        <v>24.851500000000001</v>
      </c>
      <c r="K135" s="39">
        <v>30.2879</v>
      </c>
      <c r="L135" s="39">
        <v>385.5598</v>
      </c>
      <c r="M135" s="39">
        <v>44.2181</v>
      </c>
      <c r="N135" s="39">
        <v>33.997399999999999</v>
      </c>
      <c r="O135" s="39">
        <v>119.6476</v>
      </c>
      <c r="P135" s="39">
        <v>35.5379</v>
      </c>
      <c r="Q135" s="39">
        <v>7.7439999999999998</v>
      </c>
      <c r="R135" s="39">
        <v>66.1126</v>
      </c>
      <c r="S135" s="39">
        <v>66.653700000000001</v>
      </c>
      <c r="T135" s="39">
        <v>19.134799999999998</v>
      </c>
      <c r="U135" s="39">
        <v>30.4025</v>
      </c>
      <c r="V135" s="39">
        <v>103.7273</v>
      </c>
      <c r="W135" s="39">
        <v>94.118399999999994</v>
      </c>
      <c r="X135" s="39">
        <v>51.427900000000001</v>
      </c>
      <c r="Y135" s="39">
        <v>29.369499999999999</v>
      </c>
      <c r="Z135" s="39">
        <v>42.488599999999998</v>
      </c>
      <c r="AA135" s="39">
        <v>55.119900000000001</v>
      </c>
      <c r="AB135" s="39">
        <v>113.7052</v>
      </c>
      <c r="AC135" s="39">
        <v>84.634399999999999</v>
      </c>
      <c r="AD135" s="39">
        <v>35.319600000000001</v>
      </c>
      <c r="AE135" s="39" t="s">
        <v>11</v>
      </c>
      <c r="AF135" s="39">
        <v>55.658999999999999</v>
      </c>
      <c r="AG135" s="39">
        <v>26.8492</v>
      </c>
      <c r="AH135" s="39">
        <v>181.999</v>
      </c>
      <c r="AI135" s="39">
        <v>10.2462</v>
      </c>
      <c r="AJ135" s="39">
        <v>7.6426999999999996</v>
      </c>
      <c r="AK135" s="39">
        <v>8.3690999999999995</v>
      </c>
      <c r="AL135" s="39">
        <v>12.1448</v>
      </c>
      <c r="AM135" s="39">
        <v>168.97040000000001</v>
      </c>
      <c r="AN135" s="39">
        <v>797.30539999999996</v>
      </c>
      <c r="AO135" s="39">
        <v>171.74189999999999</v>
      </c>
      <c r="AP135" s="39">
        <v>158.6114</v>
      </c>
      <c r="AQ135" s="39">
        <v>231.4529</v>
      </c>
      <c r="AR135" s="39">
        <v>32.621699999999997</v>
      </c>
      <c r="AS135" s="39">
        <v>122.69880000000001</v>
      </c>
      <c r="AT135" s="39">
        <v>13.1609</v>
      </c>
      <c r="AU135" s="39">
        <v>49.965299999999999</v>
      </c>
      <c r="AV135" s="39">
        <v>72.879599999999996</v>
      </c>
      <c r="AW135" s="39">
        <v>54.9848</v>
      </c>
      <c r="AX135" s="39">
        <v>10.7188</v>
      </c>
      <c r="AY135" s="39">
        <v>84.151300000000006</v>
      </c>
    </row>
    <row r="136" spans="1:51" x14ac:dyDescent="0.25">
      <c r="A136" s="43">
        <v>42571</v>
      </c>
      <c r="B136" s="39">
        <v>2176.8027000000002</v>
      </c>
      <c r="C136" s="39">
        <v>59.635300000000001</v>
      </c>
      <c r="D136" s="39">
        <v>37.495100000000001</v>
      </c>
      <c r="E136" s="39">
        <v>256.4828</v>
      </c>
      <c r="F136" s="39">
        <v>313.0967</v>
      </c>
      <c r="G136" s="39">
        <v>66.173900000000003</v>
      </c>
      <c r="H136" s="39">
        <v>87.230900000000005</v>
      </c>
      <c r="I136" s="39">
        <v>22.537600000000001</v>
      </c>
      <c r="J136" s="39">
        <v>24.813199999999998</v>
      </c>
      <c r="K136" s="39">
        <v>30.450399999999998</v>
      </c>
      <c r="L136" s="39">
        <v>386.07229999999998</v>
      </c>
      <c r="M136" s="39">
        <v>43.374499999999998</v>
      </c>
      <c r="N136" s="39">
        <v>35.670299999999997</v>
      </c>
      <c r="O136" s="39">
        <v>121.29300000000001</v>
      </c>
      <c r="P136" s="39">
        <v>35.627499999999998</v>
      </c>
      <c r="Q136" s="39">
        <v>7.7968000000000002</v>
      </c>
      <c r="R136" s="39">
        <v>65.741699999999994</v>
      </c>
      <c r="S136" s="39">
        <v>65.47</v>
      </c>
      <c r="T136" s="39">
        <v>19.0669</v>
      </c>
      <c r="U136" s="39">
        <v>30.876899999999999</v>
      </c>
      <c r="V136" s="39">
        <v>104.78660000000001</v>
      </c>
      <c r="W136" s="39">
        <v>93.940399999999997</v>
      </c>
      <c r="X136" s="39">
        <v>51.427900000000001</v>
      </c>
      <c r="Y136" s="39">
        <v>28.9695</v>
      </c>
      <c r="Z136" s="39">
        <v>42.086500000000001</v>
      </c>
      <c r="AA136" s="39">
        <v>54.519300000000001</v>
      </c>
      <c r="AB136" s="39">
        <v>111.8981</v>
      </c>
      <c r="AC136" s="39">
        <v>84.9953</v>
      </c>
      <c r="AD136" s="39">
        <v>35.188400000000001</v>
      </c>
      <c r="AE136" s="39" t="s">
        <v>11</v>
      </c>
      <c r="AF136" s="39">
        <v>55.247900000000001</v>
      </c>
      <c r="AG136" s="39">
        <v>27.697800000000001</v>
      </c>
      <c r="AH136" s="39">
        <v>177.9759</v>
      </c>
      <c r="AI136" s="39">
        <v>10.2462</v>
      </c>
      <c r="AJ136" s="39">
        <v>7.556</v>
      </c>
      <c r="AK136" s="39">
        <v>8.32</v>
      </c>
      <c r="AL136" s="39">
        <v>12.1198</v>
      </c>
      <c r="AM136" s="39">
        <v>166.74950000000001</v>
      </c>
      <c r="AN136" s="39">
        <v>798.78459999999995</v>
      </c>
      <c r="AO136" s="39">
        <v>172.2954</v>
      </c>
      <c r="AP136" s="39">
        <v>156.83080000000001</v>
      </c>
      <c r="AQ136" s="39">
        <v>230.80410000000001</v>
      </c>
      <c r="AR136" s="39">
        <v>32.072800000000001</v>
      </c>
      <c r="AS136" s="39">
        <v>121.5334</v>
      </c>
      <c r="AT136" s="39">
        <v>13.1609</v>
      </c>
      <c r="AU136" s="39">
        <v>49.798999999999999</v>
      </c>
      <c r="AV136" s="39">
        <v>71.814599999999999</v>
      </c>
      <c r="AW136" s="39">
        <v>54.905799999999999</v>
      </c>
      <c r="AX136" s="39">
        <v>10.679600000000001</v>
      </c>
      <c r="AY136" s="39">
        <v>84.450999999999993</v>
      </c>
    </row>
    <row r="137" spans="1:51" x14ac:dyDescent="0.25">
      <c r="A137" s="43">
        <v>42572</v>
      </c>
      <c r="B137" s="39">
        <v>2169.1559000000002</v>
      </c>
      <c r="C137" s="39">
        <v>59.286999999999999</v>
      </c>
      <c r="D137" s="39">
        <v>37.9514</v>
      </c>
      <c r="E137" s="39">
        <v>257.09059999999999</v>
      </c>
      <c r="F137" s="39">
        <v>316.94619999999998</v>
      </c>
      <c r="G137" s="39">
        <v>67.367999999999995</v>
      </c>
      <c r="H137" s="39">
        <v>87.1477</v>
      </c>
      <c r="I137" s="39">
        <v>22.537600000000001</v>
      </c>
      <c r="J137" s="39">
        <v>24.928100000000001</v>
      </c>
      <c r="K137" s="39">
        <v>30.775400000000001</v>
      </c>
      <c r="L137" s="39">
        <v>395.46789999999999</v>
      </c>
      <c r="M137" s="39">
        <v>43.374499999999998</v>
      </c>
      <c r="N137" s="39">
        <v>35.724200000000003</v>
      </c>
      <c r="O137" s="39">
        <v>119.7259</v>
      </c>
      <c r="P137" s="39">
        <v>35.694699999999997</v>
      </c>
      <c r="Q137" s="39">
        <v>7.8179999999999996</v>
      </c>
      <c r="R137" s="39">
        <v>65.927099999999996</v>
      </c>
      <c r="S137" s="39">
        <v>64.952200000000005</v>
      </c>
      <c r="T137" s="39">
        <v>19.112200000000001</v>
      </c>
      <c r="U137" s="39">
        <v>30.501300000000001</v>
      </c>
      <c r="V137" s="39">
        <v>109.1866</v>
      </c>
      <c r="W137" s="39">
        <v>93.584299999999999</v>
      </c>
      <c r="X137" s="39">
        <v>52.345700000000001</v>
      </c>
      <c r="Y137" s="39">
        <v>28.9695</v>
      </c>
      <c r="Z137" s="39">
        <v>42.086500000000001</v>
      </c>
      <c r="AA137" s="39">
        <v>54.057200000000002</v>
      </c>
      <c r="AB137" s="39">
        <v>110.8861</v>
      </c>
      <c r="AC137" s="39">
        <v>83.511600000000001</v>
      </c>
      <c r="AD137" s="39">
        <v>35.289299999999997</v>
      </c>
      <c r="AE137" s="39" t="s">
        <v>11</v>
      </c>
      <c r="AF137" s="39">
        <v>55.165700000000001</v>
      </c>
      <c r="AG137" s="39">
        <v>27.674299999999999</v>
      </c>
      <c r="AH137" s="39">
        <v>178.35910000000001</v>
      </c>
      <c r="AI137" s="39">
        <v>10.2462</v>
      </c>
      <c r="AJ137" s="39">
        <v>7.5415999999999999</v>
      </c>
      <c r="AK137" s="39">
        <v>8.3363999999999994</v>
      </c>
      <c r="AL137" s="39">
        <v>12.1198</v>
      </c>
      <c r="AM137" s="39">
        <v>167.4898</v>
      </c>
      <c r="AN137" s="39">
        <v>813.20709999999997</v>
      </c>
      <c r="AO137" s="39">
        <v>173.95580000000001</v>
      </c>
      <c r="AP137" s="39">
        <v>157.24170000000001</v>
      </c>
      <c r="AQ137" s="39">
        <v>233.07490000000001</v>
      </c>
      <c r="AR137" s="39">
        <v>33.092300000000002</v>
      </c>
      <c r="AS137" s="39">
        <v>123.1983</v>
      </c>
      <c r="AT137" s="39">
        <v>13.2675</v>
      </c>
      <c r="AU137" s="39">
        <v>50.09</v>
      </c>
      <c r="AV137" s="39">
        <v>72.118899999999996</v>
      </c>
      <c r="AW137" s="39">
        <v>54.826799999999999</v>
      </c>
      <c r="AX137" s="39">
        <v>10.7188</v>
      </c>
      <c r="AY137" s="39">
        <v>85.350200000000001</v>
      </c>
    </row>
    <row r="138" spans="1:51" x14ac:dyDescent="0.25">
      <c r="A138" s="43">
        <v>42573</v>
      </c>
      <c r="B138" s="39">
        <v>2216.3114999999998</v>
      </c>
      <c r="C138" s="39">
        <v>58.102699999999999</v>
      </c>
      <c r="D138" s="39">
        <v>37.5366</v>
      </c>
      <c r="E138" s="39">
        <v>255.875</v>
      </c>
      <c r="F138" s="39">
        <v>312.45510000000002</v>
      </c>
      <c r="G138" s="39">
        <v>63.566499999999998</v>
      </c>
      <c r="H138" s="39">
        <v>85.649500000000003</v>
      </c>
      <c r="I138" s="39">
        <v>22.310500000000001</v>
      </c>
      <c r="J138" s="39">
        <v>24.583500000000001</v>
      </c>
      <c r="K138" s="39">
        <v>30.157900000000001</v>
      </c>
      <c r="L138" s="39">
        <v>389.1472</v>
      </c>
      <c r="M138" s="39">
        <v>42.530900000000003</v>
      </c>
      <c r="N138" s="39">
        <v>35.940100000000001</v>
      </c>
      <c r="O138" s="39">
        <v>119.8043</v>
      </c>
      <c r="P138" s="39">
        <v>36.7254</v>
      </c>
      <c r="Q138" s="39">
        <v>7.3631000000000002</v>
      </c>
      <c r="R138" s="39">
        <v>64.9071</v>
      </c>
      <c r="S138" s="39">
        <v>63.990499999999997</v>
      </c>
      <c r="T138" s="39">
        <v>18.840399999999999</v>
      </c>
      <c r="U138" s="39">
        <v>30.046700000000001</v>
      </c>
      <c r="V138" s="39">
        <v>106.9051</v>
      </c>
      <c r="W138" s="39">
        <v>94.059100000000001</v>
      </c>
      <c r="X138" s="39">
        <v>52.063299999999998</v>
      </c>
      <c r="Y138" s="39">
        <v>28.734100000000002</v>
      </c>
      <c r="Z138" s="39">
        <v>41.751399999999997</v>
      </c>
      <c r="AA138" s="39">
        <v>54.057200000000002</v>
      </c>
      <c r="AB138" s="39">
        <v>110.2355</v>
      </c>
      <c r="AC138" s="39">
        <v>82.930099999999996</v>
      </c>
      <c r="AD138" s="39">
        <v>34.441200000000002</v>
      </c>
      <c r="AE138" s="39" t="s">
        <v>11</v>
      </c>
      <c r="AF138" s="39">
        <v>55.330100000000002</v>
      </c>
      <c r="AG138" s="39">
        <v>27.4621</v>
      </c>
      <c r="AH138" s="39">
        <v>176.63489999999999</v>
      </c>
      <c r="AI138" s="39">
        <v>10.2462</v>
      </c>
      <c r="AJ138" s="39">
        <v>7.4981999999999998</v>
      </c>
      <c r="AK138" s="39">
        <v>8.2380999999999993</v>
      </c>
      <c r="AL138" s="39">
        <v>12.044700000000001</v>
      </c>
      <c r="AM138" s="39">
        <v>164.89879999999999</v>
      </c>
      <c r="AN138" s="39">
        <v>796.93560000000002</v>
      </c>
      <c r="AO138" s="39">
        <v>170.0814</v>
      </c>
      <c r="AP138" s="39">
        <v>155.87200000000001</v>
      </c>
      <c r="AQ138" s="39">
        <v>229.9932</v>
      </c>
      <c r="AR138" s="39">
        <v>32.543300000000002</v>
      </c>
      <c r="AS138" s="39">
        <v>122.53230000000001</v>
      </c>
      <c r="AT138" s="39">
        <v>13.054399999999999</v>
      </c>
      <c r="AU138" s="39">
        <v>48.926099999999998</v>
      </c>
      <c r="AV138" s="39">
        <v>72.955699999999993</v>
      </c>
      <c r="AW138" s="39">
        <v>53.641800000000003</v>
      </c>
      <c r="AX138" s="39">
        <v>10.561999999999999</v>
      </c>
      <c r="AY138" s="39">
        <v>84.376099999999994</v>
      </c>
    </row>
    <row r="139" spans="1:51" x14ac:dyDescent="0.25">
      <c r="A139" s="43">
        <v>42576</v>
      </c>
      <c r="B139" s="39">
        <v>2255.8202000000001</v>
      </c>
      <c r="C139" s="39">
        <v>58.729700000000001</v>
      </c>
      <c r="D139" s="39">
        <v>37.9514</v>
      </c>
      <c r="E139" s="39">
        <v>257.69839999999999</v>
      </c>
      <c r="F139" s="39">
        <v>316.30459999999999</v>
      </c>
      <c r="G139" s="39">
        <v>64.006100000000004</v>
      </c>
      <c r="H139" s="39">
        <v>84.567400000000006</v>
      </c>
      <c r="I139" s="39">
        <v>22.3673</v>
      </c>
      <c r="J139" s="39">
        <v>24.736599999999999</v>
      </c>
      <c r="K139" s="39">
        <v>30.255400000000002</v>
      </c>
      <c r="L139" s="39">
        <v>384.36399999999998</v>
      </c>
      <c r="M139" s="39">
        <v>42.601199999999999</v>
      </c>
      <c r="N139" s="39">
        <v>37.828800000000001</v>
      </c>
      <c r="O139" s="39">
        <v>119.25579999999999</v>
      </c>
      <c r="P139" s="39">
        <v>38.159500000000001</v>
      </c>
      <c r="Q139" s="39">
        <v>7.4371999999999998</v>
      </c>
      <c r="R139" s="39">
        <v>65.463499999999996</v>
      </c>
      <c r="S139" s="39">
        <v>63.4726</v>
      </c>
      <c r="T139" s="39">
        <v>18.863099999999999</v>
      </c>
      <c r="U139" s="39">
        <v>30.4025</v>
      </c>
      <c r="V139" s="39">
        <v>108.4533</v>
      </c>
      <c r="W139" s="39">
        <v>94.652500000000003</v>
      </c>
      <c r="X139" s="39">
        <v>52.486800000000002</v>
      </c>
      <c r="Y139" s="39">
        <v>29.204799999999999</v>
      </c>
      <c r="Z139" s="39">
        <v>41.684399999999997</v>
      </c>
      <c r="AA139" s="39">
        <v>53.8262</v>
      </c>
      <c r="AB139" s="39">
        <v>114.06659999999999</v>
      </c>
      <c r="AC139" s="39">
        <v>83.812299999999993</v>
      </c>
      <c r="AD139" s="39">
        <v>34.400799999999997</v>
      </c>
      <c r="AE139" s="39" t="s">
        <v>11</v>
      </c>
      <c r="AF139" s="39">
        <v>56.316699999999997</v>
      </c>
      <c r="AG139" s="39">
        <v>27.697800000000001</v>
      </c>
      <c r="AH139" s="39">
        <v>176.06010000000001</v>
      </c>
      <c r="AI139" s="39">
        <v>10.2462</v>
      </c>
      <c r="AJ139" s="39">
        <v>7.5126999999999997</v>
      </c>
      <c r="AK139" s="39">
        <v>8.32</v>
      </c>
      <c r="AL139" s="39">
        <v>12.069699999999999</v>
      </c>
      <c r="AM139" s="39">
        <v>167.67490000000001</v>
      </c>
      <c r="AN139" s="39">
        <v>804.33169999999996</v>
      </c>
      <c r="AO139" s="39">
        <v>168.2627</v>
      </c>
      <c r="AP139" s="39">
        <v>155.87200000000001</v>
      </c>
      <c r="AQ139" s="39">
        <v>229.6688</v>
      </c>
      <c r="AR139" s="39">
        <v>32.229700000000001</v>
      </c>
      <c r="AS139" s="39">
        <v>122.8653</v>
      </c>
      <c r="AT139" s="39">
        <v>13.054399999999999</v>
      </c>
      <c r="AU139" s="39">
        <v>49.217100000000002</v>
      </c>
      <c r="AV139" s="39">
        <v>73.564300000000003</v>
      </c>
      <c r="AW139" s="39">
        <v>54.352800000000002</v>
      </c>
      <c r="AX139" s="39">
        <v>10.542400000000001</v>
      </c>
      <c r="AY139" s="39">
        <v>83.476900000000001</v>
      </c>
    </row>
    <row r="140" spans="1:51" x14ac:dyDescent="0.25">
      <c r="A140" s="43">
        <v>42577</v>
      </c>
      <c r="B140" s="39">
        <v>2266.0160000000001</v>
      </c>
      <c r="C140" s="39">
        <v>59.426299999999998</v>
      </c>
      <c r="D140" s="39">
        <v>38.283200000000001</v>
      </c>
      <c r="E140" s="39">
        <v>258.91390000000001</v>
      </c>
      <c r="F140" s="39">
        <v>324.64530000000002</v>
      </c>
      <c r="G140" s="39">
        <v>64.911199999999994</v>
      </c>
      <c r="H140" s="39">
        <v>88.354600000000005</v>
      </c>
      <c r="I140" s="39">
        <v>22.3673</v>
      </c>
      <c r="J140" s="39">
        <v>25.234400000000001</v>
      </c>
      <c r="K140" s="39">
        <v>31.197900000000001</v>
      </c>
      <c r="L140" s="39">
        <v>394.78449999999998</v>
      </c>
      <c r="M140" s="39">
        <v>44.499299999999998</v>
      </c>
      <c r="N140" s="39">
        <v>41.3904</v>
      </c>
      <c r="O140" s="39">
        <v>121.29300000000001</v>
      </c>
      <c r="P140" s="39">
        <v>37.823399999999999</v>
      </c>
      <c r="Q140" s="39">
        <v>7.4583000000000004</v>
      </c>
      <c r="R140" s="39">
        <v>66.947100000000006</v>
      </c>
      <c r="S140" s="39">
        <v>65.063100000000006</v>
      </c>
      <c r="T140" s="39">
        <v>19.0669</v>
      </c>
      <c r="U140" s="39">
        <v>30.3827</v>
      </c>
      <c r="V140" s="39">
        <v>114.07559999999999</v>
      </c>
      <c r="W140" s="39">
        <v>94.949200000000005</v>
      </c>
      <c r="X140" s="39">
        <v>52.804499999999997</v>
      </c>
      <c r="Y140" s="39">
        <v>29.251899999999999</v>
      </c>
      <c r="Z140" s="39">
        <v>42.287599999999998</v>
      </c>
      <c r="AA140" s="39">
        <v>55.397100000000002</v>
      </c>
      <c r="AB140" s="39">
        <v>113.3438</v>
      </c>
      <c r="AC140" s="39">
        <v>85.115600000000001</v>
      </c>
      <c r="AD140" s="39">
        <v>34.976300000000002</v>
      </c>
      <c r="AE140" s="39" t="s">
        <v>11</v>
      </c>
      <c r="AF140" s="39">
        <v>56.563299999999998</v>
      </c>
      <c r="AG140" s="39">
        <v>27.7685</v>
      </c>
      <c r="AH140" s="39">
        <v>176.82640000000001</v>
      </c>
      <c r="AI140" s="39">
        <v>10.2462</v>
      </c>
      <c r="AJ140" s="39">
        <v>7.556</v>
      </c>
      <c r="AK140" s="39">
        <v>8.3527000000000005</v>
      </c>
      <c r="AL140" s="39">
        <v>12.1448</v>
      </c>
      <c r="AM140" s="39">
        <v>168.78530000000001</v>
      </c>
      <c r="AN140" s="39">
        <v>813.20709999999997</v>
      </c>
      <c r="AO140" s="39">
        <v>179.56989999999999</v>
      </c>
      <c r="AP140" s="39">
        <v>159.7072</v>
      </c>
      <c r="AQ140" s="39">
        <v>233.88589999999999</v>
      </c>
      <c r="AR140" s="39">
        <v>32.909300000000002</v>
      </c>
      <c r="AS140" s="39">
        <v>125.1961</v>
      </c>
      <c r="AT140" s="39">
        <v>13.2675</v>
      </c>
      <c r="AU140" s="39">
        <v>49.882199999999997</v>
      </c>
      <c r="AV140" s="39">
        <v>73.336100000000002</v>
      </c>
      <c r="AW140" s="39">
        <v>55.616799999999998</v>
      </c>
      <c r="AX140" s="39">
        <v>10.5816</v>
      </c>
      <c r="AY140" s="39">
        <v>84.600899999999996</v>
      </c>
    </row>
    <row r="141" spans="1:51" x14ac:dyDescent="0.25">
      <c r="A141" s="43">
        <v>42578</v>
      </c>
      <c r="B141" s="39">
        <v>2220.1349</v>
      </c>
      <c r="C141" s="39">
        <v>56.848599999999998</v>
      </c>
      <c r="D141" s="39">
        <v>37.038899999999998</v>
      </c>
      <c r="E141" s="39">
        <v>253.44390000000001</v>
      </c>
      <c r="F141" s="39">
        <v>316.62540000000001</v>
      </c>
      <c r="G141" s="39">
        <v>62.5837</v>
      </c>
      <c r="H141" s="39">
        <v>84.151200000000003</v>
      </c>
      <c r="I141" s="39">
        <v>21.572500000000002</v>
      </c>
      <c r="J141" s="39">
        <v>24.200600000000001</v>
      </c>
      <c r="K141" s="39">
        <v>30.0929</v>
      </c>
      <c r="L141" s="39">
        <v>389.4889</v>
      </c>
      <c r="M141" s="39">
        <v>43.163600000000002</v>
      </c>
      <c r="N141" s="39">
        <v>40.527000000000001</v>
      </c>
      <c r="O141" s="39">
        <v>114.3978</v>
      </c>
      <c r="P141" s="39">
        <v>34.619199999999999</v>
      </c>
      <c r="Q141" s="39">
        <v>7.1409000000000002</v>
      </c>
      <c r="R141" s="39">
        <v>64.350800000000007</v>
      </c>
      <c r="S141" s="39">
        <v>63.102699999999999</v>
      </c>
      <c r="T141" s="39">
        <v>18.047899999999998</v>
      </c>
      <c r="U141" s="39">
        <v>28.504799999999999</v>
      </c>
      <c r="V141" s="39">
        <v>108.2089</v>
      </c>
      <c r="W141" s="39">
        <v>90.854500000000002</v>
      </c>
      <c r="X141" s="39">
        <v>54.075200000000002</v>
      </c>
      <c r="Y141" s="39">
        <v>27.9575</v>
      </c>
      <c r="Z141" s="39">
        <v>40.344099999999997</v>
      </c>
      <c r="AA141" s="39">
        <v>53.687600000000003</v>
      </c>
      <c r="AB141" s="39">
        <v>104.5249</v>
      </c>
      <c r="AC141" s="39">
        <v>83.190799999999996</v>
      </c>
      <c r="AD141" s="39">
        <v>32.866</v>
      </c>
      <c r="AE141" s="39" t="s">
        <v>11</v>
      </c>
      <c r="AF141" s="39">
        <v>53.4392</v>
      </c>
      <c r="AG141" s="39">
        <v>26.448499999999999</v>
      </c>
      <c r="AH141" s="39">
        <v>177.018</v>
      </c>
      <c r="AI141" s="39">
        <v>10.2462</v>
      </c>
      <c r="AJ141" s="39">
        <v>7.4692999999999996</v>
      </c>
      <c r="AK141" s="39">
        <v>8.3690999999999995</v>
      </c>
      <c r="AL141" s="39">
        <v>12.1448</v>
      </c>
      <c r="AM141" s="39">
        <v>167.85990000000001</v>
      </c>
      <c r="AN141" s="39">
        <v>819.49390000000005</v>
      </c>
      <c r="AO141" s="39">
        <v>181.78389999999999</v>
      </c>
      <c r="AP141" s="39">
        <v>155.87200000000001</v>
      </c>
      <c r="AQ141" s="39">
        <v>240.04929999999999</v>
      </c>
      <c r="AR141" s="39">
        <v>30.948799999999999</v>
      </c>
      <c r="AS141" s="39">
        <v>121.3669</v>
      </c>
      <c r="AT141" s="39">
        <v>12.7879</v>
      </c>
      <c r="AU141" s="39">
        <v>48.759799999999998</v>
      </c>
      <c r="AV141" s="39">
        <v>70.293099999999995</v>
      </c>
      <c r="AW141" s="39">
        <v>52.851799999999997</v>
      </c>
      <c r="AX141" s="39">
        <v>10.4053</v>
      </c>
      <c r="AY141" s="39">
        <v>83.926500000000004</v>
      </c>
    </row>
    <row r="142" spans="1:51" x14ac:dyDescent="0.25">
      <c r="A142" s="43">
        <v>42579</v>
      </c>
      <c r="B142" s="39">
        <v>2283.8586</v>
      </c>
      <c r="C142" s="39">
        <v>56.639600000000002</v>
      </c>
      <c r="D142" s="39">
        <v>37.1633</v>
      </c>
      <c r="E142" s="39">
        <v>254.65950000000001</v>
      </c>
      <c r="F142" s="39">
        <v>336.5147</v>
      </c>
      <c r="G142" s="39">
        <v>64.704300000000003</v>
      </c>
      <c r="H142" s="39">
        <v>86.897999999999996</v>
      </c>
      <c r="I142" s="39">
        <v>21.629300000000001</v>
      </c>
      <c r="J142" s="39">
        <v>24.277100000000001</v>
      </c>
      <c r="K142" s="39">
        <v>31.652799999999999</v>
      </c>
      <c r="L142" s="39">
        <v>411.69659999999999</v>
      </c>
      <c r="M142" s="39">
        <v>44.429000000000002</v>
      </c>
      <c r="N142" s="39">
        <v>44.4664</v>
      </c>
      <c r="O142" s="39">
        <v>115.02460000000001</v>
      </c>
      <c r="P142" s="39">
        <v>35.179400000000001</v>
      </c>
      <c r="Q142" s="39">
        <v>7.4477000000000002</v>
      </c>
      <c r="R142" s="39">
        <v>64.814400000000006</v>
      </c>
      <c r="S142" s="39">
        <v>62.954799999999999</v>
      </c>
      <c r="T142" s="39">
        <v>17.979900000000001</v>
      </c>
      <c r="U142" s="39">
        <v>28.801300000000001</v>
      </c>
      <c r="V142" s="39">
        <v>110.97929999999999</v>
      </c>
      <c r="W142" s="39">
        <v>90.617199999999997</v>
      </c>
      <c r="X142" s="39">
        <v>56.863700000000001</v>
      </c>
      <c r="Y142" s="39">
        <v>28.945900000000002</v>
      </c>
      <c r="Z142" s="39">
        <v>39.942</v>
      </c>
      <c r="AA142" s="39">
        <v>53.087000000000003</v>
      </c>
      <c r="AB142" s="39">
        <v>102.35639999999999</v>
      </c>
      <c r="AC142" s="39">
        <v>84.012900000000002</v>
      </c>
      <c r="AD142" s="39">
        <v>32.714599999999997</v>
      </c>
      <c r="AE142" s="39" t="s">
        <v>11</v>
      </c>
      <c r="AF142" s="39">
        <v>53.192599999999999</v>
      </c>
      <c r="AG142" s="39">
        <v>26.872800000000002</v>
      </c>
      <c r="AH142" s="39">
        <v>174.91069999999999</v>
      </c>
      <c r="AI142" s="39">
        <v>10.2462</v>
      </c>
      <c r="AJ142" s="39">
        <v>7.5126999999999997</v>
      </c>
      <c r="AK142" s="39">
        <v>8.5820000000000007</v>
      </c>
      <c r="AL142" s="39">
        <v>12.069699999999999</v>
      </c>
      <c r="AM142" s="39">
        <v>168.4151</v>
      </c>
      <c r="AN142" s="39">
        <v>860.91229999999996</v>
      </c>
      <c r="AO142" s="39">
        <v>185.57929999999999</v>
      </c>
      <c r="AP142" s="39">
        <v>153.81739999999999</v>
      </c>
      <c r="AQ142" s="39">
        <v>246.69929999999999</v>
      </c>
      <c r="AR142" s="39">
        <v>30.7136</v>
      </c>
      <c r="AS142" s="39">
        <v>122.69880000000001</v>
      </c>
      <c r="AT142" s="39">
        <v>12.7879</v>
      </c>
      <c r="AU142" s="39">
        <v>48.344099999999997</v>
      </c>
      <c r="AV142" s="39">
        <v>70.4452</v>
      </c>
      <c r="AW142" s="39">
        <v>54.194800000000001</v>
      </c>
      <c r="AX142" s="39">
        <v>10.699199999999999</v>
      </c>
      <c r="AY142" s="39">
        <v>84.975499999999997</v>
      </c>
    </row>
    <row r="143" spans="1:51" x14ac:dyDescent="0.25">
      <c r="A143" s="43">
        <v>42580</v>
      </c>
      <c r="B143" s="39">
        <v>2275.8917000000001</v>
      </c>
      <c r="C143" s="39">
        <v>56.430599999999998</v>
      </c>
      <c r="D143" s="39">
        <v>36.458199999999998</v>
      </c>
      <c r="E143" s="39">
        <v>254.05170000000001</v>
      </c>
      <c r="F143" s="39">
        <v>333.62759999999997</v>
      </c>
      <c r="G143" s="39">
        <v>64.471599999999995</v>
      </c>
      <c r="H143" s="39">
        <v>86.315299999999993</v>
      </c>
      <c r="I143" s="39">
        <v>21.288699999999999</v>
      </c>
      <c r="J143" s="39">
        <v>24.0091</v>
      </c>
      <c r="K143" s="39">
        <v>31.360299999999999</v>
      </c>
      <c r="L143" s="39">
        <v>419.38380000000001</v>
      </c>
      <c r="M143" s="39">
        <v>44.8508</v>
      </c>
      <c r="N143" s="39">
        <v>42.631599999999999</v>
      </c>
      <c r="O143" s="39">
        <v>112.4389</v>
      </c>
      <c r="P143" s="39">
        <v>34.170999999999999</v>
      </c>
      <c r="Q143" s="39">
        <v>7.3631000000000002</v>
      </c>
      <c r="R143" s="39">
        <v>64.721699999999998</v>
      </c>
      <c r="S143" s="39">
        <v>61.993099999999998</v>
      </c>
      <c r="T143" s="39">
        <v>18.025200000000002</v>
      </c>
      <c r="U143" s="39">
        <v>28.801300000000001</v>
      </c>
      <c r="V143" s="39">
        <v>106.9866</v>
      </c>
      <c r="W143" s="39">
        <v>90.142399999999995</v>
      </c>
      <c r="X143" s="39">
        <v>55.557699999999997</v>
      </c>
      <c r="Y143" s="39">
        <v>29.204799999999999</v>
      </c>
      <c r="Z143" s="39">
        <v>39.539900000000003</v>
      </c>
      <c r="AA143" s="39">
        <v>52.948399999999999</v>
      </c>
      <c r="AB143" s="39">
        <v>102.501</v>
      </c>
      <c r="AC143" s="39">
        <v>84.293599999999998</v>
      </c>
      <c r="AD143" s="39">
        <v>32.613599999999998</v>
      </c>
      <c r="AE143" s="39" t="s">
        <v>11</v>
      </c>
      <c r="AF143" s="39">
        <v>52.617100000000001</v>
      </c>
      <c r="AG143" s="39">
        <v>27.627099999999999</v>
      </c>
      <c r="AH143" s="39">
        <v>175.4854</v>
      </c>
      <c r="AI143" s="39">
        <v>10.2462</v>
      </c>
      <c r="AJ143" s="39">
        <v>7.4692999999999996</v>
      </c>
      <c r="AK143" s="39">
        <v>8.4838000000000005</v>
      </c>
      <c r="AL143" s="39">
        <v>11.9946</v>
      </c>
      <c r="AM143" s="39">
        <v>166.3794</v>
      </c>
      <c r="AN143" s="39">
        <v>849.44830000000002</v>
      </c>
      <c r="AO143" s="39">
        <v>183.6816</v>
      </c>
      <c r="AP143" s="39">
        <v>154.09139999999999</v>
      </c>
      <c r="AQ143" s="39">
        <v>246.21270000000001</v>
      </c>
      <c r="AR143" s="39">
        <v>29.4328</v>
      </c>
      <c r="AS143" s="39">
        <v>121.5334</v>
      </c>
      <c r="AT143" s="39">
        <v>12.841200000000001</v>
      </c>
      <c r="AU143" s="39">
        <v>47.720599999999997</v>
      </c>
      <c r="AV143" s="39">
        <v>70.825599999999994</v>
      </c>
      <c r="AW143" s="39">
        <v>54.352800000000002</v>
      </c>
      <c r="AX143" s="39">
        <v>11.2675</v>
      </c>
      <c r="AY143" s="39">
        <v>85.0505</v>
      </c>
    </row>
    <row r="144" spans="1:51" x14ac:dyDescent="0.25">
      <c r="A144" s="43">
        <v>42583</v>
      </c>
      <c r="B144" s="39">
        <v>2279.8751000000002</v>
      </c>
      <c r="C144" s="39">
        <v>56.57</v>
      </c>
      <c r="D144" s="39">
        <v>36.084899999999998</v>
      </c>
      <c r="E144" s="39">
        <v>252.83609999999999</v>
      </c>
      <c r="F144" s="39">
        <v>328.81560000000002</v>
      </c>
      <c r="G144" s="39">
        <v>62.350999999999999</v>
      </c>
      <c r="H144" s="39">
        <v>82.861099999999993</v>
      </c>
      <c r="I144" s="39">
        <v>21.288699999999999</v>
      </c>
      <c r="J144" s="39">
        <v>23.6645</v>
      </c>
      <c r="K144" s="39">
        <v>30.5154</v>
      </c>
      <c r="L144" s="39">
        <v>416.13810000000001</v>
      </c>
      <c r="M144" s="39">
        <v>44.147799999999997</v>
      </c>
      <c r="N144" s="39">
        <v>43.225200000000001</v>
      </c>
      <c r="O144" s="39">
        <v>111.0286</v>
      </c>
      <c r="P144" s="39">
        <v>33.409199999999998</v>
      </c>
      <c r="Q144" s="39">
        <v>7.6699000000000002</v>
      </c>
      <c r="R144" s="39">
        <v>64.999899999999997</v>
      </c>
      <c r="S144" s="39">
        <v>61.882100000000001</v>
      </c>
      <c r="T144" s="39">
        <v>17.753499999999999</v>
      </c>
      <c r="U144" s="39">
        <v>28.840900000000001</v>
      </c>
      <c r="V144" s="39">
        <v>100.3865</v>
      </c>
      <c r="W144" s="39">
        <v>89.133600000000001</v>
      </c>
      <c r="X144" s="39">
        <v>54.286999999999999</v>
      </c>
      <c r="Y144" s="39">
        <v>28.710599999999999</v>
      </c>
      <c r="Z144" s="39">
        <v>39.137799999999999</v>
      </c>
      <c r="AA144" s="39">
        <v>52.624899999999997</v>
      </c>
      <c r="AB144" s="39">
        <v>105.5369</v>
      </c>
      <c r="AC144" s="39">
        <v>80.383700000000005</v>
      </c>
      <c r="AD144" s="39">
        <v>32.179400000000001</v>
      </c>
      <c r="AE144" s="39" t="s">
        <v>11</v>
      </c>
      <c r="AF144" s="39">
        <v>50.972799999999999</v>
      </c>
      <c r="AG144" s="39">
        <v>27.061399999999999</v>
      </c>
      <c r="AH144" s="39">
        <v>176.63489999999999</v>
      </c>
      <c r="AI144" s="39">
        <v>10.2462</v>
      </c>
      <c r="AJ144" s="39">
        <v>7.5126999999999997</v>
      </c>
      <c r="AK144" s="39">
        <v>8.6966999999999999</v>
      </c>
      <c r="AL144" s="39">
        <v>12.019600000000001</v>
      </c>
      <c r="AM144" s="39">
        <v>163.60329999999999</v>
      </c>
      <c r="AN144" s="39">
        <v>846.48979999999995</v>
      </c>
      <c r="AO144" s="39">
        <v>183.12809999999999</v>
      </c>
      <c r="AP144" s="39">
        <v>152.5847</v>
      </c>
      <c r="AQ144" s="39">
        <v>238.7517</v>
      </c>
      <c r="AR144" s="39">
        <v>30.765899999999998</v>
      </c>
      <c r="AS144" s="39">
        <v>120.0351</v>
      </c>
      <c r="AT144" s="39">
        <v>12.841200000000001</v>
      </c>
      <c r="AU144" s="39">
        <v>47.97</v>
      </c>
      <c r="AV144" s="39">
        <v>69.304100000000005</v>
      </c>
      <c r="AW144" s="39">
        <v>55.142800000000001</v>
      </c>
      <c r="AX144" s="39">
        <v>11.091100000000001</v>
      </c>
      <c r="AY144" s="39">
        <v>82.877399999999994</v>
      </c>
    </row>
    <row r="145" spans="1:51" x14ac:dyDescent="0.25">
      <c r="A145" s="43">
        <v>42584</v>
      </c>
      <c r="B145" s="39">
        <v>2338.2993999999999</v>
      </c>
      <c r="C145" s="39">
        <v>56.779000000000003</v>
      </c>
      <c r="D145" s="39">
        <v>36.416699999999999</v>
      </c>
      <c r="E145" s="39">
        <v>253.44390000000001</v>
      </c>
      <c r="F145" s="39">
        <v>340.04349999999999</v>
      </c>
      <c r="G145" s="39">
        <v>62.894100000000002</v>
      </c>
      <c r="H145" s="39">
        <v>82.944299999999998</v>
      </c>
      <c r="I145" s="39">
        <v>21.459</v>
      </c>
      <c r="J145" s="39">
        <v>24.0091</v>
      </c>
      <c r="K145" s="39">
        <v>30.742899999999999</v>
      </c>
      <c r="L145" s="39">
        <v>409.98829999999998</v>
      </c>
      <c r="M145" s="39">
        <v>44.288400000000003</v>
      </c>
      <c r="N145" s="39">
        <v>40.9587</v>
      </c>
      <c r="O145" s="39">
        <v>113.0658</v>
      </c>
      <c r="P145" s="39">
        <v>33.857300000000002</v>
      </c>
      <c r="Q145" s="39">
        <v>7.7016</v>
      </c>
      <c r="R145" s="39">
        <v>66.019800000000004</v>
      </c>
      <c r="S145" s="39">
        <v>62.695900000000002</v>
      </c>
      <c r="T145" s="39">
        <v>17.9346</v>
      </c>
      <c r="U145" s="39">
        <v>29.038499999999999</v>
      </c>
      <c r="V145" s="39">
        <v>103.07550000000001</v>
      </c>
      <c r="W145" s="39">
        <v>89.667699999999996</v>
      </c>
      <c r="X145" s="39">
        <v>55.204700000000003</v>
      </c>
      <c r="Y145" s="39">
        <v>28.663499999999999</v>
      </c>
      <c r="Z145" s="39">
        <v>39.874899999999997</v>
      </c>
      <c r="AA145" s="39">
        <v>52.994599999999998</v>
      </c>
      <c r="AB145" s="39">
        <v>109.2958</v>
      </c>
      <c r="AC145" s="39">
        <v>81.535200000000003</v>
      </c>
      <c r="AD145" s="39">
        <v>32.542900000000003</v>
      </c>
      <c r="AE145" s="39" t="s">
        <v>11</v>
      </c>
      <c r="AF145" s="39">
        <v>51.383899999999997</v>
      </c>
      <c r="AG145" s="39">
        <v>28.027799999999999</v>
      </c>
      <c r="AH145" s="39">
        <v>176.2517</v>
      </c>
      <c r="AI145" s="39">
        <v>10.2462</v>
      </c>
      <c r="AJ145" s="39">
        <v>7.4981999999999998</v>
      </c>
      <c r="AK145" s="39">
        <v>8.6311999999999998</v>
      </c>
      <c r="AL145" s="39">
        <v>11.9946</v>
      </c>
      <c r="AM145" s="39">
        <v>166.56440000000001</v>
      </c>
      <c r="AN145" s="39">
        <v>844.27099999999996</v>
      </c>
      <c r="AO145" s="39">
        <v>183.36529999999999</v>
      </c>
      <c r="AP145" s="39">
        <v>152.7217</v>
      </c>
      <c r="AQ145" s="39">
        <v>242.64439999999999</v>
      </c>
      <c r="AR145" s="39">
        <v>31.0534</v>
      </c>
      <c r="AS145" s="39">
        <v>121.03400000000001</v>
      </c>
      <c r="AT145" s="39">
        <v>12.841200000000001</v>
      </c>
      <c r="AU145" s="39">
        <v>48.3857</v>
      </c>
      <c r="AV145" s="39">
        <v>69.760599999999997</v>
      </c>
      <c r="AW145" s="39">
        <v>56.090800000000002</v>
      </c>
      <c r="AX145" s="39">
        <v>11.228300000000001</v>
      </c>
      <c r="AY145" s="39">
        <v>83.177099999999996</v>
      </c>
    </row>
    <row r="146" spans="1:51" x14ac:dyDescent="0.25">
      <c r="A146" s="43">
        <v>42585</v>
      </c>
      <c r="B146" s="39">
        <v>2374.1507000000001</v>
      </c>
      <c r="C146" s="39">
        <v>57.545299999999997</v>
      </c>
      <c r="D146" s="39">
        <v>40.066699999999997</v>
      </c>
      <c r="E146" s="39">
        <v>252.83609999999999</v>
      </c>
      <c r="F146" s="39">
        <v>339.72269999999997</v>
      </c>
      <c r="G146" s="39">
        <v>63.075099999999999</v>
      </c>
      <c r="H146" s="39">
        <v>84.775499999999994</v>
      </c>
      <c r="I146" s="39">
        <v>21.459</v>
      </c>
      <c r="J146" s="39">
        <v>24.3537</v>
      </c>
      <c r="K146" s="39">
        <v>33.797699999999999</v>
      </c>
      <c r="L146" s="39">
        <v>410.32990000000001</v>
      </c>
      <c r="M146" s="39">
        <v>45.131999999999998</v>
      </c>
      <c r="N146" s="39">
        <v>40.0413</v>
      </c>
      <c r="O146" s="39">
        <v>113.3008</v>
      </c>
      <c r="P146" s="39">
        <v>34.395099999999999</v>
      </c>
      <c r="Q146" s="39">
        <v>7.6593</v>
      </c>
      <c r="R146" s="39">
        <v>66.5762</v>
      </c>
      <c r="S146" s="39">
        <v>62.103999999999999</v>
      </c>
      <c r="T146" s="39">
        <v>18.070499999999999</v>
      </c>
      <c r="U146" s="39">
        <v>29.453600000000002</v>
      </c>
      <c r="V146" s="39">
        <v>102.66800000000001</v>
      </c>
      <c r="W146" s="39">
        <v>90.617199999999997</v>
      </c>
      <c r="X146" s="39">
        <v>56.369500000000002</v>
      </c>
      <c r="Y146" s="39">
        <v>29.7225</v>
      </c>
      <c r="Z146" s="39">
        <v>40.009</v>
      </c>
      <c r="AA146" s="39">
        <v>53.8262</v>
      </c>
      <c r="AB146" s="39">
        <v>109.3681</v>
      </c>
      <c r="AC146" s="39">
        <v>80.302800000000005</v>
      </c>
      <c r="AD146" s="39">
        <v>32.623699999999999</v>
      </c>
      <c r="AE146" s="39" t="s">
        <v>11</v>
      </c>
      <c r="AF146" s="39">
        <v>51.301600000000001</v>
      </c>
      <c r="AG146" s="39">
        <v>26.778500000000001</v>
      </c>
      <c r="AH146" s="39">
        <v>175.2938</v>
      </c>
      <c r="AI146" s="39">
        <v>10.2462</v>
      </c>
      <c r="AJ146" s="39">
        <v>7.4692999999999996</v>
      </c>
      <c r="AK146" s="39">
        <v>8.5493000000000006</v>
      </c>
      <c r="AL146" s="39">
        <v>11.9696</v>
      </c>
      <c r="AM146" s="39">
        <v>167.4898</v>
      </c>
      <c r="AN146" s="39">
        <v>850.92750000000001</v>
      </c>
      <c r="AO146" s="39">
        <v>182.25829999999999</v>
      </c>
      <c r="AP146" s="39">
        <v>152.7217</v>
      </c>
      <c r="AQ146" s="39">
        <v>241.02250000000001</v>
      </c>
      <c r="AR146" s="39">
        <v>30.609000000000002</v>
      </c>
      <c r="AS146" s="39">
        <v>121.5334</v>
      </c>
      <c r="AT146" s="39">
        <v>12.947800000000001</v>
      </c>
      <c r="AU146" s="39">
        <v>49.840600000000002</v>
      </c>
      <c r="AV146" s="39">
        <v>69.836600000000004</v>
      </c>
      <c r="AW146" s="39">
        <v>55.221800000000002</v>
      </c>
      <c r="AX146" s="39">
        <v>11.149900000000001</v>
      </c>
      <c r="AY146" s="39">
        <v>84.450999999999993</v>
      </c>
    </row>
    <row r="147" spans="1:51" x14ac:dyDescent="0.25">
      <c r="A147" s="43">
        <v>42586</v>
      </c>
      <c r="B147" s="39">
        <v>2611.8312999999998</v>
      </c>
      <c r="C147" s="39">
        <v>57.545299999999997</v>
      </c>
      <c r="D147" s="39">
        <v>39.195700000000002</v>
      </c>
      <c r="E147" s="39">
        <v>253.44390000000001</v>
      </c>
      <c r="F147" s="39">
        <v>345.81779999999998</v>
      </c>
      <c r="G147" s="39">
        <v>63.799199999999999</v>
      </c>
      <c r="H147" s="39">
        <v>85.108400000000003</v>
      </c>
      <c r="I147" s="39">
        <v>21.969899999999999</v>
      </c>
      <c r="J147" s="39">
        <v>24.3537</v>
      </c>
      <c r="K147" s="39">
        <v>32.725299999999997</v>
      </c>
      <c r="L147" s="39">
        <v>407.93830000000003</v>
      </c>
      <c r="M147" s="39">
        <v>44.2181</v>
      </c>
      <c r="N147" s="39">
        <v>43.063299999999998</v>
      </c>
      <c r="O147" s="39">
        <v>113.6143</v>
      </c>
      <c r="P147" s="39">
        <v>34.395099999999999</v>
      </c>
      <c r="Q147" s="39">
        <v>7.5640999999999998</v>
      </c>
      <c r="R147" s="39">
        <v>67.503399999999999</v>
      </c>
      <c r="S147" s="39">
        <v>61.956099999999999</v>
      </c>
      <c r="T147" s="39">
        <v>18.0932</v>
      </c>
      <c r="U147" s="39">
        <v>29.038499999999999</v>
      </c>
      <c r="V147" s="39">
        <v>104.29770000000001</v>
      </c>
      <c r="W147" s="39">
        <v>90.795199999999994</v>
      </c>
      <c r="X147" s="39">
        <v>57.040199999999999</v>
      </c>
      <c r="Y147" s="39">
        <v>29.651900000000001</v>
      </c>
      <c r="Z147" s="39">
        <v>39.874899999999997</v>
      </c>
      <c r="AA147" s="39">
        <v>53.364199999999997</v>
      </c>
      <c r="AB147" s="39">
        <v>109.5127</v>
      </c>
      <c r="AC147" s="39">
        <v>80.908900000000003</v>
      </c>
      <c r="AD147" s="39">
        <v>32.694400000000002</v>
      </c>
      <c r="AE147" s="39" t="s">
        <v>11</v>
      </c>
      <c r="AF147" s="39">
        <v>51.712699999999998</v>
      </c>
      <c r="AG147" s="39">
        <v>26.000599999999999</v>
      </c>
      <c r="AH147" s="39">
        <v>175.10220000000001</v>
      </c>
      <c r="AI147" s="39">
        <v>10.2462</v>
      </c>
      <c r="AJ147" s="39">
        <v>7.4981999999999998</v>
      </c>
      <c r="AK147" s="39">
        <v>8.5983999999999998</v>
      </c>
      <c r="AL147" s="39">
        <v>12.019600000000001</v>
      </c>
      <c r="AM147" s="39">
        <v>171.56139999999999</v>
      </c>
      <c r="AN147" s="39">
        <v>839.09370000000001</v>
      </c>
      <c r="AO147" s="39">
        <v>181.94200000000001</v>
      </c>
      <c r="AP147" s="39">
        <v>154.22839999999999</v>
      </c>
      <c r="AQ147" s="39">
        <v>245.88829999999999</v>
      </c>
      <c r="AR147" s="39">
        <v>30.373799999999999</v>
      </c>
      <c r="AS147" s="39">
        <v>123.8642</v>
      </c>
      <c r="AT147" s="39">
        <v>13.1076</v>
      </c>
      <c r="AU147" s="39">
        <v>50.09</v>
      </c>
      <c r="AV147" s="39">
        <v>70.216999999999999</v>
      </c>
      <c r="AW147" s="39">
        <v>54.747799999999998</v>
      </c>
      <c r="AX147" s="39">
        <v>11.3459</v>
      </c>
      <c r="AY147" s="39">
        <v>86.099599999999995</v>
      </c>
    </row>
    <row r="148" spans="1:51" x14ac:dyDescent="0.25">
      <c r="A148" s="43">
        <v>42587</v>
      </c>
      <c r="B148" s="39">
        <v>2781.7928999999999</v>
      </c>
      <c r="C148" s="39">
        <v>56.988</v>
      </c>
      <c r="D148" s="39">
        <v>39.320099999999996</v>
      </c>
      <c r="E148" s="39">
        <v>253.44390000000001</v>
      </c>
      <c r="F148" s="39">
        <v>352.2337</v>
      </c>
      <c r="G148" s="39">
        <v>63.876800000000003</v>
      </c>
      <c r="H148" s="39">
        <v>85.025199999999998</v>
      </c>
      <c r="I148" s="39">
        <v>22.5944</v>
      </c>
      <c r="J148" s="39">
        <v>24.200600000000001</v>
      </c>
      <c r="K148" s="39">
        <v>33.050199999999997</v>
      </c>
      <c r="L148" s="39">
        <v>407.255</v>
      </c>
      <c r="M148" s="39">
        <v>44.007199999999997</v>
      </c>
      <c r="N148" s="39">
        <v>44.844200000000001</v>
      </c>
      <c r="O148" s="39">
        <v>112.51730000000001</v>
      </c>
      <c r="P148" s="39">
        <v>34.283099999999997</v>
      </c>
      <c r="Q148" s="39">
        <v>7.2679</v>
      </c>
      <c r="R148" s="39">
        <v>67.688900000000004</v>
      </c>
      <c r="S148" s="39">
        <v>62.067100000000003</v>
      </c>
      <c r="T148" s="39">
        <v>18.047899999999998</v>
      </c>
      <c r="U148" s="39">
        <v>28.6036</v>
      </c>
      <c r="V148" s="39">
        <v>108.12739999999999</v>
      </c>
      <c r="W148" s="39">
        <v>90.498500000000007</v>
      </c>
      <c r="X148" s="39">
        <v>55.487099999999998</v>
      </c>
      <c r="Y148" s="39">
        <v>29.840199999999999</v>
      </c>
      <c r="Z148" s="39">
        <v>39.807899999999997</v>
      </c>
      <c r="AA148" s="39">
        <v>53.410400000000003</v>
      </c>
      <c r="AB148" s="39">
        <v>106.2598</v>
      </c>
      <c r="AC148" s="39">
        <v>78.686700000000002</v>
      </c>
      <c r="AD148" s="39">
        <v>32.391500000000001</v>
      </c>
      <c r="AE148" s="39" t="s">
        <v>11</v>
      </c>
      <c r="AF148" s="39">
        <v>51.630499999999998</v>
      </c>
      <c r="AG148" s="39">
        <v>26.165600000000001</v>
      </c>
      <c r="AH148" s="39">
        <v>178.16749999999999</v>
      </c>
      <c r="AI148" s="39">
        <v>10.2462</v>
      </c>
      <c r="AJ148" s="39">
        <v>7.4837999999999996</v>
      </c>
      <c r="AK148" s="39">
        <v>8.5000999999999998</v>
      </c>
      <c r="AL148" s="39">
        <v>12.044700000000001</v>
      </c>
      <c r="AM148" s="39">
        <v>174.1524</v>
      </c>
      <c r="AN148" s="39">
        <v>791.75829999999996</v>
      </c>
      <c r="AO148" s="39">
        <v>182.02109999999999</v>
      </c>
      <c r="AP148" s="39">
        <v>152.5847</v>
      </c>
      <c r="AQ148" s="39">
        <v>243.77979999999999</v>
      </c>
      <c r="AR148" s="39">
        <v>30.3215</v>
      </c>
      <c r="AS148" s="39">
        <v>123.1983</v>
      </c>
      <c r="AT148" s="39">
        <v>13.2675</v>
      </c>
      <c r="AU148" s="39">
        <v>50.381</v>
      </c>
      <c r="AV148" s="39">
        <v>69.988799999999998</v>
      </c>
      <c r="AW148" s="39">
        <v>54.431800000000003</v>
      </c>
      <c r="AX148" s="39">
        <v>11.3459</v>
      </c>
      <c r="AY148" s="39">
        <v>85.949700000000007</v>
      </c>
    </row>
    <row r="149" spans="1:51" x14ac:dyDescent="0.25">
      <c r="A149" s="43">
        <v>42590</v>
      </c>
      <c r="B149" s="39">
        <v>2903.9528</v>
      </c>
      <c r="C149" s="39">
        <v>58.381300000000003</v>
      </c>
      <c r="D149" s="39">
        <v>39.817799999999998</v>
      </c>
      <c r="E149" s="39">
        <v>255.2672</v>
      </c>
      <c r="F149" s="39">
        <v>354.80009999999999</v>
      </c>
      <c r="G149" s="39">
        <v>63.9285</v>
      </c>
      <c r="H149" s="39">
        <v>86.481800000000007</v>
      </c>
      <c r="I149" s="39">
        <v>23.616199999999999</v>
      </c>
      <c r="J149" s="39">
        <v>24.736599999999999</v>
      </c>
      <c r="K149" s="39">
        <v>33.5702</v>
      </c>
      <c r="L149" s="39">
        <v>410.8424</v>
      </c>
      <c r="M149" s="39">
        <v>46.819200000000002</v>
      </c>
      <c r="N149" s="39">
        <v>44.790199999999999</v>
      </c>
      <c r="O149" s="39">
        <v>113.9277</v>
      </c>
      <c r="P149" s="39">
        <v>34.574399999999997</v>
      </c>
      <c r="Q149" s="39">
        <v>7.5006000000000004</v>
      </c>
      <c r="R149" s="39">
        <v>70.470600000000005</v>
      </c>
      <c r="S149" s="39">
        <v>62.326000000000001</v>
      </c>
      <c r="T149" s="39">
        <v>18.387499999999999</v>
      </c>
      <c r="U149" s="39">
        <v>29.947800000000001</v>
      </c>
      <c r="V149" s="39">
        <v>109.92</v>
      </c>
      <c r="W149" s="39">
        <v>91.091899999999995</v>
      </c>
      <c r="X149" s="39">
        <v>57.781399999999998</v>
      </c>
      <c r="Y149" s="39">
        <v>30.193200000000001</v>
      </c>
      <c r="Z149" s="39">
        <v>39.874899999999997</v>
      </c>
      <c r="AA149" s="39">
        <v>53.502800000000001</v>
      </c>
      <c r="AB149" s="39">
        <v>107.0549</v>
      </c>
      <c r="AC149" s="39">
        <v>79.696799999999996</v>
      </c>
      <c r="AD149" s="39">
        <v>32.6843</v>
      </c>
      <c r="AE149" s="39" t="s">
        <v>11</v>
      </c>
      <c r="AF149" s="39">
        <v>52.617100000000001</v>
      </c>
      <c r="AG149" s="39">
        <v>26.684200000000001</v>
      </c>
      <c r="AH149" s="39">
        <v>176.82640000000001</v>
      </c>
      <c r="AI149" s="39">
        <v>10.2462</v>
      </c>
      <c r="AJ149" s="39">
        <v>7.5126999999999997</v>
      </c>
      <c r="AK149" s="39">
        <v>8.6311999999999998</v>
      </c>
      <c r="AL149" s="39">
        <v>12.094799999999999</v>
      </c>
      <c r="AM149" s="39">
        <v>175.4479</v>
      </c>
      <c r="AN149" s="39">
        <v>800.63369999999998</v>
      </c>
      <c r="AO149" s="39">
        <v>186.05369999999999</v>
      </c>
      <c r="AP149" s="39">
        <v>154.09139999999999</v>
      </c>
      <c r="AQ149" s="39">
        <v>248.48339999999999</v>
      </c>
      <c r="AR149" s="39">
        <v>33.3536</v>
      </c>
      <c r="AS149" s="39">
        <v>124.5301</v>
      </c>
      <c r="AT149" s="39">
        <v>13.587199999999999</v>
      </c>
      <c r="AU149" s="39">
        <v>52.21</v>
      </c>
      <c r="AV149" s="39">
        <v>70.293099999999995</v>
      </c>
      <c r="AW149" s="39">
        <v>57.828800000000001</v>
      </c>
      <c r="AX149" s="39">
        <v>11.4634</v>
      </c>
      <c r="AY149" s="39">
        <v>88.872100000000003</v>
      </c>
    </row>
    <row r="150" spans="1:51" x14ac:dyDescent="0.25">
      <c r="A150" s="43">
        <v>42591</v>
      </c>
      <c r="B150" s="39">
        <v>2917.2310000000002</v>
      </c>
      <c r="C150" s="39">
        <v>58.1723</v>
      </c>
      <c r="D150" s="39">
        <v>39.817799999999998</v>
      </c>
      <c r="E150" s="39">
        <v>256.4828</v>
      </c>
      <c r="F150" s="39">
        <v>351.91289999999998</v>
      </c>
      <c r="G150" s="39">
        <v>64.0578</v>
      </c>
      <c r="H150" s="39">
        <v>87.272499999999994</v>
      </c>
      <c r="I150" s="39">
        <v>23.1053</v>
      </c>
      <c r="J150" s="39">
        <v>24.736599999999999</v>
      </c>
      <c r="K150" s="39">
        <v>33.017699999999998</v>
      </c>
      <c r="L150" s="39">
        <v>408.9633</v>
      </c>
      <c r="M150" s="39">
        <v>46.537999999999997</v>
      </c>
      <c r="N150" s="39">
        <v>45.599600000000002</v>
      </c>
      <c r="O150" s="39">
        <v>114.3194</v>
      </c>
      <c r="P150" s="39">
        <v>35.000100000000003</v>
      </c>
      <c r="Q150" s="39">
        <v>7.4371999999999998</v>
      </c>
      <c r="R150" s="39">
        <v>71.027000000000001</v>
      </c>
      <c r="S150" s="39">
        <v>62.436900000000001</v>
      </c>
      <c r="T150" s="39">
        <v>18.478100000000001</v>
      </c>
      <c r="U150" s="39">
        <v>29.710599999999999</v>
      </c>
      <c r="V150" s="39">
        <v>109.3496</v>
      </c>
      <c r="W150" s="39">
        <v>91.091899999999995</v>
      </c>
      <c r="X150" s="39">
        <v>57.604900000000001</v>
      </c>
      <c r="Y150" s="39">
        <v>30.075500000000002</v>
      </c>
      <c r="Z150" s="39">
        <v>40.344099999999997</v>
      </c>
      <c r="AA150" s="39">
        <v>54.519300000000001</v>
      </c>
      <c r="AB150" s="39">
        <v>107.6332</v>
      </c>
      <c r="AC150" s="39">
        <v>81.110900000000001</v>
      </c>
      <c r="AD150" s="39">
        <v>33.047800000000002</v>
      </c>
      <c r="AE150" s="39" t="s">
        <v>11</v>
      </c>
      <c r="AF150" s="39">
        <v>52.863700000000001</v>
      </c>
      <c r="AG150" s="39">
        <v>26.519200000000001</v>
      </c>
      <c r="AH150" s="39">
        <v>177.018</v>
      </c>
      <c r="AI150" s="39">
        <v>10.2462</v>
      </c>
      <c r="AJ150" s="39">
        <v>7.5705</v>
      </c>
      <c r="AK150" s="39">
        <v>8.7622</v>
      </c>
      <c r="AL150" s="39">
        <v>12.22</v>
      </c>
      <c r="AM150" s="39">
        <v>175.4479</v>
      </c>
      <c r="AN150" s="39">
        <v>810.24869999999999</v>
      </c>
      <c r="AO150" s="39">
        <v>185.0258</v>
      </c>
      <c r="AP150" s="39">
        <v>154.77619999999999</v>
      </c>
      <c r="AQ150" s="39">
        <v>248.6456</v>
      </c>
      <c r="AR150" s="39">
        <v>33.954799999999999</v>
      </c>
      <c r="AS150" s="39">
        <v>124.6966</v>
      </c>
      <c r="AT150" s="39">
        <v>13.480600000000001</v>
      </c>
      <c r="AU150" s="39">
        <v>51.669600000000003</v>
      </c>
      <c r="AV150" s="39">
        <v>70.4452</v>
      </c>
      <c r="AW150" s="39">
        <v>57.196800000000003</v>
      </c>
      <c r="AX150" s="39">
        <v>11.7378</v>
      </c>
      <c r="AY150" s="39">
        <v>89.096900000000005</v>
      </c>
    </row>
    <row r="151" spans="1:51" x14ac:dyDescent="0.25">
      <c r="A151" s="43">
        <v>42592</v>
      </c>
      <c r="B151" s="39">
        <v>2814.9884999999999</v>
      </c>
      <c r="C151" s="39">
        <v>57.405999999999999</v>
      </c>
      <c r="D151" s="39">
        <v>39.071300000000001</v>
      </c>
      <c r="E151" s="39">
        <v>256.4828</v>
      </c>
      <c r="F151" s="39">
        <v>345.49700000000001</v>
      </c>
      <c r="G151" s="39">
        <v>63.876800000000003</v>
      </c>
      <c r="H151" s="39">
        <v>86.939599999999999</v>
      </c>
      <c r="I151" s="39">
        <v>22.537600000000001</v>
      </c>
      <c r="J151" s="39">
        <v>26.038599999999999</v>
      </c>
      <c r="K151" s="39">
        <v>32.9527</v>
      </c>
      <c r="L151" s="39">
        <v>403.66759999999999</v>
      </c>
      <c r="M151" s="39">
        <v>47.1004</v>
      </c>
      <c r="N151" s="39">
        <v>44.574300000000001</v>
      </c>
      <c r="O151" s="39">
        <v>113.3008</v>
      </c>
      <c r="P151" s="39">
        <v>34.731200000000001</v>
      </c>
      <c r="Q151" s="39">
        <v>7.6593</v>
      </c>
      <c r="R151" s="39">
        <v>69.265199999999993</v>
      </c>
      <c r="S151" s="39">
        <v>61.401299999999999</v>
      </c>
      <c r="T151" s="39">
        <v>18.976299999999998</v>
      </c>
      <c r="U151" s="39">
        <v>29.374600000000001</v>
      </c>
      <c r="V151" s="39">
        <v>112.7719</v>
      </c>
      <c r="W151" s="39">
        <v>90.023700000000005</v>
      </c>
      <c r="X151" s="39">
        <v>56.9696</v>
      </c>
      <c r="Y151" s="39">
        <v>29.8873</v>
      </c>
      <c r="Z151" s="39">
        <v>40.009</v>
      </c>
      <c r="AA151" s="39">
        <v>53.364199999999997</v>
      </c>
      <c r="AB151" s="39">
        <v>108.7175</v>
      </c>
      <c r="AC151" s="39">
        <v>79.9392</v>
      </c>
      <c r="AD151" s="39">
        <v>32.795299999999997</v>
      </c>
      <c r="AE151" s="39" t="s">
        <v>11</v>
      </c>
      <c r="AF151" s="39">
        <v>52.617100000000001</v>
      </c>
      <c r="AG151" s="39">
        <v>26.2835</v>
      </c>
      <c r="AH151" s="39">
        <v>177.018</v>
      </c>
      <c r="AI151" s="39">
        <v>10.2462</v>
      </c>
      <c r="AJ151" s="39">
        <v>7.5415999999999999</v>
      </c>
      <c r="AK151" s="39">
        <v>8.6475000000000009</v>
      </c>
      <c r="AL151" s="39">
        <v>12.22</v>
      </c>
      <c r="AM151" s="39">
        <v>172.11660000000001</v>
      </c>
      <c r="AN151" s="39">
        <v>800.26390000000004</v>
      </c>
      <c r="AO151" s="39">
        <v>180.43969999999999</v>
      </c>
      <c r="AP151" s="39">
        <v>153.54349999999999</v>
      </c>
      <c r="AQ151" s="39">
        <v>244.2664</v>
      </c>
      <c r="AR151" s="39">
        <v>34.529899999999998</v>
      </c>
      <c r="AS151" s="39">
        <v>122.8653</v>
      </c>
      <c r="AT151" s="39">
        <v>13.533899999999999</v>
      </c>
      <c r="AU151" s="39">
        <v>50.630400000000002</v>
      </c>
      <c r="AV151" s="39">
        <v>70.216999999999999</v>
      </c>
      <c r="AW151" s="39">
        <v>57.6708</v>
      </c>
      <c r="AX151" s="39">
        <v>11.7182</v>
      </c>
      <c r="AY151" s="39">
        <v>89.846299999999999</v>
      </c>
    </row>
    <row r="152" spans="1:51" x14ac:dyDescent="0.25">
      <c r="A152" s="43">
        <v>42593</v>
      </c>
      <c r="B152" s="39">
        <v>2749.9250999999999</v>
      </c>
      <c r="C152" s="39">
        <v>56.988</v>
      </c>
      <c r="D152" s="39">
        <v>39.403100000000002</v>
      </c>
      <c r="E152" s="39">
        <v>255.2672</v>
      </c>
      <c r="F152" s="39">
        <v>342.28910000000002</v>
      </c>
      <c r="G152" s="39">
        <v>63.876800000000003</v>
      </c>
      <c r="H152" s="39">
        <v>84.733900000000006</v>
      </c>
      <c r="I152" s="39">
        <v>21.969899999999999</v>
      </c>
      <c r="J152" s="39">
        <v>25.502500000000001</v>
      </c>
      <c r="K152" s="39">
        <v>32.822699999999998</v>
      </c>
      <c r="L152" s="39">
        <v>410.67160000000001</v>
      </c>
      <c r="M152" s="39">
        <v>45.483499999999999</v>
      </c>
      <c r="N152" s="39">
        <v>43.603000000000002</v>
      </c>
      <c r="O152" s="39">
        <v>111.9688</v>
      </c>
      <c r="P152" s="39">
        <v>33.947000000000003</v>
      </c>
      <c r="Q152" s="39">
        <v>7.4160000000000004</v>
      </c>
      <c r="R152" s="39">
        <v>68.430700000000002</v>
      </c>
      <c r="S152" s="39">
        <v>61.068399999999997</v>
      </c>
      <c r="T152" s="39">
        <v>19.112200000000001</v>
      </c>
      <c r="U152" s="39">
        <v>28.801300000000001</v>
      </c>
      <c r="V152" s="39">
        <v>111.71259999999999</v>
      </c>
      <c r="W152" s="39">
        <v>89.252300000000005</v>
      </c>
      <c r="X152" s="39">
        <v>56.404800000000002</v>
      </c>
      <c r="Y152" s="39">
        <v>29.322500000000002</v>
      </c>
      <c r="Z152" s="39">
        <v>41.684399999999997</v>
      </c>
      <c r="AA152" s="39">
        <v>52.809800000000003</v>
      </c>
      <c r="AB152" s="39">
        <v>106.2598</v>
      </c>
      <c r="AC152" s="39">
        <v>78.585700000000003</v>
      </c>
      <c r="AD152" s="39">
        <v>32.310699999999997</v>
      </c>
      <c r="AE152" s="39" t="s">
        <v>11</v>
      </c>
      <c r="AF152" s="39">
        <v>51.630499999999998</v>
      </c>
      <c r="AG152" s="39">
        <v>25.717700000000001</v>
      </c>
      <c r="AH152" s="39">
        <v>178.35910000000001</v>
      </c>
      <c r="AI152" s="39">
        <v>10.2462</v>
      </c>
      <c r="AJ152" s="39">
        <v>7.4837999999999996</v>
      </c>
      <c r="AK152" s="39">
        <v>8.6311999999999998</v>
      </c>
      <c r="AL152" s="39">
        <v>12.1699</v>
      </c>
      <c r="AM152" s="39">
        <v>170.636</v>
      </c>
      <c r="AN152" s="39">
        <v>799.52419999999995</v>
      </c>
      <c r="AO152" s="39">
        <v>180.04429999999999</v>
      </c>
      <c r="AP152" s="39">
        <v>151.6259</v>
      </c>
      <c r="AQ152" s="39">
        <v>242.15780000000001</v>
      </c>
      <c r="AR152" s="39">
        <v>34.294699999999999</v>
      </c>
      <c r="AS152" s="39">
        <v>121.3669</v>
      </c>
      <c r="AT152" s="39">
        <v>13.2142</v>
      </c>
      <c r="AU152" s="39">
        <v>50.547199999999997</v>
      </c>
      <c r="AV152" s="39">
        <v>68.847700000000003</v>
      </c>
      <c r="AW152" s="39">
        <v>57.038800000000002</v>
      </c>
      <c r="AX152" s="39">
        <v>11.620200000000001</v>
      </c>
      <c r="AY152" s="39">
        <v>87.673199999999994</v>
      </c>
    </row>
    <row r="153" spans="1:51" x14ac:dyDescent="0.25">
      <c r="A153" s="43">
        <v>42594</v>
      </c>
      <c r="B153" s="39">
        <v>3024.7847999999999</v>
      </c>
      <c r="C153" s="39">
        <v>58.381300000000003</v>
      </c>
      <c r="D153" s="39">
        <v>40.356999999999999</v>
      </c>
      <c r="E153" s="39">
        <v>257.69839999999999</v>
      </c>
      <c r="F153" s="39">
        <v>376.61419999999998</v>
      </c>
      <c r="G153" s="39">
        <v>64.316400000000002</v>
      </c>
      <c r="H153" s="39">
        <v>85.066800000000001</v>
      </c>
      <c r="I153" s="39">
        <v>23.275600000000001</v>
      </c>
      <c r="J153" s="39">
        <v>25.502500000000001</v>
      </c>
      <c r="K153" s="39">
        <v>32.920200000000001</v>
      </c>
      <c r="L153" s="39">
        <v>413.23399999999998</v>
      </c>
      <c r="M153" s="39">
        <v>46.327100000000002</v>
      </c>
      <c r="N153" s="39">
        <v>43.9268</v>
      </c>
      <c r="O153" s="39">
        <v>113.3008</v>
      </c>
      <c r="P153" s="39">
        <v>34.215800000000002</v>
      </c>
      <c r="Q153" s="39">
        <v>7.3737000000000004</v>
      </c>
      <c r="R153" s="39">
        <v>75.292299999999997</v>
      </c>
      <c r="S153" s="39">
        <v>61.1053</v>
      </c>
      <c r="T153" s="39">
        <v>19.248000000000001</v>
      </c>
      <c r="U153" s="39">
        <v>29.078099999999999</v>
      </c>
      <c r="V153" s="39">
        <v>113.0163</v>
      </c>
      <c r="W153" s="39">
        <v>89.845699999999994</v>
      </c>
      <c r="X153" s="39">
        <v>56.228299999999997</v>
      </c>
      <c r="Y153" s="39">
        <v>29.840199999999999</v>
      </c>
      <c r="Z153" s="39">
        <v>41.4833</v>
      </c>
      <c r="AA153" s="39">
        <v>53.179400000000001</v>
      </c>
      <c r="AB153" s="39">
        <v>107.4164</v>
      </c>
      <c r="AC153" s="39">
        <v>79.656400000000005</v>
      </c>
      <c r="AD153" s="39">
        <v>32.593400000000003</v>
      </c>
      <c r="AE153" s="39" t="s">
        <v>11</v>
      </c>
      <c r="AF153" s="39">
        <v>52.288200000000003</v>
      </c>
      <c r="AG153" s="39">
        <v>25.9299</v>
      </c>
      <c r="AH153" s="39">
        <v>181.8075</v>
      </c>
      <c r="AI153" s="39">
        <v>10.2462</v>
      </c>
      <c r="AJ153" s="39">
        <v>7.5994000000000002</v>
      </c>
      <c r="AK153" s="39">
        <v>8.8112999999999992</v>
      </c>
      <c r="AL153" s="39">
        <v>12.3201</v>
      </c>
      <c r="AM153" s="39">
        <v>183.77610000000001</v>
      </c>
      <c r="AN153" s="39">
        <v>805.07140000000004</v>
      </c>
      <c r="AO153" s="39">
        <v>185.0258</v>
      </c>
      <c r="AP153" s="39">
        <v>154.77619999999999</v>
      </c>
      <c r="AQ153" s="39">
        <v>246.53710000000001</v>
      </c>
      <c r="AR153" s="39">
        <v>34.712899999999998</v>
      </c>
      <c r="AS153" s="39">
        <v>123.8642</v>
      </c>
      <c r="AT153" s="39">
        <v>13.533899999999999</v>
      </c>
      <c r="AU153" s="39">
        <v>53.124499999999998</v>
      </c>
      <c r="AV153" s="39">
        <v>69.760599999999997</v>
      </c>
      <c r="AW153" s="39">
        <v>58.5398</v>
      </c>
      <c r="AX153" s="39">
        <v>11.8162</v>
      </c>
      <c r="AY153" s="39">
        <v>94.042599999999993</v>
      </c>
    </row>
    <row r="154" spans="1:51" x14ac:dyDescent="0.25">
      <c r="A154" s="43">
        <v>42597</v>
      </c>
      <c r="B154" s="39">
        <v>3327.5288999999998</v>
      </c>
      <c r="C154" s="39">
        <v>59.704999999999998</v>
      </c>
      <c r="D154" s="39">
        <v>41.559899999999999</v>
      </c>
      <c r="E154" s="39">
        <v>263.77609999999999</v>
      </c>
      <c r="F154" s="39">
        <v>414.14729999999997</v>
      </c>
      <c r="G154" s="39">
        <v>65.790499999999994</v>
      </c>
      <c r="H154" s="39">
        <v>88.645899999999997</v>
      </c>
      <c r="I154" s="39">
        <v>24.070399999999999</v>
      </c>
      <c r="J154" s="39">
        <v>26.076899999999998</v>
      </c>
      <c r="K154" s="39">
        <v>33.895200000000003</v>
      </c>
      <c r="L154" s="39">
        <v>415.45479999999998</v>
      </c>
      <c r="M154" s="39">
        <v>48.084499999999998</v>
      </c>
      <c r="N154" s="39">
        <v>44.412399999999998</v>
      </c>
      <c r="O154" s="39">
        <v>116.1216</v>
      </c>
      <c r="P154" s="39">
        <v>35.493099999999998</v>
      </c>
      <c r="Q154" s="39">
        <v>7.6593</v>
      </c>
      <c r="R154" s="39">
        <v>79.557599999999994</v>
      </c>
      <c r="S154" s="39">
        <v>62.140999999999998</v>
      </c>
      <c r="T154" s="39">
        <v>20.040600000000001</v>
      </c>
      <c r="U154" s="39">
        <v>29.651299999999999</v>
      </c>
      <c r="V154" s="39">
        <v>113.1793</v>
      </c>
      <c r="W154" s="39">
        <v>91.269900000000007</v>
      </c>
      <c r="X154" s="39">
        <v>57.287300000000002</v>
      </c>
      <c r="Y154" s="39">
        <v>30.569700000000001</v>
      </c>
      <c r="Z154" s="39">
        <v>42.622599999999998</v>
      </c>
      <c r="AA154" s="39">
        <v>54.057200000000002</v>
      </c>
      <c r="AB154" s="39">
        <v>108.4284</v>
      </c>
      <c r="AC154" s="39">
        <v>81.393699999999995</v>
      </c>
      <c r="AD154" s="39">
        <v>33.300199999999997</v>
      </c>
      <c r="AE154" s="39" t="s">
        <v>11</v>
      </c>
      <c r="AF154" s="39">
        <v>53.768099999999997</v>
      </c>
      <c r="AG154" s="39">
        <v>26.047699999999999</v>
      </c>
      <c r="AH154" s="39">
        <v>186.0222</v>
      </c>
      <c r="AI154" s="39">
        <v>10.2462</v>
      </c>
      <c r="AJ154" s="39">
        <v>7.8160999999999996</v>
      </c>
      <c r="AK154" s="39">
        <v>8.9587000000000003</v>
      </c>
      <c r="AL154" s="39">
        <v>12.545500000000001</v>
      </c>
      <c r="AM154" s="39">
        <v>193.77</v>
      </c>
      <c r="AN154" s="39">
        <v>830.58810000000005</v>
      </c>
      <c r="AO154" s="39">
        <v>190.5607</v>
      </c>
      <c r="AP154" s="39">
        <v>165.04900000000001</v>
      </c>
      <c r="AQ154" s="39">
        <v>258.37740000000002</v>
      </c>
      <c r="AR154" s="39">
        <v>34.686700000000002</v>
      </c>
      <c r="AS154" s="39">
        <v>127.52679999999999</v>
      </c>
      <c r="AT154" s="39">
        <v>13.8003</v>
      </c>
      <c r="AU154" s="39">
        <v>58.445300000000003</v>
      </c>
      <c r="AV154" s="39">
        <v>71.053799999999995</v>
      </c>
      <c r="AW154" s="39">
        <v>59.724899999999998</v>
      </c>
      <c r="AX154" s="39">
        <v>12.168900000000001</v>
      </c>
      <c r="AY154" s="39">
        <v>102.2854</v>
      </c>
    </row>
    <row r="155" spans="1:51" x14ac:dyDescent="0.25">
      <c r="A155" s="43">
        <v>42598</v>
      </c>
      <c r="B155" s="39">
        <v>3660.8128999999999</v>
      </c>
      <c r="C155" s="39">
        <v>59.635300000000001</v>
      </c>
      <c r="D155" s="39">
        <v>42.016100000000002</v>
      </c>
      <c r="E155" s="39">
        <v>264.99169999999998</v>
      </c>
      <c r="F155" s="39">
        <v>395.5412</v>
      </c>
      <c r="G155" s="39">
        <v>68.583500000000001</v>
      </c>
      <c r="H155" s="39">
        <v>91.143000000000001</v>
      </c>
      <c r="I155" s="39">
        <v>25.546399999999998</v>
      </c>
      <c r="J155" s="39">
        <v>25.693899999999999</v>
      </c>
      <c r="K155" s="39">
        <v>33.895200000000003</v>
      </c>
      <c r="L155" s="39">
        <v>425.36279999999999</v>
      </c>
      <c r="M155" s="39">
        <v>48.154800000000002</v>
      </c>
      <c r="N155" s="39">
        <v>44.088700000000003</v>
      </c>
      <c r="O155" s="39">
        <v>117.29689999999999</v>
      </c>
      <c r="P155" s="39">
        <v>36.097999999999999</v>
      </c>
      <c r="Q155" s="39">
        <v>7.9131999999999998</v>
      </c>
      <c r="R155" s="39">
        <v>77.239500000000007</v>
      </c>
      <c r="S155" s="39">
        <v>62.9178</v>
      </c>
      <c r="T155" s="39">
        <v>19.882100000000001</v>
      </c>
      <c r="U155" s="39">
        <v>29.730399999999999</v>
      </c>
      <c r="V155" s="39">
        <v>113.9126</v>
      </c>
      <c r="W155" s="39">
        <v>91.210599999999999</v>
      </c>
      <c r="X155" s="39">
        <v>57.499000000000002</v>
      </c>
      <c r="Y155" s="39">
        <v>30.922699999999999</v>
      </c>
      <c r="Z155" s="39">
        <v>42.488599999999998</v>
      </c>
      <c r="AA155" s="39">
        <v>54.796500000000002</v>
      </c>
      <c r="AB155" s="39">
        <v>108.8621</v>
      </c>
      <c r="AC155" s="39">
        <v>81.514899999999997</v>
      </c>
      <c r="AD155" s="39">
        <v>33.320399999999999</v>
      </c>
      <c r="AE155" s="39" t="s">
        <v>11</v>
      </c>
      <c r="AF155" s="39">
        <v>53.932499999999997</v>
      </c>
      <c r="AG155" s="39">
        <v>26.094899999999999</v>
      </c>
      <c r="AH155" s="39">
        <v>180.2748</v>
      </c>
      <c r="AI155" s="39">
        <v>10.2462</v>
      </c>
      <c r="AJ155" s="39">
        <v>7.8304999999999998</v>
      </c>
      <c r="AK155" s="39">
        <v>8.9422999999999995</v>
      </c>
      <c r="AL155" s="39">
        <v>12.570499999999999</v>
      </c>
      <c r="AM155" s="39">
        <v>186.36709999999999</v>
      </c>
      <c r="AN155" s="39">
        <v>825.78060000000005</v>
      </c>
      <c r="AO155" s="39">
        <v>186.44900000000001</v>
      </c>
      <c r="AP155" s="39">
        <v>167.3775</v>
      </c>
      <c r="AQ155" s="39">
        <v>252.53829999999999</v>
      </c>
      <c r="AR155" s="39">
        <v>35.340200000000003</v>
      </c>
      <c r="AS155" s="39">
        <v>128.5257</v>
      </c>
      <c r="AT155" s="39">
        <v>14.226599999999999</v>
      </c>
      <c r="AU155" s="39">
        <v>56.782499999999999</v>
      </c>
      <c r="AV155" s="39">
        <v>71.586399999999998</v>
      </c>
      <c r="AW155" s="39">
        <v>60.040900000000001</v>
      </c>
      <c r="AX155" s="39">
        <v>12.325699999999999</v>
      </c>
      <c r="AY155" s="39">
        <v>98.463700000000003</v>
      </c>
    </row>
    <row r="156" spans="1:51" x14ac:dyDescent="0.25">
      <c r="A156" s="43">
        <v>42599</v>
      </c>
      <c r="B156" s="39">
        <v>3432.4270000000001</v>
      </c>
      <c r="C156" s="39">
        <v>60.053400000000003</v>
      </c>
      <c r="D156" s="39">
        <v>41.767299999999999</v>
      </c>
      <c r="E156" s="39">
        <v>264.38389999999998</v>
      </c>
      <c r="F156" s="39">
        <v>388.80439999999999</v>
      </c>
      <c r="G156" s="39">
        <v>67.652500000000003</v>
      </c>
      <c r="H156" s="39">
        <v>90.934899999999999</v>
      </c>
      <c r="I156" s="39">
        <v>24.5246</v>
      </c>
      <c r="J156" s="39">
        <v>25.808800000000002</v>
      </c>
      <c r="K156" s="39">
        <v>33.472700000000003</v>
      </c>
      <c r="L156" s="39">
        <v>426.21699999999998</v>
      </c>
      <c r="M156" s="39">
        <v>47.592500000000001</v>
      </c>
      <c r="N156" s="39">
        <v>44.142600000000002</v>
      </c>
      <c r="O156" s="39">
        <v>116.5134</v>
      </c>
      <c r="P156" s="39">
        <v>36.254899999999999</v>
      </c>
      <c r="Q156" s="39">
        <v>8.7066999999999997</v>
      </c>
      <c r="R156" s="39">
        <v>75.570499999999996</v>
      </c>
      <c r="S156" s="39">
        <v>63.435600000000001</v>
      </c>
      <c r="T156" s="39">
        <v>19.927399999999999</v>
      </c>
      <c r="U156" s="39">
        <v>30.026900000000001</v>
      </c>
      <c r="V156" s="39">
        <v>111.71259999999999</v>
      </c>
      <c r="W156" s="39">
        <v>90.854500000000002</v>
      </c>
      <c r="X156" s="39">
        <v>58.946199999999997</v>
      </c>
      <c r="Y156" s="39">
        <v>31.134499999999999</v>
      </c>
      <c r="Z156" s="39">
        <v>42.555599999999998</v>
      </c>
      <c r="AA156" s="39">
        <v>53.918599999999998</v>
      </c>
      <c r="AB156" s="39">
        <v>108.2838</v>
      </c>
      <c r="AC156" s="39">
        <v>80.807900000000004</v>
      </c>
      <c r="AD156" s="39">
        <v>33.239600000000003</v>
      </c>
      <c r="AE156" s="39" t="s">
        <v>11</v>
      </c>
      <c r="AF156" s="39">
        <v>54.096899999999998</v>
      </c>
      <c r="AG156" s="39">
        <v>26.094899999999999</v>
      </c>
      <c r="AH156" s="39">
        <v>180.2748</v>
      </c>
      <c r="AI156" s="39">
        <v>10.2462</v>
      </c>
      <c r="AJ156" s="39">
        <v>7.9028</v>
      </c>
      <c r="AK156" s="39">
        <v>8.9260000000000002</v>
      </c>
      <c r="AL156" s="39">
        <v>12.545500000000001</v>
      </c>
      <c r="AM156" s="39">
        <v>183.03579999999999</v>
      </c>
      <c r="AN156" s="39">
        <v>826.52020000000005</v>
      </c>
      <c r="AO156" s="39">
        <v>187.16069999999999</v>
      </c>
      <c r="AP156" s="39">
        <v>166.6926</v>
      </c>
      <c r="AQ156" s="39">
        <v>253.99809999999999</v>
      </c>
      <c r="AR156" s="39">
        <v>34.190100000000001</v>
      </c>
      <c r="AS156" s="39">
        <v>128.5257</v>
      </c>
      <c r="AT156" s="39">
        <v>14.226599999999999</v>
      </c>
      <c r="AU156" s="39">
        <v>55.660200000000003</v>
      </c>
      <c r="AV156" s="39">
        <v>71.510300000000001</v>
      </c>
      <c r="AW156" s="39">
        <v>59.724899999999998</v>
      </c>
      <c r="AX156" s="39">
        <v>12.247299999999999</v>
      </c>
      <c r="AY156" s="39">
        <v>96.740200000000002</v>
      </c>
    </row>
    <row r="157" spans="1:51" x14ac:dyDescent="0.25">
      <c r="A157" s="43">
        <v>42600</v>
      </c>
      <c r="B157" s="39">
        <v>3396.5758000000001</v>
      </c>
      <c r="C157" s="39">
        <v>61.585999999999999</v>
      </c>
      <c r="D157" s="39">
        <v>42.513800000000003</v>
      </c>
      <c r="E157" s="39">
        <v>264.99169999999998</v>
      </c>
      <c r="F157" s="39">
        <v>427.6207</v>
      </c>
      <c r="G157" s="39">
        <v>69.281800000000004</v>
      </c>
      <c r="H157" s="39">
        <v>90.144199999999998</v>
      </c>
      <c r="I157" s="39">
        <v>26.454699999999999</v>
      </c>
      <c r="J157" s="39">
        <v>26.000299999999999</v>
      </c>
      <c r="K157" s="39">
        <v>33.342700000000001</v>
      </c>
      <c r="L157" s="39">
        <v>423.4837</v>
      </c>
      <c r="M157" s="39">
        <v>46.186500000000002</v>
      </c>
      <c r="N157" s="39">
        <v>44.790199999999999</v>
      </c>
      <c r="O157" s="39">
        <v>116.3567</v>
      </c>
      <c r="P157" s="39">
        <v>36.658200000000001</v>
      </c>
      <c r="Q157" s="39">
        <v>8.5797000000000008</v>
      </c>
      <c r="R157" s="39">
        <v>77.3322</v>
      </c>
      <c r="S157" s="39">
        <v>62.584899999999998</v>
      </c>
      <c r="T157" s="39">
        <v>19.95</v>
      </c>
      <c r="U157" s="39">
        <v>29.631599999999999</v>
      </c>
      <c r="V157" s="39">
        <v>109.8385</v>
      </c>
      <c r="W157" s="39">
        <v>91.388599999999997</v>
      </c>
      <c r="X157" s="39">
        <v>58.416800000000002</v>
      </c>
      <c r="Y157" s="39">
        <v>31.722899999999999</v>
      </c>
      <c r="Z157" s="39">
        <v>45.571399999999997</v>
      </c>
      <c r="AA157" s="39">
        <v>53.502800000000001</v>
      </c>
      <c r="AB157" s="39">
        <v>110.3078</v>
      </c>
      <c r="AC157" s="39">
        <v>80.363399999999999</v>
      </c>
      <c r="AD157" s="39">
        <v>33.199199999999998</v>
      </c>
      <c r="AE157" s="39" t="s">
        <v>11</v>
      </c>
      <c r="AF157" s="39">
        <v>54.096899999999998</v>
      </c>
      <c r="AG157" s="39">
        <v>25.741299999999999</v>
      </c>
      <c r="AH157" s="39">
        <v>179.3169</v>
      </c>
      <c r="AI157" s="39">
        <v>10.2462</v>
      </c>
      <c r="AJ157" s="39">
        <v>7.9172000000000002</v>
      </c>
      <c r="AK157" s="39">
        <v>8.9260000000000002</v>
      </c>
      <c r="AL157" s="39">
        <v>12.4954</v>
      </c>
      <c r="AM157" s="39">
        <v>187.6626</v>
      </c>
      <c r="AN157" s="39">
        <v>819.86369999999999</v>
      </c>
      <c r="AO157" s="39">
        <v>184.39320000000001</v>
      </c>
      <c r="AP157" s="39">
        <v>171.07570000000001</v>
      </c>
      <c r="AQ157" s="39">
        <v>254.64689999999999</v>
      </c>
      <c r="AR157" s="39">
        <v>32.856999999999999</v>
      </c>
      <c r="AS157" s="39">
        <v>127.85980000000001</v>
      </c>
      <c r="AT157" s="39">
        <v>14.173299999999999</v>
      </c>
      <c r="AU157" s="39">
        <v>57.863300000000002</v>
      </c>
      <c r="AV157" s="39">
        <v>72.271000000000001</v>
      </c>
      <c r="AW157" s="39">
        <v>58.381799999999998</v>
      </c>
      <c r="AX157" s="39">
        <v>12.306100000000001</v>
      </c>
      <c r="AY157" s="39">
        <v>98.388800000000003</v>
      </c>
    </row>
    <row r="158" spans="1:51" x14ac:dyDescent="0.25">
      <c r="A158" s="43">
        <v>42601</v>
      </c>
      <c r="B158" s="39">
        <v>3265.1210999999998</v>
      </c>
      <c r="C158" s="39">
        <v>61.585999999999999</v>
      </c>
      <c r="D158" s="39">
        <v>41.933199999999999</v>
      </c>
      <c r="E158" s="39">
        <v>268.03059999999999</v>
      </c>
      <c r="F158" s="39">
        <v>439.49020000000002</v>
      </c>
      <c r="G158" s="39">
        <v>69.307599999999994</v>
      </c>
      <c r="H158" s="39">
        <v>89.2286</v>
      </c>
      <c r="I158" s="39">
        <v>25.716699999999999</v>
      </c>
      <c r="J158" s="39">
        <v>26.076899999999998</v>
      </c>
      <c r="K158" s="39">
        <v>33.3752</v>
      </c>
      <c r="L158" s="39">
        <v>421.43380000000002</v>
      </c>
      <c r="M158" s="39">
        <v>46.045900000000003</v>
      </c>
      <c r="N158" s="39">
        <v>44.898099999999999</v>
      </c>
      <c r="O158" s="39">
        <v>116.3567</v>
      </c>
      <c r="P158" s="39">
        <v>36.523800000000001</v>
      </c>
      <c r="Q158" s="39">
        <v>8.7596000000000007</v>
      </c>
      <c r="R158" s="39">
        <v>75.570499999999996</v>
      </c>
      <c r="S158" s="39">
        <v>61.9191</v>
      </c>
      <c r="T158" s="39">
        <v>19.6556</v>
      </c>
      <c r="U158" s="39">
        <v>29.631599999999999</v>
      </c>
      <c r="V158" s="39">
        <v>109.8385</v>
      </c>
      <c r="W158" s="39">
        <v>91.329300000000003</v>
      </c>
      <c r="X158" s="39">
        <v>58.699100000000001</v>
      </c>
      <c r="Y158" s="39">
        <v>31.511099999999999</v>
      </c>
      <c r="Z158" s="39">
        <v>50.128500000000003</v>
      </c>
      <c r="AA158" s="39">
        <v>53.317999999999998</v>
      </c>
      <c r="AB158" s="39">
        <v>109.2235</v>
      </c>
      <c r="AC158" s="39">
        <v>76.322999999999993</v>
      </c>
      <c r="AD158" s="39">
        <v>34.531999999999996</v>
      </c>
      <c r="AE158" s="39" t="s">
        <v>11</v>
      </c>
      <c r="AF158" s="39">
        <v>54.096899999999998</v>
      </c>
      <c r="AG158" s="39">
        <v>25.859200000000001</v>
      </c>
      <c r="AH158" s="39">
        <v>178.93379999999999</v>
      </c>
      <c r="AI158" s="39">
        <v>10.2462</v>
      </c>
      <c r="AJ158" s="39">
        <v>7.8593999999999999</v>
      </c>
      <c r="AK158" s="39">
        <v>8.9260000000000002</v>
      </c>
      <c r="AL158" s="39">
        <v>12.4704</v>
      </c>
      <c r="AM158" s="39">
        <v>184.14619999999999</v>
      </c>
      <c r="AN158" s="39">
        <v>815.42600000000004</v>
      </c>
      <c r="AO158" s="39">
        <v>186.05369999999999</v>
      </c>
      <c r="AP158" s="39">
        <v>169.70599999999999</v>
      </c>
      <c r="AQ158" s="39">
        <v>252.53829999999999</v>
      </c>
      <c r="AR158" s="39">
        <v>32.438800000000001</v>
      </c>
      <c r="AS158" s="39">
        <v>127.52679999999999</v>
      </c>
      <c r="AT158" s="39">
        <v>14.013500000000001</v>
      </c>
      <c r="AU158" s="39">
        <v>56.533099999999997</v>
      </c>
      <c r="AV158" s="39">
        <v>73.488200000000006</v>
      </c>
      <c r="AW158" s="39">
        <v>57.986800000000002</v>
      </c>
      <c r="AX158" s="39">
        <v>12.325699999999999</v>
      </c>
      <c r="AY158" s="39">
        <v>97.339699999999993</v>
      </c>
    </row>
    <row r="159" spans="1:51" x14ac:dyDescent="0.25">
      <c r="A159" s="43">
        <v>42604</v>
      </c>
      <c r="B159" s="39">
        <v>3279.7271999999998</v>
      </c>
      <c r="C159" s="39">
        <v>61.934399999999997</v>
      </c>
      <c r="D159" s="39">
        <v>40.315600000000003</v>
      </c>
      <c r="E159" s="39">
        <v>272.2851</v>
      </c>
      <c r="F159" s="39">
        <v>426.97910000000002</v>
      </c>
      <c r="G159" s="39">
        <v>67.626599999999996</v>
      </c>
      <c r="H159" s="39">
        <v>88.812399999999997</v>
      </c>
      <c r="I159" s="39">
        <v>25.092300000000002</v>
      </c>
      <c r="J159" s="39">
        <v>25.5791</v>
      </c>
      <c r="K159" s="39">
        <v>32.822699999999998</v>
      </c>
      <c r="L159" s="39">
        <v>425.53370000000001</v>
      </c>
      <c r="M159" s="39">
        <v>46.116199999999999</v>
      </c>
      <c r="N159" s="39">
        <v>42.631599999999999</v>
      </c>
      <c r="O159" s="39">
        <v>116.3567</v>
      </c>
      <c r="P159" s="39">
        <v>35.4482</v>
      </c>
      <c r="Q159" s="39">
        <v>8.6643000000000008</v>
      </c>
      <c r="R159" s="39">
        <v>75.570499999999996</v>
      </c>
      <c r="S159" s="39">
        <v>61.734200000000001</v>
      </c>
      <c r="T159" s="39">
        <v>19.406600000000001</v>
      </c>
      <c r="U159" s="39">
        <v>29.117599999999999</v>
      </c>
      <c r="V159" s="39">
        <v>107.72</v>
      </c>
      <c r="W159" s="39">
        <v>90.498500000000007</v>
      </c>
      <c r="X159" s="39">
        <v>57.569600000000001</v>
      </c>
      <c r="Y159" s="39">
        <v>30.993300000000001</v>
      </c>
      <c r="Z159" s="39">
        <v>52.273000000000003</v>
      </c>
      <c r="AA159" s="39">
        <v>53.040799999999997</v>
      </c>
      <c r="AB159" s="39">
        <v>108.1392</v>
      </c>
      <c r="AC159" s="39">
        <v>75.979600000000005</v>
      </c>
      <c r="AD159" s="39">
        <v>33.704099999999997</v>
      </c>
      <c r="AE159" s="39" t="s">
        <v>11</v>
      </c>
      <c r="AF159" s="39">
        <v>53.768099999999997</v>
      </c>
      <c r="AG159" s="39">
        <v>25.694199999999999</v>
      </c>
      <c r="AH159" s="39">
        <v>177.7843</v>
      </c>
      <c r="AI159" s="39">
        <v>10.2462</v>
      </c>
      <c r="AJ159" s="39">
        <v>7.8160999999999996</v>
      </c>
      <c r="AK159" s="39">
        <v>8.7786000000000008</v>
      </c>
      <c r="AL159" s="39">
        <v>12.370200000000001</v>
      </c>
      <c r="AM159" s="39">
        <v>183.59100000000001</v>
      </c>
      <c r="AN159" s="39">
        <v>804.70159999999998</v>
      </c>
      <c r="AO159" s="39">
        <v>185.57929999999999</v>
      </c>
      <c r="AP159" s="39">
        <v>165.18600000000001</v>
      </c>
      <c r="AQ159" s="39">
        <v>249.2944</v>
      </c>
      <c r="AR159" s="39">
        <v>32.4649</v>
      </c>
      <c r="AS159" s="39">
        <v>128.35929999999999</v>
      </c>
      <c r="AT159" s="39">
        <v>13.9069</v>
      </c>
      <c r="AU159" s="39">
        <v>56.657800000000002</v>
      </c>
      <c r="AV159" s="39">
        <v>72.651399999999995</v>
      </c>
      <c r="AW159" s="39">
        <v>58.144799999999996</v>
      </c>
      <c r="AX159" s="39">
        <v>12.110099999999999</v>
      </c>
      <c r="AY159" s="39">
        <v>96.590400000000002</v>
      </c>
    </row>
    <row r="160" spans="1:51" x14ac:dyDescent="0.25">
      <c r="A160" s="43">
        <v>42605</v>
      </c>
      <c r="B160" s="39">
        <v>3279.7271999999998</v>
      </c>
      <c r="C160" s="39">
        <v>61.516399999999997</v>
      </c>
      <c r="D160" s="39">
        <v>40.274099999999997</v>
      </c>
      <c r="E160" s="39">
        <v>271.6773</v>
      </c>
      <c r="F160" s="39">
        <v>415.10969999999998</v>
      </c>
      <c r="G160" s="39">
        <v>67.186999999999998</v>
      </c>
      <c r="H160" s="39">
        <v>87.855199999999996</v>
      </c>
      <c r="I160" s="39">
        <v>24.808399999999999</v>
      </c>
      <c r="J160" s="39">
        <v>25.502500000000001</v>
      </c>
      <c r="K160" s="39">
        <v>33.082700000000003</v>
      </c>
      <c r="L160" s="39">
        <v>423.14210000000003</v>
      </c>
      <c r="M160" s="39">
        <v>44.8508</v>
      </c>
      <c r="N160" s="39">
        <v>41.714199999999998</v>
      </c>
      <c r="O160" s="39">
        <v>115.3381</v>
      </c>
      <c r="P160" s="39">
        <v>35.6051</v>
      </c>
      <c r="Q160" s="39">
        <v>8.9923000000000002</v>
      </c>
      <c r="R160" s="39">
        <v>75.477699999999999</v>
      </c>
      <c r="S160" s="39">
        <v>63.176699999999997</v>
      </c>
      <c r="T160" s="39">
        <v>19.542400000000001</v>
      </c>
      <c r="U160" s="39">
        <v>29.038499999999999</v>
      </c>
      <c r="V160" s="39">
        <v>108.0459</v>
      </c>
      <c r="W160" s="39">
        <v>90.498500000000007</v>
      </c>
      <c r="X160" s="39">
        <v>57.216700000000003</v>
      </c>
      <c r="Y160" s="39">
        <v>31.0169</v>
      </c>
      <c r="Z160" s="39">
        <v>50.128500000000003</v>
      </c>
      <c r="AA160" s="39">
        <v>52.994599999999998</v>
      </c>
      <c r="AB160" s="39">
        <v>108.8621</v>
      </c>
      <c r="AC160" s="39">
        <v>75.959400000000002</v>
      </c>
      <c r="AD160" s="39">
        <v>33.249699999999997</v>
      </c>
      <c r="AE160" s="39" t="s">
        <v>11</v>
      </c>
      <c r="AF160" s="39">
        <v>54.179099999999998</v>
      </c>
      <c r="AG160" s="39">
        <v>25.505600000000001</v>
      </c>
      <c r="AH160" s="39">
        <v>178.16749999999999</v>
      </c>
      <c r="AI160" s="39">
        <v>10.2462</v>
      </c>
      <c r="AJ160" s="39">
        <v>7.7872000000000003</v>
      </c>
      <c r="AK160" s="39">
        <v>8.7786000000000008</v>
      </c>
      <c r="AL160" s="39">
        <v>12.395300000000001</v>
      </c>
      <c r="AM160" s="39">
        <v>180.44479999999999</v>
      </c>
      <c r="AN160" s="39">
        <v>811.72789999999998</v>
      </c>
      <c r="AO160" s="39">
        <v>186.1328</v>
      </c>
      <c r="AP160" s="39">
        <v>165.4599</v>
      </c>
      <c r="AQ160" s="39">
        <v>250.4298</v>
      </c>
      <c r="AR160" s="39">
        <v>32.255800000000001</v>
      </c>
      <c r="AS160" s="39">
        <v>126.5279</v>
      </c>
      <c r="AT160" s="39">
        <v>13.9602</v>
      </c>
      <c r="AU160" s="39">
        <v>55.244500000000002</v>
      </c>
      <c r="AV160" s="39">
        <v>71.586399999999998</v>
      </c>
      <c r="AW160" s="39">
        <v>57.433799999999998</v>
      </c>
      <c r="AX160" s="39">
        <v>12.031700000000001</v>
      </c>
      <c r="AY160" s="39">
        <v>95.466300000000004</v>
      </c>
    </row>
    <row r="161" spans="1:51" x14ac:dyDescent="0.25">
      <c r="A161" s="43">
        <v>42606</v>
      </c>
      <c r="B161" s="39">
        <v>3185.4515999999999</v>
      </c>
      <c r="C161" s="39">
        <v>60.889400000000002</v>
      </c>
      <c r="D161" s="39">
        <v>40.149700000000003</v>
      </c>
      <c r="E161" s="39">
        <v>268.03059999999999</v>
      </c>
      <c r="F161" s="39">
        <v>410.61860000000001</v>
      </c>
      <c r="G161" s="39">
        <v>67.807699999999997</v>
      </c>
      <c r="H161" s="39">
        <v>88.687600000000003</v>
      </c>
      <c r="I161" s="39">
        <v>25.149000000000001</v>
      </c>
      <c r="J161" s="39">
        <v>25.540800000000001</v>
      </c>
      <c r="K161" s="39">
        <v>33.082700000000003</v>
      </c>
      <c r="L161" s="39">
        <v>418.52969999999999</v>
      </c>
      <c r="M161" s="39">
        <v>44.991399999999999</v>
      </c>
      <c r="N161" s="39">
        <v>41.930100000000003</v>
      </c>
      <c r="O161" s="39">
        <v>116.2783</v>
      </c>
      <c r="P161" s="39">
        <v>36.434199999999997</v>
      </c>
      <c r="Q161" s="39">
        <v>8.9923000000000002</v>
      </c>
      <c r="R161" s="39">
        <v>74.179599999999994</v>
      </c>
      <c r="S161" s="39">
        <v>63.509599999999999</v>
      </c>
      <c r="T161" s="39">
        <v>19.5198</v>
      </c>
      <c r="U161" s="39">
        <v>29.018799999999999</v>
      </c>
      <c r="V161" s="39">
        <v>109.75700000000001</v>
      </c>
      <c r="W161" s="39">
        <v>90.5578</v>
      </c>
      <c r="X161" s="39">
        <v>57.287300000000002</v>
      </c>
      <c r="Y161" s="39">
        <v>30.710899999999999</v>
      </c>
      <c r="Z161" s="39">
        <v>49.994500000000002</v>
      </c>
      <c r="AA161" s="39">
        <v>52.624899999999997</v>
      </c>
      <c r="AB161" s="39">
        <v>107.6332</v>
      </c>
      <c r="AC161" s="39">
        <v>76.201800000000006</v>
      </c>
      <c r="AD161" s="39">
        <v>33.381</v>
      </c>
      <c r="AE161" s="39" t="s">
        <v>11</v>
      </c>
      <c r="AF161" s="39">
        <v>54.508000000000003</v>
      </c>
      <c r="AG161" s="39">
        <v>25.859200000000001</v>
      </c>
      <c r="AH161" s="39">
        <v>177.59270000000001</v>
      </c>
      <c r="AI161" s="39">
        <v>10.2462</v>
      </c>
      <c r="AJ161" s="39">
        <v>7.7727000000000004</v>
      </c>
      <c r="AK161" s="39">
        <v>8.7622</v>
      </c>
      <c r="AL161" s="39">
        <v>12.420299999999999</v>
      </c>
      <c r="AM161" s="39">
        <v>178.96420000000001</v>
      </c>
      <c r="AN161" s="39">
        <v>811.35810000000004</v>
      </c>
      <c r="AO161" s="39">
        <v>187.16069999999999</v>
      </c>
      <c r="AP161" s="39">
        <v>162.85749999999999</v>
      </c>
      <c r="AQ161" s="39">
        <v>248.97</v>
      </c>
      <c r="AR161" s="39">
        <v>32.098999999999997</v>
      </c>
      <c r="AS161" s="39">
        <v>125.1961</v>
      </c>
      <c r="AT161" s="39">
        <v>14.066700000000001</v>
      </c>
      <c r="AU161" s="39">
        <v>54.704099999999997</v>
      </c>
      <c r="AV161" s="39">
        <v>70.901700000000005</v>
      </c>
      <c r="AW161" s="39">
        <v>57.433799999999998</v>
      </c>
      <c r="AX161" s="39">
        <v>12.051299999999999</v>
      </c>
      <c r="AY161" s="39">
        <v>95.091700000000003</v>
      </c>
    </row>
    <row r="162" spans="1:51" x14ac:dyDescent="0.25">
      <c r="A162" s="43">
        <v>42607</v>
      </c>
      <c r="B162" s="39">
        <v>3125.6995000000002</v>
      </c>
      <c r="C162" s="39">
        <v>61.864699999999999</v>
      </c>
      <c r="D162" s="39">
        <v>39.361600000000003</v>
      </c>
      <c r="E162" s="39">
        <v>267.4228</v>
      </c>
      <c r="F162" s="39">
        <v>387.5213</v>
      </c>
      <c r="G162" s="39">
        <v>67.212900000000005</v>
      </c>
      <c r="H162" s="39">
        <v>86.606700000000004</v>
      </c>
      <c r="I162" s="39">
        <v>24.4678</v>
      </c>
      <c r="J162" s="39">
        <v>25.464200000000002</v>
      </c>
      <c r="K162" s="39">
        <v>33.017699999999998</v>
      </c>
      <c r="L162" s="39">
        <v>419.55470000000003</v>
      </c>
      <c r="M162" s="39">
        <v>44.639899999999997</v>
      </c>
      <c r="N162" s="39">
        <v>41.984099999999998</v>
      </c>
      <c r="O162" s="39">
        <v>119.8043</v>
      </c>
      <c r="P162" s="39">
        <v>36.703000000000003</v>
      </c>
      <c r="Q162" s="39">
        <v>9.5213000000000001</v>
      </c>
      <c r="R162" s="39">
        <v>71.768699999999995</v>
      </c>
      <c r="S162" s="39">
        <v>64.767200000000003</v>
      </c>
      <c r="T162" s="39">
        <v>19.315999999999999</v>
      </c>
      <c r="U162" s="39">
        <v>28.860600000000002</v>
      </c>
      <c r="V162" s="39">
        <v>108.37179999999999</v>
      </c>
      <c r="W162" s="39">
        <v>89.370900000000006</v>
      </c>
      <c r="X162" s="39">
        <v>56.581299999999999</v>
      </c>
      <c r="Y162" s="39">
        <v>30.381499999999999</v>
      </c>
      <c r="Z162" s="39">
        <v>47.2468</v>
      </c>
      <c r="AA162" s="39">
        <v>53.133200000000002</v>
      </c>
      <c r="AB162" s="39">
        <v>106.5489</v>
      </c>
      <c r="AC162" s="39">
        <v>75.959400000000002</v>
      </c>
      <c r="AD162" s="39">
        <v>33.017499999999998</v>
      </c>
      <c r="AE162" s="39" t="s">
        <v>11</v>
      </c>
      <c r="AF162" s="39">
        <v>53.4392</v>
      </c>
      <c r="AG162" s="39">
        <v>26.2363</v>
      </c>
      <c r="AH162" s="39">
        <v>178.16749999999999</v>
      </c>
      <c r="AI162" s="39">
        <v>10.2462</v>
      </c>
      <c r="AJ162" s="39">
        <v>7.7149000000000001</v>
      </c>
      <c r="AK162" s="39">
        <v>8.6966999999999999</v>
      </c>
      <c r="AL162" s="39">
        <v>12.395300000000001</v>
      </c>
      <c r="AM162" s="39">
        <v>175.2628</v>
      </c>
      <c r="AN162" s="39">
        <v>809.13919999999996</v>
      </c>
      <c r="AO162" s="39">
        <v>182.9699</v>
      </c>
      <c r="AP162" s="39">
        <v>159.9811</v>
      </c>
      <c r="AQ162" s="39">
        <v>246.21270000000001</v>
      </c>
      <c r="AR162" s="39">
        <v>32.2819</v>
      </c>
      <c r="AS162" s="39">
        <v>124.6966</v>
      </c>
      <c r="AT162" s="39">
        <v>14.226599999999999</v>
      </c>
      <c r="AU162" s="39">
        <v>53.540199999999999</v>
      </c>
      <c r="AV162" s="39">
        <v>70.673500000000004</v>
      </c>
      <c r="AW162" s="39">
        <v>57.354799999999997</v>
      </c>
      <c r="AX162" s="39">
        <v>12.0121</v>
      </c>
      <c r="AY162" s="39">
        <v>91.419899999999998</v>
      </c>
    </row>
    <row r="163" spans="1:51" x14ac:dyDescent="0.25">
      <c r="A163" s="43">
        <v>42608</v>
      </c>
      <c r="B163" s="39">
        <v>3039.3908999999999</v>
      </c>
      <c r="C163" s="39">
        <v>62.421999999999997</v>
      </c>
      <c r="D163" s="39">
        <v>39.361600000000003</v>
      </c>
      <c r="E163" s="39">
        <v>268.0521</v>
      </c>
      <c r="F163" s="39">
        <v>381.74689999999998</v>
      </c>
      <c r="G163" s="39">
        <v>67.186999999999998</v>
      </c>
      <c r="H163" s="39">
        <v>86.648300000000006</v>
      </c>
      <c r="I163" s="39">
        <v>24.2407</v>
      </c>
      <c r="J163" s="39">
        <v>25.540800000000001</v>
      </c>
      <c r="K163" s="39">
        <v>33.342700000000001</v>
      </c>
      <c r="L163" s="39">
        <v>418.35890000000001</v>
      </c>
      <c r="M163" s="39">
        <v>44.569600000000001</v>
      </c>
      <c r="N163" s="39">
        <v>41.282499999999999</v>
      </c>
      <c r="O163" s="39">
        <v>120.0393</v>
      </c>
      <c r="P163" s="39">
        <v>36.792700000000004</v>
      </c>
      <c r="Q163" s="39">
        <v>9.7433999999999994</v>
      </c>
      <c r="R163" s="39">
        <v>71.676000000000002</v>
      </c>
      <c r="S163" s="39">
        <v>64.508300000000006</v>
      </c>
      <c r="T163" s="39">
        <v>19.383900000000001</v>
      </c>
      <c r="U163" s="39">
        <v>29.058299999999999</v>
      </c>
      <c r="V163" s="39">
        <v>108.6163</v>
      </c>
      <c r="W163" s="39">
        <v>89.6083</v>
      </c>
      <c r="X163" s="39">
        <v>56.757800000000003</v>
      </c>
      <c r="Y163" s="39">
        <v>30.4285</v>
      </c>
      <c r="Z163" s="39">
        <v>46.308599999999998</v>
      </c>
      <c r="AA163" s="39">
        <v>53.2256</v>
      </c>
      <c r="AB163" s="39">
        <v>106.7658</v>
      </c>
      <c r="AC163" s="39">
        <v>76.605900000000005</v>
      </c>
      <c r="AD163" s="39">
        <v>33.037700000000001</v>
      </c>
      <c r="AE163" s="39" t="s">
        <v>11</v>
      </c>
      <c r="AF163" s="39">
        <v>54.8369</v>
      </c>
      <c r="AG163" s="39">
        <v>26.3306</v>
      </c>
      <c r="AH163" s="39">
        <v>178.16749999999999</v>
      </c>
      <c r="AI163" s="39">
        <v>10.2462</v>
      </c>
      <c r="AJ163" s="39">
        <v>7.7149000000000001</v>
      </c>
      <c r="AK163" s="39">
        <v>8.6475000000000009</v>
      </c>
      <c r="AL163" s="39">
        <v>12.395300000000001</v>
      </c>
      <c r="AM163" s="39">
        <v>174.89269999999999</v>
      </c>
      <c r="AN163" s="39">
        <v>809.13919999999996</v>
      </c>
      <c r="AO163" s="39">
        <v>177.98849999999999</v>
      </c>
      <c r="AP163" s="39">
        <v>160.80289999999999</v>
      </c>
      <c r="AQ163" s="39">
        <v>245.7261</v>
      </c>
      <c r="AR163" s="39">
        <v>31.994399999999999</v>
      </c>
      <c r="AS163" s="39">
        <v>125.3625</v>
      </c>
      <c r="AT163" s="39">
        <v>14.226599999999999</v>
      </c>
      <c r="AU163" s="39">
        <v>53.415500000000002</v>
      </c>
      <c r="AV163" s="39">
        <v>70.293099999999995</v>
      </c>
      <c r="AW163" s="39">
        <v>56.8018</v>
      </c>
      <c r="AX163" s="39">
        <v>11.972899999999999</v>
      </c>
      <c r="AY163" s="39">
        <v>91.6447</v>
      </c>
    </row>
    <row r="164" spans="1:51" x14ac:dyDescent="0.25">
      <c r="A164" s="43">
        <v>42611</v>
      </c>
      <c r="B164" s="39">
        <v>3042.0464999999999</v>
      </c>
      <c r="C164" s="39">
        <v>63.188400000000001</v>
      </c>
      <c r="D164" s="39">
        <v>40.481499999999997</v>
      </c>
      <c r="E164" s="39">
        <v>267.4228</v>
      </c>
      <c r="F164" s="39">
        <v>384.31330000000003</v>
      </c>
      <c r="G164" s="39">
        <v>69.0749</v>
      </c>
      <c r="H164" s="39">
        <v>87.355800000000002</v>
      </c>
      <c r="I164" s="39">
        <v>24.297499999999999</v>
      </c>
      <c r="J164" s="39">
        <v>25.770499999999998</v>
      </c>
      <c r="K164" s="39">
        <v>33.635199999999998</v>
      </c>
      <c r="L164" s="39">
        <v>411.1841</v>
      </c>
      <c r="M164" s="39">
        <v>44.569600000000001</v>
      </c>
      <c r="N164" s="39">
        <v>41.3904</v>
      </c>
      <c r="O164" s="39">
        <v>119.41249999999999</v>
      </c>
      <c r="P164" s="39">
        <v>37.509700000000002</v>
      </c>
      <c r="Q164" s="39">
        <v>9.4788999999999994</v>
      </c>
      <c r="R164" s="39">
        <v>71.583299999999994</v>
      </c>
      <c r="S164" s="39">
        <v>65.2851</v>
      </c>
      <c r="T164" s="39">
        <v>19.429200000000002</v>
      </c>
      <c r="U164" s="39">
        <v>29.1967</v>
      </c>
      <c r="V164" s="39">
        <v>108.7792</v>
      </c>
      <c r="W164" s="39">
        <v>89.727000000000004</v>
      </c>
      <c r="X164" s="39">
        <v>56.4754</v>
      </c>
      <c r="Y164" s="39">
        <v>30.734500000000001</v>
      </c>
      <c r="Z164" s="39">
        <v>46.844700000000003</v>
      </c>
      <c r="AA164" s="39">
        <v>53.364199999999997</v>
      </c>
      <c r="AB164" s="39">
        <v>107.7055</v>
      </c>
      <c r="AC164" s="39">
        <v>77.171499999999995</v>
      </c>
      <c r="AD164" s="39">
        <v>33.067999999999998</v>
      </c>
      <c r="AE164" s="39" t="s">
        <v>11</v>
      </c>
      <c r="AF164" s="39">
        <v>54.754600000000003</v>
      </c>
      <c r="AG164" s="39">
        <v>26.5899</v>
      </c>
      <c r="AH164" s="39">
        <v>177.018</v>
      </c>
      <c r="AI164" s="39">
        <v>10.2462</v>
      </c>
      <c r="AJ164" s="39">
        <v>7.7294</v>
      </c>
      <c r="AK164" s="39">
        <v>8.5983999999999998</v>
      </c>
      <c r="AL164" s="39">
        <v>12.395300000000001</v>
      </c>
      <c r="AM164" s="39">
        <v>176.3732</v>
      </c>
      <c r="AN164" s="39">
        <v>801.37329999999997</v>
      </c>
      <c r="AO164" s="39">
        <v>175.93260000000001</v>
      </c>
      <c r="AP164" s="39">
        <v>162.72049999999999</v>
      </c>
      <c r="AQ164" s="39">
        <v>248.48339999999999</v>
      </c>
      <c r="AR164" s="39">
        <v>32.125100000000003</v>
      </c>
      <c r="AS164" s="39">
        <v>126.19499999999999</v>
      </c>
      <c r="AT164" s="39">
        <v>14.173299999999999</v>
      </c>
      <c r="AU164" s="39">
        <v>54.828800000000001</v>
      </c>
      <c r="AV164" s="39">
        <v>71.434200000000004</v>
      </c>
      <c r="AW164" s="39">
        <v>56.880800000000001</v>
      </c>
      <c r="AX164" s="39">
        <v>12.0121</v>
      </c>
      <c r="AY164" s="39">
        <v>93.742900000000006</v>
      </c>
    </row>
    <row r="165" spans="1:51" x14ac:dyDescent="0.25">
      <c r="A165" s="43">
        <v>42612</v>
      </c>
      <c r="B165" s="39">
        <v>3008.8508999999999</v>
      </c>
      <c r="C165" s="39">
        <v>62.561399999999999</v>
      </c>
      <c r="D165" s="39">
        <v>39.859299999999998</v>
      </c>
      <c r="E165" s="39">
        <v>266.79360000000003</v>
      </c>
      <c r="F165" s="39">
        <v>379.82220000000001</v>
      </c>
      <c r="G165" s="39">
        <v>69.178299999999993</v>
      </c>
      <c r="H165" s="39">
        <v>87.064499999999995</v>
      </c>
      <c r="I165" s="39">
        <v>24.354199999999999</v>
      </c>
      <c r="J165" s="39">
        <v>25.808800000000002</v>
      </c>
      <c r="K165" s="39">
        <v>33.245199999999997</v>
      </c>
      <c r="L165" s="39">
        <v>412.37990000000002</v>
      </c>
      <c r="M165" s="39">
        <v>45.061700000000002</v>
      </c>
      <c r="N165" s="39">
        <v>40.8508</v>
      </c>
      <c r="O165" s="39">
        <v>119.4909</v>
      </c>
      <c r="P165" s="39">
        <v>37.151200000000003</v>
      </c>
      <c r="Q165" s="39">
        <v>9.2568000000000001</v>
      </c>
      <c r="R165" s="39">
        <v>72.510499999999993</v>
      </c>
      <c r="S165" s="39">
        <v>64.249399999999994</v>
      </c>
      <c r="T165" s="39">
        <v>19.474499999999999</v>
      </c>
      <c r="U165" s="39">
        <v>29.2164</v>
      </c>
      <c r="V165" s="39">
        <v>108.0459</v>
      </c>
      <c r="W165" s="39">
        <v>90.083100000000002</v>
      </c>
      <c r="X165" s="39">
        <v>57.287300000000002</v>
      </c>
      <c r="Y165" s="39">
        <v>30.946300000000001</v>
      </c>
      <c r="Z165" s="39">
        <v>45.906500000000001</v>
      </c>
      <c r="AA165" s="39">
        <v>53.918599999999998</v>
      </c>
      <c r="AB165" s="39">
        <v>107.1995</v>
      </c>
      <c r="AC165" s="39">
        <v>76.747299999999996</v>
      </c>
      <c r="AD165" s="39">
        <v>33.108400000000003</v>
      </c>
      <c r="AE165" s="39" t="s">
        <v>11</v>
      </c>
      <c r="AF165" s="39">
        <v>54.590200000000003</v>
      </c>
      <c r="AG165" s="39">
        <v>26.8964</v>
      </c>
      <c r="AH165" s="39">
        <v>179.12540000000001</v>
      </c>
      <c r="AI165" s="39">
        <v>10.2462</v>
      </c>
      <c r="AJ165" s="39">
        <v>7.7438000000000002</v>
      </c>
      <c r="AK165" s="39">
        <v>8.5983999999999998</v>
      </c>
      <c r="AL165" s="39">
        <v>12.5205</v>
      </c>
      <c r="AM165" s="39">
        <v>176.92840000000001</v>
      </c>
      <c r="AN165" s="39">
        <v>802.11289999999997</v>
      </c>
      <c r="AO165" s="39">
        <v>177.1978</v>
      </c>
      <c r="AP165" s="39">
        <v>163.81630000000001</v>
      </c>
      <c r="AQ165" s="39">
        <v>246.69929999999999</v>
      </c>
      <c r="AR165" s="39">
        <v>32.125100000000003</v>
      </c>
      <c r="AS165" s="39">
        <v>126.5279</v>
      </c>
      <c r="AT165" s="39">
        <v>14.066700000000001</v>
      </c>
      <c r="AU165" s="39">
        <v>55.0366</v>
      </c>
      <c r="AV165" s="39">
        <v>71.053799999999995</v>
      </c>
      <c r="AW165" s="39">
        <v>57.828800000000001</v>
      </c>
      <c r="AX165" s="39">
        <v>12.0905</v>
      </c>
      <c r="AY165" s="39">
        <v>92.394000000000005</v>
      </c>
    </row>
    <row r="166" spans="1:51" x14ac:dyDescent="0.25">
      <c r="A166" s="43">
        <v>42613</v>
      </c>
      <c r="B166" s="39">
        <v>3310.2671999999998</v>
      </c>
      <c r="C166" s="39">
        <v>62.561399999999999</v>
      </c>
      <c r="D166" s="39">
        <v>40.108199999999997</v>
      </c>
      <c r="E166" s="39">
        <v>265.5351</v>
      </c>
      <c r="F166" s="39">
        <v>400.35309999999998</v>
      </c>
      <c r="G166" s="39">
        <v>72.152299999999997</v>
      </c>
      <c r="H166" s="39">
        <v>87.022800000000004</v>
      </c>
      <c r="I166" s="39">
        <v>24.921900000000001</v>
      </c>
      <c r="J166" s="39">
        <v>25.808800000000002</v>
      </c>
      <c r="K166" s="39">
        <v>33.277700000000003</v>
      </c>
      <c r="L166" s="39">
        <v>411.52569999999997</v>
      </c>
      <c r="M166" s="39">
        <v>45.131999999999998</v>
      </c>
      <c r="N166" s="39">
        <v>41.3904</v>
      </c>
      <c r="O166" s="39">
        <v>118.3939</v>
      </c>
      <c r="P166" s="39">
        <v>37.7562</v>
      </c>
      <c r="Q166" s="39">
        <v>9.1721000000000004</v>
      </c>
      <c r="R166" s="39">
        <v>73.252300000000005</v>
      </c>
      <c r="S166" s="39">
        <v>60.809399999999997</v>
      </c>
      <c r="T166" s="39">
        <v>19.429200000000002</v>
      </c>
      <c r="U166" s="39">
        <v>28.998999999999999</v>
      </c>
      <c r="V166" s="39">
        <v>107.72</v>
      </c>
      <c r="W166" s="39">
        <v>90.083100000000002</v>
      </c>
      <c r="X166" s="39">
        <v>56.192999999999998</v>
      </c>
      <c r="Y166" s="39">
        <v>31.134499999999999</v>
      </c>
      <c r="Z166" s="39">
        <v>46.241500000000002</v>
      </c>
      <c r="AA166" s="39">
        <v>54.057200000000002</v>
      </c>
      <c r="AB166" s="39">
        <v>106.98269999999999</v>
      </c>
      <c r="AC166" s="39">
        <v>76.201800000000006</v>
      </c>
      <c r="AD166" s="39">
        <v>33.037700000000001</v>
      </c>
      <c r="AE166" s="39" t="s">
        <v>11</v>
      </c>
      <c r="AF166" s="39">
        <v>54.590200000000003</v>
      </c>
      <c r="AG166" s="39">
        <v>26.4956</v>
      </c>
      <c r="AH166" s="39">
        <v>178.35910000000001</v>
      </c>
      <c r="AI166" s="39">
        <v>10.2462</v>
      </c>
      <c r="AJ166" s="39">
        <v>7.7294</v>
      </c>
      <c r="AK166" s="39">
        <v>8.4838000000000005</v>
      </c>
      <c r="AL166" s="39">
        <v>12.5205</v>
      </c>
      <c r="AM166" s="39">
        <v>181.37020000000001</v>
      </c>
      <c r="AN166" s="39">
        <v>799.89409999999998</v>
      </c>
      <c r="AO166" s="39">
        <v>174.58840000000001</v>
      </c>
      <c r="AP166" s="39">
        <v>163.40539999999999</v>
      </c>
      <c r="AQ166" s="39">
        <v>245.07730000000001</v>
      </c>
      <c r="AR166" s="39">
        <v>32.517200000000003</v>
      </c>
      <c r="AS166" s="39">
        <v>126.5279</v>
      </c>
      <c r="AT166" s="39">
        <v>13.9069</v>
      </c>
      <c r="AU166" s="39">
        <v>56.740900000000003</v>
      </c>
      <c r="AV166" s="39">
        <v>71.053799999999995</v>
      </c>
      <c r="AW166" s="39">
        <v>58.460799999999999</v>
      </c>
      <c r="AX166" s="39">
        <v>12.658799999999999</v>
      </c>
      <c r="AY166" s="39">
        <v>94.342299999999994</v>
      </c>
    </row>
    <row r="167" spans="1:51" x14ac:dyDescent="0.25">
      <c r="A167" s="43">
        <v>42614</v>
      </c>
      <c r="B167" s="39">
        <v>3112.4213</v>
      </c>
      <c r="C167" s="39">
        <v>60.540999999999997</v>
      </c>
      <c r="D167" s="39">
        <v>39.237200000000001</v>
      </c>
      <c r="E167" s="39">
        <v>263.6474</v>
      </c>
      <c r="F167" s="39">
        <v>375.33100000000002</v>
      </c>
      <c r="G167" s="39">
        <v>72.152299999999997</v>
      </c>
      <c r="H167" s="39">
        <v>87.605500000000006</v>
      </c>
      <c r="I167" s="39">
        <v>24.183900000000001</v>
      </c>
      <c r="J167" s="39">
        <v>25.808800000000002</v>
      </c>
      <c r="K167" s="39">
        <v>32.790199999999999</v>
      </c>
      <c r="L167" s="39">
        <v>413.23399999999998</v>
      </c>
      <c r="M167" s="39">
        <v>43.444800000000001</v>
      </c>
      <c r="N167" s="39">
        <v>41.606299999999997</v>
      </c>
      <c r="O167" s="39">
        <v>116.3567</v>
      </c>
      <c r="P167" s="39">
        <v>39.0334</v>
      </c>
      <c r="Q167" s="39">
        <v>8.8018999999999998</v>
      </c>
      <c r="R167" s="39">
        <v>70.470600000000005</v>
      </c>
      <c r="S167" s="39">
        <v>60.809399999999997</v>
      </c>
      <c r="T167" s="39">
        <v>19.610399999999998</v>
      </c>
      <c r="U167" s="39">
        <v>29.1374</v>
      </c>
      <c r="V167" s="39">
        <v>106.9866</v>
      </c>
      <c r="W167" s="39">
        <v>89.6083</v>
      </c>
      <c r="X167" s="39">
        <v>55.416499999999999</v>
      </c>
      <c r="Y167" s="39">
        <v>30.663900000000002</v>
      </c>
      <c r="Z167" s="39">
        <v>46.978700000000003</v>
      </c>
      <c r="AA167" s="39">
        <v>52.4863</v>
      </c>
      <c r="AB167" s="39">
        <v>107.99469999999999</v>
      </c>
      <c r="AC167" s="39">
        <v>75.716999999999999</v>
      </c>
      <c r="AD167" s="39">
        <v>32.866</v>
      </c>
      <c r="AE167" s="39" t="s">
        <v>11</v>
      </c>
      <c r="AF167" s="39">
        <v>54.590200000000003</v>
      </c>
      <c r="AG167" s="39">
        <v>26.047699999999999</v>
      </c>
      <c r="AH167" s="39">
        <v>177.7843</v>
      </c>
      <c r="AI167" s="39">
        <v>10.2462</v>
      </c>
      <c r="AJ167" s="39">
        <v>7.6860999999999997</v>
      </c>
      <c r="AK167" s="39">
        <v>8.4345999999999997</v>
      </c>
      <c r="AL167" s="39">
        <v>12.4453</v>
      </c>
      <c r="AM167" s="39">
        <v>173.96729999999999</v>
      </c>
      <c r="AN167" s="39">
        <v>800.26390000000004</v>
      </c>
      <c r="AO167" s="39">
        <v>173.4024</v>
      </c>
      <c r="AP167" s="39">
        <v>160.529</v>
      </c>
      <c r="AQ167" s="39">
        <v>242.8066</v>
      </c>
      <c r="AR167" s="39">
        <v>31.628499999999999</v>
      </c>
      <c r="AS167" s="39">
        <v>123.1983</v>
      </c>
      <c r="AT167" s="39">
        <v>13.6938</v>
      </c>
      <c r="AU167" s="39">
        <v>54.537799999999997</v>
      </c>
      <c r="AV167" s="39">
        <v>70.597399999999993</v>
      </c>
      <c r="AW167" s="39">
        <v>56.169800000000002</v>
      </c>
      <c r="AX167" s="39">
        <v>12.7372</v>
      </c>
      <c r="AY167" s="39">
        <v>90.745500000000007</v>
      </c>
    </row>
    <row r="168" spans="1:51" x14ac:dyDescent="0.25">
      <c r="A168" s="43">
        <v>42615</v>
      </c>
      <c r="B168" s="39">
        <v>3156.2395000000001</v>
      </c>
      <c r="C168" s="39">
        <v>61.028700000000001</v>
      </c>
      <c r="D168" s="39">
        <v>38.5321</v>
      </c>
      <c r="E168" s="39">
        <v>263.6474</v>
      </c>
      <c r="F168" s="39">
        <v>374.0478</v>
      </c>
      <c r="G168" s="39">
        <v>73.574700000000007</v>
      </c>
      <c r="H168" s="39">
        <v>89.395099999999999</v>
      </c>
      <c r="I168" s="39">
        <v>24.127199999999998</v>
      </c>
      <c r="J168" s="39">
        <v>25.808800000000002</v>
      </c>
      <c r="K168" s="39">
        <v>32.757800000000003</v>
      </c>
      <c r="L168" s="39">
        <v>407.255</v>
      </c>
      <c r="M168" s="39">
        <v>43.5854</v>
      </c>
      <c r="N168" s="39">
        <v>42.3078</v>
      </c>
      <c r="O168" s="39">
        <v>117.9238</v>
      </c>
      <c r="P168" s="39">
        <v>38.8093</v>
      </c>
      <c r="Q168" s="39">
        <v>8.8652999999999995</v>
      </c>
      <c r="R168" s="39">
        <v>70.099699999999999</v>
      </c>
      <c r="S168" s="39">
        <v>61.586199999999998</v>
      </c>
      <c r="T168" s="39">
        <v>19.3386</v>
      </c>
      <c r="U168" s="39">
        <v>28.998999999999999</v>
      </c>
      <c r="V168" s="39">
        <v>105.9273</v>
      </c>
      <c r="W168" s="39">
        <v>89.6083</v>
      </c>
      <c r="X168" s="39">
        <v>55.698900000000002</v>
      </c>
      <c r="Y168" s="39">
        <v>30.193200000000001</v>
      </c>
      <c r="Z168" s="39">
        <v>49.1233</v>
      </c>
      <c r="AA168" s="39">
        <v>52.347700000000003</v>
      </c>
      <c r="AB168" s="39">
        <v>106.3321</v>
      </c>
      <c r="AC168" s="39">
        <v>75.616</v>
      </c>
      <c r="AD168" s="39">
        <v>32.5732</v>
      </c>
      <c r="AE168" s="39" t="s">
        <v>11</v>
      </c>
      <c r="AF168" s="39">
        <v>54.754600000000003</v>
      </c>
      <c r="AG168" s="39">
        <v>25.764900000000001</v>
      </c>
      <c r="AH168" s="39">
        <v>178.35910000000001</v>
      </c>
      <c r="AI168" s="39">
        <v>10.2462</v>
      </c>
      <c r="AJ168" s="39">
        <v>7.7727000000000004</v>
      </c>
      <c r="AK168" s="39">
        <v>8.4673999999999996</v>
      </c>
      <c r="AL168" s="39">
        <v>12.4704</v>
      </c>
      <c r="AM168" s="39">
        <v>175.81800000000001</v>
      </c>
      <c r="AN168" s="39">
        <v>813.57690000000002</v>
      </c>
      <c r="AO168" s="39">
        <v>175.37909999999999</v>
      </c>
      <c r="AP168" s="39">
        <v>160.93989999999999</v>
      </c>
      <c r="AQ168" s="39">
        <v>244.2664</v>
      </c>
      <c r="AR168" s="39">
        <v>31.733000000000001</v>
      </c>
      <c r="AS168" s="39">
        <v>125.1961</v>
      </c>
      <c r="AT168" s="39">
        <v>13.6938</v>
      </c>
      <c r="AU168" s="39">
        <v>54.953499999999998</v>
      </c>
      <c r="AV168" s="39">
        <v>70.369200000000006</v>
      </c>
      <c r="AW168" s="39">
        <v>56.485799999999998</v>
      </c>
      <c r="AX168" s="39">
        <v>12.7372</v>
      </c>
      <c r="AY168" s="39">
        <v>90.895399999999995</v>
      </c>
    </row>
    <row r="169" spans="1:51" x14ac:dyDescent="0.25">
      <c r="A169" s="43">
        <v>42618</v>
      </c>
      <c r="B169" s="39">
        <v>3112.4213</v>
      </c>
      <c r="C169" s="39">
        <v>61.098399999999998</v>
      </c>
      <c r="D169" s="39">
        <v>38.780900000000003</v>
      </c>
      <c r="E169" s="39">
        <v>267.4228</v>
      </c>
      <c r="F169" s="39">
        <v>375.33100000000002</v>
      </c>
      <c r="G169" s="39">
        <v>75.643600000000006</v>
      </c>
      <c r="H169" s="39">
        <v>92.807699999999997</v>
      </c>
      <c r="I169" s="39">
        <v>24.0136</v>
      </c>
      <c r="J169" s="39">
        <v>26.23</v>
      </c>
      <c r="K169" s="39">
        <v>33.050199999999997</v>
      </c>
      <c r="L169" s="39">
        <v>407.93830000000003</v>
      </c>
      <c r="M169" s="39">
        <v>44.2181</v>
      </c>
      <c r="N169" s="39">
        <v>43.818800000000003</v>
      </c>
      <c r="O169" s="39">
        <v>118.864</v>
      </c>
      <c r="P169" s="39">
        <v>40.489899999999999</v>
      </c>
      <c r="Q169" s="39">
        <v>9.3942999999999994</v>
      </c>
      <c r="R169" s="39">
        <v>71.027000000000001</v>
      </c>
      <c r="S169" s="39">
        <v>61.031399999999998</v>
      </c>
      <c r="T169" s="39">
        <v>19.451799999999999</v>
      </c>
      <c r="U169" s="39">
        <v>28.998999999999999</v>
      </c>
      <c r="V169" s="39">
        <v>105.9273</v>
      </c>
      <c r="W169" s="39">
        <v>89.905000000000001</v>
      </c>
      <c r="X169" s="39">
        <v>56.016599999999997</v>
      </c>
      <c r="Y169" s="39">
        <v>30.004899999999999</v>
      </c>
      <c r="Z169" s="39">
        <v>48.386099999999999</v>
      </c>
      <c r="AA169" s="39">
        <v>53.410400000000003</v>
      </c>
      <c r="AB169" s="39">
        <v>106.7658</v>
      </c>
      <c r="AC169" s="39">
        <v>75.494799999999998</v>
      </c>
      <c r="AD169" s="39">
        <v>32.6843</v>
      </c>
      <c r="AE169" s="39" t="s">
        <v>11</v>
      </c>
      <c r="AF169" s="39">
        <v>55.9056</v>
      </c>
      <c r="AG169" s="39">
        <v>25.906300000000002</v>
      </c>
      <c r="AH169" s="39">
        <v>179.12540000000001</v>
      </c>
      <c r="AI169" s="39">
        <v>10.2462</v>
      </c>
      <c r="AJ169" s="39">
        <v>7.7872000000000003</v>
      </c>
      <c r="AK169" s="39">
        <v>8.4510000000000005</v>
      </c>
      <c r="AL169" s="39">
        <v>12.4954</v>
      </c>
      <c r="AM169" s="39">
        <v>173.78219999999999</v>
      </c>
      <c r="AN169" s="39">
        <v>806.18079999999998</v>
      </c>
      <c r="AO169" s="39">
        <v>173.48140000000001</v>
      </c>
      <c r="AP169" s="39">
        <v>159.8441</v>
      </c>
      <c r="AQ169" s="39">
        <v>242.15780000000001</v>
      </c>
      <c r="AR169" s="39">
        <v>32.2819</v>
      </c>
      <c r="AS169" s="39">
        <v>127.85980000000001</v>
      </c>
      <c r="AT169" s="39">
        <v>13.8003</v>
      </c>
      <c r="AU169" s="39">
        <v>55.992699999999999</v>
      </c>
      <c r="AV169" s="39">
        <v>70.597399999999993</v>
      </c>
      <c r="AW169" s="39">
        <v>57.6708</v>
      </c>
      <c r="AX169" s="39">
        <v>12.7372</v>
      </c>
      <c r="AY169" s="39">
        <v>90.595600000000005</v>
      </c>
    </row>
    <row r="170" spans="1:51" x14ac:dyDescent="0.25">
      <c r="A170" s="43">
        <v>42619</v>
      </c>
      <c r="B170" s="39">
        <v>3096.4874</v>
      </c>
      <c r="C170" s="39">
        <v>61.934399999999997</v>
      </c>
      <c r="D170" s="39">
        <v>39.112699999999997</v>
      </c>
      <c r="E170" s="39">
        <v>276.23200000000003</v>
      </c>
      <c r="F170" s="39">
        <v>378.53899999999999</v>
      </c>
      <c r="G170" s="39">
        <v>76.005600000000001</v>
      </c>
      <c r="H170" s="39">
        <v>94.056299999999993</v>
      </c>
      <c r="I170" s="39">
        <v>24.070399999999999</v>
      </c>
      <c r="J170" s="39">
        <v>26.459800000000001</v>
      </c>
      <c r="K170" s="39">
        <v>33.927700000000002</v>
      </c>
      <c r="L170" s="39">
        <v>409.98829999999998</v>
      </c>
      <c r="M170" s="39">
        <v>45.061700000000002</v>
      </c>
      <c r="N170" s="39">
        <v>43.710900000000002</v>
      </c>
      <c r="O170" s="39">
        <v>120.8229</v>
      </c>
      <c r="P170" s="39">
        <v>39.884900000000002</v>
      </c>
      <c r="Q170" s="39">
        <v>9.2885000000000009</v>
      </c>
      <c r="R170" s="39">
        <v>71.119699999999995</v>
      </c>
      <c r="S170" s="39">
        <v>61.697200000000002</v>
      </c>
      <c r="T170" s="39">
        <v>19.6783</v>
      </c>
      <c r="U170" s="39">
        <v>29.473400000000002</v>
      </c>
      <c r="V170" s="39">
        <v>107.2311</v>
      </c>
      <c r="W170" s="39">
        <v>90.617199999999997</v>
      </c>
      <c r="X170" s="39">
        <v>57.534300000000002</v>
      </c>
      <c r="Y170" s="39">
        <v>30.663900000000002</v>
      </c>
      <c r="Z170" s="39">
        <v>50.195500000000003</v>
      </c>
      <c r="AA170" s="39">
        <v>53.8262</v>
      </c>
      <c r="AB170" s="39">
        <v>108.5729</v>
      </c>
      <c r="AC170" s="39">
        <v>76.666499999999999</v>
      </c>
      <c r="AD170" s="39">
        <v>33.128599999999999</v>
      </c>
      <c r="AE170" s="39" t="s">
        <v>11</v>
      </c>
      <c r="AF170" s="39">
        <v>56.81</v>
      </c>
      <c r="AG170" s="39">
        <v>26.519200000000001</v>
      </c>
      <c r="AH170" s="39">
        <v>178.5506</v>
      </c>
      <c r="AI170" s="39">
        <v>10.2462</v>
      </c>
      <c r="AJ170" s="39">
        <v>7.8015999999999996</v>
      </c>
      <c r="AK170" s="39">
        <v>8.5000999999999998</v>
      </c>
      <c r="AL170" s="39">
        <v>12.5205</v>
      </c>
      <c r="AM170" s="39">
        <v>174.3374</v>
      </c>
      <c r="AN170" s="39">
        <v>826.52020000000005</v>
      </c>
      <c r="AO170" s="39">
        <v>173.8768</v>
      </c>
      <c r="AP170" s="39">
        <v>160.80289999999999</v>
      </c>
      <c r="AQ170" s="39">
        <v>243.4554</v>
      </c>
      <c r="AR170" s="39">
        <v>32.726300000000002</v>
      </c>
      <c r="AS170" s="39">
        <v>136.184</v>
      </c>
      <c r="AT170" s="39">
        <v>13.9602</v>
      </c>
      <c r="AU170" s="39">
        <v>55.992699999999999</v>
      </c>
      <c r="AV170" s="39">
        <v>71.890699999999995</v>
      </c>
      <c r="AW170" s="39">
        <v>58.697800000000001</v>
      </c>
      <c r="AX170" s="39">
        <v>13.0899</v>
      </c>
      <c r="AY170" s="39">
        <v>90.970299999999995</v>
      </c>
    </row>
    <row r="171" spans="1:51" x14ac:dyDescent="0.25">
      <c r="A171" s="43">
        <v>42620</v>
      </c>
      <c r="B171" s="39">
        <v>3089.8481999999999</v>
      </c>
      <c r="C171" s="39">
        <v>63.676099999999998</v>
      </c>
      <c r="D171" s="39">
        <v>39.610500000000002</v>
      </c>
      <c r="E171" s="39">
        <v>287.5582</v>
      </c>
      <c r="F171" s="39">
        <v>375.65179999999998</v>
      </c>
      <c r="G171" s="39">
        <v>79.936499999999995</v>
      </c>
      <c r="H171" s="39">
        <v>97.3857</v>
      </c>
      <c r="I171" s="39">
        <v>24.183900000000001</v>
      </c>
      <c r="J171" s="39">
        <v>26.5747</v>
      </c>
      <c r="K171" s="39">
        <v>33.7652</v>
      </c>
      <c r="L171" s="39">
        <v>404.86340000000001</v>
      </c>
      <c r="M171" s="39">
        <v>43.5854</v>
      </c>
      <c r="N171" s="39">
        <v>44.952100000000002</v>
      </c>
      <c r="O171" s="39">
        <v>120.9012</v>
      </c>
      <c r="P171" s="39">
        <v>39.190199999999997</v>
      </c>
      <c r="Q171" s="39">
        <v>9.7539999999999996</v>
      </c>
      <c r="R171" s="39">
        <v>70.934200000000004</v>
      </c>
      <c r="S171" s="39">
        <v>61.9191</v>
      </c>
      <c r="T171" s="39">
        <v>19.904699999999998</v>
      </c>
      <c r="U171" s="39">
        <v>29.2164</v>
      </c>
      <c r="V171" s="39">
        <v>108.7792</v>
      </c>
      <c r="W171" s="39">
        <v>90.5578</v>
      </c>
      <c r="X171" s="39">
        <v>57.887300000000003</v>
      </c>
      <c r="Y171" s="39">
        <v>30.546199999999999</v>
      </c>
      <c r="Z171" s="39">
        <v>48.6541</v>
      </c>
      <c r="AA171" s="39">
        <v>52.994599999999998</v>
      </c>
      <c r="AB171" s="39">
        <v>107.8501</v>
      </c>
      <c r="AC171" s="39">
        <v>76.1614</v>
      </c>
      <c r="AD171" s="39">
        <v>33.2699</v>
      </c>
      <c r="AE171" s="39" t="s">
        <v>11</v>
      </c>
      <c r="AF171" s="39">
        <v>56.316699999999997</v>
      </c>
      <c r="AG171" s="39">
        <v>26.354199999999999</v>
      </c>
      <c r="AH171" s="39">
        <v>178.7422</v>
      </c>
      <c r="AI171" s="39">
        <v>10.2462</v>
      </c>
      <c r="AJ171" s="39">
        <v>7.8015999999999996</v>
      </c>
      <c r="AK171" s="39">
        <v>8.5000999999999998</v>
      </c>
      <c r="AL171" s="39">
        <v>12.5205</v>
      </c>
      <c r="AM171" s="39">
        <v>175.4479</v>
      </c>
      <c r="AN171" s="39">
        <v>818.01459999999997</v>
      </c>
      <c r="AO171" s="39">
        <v>174.43029999999999</v>
      </c>
      <c r="AP171" s="39">
        <v>159.4332</v>
      </c>
      <c r="AQ171" s="39">
        <v>242.96879999999999</v>
      </c>
      <c r="AR171" s="39">
        <v>32.072800000000001</v>
      </c>
      <c r="AS171" s="39">
        <v>134.6857</v>
      </c>
      <c r="AT171" s="39">
        <v>13.9069</v>
      </c>
      <c r="AU171" s="39">
        <v>55.618600000000001</v>
      </c>
      <c r="AV171" s="39">
        <v>71.586399999999998</v>
      </c>
      <c r="AW171" s="39">
        <v>56.880800000000001</v>
      </c>
      <c r="AX171" s="39">
        <v>13.0899</v>
      </c>
      <c r="AY171" s="39">
        <v>90.820400000000006</v>
      </c>
    </row>
    <row r="172" spans="1:51" x14ac:dyDescent="0.25">
      <c r="A172" s="43">
        <v>42621</v>
      </c>
      <c r="B172" s="39">
        <v>3136.3220999999999</v>
      </c>
      <c r="C172" s="39">
        <v>63.815399999999997</v>
      </c>
      <c r="D172" s="39">
        <v>40.356999999999999</v>
      </c>
      <c r="E172" s="39">
        <v>285.6705</v>
      </c>
      <c r="F172" s="39">
        <v>374.68939999999998</v>
      </c>
      <c r="G172" s="39">
        <v>77.3245</v>
      </c>
      <c r="H172" s="39">
        <v>95.929100000000005</v>
      </c>
      <c r="I172" s="39">
        <v>24.183900000000001</v>
      </c>
      <c r="J172" s="39">
        <v>27.110800000000001</v>
      </c>
      <c r="K172" s="39">
        <v>33.602699999999999</v>
      </c>
      <c r="L172" s="39">
        <v>405.20510000000002</v>
      </c>
      <c r="M172" s="39">
        <v>44.358699999999999</v>
      </c>
      <c r="N172" s="39">
        <v>45.167900000000003</v>
      </c>
      <c r="O172" s="39">
        <v>120.9796</v>
      </c>
      <c r="P172" s="39">
        <v>39.728000000000002</v>
      </c>
      <c r="Q172" s="39">
        <v>9.6798999999999999</v>
      </c>
      <c r="R172" s="39">
        <v>71.305099999999996</v>
      </c>
      <c r="S172" s="39">
        <v>63.361699999999999</v>
      </c>
      <c r="T172" s="39">
        <v>20.810500000000001</v>
      </c>
      <c r="U172" s="39">
        <v>29.631599999999999</v>
      </c>
      <c r="V172" s="39">
        <v>107.8014</v>
      </c>
      <c r="W172" s="39">
        <v>90.913899999999998</v>
      </c>
      <c r="X172" s="39">
        <v>58.346200000000003</v>
      </c>
      <c r="Y172" s="39">
        <v>30.381499999999999</v>
      </c>
      <c r="Z172" s="39">
        <v>48.319099999999999</v>
      </c>
      <c r="AA172" s="39">
        <v>52.717300000000002</v>
      </c>
      <c r="AB172" s="39">
        <v>109.1512</v>
      </c>
      <c r="AC172" s="39">
        <v>76.686700000000002</v>
      </c>
      <c r="AD172" s="39">
        <v>33.158799999999999</v>
      </c>
      <c r="AE172" s="39" t="s">
        <v>11</v>
      </c>
      <c r="AF172" s="39">
        <v>59.358600000000003</v>
      </c>
      <c r="AG172" s="39">
        <v>26.4956</v>
      </c>
      <c r="AH172" s="39">
        <v>178.5506</v>
      </c>
      <c r="AI172" s="39">
        <v>10.2462</v>
      </c>
      <c r="AJ172" s="39">
        <v>7.7727000000000004</v>
      </c>
      <c r="AK172" s="39">
        <v>8.4673999999999996</v>
      </c>
      <c r="AL172" s="39">
        <v>12.4954</v>
      </c>
      <c r="AM172" s="39">
        <v>174.89269999999999</v>
      </c>
      <c r="AN172" s="39">
        <v>816.16560000000004</v>
      </c>
      <c r="AO172" s="39">
        <v>174.43029999999999</v>
      </c>
      <c r="AP172" s="39">
        <v>159.0223</v>
      </c>
      <c r="AQ172" s="39">
        <v>243.131</v>
      </c>
      <c r="AR172" s="39">
        <v>32.6479</v>
      </c>
      <c r="AS172" s="39">
        <v>133.85319999999999</v>
      </c>
      <c r="AT172" s="39">
        <v>13.8536</v>
      </c>
      <c r="AU172" s="39">
        <v>56.075899999999997</v>
      </c>
      <c r="AV172" s="39">
        <v>71.434200000000004</v>
      </c>
      <c r="AW172" s="39">
        <v>57.512799999999999</v>
      </c>
      <c r="AX172" s="39">
        <v>13.0899</v>
      </c>
      <c r="AY172" s="39">
        <v>91.27</v>
      </c>
    </row>
    <row r="173" spans="1:51" x14ac:dyDescent="0.25">
      <c r="A173" s="43">
        <v>42622</v>
      </c>
      <c r="B173" s="39">
        <v>3076.57</v>
      </c>
      <c r="C173" s="39">
        <v>65.6267</v>
      </c>
      <c r="D173" s="39">
        <v>39.776400000000002</v>
      </c>
      <c r="E173" s="39">
        <v>286.29969999999997</v>
      </c>
      <c r="F173" s="39">
        <v>367.63189999999997</v>
      </c>
      <c r="G173" s="39">
        <v>75.927999999999997</v>
      </c>
      <c r="H173" s="39">
        <v>93.348699999999994</v>
      </c>
      <c r="I173" s="39">
        <v>23.956900000000001</v>
      </c>
      <c r="J173" s="39">
        <v>26.613</v>
      </c>
      <c r="K173" s="39">
        <v>33.732700000000001</v>
      </c>
      <c r="L173" s="39">
        <v>403.49680000000001</v>
      </c>
      <c r="M173" s="39">
        <v>43.444800000000001</v>
      </c>
      <c r="N173" s="39">
        <v>44.790199999999999</v>
      </c>
      <c r="O173" s="39">
        <v>119.41249999999999</v>
      </c>
      <c r="P173" s="39">
        <v>39.122999999999998</v>
      </c>
      <c r="Q173" s="39">
        <v>9.4260000000000002</v>
      </c>
      <c r="R173" s="39">
        <v>69.728800000000007</v>
      </c>
      <c r="S173" s="39">
        <v>63.361699999999999</v>
      </c>
      <c r="T173" s="39">
        <v>20.040600000000001</v>
      </c>
      <c r="U173" s="39">
        <v>29.097799999999999</v>
      </c>
      <c r="V173" s="39">
        <v>106.0903</v>
      </c>
      <c r="W173" s="39">
        <v>90.201800000000006</v>
      </c>
      <c r="X173" s="39">
        <v>58.628500000000003</v>
      </c>
      <c r="Y173" s="39">
        <v>30.028500000000001</v>
      </c>
      <c r="Z173" s="39">
        <v>48.185000000000002</v>
      </c>
      <c r="AA173" s="39">
        <v>52.763599999999997</v>
      </c>
      <c r="AB173" s="39">
        <v>112.04259999999999</v>
      </c>
      <c r="AC173" s="39">
        <v>75.979600000000005</v>
      </c>
      <c r="AD173" s="39">
        <v>32.926600000000001</v>
      </c>
      <c r="AE173" s="39" t="s">
        <v>11</v>
      </c>
      <c r="AF173" s="39">
        <v>59.6053</v>
      </c>
      <c r="AG173" s="39">
        <v>25.835599999999999</v>
      </c>
      <c r="AH173" s="39">
        <v>178.16749999999999</v>
      </c>
      <c r="AI173" s="39">
        <v>10.2462</v>
      </c>
      <c r="AJ173" s="39">
        <v>7.7149000000000001</v>
      </c>
      <c r="AK173" s="39">
        <v>8.4182000000000006</v>
      </c>
      <c r="AL173" s="39">
        <v>12.4704</v>
      </c>
      <c r="AM173" s="39">
        <v>172.67179999999999</v>
      </c>
      <c r="AN173" s="39">
        <v>821.34289999999999</v>
      </c>
      <c r="AO173" s="39">
        <v>171.10929999999999</v>
      </c>
      <c r="AP173" s="39">
        <v>157.10470000000001</v>
      </c>
      <c r="AQ173" s="39">
        <v>241.3468</v>
      </c>
      <c r="AR173" s="39">
        <v>31.968299999999999</v>
      </c>
      <c r="AS173" s="39">
        <v>132.68790000000001</v>
      </c>
      <c r="AT173" s="39">
        <v>13.8003</v>
      </c>
      <c r="AU173" s="39">
        <v>55.7849</v>
      </c>
      <c r="AV173" s="39">
        <v>71.206000000000003</v>
      </c>
      <c r="AW173" s="39">
        <v>56.169800000000002</v>
      </c>
      <c r="AX173" s="39">
        <v>13.0899</v>
      </c>
      <c r="AY173" s="39">
        <v>89.621499999999997</v>
      </c>
    </row>
    <row r="174" spans="1:51" x14ac:dyDescent="0.25">
      <c r="A174" s="43">
        <v>42625</v>
      </c>
      <c r="B174" s="39">
        <v>3120.3881999999999</v>
      </c>
      <c r="C174" s="39">
        <v>66.184100000000001</v>
      </c>
      <c r="D174" s="39">
        <v>43.758200000000002</v>
      </c>
      <c r="E174" s="39">
        <v>283.15359999999998</v>
      </c>
      <c r="F174" s="39">
        <v>358.00810000000001</v>
      </c>
      <c r="G174" s="39">
        <v>72.514399999999995</v>
      </c>
      <c r="H174" s="39">
        <v>92.349900000000005</v>
      </c>
      <c r="I174" s="39">
        <v>23.843299999999999</v>
      </c>
      <c r="J174" s="39">
        <v>25.847100000000001</v>
      </c>
      <c r="K174" s="39">
        <v>32.725299999999997</v>
      </c>
      <c r="L174" s="39">
        <v>396.49279999999999</v>
      </c>
      <c r="M174" s="39">
        <v>41.265500000000003</v>
      </c>
      <c r="N174" s="39">
        <v>43.818800000000003</v>
      </c>
      <c r="O174" s="39">
        <v>117.2186</v>
      </c>
      <c r="P174" s="39">
        <v>37.554499999999997</v>
      </c>
      <c r="Q174" s="39">
        <v>8.9605999999999995</v>
      </c>
      <c r="R174" s="39">
        <v>68.337900000000005</v>
      </c>
      <c r="S174" s="39">
        <v>61.438200000000002</v>
      </c>
      <c r="T174" s="39">
        <v>19.383900000000001</v>
      </c>
      <c r="U174" s="39">
        <v>28.069900000000001</v>
      </c>
      <c r="V174" s="39">
        <v>102.91249999999999</v>
      </c>
      <c r="W174" s="39">
        <v>88.184100000000001</v>
      </c>
      <c r="X174" s="39">
        <v>57.534300000000002</v>
      </c>
      <c r="Y174" s="39">
        <v>29.5107</v>
      </c>
      <c r="Z174" s="39">
        <v>45.906500000000001</v>
      </c>
      <c r="AA174" s="39">
        <v>51.423699999999997</v>
      </c>
      <c r="AB174" s="39">
        <v>107.0549</v>
      </c>
      <c r="AC174" s="39">
        <v>73.312899999999999</v>
      </c>
      <c r="AD174" s="39">
        <v>31.927</v>
      </c>
      <c r="AE174" s="39" t="s">
        <v>11</v>
      </c>
      <c r="AF174" s="39">
        <v>57.3033</v>
      </c>
      <c r="AG174" s="39">
        <v>25.434899999999999</v>
      </c>
      <c r="AH174" s="39">
        <v>178.16749999999999</v>
      </c>
      <c r="AI174" s="39">
        <v>10.2462</v>
      </c>
      <c r="AJ174" s="39">
        <v>7.7583000000000002</v>
      </c>
      <c r="AK174" s="39">
        <v>8.4182000000000006</v>
      </c>
      <c r="AL174" s="39">
        <v>12.370200000000001</v>
      </c>
      <c r="AM174" s="39">
        <v>174.70760000000001</v>
      </c>
      <c r="AN174" s="39">
        <v>816.16560000000004</v>
      </c>
      <c r="AO174" s="39">
        <v>170.5558</v>
      </c>
      <c r="AP174" s="39">
        <v>153.81739999999999</v>
      </c>
      <c r="AQ174" s="39">
        <v>237.77850000000001</v>
      </c>
      <c r="AR174" s="39">
        <v>29.746400000000001</v>
      </c>
      <c r="AS174" s="39">
        <v>128.8587</v>
      </c>
      <c r="AT174" s="39">
        <v>13.427300000000001</v>
      </c>
      <c r="AU174" s="39">
        <v>55.7849</v>
      </c>
      <c r="AV174" s="39">
        <v>68.695499999999996</v>
      </c>
      <c r="AW174" s="39">
        <v>53.009799999999998</v>
      </c>
      <c r="AX174" s="39">
        <v>13.0899</v>
      </c>
      <c r="AY174" s="39">
        <v>89.022000000000006</v>
      </c>
    </row>
    <row r="175" spans="1:51" x14ac:dyDescent="0.25">
      <c r="A175" s="43">
        <v>42626</v>
      </c>
      <c r="B175" s="39">
        <v>3131.0108</v>
      </c>
      <c r="C175" s="39">
        <v>65.278400000000005</v>
      </c>
      <c r="D175" s="39">
        <v>45.5002</v>
      </c>
      <c r="E175" s="39">
        <v>283.15359999999998</v>
      </c>
      <c r="F175" s="39">
        <v>359.61200000000002</v>
      </c>
      <c r="G175" s="39">
        <v>75.462500000000006</v>
      </c>
      <c r="H175" s="39">
        <v>95.221500000000006</v>
      </c>
      <c r="I175" s="39">
        <v>24.865200000000002</v>
      </c>
      <c r="J175" s="39">
        <v>26.651199999999999</v>
      </c>
      <c r="K175" s="39">
        <v>32.790199999999999</v>
      </c>
      <c r="L175" s="39">
        <v>395.46789999999999</v>
      </c>
      <c r="M175" s="39">
        <v>40.5625</v>
      </c>
      <c r="N175" s="39">
        <v>43.9268</v>
      </c>
      <c r="O175" s="39">
        <v>117.9238</v>
      </c>
      <c r="P175" s="39">
        <v>38.114699999999999</v>
      </c>
      <c r="Q175" s="39">
        <v>9.0875000000000004</v>
      </c>
      <c r="R175" s="39">
        <v>68.616100000000003</v>
      </c>
      <c r="S175" s="39">
        <v>62.510899999999999</v>
      </c>
      <c r="T175" s="39">
        <v>20.493500000000001</v>
      </c>
      <c r="U175" s="39">
        <v>28.682700000000001</v>
      </c>
      <c r="V175" s="39">
        <v>101.7717</v>
      </c>
      <c r="W175" s="39">
        <v>86.641199999999998</v>
      </c>
      <c r="X175" s="39">
        <v>58.805</v>
      </c>
      <c r="Y175" s="39">
        <v>29.6755</v>
      </c>
      <c r="Z175" s="39">
        <v>45.705399999999997</v>
      </c>
      <c r="AA175" s="39">
        <v>51.2851</v>
      </c>
      <c r="AB175" s="39">
        <v>107.8501</v>
      </c>
      <c r="AC175" s="39">
        <v>73.535200000000003</v>
      </c>
      <c r="AD175" s="39">
        <v>31.997699999999998</v>
      </c>
      <c r="AE175" s="39" t="s">
        <v>11</v>
      </c>
      <c r="AF175" s="39">
        <v>60.674100000000003</v>
      </c>
      <c r="AG175" s="39">
        <v>25.458400000000001</v>
      </c>
      <c r="AH175" s="39">
        <v>178.35910000000001</v>
      </c>
      <c r="AI175" s="39">
        <v>10.2462</v>
      </c>
      <c r="AJ175" s="39">
        <v>7.7294</v>
      </c>
      <c r="AK175" s="39">
        <v>8.3363999999999994</v>
      </c>
      <c r="AL175" s="39">
        <v>12.3201</v>
      </c>
      <c r="AM175" s="39">
        <v>176.92840000000001</v>
      </c>
      <c r="AN175" s="39">
        <v>810.61850000000004</v>
      </c>
      <c r="AO175" s="39">
        <v>169.2116</v>
      </c>
      <c r="AP175" s="39">
        <v>153.2696</v>
      </c>
      <c r="AQ175" s="39">
        <v>237.292</v>
      </c>
      <c r="AR175" s="39">
        <v>29.667999999999999</v>
      </c>
      <c r="AS175" s="39">
        <v>132.5214</v>
      </c>
      <c r="AT175" s="39">
        <v>13.3741</v>
      </c>
      <c r="AU175" s="39">
        <v>56.657800000000002</v>
      </c>
      <c r="AV175" s="39">
        <v>68.771600000000007</v>
      </c>
      <c r="AW175" s="39">
        <v>52.377699999999997</v>
      </c>
      <c r="AX175" s="39">
        <v>13.0899</v>
      </c>
      <c r="AY175" s="39">
        <v>88.572400000000002</v>
      </c>
    </row>
    <row r="176" spans="1:51" x14ac:dyDescent="0.25">
      <c r="A176" s="43">
        <v>42627</v>
      </c>
      <c r="B176" s="39">
        <v>3131.0108</v>
      </c>
      <c r="C176" s="39">
        <v>64.303100000000001</v>
      </c>
      <c r="D176" s="39">
        <v>42.887099999999997</v>
      </c>
      <c r="E176" s="39">
        <v>280.63670000000002</v>
      </c>
      <c r="F176" s="39">
        <v>357.04570000000001</v>
      </c>
      <c r="G176" s="39">
        <v>74.479799999999997</v>
      </c>
      <c r="H176" s="39">
        <v>93.3904</v>
      </c>
      <c r="I176" s="39">
        <v>24.694900000000001</v>
      </c>
      <c r="J176" s="39">
        <v>26.115200000000002</v>
      </c>
      <c r="K176" s="39">
        <v>32.465299999999999</v>
      </c>
      <c r="L176" s="39">
        <v>400.08019999999999</v>
      </c>
      <c r="M176" s="39">
        <v>40.0002</v>
      </c>
      <c r="N176" s="39">
        <v>43.494999999999997</v>
      </c>
      <c r="O176" s="39">
        <v>116.7484</v>
      </c>
      <c r="P176" s="39">
        <v>37.5321</v>
      </c>
      <c r="Q176" s="39">
        <v>8.9077000000000002</v>
      </c>
      <c r="R176" s="39">
        <v>68.708799999999997</v>
      </c>
      <c r="S176" s="39">
        <v>62.4739</v>
      </c>
      <c r="T176" s="39">
        <v>19.859400000000001</v>
      </c>
      <c r="U176" s="39">
        <v>28.247800000000002</v>
      </c>
      <c r="V176" s="39">
        <v>101.44580000000001</v>
      </c>
      <c r="W176" s="39">
        <v>86.581800000000001</v>
      </c>
      <c r="X176" s="39">
        <v>57.534300000000002</v>
      </c>
      <c r="Y176" s="39">
        <v>29.487200000000001</v>
      </c>
      <c r="Z176" s="39">
        <v>45.772399999999998</v>
      </c>
      <c r="AA176" s="39">
        <v>50.314799999999998</v>
      </c>
      <c r="AB176" s="39">
        <v>110.3801</v>
      </c>
      <c r="AC176" s="39">
        <v>73.454400000000007</v>
      </c>
      <c r="AD176" s="39">
        <v>31.886600000000001</v>
      </c>
      <c r="AE176" s="39" t="s">
        <v>11</v>
      </c>
      <c r="AF176" s="39">
        <v>63.058300000000003</v>
      </c>
      <c r="AG176" s="39">
        <v>25.812000000000001</v>
      </c>
      <c r="AH176" s="39">
        <v>178.35910000000001</v>
      </c>
      <c r="AI176" s="39">
        <v>10.2462</v>
      </c>
      <c r="AJ176" s="39">
        <v>7.6571999999999996</v>
      </c>
      <c r="AK176" s="39">
        <v>8.2545000000000002</v>
      </c>
      <c r="AL176" s="39">
        <v>12.1699</v>
      </c>
      <c r="AM176" s="39">
        <v>180.25970000000001</v>
      </c>
      <c r="AN176" s="39">
        <v>808.02980000000002</v>
      </c>
      <c r="AO176" s="39">
        <v>167.23480000000001</v>
      </c>
      <c r="AP176" s="39">
        <v>152.1738</v>
      </c>
      <c r="AQ176" s="39">
        <v>234.53460000000001</v>
      </c>
      <c r="AR176" s="39">
        <v>29.4589</v>
      </c>
      <c r="AS176" s="39">
        <v>135.18510000000001</v>
      </c>
      <c r="AT176" s="39">
        <v>13.3208</v>
      </c>
      <c r="AU176" s="39">
        <v>57.3645</v>
      </c>
      <c r="AV176" s="39">
        <v>68.0869</v>
      </c>
      <c r="AW176" s="39">
        <v>51.666699999999999</v>
      </c>
      <c r="AX176" s="39">
        <v>13.0899</v>
      </c>
      <c r="AY176" s="39">
        <v>87.373400000000004</v>
      </c>
    </row>
    <row r="177" spans="1:51" x14ac:dyDescent="0.25">
      <c r="A177" s="43">
        <v>42632</v>
      </c>
      <c r="B177" s="39">
        <v>3137.6498999999999</v>
      </c>
      <c r="C177" s="39">
        <v>69.597800000000007</v>
      </c>
      <c r="D177" s="39">
        <v>43.509300000000003</v>
      </c>
      <c r="E177" s="39">
        <v>286.29969999999997</v>
      </c>
      <c r="F177" s="39">
        <v>359.93279999999999</v>
      </c>
      <c r="G177" s="39">
        <v>76.083200000000005</v>
      </c>
      <c r="H177" s="39">
        <v>94.181100000000001</v>
      </c>
      <c r="I177" s="39">
        <v>25.2058</v>
      </c>
      <c r="J177" s="39">
        <v>26.766100000000002</v>
      </c>
      <c r="K177" s="39">
        <v>32.660299999999999</v>
      </c>
      <c r="L177" s="39">
        <v>406.05919999999998</v>
      </c>
      <c r="M177" s="39">
        <v>41.335799999999999</v>
      </c>
      <c r="N177" s="39">
        <v>44.034700000000001</v>
      </c>
      <c r="O177" s="39">
        <v>117.45359999999999</v>
      </c>
      <c r="P177" s="39">
        <v>38.293999999999997</v>
      </c>
      <c r="Q177" s="39">
        <v>9.2990999999999993</v>
      </c>
      <c r="R177" s="39">
        <v>70.470600000000005</v>
      </c>
      <c r="S177" s="39">
        <v>63.583599999999997</v>
      </c>
      <c r="T177" s="39">
        <v>19.9953</v>
      </c>
      <c r="U177" s="39">
        <v>28.465299999999999</v>
      </c>
      <c r="V177" s="39">
        <v>102.66800000000001</v>
      </c>
      <c r="W177" s="39">
        <v>87.828000000000003</v>
      </c>
      <c r="X177" s="39">
        <v>57.181399999999996</v>
      </c>
      <c r="Y177" s="39">
        <v>29.793099999999999</v>
      </c>
      <c r="Z177" s="39">
        <v>45.906500000000001</v>
      </c>
      <c r="AA177" s="39">
        <v>50.591999999999999</v>
      </c>
      <c r="AB177" s="39">
        <v>112.6932</v>
      </c>
      <c r="AC177" s="39">
        <v>74.302800000000005</v>
      </c>
      <c r="AD177" s="39">
        <v>32.219799999999999</v>
      </c>
      <c r="AE177" s="39" t="s">
        <v>11</v>
      </c>
      <c r="AF177" s="39">
        <v>63.716000000000001</v>
      </c>
      <c r="AG177" s="39">
        <v>26.071300000000001</v>
      </c>
      <c r="AH177" s="39">
        <v>178.7422</v>
      </c>
      <c r="AI177" s="39">
        <v>10.2462</v>
      </c>
      <c r="AJ177" s="39">
        <v>7.7149000000000001</v>
      </c>
      <c r="AK177" s="39">
        <v>8.2872000000000003</v>
      </c>
      <c r="AL177" s="39">
        <v>12.1699</v>
      </c>
      <c r="AM177" s="39">
        <v>178.7792</v>
      </c>
      <c r="AN177" s="39">
        <v>820.60329999999999</v>
      </c>
      <c r="AO177" s="39">
        <v>168.9744</v>
      </c>
      <c r="AP177" s="39">
        <v>152.8587</v>
      </c>
      <c r="AQ177" s="39">
        <v>236.31880000000001</v>
      </c>
      <c r="AR177" s="39">
        <v>29.903300000000002</v>
      </c>
      <c r="AS177" s="39">
        <v>135.5181</v>
      </c>
      <c r="AT177" s="39">
        <v>13.533899999999999</v>
      </c>
      <c r="AU177" s="39">
        <v>58.445300000000003</v>
      </c>
      <c r="AV177" s="39">
        <v>69.152000000000001</v>
      </c>
      <c r="AW177" s="39">
        <v>52.693800000000003</v>
      </c>
      <c r="AX177" s="39">
        <v>13.0899</v>
      </c>
      <c r="AY177" s="39">
        <v>89.171899999999994</v>
      </c>
    </row>
    <row r="178" spans="1:51" x14ac:dyDescent="0.25">
      <c r="A178" s="43">
        <v>42633</v>
      </c>
      <c r="B178" s="39">
        <v>3136.3220999999999</v>
      </c>
      <c r="C178" s="39">
        <v>68.9011</v>
      </c>
      <c r="D178" s="39">
        <v>44.131399999999999</v>
      </c>
      <c r="E178" s="39">
        <v>281.89510000000001</v>
      </c>
      <c r="F178" s="39">
        <v>371.16070000000002</v>
      </c>
      <c r="G178" s="39">
        <v>75.255700000000004</v>
      </c>
      <c r="H178" s="39">
        <v>94.389200000000002</v>
      </c>
      <c r="I178" s="39">
        <v>24.921900000000001</v>
      </c>
      <c r="J178" s="39">
        <v>26.9193</v>
      </c>
      <c r="K178" s="39">
        <v>32.725299999999997</v>
      </c>
      <c r="L178" s="39">
        <v>413.06319999999999</v>
      </c>
      <c r="M178" s="39">
        <v>42.741799999999998</v>
      </c>
      <c r="N178" s="39">
        <v>43.387099999999997</v>
      </c>
      <c r="O178" s="39">
        <v>117.3753</v>
      </c>
      <c r="P178" s="39">
        <v>38.831699999999998</v>
      </c>
      <c r="Q178" s="39">
        <v>9.3201999999999998</v>
      </c>
      <c r="R178" s="39">
        <v>71.305099999999996</v>
      </c>
      <c r="S178" s="39">
        <v>62.843800000000002</v>
      </c>
      <c r="T178" s="39">
        <v>19.700900000000001</v>
      </c>
      <c r="U178" s="39">
        <v>28.5246</v>
      </c>
      <c r="V178" s="39">
        <v>106.5792</v>
      </c>
      <c r="W178" s="39">
        <v>87.471999999999994</v>
      </c>
      <c r="X178" s="39">
        <v>58.381500000000003</v>
      </c>
      <c r="Y178" s="39">
        <v>29.863700000000001</v>
      </c>
      <c r="Z178" s="39">
        <v>45.1693</v>
      </c>
      <c r="AA178" s="39">
        <v>50.453400000000002</v>
      </c>
      <c r="AB178" s="39">
        <v>111.6812</v>
      </c>
      <c r="AC178" s="39">
        <v>73.9392</v>
      </c>
      <c r="AD178" s="39">
        <v>32.108699999999999</v>
      </c>
      <c r="AE178" s="39" t="s">
        <v>11</v>
      </c>
      <c r="AF178" s="39">
        <v>64.702600000000004</v>
      </c>
      <c r="AG178" s="39">
        <v>25.6706</v>
      </c>
      <c r="AH178" s="39">
        <v>178.5506</v>
      </c>
      <c r="AI178" s="39">
        <v>10.2462</v>
      </c>
      <c r="AJ178" s="39">
        <v>7.7004999999999999</v>
      </c>
      <c r="AK178" s="39">
        <v>8.2545000000000002</v>
      </c>
      <c r="AL178" s="39">
        <v>12.1448</v>
      </c>
      <c r="AM178" s="39">
        <v>178.40899999999999</v>
      </c>
      <c r="AN178" s="39">
        <v>827.99940000000004</v>
      </c>
      <c r="AO178" s="39">
        <v>169.607</v>
      </c>
      <c r="AP178" s="39">
        <v>152.4477</v>
      </c>
      <c r="AQ178" s="39">
        <v>235.67</v>
      </c>
      <c r="AR178" s="39">
        <v>30.3476</v>
      </c>
      <c r="AS178" s="39">
        <v>131.35599999999999</v>
      </c>
      <c r="AT178" s="39">
        <v>13.533899999999999</v>
      </c>
      <c r="AU178" s="39">
        <v>57.946399999999997</v>
      </c>
      <c r="AV178" s="39">
        <v>69.6845</v>
      </c>
      <c r="AW178" s="39">
        <v>53.1678</v>
      </c>
      <c r="AX178" s="39">
        <v>13.0899</v>
      </c>
      <c r="AY178" s="39">
        <v>90.895399999999995</v>
      </c>
    </row>
    <row r="179" spans="1:51" x14ac:dyDescent="0.25">
      <c r="A179" s="43">
        <v>42634</v>
      </c>
      <c r="B179" s="39">
        <v>3269.1046000000001</v>
      </c>
      <c r="C179" s="39">
        <v>69.597800000000007</v>
      </c>
      <c r="D179" s="39">
        <v>42.887099999999997</v>
      </c>
      <c r="E179" s="39">
        <v>286.29969999999997</v>
      </c>
      <c r="F179" s="39">
        <v>374.68939999999998</v>
      </c>
      <c r="G179" s="39">
        <v>74.738399999999999</v>
      </c>
      <c r="H179" s="39">
        <v>96.761399999999995</v>
      </c>
      <c r="I179" s="39">
        <v>24.921900000000001</v>
      </c>
      <c r="J179" s="39">
        <v>26.842700000000001</v>
      </c>
      <c r="K179" s="39">
        <v>32.822699999999998</v>
      </c>
      <c r="L179" s="39">
        <v>409.30500000000001</v>
      </c>
      <c r="M179" s="39">
        <v>42.671500000000002</v>
      </c>
      <c r="N179" s="39">
        <v>42.955399999999997</v>
      </c>
      <c r="O179" s="39">
        <v>116.5917</v>
      </c>
      <c r="P179" s="39">
        <v>38.562800000000003</v>
      </c>
      <c r="Q179" s="39">
        <v>9.4048999999999996</v>
      </c>
      <c r="R179" s="39">
        <v>70.934200000000004</v>
      </c>
      <c r="S179" s="39">
        <v>62.326000000000001</v>
      </c>
      <c r="T179" s="39">
        <v>19.859400000000001</v>
      </c>
      <c r="U179" s="39">
        <v>28.5443</v>
      </c>
      <c r="V179" s="39">
        <v>109.8385</v>
      </c>
      <c r="W179" s="39">
        <v>87.590699999999998</v>
      </c>
      <c r="X179" s="39">
        <v>58.699100000000001</v>
      </c>
      <c r="Y179" s="39">
        <v>29.699000000000002</v>
      </c>
      <c r="Z179" s="39">
        <v>45.839399999999998</v>
      </c>
      <c r="AA179" s="39">
        <v>50.314799999999998</v>
      </c>
      <c r="AB179" s="39">
        <v>110.2355</v>
      </c>
      <c r="AC179" s="39">
        <v>74.080600000000004</v>
      </c>
      <c r="AD179" s="39">
        <v>32.310699999999997</v>
      </c>
      <c r="AE179" s="39" t="s">
        <v>11</v>
      </c>
      <c r="AF179" s="39">
        <v>64.702600000000004</v>
      </c>
      <c r="AG179" s="39">
        <v>25.6234</v>
      </c>
      <c r="AH179" s="39">
        <v>178.7422</v>
      </c>
      <c r="AI179" s="39">
        <v>10.2462</v>
      </c>
      <c r="AJ179" s="39">
        <v>7.7438000000000002</v>
      </c>
      <c r="AK179" s="39">
        <v>8.2380999999999993</v>
      </c>
      <c r="AL179" s="39">
        <v>12.170299999999999</v>
      </c>
      <c r="AM179" s="39">
        <v>180.81489999999999</v>
      </c>
      <c r="AN179" s="39">
        <v>822.82209999999998</v>
      </c>
      <c r="AO179" s="39">
        <v>168.65809999999999</v>
      </c>
      <c r="AP179" s="39">
        <v>153.1326</v>
      </c>
      <c r="AQ179" s="39">
        <v>236.1566</v>
      </c>
      <c r="AR179" s="39">
        <v>29.9817</v>
      </c>
      <c r="AS179" s="39">
        <v>130.52359999999999</v>
      </c>
      <c r="AT179" s="39">
        <v>13.640499999999999</v>
      </c>
      <c r="AU179" s="39">
        <v>59.900199999999998</v>
      </c>
      <c r="AV179" s="39">
        <v>69.608400000000003</v>
      </c>
      <c r="AW179" s="39">
        <v>53.088799999999999</v>
      </c>
      <c r="AX179" s="39">
        <v>13.0899</v>
      </c>
      <c r="AY179" s="39">
        <v>91.344999999999999</v>
      </c>
    </row>
    <row r="180" spans="1:51" x14ac:dyDescent="0.25">
      <c r="A180" s="43">
        <v>42635</v>
      </c>
      <c r="B180" s="39">
        <v>3585.1269000000002</v>
      </c>
      <c r="C180" s="39">
        <v>68.970799999999997</v>
      </c>
      <c r="D180" s="39">
        <v>42.804200000000002</v>
      </c>
      <c r="E180" s="39">
        <v>286.92899999999997</v>
      </c>
      <c r="F180" s="39">
        <v>392.97480000000002</v>
      </c>
      <c r="G180" s="39">
        <v>74.997</v>
      </c>
      <c r="H180" s="39">
        <v>98.675799999999995</v>
      </c>
      <c r="I180" s="39">
        <v>27.419799999999999</v>
      </c>
      <c r="J180" s="39">
        <v>27.2256</v>
      </c>
      <c r="K180" s="39">
        <v>32.920200000000001</v>
      </c>
      <c r="L180" s="39">
        <v>413.40480000000002</v>
      </c>
      <c r="M180" s="39">
        <v>42.9527</v>
      </c>
      <c r="N180" s="39">
        <v>43.009399999999999</v>
      </c>
      <c r="O180" s="39">
        <v>117.2186</v>
      </c>
      <c r="P180" s="39">
        <v>38.697299999999998</v>
      </c>
      <c r="Q180" s="39">
        <v>9.3942999999999994</v>
      </c>
      <c r="R180" s="39">
        <v>72.139600000000002</v>
      </c>
      <c r="S180" s="39">
        <v>63.805500000000002</v>
      </c>
      <c r="T180" s="39">
        <v>19.927399999999999</v>
      </c>
      <c r="U180" s="39">
        <v>28.425699999999999</v>
      </c>
      <c r="V180" s="39">
        <v>109.5941</v>
      </c>
      <c r="W180" s="39">
        <v>88.777500000000003</v>
      </c>
      <c r="X180" s="39">
        <v>59.334499999999998</v>
      </c>
      <c r="Y180" s="39">
        <v>29.7225</v>
      </c>
      <c r="Z180" s="39">
        <v>46.576599999999999</v>
      </c>
      <c r="AA180" s="39">
        <v>49.899000000000001</v>
      </c>
      <c r="AB180" s="39">
        <v>109.5849</v>
      </c>
      <c r="AC180" s="39">
        <v>74.484700000000004</v>
      </c>
      <c r="AD180" s="39">
        <v>32.532800000000002</v>
      </c>
      <c r="AE180" s="39" t="s">
        <v>11</v>
      </c>
      <c r="AF180" s="39">
        <v>63.304900000000004</v>
      </c>
      <c r="AG180" s="39">
        <v>25.5763</v>
      </c>
      <c r="AH180" s="39">
        <v>179.5085</v>
      </c>
      <c r="AI180" s="39">
        <v>10.2462</v>
      </c>
      <c r="AJ180" s="39">
        <v>7.7149000000000001</v>
      </c>
      <c r="AK180" s="39">
        <v>8.2545000000000002</v>
      </c>
      <c r="AL180" s="39">
        <v>12.3231</v>
      </c>
      <c r="AM180" s="39">
        <v>184.88650000000001</v>
      </c>
      <c r="AN180" s="39">
        <v>830.2183</v>
      </c>
      <c r="AO180" s="39">
        <v>171.26740000000001</v>
      </c>
      <c r="AP180" s="39">
        <v>156.55680000000001</v>
      </c>
      <c r="AQ180" s="39">
        <v>236.9676</v>
      </c>
      <c r="AR180" s="39">
        <v>30.190799999999999</v>
      </c>
      <c r="AS180" s="39">
        <v>131.35599999999999</v>
      </c>
      <c r="AT180" s="39">
        <v>13.6938</v>
      </c>
      <c r="AU180" s="39">
        <v>60.773099999999999</v>
      </c>
      <c r="AV180" s="39">
        <v>70.293099999999995</v>
      </c>
      <c r="AW180" s="39">
        <v>53.325800000000001</v>
      </c>
      <c r="AX180" s="39">
        <v>13.0899</v>
      </c>
      <c r="AY180" s="39">
        <v>94.866900000000001</v>
      </c>
    </row>
    <row r="181" spans="1:51" x14ac:dyDescent="0.25">
      <c r="A181" s="43">
        <v>42636</v>
      </c>
      <c r="B181" s="39">
        <v>3383.2975000000001</v>
      </c>
      <c r="C181" s="39">
        <v>67.7864</v>
      </c>
      <c r="D181" s="39">
        <v>42.140599999999999</v>
      </c>
      <c r="E181" s="39">
        <v>292.59199999999998</v>
      </c>
      <c r="F181" s="39">
        <v>379.18060000000003</v>
      </c>
      <c r="G181" s="39">
        <v>75.643600000000006</v>
      </c>
      <c r="H181" s="39">
        <v>98.800700000000006</v>
      </c>
      <c r="I181" s="39">
        <v>30.1448</v>
      </c>
      <c r="J181" s="39">
        <v>26.766100000000002</v>
      </c>
      <c r="K181" s="39">
        <v>32.757800000000003</v>
      </c>
      <c r="L181" s="39">
        <v>413.74650000000003</v>
      </c>
      <c r="M181" s="39">
        <v>42.741799999999998</v>
      </c>
      <c r="N181" s="39">
        <v>42.145899999999997</v>
      </c>
      <c r="O181" s="39">
        <v>115.9649</v>
      </c>
      <c r="P181" s="39">
        <v>38.988599999999998</v>
      </c>
      <c r="Q181" s="39">
        <v>9.1616</v>
      </c>
      <c r="R181" s="39">
        <v>72.695999999999998</v>
      </c>
      <c r="S181" s="39">
        <v>63.805500000000002</v>
      </c>
      <c r="T181" s="39">
        <v>19.95</v>
      </c>
      <c r="U181" s="39">
        <v>28.484999999999999</v>
      </c>
      <c r="V181" s="39">
        <v>109.92</v>
      </c>
      <c r="W181" s="39">
        <v>88.236199999999997</v>
      </c>
      <c r="X181" s="39">
        <v>59.405099999999997</v>
      </c>
      <c r="Y181" s="39">
        <v>29.416599999999999</v>
      </c>
      <c r="Z181" s="39">
        <v>45.3703</v>
      </c>
      <c r="AA181" s="39">
        <v>49.6218</v>
      </c>
      <c r="AB181" s="39">
        <v>108.8621</v>
      </c>
      <c r="AC181" s="39">
        <v>74.080600000000004</v>
      </c>
      <c r="AD181" s="39">
        <v>32.744900000000001</v>
      </c>
      <c r="AE181" s="39" t="s">
        <v>11</v>
      </c>
      <c r="AF181" s="39">
        <v>61.249600000000001</v>
      </c>
      <c r="AG181" s="39">
        <v>25.599900000000002</v>
      </c>
      <c r="AH181" s="39">
        <v>179.70009999999999</v>
      </c>
      <c r="AI181" s="39">
        <v>10.2462</v>
      </c>
      <c r="AJ181" s="39">
        <v>7.6715999999999998</v>
      </c>
      <c r="AK181" s="39">
        <v>8.2380999999999993</v>
      </c>
      <c r="AL181" s="39">
        <v>12.3485</v>
      </c>
      <c r="AM181" s="39">
        <v>180.07470000000001</v>
      </c>
      <c r="AN181" s="39">
        <v>819.86369999999999</v>
      </c>
      <c r="AO181" s="39">
        <v>170.63489999999999</v>
      </c>
      <c r="AP181" s="39">
        <v>153.68049999999999</v>
      </c>
      <c r="AQ181" s="39">
        <v>234.85900000000001</v>
      </c>
      <c r="AR181" s="39">
        <v>30.1647</v>
      </c>
      <c r="AS181" s="39">
        <v>130.85650000000001</v>
      </c>
      <c r="AT181" s="39">
        <v>13.587199999999999</v>
      </c>
      <c r="AU181" s="39">
        <v>60.066400000000002</v>
      </c>
      <c r="AV181" s="39">
        <v>70.140900000000002</v>
      </c>
      <c r="AW181" s="39">
        <v>53.2468</v>
      </c>
      <c r="AX181" s="39">
        <v>12.7372</v>
      </c>
      <c r="AY181" s="39">
        <v>94.417299999999997</v>
      </c>
    </row>
    <row r="182" spans="1:51" x14ac:dyDescent="0.25">
      <c r="A182" s="43">
        <v>42639</v>
      </c>
      <c r="B182" s="39">
        <v>3277.0715</v>
      </c>
      <c r="C182" s="39">
        <v>66.532399999999996</v>
      </c>
      <c r="D182" s="39">
        <v>41.020699999999998</v>
      </c>
      <c r="E182" s="39">
        <v>291.33359999999999</v>
      </c>
      <c r="F182" s="39">
        <v>370.19830000000002</v>
      </c>
      <c r="G182" s="39">
        <v>75.333200000000005</v>
      </c>
      <c r="H182" s="39">
        <v>100.2989</v>
      </c>
      <c r="I182" s="39">
        <v>30.939499999999999</v>
      </c>
      <c r="J182" s="39">
        <v>26.421500000000002</v>
      </c>
      <c r="K182" s="39">
        <v>32.497799999999998</v>
      </c>
      <c r="L182" s="39">
        <v>408.06900000000002</v>
      </c>
      <c r="M182" s="39">
        <v>42.741799999999998</v>
      </c>
      <c r="N182" s="39">
        <v>42.523699999999998</v>
      </c>
      <c r="O182" s="39">
        <v>112.83069999999999</v>
      </c>
      <c r="P182" s="39">
        <v>37.308</v>
      </c>
      <c r="Q182" s="39">
        <v>8.9288000000000007</v>
      </c>
      <c r="R182" s="39">
        <v>72.510499999999993</v>
      </c>
      <c r="S182" s="39">
        <v>63.250700000000002</v>
      </c>
      <c r="T182" s="39">
        <v>19.383900000000001</v>
      </c>
      <c r="U182" s="39">
        <v>27.714099999999998</v>
      </c>
      <c r="V182" s="39">
        <v>108.6977</v>
      </c>
      <c r="W182" s="39">
        <v>87.273799999999994</v>
      </c>
      <c r="X182" s="39">
        <v>58.310899999999997</v>
      </c>
      <c r="Y182" s="39">
        <v>28.687100000000001</v>
      </c>
      <c r="Z182" s="39">
        <v>44.365099999999998</v>
      </c>
      <c r="AA182" s="39">
        <v>48.974899999999998</v>
      </c>
      <c r="AB182" s="39">
        <v>103.1515</v>
      </c>
      <c r="AC182" s="39">
        <v>73.131100000000004</v>
      </c>
      <c r="AD182" s="39">
        <v>32.0381</v>
      </c>
      <c r="AE182" s="39" t="s">
        <v>11</v>
      </c>
      <c r="AF182" s="39">
        <v>59.358600000000003</v>
      </c>
      <c r="AG182" s="39">
        <v>24.586200000000002</v>
      </c>
      <c r="AH182" s="39">
        <v>180.47550000000001</v>
      </c>
      <c r="AI182" s="39">
        <v>10.2462</v>
      </c>
      <c r="AJ182" s="39">
        <v>7.556</v>
      </c>
      <c r="AK182" s="39">
        <v>8.1234000000000002</v>
      </c>
      <c r="AL182" s="39">
        <v>12.2212</v>
      </c>
      <c r="AM182" s="39">
        <v>175.07769999999999</v>
      </c>
      <c r="AN182" s="39">
        <v>809.50909999999999</v>
      </c>
      <c r="AO182" s="39">
        <v>167.70930000000001</v>
      </c>
      <c r="AP182" s="39">
        <v>151.215</v>
      </c>
      <c r="AQ182" s="39">
        <v>229.50659999999999</v>
      </c>
      <c r="AR182" s="39">
        <v>30.295400000000001</v>
      </c>
      <c r="AS182" s="39">
        <v>126.8609</v>
      </c>
      <c r="AT182" s="39">
        <v>13.3208</v>
      </c>
      <c r="AU182" s="39">
        <v>59.276600000000002</v>
      </c>
      <c r="AV182" s="39">
        <v>68.0869</v>
      </c>
      <c r="AW182" s="39">
        <v>52.851799999999997</v>
      </c>
      <c r="AX182" s="39">
        <v>11.972899999999999</v>
      </c>
      <c r="AY182" s="39">
        <v>95.541300000000007</v>
      </c>
    </row>
    <row r="183" spans="1:51" x14ac:dyDescent="0.25">
      <c r="A183" s="43">
        <v>42640</v>
      </c>
      <c r="B183" s="39">
        <v>3338.1514999999999</v>
      </c>
      <c r="C183" s="39">
        <v>66.602099999999993</v>
      </c>
      <c r="D183" s="39">
        <v>41.642800000000001</v>
      </c>
      <c r="E183" s="39">
        <v>298.8843</v>
      </c>
      <c r="F183" s="39">
        <v>379.18060000000003</v>
      </c>
      <c r="G183" s="39">
        <v>75.385000000000005</v>
      </c>
      <c r="H183" s="39">
        <v>101.2561</v>
      </c>
      <c r="I183" s="39">
        <v>30.939499999999999</v>
      </c>
      <c r="J183" s="39">
        <v>26.3066</v>
      </c>
      <c r="K183" s="39">
        <v>32.692799999999998</v>
      </c>
      <c r="L183" s="39">
        <v>408.77870000000001</v>
      </c>
      <c r="M183" s="39">
        <v>42.460599999999999</v>
      </c>
      <c r="N183" s="39">
        <v>44.682299999999998</v>
      </c>
      <c r="O183" s="39">
        <v>114.78959999999999</v>
      </c>
      <c r="P183" s="39">
        <v>37.711399999999998</v>
      </c>
      <c r="Q183" s="39">
        <v>8.8124000000000002</v>
      </c>
      <c r="R183" s="39">
        <v>74.457800000000006</v>
      </c>
      <c r="S183" s="39">
        <v>63.583599999999997</v>
      </c>
      <c r="T183" s="39">
        <v>19.429200000000002</v>
      </c>
      <c r="U183" s="39">
        <v>27.753599999999999</v>
      </c>
      <c r="V183" s="39">
        <v>109.8385</v>
      </c>
      <c r="W183" s="39">
        <v>88.476799999999997</v>
      </c>
      <c r="X183" s="39">
        <v>58.593299999999999</v>
      </c>
      <c r="Y183" s="39">
        <v>28.828299999999999</v>
      </c>
      <c r="Z183" s="39">
        <v>44.834200000000003</v>
      </c>
      <c r="AA183" s="39">
        <v>49.344499999999996</v>
      </c>
      <c r="AB183" s="39">
        <v>103.94670000000001</v>
      </c>
      <c r="AC183" s="39">
        <v>73.656400000000005</v>
      </c>
      <c r="AD183" s="39">
        <v>32.0886</v>
      </c>
      <c r="AE183" s="39" t="s">
        <v>11</v>
      </c>
      <c r="AF183" s="39">
        <v>61.002899999999997</v>
      </c>
      <c r="AG183" s="39">
        <v>24.421199999999999</v>
      </c>
      <c r="AH183" s="39">
        <v>180.47550000000001</v>
      </c>
      <c r="AI183" s="39">
        <v>10.2462</v>
      </c>
      <c r="AJ183" s="39">
        <v>7.5849000000000002</v>
      </c>
      <c r="AK183" s="39">
        <v>8.1234000000000002</v>
      </c>
      <c r="AL183" s="39">
        <v>12.246700000000001</v>
      </c>
      <c r="AM183" s="39">
        <v>178.7792</v>
      </c>
      <c r="AN183" s="39">
        <v>812.09770000000003</v>
      </c>
      <c r="AO183" s="39">
        <v>169.13249999999999</v>
      </c>
      <c r="AP183" s="39">
        <v>152.5847</v>
      </c>
      <c r="AQ183" s="39">
        <v>230.80410000000001</v>
      </c>
      <c r="AR183" s="39">
        <v>30.635200000000001</v>
      </c>
      <c r="AS183" s="39">
        <v>128.35929999999999</v>
      </c>
      <c r="AT183" s="39">
        <v>13.480600000000001</v>
      </c>
      <c r="AU183" s="39">
        <v>59.442900000000002</v>
      </c>
      <c r="AV183" s="39">
        <v>68.923699999999997</v>
      </c>
      <c r="AW183" s="39">
        <v>52.140700000000002</v>
      </c>
      <c r="AX183" s="39">
        <v>12.247299999999999</v>
      </c>
      <c r="AY183" s="39">
        <v>96.890100000000004</v>
      </c>
    </row>
    <row r="184" spans="1:51" x14ac:dyDescent="0.25">
      <c r="A184" s="43">
        <v>42641</v>
      </c>
      <c r="B184" s="39">
        <v>3425.7878999999998</v>
      </c>
      <c r="C184" s="39">
        <v>65.696399999999997</v>
      </c>
      <c r="D184" s="39">
        <v>41.642800000000001</v>
      </c>
      <c r="E184" s="39">
        <v>293.85050000000001</v>
      </c>
      <c r="F184" s="39">
        <v>379.18060000000003</v>
      </c>
      <c r="G184" s="39">
        <v>75.255700000000004</v>
      </c>
      <c r="H184" s="39">
        <v>99.258499999999998</v>
      </c>
      <c r="I184" s="39">
        <v>30.939499999999999</v>
      </c>
      <c r="J184" s="39">
        <v>26.421500000000002</v>
      </c>
      <c r="K184" s="39">
        <v>32.497799999999998</v>
      </c>
      <c r="L184" s="39">
        <v>407.53680000000003</v>
      </c>
      <c r="M184" s="39">
        <v>41.6873</v>
      </c>
      <c r="N184" s="39">
        <v>46.948700000000002</v>
      </c>
      <c r="O184" s="39">
        <v>114.94629999999999</v>
      </c>
      <c r="P184" s="39">
        <v>37.711399999999998</v>
      </c>
      <c r="Q184" s="39">
        <v>8.6960999999999995</v>
      </c>
      <c r="R184" s="39">
        <v>72.603300000000004</v>
      </c>
      <c r="S184" s="39">
        <v>62.732900000000001</v>
      </c>
      <c r="T184" s="39">
        <v>19.8142</v>
      </c>
      <c r="U184" s="39">
        <v>27.496700000000001</v>
      </c>
      <c r="V184" s="39">
        <v>108.12739999999999</v>
      </c>
      <c r="W184" s="39">
        <v>88.597099999999998</v>
      </c>
      <c r="X184" s="39">
        <v>59.652200000000001</v>
      </c>
      <c r="Y184" s="39">
        <v>28.522300000000001</v>
      </c>
      <c r="Z184" s="39">
        <v>44.767200000000003</v>
      </c>
      <c r="AA184" s="39">
        <v>49.252099999999999</v>
      </c>
      <c r="AB184" s="39">
        <v>102.1395</v>
      </c>
      <c r="AC184" s="39">
        <v>73.716999999999999</v>
      </c>
      <c r="AD184" s="39">
        <v>32.189500000000002</v>
      </c>
      <c r="AE184" s="39" t="s">
        <v>11</v>
      </c>
      <c r="AF184" s="39">
        <v>60.427399999999999</v>
      </c>
      <c r="AG184" s="39">
        <v>24.020499999999998</v>
      </c>
      <c r="AH184" s="39">
        <v>178.34309999999999</v>
      </c>
      <c r="AI184" s="39">
        <v>10.2462</v>
      </c>
      <c r="AJ184" s="39">
        <v>7.5415999999999999</v>
      </c>
      <c r="AK184" s="39">
        <v>8.1071000000000009</v>
      </c>
      <c r="AL184" s="39">
        <v>12.1448</v>
      </c>
      <c r="AM184" s="39">
        <v>176.3732</v>
      </c>
      <c r="AN184" s="39">
        <v>811.35810000000004</v>
      </c>
      <c r="AO184" s="39">
        <v>171.4256</v>
      </c>
      <c r="AP184" s="39">
        <v>151.6259</v>
      </c>
      <c r="AQ184" s="39">
        <v>230.3176</v>
      </c>
      <c r="AR184" s="39">
        <v>30.661300000000001</v>
      </c>
      <c r="AS184" s="39">
        <v>128.19280000000001</v>
      </c>
      <c r="AT184" s="39">
        <v>13.480600000000001</v>
      </c>
      <c r="AU184" s="39">
        <v>58.528399999999998</v>
      </c>
      <c r="AV184" s="39">
        <v>68.619399999999999</v>
      </c>
      <c r="AW184" s="39">
        <v>51.982700000000001</v>
      </c>
      <c r="AX184" s="39">
        <v>11.9925</v>
      </c>
      <c r="AY184" s="39">
        <v>95.466300000000004</v>
      </c>
    </row>
    <row r="185" spans="1:51" x14ac:dyDescent="0.25">
      <c r="A185" s="43">
        <v>42642</v>
      </c>
      <c r="B185" s="39">
        <v>3451.0165999999999</v>
      </c>
      <c r="C185" s="39">
        <v>66.044799999999995</v>
      </c>
      <c r="D185" s="39">
        <v>41.808700000000002</v>
      </c>
      <c r="E185" s="39">
        <v>290.70429999999999</v>
      </c>
      <c r="F185" s="39">
        <v>375.0102</v>
      </c>
      <c r="G185" s="39">
        <v>75.307400000000001</v>
      </c>
      <c r="H185" s="39">
        <v>98.967200000000005</v>
      </c>
      <c r="I185" s="39">
        <v>30.939499999999999</v>
      </c>
      <c r="J185" s="39">
        <v>26.383199999999999</v>
      </c>
      <c r="K185" s="39">
        <v>32.692799999999998</v>
      </c>
      <c r="L185" s="39">
        <v>414.98849999999999</v>
      </c>
      <c r="M185" s="39">
        <v>43.5854</v>
      </c>
      <c r="N185" s="39">
        <v>48.621600000000001</v>
      </c>
      <c r="O185" s="39">
        <v>115.4164</v>
      </c>
      <c r="P185" s="39">
        <v>38.293999999999997</v>
      </c>
      <c r="Q185" s="39">
        <v>8.5267999999999997</v>
      </c>
      <c r="R185" s="39">
        <v>72.510499999999993</v>
      </c>
      <c r="S185" s="39">
        <v>62.695900000000002</v>
      </c>
      <c r="T185" s="39">
        <v>20.063199999999998</v>
      </c>
      <c r="U185" s="39">
        <v>27.635000000000002</v>
      </c>
      <c r="V185" s="39">
        <v>108.12739999999999</v>
      </c>
      <c r="W185" s="39">
        <v>88.897800000000004</v>
      </c>
      <c r="X185" s="39">
        <v>59.6875</v>
      </c>
      <c r="Y185" s="39">
        <v>28.710599999999999</v>
      </c>
      <c r="Z185" s="39">
        <v>44.901200000000003</v>
      </c>
      <c r="AA185" s="39">
        <v>49.159700000000001</v>
      </c>
      <c r="AB185" s="39">
        <v>102.42870000000001</v>
      </c>
      <c r="AC185" s="39">
        <v>74.141199999999998</v>
      </c>
      <c r="AD185" s="39">
        <v>32.906399999999998</v>
      </c>
      <c r="AE185" s="39" t="s">
        <v>11</v>
      </c>
      <c r="AF185" s="39">
        <v>60.427399999999999</v>
      </c>
      <c r="AG185" s="39">
        <v>24.020499999999998</v>
      </c>
      <c r="AH185" s="39">
        <v>178.9247</v>
      </c>
      <c r="AI185" s="39">
        <v>10.2462</v>
      </c>
      <c r="AJ185" s="39">
        <v>7.556</v>
      </c>
      <c r="AK185" s="39">
        <v>8.1071000000000009</v>
      </c>
      <c r="AL185" s="39">
        <v>12.3485</v>
      </c>
      <c r="AM185" s="39">
        <v>176.92840000000001</v>
      </c>
      <c r="AN185" s="39">
        <v>813.94669999999996</v>
      </c>
      <c r="AO185" s="39">
        <v>172.2954</v>
      </c>
      <c r="AP185" s="39">
        <v>151.6259</v>
      </c>
      <c r="AQ185" s="39">
        <v>231.1285</v>
      </c>
      <c r="AR185" s="39">
        <v>32.020499999999998</v>
      </c>
      <c r="AS185" s="39">
        <v>127.85980000000001</v>
      </c>
      <c r="AT185" s="39">
        <v>13.480600000000001</v>
      </c>
      <c r="AU185" s="39">
        <v>60.024900000000002</v>
      </c>
      <c r="AV185" s="39">
        <v>70.977800000000002</v>
      </c>
      <c r="AW185" s="39">
        <v>53.641800000000003</v>
      </c>
      <c r="AX185" s="39">
        <v>11.875</v>
      </c>
      <c r="AY185" s="39">
        <v>95.466300000000004</v>
      </c>
    </row>
    <row r="186" spans="1:51" x14ac:dyDescent="0.25">
      <c r="A186" s="43">
        <v>42643</v>
      </c>
      <c r="B186" s="39">
        <v>3474.9173999999998</v>
      </c>
      <c r="C186" s="39">
        <v>67.368399999999994</v>
      </c>
      <c r="D186" s="39">
        <v>43.384900000000002</v>
      </c>
      <c r="E186" s="39">
        <v>291.33359999999999</v>
      </c>
      <c r="F186" s="39">
        <v>378.21820000000002</v>
      </c>
      <c r="G186" s="39">
        <v>74.919499999999999</v>
      </c>
      <c r="H186" s="39">
        <v>102.1301</v>
      </c>
      <c r="I186" s="39">
        <v>30.939499999999999</v>
      </c>
      <c r="J186" s="39">
        <v>26.5364</v>
      </c>
      <c r="K186" s="39">
        <v>32.887700000000002</v>
      </c>
      <c r="L186" s="39">
        <v>418.5369</v>
      </c>
      <c r="M186" s="39">
        <v>43.866599999999998</v>
      </c>
      <c r="N186" s="39">
        <v>48.567700000000002</v>
      </c>
      <c r="O186" s="39">
        <v>116.67010000000001</v>
      </c>
      <c r="P186" s="39">
        <v>38.652500000000003</v>
      </c>
      <c r="Q186" s="39">
        <v>8.5691000000000006</v>
      </c>
      <c r="R186" s="39">
        <v>72.510499999999993</v>
      </c>
      <c r="S186" s="39">
        <v>63.694600000000001</v>
      </c>
      <c r="T186" s="39">
        <v>19.791499999999999</v>
      </c>
      <c r="U186" s="39">
        <v>27.674600000000002</v>
      </c>
      <c r="V186" s="39">
        <v>108.12739999999999</v>
      </c>
      <c r="W186" s="39">
        <v>88.897800000000004</v>
      </c>
      <c r="X186" s="39">
        <v>61.028799999999997</v>
      </c>
      <c r="Y186" s="39">
        <v>28.9224</v>
      </c>
      <c r="Z186" s="39">
        <v>45.772399999999998</v>
      </c>
      <c r="AA186" s="39">
        <v>49.806600000000003</v>
      </c>
      <c r="AB186" s="39">
        <v>103.0792</v>
      </c>
      <c r="AC186" s="39">
        <v>74.727099999999993</v>
      </c>
      <c r="AD186" s="39">
        <v>32.926600000000001</v>
      </c>
      <c r="AE186" s="39" t="s">
        <v>11</v>
      </c>
      <c r="AF186" s="39">
        <v>64.6203</v>
      </c>
      <c r="AG186" s="39">
        <v>24.138400000000001</v>
      </c>
      <c r="AH186" s="39">
        <v>179.50620000000001</v>
      </c>
      <c r="AI186" s="39">
        <v>10.2462</v>
      </c>
      <c r="AJ186" s="39">
        <v>7.5705</v>
      </c>
      <c r="AK186" s="39">
        <v>8.1071000000000009</v>
      </c>
      <c r="AL186" s="39">
        <v>12.374000000000001</v>
      </c>
      <c r="AM186" s="39">
        <v>177.6687</v>
      </c>
      <c r="AN186" s="39">
        <v>815.79579999999999</v>
      </c>
      <c r="AO186" s="39">
        <v>172.7698</v>
      </c>
      <c r="AP186" s="39">
        <v>151.8999</v>
      </c>
      <c r="AQ186" s="39">
        <v>230.47970000000001</v>
      </c>
      <c r="AR186" s="39">
        <v>32.543300000000002</v>
      </c>
      <c r="AS186" s="39">
        <v>128.19280000000001</v>
      </c>
      <c r="AT186" s="39">
        <v>13.533899999999999</v>
      </c>
      <c r="AU186" s="39">
        <v>60.773099999999999</v>
      </c>
      <c r="AV186" s="39">
        <v>70.977800000000002</v>
      </c>
      <c r="AW186" s="39">
        <v>54.273800000000001</v>
      </c>
      <c r="AX186" s="39">
        <v>11.776999999999999</v>
      </c>
      <c r="AY186" s="39">
        <v>96.077799999999996</v>
      </c>
    </row>
    <row r="187" spans="1:51" x14ac:dyDescent="0.25">
      <c r="A187" s="43">
        <v>42653</v>
      </c>
      <c r="B187" s="39">
        <v>3448.3609000000001</v>
      </c>
      <c r="C187" s="39">
        <v>63.954700000000003</v>
      </c>
      <c r="D187" s="39">
        <v>43.924100000000003</v>
      </c>
      <c r="E187" s="39">
        <v>288.81659999999999</v>
      </c>
      <c r="F187" s="39">
        <v>359.2912</v>
      </c>
      <c r="G187" s="39">
        <v>76.186700000000002</v>
      </c>
      <c r="H187" s="39">
        <v>101.9636</v>
      </c>
      <c r="I187" s="39">
        <v>30.939499999999999</v>
      </c>
      <c r="J187" s="39">
        <v>27.149000000000001</v>
      </c>
      <c r="K187" s="39">
        <v>33.277700000000003</v>
      </c>
      <c r="L187" s="39">
        <v>421.37560000000002</v>
      </c>
      <c r="M187" s="39">
        <v>44.007199999999997</v>
      </c>
      <c r="N187" s="39">
        <v>51.805500000000002</v>
      </c>
      <c r="O187" s="39">
        <v>119.09910000000001</v>
      </c>
      <c r="P187" s="39">
        <v>39.078200000000002</v>
      </c>
      <c r="Q187" s="39">
        <v>8.6643000000000008</v>
      </c>
      <c r="R187" s="39">
        <v>69.8215</v>
      </c>
      <c r="S187" s="39">
        <v>64.175399999999996</v>
      </c>
      <c r="T187" s="39">
        <v>20.040600000000001</v>
      </c>
      <c r="U187" s="39">
        <v>28.366399999999999</v>
      </c>
      <c r="V187" s="39">
        <v>109.92</v>
      </c>
      <c r="W187" s="39">
        <v>90.341300000000004</v>
      </c>
      <c r="X187" s="39">
        <v>59.546300000000002</v>
      </c>
      <c r="Y187" s="39">
        <v>29.463699999999999</v>
      </c>
      <c r="Z187" s="39">
        <v>46.710700000000003</v>
      </c>
      <c r="AA187" s="39">
        <v>50.453400000000002</v>
      </c>
      <c r="AB187" s="39">
        <v>104.6695</v>
      </c>
      <c r="AC187" s="39">
        <v>75.918999999999997</v>
      </c>
      <c r="AD187" s="39">
        <v>33.370899999999999</v>
      </c>
      <c r="AE187" s="39" t="s">
        <v>11</v>
      </c>
      <c r="AF187" s="39">
        <v>65.360299999999995</v>
      </c>
      <c r="AG187" s="39">
        <v>24.680499999999999</v>
      </c>
      <c r="AH187" s="39">
        <v>180.86320000000001</v>
      </c>
      <c r="AI187" s="39">
        <v>11.270899999999999</v>
      </c>
      <c r="AJ187" s="39">
        <v>7.6571999999999996</v>
      </c>
      <c r="AK187" s="39">
        <v>8.2052999999999994</v>
      </c>
      <c r="AL187" s="39">
        <v>12.6031</v>
      </c>
      <c r="AM187" s="39">
        <v>171.37629999999999</v>
      </c>
      <c r="AN187" s="39">
        <v>839.83330000000001</v>
      </c>
      <c r="AO187" s="39">
        <v>177.6722</v>
      </c>
      <c r="AP187" s="39">
        <v>152.8587</v>
      </c>
      <c r="AQ187" s="39">
        <v>234.048</v>
      </c>
      <c r="AR187" s="39">
        <v>33.144500000000001</v>
      </c>
      <c r="AS187" s="39">
        <v>131.8554</v>
      </c>
      <c r="AT187" s="39">
        <v>13.6938</v>
      </c>
      <c r="AU187" s="39">
        <v>57.780200000000001</v>
      </c>
      <c r="AV187" s="39">
        <v>71.510300000000001</v>
      </c>
      <c r="AW187" s="39">
        <v>54.905799999999999</v>
      </c>
      <c r="AX187" s="39">
        <v>11.9925</v>
      </c>
      <c r="AY187" s="39">
        <v>90.574600000000004</v>
      </c>
    </row>
    <row r="188" spans="1:51" x14ac:dyDescent="0.25">
      <c r="A188" s="43">
        <v>42654</v>
      </c>
      <c r="B188" s="39">
        <v>3482.8843999999999</v>
      </c>
      <c r="C188" s="39">
        <v>64.163700000000006</v>
      </c>
      <c r="D188" s="39">
        <v>45.2928</v>
      </c>
      <c r="E188" s="39">
        <v>288.81659999999999</v>
      </c>
      <c r="F188" s="39">
        <v>360.25360000000001</v>
      </c>
      <c r="G188" s="39">
        <v>75.307400000000001</v>
      </c>
      <c r="H188" s="39">
        <v>98.883899999999997</v>
      </c>
      <c r="I188" s="39">
        <v>31.7911</v>
      </c>
      <c r="J188" s="39">
        <v>26.766100000000002</v>
      </c>
      <c r="K188" s="39">
        <v>33.342700000000001</v>
      </c>
      <c r="L188" s="39">
        <v>419.9563</v>
      </c>
      <c r="M188" s="39">
        <v>44.288400000000003</v>
      </c>
      <c r="N188" s="39">
        <v>52.237200000000001</v>
      </c>
      <c r="O188" s="39">
        <v>118.78570000000001</v>
      </c>
      <c r="P188" s="39">
        <v>39.436700000000002</v>
      </c>
      <c r="Q188" s="39">
        <v>8.6538000000000004</v>
      </c>
      <c r="R188" s="39">
        <v>70.563299999999998</v>
      </c>
      <c r="S188" s="39">
        <v>65.8399</v>
      </c>
      <c r="T188" s="39">
        <v>20.244399999999999</v>
      </c>
      <c r="U188" s="39">
        <v>28.742000000000001</v>
      </c>
      <c r="V188" s="39">
        <v>114.07559999999999</v>
      </c>
      <c r="W188" s="39">
        <v>90.341300000000004</v>
      </c>
      <c r="X188" s="39">
        <v>58.805</v>
      </c>
      <c r="Y188" s="39">
        <v>29.440100000000001</v>
      </c>
      <c r="Z188" s="39">
        <v>46.911700000000003</v>
      </c>
      <c r="AA188" s="39">
        <v>49.899000000000001</v>
      </c>
      <c r="AB188" s="39">
        <v>103.94670000000001</v>
      </c>
      <c r="AC188" s="39">
        <v>75.757400000000004</v>
      </c>
      <c r="AD188" s="39">
        <v>33.249699999999997</v>
      </c>
      <c r="AE188" s="39" t="s">
        <v>11</v>
      </c>
      <c r="AF188" s="39">
        <v>64.702600000000004</v>
      </c>
      <c r="AG188" s="39">
        <v>25.434899999999999</v>
      </c>
      <c r="AH188" s="39">
        <v>180.47550000000001</v>
      </c>
      <c r="AI188" s="39">
        <v>12.1073</v>
      </c>
      <c r="AJ188" s="39">
        <v>7.7004999999999999</v>
      </c>
      <c r="AK188" s="39">
        <v>8.2380999999999993</v>
      </c>
      <c r="AL188" s="39">
        <v>12.6541</v>
      </c>
      <c r="AM188" s="39">
        <v>171.19120000000001</v>
      </c>
      <c r="AN188" s="39">
        <v>833.54660000000001</v>
      </c>
      <c r="AO188" s="39">
        <v>177.03960000000001</v>
      </c>
      <c r="AP188" s="39">
        <v>153.81739999999999</v>
      </c>
      <c r="AQ188" s="39">
        <v>234.21019999999999</v>
      </c>
      <c r="AR188" s="39">
        <v>33.588900000000002</v>
      </c>
      <c r="AS188" s="39">
        <v>131.8554</v>
      </c>
      <c r="AT188" s="39">
        <v>13.747</v>
      </c>
      <c r="AU188" s="39">
        <v>56.782499999999999</v>
      </c>
      <c r="AV188" s="39">
        <v>71.966700000000003</v>
      </c>
      <c r="AW188" s="39">
        <v>55.379800000000003</v>
      </c>
      <c r="AX188" s="39">
        <v>12.051299999999999</v>
      </c>
      <c r="AY188" s="39">
        <v>90.345299999999995</v>
      </c>
    </row>
    <row r="189" spans="1:51" x14ac:dyDescent="0.25">
      <c r="A189" s="43">
        <v>42655</v>
      </c>
      <c r="B189" s="39">
        <v>3532.0138999999999</v>
      </c>
      <c r="C189" s="39">
        <v>64.651399999999995</v>
      </c>
      <c r="D189" s="39">
        <v>44.587699999999998</v>
      </c>
      <c r="E189" s="39">
        <v>284.41199999999998</v>
      </c>
      <c r="F189" s="39">
        <v>358.00810000000001</v>
      </c>
      <c r="G189" s="39">
        <v>75.436700000000002</v>
      </c>
      <c r="H189" s="39">
        <v>96.262</v>
      </c>
      <c r="I189" s="39">
        <v>30.542200000000001</v>
      </c>
      <c r="J189" s="39">
        <v>26.498100000000001</v>
      </c>
      <c r="K189" s="39">
        <v>33.505200000000002</v>
      </c>
      <c r="L189" s="39">
        <v>417.11750000000001</v>
      </c>
      <c r="M189" s="39">
        <v>43.866599999999998</v>
      </c>
      <c r="N189" s="39">
        <v>53.046700000000001</v>
      </c>
      <c r="O189" s="39">
        <v>118.629</v>
      </c>
      <c r="P189" s="39">
        <v>39.3919</v>
      </c>
      <c r="Q189" s="39">
        <v>8.5797000000000008</v>
      </c>
      <c r="R189" s="39">
        <v>71.9542</v>
      </c>
      <c r="S189" s="39">
        <v>66.135800000000003</v>
      </c>
      <c r="T189" s="39">
        <v>20.267099999999999</v>
      </c>
      <c r="U189" s="39">
        <v>28.405999999999999</v>
      </c>
      <c r="V189" s="39">
        <v>114.80889999999999</v>
      </c>
      <c r="W189" s="39">
        <v>90.642099999999999</v>
      </c>
      <c r="X189" s="39">
        <v>58.805</v>
      </c>
      <c r="Y189" s="39">
        <v>29.699000000000002</v>
      </c>
      <c r="Z189" s="39">
        <v>46.643599999999999</v>
      </c>
      <c r="AA189" s="39">
        <v>49.298299999999998</v>
      </c>
      <c r="AB189" s="39">
        <v>103.1515</v>
      </c>
      <c r="AC189" s="39">
        <v>76.060400000000001</v>
      </c>
      <c r="AD189" s="39">
        <v>33.290100000000002</v>
      </c>
      <c r="AE189" s="39" t="s">
        <v>11</v>
      </c>
      <c r="AF189" s="39">
        <v>63.058300000000003</v>
      </c>
      <c r="AG189" s="39">
        <v>25.246300000000002</v>
      </c>
      <c r="AH189" s="39">
        <v>179.70009999999999</v>
      </c>
      <c r="AI189" s="39">
        <v>11.6891</v>
      </c>
      <c r="AJ189" s="39">
        <v>7.6715999999999998</v>
      </c>
      <c r="AK189" s="39">
        <v>8.1890000000000001</v>
      </c>
      <c r="AL189" s="39">
        <v>12.5777</v>
      </c>
      <c r="AM189" s="39">
        <v>170.26589999999999</v>
      </c>
      <c r="AN189" s="39">
        <v>828.36919999999998</v>
      </c>
      <c r="AO189" s="39">
        <v>175.06280000000001</v>
      </c>
      <c r="AP189" s="39">
        <v>153.95439999999999</v>
      </c>
      <c r="AQ189" s="39">
        <v>233.39930000000001</v>
      </c>
      <c r="AR189" s="39">
        <v>33.327500000000001</v>
      </c>
      <c r="AS189" s="39">
        <v>131.18950000000001</v>
      </c>
      <c r="AT189" s="39">
        <v>13.6938</v>
      </c>
      <c r="AU189" s="39">
        <v>56.45</v>
      </c>
      <c r="AV189" s="39">
        <v>71.358099999999993</v>
      </c>
      <c r="AW189" s="39">
        <v>55.774799999999999</v>
      </c>
      <c r="AX189" s="39">
        <v>12.168900000000001</v>
      </c>
      <c r="AY189" s="39">
        <v>91.568200000000004</v>
      </c>
    </row>
    <row r="190" spans="1:51" x14ac:dyDescent="0.25">
      <c r="A190" s="43">
        <v>42656</v>
      </c>
      <c r="B190" s="39">
        <v>3559.8982000000001</v>
      </c>
      <c r="C190" s="39">
        <v>63.745699999999999</v>
      </c>
      <c r="D190" s="39">
        <v>43.592199999999998</v>
      </c>
      <c r="E190" s="39">
        <v>285.6705</v>
      </c>
      <c r="F190" s="39">
        <v>358.64960000000002</v>
      </c>
      <c r="G190" s="39">
        <v>78.488299999999995</v>
      </c>
      <c r="H190" s="39">
        <v>96.553299999999993</v>
      </c>
      <c r="I190" s="39">
        <v>30.1448</v>
      </c>
      <c r="J190" s="39">
        <v>26.5747</v>
      </c>
      <c r="K190" s="39">
        <v>35.422600000000003</v>
      </c>
      <c r="L190" s="39">
        <v>424.92410000000001</v>
      </c>
      <c r="M190" s="39">
        <v>43.725999999999999</v>
      </c>
      <c r="N190" s="39">
        <v>53.100700000000003</v>
      </c>
      <c r="O190" s="39">
        <v>119.02070000000001</v>
      </c>
      <c r="P190" s="39">
        <v>39.145400000000002</v>
      </c>
      <c r="Q190" s="39">
        <v>8.7596000000000007</v>
      </c>
      <c r="R190" s="39">
        <v>71.676000000000002</v>
      </c>
      <c r="S190" s="39">
        <v>66.505700000000004</v>
      </c>
      <c r="T190" s="39">
        <v>20.1538</v>
      </c>
      <c r="U190" s="39">
        <v>28.465299999999999</v>
      </c>
      <c r="V190" s="39">
        <v>114.07559999999999</v>
      </c>
      <c r="W190" s="39">
        <v>89.920299999999997</v>
      </c>
      <c r="X190" s="39">
        <v>57.322600000000001</v>
      </c>
      <c r="Y190" s="39">
        <v>29.5578</v>
      </c>
      <c r="Z190" s="39">
        <v>47.917000000000002</v>
      </c>
      <c r="AA190" s="39">
        <v>48.743899999999996</v>
      </c>
      <c r="AB190" s="39">
        <v>104.8141</v>
      </c>
      <c r="AC190" s="39">
        <v>76.5655</v>
      </c>
      <c r="AD190" s="39">
        <v>33.249699999999997</v>
      </c>
      <c r="AE190" s="39" t="s">
        <v>11</v>
      </c>
      <c r="AF190" s="39">
        <v>62.564999999999998</v>
      </c>
      <c r="AG190" s="39">
        <v>25.081299999999999</v>
      </c>
      <c r="AH190" s="39">
        <v>178.14930000000001</v>
      </c>
      <c r="AI190" s="39">
        <v>11.605399999999999</v>
      </c>
      <c r="AJ190" s="39">
        <v>7.6715999999999998</v>
      </c>
      <c r="AK190" s="39">
        <v>8.2052999999999994</v>
      </c>
      <c r="AL190" s="39">
        <v>12.4758</v>
      </c>
      <c r="AM190" s="39">
        <v>169.89570000000001</v>
      </c>
      <c r="AN190" s="39">
        <v>825.78060000000005</v>
      </c>
      <c r="AO190" s="39">
        <v>176.64429999999999</v>
      </c>
      <c r="AP190" s="39">
        <v>153.68049999999999</v>
      </c>
      <c r="AQ190" s="39">
        <v>233.39930000000001</v>
      </c>
      <c r="AR190" s="39">
        <v>32.987699999999997</v>
      </c>
      <c r="AS190" s="39">
        <v>130.85650000000001</v>
      </c>
      <c r="AT190" s="39">
        <v>13.747</v>
      </c>
      <c r="AU190" s="39">
        <v>56.948799999999999</v>
      </c>
      <c r="AV190" s="39">
        <v>71.358099999999993</v>
      </c>
      <c r="AW190" s="39">
        <v>55.458799999999997</v>
      </c>
      <c r="AX190" s="39">
        <v>12.4628</v>
      </c>
      <c r="AY190" s="39">
        <v>90.880300000000005</v>
      </c>
    </row>
    <row r="191" spans="1:51" x14ac:dyDescent="0.25">
      <c r="A191" s="43">
        <v>42657</v>
      </c>
      <c r="B191" s="39">
        <v>3563.8816999999999</v>
      </c>
      <c r="C191" s="39">
        <v>64.0244</v>
      </c>
      <c r="D191" s="39">
        <v>43.716700000000003</v>
      </c>
      <c r="E191" s="39">
        <v>284.41199999999998</v>
      </c>
      <c r="F191" s="39">
        <v>353.51690000000002</v>
      </c>
      <c r="G191" s="39">
        <v>77.557299999999998</v>
      </c>
      <c r="H191" s="39">
        <v>96.345200000000006</v>
      </c>
      <c r="I191" s="39">
        <v>29.4068</v>
      </c>
      <c r="J191" s="39">
        <v>26.2683</v>
      </c>
      <c r="K191" s="39">
        <v>35.065100000000001</v>
      </c>
      <c r="L191" s="39">
        <v>425.27890000000002</v>
      </c>
      <c r="M191" s="39">
        <v>43.796300000000002</v>
      </c>
      <c r="N191" s="39">
        <v>52.129300000000001</v>
      </c>
      <c r="O191" s="39">
        <v>119.8043</v>
      </c>
      <c r="P191" s="39">
        <v>40.041699999999999</v>
      </c>
      <c r="Q191" s="39">
        <v>8.6008999999999993</v>
      </c>
      <c r="R191" s="39">
        <v>71.9542</v>
      </c>
      <c r="S191" s="39">
        <v>66.3947</v>
      </c>
      <c r="T191" s="39">
        <v>20.018000000000001</v>
      </c>
      <c r="U191" s="39">
        <v>28.761800000000001</v>
      </c>
      <c r="V191" s="39">
        <v>113.2608</v>
      </c>
      <c r="W191" s="39">
        <v>89.920299999999997</v>
      </c>
      <c r="X191" s="39">
        <v>57.428400000000003</v>
      </c>
      <c r="Y191" s="39">
        <v>29.5107</v>
      </c>
      <c r="Z191" s="39">
        <v>47.2468</v>
      </c>
      <c r="AA191" s="39">
        <v>49.529400000000003</v>
      </c>
      <c r="AB191" s="39">
        <v>103.6575</v>
      </c>
      <c r="AC191" s="39">
        <v>75.838200000000001</v>
      </c>
      <c r="AD191" s="39">
        <v>33.229500000000002</v>
      </c>
      <c r="AE191" s="39" t="s">
        <v>11</v>
      </c>
      <c r="AF191" s="39">
        <v>62.976100000000002</v>
      </c>
      <c r="AG191" s="39">
        <v>25.6706</v>
      </c>
      <c r="AH191" s="39">
        <v>179.11850000000001</v>
      </c>
      <c r="AI191" s="39">
        <v>11.5427</v>
      </c>
      <c r="AJ191" s="39">
        <v>7.6571999999999996</v>
      </c>
      <c r="AK191" s="39">
        <v>8.2217000000000002</v>
      </c>
      <c r="AL191" s="39">
        <v>12.5777</v>
      </c>
      <c r="AM191" s="39">
        <v>170.26589999999999</v>
      </c>
      <c r="AN191" s="39">
        <v>822.08249999999998</v>
      </c>
      <c r="AO191" s="39">
        <v>176.9605</v>
      </c>
      <c r="AP191" s="39">
        <v>152.4477</v>
      </c>
      <c r="AQ191" s="39">
        <v>232.26390000000001</v>
      </c>
      <c r="AR191" s="39">
        <v>33.092300000000002</v>
      </c>
      <c r="AS191" s="39">
        <v>131.18950000000001</v>
      </c>
      <c r="AT191" s="39">
        <v>13.6938</v>
      </c>
      <c r="AU191" s="39">
        <v>56.948799999999999</v>
      </c>
      <c r="AV191" s="39">
        <v>70.901700000000005</v>
      </c>
      <c r="AW191" s="39">
        <v>55.695799999999998</v>
      </c>
      <c r="AX191" s="39">
        <v>12.5412</v>
      </c>
      <c r="AY191" s="39">
        <v>90.650999999999996</v>
      </c>
    </row>
    <row r="192" spans="1:51" x14ac:dyDescent="0.25">
      <c r="A192" s="43">
        <v>42660</v>
      </c>
      <c r="B192" s="39">
        <v>3452.3444</v>
      </c>
      <c r="C192" s="39">
        <v>63.3277</v>
      </c>
      <c r="D192" s="39">
        <v>42.721200000000003</v>
      </c>
      <c r="E192" s="39">
        <v>282.52429999999998</v>
      </c>
      <c r="F192" s="39">
        <v>345.81779999999998</v>
      </c>
      <c r="G192" s="39">
        <v>75.0488</v>
      </c>
      <c r="H192" s="39">
        <v>94.597300000000004</v>
      </c>
      <c r="I192" s="39">
        <v>29.6906</v>
      </c>
      <c r="J192" s="39">
        <v>26.23</v>
      </c>
      <c r="K192" s="39">
        <v>34.6751</v>
      </c>
      <c r="L192" s="39">
        <v>421.37560000000002</v>
      </c>
      <c r="M192" s="39">
        <v>43.796300000000002</v>
      </c>
      <c r="N192" s="39">
        <v>51.05</v>
      </c>
      <c r="O192" s="39">
        <v>118.1588</v>
      </c>
      <c r="P192" s="39">
        <v>38.966200000000001</v>
      </c>
      <c r="Q192" s="39">
        <v>8.5161999999999995</v>
      </c>
      <c r="R192" s="39">
        <v>71.027000000000001</v>
      </c>
      <c r="S192" s="39">
        <v>65.248099999999994</v>
      </c>
      <c r="T192" s="39">
        <v>19.8142</v>
      </c>
      <c r="U192" s="39">
        <v>28.247800000000002</v>
      </c>
      <c r="V192" s="39">
        <v>110.1644</v>
      </c>
      <c r="W192" s="39">
        <v>90.160899999999998</v>
      </c>
      <c r="X192" s="39">
        <v>56.828400000000002</v>
      </c>
      <c r="Y192" s="39">
        <v>29.699000000000002</v>
      </c>
      <c r="Z192" s="39">
        <v>46.308599999999998</v>
      </c>
      <c r="AA192" s="39">
        <v>48.6053</v>
      </c>
      <c r="AB192" s="39">
        <v>102.35639999999999</v>
      </c>
      <c r="AC192" s="39">
        <v>74.949299999999994</v>
      </c>
      <c r="AD192" s="39">
        <v>32.825600000000001</v>
      </c>
      <c r="AE192" s="39" t="s">
        <v>11</v>
      </c>
      <c r="AF192" s="39">
        <v>60.262999999999998</v>
      </c>
      <c r="AG192" s="39">
        <v>24.9634</v>
      </c>
      <c r="AH192" s="39">
        <v>179.11850000000001</v>
      </c>
      <c r="AI192" s="39">
        <v>11.48</v>
      </c>
      <c r="AJ192" s="39">
        <v>7.5994000000000002</v>
      </c>
      <c r="AK192" s="39">
        <v>8.1562000000000001</v>
      </c>
      <c r="AL192" s="39">
        <v>12.552199999999999</v>
      </c>
      <c r="AM192" s="39">
        <v>168.4151</v>
      </c>
      <c r="AN192" s="39">
        <v>822.82209999999998</v>
      </c>
      <c r="AO192" s="39">
        <v>175.45820000000001</v>
      </c>
      <c r="AP192" s="39">
        <v>152.8587</v>
      </c>
      <c r="AQ192" s="39">
        <v>230.96629999999999</v>
      </c>
      <c r="AR192" s="39">
        <v>32.673999999999999</v>
      </c>
      <c r="AS192" s="39">
        <v>128.5257</v>
      </c>
      <c r="AT192" s="39">
        <v>13.640499999999999</v>
      </c>
      <c r="AU192" s="39">
        <v>55.286099999999998</v>
      </c>
      <c r="AV192" s="39">
        <v>70.673500000000004</v>
      </c>
      <c r="AW192" s="39">
        <v>55.8538</v>
      </c>
      <c r="AX192" s="39">
        <v>12.247299999999999</v>
      </c>
      <c r="AY192" s="39">
        <v>89.198700000000002</v>
      </c>
    </row>
    <row r="193" spans="1:51" x14ac:dyDescent="0.25">
      <c r="A193" s="43">
        <v>42661</v>
      </c>
      <c r="B193" s="39">
        <v>3452.3444</v>
      </c>
      <c r="C193" s="39">
        <v>63.745699999999999</v>
      </c>
      <c r="D193" s="39">
        <v>43.177500000000002</v>
      </c>
      <c r="E193" s="39">
        <v>290.07510000000002</v>
      </c>
      <c r="F193" s="39">
        <v>350.62979999999999</v>
      </c>
      <c r="G193" s="39">
        <v>77.3245</v>
      </c>
      <c r="H193" s="39">
        <v>96.678200000000004</v>
      </c>
      <c r="I193" s="39">
        <v>29.35</v>
      </c>
      <c r="J193" s="39">
        <v>26.5747</v>
      </c>
      <c r="K193" s="39">
        <v>35.032600000000002</v>
      </c>
      <c r="L193" s="39">
        <v>424.56920000000002</v>
      </c>
      <c r="M193" s="39">
        <v>44.147799999999997</v>
      </c>
      <c r="N193" s="39">
        <v>51.427799999999998</v>
      </c>
      <c r="O193" s="39">
        <v>119.8043</v>
      </c>
      <c r="P193" s="39">
        <v>40.512300000000003</v>
      </c>
      <c r="Q193" s="39">
        <v>8.6326000000000001</v>
      </c>
      <c r="R193" s="39">
        <v>72.046899999999994</v>
      </c>
      <c r="S193" s="39">
        <v>66.579700000000003</v>
      </c>
      <c r="T193" s="39">
        <v>20.1312</v>
      </c>
      <c r="U193" s="39">
        <v>28.6629</v>
      </c>
      <c r="V193" s="39">
        <v>110.73480000000001</v>
      </c>
      <c r="W193" s="39">
        <v>90.7624</v>
      </c>
      <c r="X193" s="39">
        <v>57.216700000000003</v>
      </c>
      <c r="Y193" s="39">
        <v>30.216699999999999</v>
      </c>
      <c r="Z193" s="39">
        <v>46.911700000000003</v>
      </c>
      <c r="AA193" s="39">
        <v>48.974899999999998</v>
      </c>
      <c r="AB193" s="39">
        <v>103.2238</v>
      </c>
      <c r="AC193" s="39">
        <v>75.757400000000004</v>
      </c>
      <c r="AD193" s="39">
        <v>33.249699999999997</v>
      </c>
      <c r="AE193" s="39" t="s">
        <v>11</v>
      </c>
      <c r="AF193" s="39">
        <v>61.660600000000002</v>
      </c>
      <c r="AG193" s="39">
        <v>25.199100000000001</v>
      </c>
      <c r="AH193" s="39">
        <v>179.70009999999999</v>
      </c>
      <c r="AI193" s="39">
        <v>11.5845</v>
      </c>
      <c r="AJ193" s="39">
        <v>7.7294</v>
      </c>
      <c r="AK193" s="39">
        <v>8.2545000000000002</v>
      </c>
      <c r="AL193" s="39">
        <v>12.6286</v>
      </c>
      <c r="AM193" s="39">
        <v>169.5256</v>
      </c>
      <c r="AN193" s="39">
        <v>826.15039999999999</v>
      </c>
      <c r="AO193" s="39">
        <v>178.542</v>
      </c>
      <c r="AP193" s="39">
        <v>154.22839999999999</v>
      </c>
      <c r="AQ193" s="39">
        <v>233.88589999999999</v>
      </c>
      <c r="AR193" s="39">
        <v>33.066099999999999</v>
      </c>
      <c r="AS193" s="39">
        <v>130.3571</v>
      </c>
      <c r="AT193" s="39">
        <v>13.8003</v>
      </c>
      <c r="AU193" s="39">
        <v>56.283700000000003</v>
      </c>
      <c r="AV193" s="39">
        <v>71.738500000000002</v>
      </c>
      <c r="AW193" s="39">
        <v>56.722799999999999</v>
      </c>
      <c r="AX193" s="39">
        <v>12.443199999999999</v>
      </c>
      <c r="AY193" s="39">
        <v>90.650999999999996</v>
      </c>
    </row>
    <row r="194" spans="1:51" x14ac:dyDescent="0.25">
      <c r="A194" s="43">
        <v>42662</v>
      </c>
      <c r="B194" s="39">
        <v>3429.7714000000001</v>
      </c>
      <c r="C194" s="39">
        <v>63.188400000000001</v>
      </c>
      <c r="D194" s="39">
        <v>43.467799999999997</v>
      </c>
      <c r="E194" s="39">
        <v>285.04129999999998</v>
      </c>
      <c r="F194" s="39">
        <v>351.2713</v>
      </c>
      <c r="G194" s="39">
        <v>75.695300000000003</v>
      </c>
      <c r="H194" s="39">
        <v>95.721000000000004</v>
      </c>
      <c r="I194" s="39">
        <v>29.066099999999999</v>
      </c>
      <c r="J194" s="39">
        <v>26.5364</v>
      </c>
      <c r="K194" s="39">
        <v>34.642600000000002</v>
      </c>
      <c r="L194" s="39">
        <v>424.7466</v>
      </c>
      <c r="M194" s="39">
        <v>44.569600000000001</v>
      </c>
      <c r="N194" s="39">
        <v>51.05</v>
      </c>
      <c r="O194" s="39">
        <v>118.94240000000001</v>
      </c>
      <c r="P194" s="39">
        <v>40.019300000000001</v>
      </c>
      <c r="Q194" s="39">
        <v>8.5902999999999992</v>
      </c>
      <c r="R194" s="39">
        <v>71.490600000000001</v>
      </c>
      <c r="S194" s="39">
        <v>65.987899999999996</v>
      </c>
      <c r="T194" s="39">
        <v>20.040600000000001</v>
      </c>
      <c r="U194" s="39">
        <v>28.761800000000001</v>
      </c>
      <c r="V194" s="39">
        <v>109.5941</v>
      </c>
      <c r="W194" s="39">
        <v>90.221100000000007</v>
      </c>
      <c r="X194" s="39">
        <v>57.004899999999999</v>
      </c>
      <c r="Y194" s="39">
        <v>29.8873</v>
      </c>
      <c r="Z194" s="39">
        <v>46.643599999999999</v>
      </c>
      <c r="AA194" s="39">
        <v>48.512900000000002</v>
      </c>
      <c r="AB194" s="39">
        <v>103.7298</v>
      </c>
      <c r="AC194" s="39">
        <v>75.494799999999998</v>
      </c>
      <c r="AD194" s="39">
        <v>33.239600000000003</v>
      </c>
      <c r="AE194" s="39" t="s">
        <v>11</v>
      </c>
      <c r="AF194" s="39">
        <v>60.838500000000003</v>
      </c>
      <c r="AG194" s="39">
        <v>25.0105</v>
      </c>
      <c r="AH194" s="39">
        <v>179.89400000000001</v>
      </c>
      <c r="AI194" s="39">
        <v>11.563599999999999</v>
      </c>
      <c r="AJ194" s="39">
        <v>7.7438000000000002</v>
      </c>
      <c r="AK194" s="39">
        <v>8.2545000000000002</v>
      </c>
      <c r="AL194" s="39">
        <v>12.679500000000001</v>
      </c>
      <c r="AM194" s="39">
        <v>169.34049999999999</v>
      </c>
      <c r="AN194" s="39">
        <v>820.23350000000005</v>
      </c>
      <c r="AO194" s="39">
        <v>181.62569999999999</v>
      </c>
      <c r="AP194" s="39">
        <v>153.2696</v>
      </c>
      <c r="AQ194" s="39">
        <v>234.53460000000001</v>
      </c>
      <c r="AR194" s="39">
        <v>33.066099999999999</v>
      </c>
      <c r="AS194" s="39">
        <v>128.35929999999999</v>
      </c>
      <c r="AT194" s="39">
        <v>13.8003</v>
      </c>
      <c r="AU194" s="39">
        <v>56.117400000000004</v>
      </c>
      <c r="AV194" s="39">
        <v>71.2821</v>
      </c>
      <c r="AW194" s="39">
        <v>57.117800000000003</v>
      </c>
      <c r="AX194" s="39">
        <v>12.4628</v>
      </c>
      <c r="AY194" s="39">
        <v>90.421700000000001</v>
      </c>
    </row>
    <row r="195" spans="1:51" x14ac:dyDescent="0.25">
      <c r="A195" s="43">
        <v>42663</v>
      </c>
      <c r="B195" s="39">
        <v>3444.3775000000001</v>
      </c>
      <c r="C195" s="39">
        <v>63.3277</v>
      </c>
      <c r="D195" s="39">
        <v>42.928600000000003</v>
      </c>
      <c r="E195" s="39">
        <v>282.52429999999998</v>
      </c>
      <c r="F195" s="39">
        <v>356.40410000000003</v>
      </c>
      <c r="G195" s="39">
        <v>76.083200000000005</v>
      </c>
      <c r="H195" s="39">
        <v>96.053899999999999</v>
      </c>
      <c r="I195" s="39">
        <v>28.895800000000001</v>
      </c>
      <c r="J195" s="39">
        <v>26.651199999999999</v>
      </c>
      <c r="K195" s="39">
        <v>35.747500000000002</v>
      </c>
      <c r="L195" s="39">
        <v>422.2627</v>
      </c>
      <c r="M195" s="39">
        <v>44.780500000000004</v>
      </c>
      <c r="N195" s="39">
        <v>50.186599999999999</v>
      </c>
      <c r="O195" s="39">
        <v>119.4909</v>
      </c>
      <c r="P195" s="39">
        <v>40.019300000000001</v>
      </c>
      <c r="Q195" s="39">
        <v>8.6008999999999993</v>
      </c>
      <c r="R195" s="39">
        <v>71.119699999999995</v>
      </c>
      <c r="S195" s="39">
        <v>65.063100000000006</v>
      </c>
      <c r="T195" s="39">
        <v>20.018000000000001</v>
      </c>
      <c r="U195" s="39">
        <v>28.880400000000002</v>
      </c>
      <c r="V195" s="39">
        <v>110.083</v>
      </c>
      <c r="W195" s="39">
        <v>90.160899999999998</v>
      </c>
      <c r="X195" s="39">
        <v>56.4754</v>
      </c>
      <c r="Y195" s="39">
        <v>29.910799999999998</v>
      </c>
      <c r="Z195" s="39">
        <v>48.721200000000003</v>
      </c>
      <c r="AA195" s="39">
        <v>47.5426</v>
      </c>
      <c r="AB195" s="39">
        <v>103.36839999999999</v>
      </c>
      <c r="AC195" s="39">
        <v>75.737200000000001</v>
      </c>
      <c r="AD195" s="39">
        <v>33.370899999999999</v>
      </c>
      <c r="AE195" s="39" t="s">
        <v>11</v>
      </c>
      <c r="AF195" s="39">
        <v>61.085099999999997</v>
      </c>
      <c r="AG195" s="39">
        <v>25.9299</v>
      </c>
      <c r="AH195" s="39">
        <v>180.08779999999999</v>
      </c>
      <c r="AI195" s="39">
        <v>11.5009</v>
      </c>
      <c r="AJ195" s="39">
        <v>7.7149000000000001</v>
      </c>
      <c r="AK195" s="39">
        <v>8.2380999999999993</v>
      </c>
      <c r="AL195" s="39">
        <v>12.705</v>
      </c>
      <c r="AM195" s="39">
        <v>169.7106</v>
      </c>
      <c r="AN195" s="39">
        <v>820.60329999999999</v>
      </c>
      <c r="AO195" s="39">
        <v>184.15600000000001</v>
      </c>
      <c r="AP195" s="39">
        <v>153.68049999999999</v>
      </c>
      <c r="AQ195" s="39">
        <v>234.21019999999999</v>
      </c>
      <c r="AR195" s="39">
        <v>32.673999999999999</v>
      </c>
      <c r="AS195" s="39">
        <v>128.69220000000001</v>
      </c>
      <c r="AT195" s="39">
        <v>13.8003</v>
      </c>
      <c r="AU195" s="39">
        <v>55.951099999999997</v>
      </c>
      <c r="AV195" s="39">
        <v>71.586399999999998</v>
      </c>
      <c r="AW195" s="39">
        <v>56.8018</v>
      </c>
      <c r="AX195" s="39">
        <v>12.4628</v>
      </c>
      <c r="AY195" s="39">
        <v>91.950400000000002</v>
      </c>
    </row>
    <row r="196" spans="1:51" x14ac:dyDescent="0.25">
      <c r="A196" s="43">
        <v>42664</v>
      </c>
      <c r="B196" s="39">
        <v>3352.7575000000002</v>
      </c>
      <c r="C196" s="39">
        <v>62.700699999999998</v>
      </c>
      <c r="D196" s="39">
        <v>43.343400000000003</v>
      </c>
      <c r="E196" s="39">
        <v>286.29969999999997</v>
      </c>
      <c r="F196" s="39">
        <v>350.62979999999999</v>
      </c>
      <c r="G196" s="39">
        <v>75.074600000000004</v>
      </c>
      <c r="H196" s="39">
        <v>95.679299999999998</v>
      </c>
      <c r="I196" s="39">
        <v>28.157800000000002</v>
      </c>
      <c r="J196" s="39">
        <v>26.727799999999998</v>
      </c>
      <c r="K196" s="39">
        <v>36.072499999999998</v>
      </c>
      <c r="L196" s="39">
        <v>423.14980000000003</v>
      </c>
      <c r="M196" s="39">
        <v>44.288400000000003</v>
      </c>
      <c r="N196" s="39">
        <v>50.510399999999997</v>
      </c>
      <c r="O196" s="39">
        <v>119.4909</v>
      </c>
      <c r="P196" s="39">
        <v>40.019300000000001</v>
      </c>
      <c r="Q196" s="39">
        <v>8.548</v>
      </c>
      <c r="R196" s="39">
        <v>71.583299999999994</v>
      </c>
      <c r="S196" s="39">
        <v>65.950900000000004</v>
      </c>
      <c r="T196" s="39">
        <v>19.9727</v>
      </c>
      <c r="U196" s="39">
        <v>28.6629</v>
      </c>
      <c r="V196" s="39">
        <v>106.5792</v>
      </c>
      <c r="W196" s="39">
        <v>90.401499999999999</v>
      </c>
      <c r="X196" s="39">
        <v>55.593000000000004</v>
      </c>
      <c r="Y196" s="39">
        <v>29.604900000000001</v>
      </c>
      <c r="Z196" s="39">
        <v>48.5871</v>
      </c>
      <c r="AA196" s="39">
        <v>47.866100000000003</v>
      </c>
      <c r="AB196" s="39">
        <v>102.35639999999999</v>
      </c>
      <c r="AC196" s="39">
        <v>74.545299999999997</v>
      </c>
      <c r="AD196" s="39">
        <v>33.118499999999997</v>
      </c>
      <c r="AE196" s="39" t="s">
        <v>11</v>
      </c>
      <c r="AF196" s="39">
        <v>60.180799999999998</v>
      </c>
      <c r="AG196" s="39">
        <v>25.340599999999998</v>
      </c>
      <c r="AH196" s="39">
        <v>180.08779999999999</v>
      </c>
      <c r="AI196" s="39">
        <v>11.5009</v>
      </c>
      <c r="AJ196" s="39">
        <v>7.7583000000000002</v>
      </c>
      <c r="AK196" s="39">
        <v>8.2380999999999993</v>
      </c>
      <c r="AL196" s="39">
        <v>12.7559</v>
      </c>
      <c r="AM196" s="39">
        <v>169.34049999999999</v>
      </c>
      <c r="AN196" s="39">
        <v>817.64480000000003</v>
      </c>
      <c r="AO196" s="39">
        <v>186.44900000000001</v>
      </c>
      <c r="AP196" s="39">
        <v>152.8587</v>
      </c>
      <c r="AQ196" s="39">
        <v>234.21019999999999</v>
      </c>
      <c r="AR196" s="39">
        <v>32.517200000000003</v>
      </c>
      <c r="AS196" s="39">
        <v>128.8587</v>
      </c>
      <c r="AT196" s="39">
        <v>13.747</v>
      </c>
      <c r="AU196" s="39">
        <v>55.535499999999999</v>
      </c>
      <c r="AV196" s="39">
        <v>70.977800000000002</v>
      </c>
      <c r="AW196" s="39">
        <v>56.564799999999998</v>
      </c>
      <c r="AX196" s="39">
        <v>12.404</v>
      </c>
      <c r="AY196" s="39">
        <v>90.116</v>
      </c>
    </row>
    <row r="197" spans="1:51" x14ac:dyDescent="0.25">
      <c r="A197" s="43">
        <v>42667</v>
      </c>
      <c r="B197" s="39">
        <v>3351.4297000000001</v>
      </c>
      <c r="C197" s="39">
        <v>63.049100000000003</v>
      </c>
      <c r="D197" s="39">
        <v>43.924100000000003</v>
      </c>
      <c r="E197" s="39">
        <v>288.81659999999999</v>
      </c>
      <c r="F197" s="39">
        <v>359.2912</v>
      </c>
      <c r="G197" s="39">
        <v>75.514300000000006</v>
      </c>
      <c r="H197" s="39">
        <v>95.512900000000002</v>
      </c>
      <c r="I197" s="39">
        <v>28.441700000000001</v>
      </c>
      <c r="J197" s="39">
        <v>26.995899999999999</v>
      </c>
      <c r="K197" s="39">
        <v>35.909999999999997</v>
      </c>
      <c r="L197" s="39">
        <v>425.81119999999999</v>
      </c>
      <c r="M197" s="39">
        <v>46.537999999999997</v>
      </c>
      <c r="N197" s="39">
        <v>52.399099999999997</v>
      </c>
      <c r="O197" s="39">
        <v>121.0579</v>
      </c>
      <c r="P197" s="39">
        <v>40.332999999999998</v>
      </c>
      <c r="Q197" s="39">
        <v>8.6538000000000004</v>
      </c>
      <c r="R197" s="39">
        <v>71.768699999999995</v>
      </c>
      <c r="S197" s="39">
        <v>68.799000000000007</v>
      </c>
      <c r="T197" s="39">
        <v>20.516100000000002</v>
      </c>
      <c r="U197" s="39">
        <v>28.979199999999999</v>
      </c>
      <c r="V197" s="39">
        <v>104.29770000000001</v>
      </c>
      <c r="W197" s="39">
        <v>92.566800000000001</v>
      </c>
      <c r="X197" s="39">
        <v>56.051900000000003</v>
      </c>
      <c r="Y197" s="39">
        <v>30.216699999999999</v>
      </c>
      <c r="Z197" s="39">
        <v>49.525399999999998</v>
      </c>
      <c r="AA197" s="39">
        <v>48.6053</v>
      </c>
      <c r="AB197" s="39">
        <v>104.0189</v>
      </c>
      <c r="AC197" s="39">
        <v>72.383700000000005</v>
      </c>
      <c r="AD197" s="39">
        <v>33.401200000000003</v>
      </c>
      <c r="AE197" s="39" t="s">
        <v>11</v>
      </c>
      <c r="AF197" s="39">
        <v>61.331800000000001</v>
      </c>
      <c r="AG197" s="39">
        <v>25.481999999999999</v>
      </c>
      <c r="AH197" s="39">
        <v>181.6386</v>
      </c>
      <c r="AI197" s="39">
        <v>11.6473</v>
      </c>
      <c r="AJ197" s="39">
        <v>7.8738999999999999</v>
      </c>
      <c r="AK197" s="39">
        <v>8.32</v>
      </c>
      <c r="AL197" s="39">
        <v>12.9087</v>
      </c>
      <c r="AM197" s="39">
        <v>170.8211</v>
      </c>
      <c r="AN197" s="39">
        <v>820.60329999999999</v>
      </c>
      <c r="AO197" s="39">
        <v>185.0258</v>
      </c>
      <c r="AP197" s="39">
        <v>154.63929999999999</v>
      </c>
      <c r="AQ197" s="39">
        <v>237.292</v>
      </c>
      <c r="AR197" s="39">
        <v>34.503799999999998</v>
      </c>
      <c r="AS197" s="39">
        <v>130.69</v>
      </c>
      <c r="AT197" s="39">
        <v>14.013500000000001</v>
      </c>
      <c r="AU197" s="39">
        <v>55.576999999999998</v>
      </c>
      <c r="AV197" s="39">
        <v>71.510300000000001</v>
      </c>
      <c r="AW197" s="39">
        <v>59.092799999999997</v>
      </c>
      <c r="AX197" s="39">
        <v>12.580399999999999</v>
      </c>
      <c r="AY197" s="39">
        <v>90.574600000000004</v>
      </c>
    </row>
    <row r="198" spans="1:51" x14ac:dyDescent="0.25">
      <c r="A198" s="43">
        <v>42668</v>
      </c>
      <c r="B198" s="39">
        <v>3320.8897000000002</v>
      </c>
      <c r="C198" s="39">
        <v>63.676099999999998</v>
      </c>
      <c r="D198" s="39">
        <v>43.965499999999999</v>
      </c>
      <c r="E198" s="39">
        <v>287.5582</v>
      </c>
      <c r="F198" s="39">
        <v>360.25360000000001</v>
      </c>
      <c r="G198" s="39">
        <v>76.005600000000001</v>
      </c>
      <c r="H198" s="39">
        <v>101.1313</v>
      </c>
      <c r="I198" s="39">
        <v>28.7255</v>
      </c>
      <c r="J198" s="39">
        <v>27.149000000000001</v>
      </c>
      <c r="K198" s="39">
        <v>36.104999999999997</v>
      </c>
      <c r="L198" s="39">
        <v>427.05309999999997</v>
      </c>
      <c r="M198" s="39">
        <v>48.365699999999997</v>
      </c>
      <c r="N198" s="39">
        <v>52.129300000000001</v>
      </c>
      <c r="O198" s="39">
        <v>120.9796</v>
      </c>
      <c r="P198" s="39">
        <v>40.781199999999998</v>
      </c>
      <c r="Q198" s="39">
        <v>8.7806999999999995</v>
      </c>
      <c r="R198" s="39">
        <v>71.768699999999995</v>
      </c>
      <c r="S198" s="39">
        <v>68.355099999999993</v>
      </c>
      <c r="T198" s="39">
        <v>20.9237</v>
      </c>
      <c r="U198" s="39">
        <v>29.335000000000001</v>
      </c>
      <c r="V198" s="39">
        <v>104.0532</v>
      </c>
      <c r="W198" s="39">
        <v>92.025499999999994</v>
      </c>
      <c r="X198" s="39">
        <v>57.428400000000003</v>
      </c>
      <c r="Y198" s="39">
        <v>31.252199999999998</v>
      </c>
      <c r="Z198" s="39">
        <v>48.989199999999997</v>
      </c>
      <c r="AA198" s="39">
        <v>48.974899999999998</v>
      </c>
      <c r="AB198" s="39">
        <v>105.7538</v>
      </c>
      <c r="AC198" s="39">
        <v>72.504900000000006</v>
      </c>
      <c r="AD198" s="39">
        <v>33.552599999999998</v>
      </c>
      <c r="AE198" s="39" t="s">
        <v>11</v>
      </c>
      <c r="AF198" s="39">
        <v>62.2361</v>
      </c>
      <c r="AG198" s="39">
        <v>25.552700000000002</v>
      </c>
      <c r="AH198" s="39">
        <v>181.44479999999999</v>
      </c>
      <c r="AI198" s="39">
        <v>11.898199999999999</v>
      </c>
      <c r="AJ198" s="39">
        <v>7.8593999999999999</v>
      </c>
      <c r="AK198" s="39">
        <v>8.3035999999999994</v>
      </c>
      <c r="AL198" s="39">
        <v>12.7814</v>
      </c>
      <c r="AM198" s="39">
        <v>170.636</v>
      </c>
      <c r="AN198" s="39">
        <v>825.78060000000005</v>
      </c>
      <c r="AO198" s="39">
        <v>182.89089999999999</v>
      </c>
      <c r="AP198" s="39">
        <v>154.09139999999999</v>
      </c>
      <c r="AQ198" s="39">
        <v>236.9676</v>
      </c>
      <c r="AR198" s="39">
        <v>35.209499999999998</v>
      </c>
      <c r="AS198" s="39">
        <v>130.3571</v>
      </c>
      <c r="AT198" s="39">
        <v>14.12</v>
      </c>
      <c r="AU198" s="39">
        <v>55.493899999999996</v>
      </c>
      <c r="AV198" s="39">
        <v>72.651399999999995</v>
      </c>
      <c r="AW198" s="39">
        <v>62.410899999999998</v>
      </c>
      <c r="AX198" s="39">
        <v>12.6</v>
      </c>
      <c r="AY198" s="39">
        <v>90.345299999999995</v>
      </c>
    </row>
    <row r="199" spans="1:51" x14ac:dyDescent="0.25">
      <c r="A199" s="43">
        <v>42669</v>
      </c>
      <c r="B199" s="39">
        <v>3342.1349</v>
      </c>
      <c r="C199" s="39">
        <v>63.954700000000003</v>
      </c>
      <c r="D199" s="39">
        <v>43.467799999999997</v>
      </c>
      <c r="E199" s="39">
        <v>285.04129999999998</v>
      </c>
      <c r="F199" s="39">
        <v>358.00810000000001</v>
      </c>
      <c r="G199" s="39">
        <v>75.074600000000004</v>
      </c>
      <c r="H199" s="39">
        <v>100.6319</v>
      </c>
      <c r="I199" s="39">
        <v>29.633800000000001</v>
      </c>
      <c r="J199" s="39">
        <v>26.995899999999999</v>
      </c>
      <c r="K199" s="39">
        <v>36.137500000000003</v>
      </c>
      <c r="L199" s="39">
        <v>432.73059999999998</v>
      </c>
      <c r="M199" s="39">
        <v>46.748899999999999</v>
      </c>
      <c r="N199" s="39">
        <v>51.319800000000001</v>
      </c>
      <c r="O199" s="39">
        <v>119.4909</v>
      </c>
      <c r="P199" s="39">
        <v>41.005200000000002</v>
      </c>
      <c r="Q199" s="39">
        <v>8.9817</v>
      </c>
      <c r="R199" s="39">
        <v>72.881399999999999</v>
      </c>
      <c r="S199" s="39">
        <v>68.799000000000007</v>
      </c>
      <c r="T199" s="39">
        <v>20.810500000000001</v>
      </c>
      <c r="U199" s="39">
        <v>28.998999999999999</v>
      </c>
      <c r="V199" s="39">
        <v>103.15689999999999</v>
      </c>
      <c r="W199" s="39">
        <v>91.363900000000001</v>
      </c>
      <c r="X199" s="39">
        <v>57.216700000000003</v>
      </c>
      <c r="Y199" s="39">
        <v>30.4756</v>
      </c>
      <c r="Z199" s="39">
        <v>48.118000000000002</v>
      </c>
      <c r="AA199" s="39">
        <v>48.651499999999999</v>
      </c>
      <c r="AB199" s="39">
        <v>106.0429</v>
      </c>
      <c r="AC199" s="39">
        <v>72.282600000000002</v>
      </c>
      <c r="AD199" s="39">
        <v>33.168900000000001</v>
      </c>
      <c r="AE199" s="39" t="s">
        <v>11</v>
      </c>
      <c r="AF199" s="39">
        <v>61.167299999999997</v>
      </c>
      <c r="AG199" s="39">
        <v>26.165600000000001</v>
      </c>
      <c r="AH199" s="39">
        <v>179.89400000000001</v>
      </c>
      <c r="AI199" s="39">
        <v>11.8773</v>
      </c>
      <c r="AJ199" s="39">
        <v>7.8304999999999998</v>
      </c>
      <c r="AK199" s="39">
        <v>8.3035999999999994</v>
      </c>
      <c r="AL199" s="39">
        <v>12.705</v>
      </c>
      <c r="AM199" s="39">
        <v>169.89570000000001</v>
      </c>
      <c r="AN199" s="39">
        <v>824.30139999999994</v>
      </c>
      <c r="AO199" s="39">
        <v>182.17920000000001</v>
      </c>
      <c r="AP199" s="39">
        <v>153.40649999999999</v>
      </c>
      <c r="AQ199" s="39">
        <v>235.8322</v>
      </c>
      <c r="AR199" s="39">
        <v>34.242400000000004</v>
      </c>
      <c r="AS199" s="39">
        <v>131.18950000000001</v>
      </c>
      <c r="AT199" s="39">
        <v>13.9602</v>
      </c>
      <c r="AU199" s="39">
        <v>55.868000000000002</v>
      </c>
      <c r="AV199" s="39">
        <v>72.194999999999993</v>
      </c>
      <c r="AW199" s="39">
        <v>60.8309</v>
      </c>
      <c r="AX199" s="39">
        <v>12.4236</v>
      </c>
      <c r="AY199" s="39">
        <v>90.650999999999996</v>
      </c>
    </row>
    <row r="200" spans="1:51" x14ac:dyDescent="0.25">
      <c r="A200" s="43">
        <v>42670</v>
      </c>
      <c r="B200" s="39">
        <v>3289.0219999999999</v>
      </c>
      <c r="C200" s="39">
        <v>64.233400000000003</v>
      </c>
      <c r="D200" s="39">
        <v>43.509300000000003</v>
      </c>
      <c r="E200" s="39">
        <v>283.78280000000001</v>
      </c>
      <c r="F200" s="39">
        <v>356.72489999999999</v>
      </c>
      <c r="G200" s="39">
        <v>73.212599999999995</v>
      </c>
      <c r="H200" s="39">
        <v>100.88160000000001</v>
      </c>
      <c r="I200" s="39">
        <v>28.839099999999998</v>
      </c>
      <c r="J200" s="39">
        <v>26.957599999999999</v>
      </c>
      <c r="K200" s="39">
        <v>35.942500000000003</v>
      </c>
      <c r="L200" s="39">
        <v>405.40769999999998</v>
      </c>
      <c r="M200" s="39">
        <v>46.256799999999998</v>
      </c>
      <c r="N200" s="39">
        <v>50.726199999999999</v>
      </c>
      <c r="O200" s="39">
        <v>120.3528</v>
      </c>
      <c r="P200" s="39">
        <v>41.072499999999998</v>
      </c>
      <c r="Q200" s="39">
        <v>8.8758999999999997</v>
      </c>
      <c r="R200" s="39">
        <v>75.106800000000007</v>
      </c>
      <c r="S200" s="39">
        <v>69.723699999999994</v>
      </c>
      <c r="T200" s="39">
        <v>20.7652</v>
      </c>
      <c r="U200" s="39">
        <v>29.058299999999999</v>
      </c>
      <c r="V200" s="39">
        <v>102.831</v>
      </c>
      <c r="W200" s="39">
        <v>89.439099999999996</v>
      </c>
      <c r="X200" s="39">
        <v>57.322600000000001</v>
      </c>
      <c r="Y200" s="39">
        <v>30.5227</v>
      </c>
      <c r="Z200" s="39">
        <v>47.715899999999998</v>
      </c>
      <c r="AA200" s="39">
        <v>48.559100000000001</v>
      </c>
      <c r="AB200" s="39">
        <v>105.39239999999999</v>
      </c>
      <c r="AC200" s="39">
        <v>72.5655</v>
      </c>
      <c r="AD200" s="39">
        <v>33.199199999999998</v>
      </c>
      <c r="AE200" s="39" t="s">
        <v>11</v>
      </c>
      <c r="AF200" s="39">
        <v>61.825099999999999</v>
      </c>
      <c r="AG200" s="39">
        <v>25.717700000000001</v>
      </c>
      <c r="AH200" s="39">
        <v>179.70009999999999</v>
      </c>
      <c r="AI200" s="39">
        <v>11.7936</v>
      </c>
      <c r="AJ200" s="39">
        <v>7.7872000000000003</v>
      </c>
      <c r="AK200" s="39">
        <v>8.2872000000000003</v>
      </c>
      <c r="AL200" s="39">
        <v>12.679500000000001</v>
      </c>
      <c r="AM200" s="39">
        <v>169.15539999999999</v>
      </c>
      <c r="AN200" s="39">
        <v>816.16560000000004</v>
      </c>
      <c r="AO200" s="39">
        <v>182.9699</v>
      </c>
      <c r="AP200" s="39">
        <v>152.9956</v>
      </c>
      <c r="AQ200" s="39">
        <v>235.67</v>
      </c>
      <c r="AR200" s="39">
        <v>33.615000000000002</v>
      </c>
      <c r="AS200" s="39">
        <v>131.35599999999999</v>
      </c>
      <c r="AT200" s="39">
        <v>13.9602</v>
      </c>
      <c r="AU200" s="39">
        <v>55.493899999999996</v>
      </c>
      <c r="AV200" s="39">
        <v>71.586399999999998</v>
      </c>
      <c r="AW200" s="39">
        <v>59.803899999999999</v>
      </c>
      <c r="AX200" s="39">
        <v>12.443199999999999</v>
      </c>
      <c r="AY200" s="39">
        <v>90.803899999999999</v>
      </c>
    </row>
    <row r="201" spans="1:51" x14ac:dyDescent="0.25">
      <c r="A201" s="43">
        <v>42671</v>
      </c>
      <c r="B201" s="39">
        <v>3286.3663000000001</v>
      </c>
      <c r="C201" s="39">
        <v>63.606400000000001</v>
      </c>
      <c r="D201" s="39">
        <v>42.182000000000002</v>
      </c>
      <c r="E201" s="39">
        <v>281.89510000000001</v>
      </c>
      <c r="F201" s="39">
        <v>357.04570000000001</v>
      </c>
      <c r="G201" s="39">
        <v>70.626499999999993</v>
      </c>
      <c r="H201" s="39">
        <v>99.050399999999996</v>
      </c>
      <c r="I201" s="39">
        <v>28.0443</v>
      </c>
      <c r="J201" s="39">
        <v>26.881</v>
      </c>
      <c r="K201" s="39">
        <v>35.227600000000002</v>
      </c>
      <c r="L201" s="39">
        <v>399.02050000000003</v>
      </c>
      <c r="M201" s="39">
        <v>46.678600000000003</v>
      </c>
      <c r="N201" s="39">
        <v>50.240600000000001</v>
      </c>
      <c r="O201" s="39">
        <v>119.6476</v>
      </c>
      <c r="P201" s="39">
        <v>41.386200000000002</v>
      </c>
      <c r="Q201" s="39">
        <v>8.6432000000000002</v>
      </c>
      <c r="R201" s="39">
        <v>74.457800000000006</v>
      </c>
      <c r="S201" s="39">
        <v>68.355099999999993</v>
      </c>
      <c r="T201" s="39">
        <v>20.493500000000001</v>
      </c>
      <c r="U201" s="39">
        <v>29.256</v>
      </c>
      <c r="V201" s="39">
        <v>101.28279999999999</v>
      </c>
      <c r="W201" s="39">
        <v>89.379000000000005</v>
      </c>
      <c r="X201" s="39">
        <v>56.828400000000002</v>
      </c>
      <c r="Y201" s="39">
        <v>30.381499999999999</v>
      </c>
      <c r="Z201" s="39">
        <v>47.380800000000001</v>
      </c>
      <c r="AA201" s="39">
        <v>48.143300000000004</v>
      </c>
      <c r="AB201" s="39">
        <v>103.6575</v>
      </c>
      <c r="AC201" s="39">
        <v>72.060400000000001</v>
      </c>
      <c r="AD201" s="39">
        <v>33.047800000000002</v>
      </c>
      <c r="AE201" s="39" t="s">
        <v>11</v>
      </c>
      <c r="AF201" s="39">
        <v>60.262999999999998</v>
      </c>
      <c r="AG201" s="39">
        <v>25.2227</v>
      </c>
      <c r="AH201" s="39">
        <v>180.47550000000001</v>
      </c>
      <c r="AI201" s="39">
        <v>11.71</v>
      </c>
      <c r="AJ201" s="39">
        <v>7.7583000000000002</v>
      </c>
      <c r="AK201" s="39">
        <v>8.2217000000000002</v>
      </c>
      <c r="AL201" s="39">
        <v>12.7559</v>
      </c>
      <c r="AM201" s="39">
        <v>169.7106</v>
      </c>
      <c r="AN201" s="39">
        <v>798.41480000000001</v>
      </c>
      <c r="AO201" s="39">
        <v>184.86760000000001</v>
      </c>
      <c r="AP201" s="39">
        <v>152.3108</v>
      </c>
      <c r="AQ201" s="39">
        <v>235.8322</v>
      </c>
      <c r="AR201" s="39">
        <v>33.484299999999998</v>
      </c>
      <c r="AS201" s="39">
        <v>129.85759999999999</v>
      </c>
      <c r="AT201" s="39">
        <v>13.8003</v>
      </c>
      <c r="AU201" s="39">
        <v>56.117400000000004</v>
      </c>
      <c r="AV201" s="39">
        <v>73.183899999999994</v>
      </c>
      <c r="AW201" s="39">
        <v>59.882899999999999</v>
      </c>
      <c r="AX201" s="39">
        <v>12.325699999999999</v>
      </c>
      <c r="AY201" s="39">
        <v>90.803899999999999</v>
      </c>
    </row>
    <row r="202" spans="1:51" x14ac:dyDescent="0.25">
      <c r="A202" s="43">
        <v>42674</v>
      </c>
      <c r="B202" s="39">
        <v>3308.9393</v>
      </c>
      <c r="C202" s="39">
        <v>63.954700000000003</v>
      </c>
      <c r="D202" s="39">
        <v>42.0991</v>
      </c>
      <c r="E202" s="39">
        <v>287.5582</v>
      </c>
      <c r="F202" s="39">
        <v>361.21600000000001</v>
      </c>
      <c r="G202" s="39">
        <v>72.152299999999997</v>
      </c>
      <c r="H202" s="39">
        <v>99.424899999999994</v>
      </c>
      <c r="I202" s="39">
        <v>28.101099999999999</v>
      </c>
      <c r="J202" s="39">
        <v>27.378799999999998</v>
      </c>
      <c r="K202" s="39">
        <v>35.390099999999997</v>
      </c>
      <c r="L202" s="39">
        <v>406.29480000000001</v>
      </c>
      <c r="M202" s="39">
        <v>46.889499999999998</v>
      </c>
      <c r="N202" s="39">
        <v>50.240600000000001</v>
      </c>
      <c r="O202" s="39">
        <v>120.5095</v>
      </c>
      <c r="P202" s="39">
        <v>42.708199999999998</v>
      </c>
      <c r="Q202" s="39">
        <v>8.4209999999999994</v>
      </c>
      <c r="R202" s="39">
        <v>75.848600000000005</v>
      </c>
      <c r="S202" s="39">
        <v>68.762</v>
      </c>
      <c r="T202" s="39">
        <v>20.6294</v>
      </c>
      <c r="U202" s="39">
        <v>29.928100000000001</v>
      </c>
      <c r="V202" s="39">
        <v>102.66800000000001</v>
      </c>
      <c r="W202" s="39">
        <v>88.476799999999997</v>
      </c>
      <c r="X202" s="39">
        <v>56.722499999999997</v>
      </c>
      <c r="Y202" s="39">
        <v>30.357900000000001</v>
      </c>
      <c r="Z202" s="39">
        <v>47.514899999999997</v>
      </c>
      <c r="AA202" s="39">
        <v>49.067300000000003</v>
      </c>
      <c r="AB202" s="39">
        <v>103.7298</v>
      </c>
      <c r="AC202" s="39">
        <v>72.1614</v>
      </c>
      <c r="AD202" s="39">
        <v>33.189100000000003</v>
      </c>
      <c r="AE202" s="39" t="s">
        <v>11</v>
      </c>
      <c r="AF202" s="39">
        <v>59.523099999999999</v>
      </c>
      <c r="AG202" s="39">
        <v>25.152000000000001</v>
      </c>
      <c r="AH202" s="39">
        <v>178.34309999999999</v>
      </c>
      <c r="AI202" s="39">
        <v>11.7309</v>
      </c>
      <c r="AJ202" s="39">
        <v>7.7583000000000002</v>
      </c>
      <c r="AK202" s="39">
        <v>8.2052999999999994</v>
      </c>
      <c r="AL202" s="39">
        <v>12.7559</v>
      </c>
      <c r="AM202" s="39">
        <v>169.34049999999999</v>
      </c>
      <c r="AN202" s="39">
        <v>796.93560000000002</v>
      </c>
      <c r="AO202" s="39">
        <v>187.2397</v>
      </c>
      <c r="AP202" s="39">
        <v>151.8999</v>
      </c>
      <c r="AQ202" s="39">
        <v>231.29069999999999</v>
      </c>
      <c r="AR202" s="39">
        <v>33.04</v>
      </c>
      <c r="AS202" s="39">
        <v>131.18950000000001</v>
      </c>
      <c r="AT202" s="39">
        <v>13.8003</v>
      </c>
      <c r="AU202" s="39">
        <v>54.953499999999998</v>
      </c>
      <c r="AV202" s="39">
        <v>72.955699999999993</v>
      </c>
      <c r="AW202" s="39">
        <v>59.724899999999998</v>
      </c>
      <c r="AX202" s="39">
        <v>12.2277</v>
      </c>
      <c r="AY202" s="39">
        <v>90.192400000000006</v>
      </c>
    </row>
    <row r="203" spans="1:51" x14ac:dyDescent="0.25">
      <c r="A203" s="43">
        <v>42675</v>
      </c>
      <c r="B203" s="39">
        <v>3424.4600999999998</v>
      </c>
      <c r="C203" s="39">
        <v>63.676099999999998</v>
      </c>
      <c r="D203" s="39">
        <v>42.555300000000003</v>
      </c>
      <c r="E203" s="39">
        <v>285.04129999999998</v>
      </c>
      <c r="F203" s="39">
        <v>365.7072</v>
      </c>
      <c r="G203" s="39">
        <v>75.178100000000001</v>
      </c>
      <c r="H203" s="39">
        <v>100.92319999999999</v>
      </c>
      <c r="I203" s="39">
        <v>29.6906</v>
      </c>
      <c r="J203" s="39">
        <v>27.8766</v>
      </c>
      <c r="K203" s="39">
        <v>36.137500000000003</v>
      </c>
      <c r="L203" s="39">
        <v>404.5206</v>
      </c>
      <c r="M203" s="39">
        <v>46.748899999999999</v>
      </c>
      <c r="N203" s="39">
        <v>50.348500000000001</v>
      </c>
      <c r="O203" s="39">
        <v>120.9796</v>
      </c>
      <c r="P203" s="39">
        <v>42.573700000000002</v>
      </c>
      <c r="Q203" s="39">
        <v>8.6113999999999997</v>
      </c>
      <c r="R203" s="39">
        <v>75.755899999999997</v>
      </c>
      <c r="S203" s="39">
        <v>68.983900000000006</v>
      </c>
      <c r="T203" s="39">
        <v>20.697299999999998</v>
      </c>
      <c r="U203" s="39">
        <v>30.363</v>
      </c>
      <c r="V203" s="39">
        <v>101.8532</v>
      </c>
      <c r="W203" s="39">
        <v>89.379000000000005</v>
      </c>
      <c r="X203" s="39">
        <v>57.181399999999996</v>
      </c>
      <c r="Y203" s="39">
        <v>30.499099999999999</v>
      </c>
      <c r="Z203" s="39">
        <v>48.252000000000002</v>
      </c>
      <c r="AA203" s="39">
        <v>49.714199999999998</v>
      </c>
      <c r="AB203" s="39">
        <v>104.1635</v>
      </c>
      <c r="AC203" s="39">
        <v>73.110900000000001</v>
      </c>
      <c r="AD203" s="39">
        <v>36.511099999999999</v>
      </c>
      <c r="AE203" s="39" t="s">
        <v>11</v>
      </c>
      <c r="AF203" s="39">
        <v>60.838500000000003</v>
      </c>
      <c r="AG203" s="39">
        <v>25.340599999999998</v>
      </c>
      <c r="AH203" s="39">
        <v>178.53700000000001</v>
      </c>
      <c r="AI203" s="39">
        <v>11.7727</v>
      </c>
      <c r="AJ203" s="39">
        <v>7.7727000000000004</v>
      </c>
      <c r="AK203" s="39">
        <v>8.2052999999999994</v>
      </c>
      <c r="AL203" s="39">
        <v>12.730399999999999</v>
      </c>
      <c r="AM203" s="39">
        <v>169.89570000000001</v>
      </c>
      <c r="AN203" s="39">
        <v>801.74310000000003</v>
      </c>
      <c r="AO203" s="39">
        <v>186.05369999999999</v>
      </c>
      <c r="AP203" s="39">
        <v>152.3108</v>
      </c>
      <c r="AQ203" s="39">
        <v>231.4529</v>
      </c>
      <c r="AR203" s="39">
        <v>32.8309</v>
      </c>
      <c r="AS203" s="39">
        <v>134.6857</v>
      </c>
      <c r="AT203" s="39">
        <v>13.8536</v>
      </c>
      <c r="AU203" s="39">
        <v>54.621000000000002</v>
      </c>
      <c r="AV203" s="39">
        <v>72.651399999999995</v>
      </c>
      <c r="AW203" s="39">
        <v>59.724899999999998</v>
      </c>
      <c r="AX203" s="39">
        <v>12.443199999999999</v>
      </c>
      <c r="AY203" s="39">
        <v>89.733800000000002</v>
      </c>
    </row>
    <row r="204" spans="1:51" x14ac:dyDescent="0.25">
      <c r="A204" s="43">
        <v>42676</v>
      </c>
      <c r="B204" s="39">
        <v>3306.2837</v>
      </c>
      <c r="C204" s="39">
        <v>62.770400000000002</v>
      </c>
      <c r="D204" s="39">
        <v>41.559899999999999</v>
      </c>
      <c r="E204" s="39">
        <v>283.15359999999998</v>
      </c>
      <c r="F204" s="39">
        <v>357.36649999999997</v>
      </c>
      <c r="G204" s="39">
        <v>75.514300000000006</v>
      </c>
      <c r="H204" s="39">
        <v>101.7139</v>
      </c>
      <c r="I204" s="39">
        <v>28.328099999999999</v>
      </c>
      <c r="J204" s="39">
        <v>27.8</v>
      </c>
      <c r="K204" s="39">
        <v>35.617600000000003</v>
      </c>
      <c r="L204" s="39">
        <v>401.68189999999998</v>
      </c>
      <c r="M204" s="39">
        <v>45.413200000000003</v>
      </c>
      <c r="N204" s="39">
        <v>50.186599999999999</v>
      </c>
      <c r="O204" s="39">
        <v>121.0579</v>
      </c>
      <c r="P204" s="39">
        <v>42.349699999999999</v>
      </c>
      <c r="Q204" s="39">
        <v>8.4845000000000006</v>
      </c>
      <c r="R204" s="39">
        <v>74.643199999999993</v>
      </c>
      <c r="S204" s="39">
        <v>70.056600000000003</v>
      </c>
      <c r="T204" s="39">
        <v>20.221800000000002</v>
      </c>
      <c r="U204" s="39">
        <v>31.548999999999999</v>
      </c>
      <c r="V204" s="39">
        <v>100.3865</v>
      </c>
      <c r="W204" s="39">
        <v>88.536900000000003</v>
      </c>
      <c r="X204" s="39">
        <v>56.9343</v>
      </c>
      <c r="Y204" s="39">
        <v>30.3109</v>
      </c>
      <c r="Z204" s="39">
        <v>47.313800000000001</v>
      </c>
      <c r="AA204" s="39">
        <v>49.575600000000001</v>
      </c>
      <c r="AB204" s="39">
        <v>104.95869999999999</v>
      </c>
      <c r="AC204" s="39">
        <v>72.807900000000004</v>
      </c>
      <c r="AD204" s="39">
        <v>36.248600000000003</v>
      </c>
      <c r="AE204" s="39" t="s">
        <v>11</v>
      </c>
      <c r="AF204" s="39">
        <v>61.331800000000001</v>
      </c>
      <c r="AG204" s="39">
        <v>24.774799999999999</v>
      </c>
      <c r="AH204" s="39">
        <v>177.5677</v>
      </c>
      <c r="AI204" s="39">
        <v>11.605399999999999</v>
      </c>
      <c r="AJ204" s="39">
        <v>7.6860999999999997</v>
      </c>
      <c r="AK204" s="39">
        <v>8.1397999999999993</v>
      </c>
      <c r="AL204" s="39">
        <v>12.6031</v>
      </c>
      <c r="AM204" s="39">
        <v>168.6002</v>
      </c>
      <c r="AN204" s="39">
        <v>792.49789999999996</v>
      </c>
      <c r="AO204" s="39">
        <v>183.9188</v>
      </c>
      <c r="AP204" s="39">
        <v>150.94110000000001</v>
      </c>
      <c r="AQ204" s="39">
        <v>230.15539999999999</v>
      </c>
      <c r="AR204" s="39">
        <v>32.569499999999998</v>
      </c>
      <c r="AS204" s="39">
        <v>133.18729999999999</v>
      </c>
      <c r="AT204" s="39">
        <v>13.6938</v>
      </c>
      <c r="AU204" s="39">
        <v>53.581699999999998</v>
      </c>
      <c r="AV204" s="39">
        <v>71.890699999999995</v>
      </c>
      <c r="AW204" s="39">
        <v>58.144799999999996</v>
      </c>
      <c r="AX204" s="39">
        <v>12.2865</v>
      </c>
      <c r="AY204" s="39">
        <v>89.5809</v>
      </c>
    </row>
    <row r="205" spans="1:51" x14ac:dyDescent="0.25">
      <c r="A205" s="43">
        <v>42677</v>
      </c>
      <c r="B205" s="39">
        <v>3302.3002000000001</v>
      </c>
      <c r="C205" s="39">
        <v>62.631</v>
      </c>
      <c r="D205" s="39">
        <v>41.6843</v>
      </c>
      <c r="E205" s="39">
        <v>283.15359999999998</v>
      </c>
      <c r="F205" s="39">
        <v>357.04570000000001</v>
      </c>
      <c r="G205" s="39">
        <v>78.358999999999995</v>
      </c>
      <c r="H205" s="39">
        <v>102.5879</v>
      </c>
      <c r="I205" s="39">
        <v>28.157800000000002</v>
      </c>
      <c r="J205" s="39">
        <v>29.1785</v>
      </c>
      <c r="K205" s="39">
        <v>36.202500000000001</v>
      </c>
      <c r="L205" s="39">
        <v>399.02050000000003</v>
      </c>
      <c r="M205" s="39">
        <v>45.202300000000001</v>
      </c>
      <c r="N205" s="39">
        <v>50.132599999999996</v>
      </c>
      <c r="O205" s="39">
        <v>121.76309999999999</v>
      </c>
      <c r="P205" s="39">
        <v>41.789499999999997</v>
      </c>
      <c r="Q205" s="39">
        <v>8.5056999999999992</v>
      </c>
      <c r="R205" s="39">
        <v>74.5505</v>
      </c>
      <c r="S205" s="39">
        <v>70.537499999999994</v>
      </c>
      <c r="T205" s="39">
        <v>20.380299999999998</v>
      </c>
      <c r="U205" s="39">
        <v>32.122300000000003</v>
      </c>
      <c r="V205" s="39">
        <v>100.8754</v>
      </c>
      <c r="W205" s="39">
        <v>88.597099999999998</v>
      </c>
      <c r="X205" s="39">
        <v>56.899000000000001</v>
      </c>
      <c r="Y205" s="39">
        <v>30.616800000000001</v>
      </c>
      <c r="Z205" s="39">
        <v>47.380800000000001</v>
      </c>
      <c r="AA205" s="39">
        <v>49.667999999999999</v>
      </c>
      <c r="AB205" s="39">
        <v>104.8141</v>
      </c>
      <c r="AC205" s="39">
        <v>73.272499999999994</v>
      </c>
      <c r="AD205" s="39">
        <v>36.420200000000001</v>
      </c>
      <c r="AE205" s="39" t="s">
        <v>11</v>
      </c>
      <c r="AF205" s="39">
        <v>61.414000000000001</v>
      </c>
      <c r="AG205" s="39">
        <v>24.939800000000002</v>
      </c>
      <c r="AH205" s="39">
        <v>178.14930000000001</v>
      </c>
      <c r="AI205" s="39">
        <v>11.6473</v>
      </c>
      <c r="AJ205" s="39">
        <v>7.7149000000000001</v>
      </c>
      <c r="AK205" s="39">
        <v>8.1562000000000001</v>
      </c>
      <c r="AL205" s="39">
        <v>12.6031</v>
      </c>
      <c r="AM205" s="39">
        <v>168.78530000000001</v>
      </c>
      <c r="AN205" s="39">
        <v>795.45640000000003</v>
      </c>
      <c r="AO205" s="39">
        <v>184.5513</v>
      </c>
      <c r="AP205" s="39">
        <v>151.078</v>
      </c>
      <c r="AQ205" s="39">
        <v>231.4529</v>
      </c>
      <c r="AR205" s="39">
        <v>32.909300000000002</v>
      </c>
      <c r="AS205" s="39">
        <v>136.01750000000001</v>
      </c>
      <c r="AT205" s="39">
        <v>13.6938</v>
      </c>
      <c r="AU205" s="39">
        <v>53.498600000000003</v>
      </c>
      <c r="AV205" s="39">
        <v>72.271000000000001</v>
      </c>
      <c r="AW205" s="39">
        <v>58.065800000000003</v>
      </c>
      <c r="AX205" s="39">
        <v>12.384399999999999</v>
      </c>
      <c r="AY205" s="39">
        <v>89.657399999999996</v>
      </c>
    </row>
    <row r="206" spans="1:51" x14ac:dyDescent="0.25">
      <c r="A206" s="43">
        <v>42678</v>
      </c>
      <c r="B206" s="39">
        <v>3265.1210999999998</v>
      </c>
      <c r="C206" s="39">
        <v>61.864699999999999</v>
      </c>
      <c r="D206" s="39">
        <v>42.057600000000001</v>
      </c>
      <c r="E206" s="39">
        <v>284.41199999999998</v>
      </c>
      <c r="F206" s="39">
        <v>353.1961</v>
      </c>
      <c r="G206" s="39">
        <v>82.082999999999998</v>
      </c>
      <c r="H206" s="39">
        <v>102.04689999999999</v>
      </c>
      <c r="I206" s="39">
        <v>27.8172</v>
      </c>
      <c r="J206" s="39">
        <v>29.063600000000001</v>
      </c>
      <c r="K206" s="39">
        <v>36.365000000000002</v>
      </c>
      <c r="L206" s="39">
        <v>397.77859999999998</v>
      </c>
      <c r="M206" s="39">
        <v>45.764699999999998</v>
      </c>
      <c r="N206" s="39">
        <v>49.107300000000002</v>
      </c>
      <c r="O206" s="39">
        <v>121.29300000000001</v>
      </c>
      <c r="P206" s="39">
        <v>42.148000000000003</v>
      </c>
      <c r="Q206" s="39">
        <v>8.4527999999999999</v>
      </c>
      <c r="R206" s="39">
        <v>76.683099999999996</v>
      </c>
      <c r="S206" s="39">
        <v>69.353800000000007</v>
      </c>
      <c r="T206" s="39">
        <v>20.4482</v>
      </c>
      <c r="U206" s="39">
        <v>31.6478</v>
      </c>
      <c r="V206" s="39">
        <v>101.0384</v>
      </c>
      <c r="W206" s="39">
        <v>88.356499999999997</v>
      </c>
      <c r="X206" s="39">
        <v>56.5107</v>
      </c>
      <c r="Y206" s="39">
        <v>30.805099999999999</v>
      </c>
      <c r="Z206" s="39">
        <v>47.1128</v>
      </c>
      <c r="AA206" s="39">
        <v>49.6218</v>
      </c>
      <c r="AB206" s="39">
        <v>103.51300000000001</v>
      </c>
      <c r="AC206" s="39">
        <v>73.373599999999996</v>
      </c>
      <c r="AD206" s="39">
        <v>37.278500000000001</v>
      </c>
      <c r="AE206" s="39" t="s">
        <v>11</v>
      </c>
      <c r="AF206" s="39">
        <v>61.167299999999997</v>
      </c>
      <c r="AG206" s="39">
        <v>25.8827</v>
      </c>
      <c r="AH206" s="39">
        <v>177.5677</v>
      </c>
      <c r="AI206" s="39">
        <v>11.668200000000001</v>
      </c>
      <c r="AJ206" s="39">
        <v>7.7004999999999999</v>
      </c>
      <c r="AK206" s="39">
        <v>8.1234000000000002</v>
      </c>
      <c r="AL206" s="39">
        <v>12.5777</v>
      </c>
      <c r="AM206" s="39">
        <v>168.04499999999999</v>
      </c>
      <c r="AN206" s="39">
        <v>794.34690000000001</v>
      </c>
      <c r="AO206" s="39">
        <v>183.4443</v>
      </c>
      <c r="AP206" s="39">
        <v>152.1738</v>
      </c>
      <c r="AQ206" s="39">
        <v>230.3176</v>
      </c>
      <c r="AR206" s="39">
        <v>33.013800000000003</v>
      </c>
      <c r="AS206" s="39">
        <v>135.01859999999999</v>
      </c>
      <c r="AT206" s="39">
        <v>13.6938</v>
      </c>
      <c r="AU206" s="39">
        <v>53.831200000000003</v>
      </c>
      <c r="AV206" s="39">
        <v>71.434200000000004</v>
      </c>
      <c r="AW206" s="39">
        <v>58.776800000000001</v>
      </c>
      <c r="AX206" s="39">
        <v>12.2865</v>
      </c>
      <c r="AY206" s="39">
        <v>89.657399999999996</v>
      </c>
    </row>
    <row r="207" spans="1:51" x14ac:dyDescent="0.25">
      <c r="A207" s="43">
        <v>42681</v>
      </c>
      <c r="B207" s="39">
        <v>3208.0246000000002</v>
      </c>
      <c r="C207" s="39">
        <v>62.213000000000001</v>
      </c>
      <c r="D207" s="39">
        <v>41.5184</v>
      </c>
      <c r="E207" s="39">
        <v>284.41199999999998</v>
      </c>
      <c r="F207" s="39">
        <v>360.25360000000001</v>
      </c>
      <c r="G207" s="39">
        <v>78.669300000000007</v>
      </c>
      <c r="H207" s="39">
        <v>104.4607</v>
      </c>
      <c r="I207" s="39">
        <v>27.5901</v>
      </c>
      <c r="J207" s="39">
        <v>29.4849</v>
      </c>
      <c r="K207" s="39">
        <v>36.982500000000002</v>
      </c>
      <c r="L207" s="39">
        <v>394.76240000000001</v>
      </c>
      <c r="M207" s="39">
        <v>49.420200000000001</v>
      </c>
      <c r="N207" s="39">
        <v>50.510399999999997</v>
      </c>
      <c r="O207" s="39">
        <v>118.94240000000001</v>
      </c>
      <c r="P207" s="39">
        <v>43.089100000000002</v>
      </c>
      <c r="Q207" s="39">
        <v>8.8336000000000006</v>
      </c>
      <c r="R207" s="39">
        <v>76.775899999999993</v>
      </c>
      <c r="S207" s="39">
        <v>69.279899999999998</v>
      </c>
      <c r="T207" s="39">
        <v>20.7652</v>
      </c>
      <c r="U207" s="39">
        <v>31.292000000000002</v>
      </c>
      <c r="V207" s="39">
        <v>99.734700000000004</v>
      </c>
      <c r="W207" s="39">
        <v>88.597099999999998</v>
      </c>
      <c r="X207" s="39">
        <v>55.8401</v>
      </c>
      <c r="Y207" s="39">
        <v>30.4285</v>
      </c>
      <c r="Z207" s="39">
        <v>47.581899999999997</v>
      </c>
      <c r="AA207" s="39">
        <v>48.974899999999998</v>
      </c>
      <c r="AB207" s="39">
        <v>103.44070000000001</v>
      </c>
      <c r="AC207" s="39">
        <v>73.030100000000004</v>
      </c>
      <c r="AD207" s="39">
        <v>36.935200000000002</v>
      </c>
      <c r="AE207" s="39" t="s">
        <v>11</v>
      </c>
      <c r="AF207" s="39">
        <v>61.167299999999997</v>
      </c>
      <c r="AG207" s="39">
        <v>26.566299999999998</v>
      </c>
      <c r="AH207" s="39">
        <v>177.5677</v>
      </c>
      <c r="AI207" s="39">
        <v>11.898199999999999</v>
      </c>
      <c r="AJ207" s="39">
        <v>7.7149000000000001</v>
      </c>
      <c r="AK207" s="39">
        <v>8.1397999999999993</v>
      </c>
      <c r="AL207" s="39">
        <v>12.6031</v>
      </c>
      <c r="AM207" s="39">
        <v>168.04499999999999</v>
      </c>
      <c r="AN207" s="39">
        <v>787.32060000000001</v>
      </c>
      <c r="AO207" s="39">
        <v>183.4443</v>
      </c>
      <c r="AP207" s="39">
        <v>151.6259</v>
      </c>
      <c r="AQ207" s="39">
        <v>230.96629999999999</v>
      </c>
      <c r="AR207" s="39">
        <v>33.745699999999999</v>
      </c>
      <c r="AS207" s="39">
        <v>132.02189999999999</v>
      </c>
      <c r="AT207" s="39">
        <v>14.013500000000001</v>
      </c>
      <c r="AU207" s="39">
        <v>54.621000000000002</v>
      </c>
      <c r="AV207" s="39">
        <v>71.434200000000004</v>
      </c>
      <c r="AW207" s="39">
        <v>60.672899999999998</v>
      </c>
      <c r="AX207" s="39">
        <v>12.5412</v>
      </c>
      <c r="AY207" s="39">
        <v>89.427999999999997</v>
      </c>
    </row>
    <row r="208" spans="1:51" x14ac:dyDescent="0.25">
      <c r="A208" s="43">
        <v>42682</v>
      </c>
      <c r="B208" s="39">
        <v>3215.9915999999998</v>
      </c>
      <c r="C208" s="39">
        <v>63.606400000000001</v>
      </c>
      <c r="D208" s="39">
        <v>41.642800000000001</v>
      </c>
      <c r="E208" s="39">
        <v>285.6705</v>
      </c>
      <c r="F208" s="39">
        <v>358.00810000000001</v>
      </c>
      <c r="G208" s="39">
        <v>79.677899999999994</v>
      </c>
      <c r="H208" s="39">
        <v>104.8353</v>
      </c>
      <c r="I208" s="39">
        <v>27.5334</v>
      </c>
      <c r="J208" s="39">
        <v>29.676300000000001</v>
      </c>
      <c r="K208" s="39">
        <v>36.852499999999999</v>
      </c>
      <c r="L208" s="39">
        <v>399.19799999999998</v>
      </c>
      <c r="M208" s="39">
        <v>47.662700000000001</v>
      </c>
      <c r="N208" s="39">
        <v>51.805500000000002</v>
      </c>
      <c r="O208" s="39">
        <v>119.33410000000001</v>
      </c>
      <c r="P208" s="39">
        <v>43.223500000000001</v>
      </c>
      <c r="Q208" s="39">
        <v>8.6432000000000002</v>
      </c>
      <c r="R208" s="39">
        <v>77.7958</v>
      </c>
      <c r="S208" s="39">
        <v>69.686700000000002</v>
      </c>
      <c r="T208" s="39">
        <v>20.697299999999998</v>
      </c>
      <c r="U208" s="39">
        <v>31.6083</v>
      </c>
      <c r="V208" s="39">
        <v>99.897599999999997</v>
      </c>
      <c r="W208" s="39">
        <v>89.318799999999996</v>
      </c>
      <c r="X208" s="39">
        <v>56.369500000000002</v>
      </c>
      <c r="Y208" s="39">
        <v>31.0639</v>
      </c>
      <c r="Z208" s="39">
        <v>47.715899999999998</v>
      </c>
      <c r="AA208" s="39">
        <v>49.760399999999997</v>
      </c>
      <c r="AB208" s="39">
        <v>102.93470000000001</v>
      </c>
      <c r="AC208" s="39">
        <v>72.929100000000005</v>
      </c>
      <c r="AD208" s="39">
        <v>37.1068</v>
      </c>
      <c r="AE208" s="39" t="s">
        <v>11</v>
      </c>
      <c r="AF208" s="39">
        <v>61.742800000000003</v>
      </c>
      <c r="AG208" s="39">
        <v>26.2363</v>
      </c>
      <c r="AH208" s="39">
        <v>177.76159999999999</v>
      </c>
      <c r="AI208" s="39">
        <v>11.856400000000001</v>
      </c>
      <c r="AJ208" s="39">
        <v>7.7294</v>
      </c>
      <c r="AK208" s="39">
        <v>8.1562000000000001</v>
      </c>
      <c r="AL208" s="39">
        <v>12.6541</v>
      </c>
      <c r="AM208" s="39">
        <v>168.04499999999999</v>
      </c>
      <c r="AN208" s="39">
        <v>781.03390000000002</v>
      </c>
      <c r="AO208" s="39">
        <v>186.60720000000001</v>
      </c>
      <c r="AP208" s="39">
        <v>151.7629</v>
      </c>
      <c r="AQ208" s="39">
        <v>231.29069999999999</v>
      </c>
      <c r="AR208" s="39">
        <v>33.275199999999998</v>
      </c>
      <c r="AS208" s="39">
        <v>132.5214</v>
      </c>
      <c r="AT208" s="39">
        <v>13.9069</v>
      </c>
      <c r="AU208" s="39">
        <v>54.454700000000003</v>
      </c>
      <c r="AV208" s="39">
        <v>71.890699999999995</v>
      </c>
      <c r="AW208" s="39">
        <v>59.092799999999997</v>
      </c>
      <c r="AX208" s="39">
        <v>12.5608</v>
      </c>
      <c r="AY208" s="39">
        <v>89.198700000000002</v>
      </c>
    </row>
    <row r="209" spans="1:51" x14ac:dyDescent="0.25">
      <c r="A209" s="43">
        <v>42683</v>
      </c>
      <c r="B209" s="39">
        <v>3492.1790999999998</v>
      </c>
      <c r="C209" s="39">
        <v>62.770400000000002</v>
      </c>
      <c r="D209" s="39">
        <v>40.813299999999998</v>
      </c>
      <c r="E209" s="39">
        <v>286.29969999999997</v>
      </c>
      <c r="F209" s="39">
        <v>358.32889999999998</v>
      </c>
      <c r="G209" s="39">
        <v>78.462400000000002</v>
      </c>
      <c r="H209" s="39">
        <v>103.2122</v>
      </c>
      <c r="I209" s="39">
        <v>27.646899999999999</v>
      </c>
      <c r="J209" s="39">
        <v>29.255099999999999</v>
      </c>
      <c r="K209" s="39">
        <v>36.332500000000003</v>
      </c>
      <c r="L209" s="39">
        <v>395.29469999999998</v>
      </c>
      <c r="M209" s="39">
        <v>49.490499999999997</v>
      </c>
      <c r="N209" s="39">
        <v>50.402500000000003</v>
      </c>
      <c r="O209" s="39">
        <v>117.9238</v>
      </c>
      <c r="P209" s="39">
        <v>43.201099999999997</v>
      </c>
      <c r="Q209" s="39">
        <v>8.6219999999999999</v>
      </c>
      <c r="R209" s="39">
        <v>78.073999999999998</v>
      </c>
      <c r="S209" s="39">
        <v>68.577100000000002</v>
      </c>
      <c r="T209" s="39">
        <v>20.561399999999999</v>
      </c>
      <c r="U209" s="39">
        <v>30.619900000000001</v>
      </c>
      <c r="V209" s="39">
        <v>98.430899999999994</v>
      </c>
      <c r="W209" s="39">
        <v>87.995599999999996</v>
      </c>
      <c r="X209" s="39">
        <v>55.734200000000001</v>
      </c>
      <c r="Y209" s="39">
        <v>31.299299999999999</v>
      </c>
      <c r="Z209" s="39">
        <v>47.1798</v>
      </c>
      <c r="AA209" s="39">
        <v>49.021099999999997</v>
      </c>
      <c r="AB209" s="39">
        <v>100.6215</v>
      </c>
      <c r="AC209" s="39">
        <v>72.120999999999995</v>
      </c>
      <c r="AD209" s="39">
        <v>37.379399999999997</v>
      </c>
      <c r="AE209" s="39" t="s">
        <v>11</v>
      </c>
      <c r="AF209" s="39">
        <v>61.907299999999999</v>
      </c>
      <c r="AG209" s="39">
        <v>25.8827</v>
      </c>
      <c r="AH209" s="39">
        <v>176.5985</v>
      </c>
      <c r="AI209" s="39">
        <v>11.71</v>
      </c>
      <c r="AJ209" s="39">
        <v>7.7004999999999999</v>
      </c>
      <c r="AK209" s="39">
        <v>8.1234000000000002</v>
      </c>
      <c r="AL209" s="39">
        <v>12.552199999999999</v>
      </c>
      <c r="AM209" s="39">
        <v>168.4151</v>
      </c>
      <c r="AN209" s="39">
        <v>753.66809999999998</v>
      </c>
      <c r="AO209" s="39">
        <v>185.4211</v>
      </c>
      <c r="AP209" s="39">
        <v>149.57140000000001</v>
      </c>
      <c r="AQ209" s="39">
        <v>229.83099999999999</v>
      </c>
      <c r="AR209" s="39">
        <v>33.249099999999999</v>
      </c>
      <c r="AS209" s="39">
        <v>130.3571</v>
      </c>
      <c r="AT209" s="39">
        <v>13.9602</v>
      </c>
      <c r="AU209" s="39">
        <v>54.454700000000003</v>
      </c>
      <c r="AV209" s="39">
        <v>70.673500000000004</v>
      </c>
      <c r="AW209" s="39">
        <v>60.040900000000001</v>
      </c>
      <c r="AX209" s="39">
        <v>12.4628</v>
      </c>
      <c r="AY209" s="39">
        <v>88.893000000000001</v>
      </c>
    </row>
    <row r="210" spans="1:51" x14ac:dyDescent="0.25">
      <c r="A210" s="43">
        <v>42684</v>
      </c>
      <c r="B210" s="39">
        <v>3526.7026000000001</v>
      </c>
      <c r="C210" s="39">
        <v>63.467100000000002</v>
      </c>
      <c r="D210" s="39">
        <v>41.476900000000001</v>
      </c>
      <c r="E210" s="39">
        <v>299.5136</v>
      </c>
      <c r="F210" s="39">
        <v>360.25360000000001</v>
      </c>
      <c r="G210" s="39">
        <v>82.496700000000004</v>
      </c>
      <c r="H210" s="39">
        <v>104.50230000000001</v>
      </c>
      <c r="I210" s="39">
        <v>27.8172</v>
      </c>
      <c r="J210" s="39">
        <v>29.867799999999999</v>
      </c>
      <c r="K210" s="39">
        <v>36.56</v>
      </c>
      <c r="L210" s="39">
        <v>399.02050000000003</v>
      </c>
      <c r="M210" s="39">
        <v>50.263800000000003</v>
      </c>
      <c r="N210" s="39">
        <v>50.186599999999999</v>
      </c>
      <c r="O210" s="39">
        <v>119.09910000000001</v>
      </c>
      <c r="P210" s="39">
        <v>44.881700000000002</v>
      </c>
      <c r="Q210" s="39">
        <v>8.8758999999999997</v>
      </c>
      <c r="R210" s="39">
        <v>79.650300000000001</v>
      </c>
      <c r="S210" s="39">
        <v>68.688000000000002</v>
      </c>
      <c r="T210" s="39">
        <v>21.603100000000001</v>
      </c>
      <c r="U210" s="39">
        <v>31.173400000000001</v>
      </c>
      <c r="V210" s="39">
        <v>99.490200000000002</v>
      </c>
      <c r="W210" s="39">
        <v>88.356499999999997</v>
      </c>
      <c r="X210" s="39">
        <v>56.545999999999999</v>
      </c>
      <c r="Y210" s="39">
        <v>31.628699999999998</v>
      </c>
      <c r="Z210" s="39">
        <v>47.984000000000002</v>
      </c>
      <c r="AA210" s="39">
        <v>49.252099999999999</v>
      </c>
      <c r="AB210" s="39">
        <v>101.27209999999999</v>
      </c>
      <c r="AC210" s="39">
        <v>72.929100000000005</v>
      </c>
      <c r="AD210" s="39">
        <v>37.833799999999997</v>
      </c>
      <c r="AE210" s="39" t="s">
        <v>11</v>
      </c>
      <c r="AF210" s="39">
        <v>63.551600000000001</v>
      </c>
      <c r="AG210" s="39">
        <v>26.141999999999999</v>
      </c>
      <c r="AH210" s="39">
        <v>177.5677</v>
      </c>
      <c r="AI210" s="39">
        <v>11.898199999999999</v>
      </c>
      <c r="AJ210" s="39">
        <v>7.8015999999999996</v>
      </c>
      <c r="AK210" s="39">
        <v>8.1890000000000001</v>
      </c>
      <c r="AL210" s="39">
        <v>12.705</v>
      </c>
      <c r="AM210" s="39">
        <v>169.89570000000001</v>
      </c>
      <c r="AN210" s="39">
        <v>755.88689999999997</v>
      </c>
      <c r="AO210" s="39">
        <v>189.4537</v>
      </c>
      <c r="AP210" s="39">
        <v>151.215</v>
      </c>
      <c r="AQ210" s="39">
        <v>232.26390000000001</v>
      </c>
      <c r="AR210" s="39">
        <v>33.588900000000002</v>
      </c>
      <c r="AS210" s="39">
        <v>131.68889999999999</v>
      </c>
      <c r="AT210" s="39">
        <v>14.226599999999999</v>
      </c>
      <c r="AU210" s="39">
        <v>54.454700000000003</v>
      </c>
      <c r="AV210" s="39">
        <v>71.814599999999999</v>
      </c>
      <c r="AW210" s="39">
        <v>60.988900000000001</v>
      </c>
      <c r="AX210" s="39">
        <v>12.580399999999999</v>
      </c>
      <c r="AY210" s="39">
        <v>90.803899999999999</v>
      </c>
    </row>
    <row r="211" spans="1:51" x14ac:dyDescent="0.25">
      <c r="A211" s="43">
        <v>42685</v>
      </c>
      <c r="B211" s="39">
        <v>3451.0165999999999</v>
      </c>
      <c r="C211" s="39">
        <v>64.303100000000001</v>
      </c>
      <c r="D211" s="39">
        <v>42.223500000000001</v>
      </c>
      <c r="E211" s="39">
        <v>303.91820000000001</v>
      </c>
      <c r="F211" s="39">
        <v>357.68729999999999</v>
      </c>
      <c r="G211" s="39">
        <v>80.1434</v>
      </c>
      <c r="H211" s="39">
        <v>103.8364</v>
      </c>
      <c r="I211" s="39">
        <v>27.703700000000001</v>
      </c>
      <c r="J211" s="39">
        <v>30.327300000000001</v>
      </c>
      <c r="K211" s="39">
        <v>36.917499999999997</v>
      </c>
      <c r="L211" s="39">
        <v>399.55279999999999</v>
      </c>
      <c r="M211" s="39">
        <v>55.325299999999999</v>
      </c>
      <c r="N211" s="39">
        <v>50.510399999999997</v>
      </c>
      <c r="O211" s="39">
        <v>119.5692</v>
      </c>
      <c r="P211" s="39">
        <v>44.590400000000002</v>
      </c>
      <c r="Q211" s="39">
        <v>9.3414000000000001</v>
      </c>
      <c r="R211" s="39">
        <v>80.021199999999993</v>
      </c>
      <c r="S211" s="39">
        <v>69.945700000000002</v>
      </c>
      <c r="T211" s="39">
        <v>22.033300000000001</v>
      </c>
      <c r="U211" s="39">
        <v>31.351299999999998</v>
      </c>
      <c r="V211" s="39">
        <v>100.3865</v>
      </c>
      <c r="W211" s="39">
        <v>88.356499999999997</v>
      </c>
      <c r="X211" s="39">
        <v>57.6402</v>
      </c>
      <c r="Y211" s="39">
        <v>31.534600000000001</v>
      </c>
      <c r="Z211" s="39">
        <v>48.118000000000002</v>
      </c>
      <c r="AA211" s="39">
        <v>49.483199999999997</v>
      </c>
      <c r="AB211" s="39">
        <v>102.0672</v>
      </c>
      <c r="AC211" s="39">
        <v>73.171499999999995</v>
      </c>
      <c r="AD211" s="39">
        <v>37.551099999999998</v>
      </c>
      <c r="AE211" s="39" t="s">
        <v>11</v>
      </c>
      <c r="AF211" s="39">
        <v>63.798200000000001</v>
      </c>
      <c r="AG211" s="39">
        <v>26.401299999999999</v>
      </c>
      <c r="AH211" s="39">
        <v>178.34309999999999</v>
      </c>
      <c r="AI211" s="39">
        <v>12.337300000000001</v>
      </c>
      <c r="AJ211" s="39">
        <v>7.8304999999999998</v>
      </c>
      <c r="AK211" s="39">
        <v>8.2380999999999993</v>
      </c>
      <c r="AL211" s="39">
        <v>12.7559</v>
      </c>
      <c r="AM211" s="39">
        <v>171.19120000000001</v>
      </c>
      <c r="AN211" s="39">
        <v>745.53229999999996</v>
      </c>
      <c r="AO211" s="39">
        <v>189.61189999999999</v>
      </c>
      <c r="AP211" s="39">
        <v>151.352</v>
      </c>
      <c r="AQ211" s="39">
        <v>234.048</v>
      </c>
      <c r="AR211" s="39">
        <v>34.974299999999999</v>
      </c>
      <c r="AS211" s="39">
        <v>131.8554</v>
      </c>
      <c r="AT211" s="39">
        <v>14.706099999999999</v>
      </c>
      <c r="AU211" s="39">
        <v>54.454700000000003</v>
      </c>
      <c r="AV211" s="39">
        <v>72.347099999999998</v>
      </c>
      <c r="AW211" s="39">
        <v>63.911900000000003</v>
      </c>
      <c r="AX211" s="39">
        <v>12.6196</v>
      </c>
      <c r="AY211" s="39">
        <v>90.727400000000003</v>
      </c>
    </row>
    <row r="212" spans="1:51" x14ac:dyDescent="0.25">
      <c r="A212" s="43">
        <v>42688</v>
      </c>
      <c r="B212" s="39">
        <v>3412.5097000000001</v>
      </c>
      <c r="C212" s="39">
        <v>65.348100000000002</v>
      </c>
      <c r="D212" s="39">
        <v>42.347900000000003</v>
      </c>
      <c r="E212" s="39">
        <v>310.21050000000002</v>
      </c>
      <c r="F212" s="39">
        <v>356.40410000000003</v>
      </c>
      <c r="G212" s="39">
        <v>78.772800000000004</v>
      </c>
      <c r="H212" s="39">
        <v>101.7555</v>
      </c>
      <c r="I212" s="39">
        <v>28.157800000000002</v>
      </c>
      <c r="J212" s="39">
        <v>30.289000000000001</v>
      </c>
      <c r="K212" s="39">
        <v>36.884999999999998</v>
      </c>
      <c r="L212" s="39">
        <v>394.76240000000001</v>
      </c>
      <c r="M212" s="39">
        <v>60.808700000000002</v>
      </c>
      <c r="N212" s="39">
        <v>49.377099999999999</v>
      </c>
      <c r="O212" s="39">
        <v>119.02070000000001</v>
      </c>
      <c r="P212" s="39">
        <v>45.240200000000002</v>
      </c>
      <c r="Q212" s="39">
        <v>9.7223000000000006</v>
      </c>
      <c r="R212" s="39">
        <v>79.001300000000001</v>
      </c>
      <c r="S212" s="39">
        <v>68.281199999999998</v>
      </c>
      <c r="T212" s="39">
        <v>23.052399999999999</v>
      </c>
      <c r="U212" s="39">
        <v>31.133900000000001</v>
      </c>
      <c r="V212" s="39">
        <v>100.3865</v>
      </c>
      <c r="W212" s="39">
        <v>88.356499999999997</v>
      </c>
      <c r="X212" s="39">
        <v>57.534300000000002</v>
      </c>
      <c r="Y212" s="39">
        <v>31.6052</v>
      </c>
      <c r="Z212" s="39">
        <v>48.319099999999999</v>
      </c>
      <c r="AA212" s="39">
        <v>49.991399999999999</v>
      </c>
      <c r="AB212" s="39">
        <v>101.34439999999999</v>
      </c>
      <c r="AC212" s="39">
        <v>73.333200000000005</v>
      </c>
      <c r="AD212" s="39">
        <v>38.591099999999997</v>
      </c>
      <c r="AE212" s="39" t="s">
        <v>11</v>
      </c>
      <c r="AF212" s="39">
        <v>63.469299999999997</v>
      </c>
      <c r="AG212" s="39">
        <v>26.354199999999999</v>
      </c>
      <c r="AH212" s="39">
        <v>178.73079999999999</v>
      </c>
      <c r="AI212" s="39">
        <v>12.7346</v>
      </c>
      <c r="AJ212" s="39">
        <v>7.9028</v>
      </c>
      <c r="AK212" s="39">
        <v>8.2707999999999995</v>
      </c>
      <c r="AL212" s="39">
        <v>12.7814</v>
      </c>
      <c r="AM212" s="39">
        <v>171.37629999999999</v>
      </c>
      <c r="AN212" s="39">
        <v>747.01160000000004</v>
      </c>
      <c r="AO212" s="39">
        <v>186.84440000000001</v>
      </c>
      <c r="AP212" s="39">
        <v>152.0368</v>
      </c>
      <c r="AQ212" s="39">
        <v>234.85900000000001</v>
      </c>
      <c r="AR212" s="39">
        <v>36.072099999999999</v>
      </c>
      <c r="AS212" s="39">
        <v>131.18950000000001</v>
      </c>
      <c r="AT212" s="39">
        <v>14.599600000000001</v>
      </c>
      <c r="AU212" s="39">
        <v>55.119799999999998</v>
      </c>
      <c r="AV212" s="39">
        <v>72.651399999999995</v>
      </c>
      <c r="AW212" s="39">
        <v>66.360900000000001</v>
      </c>
      <c r="AX212" s="39">
        <v>12.658799999999999</v>
      </c>
      <c r="AY212" s="39">
        <v>91.568200000000004</v>
      </c>
    </row>
    <row r="213" spans="1:51" x14ac:dyDescent="0.25">
      <c r="A213" s="43">
        <v>42689</v>
      </c>
      <c r="B213" s="39">
        <v>3577.1599000000001</v>
      </c>
      <c r="C213" s="39">
        <v>64.651399999999995</v>
      </c>
      <c r="D213" s="39">
        <v>42.887099999999997</v>
      </c>
      <c r="E213" s="39">
        <v>304.54739999999998</v>
      </c>
      <c r="F213" s="39">
        <v>362.17840000000001</v>
      </c>
      <c r="G213" s="39">
        <v>78.746899999999997</v>
      </c>
      <c r="H213" s="39">
        <v>101.2145</v>
      </c>
      <c r="I213" s="39">
        <v>28.895800000000001</v>
      </c>
      <c r="J213" s="39">
        <v>30.94</v>
      </c>
      <c r="K213" s="39">
        <v>36.852499999999999</v>
      </c>
      <c r="L213" s="39">
        <v>394.76240000000001</v>
      </c>
      <c r="M213" s="39">
        <v>58.137300000000003</v>
      </c>
      <c r="N213" s="39">
        <v>49.431100000000001</v>
      </c>
      <c r="O213" s="39">
        <v>119.41249999999999</v>
      </c>
      <c r="P213" s="39">
        <v>44.590400000000002</v>
      </c>
      <c r="Q213" s="39">
        <v>9.3414000000000001</v>
      </c>
      <c r="R213" s="39">
        <v>79.835800000000006</v>
      </c>
      <c r="S213" s="39">
        <v>68.577100000000002</v>
      </c>
      <c r="T213" s="39">
        <v>22.7806</v>
      </c>
      <c r="U213" s="39">
        <v>30.9955</v>
      </c>
      <c r="V213" s="39">
        <v>100.468</v>
      </c>
      <c r="W213" s="39">
        <v>88.176000000000002</v>
      </c>
      <c r="X213" s="39">
        <v>57.710799999999999</v>
      </c>
      <c r="Y213" s="39">
        <v>32.075899999999997</v>
      </c>
      <c r="Z213" s="39">
        <v>48.252000000000002</v>
      </c>
      <c r="AA213" s="39">
        <v>49.9452</v>
      </c>
      <c r="AB213" s="39">
        <v>102.5732</v>
      </c>
      <c r="AC213" s="39">
        <v>73.333200000000005</v>
      </c>
      <c r="AD213" s="39">
        <v>37.601599999999998</v>
      </c>
      <c r="AE213" s="39" t="s">
        <v>11</v>
      </c>
      <c r="AF213" s="39">
        <v>64.044799999999995</v>
      </c>
      <c r="AG213" s="39">
        <v>26.684200000000001</v>
      </c>
      <c r="AH213" s="39">
        <v>178.53700000000001</v>
      </c>
      <c r="AI213" s="39">
        <v>12.5046</v>
      </c>
      <c r="AJ213" s="39">
        <v>7.8883000000000001</v>
      </c>
      <c r="AK213" s="39">
        <v>8.2545000000000002</v>
      </c>
      <c r="AL213" s="39">
        <v>12.705</v>
      </c>
      <c r="AM213" s="39">
        <v>172.8569</v>
      </c>
      <c r="AN213" s="39">
        <v>755.88689999999997</v>
      </c>
      <c r="AO213" s="39">
        <v>184.63040000000001</v>
      </c>
      <c r="AP213" s="39">
        <v>151.8999</v>
      </c>
      <c r="AQ213" s="39">
        <v>234.6968</v>
      </c>
      <c r="AR213" s="39">
        <v>34.895899999999997</v>
      </c>
      <c r="AS213" s="39">
        <v>132.02189999999999</v>
      </c>
      <c r="AT213" s="39">
        <v>14.4397</v>
      </c>
      <c r="AU213" s="39">
        <v>55.327599999999997</v>
      </c>
      <c r="AV213" s="39">
        <v>73.183899999999994</v>
      </c>
      <c r="AW213" s="39">
        <v>65.017899999999997</v>
      </c>
      <c r="AX213" s="39">
        <v>12.580399999999999</v>
      </c>
      <c r="AY213" s="39">
        <v>93.402600000000007</v>
      </c>
    </row>
    <row r="214" spans="1:51" x14ac:dyDescent="0.25">
      <c r="A214" s="43">
        <v>42690</v>
      </c>
      <c r="B214" s="39">
        <v>3542.6365000000001</v>
      </c>
      <c r="C214" s="39">
        <v>64.094099999999997</v>
      </c>
      <c r="D214" s="39">
        <v>42.928600000000003</v>
      </c>
      <c r="E214" s="39">
        <v>302.65969999999999</v>
      </c>
      <c r="F214" s="39">
        <v>364.10320000000002</v>
      </c>
      <c r="G214" s="39">
        <v>78.798599999999993</v>
      </c>
      <c r="H214" s="39">
        <v>101.381</v>
      </c>
      <c r="I214" s="39">
        <v>28.782299999999999</v>
      </c>
      <c r="J214" s="39">
        <v>30.786799999999999</v>
      </c>
      <c r="K214" s="39">
        <v>37.08</v>
      </c>
      <c r="L214" s="39">
        <v>395.64949999999999</v>
      </c>
      <c r="M214" s="39">
        <v>58.629399999999997</v>
      </c>
      <c r="N214" s="39">
        <v>49.431100000000001</v>
      </c>
      <c r="O214" s="39">
        <v>120.2744</v>
      </c>
      <c r="P214" s="39">
        <v>44.187100000000001</v>
      </c>
      <c r="Q214" s="39">
        <v>9.2885000000000009</v>
      </c>
      <c r="R214" s="39">
        <v>78.537599999999998</v>
      </c>
      <c r="S214" s="39">
        <v>67.356399999999994</v>
      </c>
      <c r="T214" s="39">
        <v>22.757999999999999</v>
      </c>
      <c r="U214" s="39">
        <v>31.0153</v>
      </c>
      <c r="V214" s="39">
        <v>102.0162</v>
      </c>
      <c r="W214" s="39">
        <v>89.018100000000004</v>
      </c>
      <c r="X214" s="39">
        <v>57.6755</v>
      </c>
      <c r="Y214" s="39">
        <v>31.7699</v>
      </c>
      <c r="Z214" s="39">
        <v>47.917000000000002</v>
      </c>
      <c r="AA214" s="39">
        <v>49.991399999999999</v>
      </c>
      <c r="AB214" s="39">
        <v>102.2118</v>
      </c>
      <c r="AC214" s="39">
        <v>74.2624</v>
      </c>
      <c r="AD214" s="39">
        <v>36.995699999999999</v>
      </c>
      <c r="AE214" s="39" t="s">
        <v>11</v>
      </c>
      <c r="AF214" s="39">
        <v>64.5381</v>
      </c>
      <c r="AG214" s="39">
        <v>26.8964</v>
      </c>
      <c r="AH214" s="39">
        <v>178.14930000000001</v>
      </c>
      <c r="AI214" s="39">
        <v>12.379099999999999</v>
      </c>
      <c r="AJ214" s="39">
        <v>8.0327999999999999</v>
      </c>
      <c r="AK214" s="39">
        <v>8.2380999999999993</v>
      </c>
      <c r="AL214" s="39">
        <v>12.705</v>
      </c>
      <c r="AM214" s="39">
        <v>172.11660000000001</v>
      </c>
      <c r="AN214" s="39">
        <v>756.99639999999999</v>
      </c>
      <c r="AO214" s="39">
        <v>185.6583</v>
      </c>
      <c r="AP214" s="39">
        <v>153.54349999999999</v>
      </c>
      <c r="AQ214" s="39">
        <v>234.85900000000001</v>
      </c>
      <c r="AR214" s="39">
        <v>34.5822</v>
      </c>
      <c r="AS214" s="39">
        <v>133.85319999999999</v>
      </c>
      <c r="AT214" s="39">
        <v>14.4397</v>
      </c>
      <c r="AU214" s="39">
        <v>55.244500000000002</v>
      </c>
      <c r="AV214" s="39">
        <v>73.107900000000001</v>
      </c>
      <c r="AW214" s="39">
        <v>64.4649</v>
      </c>
      <c r="AX214" s="39">
        <v>12.502000000000001</v>
      </c>
      <c r="AY214" s="39">
        <v>92.944000000000003</v>
      </c>
    </row>
    <row r="215" spans="1:51" x14ac:dyDescent="0.25">
      <c r="A215" s="43">
        <v>42691</v>
      </c>
      <c r="B215" s="39">
        <v>3585.1269000000002</v>
      </c>
      <c r="C215" s="39">
        <v>64.233400000000003</v>
      </c>
      <c r="D215" s="39">
        <v>42.4724</v>
      </c>
      <c r="E215" s="39">
        <v>304.54739999999998</v>
      </c>
      <c r="F215" s="39">
        <v>370.51909999999998</v>
      </c>
      <c r="G215" s="39">
        <v>81.7209</v>
      </c>
      <c r="H215" s="39">
        <v>100.2989</v>
      </c>
      <c r="I215" s="39">
        <v>28.839099999999998</v>
      </c>
      <c r="J215" s="39">
        <v>30.365600000000001</v>
      </c>
      <c r="K215" s="39">
        <v>37.372399999999999</v>
      </c>
      <c r="L215" s="39">
        <v>395.827</v>
      </c>
      <c r="M215" s="39">
        <v>58.348199999999999</v>
      </c>
      <c r="N215" s="39">
        <v>50.078699999999998</v>
      </c>
      <c r="O215" s="39">
        <v>118.7073</v>
      </c>
      <c r="P215" s="39">
        <v>44.4559</v>
      </c>
      <c r="Q215" s="39">
        <v>9.1509999999999998</v>
      </c>
      <c r="R215" s="39">
        <v>79.4649</v>
      </c>
      <c r="S215" s="39">
        <v>68.096199999999996</v>
      </c>
      <c r="T215" s="39">
        <v>22.757999999999999</v>
      </c>
      <c r="U215" s="39">
        <v>30.501300000000001</v>
      </c>
      <c r="V215" s="39">
        <v>101.0384</v>
      </c>
      <c r="W215" s="39">
        <v>88.717399999999998</v>
      </c>
      <c r="X215" s="39">
        <v>57.004899999999999</v>
      </c>
      <c r="Y215" s="39">
        <v>31.534600000000001</v>
      </c>
      <c r="Z215" s="39">
        <v>47.514899999999997</v>
      </c>
      <c r="AA215" s="39">
        <v>50.638199999999998</v>
      </c>
      <c r="AB215" s="39">
        <v>101.1275</v>
      </c>
      <c r="AC215" s="39">
        <v>73.858400000000003</v>
      </c>
      <c r="AD215" s="39">
        <v>37.026000000000003</v>
      </c>
      <c r="AE215" s="39" t="s">
        <v>11</v>
      </c>
      <c r="AF215" s="39">
        <v>63.962600000000002</v>
      </c>
      <c r="AG215" s="39">
        <v>26.424900000000001</v>
      </c>
      <c r="AH215" s="39">
        <v>178.34309999999999</v>
      </c>
      <c r="AI215" s="39">
        <v>12.3582</v>
      </c>
      <c r="AJ215" s="39">
        <v>8.0617000000000001</v>
      </c>
      <c r="AK215" s="39">
        <v>8.2872000000000003</v>
      </c>
      <c r="AL215" s="39">
        <v>12.705</v>
      </c>
      <c r="AM215" s="39">
        <v>171.74639999999999</v>
      </c>
      <c r="AN215" s="39">
        <v>756.99639999999999</v>
      </c>
      <c r="AO215" s="39">
        <v>185.97460000000001</v>
      </c>
      <c r="AP215" s="39">
        <v>152.3108</v>
      </c>
      <c r="AQ215" s="39">
        <v>234.21019999999999</v>
      </c>
      <c r="AR215" s="39">
        <v>34.686700000000002</v>
      </c>
      <c r="AS215" s="39">
        <v>133.52029999999999</v>
      </c>
      <c r="AT215" s="39">
        <v>14.493</v>
      </c>
      <c r="AU215" s="39">
        <v>55.161299999999997</v>
      </c>
      <c r="AV215" s="39">
        <v>72.803600000000003</v>
      </c>
      <c r="AW215" s="39">
        <v>64.543899999999994</v>
      </c>
      <c r="AX215" s="39">
        <v>12.8155</v>
      </c>
      <c r="AY215" s="39">
        <v>91.873900000000006</v>
      </c>
    </row>
    <row r="216" spans="1:51" x14ac:dyDescent="0.25">
      <c r="A216" s="43">
        <v>42692</v>
      </c>
      <c r="B216" s="39">
        <v>3680.7303000000002</v>
      </c>
      <c r="C216" s="39">
        <v>64.512100000000004</v>
      </c>
      <c r="D216" s="39">
        <v>42.223500000000001</v>
      </c>
      <c r="E216" s="39">
        <v>300.77199999999999</v>
      </c>
      <c r="F216" s="39">
        <v>370.19830000000002</v>
      </c>
      <c r="G216" s="39">
        <v>83.2209</v>
      </c>
      <c r="H216" s="39">
        <v>100.2573</v>
      </c>
      <c r="I216" s="39">
        <v>28.782299999999999</v>
      </c>
      <c r="J216" s="39">
        <v>30.0975</v>
      </c>
      <c r="K216" s="39">
        <v>36.722499999999997</v>
      </c>
      <c r="L216" s="39">
        <v>391.9237</v>
      </c>
      <c r="M216" s="39">
        <v>56.661000000000001</v>
      </c>
      <c r="N216" s="39">
        <v>49.700899999999997</v>
      </c>
      <c r="O216" s="39">
        <v>119.25579999999999</v>
      </c>
      <c r="P216" s="39">
        <v>44.209499999999998</v>
      </c>
      <c r="Q216" s="39">
        <v>8.8230000000000004</v>
      </c>
      <c r="R216" s="39">
        <v>79.093999999999994</v>
      </c>
      <c r="S216" s="39">
        <v>67.134500000000003</v>
      </c>
      <c r="T216" s="39">
        <v>23.7317</v>
      </c>
      <c r="U216" s="39">
        <v>30.4618</v>
      </c>
      <c r="V216" s="39">
        <v>100.8754</v>
      </c>
      <c r="W216" s="39">
        <v>88.356499999999997</v>
      </c>
      <c r="X216" s="39">
        <v>56.757800000000003</v>
      </c>
      <c r="Y216" s="39">
        <v>31.4405</v>
      </c>
      <c r="Z216" s="39">
        <v>46.978700000000003</v>
      </c>
      <c r="AA216" s="39">
        <v>49.991399999999999</v>
      </c>
      <c r="AB216" s="39">
        <v>100.1155</v>
      </c>
      <c r="AC216" s="39">
        <v>74.141199999999998</v>
      </c>
      <c r="AD216" s="39">
        <v>37.9651</v>
      </c>
      <c r="AE216" s="39" t="s">
        <v>11</v>
      </c>
      <c r="AF216" s="39">
        <v>64.044799999999995</v>
      </c>
      <c r="AG216" s="39">
        <v>26.141999999999999</v>
      </c>
      <c r="AH216" s="39">
        <v>178.34309999999999</v>
      </c>
      <c r="AI216" s="39">
        <v>12.5046</v>
      </c>
      <c r="AJ216" s="39">
        <v>7.9317000000000002</v>
      </c>
      <c r="AK216" s="39">
        <v>8.2217000000000002</v>
      </c>
      <c r="AL216" s="39">
        <v>12.6286</v>
      </c>
      <c r="AM216" s="39">
        <v>173.41210000000001</v>
      </c>
      <c r="AN216" s="39">
        <v>752.55870000000004</v>
      </c>
      <c r="AO216" s="39">
        <v>187.2397</v>
      </c>
      <c r="AP216" s="39">
        <v>152.3108</v>
      </c>
      <c r="AQ216" s="39">
        <v>232.5883</v>
      </c>
      <c r="AR216" s="39">
        <v>34.007100000000001</v>
      </c>
      <c r="AS216" s="39">
        <v>132.5214</v>
      </c>
      <c r="AT216" s="39">
        <v>14.226599999999999</v>
      </c>
      <c r="AU216" s="39">
        <v>55.119799999999998</v>
      </c>
      <c r="AV216" s="39">
        <v>72.271000000000001</v>
      </c>
      <c r="AW216" s="39">
        <v>62.331899999999997</v>
      </c>
      <c r="AX216" s="39">
        <v>12.7959</v>
      </c>
      <c r="AY216" s="39">
        <v>92.026799999999994</v>
      </c>
    </row>
    <row r="217" spans="1:51" x14ac:dyDescent="0.25">
      <c r="A217" s="43">
        <v>42695</v>
      </c>
      <c r="B217" s="39">
        <v>3638.2399</v>
      </c>
      <c r="C217" s="39">
        <v>64.372699999999995</v>
      </c>
      <c r="D217" s="39">
        <v>42.057600000000001</v>
      </c>
      <c r="E217" s="39">
        <v>302.65969999999999</v>
      </c>
      <c r="F217" s="39">
        <v>372.44389999999999</v>
      </c>
      <c r="G217" s="39">
        <v>82.677800000000005</v>
      </c>
      <c r="H217" s="39">
        <v>101.29770000000001</v>
      </c>
      <c r="I217" s="39">
        <v>28.895800000000001</v>
      </c>
      <c r="J217" s="39">
        <v>29.906099999999999</v>
      </c>
      <c r="K217" s="39">
        <v>37.015000000000001</v>
      </c>
      <c r="L217" s="39">
        <v>389.26240000000001</v>
      </c>
      <c r="M217" s="39">
        <v>56.9422</v>
      </c>
      <c r="N217" s="39">
        <v>49.808799999999998</v>
      </c>
      <c r="O217" s="39">
        <v>119.5692</v>
      </c>
      <c r="P217" s="39">
        <v>44.254300000000001</v>
      </c>
      <c r="Q217" s="39">
        <v>9.7011000000000003</v>
      </c>
      <c r="R217" s="39">
        <v>79.186700000000002</v>
      </c>
      <c r="S217" s="39">
        <v>67.541399999999996</v>
      </c>
      <c r="T217" s="39">
        <v>23.5732</v>
      </c>
      <c r="U217" s="39">
        <v>30.501300000000001</v>
      </c>
      <c r="V217" s="39">
        <v>98.919799999999995</v>
      </c>
      <c r="W217" s="39">
        <v>88.176000000000002</v>
      </c>
      <c r="X217" s="39">
        <v>57.6755</v>
      </c>
      <c r="Y217" s="39">
        <v>32.828899999999997</v>
      </c>
      <c r="Z217" s="39">
        <v>47.045699999999997</v>
      </c>
      <c r="AA217" s="39">
        <v>50.083799999999997</v>
      </c>
      <c r="AB217" s="39">
        <v>99.320400000000006</v>
      </c>
      <c r="AC217" s="39">
        <v>75.353300000000004</v>
      </c>
      <c r="AD217" s="39">
        <v>39.418999999999997</v>
      </c>
      <c r="AE217" s="39" t="s">
        <v>11</v>
      </c>
      <c r="AF217" s="39">
        <v>64.044799999999995</v>
      </c>
      <c r="AG217" s="39">
        <v>26.2835</v>
      </c>
      <c r="AH217" s="39">
        <v>179.89400000000001</v>
      </c>
      <c r="AI217" s="39">
        <v>12.4419</v>
      </c>
      <c r="AJ217" s="39">
        <v>8.1050000000000004</v>
      </c>
      <c r="AK217" s="39">
        <v>8.3855000000000004</v>
      </c>
      <c r="AL217" s="39">
        <v>12.7814</v>
      </c>
      <c r="AM217" s="39">
        <v>175.63290000000001</v>
      </c>
      <c r="AN217" s="39">
        <v>757.73599999999999</v>
      </c>
      <c r="AO217" s="39">
        <v>186.7653</v>
      </c>
      <c r="AP217" s="39">
        <v>152.7217</v>
      </c>
      <c r="AQ217" s="39">
        <v>232.5883</v>
      </c>
      <c r="AR217" s="39">
        <v>34.216200000000001</v>
      </c>
      <c r="AS217" s="39">
        <v>133.18729999999999</v>
      </c>
      <c r="AT217" s="39">
        <v>14.4397</v>
      </c>
      <c r="AU217" s="39">
        <v>54.662500000000001</v>
      </c>
      <c r="AV217" s="39">
        <v>74.172899999999998</v>
      </c>
      <c r="AW217" s="39">
        <v>62.410899999999998</v>
      </c>
      <c r="AX217" s="39">
        <v>13.1487</v>
      </c>
      <c r="AY217" s="39">
        <v>93.861199999999997</v>
      </c>
    </row>
    <row r="218" spans="1:51" x14ac:dyDescent="0.25">
      <c r="A218" s="43">
        <v>42696</v>
      </c>
      <c r="B218" s="39">
        <v>3624.9616000000001</v>
      </c>
      <c r="C218" s="39">
        <v>64.303100000000001</v>
      </c>
      <c r="D218" s="39">
        <v>42.265000000000001</v>
      </c>
      <c r="E218" s="39">
        <v>305.17660000000001</v>
      </c>
      <c r="F218" s="39">
        <v>372.44389999999999</v>
      </c>
      <c r="G218" s="39">
        <v>81.7209</v>
      </c>
      <c r="H218" s="39">
        <v>100.71510000000001</v>
      </c>
      <c r="I218" s="39">
        <v>29.1797</v>
      </c>
      <c r="J218" s="39">
        <v>30.250699999999998</v>
      </c>
      <c r="K218" s="39">
        <v>37.372399999999999</v>
      </c>
      <c r="L218" s="39">
        <v>386.24619999999999</v>
      </c>
      <c r="M218" s="39">
        <v>60.386899999999997</v>
      </c>
      <c r="N218" s="39">
        <v>49.215200000000003</v>
      </c>
      <c r="O218" s="39">
        <v>120.9796</v>
      </c>
      <c r="P218" s="39">
        <v>45.352200000000003</v>
      </c>
      <c r="Q218" s="39">
        <v>10.6744</v>
      </c>
      <c r="R218" s="39">
        <v>78.815799999999996</v>
      </c>
      <c r="S218" s="39">
        <v>63.990499999999997</v>
      </c>
      <c r="T218" s="39">
        <v>23.233499999999999</v>
      </c>
      <c r="U218" s="39">
        <v>31.133900000000001</v>
      </c>
      <c r="V218" s="39">
        <v>98.756900000000002</v>
      </c>
      <c r="W218" s="39">
        <v>88.597099999999998</v>
      </c>
      <c r="X218" s="39">
        <v>57.534300000000002</v>
      </c>
      <c r="Y218" s="39">
        <v>32.546500000000002</v>
      </c>
      <c r="Z218" s="39">
        <v>47.715899999999998</v>
      </c>
      <c r="AA218" s="39">
        <v>49.899000000000001</v>
      </c>
      <c r="AB218" s="39">
        <v>100.76609999999999</v>
      </c>
      <c r="AC218" s="39">
        <v>75.959400000000002</v>
      </c>
      <c r="AD218" s="39">
        <v>39.631100000000004</v>
      </c>
      <c r="AE218" s="39" t="s">
        <v>11</v>
      </c>
      <c r="AF218" s="39">
        <v>64.127099999999999</v>
      </c>
      <c r="AG218" s="39">
        <v>26.448499999999999</v>
      </c>
      <c r="AH218" s="39">
        <v>180.47550000000001</v>
      </c>
      <c r="AI218" s="39">
        <v>12.881</v>
      </c>
      <c r="AJ218" s="39">
        <v>8.0761000000000003</v>
      </c>
      <c r="AK218" s="39">
        <v>8.4018999999999995</v>
      </c>
      <c r="AL218" s="39">
        <v>12.9596</v>
      </c>
      <c r="AM218" s="39">
        <v>176.74340000000001</v>
      </c>
      <c r="AN218" s="39">
        <v>757.36620000000005</v>
      </c>
      <c r="AO218" s="39">
        <v>185.50020000000001</v>
      </c>
      <c r="AP218" s="39">
        <v>152.9956</v>
      </c>
      <c r="AQ218" s="39">
        <v>235.99440000000001</v>
      </c>
      <c r="AR218" s="39">
        <v>34.738999999999997</v>
      </c>
      <c r="AS218" s="39">
        <v>133.68680000000001</v>
      </c>
      <c r="AT218" s="39">
        <v>15.185700000000001</v>
      </c>
      <c r="AU218" s="39">
        <v>54.537799999999997</v>
      </c>
      <c r="AV218" s="39">
        <v>74.172899999999998</v>
      </c>
      <c r="AW218" s="39">
        <v>64.227900000000005</v>
      </c>
      <c r="AX218" s="39">
        <v>13.187900000000001</v>
      </c>
      <c r="AY218" s="39">
        <v>94.319800000000001</v>
      </c>
    </row>
    <row r="219" spans="1:51" x14ac:dyDescent="0.25">
      <c r="A219" s="43">
        <v>42697</v>
      </c>
      <c r="B219" s="39">
        <v>3614.3389999999999</v>
      </c>
      <c r="C219" s="39">
        <v>64.512100000000004</v>
      </c>
      <c r="D219" s="39">
        <v>42.762700000000002</v>
      </c>
      <c r="E219" s="39">
        <v>302.65969999999999</v>
      </c>
      <c r="F219" s="39">
        <v>383.67169999999999</v>
      </c>
      <c r="G219" s="39">
        <v>83.427700000000002</v>
      </c>
      <c r="H219" s="39">
        <v>99.508200000000002</v>
      </c>
      <c r="I219" s="39">
        <v>29.122900000000001</v>
      </c>
      <c r="J219" s="39">
        <v>29.829499999999999</v>
      </c>
      <c r="K219" s="39">
        <v>38.022399999999998</v>
      </c>
      <c r="L219" s="39">
        <v>387.84300000000002</v>
      </c>
      <c r="M219" s="39">
        <v>58.910600000000002</v>
      </c>
      <c r="N219" s="39">
        <v>50.132599999999996</v>
      </c>
      <c r="O219" s="39">
        <v>123.09520000000001</v>
      </c>
      <c r="P219" s="39">
        <v>44.142200000000003</v>
      </c>
      <c r="Q219" s="39">
        <v>11.4361</v>
      </c>
      <c r="R219" s="39">
        <v>78.815799999999996</v>
      </c>
      <c r="S219" s="39">
        <v>63.990499999999997</v>
      </c>
      <c r="T219" s="39">
        <v>23.029699999999998</v>
      </c>
      <c r="U219" s="39">
        <v>30.797799999999999</v>
      </c>
      <c r="V219" s="39">
        <v>95.334599999999995</v>
      </c>
      <c r="W219" s="39">
        <v>88.356499999999997</v>
      </c>
      <c r="X219" s="39">
        <v>57.393099999999997</v>
      </c>
      <c r="Y219" s="39">
        <v>32.217100000000002</v>
      </c>
      <c r="Z219" s="39">
        <v>47.380800000000001</v>
      </c>
      <c r="AA219" s="39">
        <v>49.714199999999998</v>
      </c>
      <c r="AB219" s="39">
        <v>99.537199999999999</v>
      </c>
      <c r="AC219" s="39">
        <v>74.646299999999997</v>
      </c>
      <c r="AD219" s="39">
        <v>38.772799999999997</v>
      </c>
      <c r="AE219" s="39" t="s">
        <v>11</v>
      </c>
      <c r="AF219" s="39">
        <v>63.716000000000001</v>
      </c>
      <c r="AG219" s="39">
        <v>26.047699999999999</v>
      </c>
      <c r="AH219" s="39">
        <v>181.6386</v>
      </c>
      <c r="AI219" s="39">
        <v>12.7973</v>
      </c>
      <c r="AJ219" s="39">
        <v>8.0183</v>
      </c>
      <c r="AK219" s="39">
        <v>8.3527000000000005</v>
      </c>
      <c r="AL219" s="39">
        <v>12.9596</v>
      </c>
      <c r="AM219" s="39">
        <v>181.9254</v>
      </c>
      <c r="AN219" s="39">
        <v>750.70960000000002</v>
      </c>
      <c r="AO219" s="39">
        <v>187.0025</v>
      </c>
      <c r="AP219" s="39">
        <v>154.63929999999999</v>
      </c>
      <c r="AQ219" s="39">
        <v>235.5078</v>
      </c>
      <c r="AR219" s="39">
        <v>33.954799999999999</v>
      </c>
      <c r="AS219" s="39">
        <v>132.35489999999999</v>
      </c>
      <c r="AT219" s="39">
        <v>15.4521</v>
      </c>
      <c r="AU219" s="39">
        <v>55.992699999999999</v>
      </c>
      <c r="AV219" s="39">
        <v>76.455100000000002</v>
      </c>
      <c r="AW219" s="39">
        <v>62.015900000000002</v>
      </c>
      <c r="AX219" s="39">
        <v>13.109500000000001</v>
      </c>
      <c r="AY219" s="39">
        <v>95.160600000000002</v>
      </c>
    </row>
    <row r="220" spans="1:51" x14ac:dyDescent="0.25">
      <c r="A220" s="43">
        <v>42698</v>
      </c>
      <c r="B220" s="39">
        <v>3575.8321000000001</v>
      </c>
      <c r="C220" s="39">
        <v>64.0244</v>
      </c>
      <c r="D220" s="39">
        <v>42.140599999999999</v>
      </c>
      <c r="E220" s="39">
        <v>301.40129999999999</v>
      </c>
      <c r="F220" s="39">
        <v>399.39069999999998</v>
      </c>
      <c r="G220" s="39">
        <v>82.134699999999995</v>
      </c>
      <c r="H220" s="39">
        <v>98.176400000000001</v>
      </c>
      <c r="I220" s="39">
        <v>29.35</v>
      </c>
      <c r="J220" s="39">
        <v>29.944400000000002</v>
      </c>
      <c r="K220" s="39">
        <v>41.824599999999997</v>
      </c>
      <c r="L220" s="39">
        <v>398.3109</v>
      </c>
      <c r="M220" s="39">
        <v>60.176000000000002</v>
      </c>
      <c r="N220" s="39">
        <v>50.132599999999996</v>
      </c>
      <c r="O220" s="39">
        <v>126.2294</v>
      </c>
      <c r="P220" s="39">
        <v>43.963000000000001</v>
      </c>
      <c r="Q220" s="39">
        <v>12.5786</v>
      </c>
      <c r="R220" s="39">
        <v>78.352199999999996</v>
      </c>
      <c r="S220" s="39">
        <v>63.990499999999997</v>
      </c>
      <c r="T220" s="39">
        <v>23.029699999999998</v>
      </c>
      <c r="U220" s="39">
        <v>29.947800000000001</v>
      </c>
      <c r="V220" s="39">
        <v>92.727199999999996</v>
      </c>
      <c r="W220" s="39">
        <v>87.875299999999996</v>
      </c>
      <c r="X220" s="39">
        <v>57.463700000000003</v>
      </c>
      <c r="Y220" s="39">
        <v>31.534600000000001</v>
      </c>
      <c r="Z220" s="39">
        <v>47.447800000000001</v>
      </c>
      <c r="AA220" s="39">
        <v>50.176200000000001</v>
      </c>
      <c r="AB220" s="39">
        <v>98.091499999999996</v>
      </c>
      <c r="AC220" s="39">
        <v>73.515000000000001</v>
      </c>
      <c r="AD220" s="39">
        <v>37.944899999999997</v>
      </c>
      <c r="AE220" s="39" t="s">
        <v>11</v>
      </c>
      <c r="AF220" s="39">
        <v>64.209299999999999</v>
      </c>
      <c r="AG220" s="39">
        <v>25.5291</v>
      </c>
      <c r="AH220" s="39">
        <v>181.2509</v>
      </c>
      <c r="AI220" s="39">
        <v>12.922800000000001</v>
      </c>
      <c r="AJ220" s="39">
        <v>8.0038999999999998</v>
      </c>
      <c r="AK220" s="39">
        <v>8.3363999999999994</v>
      </c>
      <c r="AL220" s="39">
        <v>12.9087</v>
      </c>
      <c r="AM220" s="39">
        <v>183.03579999999999</v>
      </c>
      <c r="AN220" s="39">
        <v>760.32460000000003</v>
      </c>
      <c r="AO220" s="39">
        <v>193.64449999999999</v>
      </c>
      <c r="AP220" s="39">
        <v>153.81739999999999</v>
      </c>
      <c r="AQ220" s="39">
        <v>240.5359</v>
      </c>
      <c r="AR220" s="39">
        <v>32.961599999999997</v>
      </c>
      <c r="AS220" s="39">
        <v>132.68790000000001</v>
      </c>
      <c r="AT220" s="39">
        <v>15.771800000000001</v>
      </c>
      <c r="AU220" s="39">
        <v>56.158999999999999</v>
      </c>
      <c r="AV220" s="39">
        <v>76.150800000000004</v>
      </c>
      <c r="AW220" s="39">
        <v>61.936900000000001</v>
      </c>
      <c r="AX220" s="39">
        <v>13.109500000000001</v>
      </c>
      <c r="AY220" s="39">
        <v>97.759399999999999</v>
      </c>
    </row>
    <row r="221" spans="1:51" x14ac:dyDescent="0.25">
      <c r="A221" s="43">
        <v>42699</v>
      </c>
      <c r="B221" s="39">
        <v>3611.6833999999999</v>
      </c>
      <c r="C221" s="39">
        <v>63.536700000000003</v>
      </c>
      <c r="D221" s="39">
        <v>42.347900000000003</v>
      </c>
      <c r="E221" s="39">
        <v>302.03050000000002</v>
      </c>
      <c r="F221" s="39">
        <v>394.5788</v>
      </c>
      <c r="G221" s="39">
        <v>82.160600000000002</v>
      </c>
      <c r="H221" s="39">
        <v>99.383300000000006</v>
      </c>
      <c r="I221" s="39">
        <v>29.520299999999999</v>
      </c>
      <c r="J221" s="39">
        <v>29.906099999999999</v>
      </c>
      <c r="K221" s="39">
        <v>41.499699999999997</v>
      </c>
      <c r="L221" s="39">
        <v>397.60120000000001</v>
      </c>
      <c r="M221" s="39">
        <v>62.4255</v>
      </c>
      <c r="N221" s="39">
        <v>50.024700000000003</v>
      </c>
      <c r="O221" s="39">
        <v>123.9571</v>
      </c>
      <c r="P221" s="39">
        <v>44.0974</v>
      </c>
      <c r="Q221" s="39">
        <v>13.7529</v>
      </c>
      <c r="R221" s="39">
        <v>79.4649</v>
      </c>
      <c r="S221" s="39">
        <v>63.990499999999997</v>
      </c>
      <c r="T221" s="39">
        <v>22.8033</v>
      </c>
      <c r="U221" s="39">
        <v>30.264099999999999</v>
      </c>
      <c r="V221" s="39">
        <v>93.379000000000005</v>
      </c>
      <c r="W221" s="39">
        <v>87.153499999999994</v>
      </c>
      <c r="X221" s="39">
        <v>58.805</v>
      </c>
      <c r="Y221" s="39">
        <v>31.864100000000001</v>
      </c>
      <c r="Z221" s="39">
        <v>47.1128</v>
      </c>
      <c r="AA221" s="39">
        <v>51.2851</v>
      </c>
      <c r="AB221" s="39">
        <v>98.019199999999998</v>
      </c>
      <c r="AC221" s="39">
        <v>74.040199999999999</v>
      </c>
      <c r="AD221" s="39">
        <v>37.642000000000003</v>
      </c>
      <c r="AE221" s="39" t="s">
        <v>11</v>
      </c>
      <c r="AF221" s="39">
        <v>66.429000000000002</v>
      </c>
      <c r="AG221" s="39">
        <v>25.552700000000002</v>
      </c>
      <c r="AH221" s="39">
        <v>182.41399999999999</v>
      </c>
      <c r="AI221" s="39">
        <v>13.194699999999999</v>
      </c>
      <c r="AJ221" s="39">
        <v>8.0472000000000001</v>
      </c>
      <c r="AK221" s="39">
        <v>8.4018999999999995</v>
      </c>
      <c r="AL221" s="39">
        <v>12.984999999999999</v>
      </c>
      <c r="AM221" s="39">
        <v>186.18199999999999</v>
      </c>
      <c r="AN221" s="39">
        <v>767.72080000000005</v>
      </c>
      <c r="AO221" s="39">
        <v>197.20269999999999</v>
      </c>
      <c r="AP221" s="39">
        <v>160.255</v>
      </c>
      <c r="AQ221" s="39">
        <v>242.8066</v>
      </c>
      <c r="AR221" s="39">
        <v>33.092300000000002</v>
      </c>
      <c r="AS221" s="39">
        <v>131.8554</v>
      </c>
      <c r="AT221" s="39">
        <v>15.878399999999999</v>
      </c>
      <c r="AU221" s="39">
        <v>58.57</v>
      </c>
      <c r="AV221" s="39">
        <v>75.694400000000002</v>
      </c>
      <c r="AW221" s="39">
        <v>61.7789</v>
      </c>
      <c r="AX221" s="39">
        <v>13.3446</v>
      </c>
      <c r="AY221" s="39">
        <v>103.41549999999999</v>
      </c>
    </row>
    <row r="222" spans="1:51" x14ac:dyDescent="0.25">
      <c r="A222" s="43">
        <v>42702</v>
      </c>
      <c r="B222" s="39">
        <v>3502.8017</v>
      </c>
      <c r="C222" s="39">
        <v>63.745699999999999</v>
      </c>
      <c r="D222" s="39">
        <v>42.928600000000003</v>
      </c>
      <c r="E222" s="39">
        <v>307.6936</v>
      </c>
      <c r="F222" s="39">
        <v>397.46589999999998</v>
      </c>
      <c r="G222" s="39">
        <v>81.100300000000004</v>
      </c>
      <c r="H222" s="39">
        <v>101.4226</v>
      </c>
      <c r="I222" s="39">
        <v>29.066099999999999</v>
      </c>
      <c r="J222" s="39">
        <v>30.518699999999999</v>
      </c>
      <c r="K222" s="39">
        <v>42.084600000000002</v>
      </c>
      <c r="L222" s="39">
        <v>395.64949999999999</v>
      </c>
      <c r="M222" s="39">
        <v>64.183000000000007</v>
      </c>
      <c r="N222" s="39">
        <v>50.078699999999998</v>
      </c>
      <c r="O222" s="39">
        <v>121.21469999999999</v>
      </c>
      <c r="P222" s="39">
        <v>42.573700000000002</v>
      </c>
      <c r="Q222" s="39">
        <v>12.377599999999999</v>
      </c>
      <c r="R222" s="39">
        <v>80.021199999999993</v>
      </c>
      <c r="S222" s="39">
        <v>63.990499999999997</v>
      </c>
      <c r="T222" s="39">
        <v>23.052399999999999</v>
      </c>
      <c r="U222" s="39">
        <v>30.106000000000002</v>
      </c>
      <c r="V222" s="39">
        <v>94.112399999999994</v>
      </c>
      <c r="W222" s="39">
        <v>86.612200000000001</v>
      </c>
      <c r="X222" s="39">
        <v>58.346200000000003</v>
      </c>
      <c r="Y222" s="39">
        <v>31.817</v>
      </c>
      <c r="Z222" s="39">
        <v>46.978700000000003</v>
      </c>
      <c r="AA222" s="39">
        <v>51.100299999999997</v>
      </c>
      <c r="AB222" s="39">
        <v>98.091499999999996</v>
      </c>
      <c r="AC222" s="39">
        <v>74.201800000000006</v>
      </c>
      <c r="AD222" s="39">
        <v>36.985599999999998</v>
      </c>
      <c r="AE222" s="39" t="s">
        <v>11</v>
      </c>
      <c r="AF222" s="39">
        <v>64.949200000000005</v>
      </c>
      <c r="AG222" s="39">
        <v>25.317</v>
      </c>
      <c r="AH222" s="39">
        <v>182.22020000000001</v>
      </c>
      <c r="AI222" s="39">
        <v>13.340999999999999</v>
      </c>
      <c r="AJ222" s="39">
        <v>8.1917000000000009</v>
      </c>
      <c r="AK222" s="39">
        <v>8.4673999999999996</v>
      </c>
      <c r="AL222" s="39">
        <v>13.0869</v>
      </c>
      <c r="AM222" s="39">
        <v>185.07159999999999</v>
      </c>
      <c r="AN222" s="39">
        <v>769.56979999999999</v>
      </c>
      <c r="AO222" s="39">
        <v>190.87700000000001</v>
      </c>
      <c r="AP222" s="39">
        <v>159.1593</v>
      </c>
      <c r="AQ222" s="39">
        <v>242.64439999999999</v>
      </c>
      <c r="AR222" s="39">
        <v>33.092300000000002</v>
      </c>
      <c r="AS222" s="39">
        <v>131.18950000000001</v>
      </c>
      <c r="AT222" s="39">
        <v>15.9849</v>
      </c>
      <c r="AU222" s="39">
        <v>58.694699999999997</v>
      </c>
      <c r="AV222" s="39">
        <v>75.770499999999998</v>
      </c>
      <c r="AW222" s="39">
        <v>62.331899999999997</v>
      </c>
      <c r="AX222" s="39">
        <v>14.069699999999999</v>
      </c>
      <c r="AY222" s="39">
        <v>102.7276</v>
      </c>
    </row>
    <row r="223" spans="1:51" x14ac:dyDescent="0.25">
      <c r="A223" s="43">
        <v>42703</v>
      </c>
      <c r="B223" s="39">
        <v>3473.5895999999998</v>
      </c>
      <c r="C223" s="39">
        <v>62.700699999999998</v>
      </c>
      <c r="D223" s="39">
        <v>42.016100000000002</v>
      </c>
      <c r="E223" s="39">
        <v>309.58120000000002</v>
      </c>
      <c r="F223" s="39">
        <v>397.46589999999998</v>
      </c>
      <c r="G223" s="39">
        <v>79.858900000000006</v>
      </c>
      <c r="H223" s="39">
        <v>102.1717</v>
      </c>
      <c r="I223" s="39">
        <v>27.646899999999999</v>
      </c>
      <c r="J223" s="39">
        <v>29.944400000000002</v>
      </c>
      <c r="K223" s="39">
        <v>40.719700000000003</v>
      </c>
      <c r="L223" s="39">
        <v>409.84320000000002</v>
      </c>
      <c r="M223" s="39">
        <v>59.9651</v>
      </c>
      <c r="N223" s="39">
        <v>52.399099999999997</v>
      </c>
      <c r="O223" s="39">
        <v>118.78570000000001</v>
      </c>
      <c r="P223" s="39">
        <v>42.663400000000003</v>
      </c>
      <c r="Q223" s="39">
        <v>12.3565</v>
      </c>
      <c r="R223" s="39">
        <v>80.577600000000004</v>
      </c>
      <c r="S223" s="39">
        <v>64.989199999999997</v>
      </c>
      <c r="T223" s="39">
        <v>22.3277</v>
      </c>
      <c r="U223" s="39">
        <v>30.3432</v>
      </c>
      <c r="V223" s="39">
        <v>93.297499999999999</v>
      </c>
      <c r="W223" s="39">
        <v>86.431799999999996</v>
      </c>
      <c r="X223" s="39">
        <v>58.0991</v>
      </c>
      <c r="Y223" s="39">
        <v>31.699300000000001</v>
      </c>
      <c r="Z223" s="39">
        <v>46.107500000000002</v>
      </c>
      <c r="AA223" s="39">
        <v>52.209099999999999</v>
      </c>
      <c r="AB223" s="39">
        <v>96.935000000000002</v>
      </c>
      <c r="AC223" s="39">
        <v>73.535200000000003</v>
      </c>
      <c r="AD223" s="39">
        <v>36.692799999999998</v>
      </c>
      <c r="AE223" s="39" t="s">
        <v>11</v>
      </c>
      <c r="AF223" s="39">
        <v>60.674100000000003</v>
      </c>
      <c r="AG223" s="39">
        <v>25.104800000000001</v>
      </c>
      <c r="AH223" s="39">
        <v>183.5771</v>
      </c>
      <c r="AI223" s="39">
        <v>13.738300000000001</v>
      </c>
      <c r="AJ223" s="39">
        <v>8.3361999999999998</v>
      </c>
      <c r="AK223" s="39">
        <v>8.6148000000000007</v>
      </c>
      <c r="AL223" s="39">
        <v>13.316000000000001</v>
      </c>
      <c r="AM223" s="39">
        <v>185.07159999999999</v>
      </c>
      <c r="AN223" s="39">
        <v>775.85659999999996</v>
      </c>
      <c r="AO223" s="39">
        <v>200.8399</v>
      </c>
      <c r="AP223" s="39">
        <v>159.2962</v>
      </c>
      <c r="AQ223" s="39">
        <v>243.131</v>
      </c>
      <c r="AR223" s="39">
        <v>32.098999999999997</v>
      </c>
      <c r="AS223" s="39">
        <v>131.023</v>
      </c>
      <c r="AT223" s="39">
        <v>15.5054</v>
      </c>
      <c r="AU223" s="39">
        <v>59.733899999999998</v>
      </c>
      <c r="AV223" s="39">
        <v>73.6404</v>
      </c>
      <c r="AW223" s="39">
        <v>59.250799999999998</v>
      </c>
      <c r="AX223" s="39">
        <v>14.0501</v>
      </c>
      <c r="AY223" s="39">
        <v>100.511</v>
      </c>
    </row>
    <row r="224" spans="1:51" x14ac:dyDescent="0.25">
      <c r="A224" s="43">
        <v>42704</v>
      </c>
      <c r="B224" s="39">
        <v>3582.4712</v>
      </c>
      <c r="C224" s="39">
        <v>62.770400000000002</v>
      </c>
      <c r="D224" s="39">
        <v>41.6843</v>
      </c>
      <c r="E224" s="39">
        <v>299.5136</v>
      </c>
      <c r="F224" s="39">
        <v>383.0301</v>
      </c>
      <c r="G224" s="39">
        <v>79.781300000000002</v>
      </c>
      <c r="H224" s="39">
        <v>100.5902</v>
      </c>
      <c r="I224" s="39">
        <v>30.428599999999999</v>
      </c>
      <c r="J224" s="39">
        <v>29.1785</v>
      </c>
      <c r="K224" s="39">
        <v>40.492199999999997</v>
      </c>
      <c r="L224" s="39">
        <v>401.327</v>
      </c>
      <c r="M224" s="39">
        <v>56.450099999999999</v>
      </c>
      <c r="N224" s="39">
        <v>52.399099999999997</v>
      </c>
      <c r="O224" s="39">
        <v>117.9238</v>
      </c>
      <c r="P224" s="39">
        <v>41.565399999999997</v>
      </c>
      <c r="Q224" s="39">
        <v>11.1187</v>
      </c>
      <c r="R224" s="39">
        <v>82.153899999999993</v>
      </c>
      <c r="S224" s="39">
        <v>64.619299999999996</v>
      </c>
      <c r="T224" s="39">
        <v>21.942799999999998</v>
      </c>
      <c r="U224" s="39">
        <v>30.3432</v>
      </c>
      <c r="V224" s="39">
        <v>92.645700000000005</v>
      </c>
      <c r="W224" s="39">
        <v>86.973100000000002</v>
      </c>
      <c r="X224" s="39">
        <v>58.204999999999998</v>
      </c>
      <c r="Y224" s="39">
        <v>31.864100000000001</v>
      </c>
      <c r="Z224" s="39">
        <v>46.040500000000002</v>
      </c>
      <c r="AA224" s="39">
        <v>51.5623</v>
      </c>
      <c r="AB224" s="39">
        <v>97.151799999999994</v>
      </c>
      <c r="AC224" s="39">
        <v>73.353399999999993</v>
      </c>
      <c r="AD224" s="39">
        <v>37.066400000000002</v>
      </c>
      <c r="AE224" s="39" t="s">
        <v>11</v>
      </c>
      <c r="AF224" s="39">
        <v>60.591799999999999</v>
      </c>
      <c r="AG224" s="39">
        <v>25.152000000000001</v>
      </c>
      <c r="AH224" s="39">
        <v>184.15870000000001</v>
      </c>
      <c r="AI224" s="39">
        <v>13.3828</v>
      </c>
      <c r="AJ224" s="39">
        <v>8.2350999999999992</v>
      </c>
      <c r="AK224" s="39">
        <v>8.6475000000000009</v>
      </c>
      <c r="AL224" s="39">
        <v>13.036</v>
      </c>
      <c r="AM224" s="39">
        <v>182.85069999999999</v>
      </c>
      <c r="AN224" s="39">
        <v>778.4452</v>
      </c>
      <c r="AO224" s="39">
        <v>199.65389999999999</v>
      </c>
      <c r="AP224" s="39">
        <v>161.76169999999999</v>
      </c>
      <c r="AQ224" s="39">
        <v>240.8603</v>
      </c>
      <c r="AR224" s="39">
        <v>30.818100000000001</v>
      </c>
      <c r="AS224" s="39">
        <v>130.0241</v>
      </c>
      <c r="AT224" s="39">
        <v>15.292199999999999</v>
      </c>
      <c r="AU224" s="39">
        <v>59.027200000000001</v>
      </c>
      <c r="AV224" s="39">
        <v>73.260000000000005</v>
      </c>
      <c r="AW224" s="39">
        <v>57.433799999999998</v>
      </c>
      <c r="AX224" s="39">
        <v>13.619</v>
      </c>
      <c r="AY224" s="39">
        <v>99.211600000000004</v>
      </c>
    </row>
    <row r="225" spans="1:51" x14ac:dyDescent="0.25">
      <c r="A225" s="43">
        <v>42705</v>
      </c>
      <c r="B225" s="39">
        <v>3581.1433999999999</v>
      </c>
      <c r="C225" s="39">
        <v>62.979399999999998</v>
      </c>
      <c r="D225" s="39">
        <v>41.933199999999999</v>
      </c>
      <c r="E225" s="39">
        <v>300.14280000000002</v>
      </c>
      <c r="F225" s="39">
        <v>399.7115</v>
      </c>
      <c r="G225" s="39">
        <v>78.953800000000001</v>
      </c>
      <c r="H225" s="39">
        <v>104.54389999999999</v>
      </c>
      <c r="I225" s="39">
        <v>32.131700000000002</v>
      </c>
      <c r="J225" s="39">
        <v>29.867799999999999</v>
      </c>
      <c r="K225" s="39">
        <v>40.037300000000002</v>
      </c>
      <c r="L225" s="39">
        <v>402.92380000000003</v>
      </c>
      <c r="M225" s="39">
        <v>56.731299999999997</v>
      </c>
      <c r="N225" s="39">
        <v>52.399099999999997</v>
      </c>
      <c r="O225" s="39">
        <v>118.0021</v>
      </c>
      <c r="P225" s="39">
        <v>41.789499999999997</v>
      </c>
      <c r="Q225" s="39">
        <v>11.161</v>
      </c>
      <c r="R225" s="39">
        <v>86.141000000000005</v>
      </c>
      <c r="S225" s="39">
        <v>65.987899999999996</v>
      </c>
      <c r="T225" s="39">
        <v>22.214500000000001</v>
      </c>
      <c r="U225" s="39">
        <v>30.560600000000001</v>
      </c>
      <c r="V225" s="39">
        <v>93.379000000000005</v>
      </c>
      <c r="W225" s="39">
        <v>86.792699999999996</v>
      </c>
      <c r="X225" s="39">
        <v>57.887300000000003</v>
      </c>
      <c r="Y225" s="39">
        <v>35.0411</v>
      </c>
      <c r="Z225" s="39">
        <v>46.241500000000002</v>
      </c>
      <c r="AA225" s="39">
        <v>51.747100000000003</v>
      </c>
      <c r="AB225" s="39">
        <v>97.079499999999996</v>
      </c>
      <c r="AC225" s="39">
        <v>73.898799999999994</v>
      </c>
      <c r="AD225" s="39">
        <v>36.743299999999998</v>
      </c>
      <c r="AE225" s="39" t="s">
        <v>11</v>
      </c>
      <c r="AF225" s="39">
        <v>60.180799999999998</v>
      </c>
      <c r="AG225" s="39">
        <v>25.317</v>
      </c>
      <c r="AH225" s="39">
        <v>182.80170000000001</v>
      </c>
      <c r="AI225" s="39">
        <v>13.3828</v>
      </c>
      <c r="AJ225" s="39">
        <v>8.2494999999999994</v>
      </c>
      <c r="AK225" s="39">
        <v>8.6803000000000008</v>
      </c>
      <c r="AL225" s="39">
        <v>13.417899999999999</v>
      </c>
      <c r="AM225" s="39">
        <v>197.28630000000001</v>
      </c>
      <c r="AN225" s="39">
        <v>781.40369999999996</v>
      </c>
      <c r="AO225" s="39">
        <v>203.44929999999999</v>
      </c>
      <c r="AP225" s="39">
        <v>162.72049999999999</v>
      </c>
      <c r="AQ225" s="39">
        <v>243.131</v>
      </c>
      <c r="AR225" s="39">
        <v>30.818100000000001</v>
      </c>
      <c r="AS225" s="39">
        <v>129.5247</v>
      </c>
      <c r="AT225" s="39">
        <v>15.5587</v>
      </c>
      <c r="AU225" s="39">
        <v>61.313499999999998</v>
      </c>
      <c r="AV225" s="39">
        <v>73.716499999999996</v>
      </c>
      <c r="AW225" s="39">
        <v>58.144799999999996</v>
      </c>
      <c r="AX225" s="39">
        <v>13.7561</v>
      </c>
      <c r="AY225" s="39">
        <v>105.785</v>
      </c>
    </row>
    <row r="226" spans="1:51" x14ac:dyDescent="0.25">
      <c r="A226" s="43">
        <v>42706</v>
      </c>
      <c r="B226" s="39">
        <v>3512.0965000000001</v>
      </c>
      <c r="C226" s="39">
        <v>62.282699999999998</v>
      </c>
      <c r="D226" s="39">
        <v>41.062199999999997</v>
      </c>
      <c r="E226" s="39">
        <v>293.22129999999999</v>
      </c>
      <c r="F226" s="39">
        <v>384.31330000000003</v>
      </c>
      <c r="G226" s="39">
        <v>77.014200000000002</v>
      </c>
      <c r="H226" s="39">
        <v>104.50230000000001</v>
      </c>
      <c r="I226" s="39">
        <v>30.3718</v>
      </c>
      <c r="J226" s="39">
        <v>29.293399999999998</v>
      </c>
      <c r="K226" s="39">
        <v>39.939799999999998</v>
      </c>
      <c r="L226" s="39">
        <v>399.37540000000001</v>
      </c>
      <c r="M226" s="39">
        <v>53.8491</v>
      </c>
      <c r="N226" s="39">
        <v>52.399099999999997</v>
      </c>
      <c r="O226" s="39">
        <v>115.1814</v>
      </c>
      <c r="P226" s="39">
        <v>40.220999999999997</v>
      </c>
      <c r="Q226" s="39">
        <v>10.695499999999999</v>
      </c>
      <c r="R226" s="39">
        <v>84.286600000000007</v>
      </c>
      <c r="S226" s="39">
        <v>65.359099999999998</v>
      </c>
      <c r="T226" s="39">
        <v>21.8522</v>
      </c>
      <c r="U226" s="39">
        <v>29.8095</v>
      </c>
      <c r="V226" s="39">
        <v>91.097499999999997</v>
      </c>
      <c r="W226" s="39">
        <v>85.529600000000002</v>
      </c>
      <c r="X226" s="39">
        <v>56.440100000000001</v>
      </c>
      <c r="Y226" s="39">
        <v>34.240900000000003</v>
      </c>
      <c r="Z226" s="39">
        <v>45.3033</v>
      </c>
      <c r="AA226" s="39">
        <v>51.146500000000003</v>
      </c>
      <c r="AB226" s="39">
        <v>97.513199999999998</v>
      </c>
      <c r="AC226" s="39">
        <v>72.403899999999993</v>
      </c>
      <c r="AD226" s="39">
        <v>35.117699999999999</v>
      </c>
      <c r="AE226" s="39" t="s">
        <v>11</v>
      </c>
      <c r="AF226" s="39">
        <v>59.194200000000002</v>
      </c>
      <c r="AG226" s="39">
        <v>24.3034</v>
      </c>
      <c r="AH226" s="39">
        <v>182.80170000000001</v>
      </c>
      <c r="AI226" s="39">
        <v>13.3828</v>
      </c>
      <c r="AJ226" s="39">
        <v>8.2205999999999992</v>
      </c>
      <c r="AK226" s="39">
        <v>8.6148000000000007</v>
      </c>
      <c r="AL226" s="39">
        <v>14.003500000000001</v>
      </c>
      <c r="AM226" s="39">
        <v>196.36099999999999</v>
      </c>
      <c r="AN226" s="39">
        <v>774.37729999999999</v>
      </c>
      <c r="AO226" s="39">
        <v>198.30969999999999</v>
      </c>
      <c r="AP226" s="39">
        <v>165.8708</v>
      </c>
      <c r="AQ226" s="39">
        <v>238.7517</v>
      </c>
      <c r="AR226" s="39">
        <v>30.269200000000001</v>
      </c>
      <c r="AS226" s="39">
        <v>127.52679999999999</v>
      </c>
      <c r="AT226" s="39">
        <v>15.239000000000001</v>
      </c>
      <c r="AU226" s="39">
        <v>61.895400000000002</v>
      </c>
      <c r="AV226" s="39">
        <v>71.510300000000001</v>
      </c>
      <c r="AW226" s="39">
        <v>57.433799999999998</v>
      </c>
      <c r="AX226" s="39">
        <v>13.3446</v>
      </c>
      <c r="AY226" s="39">
        <v>101.6575</v>
      </c>
    </row>
    <row r="227" spans="1:51" x14ac:dyDescent="0.25">
      <c r="A227" s="43">
        <v>42709</v>
      </c>
      <c r="B227" s="39">
        <v>3385.9531999999999</v>
      </c>
      <c r="C227" s="39">
        <v>61.4467</v>
      </c>
      <c r="D227" s="39">
        <v>40.564399999999999</v>
      </c>
      <c r="E227" s="39">
        <v>286.92899999999997</v>
      </c>
      <c r="F227" s="39">
        <v>361.53680000000003</v>
      </c>
      <c r="G227" s="39">
        <v>79.367599999999996</v>
      </c>
      <c r="H227" s="39">
        <v>102.96250000000001</v>
      </c>
      <c r="I227" s="39">
        <v>28.895800000000001</v>
      </c>
      <c r="J227" s="39">
        <v>29.4849</v>
      </c>
      <c r="K227" s="39">
        <v>39.0623</v>
      </c>
      <c r="L227" s="39">
        <v>390.14949999999999</v>
      </c>
      <c r="M227" s="39">
        <v>54.762999999999998</v>
      </c>
      <c r="N227" s="39">
        <v>52.399099999999997</v>
      </c>
      <c r="O227" s="39">
        <v>115.5731</v>
      </c>
      <c r="P227" s="39">
        <v>40.624299999999998</v>
      </c>
      <c r="Q227" s="39">
        <v>10.706099999999999</v>
      </c>
      <c r="R227" s="39">
        <v>81.504800000000003</v>
      </c>
      <c r="S227" s="39">
        <v>67.097499999999997</v>
      </c>
      <c r="T227" s="39">
        <v>21.761600000000001</v>
      </c>
      <c r="U227" s="39">
        <v>29.611799999999999</v>
      </c>
      <c r="V227" s="39">
        <v>89.875299999999996</v>
      </c>
      <c r="W227" s="39">
        <v>85.048400000000001</v>
      </c>
      <c r="X227" s="39">
        <v>56.228299999999997</v>
      </c>
      <c r="Y227" s="39">
        <v>32.875999999999998</v>
      </c>
      <c r="Z227" s="39">
        <v>44.901200000000003</v>
      </c>
      <c r="AA227" s="39">
        <v>50.638199999999998</v>
      </c>
      <c r="AB227" s="39">
        <v>98.091499999999996</v>
      </c>
      <c r="AC227" s="39">
        <v>72.403899999999993</v>
      </c>
      <c r="AD227" s="39">
        <v>35.3095</v>
      </c>
      <c r="AE227" s="39" t="s">
        <v>11</v>
      </c>
      <c r="AF227" s="39">
        <v>59.523099999999999</v>
      </c>
      <c r="AG227" s="39">
        <v>24.0441</v>
      </c>
      <c r="AH227" s="39">
        <v>182.80170000000001</v>
      </c>
      <c r="AI227" s="39">
        <v>13.3828</v>
      </c>
      <c r="AJ227" s="39">
        <v>8.1773000000000007</v>
      </c>
      <c r="AK227" s="39">
        <v>8.5165000000000006</v>
      </c>
      <c r="AL227" s="39">
        <v>13.672499999999999</v>
      </c>
      <c r="AM227" s="39">
        <v>185.4417</v>
      </c>
      <c r="AN227" s="39">
        <v>768.46040000000005</v>
      </c>
      <c r="AO227" s="39">
        <v>195.30500000000001</v>
      </c>
      <c r="AP227" s="39">
        <v>160.80289999999999</v>
      </c>
      <c r="AQ227" s="39">
        <v>236.9676</v>
      </c>
      <c r="AR227" s="39">
        <v>30.556699999999999</v>
      </c>
      <c r="AS227" s="39">
        <v>128.02629999999999</v>
      </c>
      <c r="AT227" s="39">
        <v>15.0791</v>
      </c>
      <c r="AU227" s="39">
        <v>58.819400000000002</v>
      </c>
      <c r="AV227" s="39">
        <v>72.0428</v>
      </c>
      <c r="AW227" s="39">
        <v>58.065800000000003</v>
      </c>
      <c r="AX227" s="39">
        <v>12.913500000000001</v>
      </c>
      <c r="AY227" s="39">
        <v>96.077799999999996</v>
      </c>
    </row>
    <row r="228" spans="1:51" x14ac:dyDescent="0.25">
      <c r="A228" s="43">
        <v>42710</v>
      </c>
      <c r="B228" s="39">
        <v>3370.0192999999999</v>
      </c>
      <c r="C228" s="39">
        <v>60.610700000000001</v>
      </c>
      <c r="D228" s="39">
        <v>40.025199999999998</v>
      </c>
      <c r="E228" s="39">
        <v>286.92899999999997</v>
      </c>
      <c r="F228" s="39">
        <v>363.14080000000001</v>
      </c>
      <c r="G228" s="39">
        <v>78.100399999999993</v>
      </c>
      <c r="H228" s="39">
        <v>101.29770000000001</v>
      </c>
      <c r="I228" s="39">
        <v>29.293199999999999</v>
      </c>
      <c r="J228" s="39">
        <v>29.982700000000001</v>
      </c>
      <c r="K228" s="39">
        <v>39.322299999999998</v>
      </c>
      <c r="L228" s="39">
        <v>390.14949999999999</v>
      </c>
      <c r="M228" s="39">
        <v>53.497599999999998</v>
      </c>
      <c r="N228" s="39">
        <v>52.399099999999997</v>
      </c>
      <c r="O228" s="39">
        <v>114.86790000000001</v>
      </c>
      <c r="P228" s="39">
        <v>40.691499999999998</v>
      </c>
      <c r="Q228" s="39">
        <v>10.632099999999999</v>
      </c>
      <c r="R228" s="39">
        <v>82.895700000000005</v>
      </c>
      <c r="S228" s="39">
        <v>66.8386</v>
      </c>
      <c r="T228" s="39">
        <v>22.123899999999999</v>
      </c>
      <c r="U228" s="39">
        <v>29.493200000000002</v>
      </c>
      <c r="V228" s="39">
        <v>90.119699999999995</v>
      </c>
      <c r="W228" s="39">
        <v>84.6875</v>
      </c>
      <c r="X228" s="39">
        <v>56.545999999999999</v>
      </c>
      <c r="Y228" s="39">
        <v>32.334699999999998</v>
      </c>
      <c r="Z228" s="39">
        <v>45.3703</v>
      </c>
      <c r="AA228" s="39">
        <v>50.268599999999999</v>
      </c>
      <c r="AB228" s="39">
        <v>102.1395</v>
      </c>
      <c r="AC228" s="39">
        <v>72.100800000000007</v>
      </c>
      <c r="AD228" s="39">
        <v>35.137900000000002</v>
      </c>
      <c r="AE228" s="39" t="s">
        <v>11</v>
      </c>
      <c r="AF228" s="39">
        <v>59.523099999999999</v>
      </c>
      <c r="AG228" s="39">
        <v>24.091200000000001</v>
      </c>
      <c r="AH228" s="39">
        <v>182.6079</v>
      </c>
      <c r="AI228" s="39">
        <v>13.3828</v>
      </c>
      <c r="AJ228" s="39">
        <v>8.0617000000000001</v>
      </c>
      <c r="AK228" s="39">
        <v>8.4673999999999996</v>
      </c>
      <c r="AL228" s="39">
        <v>13.494300000000001</v>
      </c>
      <c r="AM228" s="39">
        <v>181</v>
      </c>
      <c r="AN228" s="39">
        <v>766.24159999999995</v>
      </c>
      <c r="AO228" s="39">
        <v>193.56540000000001</v>
      </c>
      <c r="AP228" s="39">
        <v>157.78960000000001</v>
      </c>
      <c r="AQ228" s="39">
        <v>235.8322</v>
      </c>
      <c r="AR228" s="39">
        <v>30.5045</v>
      </c>
      <c r="AS228" s="39">
        <v>127.3604</v>
      </c>
      <c r="AT228" s="39">
        <v>15.132400000000001</v>
      </c>
      <c r="AU228" s="39">
        <v>58.279000000000003</v>
      </c>
      <c r="AV228" s="39">
        <v>71.662400000000005</v>
      </c>
      <c r="AW228" s="39">
        <v>57.433799999999998</v>
      </c>
      <c r="AX228" s="39">
        <v>12.913500000000001</v>
      </c>
      <c r="AY228" s="39">
        <v>94.854900000000001</v>
      </c>
    </row>
    <row r="229" spans="1:51" x14ac:dyDescent="0.25">
      <c r="A229" s="43">
        <v>42711</v>
      </c>
      <c r="B229" s="39">
        <v>3338.1514999999999</v>
      </c>
      <c r="C229" s="39">
        <v>61.4467</v>
      </c>
      <c r="D229" s="39">
        <v>40.523000000000003</v>
      </c>
      <c r="E229" s="39">
        <v>291.33359999999999</v>
      </c>
      <c r="F229" s="39">
        <v>362.49919999999997</v>
      </c>
      <c r="G229" s="39">
        <v>77.583100000000002</v>
      </c>
      <c r="H229" s="39">
        <v>101.29770000000001</v>
      </c>
      <c r="I229" s="39">
        <v>29.747399999999999</v>
      </c>
      <c r="J229" s="39">
        <v>30.595300000000002</v>
      </c>
      <c r="K229" s="39">
        <v>40.622199999999999</v>
      </c>
      <c r="L229" s="39">
        <v>390.5043</v>
      </c>
      <c r="M229" s="39">
        <v>56.3095</v>
      </c>
      <c r="N229" s="39">
        <v>52.399099999999997</v>
      </c>
      <c r="O229" s="39">
        <v>115.3381</v>
      </c>
      <c r="P229" s="39">
        <v>41.520600000000002</v>
      </c>
      <c r="Q229" s="39">
        <v>11.7006</v>
      </c>
      <c r="R229" s="39">
        <v>83.173900000000003</v>
      </c>
      <c r="S229" s="39">
        <v>66.764600000000002</v>
      </c>
      <c r="T229" s="39">
        <v>22.825900000000001</v>
      </c>
      <c r="U229" s="39">
        <v>29.987400000000001</v>
      </c>
      <c r="V229" s="39">
        <v>90.364199999999997</v>
      </c>
      <c r="W229" s="39">
        <v>86.672399999999996</v>
      </c>
      <c r="X229" s="39">
        <v>56.828400000000002</v>
      </c>
      <c r="Y229" s="39">
        <v>35.558799999999998</v>
      </c>
      <c r="Z229" s="39">
        <v>45.772399999999998</v>
      </c>
      <c r="AA229" s="39">
        <v>50.2224</v>
      </c>
      <c r="AB229" s="39">
        <v>102.1395</v>
      </c>
      <c r="AC229" s="39">
        <v>72.525099999999995</v>
      </c>
      <c r="AD229" s="39">
        <v>36.198099999999997</v>
      </c>
      <c r="AE229" s="39" t="s">
        <v>11</v>
      </c>
      <c r="AF229" s="39">
        <v>60.262999999999998</v>
      </c>
      <c r="AG229" s="39">
        <v>24.3505</v>
      </c>
      <c r="AH229" s="39">
        <v>181.2509</v>
      </c>
      <c r="AI229" s="39">
        <v>13.3828</v>
      </c>
      <c r="AJ229" s="39">
        <v>8.0906000000000002</v>
      </c>
      <c r="AK229" s="39">
        <v>8.4673999999999996</v>
      </c>
      <c r="AL229" s="39">
        <v>13.5197</v>
      </c>
      <c r="AM229" s="39">
        <v>183.03579999999999</v>
      </c>
      <c r="AN229" s="39">
        <v>765.50189999999998</v>
      </c>
      <c r="AO229" s="39">
        <v>193.4863</v>
      </c>
      <c r="AP229" s="39">
        <v>159.0223</v>
      </c>
      <c r="AQ229" s="39">
        <v>236.80539999999999</v>
      </c>
      <c r="AR229" s="39">
        <v>31.2102</v>
      </c>
      <c r="AS229" s="39">
        <v>128.02629999999999</v>
      </c>
      <c r="AT229" s="39">
        <v>15.6119</v>
      </c>
      <c r="AU229" s="39">
        <v>58.57</v>
      </c>
      <c r="AV229" s="39">
        <v>73.716499999999996</v>
      </c>
      <c r="AW229" s="39">
        <v>58.5398</v>
      </c>
      <c r="AX229" s="39">
        <v>13.0311</v>
      </c>
      <c r="AY229" s="39">
        <v>96.46</v>
      </c>
    </row>
    <row r="230" spans="1:51" x14ac:dyDescent="0.25">
      <c r="A230" s="43">
        <v>42712</v>
      </c>
      <c r="B230" s="39">
        <v>3285.0385000000001</v>
      </c>
      <c r="C230" s="39">
        <v>61.516399999999997</v>
      </c>
      <c r="D230" s="39">
        <v>40.315600000000003</v>
      </c>
      <c r="E230" s="39">
        <v>293.22129999999999</v>
      </c>
      <c r="F230" s="39">
        <v>358.00810000000001</v>
      </c>
      <c r="G230" s="39">
        <v>77.247</v>
      </c>
      <c r="H230" s="39">
        <v>99.632999999999996</v>
      </c>
      <c r="I230" s="39">
        <v>29.066099999999999</v>
      </c>
      <c r="J230" s="39">
        <v>30.0975</v>
      </c>
      <c r="K230" s="39">
        <v>40.264699999999998</v>
      </c>
      <c r="L230" s="39">
        <v>387.3107</v>
      </c>
      <c r="M230" s="39">
        <v>55.747100000000003</v>
      </c>
      <c r="N230" s="39">
        <v>52.399099999999997</v>
      </c>
      <c r="O230" s="39">
        <v>115.1814</v>
      </c>
      <c r="P230" s="39">
        <v>41.1173</v>
      </c>
      <c r="Q230" s="39">
        <v>12.113099999999999</v>
      </c>
      <c r="R230" s="39">
        <v>82.061199999999999</v>
      </c>
      <c r="S230" s="39">
        <v>66.616699999999994</v>
      </c>
      <c r="T230" s="39">
        <v>22.395700000000001</v>
      </c>
      <c r="U230" s="39">
        <v>29.591999999999999</v>
      </c>
      <c r="V230" s="39">
        <v>88.978999999999999</v>
      </c>
      <c r="W230" s="39">
        <v>86.491900000000001</v>
      </c>
      <c r="X230" s="39">
        <v>57.040199999999999</v>
      </c>
      <c r="Y230" s="39">
        <v>36.782499999999999</v>
      </c>
      <c r="Z230" s="39">
        <v>45.035200000000003</v>
      </c>
      <c r="AA230" s="39">
        <v>50.360999999999997</v>
      </c>
      <c r="AB230" s="39">
        <v>100.1455</v>
      </c>
      <c r="AC230" s="39">
        <v>72.747299999999996</v>
      </c>
      <c r="AD230" s="39">
        <v>35.521599999999999</v>
      </c>
      <c r="AE230" s="39" t="s">
        <v>11</v>
      </c>
      <c r="AF230" s="39">
        <v>60.509599999999999</v>
      </c>
      <c r="AG230" s="39">
        <v>23.7376</v>
      </c>
      <c r="AH230" s="39">
        <v>187.2603</v>
      </c>
      <c r="AI230" s="39">
        <v>13.8011</v>
      </c>
      <c r="AJ230" s="39">
        <v>8.0183</v>
      </c>
      <c r="AK230" s="39">
        <v>8.3855000000000004</v>
      </c>
      <c r="AL230" s="39">
        <v>13.494300000000001</v>
      </c>
      <c r="AM230" s="39">
        <v>182.1104</v>
      </c>
      <c r="AN230" s="39">
        <v>752.92849999999999</v>
      </c>
      <c r="AO230" s="39">
        <v>196.09569999999999</v>
      </c>
      <c r="AP230" s="39">
        <v>156.69380000000001</v>
      </c>
      <c r="AQ230" s="39">
        <v>236.31880000000001</v>
      </c>
      <c r="AR230" s="39">
        <v>30.818100000000001</v>
      </c>
      <c r="AS230" s="39">
        <v>126.8609</v>
      </c>
      <c r="AT230" s="39">
        <v>15.3988</v>
      </c>
      <c r="AU230" s="39">
        <v>58.279000000000003</v>
      </c>
      <c r="AV230" s="39">
        <v>74.172899999999998</v>
      </c>
      <c r="AW230" s="39">
        <v>57.591799999999999</v>
      </c>
      <c r="AX230" s="39">
        <v>13.0115</v>
      </c>
      <c r="AY230" s="39">
        <v>95.5428</v>
      </c>
    </row>
    <row r="231" spans="1:51" x14ac:dyDescent="0.25">
      <c r="A231" s="43">
        <v>42713</v>
      </c>
      <c r="B231" s="39">
        <v>3294.3332999999998</v>
      </c>
      <c r="C231" s="39">
        <v>60.959000000000003</v>
      </c>
      <c r="D231" s="39">
        <v>40.979199999999999</v>
      </c>
      <c r="E231" s="39">
        <v>293.22129999999999</v>
      </c>
      <c r="F231" s="39">
        <v>359.93279999999999</v>
      </c>
      <c r="G231" s="39">
        <v>75.798699999999997</v>
      </c>
      <c r="H231" s="39">
        <v>99.216899999999995</v>
      </c>
      <c r="I231" s="39">
        <v>29.520299999999999</v>
      </c>
      <c r="J231" s="39">
        <v>29.867799999999999</v>
      </c>
      <c r="K231" s="39">
        <v>40.947200000000002</v>
      </c>
      <c r="L231" s="39">
        <v>388.37529999999998</v>
      </c>
      <c r="M231" s="39">
        <v>55.395600000000002</v>
      </c>
      <c r="N231" s="39">
        <v>52.399099999999997</v>
      </c>
      <c r="O231" s="39">
        <v>115.6515</v>
      </c>
      <c r="P231" s="39">
        <v>41.542999999999999</v>
      </c>
      <c r="Q231" s="39">
        <v>11.7111</v>
      </c>
      <c r="R231" s="39">
        <v>82.432100000000005</v>
      </c>
      <c r="S231" s="39">
        <v>67.282499999999999</v>
      </c>
      <c r="T231" s="39">
        <v>21.942799999999998</v>
      </c>
      <c r="U231" s="39">
        <v>29.671099999999999</v>
      </c>
      <c r="V231" s="39">
        <v>86.208600000000004</v>
      </c>
      <c r="W231" s="39">
        <v>85.529600000000002</v>
      </c>
      <c r="X231" s="39">
        <v>56.828400000000002</v>
      </c>
      <c r="Y231" s="39">
        <v>36.805999999999997</v>
      </c>
      <c r="Z231" s="39">
        <v>45.1693</v>
      </c>
      <c r="AA231" s="39">
        <v>50.823</v>
      </c>
      <c r="AB231" s="39">
        <v>101.3271</v>
      </c>
      <c r="AC231" s="39">
        <v>72.666499999999999</v>
      </c>
      <c r="AD231" s="39">
        <v>35.693199999999997</v>
      </c>
      <c r="AE231" s="39" t="s">
        <v>11</v>
      </c>
      <c r="AF231" s="39">
        <v>60.674100000000003</v>
      </c>
      <c r="AG231" s="39">
        <v>23.879100000000001</v>
      </c>
      <c r="AH231" s="39">
        <v>188.42339999999999</v>
      </c>
      <c r="AI231" s="39">
        <v>14.4284</v>
      </c>
      <c r="AJ231" s="39">
        <v>8.0327999999999999</v>
      </c>
      <c r="AK231" s="39">
        <v>8.4182000000000006</v>
      </c>
      <c r="AL231" s="39">
        <v>13.7743</v>
      </c>
      <c r="AM231" s="39">
        <v>183.96119999999999</v>
      </c>
      <c r="AN231" s="39">
        <v>756.99639999999999</v>
      </c>
      <c r="AO231" s="39">
        <v>195.9375</v>
      </c>
      <c r="AP231" s="39">
        <v>154.77619999999999</v>
      </c>
      <c r="AQ231" s="39">
        <v>237.12979999999999</v>
      </c>
      <c r="AR231" s="39">
        <v>30.739699999999999</v>
      </c>
      <c r="AS231" s="39">
        <v>126.5279</v>
      </c>
      <c r="AT231" s="39">
        <v>15.5587</v>
      </c>
      <c r="AU231" s="39">
        <v>59.858600000000003</v>
      </c>
      <c r="AV231" s="39">
        <v>74.4011</v>
      </c>
      <c r="AW231" s="39">
        <v>57.196800000000003</v>
      </c>
      <c r="AX231" s="39">
        <v>13.1683</v>
      </c>
      <c r="AY231" s="39">
        <v>96.5364</v>
      </c>
    </row>
    <row r="232" spans="1:51" x14ac:dyDescent="0.25">
      <c r="A232" s="43">
        <v>42716</v>
      </c>
      <c r="B232" s="39">
        <v>3088.5203999999999</v>
      </c>
      <c r="C232" s="39">
        <v>57.754300000000001</v>
      </c>
      <c r="D232" s="39">
        <v>39.485999999999997</v>
      </c>
      <c r="E232" s="39">
        <v>282.52429999999998</v>
      </c>
      <c r="F232" s="39">
        <v>338.76029999999997</v>
      </c>
      <c r="G232" s="39">
        <v>72.410899999999998</v>
      </c>
      <c r="H232" s="39">
        <v>93.640100000000004</v>
      </c>
      <c r="I232" s="39">
        <v>29.974499999999999</v>
      </c>
      <c r="J232" s="39">
        <v>28.451000000000001</v>
      </c>
      <c r="K232" s="39">
        <v>39.582299999999996</v>
      </c>
      <c r="L232" s="39">
        <v>377.1977</v>
      </c>
      <c r="M232" s="39">
        <v>52.232199999999999</v>
      </c>
      <c r="N232" s="39">
        <v>52.399099999999997</v>
      </c>
      <c r="O232" s="39">
        <v>110.87179999999999</v>
      </c>
      <c r="P232" s="39">
        <v>38.114699999999999</v>
      </c>
      <c r="Q232" s="39">
        <v>11.0975</v>
      </c>
      <c r="R232" s="39">
        <v>80.206699999999998</v>
      </c>
      <c r="S232" s="39">
        <v>63.250700000000002</v>
      </c>
      <c r="T232" s="39">
        <v>20.516100000000002</v>
      </c>
      <c r="U232" s="39">
        <v>28.0106</v>
      </c>
      <c r="V232" s="39">
        <v>81.727000000000004</v>
      </c>
      <c r="W232" s="39">
        <v>84.085999999999999</v>
      </c>
      <c r="X232" s="39">
        <v>54.9223</v>
      </c>
      <c r="Y232" s="39">
        <v>34.476300000000002</v>
      </c>
      <c r="Z232" s="39">
        <v>42.756700000000002</v>
      </c>
      <c r="AA232" s="39">
        <v>48.697699999999998</v>
      </c>
      <c r="AB232" s="39">
        <v>96.157399999999996</v>
      </c>
      <c r="AC232" s="39">
        <v>68.5655</v>
      </c>
      <c r="AD232" s="39">
        <v>33.522300000000001</v>
      </c>
      <c r="AE232" s="39" t="s">
        <v>11</v>
      </c>
      <c r="AF232" s="39">
        <v>56.892200000000003</v>
      </c>
      <c r="AG232" s="39">
        <v>21.8047</v>
      </c>
      <c r="AH232" s="39">
        <v>188.81110000000001</v>
      </c>
      <c r="AI232" s="39">
        <v>14.4284</v>
      </c>
      <c r="AJ232" s="39">
        <v>7.9028</v>
      </c>
      <c r="AK232" s="39">
        <v>8.32</v>
      </c>
      <c r="AL232" s="39">
        <v>13.9016</v>
      </c>
      <c r="AM232" s="39">
        <v>178.7792</v>
      </c>
      <c r="AN232" s="39">
        <v>754.77750000000003</v>
      </c>
      <c r="AO232" s="39">
        <v>192.45840000000001</v>
      </c>
      <c r="AP232" s="39">
        <v>150.39320000000001</v>
      </c>
      <c r="AQ232" s="39">
        <v>233.39930000000001</v>
      </c>
      <c r="AR232" s="39">
        <v>29.2498</v>
      </c>
      <c r="AS232" s="39">
        <v>121.3669</v>
      </c>
      <c r="AT232" s="39">
        <v>15.0258</v>
      </c>
      <c r="AU232" s="39">
        <v>57.904899999999998</v>
      </c>
      <c r="AV232" s="39">
        <v>70.064899999999994</v>
      </c>
      <c r="AW232" s="39">
        <v>54.905799999999999</v>
      </c>
      <c r="AX232" s="39">
        <v>12.521599999999999</v>
      </c>
      <c r="AY232" s="39">
        <v>94.243399999999994</v>
      </c>
    </row>
    <row r="233" spans="1:51" x14ac:dyDescent="0.25">
      <c r="A233" s="43">
        <v>42717</v>
      </c>
      <c r="B233" s="39">
        <v>3061.9639000000002</v>
      </c>
      <c r="C233" s="39">
        <v>59.078000000000003</v>
      </c>
      <c r="D233" s="39">
        <v>39.485999999999997</v>
      </c>
      <c r="E233" s="39">
        <v>282.52429999999998</v>
      </c>
      <c r="F233" s="39">
        <v>342.9307</v>
      </c>
      <c r="G233" s="39">
        <v>71.298900000000003</v>
      </c>
      <c r="H233" s="39">
        <v>94.305999999999997</v>
      </c>
      <c r="I233" s="39">
        <v>29.860900000000001</v>
      </c>
      <c r="J233" s="39">
        <v>29.216799999999999</v>
      </c>
      <c r="K233" s="39">
        <v>41.987099999999998</v>
      </c>
      <c r="L233" s="39">
        <v>372.58479999999997</v>
      </c>
      <c r="M233" s="39">
        <v>52.0916</v>
      </c>
      <c r="N233" s="39">
        <v>52.399099999999997</v>
      </c>
      <c r="O233" s="39">
        <v>110.55840000000001</v>
      </c>
      <c r="P233" s="39">
        <v>38.137099999999997</v>
      </c>
      <c r="Q233" s="39">
        <v>12.208399999999999</v>
      </c>
      <c r="R233" s="39">
        <v>78.908500000000004</v>
      </c>
      <c r="S233" s="39">
        <v>65.47</v>
      </c>
      <c r="T233" s="39">
        <v>21.286100000000001</v>
      </c>
      <c r="U233" s="39">
        <v>27.891999999999999</v>
      </c>
      <c r="V233" s="39">
        <v>82.704800000000006</v>
      </c>
      <c r="W233" s="39">
        <v>84.085999999999999</v>
      </c>
      <c r="X233" s="39">
        <v>55.098799999999997</v>
      </c>
      <c r="Y233" s="39">
        <v>33.840899999999998</v>
      </c>
      <c r="Z233" s="39">
        <v>42.488599999999998</v>
      </c>
      <c r="AA233" s="39">
        <v>48.466700000000003</v>
      </c>
      <c r="AB233" s="39">
        <v>96.378900000000002</v>
      </c>
      <c r="AC233" s="39">
        <v>68.181600000000003</v>
      </c>
      <c r="AD233" s="39">
        <v>33.926200000000001</v>
      </c>
      <c r="AE233" s="39" t="s">
        <v>11</v>
      </c>
      <c r="AF233" s="39">
        <v>57.960999999999999</v>
      </c>
      <c r="AG233" s="39">
        <v>21.946100000000001</v>
      </c>
      <c r="AH233" s="39">
        <v>187.45410000000001</v>
      </c>
      <c r="AI233" s="39">
        <v>15.034800000000001</v>
      </c>
      <c r="AJ233" s="39">
        <v>7.8593999999999999</v>
      </c>
      <c r="AK233" s="39">
        <v>8.2545000000000002</v>
      </c>
      <c r="AL233" s="39">
        <v>14.0289</v>
      </c>
      <c r="AM233" s="39">
        <v>175.81800000000001</v>
      </c>
      <c r="AN233" s="39">
        <v>750.33979999999997</v>
      </c>
      <c r="AO233" s="39">
        <v>193.32820000000001</v>
      </c>
      <c r="AP233" s="39">
        <v>152.4477</v>
      </c>
      <c r="AQ233" s="39">
        <v>233.2371</v>
      </c>
      <c r="AR233" s="39">
        <v>28.962299999999999</v>
      </c>
      <c r="AS233" s="39">
        <v>121.5334</v>
      </c>
      <c r="AT233" s="39">
        <v>15.239000000000001</v>
      </c>
      <c r="AU233" s="39">
        <v>57.281300000000002</v>
      </c>
      <c r="AV233" s="39">
        <v>69.532300000000006</v>
      </c>
      <c r="AW233" s="39">
        <v>55.458799999999997</v>
      </c>
      <c r="AX233" s="39">
        <v>12.364800000000001</v>
      </c>
      <c r="AY233" s="39">
        <v>94.549099999999996</v>
      </c>
    </row>
    <row r="234" spans="1:51" x14ac:dyDescent="0.25">
      <c r="A234" s="43">
        <v>42718</v>
      </c>
      <c r="B234" s="39">
        <v>2959.7213999999999</v>
      </c>
      <c r="C234" s="39">
        <v>58.590299999999999</v>
      </c>
      <c r="D234" s="39">
        <v>39.776400000000002</v>
      </c>
      <c r="E234" s="39">
        <v>284.41199999999998</v>
      </c>
      <c r="F234" s="39">
        <v>334.91079999999999</v>
      </c>
      <c r="G234" s="39">
        <v>71.686800000000005</v>
      </c>
      <c r="H234" s="39">
        <v>93.432000000000002</v>
      </c>
      <c r="I234" s="39">
        <v>29.577100000000002</v>
      </c>
      <c r="J234" s="39">
        <v>29.676300000000001</v>
      </c>
      <c r="K234" s="39">
        <v>42.312100000000001</v>
      </c>
      <c r="L234" s="39">
        <v>367.43959999999998</v>
      </c>
      <c r="M234" s="39">
        <v>52.724299999999999</v>
      </c>
      <c r="N234" s="39">
        <v>54.2879</v>
      </c>
      <c r="O234" s="39">
        <v>108.44280000000001</v>
      </c>
      <c r="P234" s="39">
        <v>37.778599999999997</v>
      </c>
      <c r="Q234" s="39">
        <v>13.425000000000001</v>
      </c>
      <c r="R234" s="39">
        <v>79.186700000000002</v>
      </c>
      <c r="S234" s="39">
        <v>65.359099999999998</v>
      </c>
      <c r="T234" s="39">
        <v>20.9237</v>
      </c>
      <c r="U234" s="39">
        <v>27.298999999999999</v>
      </c>
      <c r="V234" s="39">
        <v>81.075199999999995</v>
      </c>
      <c r="W234" s="39">
        <v>82.161299999999997</v>
      </c>
      <c r="X234" s="39">
        <v>53.298699999999997</v>
      </c>
      <c r="Y234" s="39">
        <v>34.335099999999997</v>
      </c>
      <c r="Z234" s="39">
        <v>42.220500000000001</v>
      </c>
      <c r="AA234" s="39">
        <v>48.0047</v>
      </c>
      <c r="AB234" s="39">
        <v>94.606499999999997</v>
      </c>
      <c r="AC234" s="39">
        <v>67.878600000000006</v>
      </c>
      <c r="AD234" s="39">
        <v>33.6738</v>
      </c>
      <c r="AE234" s="39" t="s">
        <v>11</v>
      </c>
      <c r="AF234" s="39">
        <v>57.3033</v>
      </c>
      <c r="AG234" s="39">
        <v>21.7575</v>
      </c>
      <c r="AH234" s="39">
        <v>190.9435</v>
      </c>
      <c r="AI234" s="39">
        <v>14.3657</v>
      </c>
      <c r="AJ234" s="39">
        <v>7.7583000000000002</v>
      </c>
      <c r="AK234" s="39">
        <v>8.2872000000000003</v>
      </c>
      <c r="AL234" s="39">
        <v>14.3345</v>
      </c>
      <c r="AM234" s="39">
        <v>176.3732</v>
      </c>
      <c r="AN234" s="39">
        <v>718.90620000000001</v>
      </c>
      <c r="AO234" s="39">
        <v>189.53280000000001</v>
      </c>
      <c r="AP234" s="39">
        <v>151.489</v>
      </c>
      <c r="AQ234" s="39">
        <v>230.64189999999999</v>
      </c>
      <c r="AR234" s="39">
        <v>28.805399999999999</v>
      </c>
      <c r="AS234" s="39">
        <v>120.70099999999999</v>
      </c>
      <c r="AT234" s="39">
        <v>14.9193</v>
      </c>
      <c r="AU234" s="39">
        <v>55.660200000000003</v>
      </c>
      <c r="AV234" s="39">
        <v>69.380200000000002</v>
      </c>
      <c r="AW234" s="39">
        <v>55.458799999999997</v>
      </c>
      <c r="AX234" s="39">
        <v>12.2081</v>
      </c>
      <c r="AY234" s="39">
        <v>93.555499999999995</v>
      </c>
    </row>
    <row r="235" spans="1:51" x14ac:dyDescent="0.25">
      <c r="A235" s="43">
        <v>42719</v>
      </c>
      <c r="B235" s="39">
        <v>2965.0327000000002</v>
      </c>
      <c r="C235" s="39">
        <v>58.520699999999998</v>
      </c>
      <c r="D235" s="39">
        <v>39.154200000000003</v>
      </c>
      <c r="E235" s="39">
        <v>286.29969999999997</v>
      </c>
      <c r="F235" s="39">
        <v>332.34440000000001</v>
      </c>
      <c r="G235" s="39">
        <v>69.100700000000003</v>
      </c>
      <c r="H235" s="39">
        <v>94.097899999999996</v>
      </c>
      <c r="I235" s="39">
        <v>30.031199999999998</v>
      </c>
      <c r="J235" s="39">
        <v>29.944400000000002</v>
      </c>
      <c r="K235" s="39">
        <v>42.117100000000001</v>
      </c>
      <c r="L235" s="39">
        <v>365.48790000000002</v>
      </c>
      <c r="M235" s="39">
        <v>53.497599999999998</v>
      </c>
      <c r="N235" s="39">
        <v>58.443100000000001</v>
      </c>
      <c r="O235" s="39">
        <v>108.7563</v>
      </c>
      <c r="P235" s="39">
        <v>38.271500000000003</v>
      </c>
      <c r="Q235" s="39">
        <v>14.7685</v>
      </c>
      <c r="R235" s="39">
        <v>79.4649</v>
      </c>
      <c r="S235" s="39">
        <v>64.508300000000006</v>
      </c>
      <c r="T235" s="39">
        <v>20.969000000000001</v>
      </c>
      <c r="U235" s="39">
        <v>27.654800000000002</v>
      </c>
      <c r="V235" s="39">
        <v>81.4011</v>
      </c>
      <c r="W235" s="39">
        <v>82.401899999999998</v>
      </c>
      <c r="X235" s="39">
        <v>52.733899999999998</v>
      </c>
      <c r="Y235" s="39">
        <v>37.770899999999997</v>
      </c>
      <c r="Z235" s="39">
        <v>42.555599999999998</v>
      </c>
      <c r="AA235" s="39">
        <v>49.252099999999999</v>
      </c>
      <c r="AB235" s="39">
        <v>97.117500000000007</v>
      </c>
      <c r="AC235" s="39">
        <v>68.363500000000002</v>
      </c>
      <c r="AD235" s="39">
        <v>34.360399999999998</v>
      </c>
      <c r="AE235" s="39" t="s">
        <v>11</v>
      </c>
      <c r="AF235" s="39">
        <v>58.207599999999999</v>
      </c>
      <c r="AG235" s="39">
        <v>21.993300000000001</v>
      </c>
      <c r="AH235" s="39">
        <v>184.35249999999999</v>
      </c>
      <c r="AI235" s="39">
        <v>14.010199999999999</v>
      </c>
      <c r="AJ235" s="39">
        <v>7.7727000000000004</v>
      </c>
      <c r="AK235" s="39">
        <v>8.2380999999999993</v>
      </c>
      <c r="AL235" s="39">
        <v>13.876200000000001</v>
      </c>
      <c r="AM235" s="39">
        <v>173.227</v>
      </c>
      <c r="AN235" s="39">
        <v>712.24959999999999</v>
      </c>
      <c r="AO235" s="39">
        <v>180.5187</v>
      </c>
      <c r="AP235" s="39">
        <v>152.3108</v>
      </c>
      <c r="AQ235" s="39">
        <v>227.72239999999999</v>
      </c>
      <c r="AR235" s="39">
        <v>29.040700000000001</v>
      </c>
      <c r="AS235" s="39">
        <v>120.70099999999999</v>
      </c>
      <c r="AT235" s="39">
        <v>15.185700000000001</v>
      </c>
      <c r="AU235" s="39">
        <v>54.4131</v>
      </c>
      <c r="AV235" s="39">
        <v>69.760599999999997</v>
      </c>
      <c r="AW235" s="39">
        <v>55.695799999999998</v>
      </c>
      <c r="AX235" s="39">
        <v>11.894500000000001</v>
      </c>
      <c r="AY235" s="39">
        <v>92.561899999999994</v>
      </c>
    </row>
    <row r="236" spans="1:51" x14ac:dyDescent="0.25">
      <c r="A236" s="43">
        <v>42720</v>
      </c>
      <c r="B236" s="39">
        <v>2982.2944000000002</v>
      </c>
      <c r="C236" s="39">
        <v>58.590299999999999</v>
      </c>
      <c r="D236" s="39">
        <v>39.485999999999997</v>
      </c>
      <c r="E236" s="39">
        <v>287.5582</v>
      </c>
      <c r="F236" s="39">
        <v>333.62759999999997</v>
      </c>
      <c r="G236" s="39">
        <v>69.514499999999998</v>
      </c>
      <c r="H236" s="39">
        <v>94.680499999999995</v>
      </c>
      <c r="I236" s="39">
        <v>31.166599999999999</v>
      </c>
      <c r="J236" s="39">
        <v>30.250699999999998</v>
      </c>
      <c r="K236" s="39">
        <v>41.304699999999997</v>
      </c>
      <c r="L236" s="39">
        <v>367.97179999999997</v>
      </c>
      <c r="M236" s="39">
        <v>53.005499999999998</v>
      </c>
      <c r="N236" s="39">
        <v>59.090699999999998</v>
      </c>
      <c r="O236" s="39">
        <v>110.32340000000001</v>
      </c>
      <c r="P236" s="39">
        <v>39.436700000000002</v>
      </c>
      <c r="Q236" s="39">
        <v>14.7262</v>
      </c>
      <c r="R236" s="39">
        <v>80.299400000000006</v>
      </c>
      <c r="S236" s="39">
        <v>65.137100000000004</v>
      </c>
      <c r="T236" s="39">
        <v>21.2408</v>
      </c>
      <c r="U236" s="39">
        <v>27.9513</v>
      </c>
      <c r="V236" s="39">
        <v>83.356700000000004</v>
      </c>
      <c r="W236" s="39">
        <v>82.943200000000004</v>
      </c>
      <c r="X236" s="39">
        <v>53.828099999999999</v>
      </c>
      <c r="Y236" s="39">
        <v>38.312199999999997</v>
      </c>
      <c r="Z236" s="39">
        <v>43.091799999999999</v>
      </c>
      <c r="AA236" s="39">
        <v>48.512900000000002</v>
      </c>
      <c r="AB236" s="39">
        <v>96.600499999999997</v>
      </c>
      <c r="AC236" s="39">
        <v>69.393799999999999</v>
      </c>
      <c r="AD236" s="39">
        <v>34.521999999999998</v>
      </c>
      <c r="AE236" s="39" t="s">
        <v>11</v>
      </c>
      <c r="AF236" s="39">
        <v>60.180799999999998</v>
      </c>
      <c r="AG236" s="39">
        <v>22.346800000000002</v>
      </c>
      <c r="AH236" s="39">
        <v>180.86320000000001</v>
      </c>
      <c r="AI236" s="39">
        <v>13.592000000000001</v>
      </c>
      <c r="AJ236" s="39">
        <v>7.7727000000000004</v>
      </c>
      <c r="AK236" s="39">
        <v>8.3035999999999994</v>
      </c>
      <c r="AL236" s="39">
        <v>14.0289</v>
      </c>
      <c r="AM236" s="39">
        <v>173.227</v>
      </c>
      <c r="AN236" s="39">
        <v>718.53639999999996</v>
      </c>
      <c r="AO236" s="39">
        <v>182.89089999999999</v>
      </c>
      <c r="AP236" s="39">
        <v>152.4477</v>
      </c>
      <c r="AQ236" s="39">
        <v>227.398</v>
      </c>
      <c r="AR236" s="39">
        <v>29.1191</v>
      </c>
      <c r="AS236" s="39">
        <v>120.53449999999999</v>
      </c>
      <c r="AT236" s="39">
        <v>15.132400000000001</v>
      </c>
      <c r="AU236" s="39">
        <v>54.745699999999999</v>
      </c>
      <c r="AV236" s="39">
        <v>70.216999999999999</v>
      </c>
      <c r="AW236" s="39">
        <v>55.616799999999998</v>
      </c>
      <c r="AX236" s="39">
        <v>11.9925</v>
      </c>
      <c r="AY236" s="39">
        <v>92.867599999999996</v>
      </c>
    </row>
    <row r="237" spans="1:51" x14ac:dyDescent="0.25">
      <c r="A237" s="43">
        <v>42723</v>
      </c>
      <c r="B237" s="39">
        <v>2801.7103000000002</v>
      </c>
      <c r="C237" s="39">
        <v>58.102699999999999</v>
      </c>
      <c r="D237" s="39">
        <v>42.265000000000001</v>
      </c>
      <c r="E237" s="39">
        <v>285.04129999999998</v>
      </c>
      <c r="F237" s="39">
        <v>329.77800000000002</v>
      </c>
      <c r="G237" s="39">
        <v>69.359300000000005</v>
      </c>
      <c r="H237" s="39">
        <v>93.8065</v>
      </c>
      <c r="I237" s="39">
        <v>30.8828</v>
      </c>
      <c r="J237" s="39">
        <v>30.7485</v>
      </c>
      <c r="K237" s="39">
        <v>43.644500000000001</v>
      </c>
      <c r="L237" s="39">
        <v>374.00409999999999</v>
      </c>
      <c r="M237" s="39">
        <v>53.567900000000002</v>
      </c>
      <c r="N237" s="39">
        <v>57.309899999999999</v>
      </c>
      <c r="O237" s="39">
        <v>109.6182</v>
      </c>
      <c r="P237" s="39">
        <v>39.571199999999997</v>
      </c>
      <c r="Q237" s="39">
        <v>16.1967</v>
      </c>
      <c r="R237" s="39">
        <v>79.186700000000002</v>
      </c>
      <c r="S237" s="39">
        <v>65.2851</v>
      </c>
      <c r="T237" s="39">
        <v>21.286100000000001</v>
      </c>
      <c r="U237" s="39">
        <v>28.069900000000001</v>
      </c>
      <c r="V237" s="39">
        <v>82.215900000000005</v>
      </c>
      <c r="W237" s="39">
        <v>82.462000000000003</v>
      </c>
      <c r="X237" s="39">
        <v>53.439900000000002</v>
      </c>
      <c r="Y237" s="39">
        <v>36.947200000000002</v>
      </c>
      <c r="Z237" s="39">
        <v>43.091799999999999</v>
      </c>
      <c r="AA237" s="39">
        <v>47.819899999999997</v>
      </c>
      <c r="AB237" s="39">
        <v>95.566599999999994</v>
      </c>
      <c r="AC237" s="39">
        <v>69.171499999999995</v>
      </c>
      <c r="AD237" s="39">
        <v>34.703699999999998</v>
      </c>
      <c r="AE237" s="39" t="s">
        <v>11</v>
      </c>
      <c r="AF237" s="39">
        <v>59.6875</v>
      </c>
      <c r="AG237" s="39">
        <v>22.181799999999999</v>
      </c>
      <c r="AH237" s="39">
        <v>179.50620000000001</v>
      </c>
      <c r="AI237" s="39">
        <v>13.738300000000001</v>
      </c>
      <c r="AJ237" s="39">
        <v>7.7294</v>
      </c>
      <c r="AK237" s="39">
        <v>8.3363999999999994</v>
      </c>
      <c r="AL237" s="39">
        <v>14.054399999999999</v>
      </c>
      <c r="AM237" s="39">
        <v>172.48670000000001</v>
      </c>
      <c r="AN237" s="39">
        <v>723.34389999999996</v>
      </c>
      <c r="AO237" s="39">
        <v>181.54660000000001</v>
      </c>
      <c r="AP237" s="39">
        <v>152.0368</v>
      </c>
      <c r="AQ237" s="39">
        <v>228.209</v>
      </c>
      <c r="AR237" s="39">
        <v>29.223600000000001</v>
      </c>
      <c r="AS237" s="39">
        <v>122.0329</v>
      </c>
      <c r="AT237" s="39">
        <v>15.4521</v>
      </c>
      <c r="AU237" s="39">
        <v>53.831200000000003</v>
      </c>
      <c r="AV237" s="39">
        <v>69.6845</v>
      </c>
      <c r="AW237" s="39">
        <v>55.774799999999999</v>
      </c>
      <c r="AX237" s="39">
        <v>12.051299999999999</v>
      </c>
      <c r="AY237" s="39">
        <v>91.033199999999994</v>
      </c>
    </row>
    <row r="238" spans="1:51" x14ac:dyDescent="0.25">
      <c r="A238" s="43">
        <v>42724</v>
      </c>
      <c r="B238" s="39">
        <v>2699.4677999999999</v>
      </c>
      <c r="C238" s="39">
        <v>57.615000000000002</v>
      </c>
      <c r="D238" s="39">
        <v>40.8962</v>
      </c>
      <c r="E238" s="39">
        <v>281.89510000000001</v>
      </c>
      <c r="F238" s="39">
        <v>325.92849999999999</v>
      </c>
      <c r="G238" s="39">
        <v>68.971400000000003</v>
      </c>
      <c r="H238" s="39">
        <v>90.518699999999995</v>
      </c>
      <c r="I238" s="39">
        <v>31.053100000000001</v>
      </c>
      <c r="J238" s="39">
        <v>30.0975</v>
      </c>
      <c r="K238" s="39">
        <v>43.774500000000003</v>
      </c>
      <c r="L238" s="39">
        <v>370.81060000000002</v>
      </c>
      <c r="M238" s="39">
        <v>52.302500000000002</v>
      </c>
      <c r="N238" s="39">
        <v>57.363799999999998</v>
      </c>
      <c r="O238" s="39">
        <v>108.9913</v>
      </c>
      <c r="P238" s="39">
        <v>40.7363</v>
      </c>
      <c r="Q238" s="39">
        <v>14.578099999999999</v>
      </c>
      <c r="R238" s="39">
        <v>77.054000000000002</v>
      </c>
      <c r="S238" s="39">
        <v>65.248099999999994</v>
      </c>
      <c r="T238" s="39">
        <v>20.878499999999999</v>
      </c>
      <c r="U238" s="39">
        <v>28.109500000000001</v>
      </c>
      <c r="V238" s="39">
        <v>83.275199999999998</v>
      </c>
      <c r="W238" s="39">
        <v>81.920699999999997</v>
      </c>
      <c r="X238" s="39">
        <v>53.404600000000002</v>
      </c>
      <c r="Y238" s="39">
        <v>36.3354</v>
      </c>
      <c r="Z238" s="39">
        <v>43.158799999999999</v>
      </c>
      <c r="AA238" s="39">
        <v>47.496400000000001</v>
      </c>
      <c r="AB238" s="39">
        <v>94.901899999999998</v>
      </c>
      <c r="AC238" s="39">
        <v>68.767499999999998</v>
      </c>
      <c r="AD238" s="39">
        <v>34.764299999999999</v>
      </c>
      <c r="AE238" s="39" t="s">
        <v>11</v>
      </c>
      <c r="AF238" s="39">
        <v>60.427399999999999</v>
      </c>
      <c r="AG238" s="39">
        <v>22.346800000000002</v>
      </c>
      <c r="AH238" s="39">
        <v>179.3124</v>
      </c>
      <c r="AI238" s="39">
        <v>13.3201</v>
      </c>
      <c r="AJ238" s="39">
        <v>7.7438000000000002</v>
      </c>
      <c r="AK238" s="39">
        <v>8.2217000000000002</v>
      </c>
      <c r="AL238" s="39">
        <v>13.9016</v>
      </c>
      <c r="AM238" s="39">
        <v>170.08080000000001</v>
      </c>
      <c r="AN238" s="39">
        <v>720.01559999999995</v>
      </c>
      <c r="AO238" s="39">
        <v>181.54660000000001</v>
      </c>
      <c r="AP238" s="39">
        <v>150.94110000000001</v>
      </c>
      <c r="AQ238" s="39">
        <v>227.0736</v>
      </c>
      <c r="AR238" s="39">
        <v>28.805399999999999</v>
      </c>
      <c r="AS238" s="39">
        <v>121.3669</v>
      </c>
      <c r="AT238" s="39">
        <v>15.3988</v>
      </c>
      <c r="AU238" s="39">
        <v>53.373899999999999</v>
      </c>
      <c r="AV238" s="39">
        <v>68.999799999999993</v>
      </c>
      <c r="AW238" s="39">
        <v>55.458799999999997</v>
      </c>
      <c r="AX238" s="39">
        <v>11.9533</v>
      </c>
      <c r="AY238" s="39">
        <v>89.963099999999997</v>
      </c>
    </row>
    <row r="239" spans="1:51" x14ac:dyDescent="0.25">
      <c r="A239" s="43">
        <v>42725</v>
      </c>
      <c r="B239" s="39">
        <v>2719.3851</v>
      </c>
      <c r="C239" s="39">
        <v>58.241999999999997</v>
      </c>
      <c r="D239" s="39">
        <v>40.979199999999999</v>
      </c>
      <c r="E239" s="39">
        <v>283.78280000000001</v>
      </c>
      <c r="F239" s="39">
        <v>330.09879999999998</v>
      </c>
      <c r="G239" s="39">
        <v>69.566199999999995</v>
      </c>
      <c r="H239" s="39">
        <v>91.434299999999993</v>
      </c>
      <c r="I239" s="39">
        <v>30.826000000000001</v>
      </c>
      <c r="J239" s="39">
        <v>30.556999999999999</v>
      </c>
      <c r="K239" s="39">
        <v>43.189500000000002</v>
      </c>
      <c r="L239" s="39">
        <v>370.2783</v>
      </c>
      <c r="M239" s="39">
        <v>52.021299999999997</v>
      </c>
      <c r="N239" s="39">
        <v>56.446399999999997</v>
      </c>
      <c r="O239" s="39">
        <v>110.0883</v>
      </c>
      <c r="P239" s="39">
        <v>41.856699999999996</v>
      </c>
      <c r="Q239" s="39">
        <v>13.520200000000001</v>
      </c>
      <c r="R239" s="39">
        <v>77.3322</v>
      </c>
      <c r="S239" s="39">
        <v>66.912599999999998</v>
      </c>
      <c r="T239" s="39">
        <v>20.9237</v>
      </c>
      <c r="U239" s="39">
        <v>28.821100000000001</v>
      </c>
      <c r="V239" s="39">
        <v>83.927000000000007</v>
      </c>
      <c r="W239" s="39">
        <v>82.401899999999998</v>
      </c>
      <c r="X239" s="39">
        <v>54.145800000000001</v>
      </c>
      <c r="Y239" s="39">
        <v>35.723500000000001</v>
      </c>
      <c r="Z239" s="39">
        <v>43.3598</v>
      </c>
      <c r="AA239" s="39">
        <v>48.097099999999998</v>
      </c>
      <c r="AB239" s="39">
        <v>94.901899999999998</v>
      </c>
      <c r="AC239" s="39">
        <v>69.313000000000002</v>
      </c>
      <c r="AD239" s="39">
        <v>34.744100000000003</v>
      </c>
      <c r="AE239" s="39" t="s">
        <v>11</v>
      </c>
      <c r="AF239" s="39">
        <v>62.647199999999998</v>
      </c>
      <c r="AG239" s="39">
        <v>22.606100000000001</v>
      </c>
      <c r="AH239" s="39">
        <v>179.11850000000001</v>
      </c>
      <c r="AI239" s="39">
        <v>13.4247</v>
      </c>
      <c r="AJ239" s="39">
        <v>7.8883000000000001</v>
      </c>
      <c r="AK239" s="39">
        <v>8.3527000000000005</v>
      </c>
      <c r="AL239" s="39">
        <v>14.1562</v>
      </c>
      <c r="AM239" s="39">
        <v>171.0061</v>
      </c>
      <c r="AN239" s="39">
        <v>723.34389999999996</v>
      </c>
      <c r="AO239" s="39">
        <v>182.1001</v>
      </c>
      <c r="AP239" s="39">
        <v>151.8999</v>
      </c>
      <c r="AQ239" s="39">
        <v>227.88460000000001</v>
      </c>
      <c r="AR239" s="39">
        <v>29.093</v>
      </c>
      <c r="AS239" s="39">
        <v>121.3669</v>
      </c>
      <c r="AT239" s="39">
        <v>15.6652</v>
      </c>
      <c r="AU239" s="39">
        <v>53.872700000000002</v>
      </c>
      <c r="AV239" s="39">
        <v>69.6845</v>
      </c>
      <c r="AW239" s="39">
        <v>55.616799999999998</v>
      </c>
      <c r="AX239" s="39">
        <v>12.168900000000001</v>
      </c>
      <c r="AY239" s="39">
        <v>90.498099999999994</v>
      </c>
    </row>
    <row r="240" spans="1:51" x14ac:dyDescent="0.25">
      <c r="A240" s="43">
        <v>42726</v>
      </c>
      <c r="B240" s="39">
        <v>2736.6469000000002</v>
      </c>
      <c r="C240" s="39">
        <v>59.635300000000001</v>
      </c>
      <c r="D240" s="39">
        <v>41.8917</v>
      </c>
      <c r="E240" s="39">
        <v>284.41199999999998</v>
      </c>
      <c r="F240" s="39">
        <v>333.62759999999997</v>
      </c>
      <c r="G240" s="39">
        <v>70.73</v>
      </c>
      <c r="H240" s="39">
        <v>93.265500000000003</v>
      </c>
      <c r="I240" s="39">
        <v>30.258299999999998</v>
      </c>
      <c r="J240" s="39">
        <v>30.250699999999998</v>
      </c>
      <c r="K240" s="39">
        <v>43.319499999999998</v>
      </c>
      <c r="L240" s="39">
        <v>369.5686</v>
      </c>
      <c r="M240" s="39">
        <v>50.404400000000003</v>
      </c>
      <c r="N240" s="39">
        <v>56.824199999999998</v>
      </c>
      <c r="O240" s="39">
        <v>109.6965</v>
      </c>
      <c r="P240" s="39">
        <v>41.139699999999998</v>
      </c>
      <c r="Q240" s="39">
        <v>14.43</v>
      </c>
      <c r="R240" s="39">
        <v>75.014099999999999</v>
      </c>
      <c r="S240" s="39">
        <v>69.797700000000006</v>
      </c>
      <c r="T240" s="39">
        <v>22.101299999999998</v>
      </c>
      <c r="U240" s="39">
        <v>28.465299999999999</v>
      </c>
      <c r="V240" s="39">
        <v>82.378900000000002</v>
      </c>
      <c r="W240" s="39">
        <v>82.462000000000003</v>
      </c>
      <c r="X240" s="39">
        <v>53.475200000000001</v>
      </c>
      <c r="Y240" s="39">
        <v>37.2532</v>
      </c>
      <c r="Z240" s="39">
        <v>43.2928</v>
      </c>
      <c r="AA240" s="39">
        <v>47.819899999999997</v>
      </c>
      <c r="AB240" s="39">
        <v>93.7941</v>
      </c>
      <c r="AC240" s="39">
        <v>69.151300000000006</v>
      </c>
      <c r="AD240" s="39">
        <v>34.451300000000003</v>
      </c>
      <c r="AE240" s="39" t="s">
        <v>11</v>
      </c>
      <c r="AF240" s="39">
        <v>61.907299999999999</v>
      </c>
      <c r="AG240" s="39">
        <v>22.488299999999999</v>
      </c>
      <c r="AH240" s="39">
        <v>177.9554</v>
      </c>
      <c r="AI240" s="39">
        <v>13.2156</v>
      </c>
      <c r="AJ240" s="39">
        <v>7.9317000000000002</v>
      </c>
      <c r="AK240" s="39">
        <v>8.3363999999999994</v>
      </c>
      <c r="AL240" s="39">
        <v>14.3599</v>
      </c>
      <c r="AM240" s="39">
        <v>170.08080000000001</v>
      </c>
      <c r="AN240" s="39">
        <v>730.37019999999995</v>
      </c>
      <c r="AO240" s="39">
        <v>185.50020000000001</v>
      </c>
      <c r="AP240" s="39">
        <v>150.94110000000001</v>
      </c>
      <c r="AQ240" s="39">
        <v>226.2627</v>
      </c>
      <c r="AR240" s="39">
        <v>28.883800000000001</v>
      </c>
      <c r="AS240" s="39">
        <v>121.5334</v>
      </c>
      <c r="AT240" s="39">
        <v>16.411200000000001</v>
      </c>
      <c r="AU240" s="39">
        <v>52.584099999999999</v>
      </c>
      <c r="AV240" s="39">
        <v>70.064899999999994</v>
      </c>
      <c r="AW240" s="39">
        <v>54.9848</v>
      </c>
      <c r="AX240" s="39">
        <v>12.3452</v>
      </c>
      <c r="AY240" s="39">
        <v>90.880300000000005</v>
      </c>
    </row>
    <row r="241" spans="1:51" x14ac:dyDescent="0.25">
      <c r="A241" s="43">
        <v>42727</v>
      </c>
      <c r="B241" s="39">
        <v>2695.4843000000001</v>
      </c>
      <c r="C241" s="39">
        <v>58.869</v>
      </c>
      <c r="D241" s="39">
        <v>40.564399999999999</v>
      </c>
      <c r="E241" s="39">
        <v>281.89510000000001</v>
      </c>
      <c r="F241" s="39">
        <v>332.34440000000001</v>
      </c>
      <c r="G241" s="39">
        <v>70.083399999999997</v>
      </c>
      <c r="H241" s="39">
        <v>92.016999999999996</v>
      </c>
      <c r="I241" s="39">
        <v>29.35</v>
      </c>
      <c r="J241" s="39">
        <v>29.523099999999999</v>
      </c>
      <c r="K241" s="39">
        <v>42.7346</v>
      </c>
      <c r="L241" s="39">
        <v>365.13310000000001</v>
      </c>
      <c r="M241" s="39">
        <v>47.873600000000003</v>
      </c>
      <c r="N241" s="39">
        <v>56.824199999999998</v>
      </c>
      <c r="O241" s="39">
        <v>108.44280000000001</v>
      </c>
      <c r="P241" s="39">
        <v>40.848399999999998</v>
      </c>
      <c r="Q241" s="39">
        <v>13.858700000000001</v>
      </c>
      <c r="R241" s="39">
        <v>75.385000000000005</v>
      </c>
      <c r="S241" s="39">
        <v>69.020899999999997</v>
      </c>
      <c r="T241" s="39">
        <v>21.489899999999999</v>
      </c>
      <c r="U241" s="39">
        <v>28.5641</v>
      </c>
      <c r="V241" s="39">
        <v>80.993700000000004</v>
      </c>
      <c r="W241" s="39">
        <v>81.379400000000004</v>
      </c>
      <c r="X241" s="39">
        <v>53.051600000000001</v>
      </c>
      <c r="Y241" s="39">
        <v>35.911799999999999</v>
      </c>
      <c r="Z241" s="39">
        <v>42.823700000000002</v>
      </c>
      <c r="AA241" s="39">
        <v>48.050899999999999</v>
      </c>
      <c r="AB241" s="39">
        <v>91.726200000000006</v>
      </c>
      <c r="AC241" s="39">
        <v>68.403899999999993</v>
      </c>
      <c r="AD241" s="39">
        <v>33.825299999999999</v>
      </c>
      <c r="AE241" s="39" t="s">
        <v>11</v>
      </c>
      <c r="AF241" s="39">
        <v>61.085099999999997</v>
      </c>
      <c r="AG241" s="39">
        <v>21.9697</v>
      </c>
      <c r="AH241" s="39">
        <v>177.5677</v>
      </c>
      <c r="AI241" s="39">
        <v>13.2156</v>
      </c>
      <c r="AJ241" s="39">
        <v>7.8593999999999999</v>
      </c>
      <c r="AK241" s="39">
        <v>8.2217000000000002</v>
      </c>
      <c r="AL241" s="39">
        <v>14.3599</v>
      </c>
      <c r="AM241" s="39">
        <v>168.97040000000001</v>
      </c>
      <c r="AN241" s="39">
        <v>720.75519999999995</v>
      </c>
      <c r="AO241" s="39">
        <v>183.2071</v>
      </c>
      <c r="AP241" s="39">
        <v>148.47559999999999</v>
      </c>
      <c r="AQ241" s="39">
        <v>223.34309999999999</v>
      </c>
      <c r="AR241" s="39">
        <v>27.969000000000001</v>
      </c>
      <c r="AS241" s="39">
        <v>120.36799999999999</v>
      </c>
      <c r="AT241" s="39">
        <v>16.411200000000001</v>
      </c>
      <c r="AU241" s="39">
        <v>52.875100000000003</v>
      </c>
      <c r="AV241" s="39">
        <v>69.152000000000001</v>
      </c>
      <c r="AW241" s="39">
        <v>53.009799999999998</v>
      </c>
      <c r="AX241" s="39">
        <v>12.2669</v>
      </c>
      <c r="AY241" s="39">
        <v>89.810199999999995</v>
      </c>
    </row>
    <row r="242" spans="1:51" x14ac:dyDescent="0.25">
      <c r="A242" s="43">
        <v>42730</v>
      </c>
      <c r="B242" s="39">
        <v>2741.9582</v>
      </c>
      <c r="C242" s="39">
        <v>58.938699999999997</v>
      </c>
      <c r="D242" s="39">
        <v>40.44</v>
      </c>
      <c r="E242" s="39">
        <v>282.52429999999998</v>
      </c>
      <c r="F242" s="39">
        <v>341.9683</v>
      </c>
      <c r="G242" s="39">
        <v>69.049000000000007</v>
      </c>
      <c r="H242" s="39">
        <v>91.933700000000002</v>
      </c>
      <c r="I242" s="39">
        <v>29.520299999999999</v>
      </c>
      <c r="J242" s="39">
        <v>29.982700000000001</v>
      </c>
      <c r="K242" s="39">
        <v>42.279600000000002</v>
      </c>
      <c r="L242" s="39">
        <v>363.53629999999998</v>
      </c>
      <c r="M242" s="39">
        <v>46.748899999999999</v>
      </c>
      <c r="N242" s="39">
        <v>56.392499999999998</v>
      </c>
      <c r="O242" s="39">
        <v>109.3048</v>
      </c>
      <c r="P242" s="39">
        <v>43.783700000000003</v>
      </c>
      <c r="Q242" s="39">
        <v>13.6683</v>
      </c>
      <c r="R242" s="39">
        <v>74.921400000000006</v>
      </c>
      <c r="S242" s="39">
        <v>69.538799999999995</v>
      </c>
      <c r="T242" s="39">
        <v>21.739000000000001</v>
      </c>
      <c r="U242" s="39">
        <v>28.5641</v>
      </c>
      <c r="V242" s="39">
        <v>81.564099999999996</v>
      </c>
      <c r="W242" s="39">
        <v>80.176400000000001</v>
      </c>
      <c r="X242" s="39">
        <v>53.616399999999999</v>
      </c>
      <c r="Y242" s="39">
        <v>35.747100000000003</v>
      </c>
      <c r="Z242" s="39">
        <v>44.700200000000002</v>
      </c>
      <c r="AA242" s="39">
        <v>48.374299999999998</v>
      </c>
      <c r="AB242" s="39">
        <v>92.612399999999994</v>
      </c>
      <c r="AC242" s="39">
        <v>68.848299999999995</v>
      </c>
      <c r="AD242" s="39">
        <v>34.633000000000003</v>
      </c>
      <c r="AE242" s="39" t="s">
        <v>11</v>
      </c>
      <c r="AF242" s="39">
        <v>61.496200000000002</v>
      </c>
      <c r="AG242" s="39">
        <v>22.441099999999999</v>
      </c>
      <c r="AH242" s="39">
        <v>177.18</v>
      </c>
      <c r="AI242" s="39">
        <v>12.964600000000001</v>
      </c>
      <c r="AJ242" s="39">
        <v>7.8738999999999999</v>
      </c>
      <c r="AK242" s="39">
        <v>8.1890000000000001</v>
      </c>
      <c r="AL242" s="39">
        <v>14.436299999999999</v>
      </c>
      <c r="AM242" s="39">
        <v>169.89570000000001</v>
      </c>
      <c r="AN242" s="39">
        <v>722.23440000000005</v>
      </c>
      <c r="AO242" s="39">
        <v>182.5746</v>
      </c>
      <c r="AP242" s="39">
        <v>147.37979999999999</v>
      </c>
      <c r="AQ242" s="39">
        <v>223.8297</v>
      </c>
      <c r="AR242" s="39">
        <v>27.4985</v>
      </c>
      <c r="AS242" s="39">
        <v>120.70099999999999</v>
      </c>
      <c r="AT242" s="39">
        <v>16.0382</v>
      </c>
      <c r="AU242" s="39">
        <v>52.500999999999998</v>
      </c>
      <c r="AV242" s="39">
        <v>69.304100000000005</v>
      </c>
      <c r="AW242" s="39">
        <v>53.2468</v>
      </c>
      <c r="AX242" s="39">
        <v>12.188499999999999</v>
      </c>
      <c r="AY242" s="39">
        <v>90.192400000000006</v>
      </c>
    </row>
    <row r="243" spans="1:51" x14ac:dyDescent="0.25">
      <c r="A243" s="43">
        <v>42731</v>
      </c>
      <c r="B243" s="39">
        <v>2844.2006999999999</v>
      </c>
      <c r="C243" s="39">
        <v>58.938699999999997</v>
      </c>
      <c r="D243" s="39">
        <v>40.688899999999997</v>
      </c>
      <c r="E243" s="39">
        <v>284.41199999999998</v>
      </c>
      <c r="F243" s="39">
        <v>339.40190000000001</v>
      </c>
      <c r="G243" s="39">
        <v>69.359300000000005</v>
      </c>
      <c r="H243" s="39">
        <v>92.558000000000007</v>
      </c>
      <c r="I243" s="39">
        <v>29.293199999999999</v>
      </c>
      <c r="J243" s="39">
        <v>30.556999999999999</v>
      </c>
      <c r="K243" s="39">
        <v>42.3446</v>
      </c>
      <c r="L243" s="39">
        <v>364.95569999999998</v>
      </c>
      <c r="M243" s="39">
        <v>47.1004</v>
      </c>
      <c r="N243" s="39">
        <v>55.744900000000001</v>
      </c>
      <c r="O243" s="39">
        <v>112.98739999999999</v>
      </c>
      <c r="P243" s="39">
        <v>43.290799999999997</v>
      </c>
      <c r="Q243" s="39">
        <v>13.901</v>
      </c>
      <c r="R243" s="39">
        <v>74.643199999999993</v>
      </c>
      <c r="S243" s="39">
        <v>73.6815</v>
      </c>
      <c r="T243" s="39">
        <v>21.829499999999999</v>
      </c>
      <c r="U243" s="39">
        <v>28.5839</v>
      </c>
      <c r="V243" s="39">
        <v>80.993700000000004</v>
      </c>
      <c r="W243" s="39">
        <v>79.995999999999995</v>
      </c>
      <c r="X243" s="39">
        <v>53.969299999999997</v>
      </c>
      <c r="Y243" s="39">
        <v>37.323799999999999</v>
      </c>
      <c r="Z243" s="39">
        <v>44.231000000000002</v>
      </c>
      <c r="AA243" s="39">
        <v>48.2819</v>
      </c>
      <c r="AB243" s="39">
        <v>94.384900000000002</v>
      </c>
      <c r="AC243" s="39">
        <v>69.030100000000004</v>
      </c>
      <c r="AD243" s="39">
        <v>34.713799999999999</v>
      </c>
      <c r="AE243" s="39" t="s">
        <v>11</v>
      </c>
      <c r="AF243" s="39">
        <v>62.0717</v>
      </c>
      <c r="AG243" s="39">
        <v>22.393999999999998</v>
      </c>
      <c r="AH243" s="39">
        <v>176.21080000000001</v>
      </c>
      <c r="AI243" s="39">
        <v>12.964600000000001</v>
      </c>
      <c r="AJ243" s="39">
        <v>7.8015999999999996</v>
      </c>
      <c r="AK243" s="39">
        <v>8.1397999999999993</v>
      </c>
      <c r="AL243" s="39">
        <v>14.1562</v>
      </c>
      <c r="AM243" s="39">
        <v>170.8211</v>
      </c>
      <c r="AN243" s="39">
        <v>719.27599999999995</v>
      </c>
      <c r="AO243" s="39">
        <v>181.4676</v>
      </c>
      <c r="AP243" s="39">
        <v>147.37979999999999</v>
      </c>
      <c r="AQ243" s="39">
        <v>223.99189999999999</v>
      </c>
      <c r="AR243" s="39">
        <v>28.178100000000001</v>
      </c>
      <c r="AS243" s="39">
        <v>120.53449999999999</v>
      </c>
      <c r="AT243" s="39">
        <v>15.9316</v>
      </c>
      <c r="AU243" s="39">
        <v>53.581699999999998</v>
      </c>
      <c r="AV243" s="39">
        <v>69.836600000000004</v>
      </c>
      <c r="AW243" s="39">
        <v>53.2468</v>
      </c>
      <c r="AX243" s="39">
        <v>12.1297</v>
      </c>
      <c r="AY243" s="39">
        <v>90.498099999999994</v>
      </c>
    </row>
    <row r="244" spans="1:51" x14ac:dyDescent="0.25">
      <c r="A244" s="43">
        <v>42732</v>
      </c>
      <c r="B244" s="39">
        <v>2814.9884999999999</v>
      </c>
      <c r="C244" s="39">
        <v>57.823999999999998</v>
      </c>
      <c r="D244" s="39">
        <v>40.523000000000003</v>
      </c>
      <c r="E244" s="39">
        <v>284.41199999999998</v>
      </c>
      <c r="F244" s="39">
        <v>334.59</v>
      </c>
      <c r="G244" s="39">
        <v>69.359300000000005</v>
      </c>
      <c r="H244" s="39">
        <v>92.641199999999998</v>
      </c>
      <c r="I244" s="39">
        <v>30.088000000000001</v>
      </c>
      <c r="J244" s="39">
        <v>30.556999999999999</v>
      </c>
      <c r="K244" s="39">
        <v>41.792099999999998</v>
      </c>
      <c r="L244" s="39">
        <v>361.76209999999998</v>
      </c>
      <c r="M244" s="39">
        <v>47.1004</v>
      </c>
      <c r="N244" s="39">
        <v>55.097299999999997</v>
      </c>
      <c r="O244" s="39">
        <v>110.32340000000001</v>
      </c>
      <c r="P244" s="39">
        <v>43.47</v>
      </c>
      <c r="Q244" s="39">
        <v>14.3559</v>
      </c>
      <c r="R244" s="39">
        <v>72.603300000000004</v>
      </c>
      <c r="S244" s="39">
        <v>74.569199999999995</v>
      </c>
      <c r="T244" s="39">
        <v>21.5352</v>
      </c>
      <c r="U244" s="39">
        <v>28.860600000000002</v>
      </c>
      <c r="V244" s="39">
        <v>82.460400000000007</v>
      </c>
      <c r="W244" s="39">
        <v>79.153899999999993</v>
      </c>
      <c r="X244" s="39">
        <v>53.5458</v>
      </c>
      <c r="Y244" s="39">
        <v>37.206099999999999</v>
      </c>
      <c r="Z244" s="39">
        <v>44.633099999999999</v>
      </c>
      <c r="AA244" s="39">
        <v>47.773699999999998</v>
      </c>
      <c r="AB244" s="39">
        <v>93.129400000000004</v>
      </c>
      <c r="AC244" s="39">
        <v>68.504900000000006</v>
      </c>
      <c r="AD244" s="39">
        <v>34.451300000000003</v>
      </c>
      <c r="AE244" s="39" t="s">
        <v>11</v>
      </c>
      <c r="AF244" s="39">
        <v>61.085099999999997</v>
      </c>
      <c r="AG244" s="39">
        <v>22.2761</v>
      </c>
      <c r="AH244" s="39">
        <v>175.43539999999999</v>
      </c>
      <c r="AI244" s="39">
        <v>13.048299999999999</v>
      </c>
      <c r="AJ244" s="39">
        <v>7.8015999999999996</v>
      </c>
      <c r="AK244" s="39">
        <v>8.1234000000000002</v>
      </c>
      <c r="AL244" s="39">
        <v>14.130800000000001</v>
      </c>
      <c r="AM244" s="39">
        <v>168.6002</v>
      </c>
      <c r="AN244" s="39">
        <v>720.75519999999995</v>
      </c>
      <c r="AO244" s="39">
        <v>182.73269999999999</v>
      </c>
      <c r="AP244" s="39">
        <v>145.8732</v>
      </c>
      <c r="AQ244" s="39">
        <v>224.31630000000001</v>
      </c>
      <c r="AR244" s="39">
        <v>27.786000000000001</v>
      </c>
      <c r="AS244" s="39">
        <v>120.2015</v>
      </c>
      <c r="AT244" s="39">
        <v>15.878399999999999</v>
      </c>
      <c r="AU244" s="39">
        <v>53.207599999999999</v>
      </c>
      <c r="AV244" s="39">
        <v>70.369200000000006</v>
      </c>
      <c r="AW244" s="39">
        <v>53.2468</v>
      </c>
      <c r="AX244" s="39">
        <v>12.110099999999999</v>
      </c>
      <c r="AY244" s="39">
        <v>89.122299999999996</v>
      </c>
    </row>
    <row r="245" spans="1:51" x14ac:dyDescent="0.25">
      <c r="A245" s="43">
        <v>42733</v>
      </c>
      <c r="B245" s="39">
        <v>2767.1867999999999</v>
      </c>
      <c r="C245" s="39">
        <v>57.545299999999997</v>
      </c>
      <c r="D245" s="39">
        <v>40.066699999999997</v>
      </c>
      <c r="E245" s="39">
        <v>288.81659999999999</v>
      </c>
      <c r="F245" s="39">
        <v>331.70280000000002</v>
      </c>
      <c r="G245" s="39">
        <v>69.462800000000001</v>
      </c>
      <c r="H245" s="39">
        <v>93.057400000000001</v>
      </c>
      <c r="I245" s="39">
        <v>29.35</v>
      </c>
      <c r="J245" s="39">
        <v>30.7485</v>
      </c>
      <c r="K245" s="39">
        <v>40.557200000000002</v>
      </c>
      <c r="L245" s="39">
        <v>366.90730000000002</v>
      </c>
      <c r="M245" s="39">
        <v>47.311300000000003</v>
      </c>
      <c r="N245" s="39">
        <v>54.503700000000002</v>
      </c>
      <c r="O245" s="39">
        <v>110.55840000000001</v>
      </c>
      <c r="P245" s="39">
        <v>42.753</v>
      </c>
      <c r="Q245" s="39">
        <v>15.445600000000001</v>
      </c>
      <c r="R245" s="39">
        <v>72.046899999999994</v>
      </c>
      <c r="S245" s="39">
        <v>72.201999999999998</v>
      </c>
      <c r="T245" s="39">
        <v>21.580400000000001</v>
      </c>
      <c r="U245" s="39">
        <v>28.821100000000001</v>
      </c>
      <c r="V245" s="39">
        <v>82.215900000000005</v>
      </c>
      <c r="W245" s="39">
        <v>79.214100000000002</v>
      </c>
      <c r="X245" s="39">
        <v>53.651699999999998</v>
      </c>
      <c r="Y245" s="39">
        <v>36.3354</v>
      </c>
      <c r="Z245" s="39">
        <v>44.298099999999998</v>
      </c>
      <c r="AA245" s="39">
        <v>47.819899999999997</v>
      </c>
      <c r="AB245" s="39">
        <v>93.129400000000004</v>
      </c>
      <c r="AC245" s="39">
        <v>68.181600000000003</v>
      </c>
      <c r="AD245" s="39">
        <v>34.5623</v>
      </c>
      <c r="AE245" s="39" t="s">
        <v>11</v>
      </c>
      <c r="AF245" s="39">
        <v>60.674100000000003</v>
      </c>
      <c r="AG245" s="39">
        <v>22.2761</v>
      </c>
      <c r="AH245" s="39">
        <v>175.6292</v>
      </c>
      <c r="AI245" s="39">
        <v>13.152799999999999</v>
      </c>
      <c r="AJ245" s="39">
        <v>7.7872000000000003</v>
      </c>
      <c r="AK245" s="39">
        <v>8.1234000000000002</v>
      </c>
      <c r="AL245" s="39">
        <v>13.7743</v>
      </c>
      <c r="AM245" s="39">
        <v>168.23009999999999</v>
      </c>
      <c r="AN245" s="39">
        <v>719.27599999999995</v>
      </c>
      <c r="AO245" s="39">
        <v>181.07220000000001</v>
      </c>
      <c r="AP245" s="39">
        <v>145.4623</v>
      </c>
      <c r="AQ245" s="39">
        <v>224.1541</v>
      </c>
      <c r="AR245" s="39">
        <v>28.178100000000001</v>
      </c>
      <c r="AS245" s="39">
        <v>119.8686</v>
      </c>
      <c r="AT245" s="39">
        <v>16.517800000000001</v>
      </c>
      <c r="AU245" s="39">
        <v>52.667200000000001</v>
      </c>
      <c r="AV245" s="39">
        <v>70.597399999999993</v>
      </c>
      <c r="AW245" s="39">
        <v>53.562800000000003</v>
      </c>
      <c r="AX245" s="39">
        <v>12.2277</v>
      </c>
      <c r="AY245" s="39">
        <v>89.504499999999993</v>
      </c>
    </row>
    <row r="246" spans="1:51" x14ac:dyDescent="0.25">
      <c r="A246" s="43">
        <v>42734</v>
      </c>
      <c r="B246" s="39">
        <v>2728.6799000000001</v>
      </c>
      <c r="C246" s="39">
        <v>58.590299999999999</v>
      </c>
      <c r="D246" s="39">
        <v>40.066699999999997</v>
      </c>
      <c r="E246" s="39">
        <v>285.6705</v>
      </c>
      <c r="F246" s="39">
        <v>330.4196</v>
      </c>
      <c r="G246" s="39">
        <v>69.824799999999996</v>
      </c>
      <c r="H246" s="39">
        <v>93.3904</v>
      </c>
      <c r="I246" s="39">
        <v>29.747399999999999</v>
      </c>
      <c r="J246" s="39">
        <v>30.7485</v>
      </c>
      <c r="K246" s="39">
        <v>40.882199999999997</v>
      </c>
      <c r="L246" s="39">
        <v>371.34280000000001</v>
      </c>
      <c r="M246" s="39">
        <v>47.381599999999999</v>
      </c>
      <c r="N246" s="39">
        <v>56.122599999999998</v>
      </c>
      <c r="O246" s="39">
        <v>112.2822</v>
      </c>
      <c r="P246" s="39">
        <v>43.582099999999997</v>
      </c>
      <c r="Q246" s="39">
        <v>13.964499999999999</v>
      </c>
      <c r="R246" s="39">
        <v>72.788700000000006</v>
      </c>
      <c r="S246" s="39">
        <v>70.796400000000006</v>
      </c>
      <c r="T246" s="39">
        <v>21.172799999999999</v>
      </c>
      <c r="U246" s="39">
        <v>28.959499999999998</v>
      </c>
      <c r="V246" s="39">
        <v>83.764099999999999</v>
      </c>
      <c r="W246" s="39">
        <v>79.454700000000003</v>
      </c>
      <c r="X246" s="39">
        <v>54.463500000000003</v>
      </c>
      <c r="Y246" s="39">
        <v>35.347000000000001</v>
      </c>
      <c r="Z246" s="39">
        <v>43.963000000000001</v>
      </c>
      <c r="AA246" s="39">
        <v>47.450200000000002</v>
      </c>
      <c r="AB246" s="39">
        <v>93.498699999999999</v>
      </c>
      <c r="AC246" s="39">
        <v>68.060400000000001</v>
      </c>
      <c r="AD246" s="39">
        <v>34.4816</v>
      </c>
      <c r="AE246" s="39" t="s">
        <v>11</v>
      </c>
      <c r="AF246" s="39">
        <v>60.756300000000003</v>
      </c>
      <c r="AG246" s="39">
        <v>22.393999999999998</v>
      </c>
      <c r="AH246" s="39">
        <v>176.01689999999999</v>
      </c>
      <c r="AI246" s="39">
        <v>13.2783</v>
      </c>
      <c r="AJ246" s="39">
        <v>7.8449999999999998</v>
      </c>
      <c r="AK246" s="39">
        <v>8.1071000000000009</v>
      </c>
      <c r="AL246" s="39">
        <v>13.7743</v>
      </c>
      <c r="AM246" s="39">
        <v>168.97040000000001</v>
      </c>
      <c r="AN246" s="39">
        <v>724.45330000000001</v>
      </c>
      <c r="AO246" s="39">
        <v>185.4211</v>
      </c>
      <c r="AP246" s="39">
        <v>146.55799999999999</v>
      </c>
      <c r="AQ246" s="39">
        <v>226.74930000000001</v>
      </c>
      <c r="AR246" s="39">
        <v>28.3872</v>
      </c>
      <c r="AS246" s="39">
        <v>120.2015</v>
      </c>
      <c r="AT246" s="39">
        <v>16.517800000000001</v>
      </c>
      <c r="AU246" s="39">
        <v>53.207599999999999</v>
      </c>
      <c r="AV246" s="39">
        <v>70.749499999999998</v>
      </c>
      <c r="AW246" s="39">
        <v>53.1678</v>
      </c>
      <c r="AX246" s="39">
        <v>12.698</v>
      </c>
      <c r="AY246" s="39">
        <v>90.268799999999999</v>
      </c>
    </row>
    <row r="247" spans="1:51" x14ac:dyDescent="0.25">
      <c r="A247" s="43">
        <v>42738</v>
      </c>
      <c r="B247" s="39">
        <v>2752.5807</v>
      </c>
      <c r="C247" s="39">
        <v>58.799300000000002</v>
      </c>
      <c r="D247" s="39">
        <v>40.647399999999998</v>
      </c>
      <c r="E247" s="39">
        <v>285.6705</v>
      </c>
      <c r="F247" s="39">
        <v>336.19389999999999</v>
      </c>
      <c r="G247" s="39">
        <v>71.298900000000003</v>
      </c>
      <c r="H247" s="39">
        <v>93.8065</v>
      </c>
      <c r="I247" s="39">
        <v>29.747399999999999</v>
      </c>
      <c r="J247" s="39">
        <v>30.978200000000001</v>
      </c>
      <c r="K247" s="39">
        <v>41.2072</v>
      </c>
      <c r="L247" s="39">
        <v>373.29450000000003</v>
      </c>
      <c r="M247" s="39">
        <v>47.592500000000001</v>
      </c>
      <c r="N247" s="39">
        <v>57.741599999999998</v>
      </c>
      <c r="O247" s="39">
        <v>112.0472</v>
      </c>
      <c r="P247" s="39">
        <v>43.066699999999997</v>
      </c>
      <c r="Q247" s="39">
        <v>14.2925</v>
      </c>
      <c r="R247" s="39">
        <v>72.788700000000006</v>
      </c>
      <c r="S247" s="39">
        <v>70.648399999999995</v>
      </c>
      <c r="T247" s="39">
        <v>21.8748</v>
      </c>
      <c r="U247" s="39">
        <v>28.979199999999999</v>
      </c>
      <c r="V247" s="39">
        <v>83.764099999999999</v>
      </c>
      <c r="W247" s="39">
        <v>80.116299999999995</v>
      </c>
      <c r="X247" s="39">
        <v>55.734200000000001</v>
      </c>
      <c r="Y247" s="39">
        <v>36.029499999999999</v>
      </c>
      <c r="Z247" s="39">
        <v>44.231000000000002</v>
      </c>
      <c r="AA247" s="39">
        <v>48.559100000000001</v>
      </c>
      <c r="AB247" s="39">
        <v>93.277100000000004</v>
      </c>
      <c r="AC247" s="39">
        <v>68.5655</v>
      </c>
      <c r="AD247" s="39">
        <v>35.026800000000001</v>
      </c>
      <c r="AE247" s="39" t="s">
        <v>11</v>
      </c>
      <c r="AF247" s="39">
        <v>61.907299999999999</v>
      </c>
      <c r="AG247" s="39">
        <v>22.936199999999999</v>
      </c>
      <c r="AH247" s="39">
        <v>176.5985</v>
      </c>
      <c r="AI247" s="39">
        <v>13.2783</v>
      </c>
      <c r="AJ247" s="39">
        <v>7.9461000000000004</v>
      </c>
      <c r="AK247" s="39">
        <v>8.1725999999999992</v>
      </c>
      <c r="AL247" s="39">
        <v>14.0289</v>
      </c>
      <c r="AM247" s="39">
        <v>170.08080000000001</v>
      </c>
      <c r="AN247" s="39">
        <v>720.01559999999995</v>
      </c>
      <c r="AO247" s="39">
        <v>188.90020000000001</v>
      </c>
      <c r="AP247" s="39">
        <v>147.65379999999999</v>
      </c>
      <c r="AQ247" s="39">
        <v>227.56020000000001</v>
      </c>
      <c r="AR247" s="39">
        <v>28.439499999999999</v>
      </c>
      <c r="AS247" s="39">
        <v>121.6999</v>
      </c>
      <c r="AT247" s="39">
        <v>16.997299999999999</v>
      </c>
      <c r="AU247" s="39">
        <v>54.537799999999997</v>
      </c>
      <c r="AV247" s="39">
        <v>71.662400000000005</v>
      </c>
      <c r="AW247" s="39">
        <v>54.1158</v>
      </c>
      <c r="AX247" s="39">
        <v>13.2662</v>
      </c>
      <c r="AY247" s="39">
        <v>90.345299999999995</v>
      </c>
    </row>
    <row r="248" spans="1:51" x14ac:dyDescent="0.25">
      <c r="A248" s="43">
        <v>42739</v>
      </c>
      <c r="B248" s="39">
        <v>2768.5146</v>
      </c>
      <c r="C248" s="39">
        <v>59.078000000000003</v>
      </c>
      <c r="D248" s="39">
        <v>40.9377</v>
      </c>
      <c r="E248" s="39">
        <v>288.18740000000003</v>
      </c>
      <c r="F248" s="39">
        <v>338.76029999999997</v>
      </c>
      <c r="G248" s="39">
        <v>72.126499999999993</v>
      </c>
      <c r="H248" s="39">
        <v>95.637699999999995</v>
      </c>
      <c r="I248" s="39">
        <v>29.747399999999999</v>
      </c>
      <c r="J248" s="39">
        <v>30.825099999999999</v>
      </c>
      <c r="K248" s="39">
        <v>42.377099999999999</v>
      </c>
      <c r="L248" s="39">
        <v>372.22989999999999</v>
      </c>
      <c r="M248" s="39">
        <v>48.014200000000002</v>
      </c>
      <c r="N248" s="39">
        <v>57.687600000000003</v>
      </c>
      <c r="O248" s="39">
        <v>112.83069999999999</v>
      </c>
      <c r="P248" s="39">
        <v>43.918199999999999</v>
      </c>
      <c r="Q248" s="39">
        <v>14.705</v>
      </c>
      <c r="R248" s="39">
        <v>73.530500000000004</v>
      </c>
      <c r="S248" s="39">
        <v>72.534899999999993</v>
      </c>
      <c r="T248" s="39">
        <v>22.305099999999999</v>
      </c>
      <c r="U248" s="39">
        <v>28.702500000000001</v>
      </c>
      <c r="V248" s="39">
        <v>84.415899999999993</v>
      </c>
      <c r="W248" s="39">
        <v>81.439499999999995</v>
      </c>
      <c r="X248" s="39">
        <v>56.087200000000003</v>
      </c>
      <c r="Y248" s="39">
        <v>36.7119</v>
      </c>
      <c r="Z248" s="39">
        <v>44.298099999999998</v>
      </c>
      <c r="AA248" s="39">
        <v>48.8825</v>
      </c>
      <c r="AB248" s="39">
        <v>93.6464</v>
      </c>
      <c r="AC248" s="39">
        <v>69.2928</v>
      </c>
      <c r="AD248" s="39">
        <v>35.168199999999999</v>
      </c>
      <c r="AE248" s="39" t="s">
        <v>11</v>
      </c>
      <c r="AF248" s="39">
        <v>62.400599999999997</v>
      </c>
      <c r="AG248" s="39">
        <v>23.171900000000001</v>
      </c>
      <c r="AH248" s="39">
        <v>176.5985</v>
      </c>
      <c r="AI248" s="39">
        <v>13.529199999999999</v>
      </c>
      <c r="AJ248" s="39">
        <v>7.9749999999999996</v>
      </c>
      <c r="AK248" s="39">
        <v>8.2052999999999994</v>
      </c>
      <c r="AL248" s="39">
        <v>14.181699999999999</v>
      </c>
      <c r="AM248" s="39">
        <v>170.45089999999999</v>
      </c>
      <c r="AN248" s="39">
        <v>722.23440000000005</v>
      </c>
      <c r="AO248" s="39">
        <v>192.06309999999999</v>
      </c>
      <c r="AP248" s="39">
        <v>147.92769999999999</v>
      </c>
      <c r="AQ248" s="39">
        <v>228.209</v>
      </c>
      <c r="AR248" s="39">
        <v>28.491700000000002</v>
      </c>
      <c r="AS248" s="39">
        <v>123.1983</v>
      </c>
      <c r="AT248" s="39">
        <v>17.2637</v>
      </c>
      <c r="AU248" s="39">
        <v>56.907200000000003</v>
      </c>
      <c r="AV248" s="39">
        <v>72.271000000000001</v>
      </c>
      <c r="AW248" s="39">
        <v>54.431800000000003</v>
      </c>
      <c r="AX248" s="39">
        <v>13.187900000000001</v>
      </c>
      <c r="AY248" s="39">
        <v>91.033199999999994</v>
      </c>
    </row>
    <row r="249" spans="1:51" x14ac:dyDescent="0.25">
      <c r="A249" s="43">
        <v>42740</v>
      </c>
      <c r="B249" s="39">
        <v>2779.1372000000001</v>
      </c>
      <c r="C249" s="39">
        <v>59.5657</v>
      </c>
      <c r="D249" s="39">
        <v>40.9377</v>
      </c>
      <c r="E249" s="39">
        <v>292.59199999999998</v>
      </c>
      <c r="F249" s="39">
        <v>338.76029999999997</v>
      </c>
      <c r="G249" s="39">
        <v>71.454099999999997</v>
      </c>
      <c r="H249" s="39">
        <v>95.512900000000002</v>
      </c>
      <c r="I249" s="39">
        <v>29.4635</v>
      </c>
      <c r="J249" s="39">
        <v>31.514299999999999</v>
      </c>
      <c r="K249" s="39">
        <v>41.792099999999998</v>
      </c>
      <c r="L249" s="39">
        <v>369.92349999999999</v>
      </c>
      <c r="M249" s="39">
        <v>48.998399999999997</v>
      </c>
      <c r="N249" s="39">
        <v>57.795499999999997</v>
      </c>
      <c r="O249" s="39">
        <v>112.83069999999999</v>
      </c>
      <c r="P249" s="39">
        <v>42.9771</v>
      </c>
      <c r="Q249" s="39">
        <v>14.3665</v>
      </c>
      <c r="R249" s="39">
        <v>73.530500000000004</v>
      </c>
      <c r="S249" s="39">
        <v>71.018299999999996</v>
      </c>
      <c r="T249" s="39">
        <v>22.305099999999999</v>
      </c>
      <c r="U249" s="39">
        <v>28.6629</v>
      </c>
      <c r="V249" s="39">
        <v>82.786299999999997</v>
      </c>
      <c r="W249" s="39">
        <v>81.138800000000003</v>
      </c>
      <c r="X249" s="39">
        <v>56.157699999999998</v>
      </c>
      <c r="Y249" s="39">
        <v>37.158999999999999</v>
      </c>
      <c r="Z249" s="39">
        <v>44.03</v>
      </c>
      <c r="AA249" s="39">
        <v>48.512900000000002</v>
      </c>
      <c r="AB249" s="39">
        <v>92.834000000000003</v>
      </c>
      <c r="AC249" s="39">
        <v>69.272599999999997</v>
      </c>
      <c r="AD249" s="39">
        <v>34.602699999999999</v>
      </c>
      <c r="AE249" s="39" t="s">
        <v>11</v>
      </c>
      <c r="AF249" s="39">
        <v>62.2361</v>
      </c>
      <c r="AG249" s="39">
        <v>23.3369</v>
      </c>
      <c r="AH249" s="39">
        <v>176.01689999999999</v>
      </c>
      <c r="AI249" s="39">
        <v>13.5501</v>
      </c>
      <c r="AJ249" s="39">
        <v>8.2205999999999992</v>
      </c>
      <c r="AK249" s="39">
        <v>8.1890000000000001</v>
      </c>
      <c r="AL249" s="39">
        <v>14.64</v>
      </c>
      <c r="AM249" s="39">
        <v>170.08080000000001</v>
      </c>
      <c r="AN249" s="39">
        <v>723.71370000000002</v>
      </c>
      <c r="AO249" s="39">
        <v>190.16540000000001</v>
      </c>
      <c r="AP249" s="39">
        <v>148.06469999999999</v>
      </c>
      <c r="AQ249" s="39">
        <v>227.0736</v>
      </c>
      <c r="AR249" s="39">
        <v>28.857700000000001</v>
      </c>
      <c r="AS249" s="39">
        <v>122.36579999999999</v>
      </c>
      <c r="AT249" s="39">
        <v>17.317</v>
      </c>
      <c r="AU249" s="39">
        <v>57.780200000000001</v>
      </c>
      <c r="AV249" s="39">
        <v>72.194999999999993</v>
      </c>
      <c r="AW249" s="39">
        <v>54.668799999999997</v>
      </c>
      <c r="AX249" s="39">
        <v>13.2662</v>
      </c>
      <c r="AY249" s="39">
        <v>90.727400000000003</v>
      </c>
    </row>
    <row r="250" spans="1:51" x14ac:dyDescent="0.25">
      <c r="A250" s="43">
        <v>42741</v>
      </c>
      <c r="B250" s="39">
        <v>2740.6302999999998</v>
      </c>
      <c r="C250" s="39">
        <v>59.286999999999999</v>
      </c>
      <c r="D250" s="39">
        <v>41.352499999999999</v>
      </c>
      <c r="E250" s="39">
        <v>290.70429999999999</v>
      </c>
      <c r="F250" s="39">
        <v>339.08109999999999</v>
      </c>
      <c r="G250" s="39">
        <v>70.264499999999998</v>
      </c>
      <c r="H250" s="39">
        <v>94.181100000000001</v>
      </c>
      <c r="I250" s="39">
        <v>29.4068</v>
      </c>
      <c r="J250" s="39">
        <v>31.0548</v>
      </c>
      <c r="K250" s="39">
        <v>40.914700000000003</v>
      </c>
      <c r="L250" s="39">
        <v>365.13310000000001</v>
      </c>
      <c r="M250" s="39">
        <v>48.928100000000001</v>
      </c>
      <c r="N250" s="39">
        <v>56.122599999999998</v>
      </c>
      <c r="O250" s="39">
        <v>111.4203</v>
      </c>
      <c r="P250" s="39">
        <v>42.573700000000002</v>
      </c>
      <c r="Q250" s="39">
        <v>13.6471</v>
      </c>
      <c r="R250" s="39">
        <v>73.066900000000004</v>
      </c>
      <c r="S250" s="39">
        <v>68.983900000000006</v>
      </c>
      <c r="T250" s="39">
        <v>22.3504</v>
      </c>
      <c r="U250" s="39">
        <v>27.9711</v>
      </c>
      <c r="V250" s="39">
        <v>82.297399999999996</v>
      </c>
      <c r="W250" s="39">
        <v>80.296700000000001</v>
      </c>
      <c r="X250" s="39">
        <v>56.122500000000002</v>
      </c>
      <c r="Y250" s="39">
        <v>36.594299999999997</v>
      </c>
      <c r="Z250" s="39">
        <v>44.03</v>
      </c>
      <c r="AA250" s="39">
        <v>47.588799999999999</v>
      </c>
      <c r="AB250" s="39">
        <v>94.532600000000002</v>
      </c>
      <c r="AC250" s="39">
        <v>69.2119</v>
      </c>
      <c r="AD250" s="39">
        <v>34.693600000000004</v>
      </c>
      <c r="AE250" s="39" t="s">
        <v>11</v>
      </c>
      <c r="AF250" s="39">
        <v>61.907299999999999</v>
      </c>
      <c r="AG250" s="39">
        <v>23.171900000000001</v>
      </c>
      <c r="AH250" s="39">
        <v>174.66</v>
      </c>
      <c r="AI250" s="39">
        <v>13.821999999999999</v>
      </c>
      <c r="AJ250" s="39">
        <v>8.1484000000000005</v>
      </c>
      <c r="AK250" s="39">
        <v>8.2380999999999993</v>
      </c>
      <c r="AL250" s="39">
        <v>14.945499999999999</v>
      </c>
      <c r="AM250" s="39">
        <v>169.5256</v>
      </c>
      <c r="AN250" s="39">
        <v>722.97410000000002</v>
      </c>
      <c r="AO250" s="39">
        <v>189.05840000000001</v>
      </c>
      <c r="AP250" s="39">
        <v>146.55799999999999</v>
      </c>
      <c r="AQ250" s="39">
        <v>224.96510000000001</v>
      </c>
      <c r="AR250" s="39">
        <v>28.0474</v>
      </c>
      <c r="AS250" s="39">
        <v>122.69880000000001</v>
      </c>
      <c r="AT250" s="39">
        <v>18.3294</v>
      </c>
      <c r="AU250" s="39">
        <v>57.655500000000004</v>
      </c>
      <c r="AV250" s="39">
        <v>71.966700000000003</v>
      </c>
      <c r="AW250" s="39">
        <v>54.589799999999997</v>
      </c>
      <c r="AX250" s="39">
        <v>13.2271</v>
      </c>
      <c r="AY250" s="39">
        <v>90.880300000000005</v>
      </c>
    </row>
    <row r="251" spans="1:51" x14ac:dyDescent="0.25">
      <c r="A251" s="43">
        <v>42744</v>
      </c>
      <c r="B251" s="39">
        <v>2743.2860000000001</v>
      </c>
      <c r="C251" s="39">
        <v>59.5657</v>
      </c>
      <c r="D251" s="39">
        <v>41.393999999999998</v>
      </c>
      <c r="E251" s="39">
        <v>293.22129999999999</v>
      </c>
      <c r="F251" s="39">
        <v>338.11869999999999</v>
      </c>
      <c r="G251" s="39">
        <v>74.738399999999999</v>
      </c>
      <c r="H251" s="39">
        <v>95.8874</v>
      </c>
      <c r="I251" s="39">
        <v>29.4068</v>
      </c>
      <c r="J251" s="39">
        <v>31.0931</v>
      </c>
      <c r="K251" s="39">
        <v>41.2072</v>
      </c>
      <c r="L251" s="39">
        <v>365.6653</v>
      </c>
      <c r="M251" s="39">
        <v>49.209299999999999</v>
      </c>
      <c r="N251" s="39">
        <v>56.446399999999997</v>
      </c>
      <c r="O251" s="39">
        <v>112.98739999999999</v>
      </c>
      <c r="P251" s="39">
        <v>42.797800000000002</v>
      </c>
      <c r="Q251" s="39">
        <v>13.530799999999999</v>
      </c>
      <c r="R251" s="39">
        <v>73.345100000000002</v>
      </c>
      <c r="S251" s="39">
        <v>68.983900000000006</v>
      </c>
      <c r="T251" s="39">
        <v>22.9618</v>
      </c>
      <c r="U251" s="39">
        <v>29.374600000000001</v>
      </c>
      <c r="V251" s="39">
        <v>82.786299999999997</v>
      </c>
      <c r="W251" s="39">
        <v>80.477199999999996</v>
      </c>
      <c r="X251" s="39">
        <v>56.440100000000001</v>
      </c>
      <c r="Y251" s="39">
        <v>36.782499999999999</v>
      </c>
      <c r="Z251" s="39">
        <v>44.03</v>
      </c>
      <c r="AA251" s="39">
        <v>47.357799999999997</v>
      </c>
      <c r="AB251" s="39">
        <v>96.009699999999995</v>
      </c>
      <c r="AC251" s="39">
        <v>68.686700000000002</v>
      </c>
      <c r="AD251" s="39">
        <v>34.673400000000001</v>
      </c>
      <c r="AE251" s="39" t="s">
        <v>11</v>
      </c>
      <c r="AF251" s="39">
        <v>62.318300000000001</v>
      </c>
      <c r="AG251" s="39">
        <v>23.407599999999999</v>
      </c>
      <c r="AH251" s="39">
        <v>174.85380000000001</v>
      </c>
      <c r="AI251" s="39">
        <v>13.8847</v>
      </c>
      <c r="AJ251" s="39">
        <v>8.3216999999999999</v>
      </c>
      <c r="AK251" s="39">
        <v>8.2707999999999995</v>
      </c>
      <c r="AL251" s="39">
        <v>14.9201</v>
      </c>
      <c r="AM251" s="39">
        <v>169.89570000000001</v>
      </c>
      <c r="AN251" s="39">
        <v>719.64580000000001</v>
      </c>
      <c r="AO251" s="39">
        <v>191.0351</v>
      </c>
      <c r="AP251" s="39">
        <v>147.10589999999999</v>
      </c>
      <c r="AQ251" s="39">
        <v>225.2895</v>
      </c>
      <c r="AR251" s="39">
        <v>28.230399999999999</v>
      </c>
      <c r="AS251" s="39">
        <v>123.6977</v>
      </c>
      <c r="AT251" s="39">
        <v>18.3294</v>
      </c>
      <c r="AU251" s="39">
        <v>57.239800000000002</v>
      </c>
      <c r="AV251" s="39">
        <v>72.727500000000006</v>
      </c>
      <c r="AW251" s="39">
        <v>54.747799999999998</v>
      </c>
      <c r="AX251" s="39">
        <v>13.187900000000001</v>
      </c>
      <c r="AY251" s="39">
        <v>91.1096</v>
      </c>
    </row>
    <row r="252" spans="1:51" x14ac:dyDescent="0.25">
      <c r="A252" s="43">
        <v>42745</v>
      </c>
      <c r="B252" s="39">
        <v>2732.6633999999999</v>
      </c>
      <c r="C252" s="39">
        <v>59.1477</v>
      </c>
      <c r="D252" s="39">
        <v>40.7303</v>
      </c>
      <c r="E252" s="39">
        <v>292.59199999999998</v>
      </c>
      <c r="F252" s="39">
        <v>337.79790000000003</v>
      </c>
      <c r="G252" s="39">
        <v>74.066000000000003</v>
      </c>
      <c r="H252" s="39">
        <v>96.969499999999996</v>
      </c>
      <c r="I252" s="39">
        <v>29.066099999999999</v>
      </c>
      <c r="J252" s="39">
        <v>31.0931</v>
      </c>
      <c r="K252" s="39">
        <v>41.239699999999999</v>
      </c>
      <c r="L252" s="39">
        <v>370.2783</v>
      </c>
      <c r="M252" s="39">
        <v>51.318300000000001</v>
      </c>
      <c r="N252" s="39">
        <v>56.392499999999998</v>
      </c>
      <c r="O252" s="39">
        <v>112.1255</v>
      </c>
      <c r="P252" s="39">
        <v>43.357999999999997</v>
      </c>
      <c r="Q252" s="39">
        <v>14.599299999999999</v>
      </c>
      <c r="R252" s="39">
        <v>73.530500000000004</v>
      </c>
      <c r="S252" s="39">
        <v>69.2059</v>
      </c>
      <c r="T252" s="39">
        <v>23.2788</v>
      </c>
      <c r="U252" s="39">
        <v>29.117599999999999</v>
      </c>
      <c r="V252" s="39">
        <v>83.601100000000002</v>
      </c>
      <c r="W252" s="39">
        <v>80.597499999999997</v>
      </c>
      <c r="X252" s="39">
        <v>56.157699999999998</v>
      </c>
      <c r="Y252" s="39">
        <v>37.817999999999998</v>
      </c>
      <c r="Z252" s="39">
        <v>43.627899999999997</v>
      </c>
      <c r="AA252" s="39">
        <v>47.496400000000001</v>
      </c>
      <c r="AB252" s="39">
        <v>97.191299999999998</v>
      </c>
      <c r="AC252" s="39">
        <v>68.949299999999994</v>
      </c>
      <c r="AD252" s="39">
        <v>34.683500000000002</v>
      </c>
      <c r="AE252" s="39" t="s">
        <v>11</v>
      </c>
      <c r="AF252" s="39">
        <v>62.1539</v>
      </c>
      <c r="AG252" s="39">
        <v>22.9833</v>
      </c>
      <c r="AH252" s="39">
        <v>175.04769999999999</v>
      </c>
      <c r="AI252" s="39">
        <v>14.2193</v>
      </c>
      <c r="AJ252" s="39">
        <v>8.1773000000000007</v>
      </c>
      <c r="AK252" s="39">
        <v>8.2217000000000002</v>
      </c>
      <c r="AL252" s="39">
        <v>15.0219</v>
      </c>
      <c r="AM252" s="39">
        <v>170.26589999999999</v>
      </c>
      <c r="AN252" s="39">
        <v>717.05709999999999</v>
      </c>
      <c r="AO252" s="39">
        <v>189.84909999999999</v>
      </c>
      <c r="AP252" s="39">
        <v>146.96889999999999</v>
      </c>
      <c r="AQ252" s="39">
        <v>226.2627</v>
      </c>
      <c r="AR252" s="39">
        <v>28.622399999999999</v>
      </c>
      <c r="AS252" s="39">
        <v>122.53230000000001</v>
      </c>
      <c r="AT252" s="39">
        <v>18.222799999999999</v>
      </c>
      <c r="AU252" s="39">
        <v>57.738599999999998</v>
      </c>
      <c r="AV252" s="39">
        <v>72.803600000000003</v>
      </c>
      <c r="AW252" s="39">
        <v>55.458799999999997</v>
      </c>
      <c r="AX252" s="39">
        <v>13.0703</v>
      </c>
      <c r="AY252" s="39">
        <v>90.880300000000005</v>
      </c>
    </row>
    <row r="253" spans="1:51" x14ac:dyDescent="0.25">
      <c r="A253" s="43">
        <v>42746</v>
      </c>
      <c r="B253" s="39">
        <v>2708.7624999999998</v>
      </c>
      <c r="C253" s="39">
        <v>58.66</v>
      </c>
      <c r="D253" s="39">
        <v>40.066699999999997</v>
      </c>
      <c r="E253" s="39">
        <v>289.44589999999999</v>
      </c>
      <c r="F253" s="39">
        <v>332.98599999999999</v>
      </c>
      <c r="G253" s="39">
        <v>74.453999999999994</v>
      </c>
      <c r="H253" s="39">
        <v>95.429599999999994</v>
      </c>
      <c r="I253" s="39">
        <v>28.4984</v>
      </c>
      <c r="J253" s="39">
        <v>30.250699999999998</v>
      </c>
      <c r="K253" s="39">
        <v>40.947200000000002</v>
      </c>
      <c r="L253" s="39">
        <v>368.50409999999999</v>
      </c>
      <c r="M253" s="39">
        <v>50.474699999999999</v>
      </c>
      <c r="N253" s="39">
        <v>56.338500000000003</v>
      </c>
      <c r="O253" s="39">
        <v>110.9502</v>
      </c>
      <c r="P253" s="39">
        <v>41.923900000000003</v>
      </c>
      <c r="Q253" s="39">
        <v>14.049099999999999</v>
      </c>
      <c r="R253" s="39">
        <v>72.325100000000006</v>
      </c>
      <c r="S253" s="39">
        <v>67.245500000000007</v>
      </c>
      <c r="T253" s="39">
        <v>22.6448</v>
      </c>
      <c r="U253" s="39">
        <v>29.651299999999999</v>
      </c>
      <c r="V253" s="39">
        <v>82.297399999999996</v>
      </c>
      <c r="W253" s="39">
        <v>82.883099999999999</v>
      </c>
      <c r="X253" s="39">
        <v>56.157699999999998</v>
      </c>
      <c r="Y253" s="39">
        <v>37.394399999999997</v>
      </c>
      <c r="Z253" s="39">
        <v>43.560899999999997</v>
      </c>
      <c r="AA253" s="39">
        <v>46.849600000000002</v>
      </c>
      <c r="AB253" s="39">
        <v>95.566599999999994</v>
      </c>
      <c r="AC253" s="39">
        <v>69.191699999999997</v>
      </c>
      <c r="AD253" s="39">
        <v>34.1282</v>
      </c>
      <c r="AE253" s="39" t="s">
        <v>11</v>
      </c>
      <c r="AF253" s="39">
        <v>59.440800000000003</v>
      </c>
      <c r="AG253" s="39">
        <v>23.101199999999999</v>
      </c>
      <c r="AH253" s="39">
        <v>174.2723</v>
      </c>
      <c r="AI253" s="39">
        <v>14.3657</v>
      </c>
      <c r="AJ253" s="39">
        <v>8.1917000000000009</v>
      </c>
      <c r="AK253" s="39">
        <v>8.2380999999999993</v>
      </c>
      <c r="AL253" s="39">
        <v>14.6655</v>
      </c>
      <c r="AM253" s="39">
        <v>168.97040000000001</v>
      </c>
      <c r="AN253" s="39">
        <v>716.3175</v>
      </c>
      <c r="AO253" s="39">
        <v>188.584</v>
      </c>
      <c r="AP253" s="39">
        <v>145.0514</v>
      </c>
      <c r="AQ253" s="39">
        <v>223.34309999999999</v>
      </c>
      <c r="AR253" s="39">
        <v>28.256499999999999</v>
      </c>
      <c r="AS253" s="39">
        <v>121.3669</v>
      </c>
      <c r="AT253" s="39">
        <v>17.849799999999998</v>
      </c>
      <c r="AU253" s="39">
        <v>56.158999999999999</v>
      </c>
      <c r="AV253" s="39">
        <v>73.031800000000004</v>
      </c>
      <c r="AW253" s="39">
        <v>54.589799999999997</v>
      </c>
      <c r="AX253" s="39">
        <v>12.9331</v>
      </c>
      <c r="AY253" s="39">
        <v>89.045900000000003</v>
      </c>
    </row>
    <row r="254" spans="1:51" x14ac:dyDescent="0.25">
      <c r="A254" s="43">
        <v>42747</v>
      </c>
      <c r="B254" s="39">
        <v>2708.7624999999998</v>
      </c>
      <c r="C254" s="39">
        <v>58.520699999999998</v>
      </c>
      <c r="D254" s="39">
        <v>39.237200000000001</v>
      </c>
      <c r="E254" s="39">
        <v>286.92899999999997</v>
      </c>
      <c r="F254" s="39">
        <v>327.21170000000001</v>
      </c>
      <c r="G254" s="39">
        <v>74.091899999999995</v>
      </c>
      <c r="H254" s="39">
        <v>93.640100000000004</v>
      </c>
      <c r="I254" s="39">
        <v>28.157800000000002</v>
      </c>
      <c r="J254" s="39">
        <v>29.906099999999999</v>
      </c>
      <c r="K254" s="39">
        <v>40.557200000000002</v>
      </c>
      <c r="L254" s="39">
        <v>364.77820000000003</v>
      </c>
      <c r="M254" s="39">
        <v>49.420200000000001</v>
      </c>
      <c r="N254" s="39">
        <v>55.906799999999997</v>
      </c>
      <c r="O254" s="39">
        <v>109.6965</v>
      </c>
      <c r="P254" s="39">
        <v>40.7363</v>
      </c>
      <c r="Q254" s="39">
        <v>13.8376</v>
      </c>
      <c r="R254" s="39">
        <v>71.861500000000007</v>
      </c>
      <c r="S254" s="39">
        <v>67.097499999999997</v>
      </c>
      <c r="T254" s="39">
        <v>22.395700000000001</v>
      </c>
      <c r="U254" s="39">
        <v>28.939699999999998</v>
      </c>
      <c r="V254" s="39">
        <v>81.727000000000004</v>
      </c>
      <c r="W254" s="39">
        <v>82.702600000000004</v>
      </c>
      <c r="X254" s="39">
        <v>55.734200000000001</v>
      </c>
      <c r="Y254" s="39">
        <v>35.817700000000002</v>
      </c>
      <c r="Z254" s="39">
        <v>43.4268</v>
      </c>
      <c r="AA254" s="39">
        <v>47.219200000000001</v>
      </c>
      <c r="AB254" s="39">
        <v>96.305099999999996</v>
      </c>
      <c r="AC254" s="39">
        <v>69.2928</v>
      </c>
      <c r="AD254" s="39">
        <v>33.481999999999999</v>
      </c>
      <c r="AE254" s="39" t="s">
        <v>11</v>
      </c>
      <c r="AF254" s="39">
        <v>59.112000000000002</v>
      </c>
      <c r="AG254" s="39">
        <v>22.936199999999999</v>
      </c>
      <c r="AH254" s="39">
        <v>174.46610000000001</v>
      </c>
      <c r="AI254" s="39">
        <v>14.198399999999999</v>
      </c>
      <c r="AJ254" s="39">
        <v>8.0761000000000003</v>
      </c>
      <c r="AK254" s="39">
        <v>8.1725999999999992</v>
      </c>
      <c r="AL254" s="39">
        <v>14.8437</v>
      </c>
      <c r="AM254" s="39">
        <v>167.4898</v>
      </c>
      <c r="AN254" s="39">
        <v>709.2912</v>
      </c>
      <c r="AO254" s="39">
        <v>189.37469999999999</v>
      </c>
      <c r="AP254" s="39">
        <v>143.9556</v>
      </c>
      <c r="AQ254" s="39">
        <v>222.04560000000001</v>
      </c>
      <c r="AR254" s="39">
        <v>27.707599999999999</v>
      </c>
      <c r="AS254" s="39">
        <v>120.86750000000001</v>
      </c>
      <c r="AT254" s="39">
        <v>17.583400000000001</v>
      </c>
      <c r="AU254" s="39">
        <v>56.45</v>
      </c>
      <c r="AV254" s="39">
        <v>72.651399999999995</v>
      </c>
      <c r="AW254" s="39">
        <v>53.641800000000003</v>
      </c>
      <c r="AX254" s="39">
        <v>12.7372</v>
      </c>
      <c r="AY254" s="39">
        <v>87.822900000000004</v>
      </c>
    </row>
    <row r="255" spans="1:51" x14ac:dyDescent="0.25">
      <c r="A255" s="43">
        <v>42748</v>
      </c>
      <c r="B255" s="39">
        <v>2895.9857999999999</v>
      </c>
      <c r="C255" s="39">
        <v>58.033000000000001</v>
      </c>
      <c r="D255" s="39">
        <v>37.619599999999998</v>
      </c>
      <c r="E255" s="39">
        <v>284.41199999999998</v>
      </c>
      <c r="F255" s="39">
        <v>324.00369999999998</v>
      </c>
      <c r="G255" s="39">
        <v>74.583299999999994</v>
      </c>
      <c r="H255" s="39">
        <v>93.2239</v>
      </c>
      <c r="I255" s="39">
        <v>28.2714</v>
      </c>
      <c r="J255" s="39">
        <v>30.059200000000001</v>
      </c>
      <c r="K255" s="39">
        <v>39.029800000000002</v>
      </c>
      <c r="L255" s="39">
        <v>359.81040000000002</v>
      </c>
      <c r="M255" s="39">
        <v>49.139000000000003</v>
      </c>
      <c r="N255" s="39">
        <v>55.313200000000002</v>
      </c>
      <c r="O255" s="39">
        <v>108.5996</v>
      </c>
      <c r="P255" s="39">
        <v>39.660800000000002</v>
      </c>
      <c r="Q255" s="39">
        <v>12.8431</v>
      </c>
      <c r="R255" s="39">
        <v>72.232399999999998</v>
      </c>
      <c r="S255" s="39">
        <v>64.730199999999996</v>
      </c>
      <c r="T255" s="39">
        <v>22.6221</v>
      </c>
      <c r="U255" s="39">
        <v>28.465299999999999</v>
      </c>
      <c r="V255" s="39">
        <v>78.875100000000003</v>
      </c>
      <c r="W255" s="39">
        <v>82.281599999999997</v>
      </c>
      <c r="X255" s="39">
        <v>54.604700000000001</v>
      </c>
      <c r="Y255" s="39">
        <v>34.005600000000001</v>
      </c>
      <c r="Z255" s="39">
        <v>43.694899999999997</v>
      </c>
      <c r="AA255" s="39">
        <v>43.800199999999997</v>
      </c>
      <c r="AB255" s="39">
        <v>94.754199999999997</v>
      </c>
      <c r="AC255" s="39">
        <v>68.383700000000005</v>
      </c>
      <c r="AD255" s="39">
        <v>32.421799999999998</v>
      </c>
      <c r="AE255" s="39" t="s">
        <v>11</v>
      </c>
      <c r="AF255" s="39">
        <v>57.796599999999998</v>
      </c>
      <c r="AG255" s="39">
        <v>22.511900000000001</v>
      </c>
      <c r="AH255" s="39">
        <v>176.01689999999999</v>
      </c>
      <c r="AI255" s="39">
        <v>14.302899999999999</v>
      </c>
      <c r="AJ255" s="39">
        <v>8.1339000000000006</v>
      </c>
      <c r="AK255" s="39">
        <v>8.2217000000000002</v>
      </c>
      <c r="AL255" s="39">
        <v>14.996499999999999</v>
      </c>
      <c r="AM255" s="39">
        <v>168.4151</v>
      </c>
      <c r="AN255" s="39">
        <v>712.24959999999999</v>
      </c>
      <c r="AO255" s="39">
        <v>191.0351</v>
      </c>
      <c r="AP255" s="39">
        <v>143.68170000000001</v>
      </c>
      <c r="AQ255" s="39">
        <v>224.1541</v>
      </c>
      <c r="AR255" s="39">
        <v>27.603000000000002</v>
      </c>
      <c r="AS255" s="39">
        <v>120.70099999999999</v>
      </c>
      <c r="AT255" s="39">
        <v>17.583400000000001</v>
      </c>
      <c r="AU255" s="39">
        <v>53.498600000000003</v>
      </c>
      <c r="AV255" s="39">
        <v>72.118899999999996</v>
      </c>
      <c r="AW255" s="39">
        <v>53.1678</v>
      </c>
      <c r="AX255" s="39">
        <v>12.972300000000001</v>
      </c>
      <c r="AY255" s="39">
        <v>87.746499999999997</v>
      </c>
    </row>
    <row r="256" spans="1:51" x14ac:dyDescent="0.25">
      <c r="A256" s="43">
        <v>42751</v>
      </c>
      <c r="B256" s="39">
        <v>2788.4319999999998</v>
      </c>
      <c r="C256" s="39">
        <v>55.734000000000002</v>
      </c>
      <c r="D256" s="39">
        <v>36.292299999999997</v>
      </c>
      <c r="E256" s="39">
        <v>279.37819999999999</v>
      </c>
      <c r="F256" s="39">
        <v>316.94619999999998</v>
      </c>
      <c r="G256" s="39">
        <v>75.721199999999996</v>
      </c>
      <c r="H256" s="39">
        <v>91.3095</v>
      </c>
      <c r="I256" s="39">
        <v>27.363</v>
      </c>
      <c r="J256" s="39">
        <v>28.5276</v>
      </c>
      <c r="K256" s="39">
        <v>37.632399999999997</v>
      </c>
      <c r="L256" s="39">
        <v>358.56849999999997</v>
      </c>
      <c r="M256" s="39">
        <v>50.1935</v>
      </c>
      <c r="N256" s="39">
        <v>52.884799999999998</v>
      </c>
      <c r="O256" s="39">
        <v>108.1294</v>
      </c>
      <c r="P256" s="39">
        <v>38.607700000000001</v>
      </c>
      <c r="Q256" s="39">
        <v>12.166</v>
      </c>
      <c r="R256" s="39">
        <v>71.397800000000004</v>
      </c>
      <c r="S256" s="39">
        <v>63.250700000000002</v>
      </c>
      <c r="T256" s="39">
        <v>21.965399999999999</v>
      </c>
      <c r="U256" s="39">
        <v>27.595500000000001</v>
      </c>
      <c r="V256" s="39">
        <v>73.660200000000003</v>
      </c>
      <c r="W256" s="39">
        <v>80.898200000000003</v>
      </c>
      <c r="X256" s="39">
        <v>53.404600000000002</v>
      </c>
      <c r="Y256" s="39">
        <v>31.252199999999998</v>
      </c>
      <c r="Z256" s="39">
        <v>41.014200000000002</v>
      </c>
      <c r="AA256" s="39">
        <v>43.014800000000001</v>
      </c>
      <c r="AB256" s="39">
        <v>89.289000000000001</v>
      </c>
      <c r="AC256" s="39">
        <v>65.838200000000001</v>
      </c>
      <c r="AD256" s="39">
        <v>30.786000000000001</v>
      </c>
      <c r="AE256" s="39" t="s">
        <v>11</v>
      </c>
      <c r="AF256" s="39">
        <v>54.261400000000002</v>
      </c>
      <c r="AG256" s="39">
        <v>20.838200000000001</v>
      </c>
      <c r="AH256" s="39">
        <v>178.34309999999999</v>
      </c>
      <c r="AI256" s="39">
        <v>14.553800000000001</v>
      </c>
      <c r="AJ256" s="39">
        <v>8.2494999999999994</v>
      </c>
      <c r="AK256" s="39">
        <v>8.3527000000000005</v>
      </c>
      <c r="AL256" s="39">
        <v>15.1747</v>
      </c>
      <c r="AM256" s="39">
        <v>170.45089999999999</v>
      </c>
      <c r="AN256" s="39">
        <v>725.19290000000001</v>
      </c>
      <c r="AO256" s="39">
        <v>194.90960000000001</v>
      </c>
      <c r="AP256" s="39">
        <v>145.7362</v>
      </c>
      <c r="AQ256" s="39">
        <v>227.88460000000001</v>
      </c>
      <c r="AR256" s="39">
        <v>26.9757</v>
      </c>
      <c r="AS256" s="39">
        <v>120.53449999999999</v>
      </c>
      <c r="AT256" s="39">
        <v>18.2761</v>
      </c>
      <c r="AU256" s="39">
        <v>54.33</v>
      </c>
      <c r="AV256" s="39">
        <v>69.227999999999994</v>
      </c>
      <c r="AW256" s="39">
        <v>51.982700000000001</v>
      </c>
      <c r="AX256" s="39">
        <v>12.776400000000001</v>
      </c>
      <c r="AY256" s="39">
        <v>89.122299999999996</v>
      </c>
    </row>
    <row r="257" spans="1:51" x14ac:dyDescent="0.25">
      <c r="A257" s="43">
        <v>42752</v>
      </c>
      <c r="B257" s="39">
        <v>2761.8755000000001</v>
      </c>
      <c r="C257" s="39">
        <v>55.5946</v>
      </c>
      <c r="D257" s="39">
        <v>36.707099999999997</v>
      </c>
      <c r="E257" s="39">
        <v>281.89510000000001</v>
      </c>
      <c r="F257" s="39">
        <v>318.87099999999998</v>
      </c>
      <c r="G257" s="39">
        <v>75.979799999999997</v>
      </c>
      <c r="H257" s="39">
        <v>91.808899999999994</v>
      </c>
      <c r="I257" s="39">
        <v>27.249500000000001</v>
      </c>
      <c r="J257" s="39">
        <v>28.872199999999999</v>
      </c>
      <c r="K257" s="39">
        <v>37.892400000000002</v>
      </c>
      <c r="L257" s="39">
        <v>361.40719999999999</v>
      </c>
      <c r="M257" s="39">
        <v>49.490499999999997</v>
      </c>
      <c r="N257" s="39">
        <v>54.233899999999998</v>
      </c>
      <c r="O257" s="39">
        <v>107.8944</v>
      </c>
      <c r="P257" s="39">
        <v>39.279899999999998</v>
      </c>
      <c r="Q257" s="39">
        <v>12.568099999999999</v>
      </c>
      <c r="R257" s="39">
        <v>71.119699999999995</v>
      </c>
      <c r="S257" s="39">
        <v>65.174099999999996</v>
      </c>
      <c r="T257" s="39">
        <v>22.237100000000002</v>
      </c>
      <c r="U257" s="39">
        <v>27.694299999999998</v>
      </c>
      <c r="V257" s="39">
        <v>74.149100000000004</v>
      </c>
      <c r="W257" s="39">
        <v>80.838099999999997</v>
      </c>
      <c r="X257" s="39">
        <v>54.110500000000002</v>
      </c>
      <c r="Y257" s="39">
        <v>31.9817</v>
      </c>
      <c r="Z257" s="39">
        <v>41.081200000000003</v>
      </c>
      <c r="AA257" s="39">
        <v>43.338200000000001</v>
      </c>
      <c r="AB257" s="39">
        <v>91.430800000000005</v>
      </c>
      <c r="AC257" s="39">
        <v>66.2423</v>
      </c>
      <c r="AD257" s="39">
        <v>31.593800000000002</v>
      </c>
      <c r="AE257" s="39" t="s">
        <v>11</v>
      </c>
      <c r="AF257" s="39">
        <v>55.083500000000001</v>
      </c>
      <c r="AG257" s="39">
        <v>21.3096</v>
      </c>
      <c r="AH257" s="39">
        <v>177.37389999999999</v>
      </c>
      <c r="AI257" s="39">
        <v>14.302899999999999</v>
      </c>
      <c r="AJ257" s="39">
        <v>8.2639999999999993</v>
      </c>
      <c r="AK257" s="39">
        <v>8.2872000000000003</v>
      </c>
      <c r="AL257" s="39">
        <v>15.251099999999999</v>
      </c>
      <c r="AM257" s="39">
        <v>169.15539999999999</v>
      </c>
      <c r="AN257" s="39">
        <v>724.45330000000001</v>
      </c>
      <c r="AO257" s="39">
        <v>195.62129999999999</v>
      </c>
      <c r="AP257" s="39">
        <v>144.5035</v>
      </c>
      <c r="AQ257" s="39">
        <v>226.91139999999999</v>
      </c>
      <c r="AR257" s="39">
        <v>27.1586</v>
      </c>
      <c r="AS257" s="39">
        <v>123.6977</v>
      </c>
      <c r="AT257" s="39">
        <v>19.075299999999999</v>
      </c>
      <c r="AU257" s="39">
        <v>53.9559</v>
      </c>
      <c r="AV257" s="39">
        <v>69.836600000000004</v>
      </c>
      <c r="AW257" s="39">
        <v>52.140700000000002</v>
      </c>
      <c r="AX257" s="39">
        <v>12.991899999999999</v>
      </c>
      <c r="AY257" s="39">
        <v>88.663700000000006</v>
      </c>
    </row>
    <row r="258" spans="1:51" x14ac:dyDescent="0.25">
      <c r="A258" s="43">
        <v>42753</v>
      </c>
      <c r="B258" s="39">
        <v>2777.8094000000001</v>
      </c>
      <c r="C258" s="39">
        <v>55.524999999999999</v>
      </c>
      <c r="D258" s="39">
        <v>36.79</v>
      </c>
      <c r="E258" s="39">
        <v>281.89510000000001</v>
      </c>
      <c r="F258" s="39">
        <v>325.60770000000002</v>
      </c>
      <c r="G258" s="39">
        <v>78.643500000000003</v>
      </c>
      <c r="H258" s="39">
        <v>92.516400000000004</v>
      </c>
      <c r="I258" s="39">
        <v>27.703700000000001</v>
      </c>
      <c r="J258" s="39">
        <v>29.025400000000001</v>
      </c>
      <c r="K258" s="39">
        <v>37.924900000000001</v>
      </c>
      <c r="L258" s="39">
        <v>372.4074</v>
      </c>
      <c r="M258" s="39">
        <v>49.912300000000002</v>
      </c>
      <c r="N258" s="39">
        <v>53.424399999999999</v>
      </c>
      <c r="O258" s="39">
        <v>107.7377</v>
      </c>
      <c r="P258" s="39">
        <v>38.674900000000001</v>
      </c>
      <c r="Q258" s="39">
        <v>13.1076</v>
      </c>
      <c r="R258" s="39">
        <v>72.510499999999993</v>
      </c>
      <c r="S258" s="39">
        <v>64.952200000000005</v>
      </c>
      <c r="T258" s="39">
        <v>22.305099999999999</v>
      </c>
      <c r="U258" s="39">
        <v>27.635000000000002</v>
      </c>
      <c r="V258" s="39">
        <v>73.334299999999999</v>
      </c>
      <c r="W258" s="39">
        <v>79.755399999999995</v>
      </c>
      <c r="X258" s="39">
        <v>54.145800000000001</v>
      </c>
      <c r="Y258" s="39">
        <v>31.675799999999999</v>
      </c>
      <c r="Z258" s="39">
        <v>40.813200000000002</v>
      </c>
      <c r="AA258" s="39">
        <v>43.984999999999999</v>
      </c>
      <c r="AB258" s="39">
        <v>90.249099999999999</v>
      </c>
      <c r="AC258" s="39">
        <v>66.161500000000004</v>
      </c>
      <c r="AD258" s="39">
        <v>31.6342</v>
      </c>
      <c r="AE258" s="39" t="s">
        <v>11</v>
      </c>
      <c r="AF258" s="39">
        <v>54.425800000000002</v>
      </c>
      <c r="AG258" s="39">
        <v>21.0032</v>
      </c>
      <c r="AH258" s="39">
        <v>177.9554</v>
      </c>
      <c r="AI258" s="39">
        <v>14.637499999999999</v>
      </c>
      <c r="AJ258" s="39">
        <v>8.1628000000000007</v>
      </c>
      <c r="AK258" s="39">
        <v>8.2707999999999995</v>
      </c>
      <c r="AL258" s="39">
        <v>15.200100000000001</v>
      </c>
      <c r="AM258" s="39">
        <v>169.7106</v>
      </c>
      <c r="AN258" s="39">
        <v>727.04190000000006</v>
      </c>
      <c r="AO258" s="39">
        <v>197.6771</v>
      </c>
      <c r="AP258" s="39">
        <v>143.68170000000001</v>
      </c>
      <c r="AQ258" s="39">
        <v>226.74930000000001</v>
      </c>
      <c r="AR258" s="39">
        <v>27.550699999999999</v>
      </c>
      <c r="AS258" s="39">
        <v>123.1983</v>
      </c>
      <c r="AT258" s="39">
        <v>19.181899999999999</v>
      </c>
      <c r="AU258" s="39">
        <v>53.9559</v>
      </c>
      <c r="AV258" s="39">
        <v>70.140900000000002</v>
      </c>
      <c r="AW258" s="39">
        <v>52.219700000000003</v>
      </c>
      <c r="AX258" s="39">
        <v>13.2858</v>
      </c>
      <c r="AY258" s="39">
        <v>89.427999999999997</v>
      </c>
    </row>
    <row r="259" spans="1:51" x14ac:dyDescent="0.25">
      <c r="A259" s="43">
        <v>42754</v>
      </c>
      <c r="B259" s="39">
        <v>2735.319</v>
      </c>
      <c r="C259" s="39">
        <v>55.734000000000002</v>
      </c>
      <c r="D259" s="39">
        <v>36.665599999999998</v>
      </c>
      <c r="E259" s="39">
        <v>281.26589999999999</v>
      </c>
      <c r="F259" s="39">
        <v>325.60770000000002</v>
      </c>
      <c r="G259" s="39">
        <v>76.807299999999998</v>
      </c>
      <c r="H259" s="39">
        <v>93.8065</v>
      </c>
      <c r="I259" s="39">
        <v>27.476600000000001</v>
      </c>
      <c r="J259" s="39">
        <v>29.1785</v>
      </c>
      <c r="K259" s="39">
        <v>38.932299999999998</v>
      </c>
      <c r="L259" s="39">
        <v>370.81060000000002</v>
      </c>
      <c r="M259" s="39">
        <v>49.209299999999999</v>
      </c>
      <c r="N259" s="39">
        <v>52.722900000000003</v>
      </c>
      <c r="O259" s="39">
        <v>106.8758</v>
      </c>
      <c r="P259" s="39">
        <v>38.786900000000003</v>
      </c>
      <c r="Q259" s="39">
        <v>12.716200000000001</v>
      </c>
      <c r="R259" s="39">
        <v>72.603300000000004</v>
      </c>
      <c r="S259" s="39">
        <v>65.655000000000001</v>
      </c>
      <c r="T259" s="39">
        <v>22.576799999999999</v>
      </c>
      <c r="U259" s="39">
        <v>27.595500000000001</v>
      </c>
      <c r="V259" s="39">
        <v>73.578800000000001</v>
      </c>
      <c r="W259" s="39">
        <v>82.161299999999997</v>
      </c>
      <c r="X259" s="39">
        <v>53.7575</v>
      </c>
      <c r="Y259" s="39">
        <v>31.840499999999999</v>
      </c>
      <c r="Z259" s="39">
        <v>40.411099999999998</v>
      </c>
      <c r="AA259" s="39">
        <v>44.631900000000002</v>
      </c>
      <c r="AB259" s="39">
        <v>90.027500000000003</v>
      </c>
      <c r="AC259" s="39">
        <v>66.343299999999999</v>
      </c>
      <c r="AD259" s="39">
        <v>31.533200000000001</v>
      </c>
      <c r="AE259" s="39" t="s">
        <v>11</v>
      </c>
      <c r="AF259" s="39">
        <v>54.425800000000002</v>
      </c>
      <c r="AG259" s="39">
        <v>22.299700000000001</v>
      </c>
      <c r="AH259" s="39">
        <v>177.9554</v>
      </c>
      <c r="AI259" s="39">
        <v>14.6166</v>
      </c>
      <c r="AJ259" s="39">
        <v>8.1773000000000007</v>
      </c>
      <c r="AK259" s="39">
        <v>8.2217000000000002</v>
      </c>
      <c r="AL259" s="39">
        <v>14.9201</v>
      </c>
      <c r="AM259" s="39">
        <v>170.08080000000001</v>
      </c>
      <c r="AN259" s="39">
        <v>724.08349999999996</v>
      </c>
      <c r="AO259" s="39">
        <v>199.17939999999999</v>
      </c>
      <c r="AP259" s="39">
        <v>142.31200000000001</v>
      </c>
      <c r="AQ259" s="39">
        <v>226.58709999999999</v>
      </c>
      <c r="AR259" s="39">
        <v>27.4985</v>
      </c>
      <c r="AS259" s="39">
        <v>123.3647</v>
      </c>
      <c r="AT259" s="39">
        <v>19.075299999999999</v>
      </c>
      <c r="AU259" s="39">
        <v>53.664900000000003</v>
      </c>
      <c r="AV259" s="39">
        <v>69.532300000000006</v>
      </c>
      <c r="AW259" s="39">
        <v>52.219700000000003</v>
      </c>
      <c r="AX259" s="39">
        <v>13.0899</v>
      </c>
      <c r="AY259" s="39">
        <v>89.275199999999998</v>
      </c>
    </row>
    <row r="260" spans="1:51" x14ac:dyDescent="0.25">
      <c r="A260" s="43">
        <v>42755</v>
      </c>
      <c r="B260" s="39">
        <v>2745.9416000000001</v>
      </c>
      <c r="C260" s="39">
        <v>56.848599999999998</v>
      </c>
      <c r="D260" s="39">
        <v>37.038899999999998</v>
      </c>
      <c r="E260" s="39">
        <v>284.41199999999998</v>
      </c>
      <c r="F260" s="39">
        <v>330.09879999999998</v>
      </c>
      <c r="G260" s="39">
        <v>75.927999999999997</v>
      </c>
      <c r="H260" s="39">
        <v>94.555700000000002</v>
      </c>
      <c r="I260" s="39">
        <v>27.646899999999999</v>
      </c>
      <c r="J260" s="39">
        <v>29.638000000000002</v>
      </c>
      <c r="K260" s="39">
        <v>39.419800000000002</v>
      </c>
      <c r="L260" s="39">
        <v>374.35899999999998</v>
      </c>
      <c r="M260" s="39">
        <v>49.279600000000002</v>
      </c>
      <c r="N260" s="39">
        <v>52.237200000000001</v>
      </c>
      <c r="O260" s="39">
        <v>108.20780000000001</v>
      </c>
      <c r="P260" s="39">
        <v>39.593600000000002</v>
      </c>
      <c r="Q260" s="39">
        <v>12.8643</v>
      </c>
      <c r="R260" s="39">
        <v>74.457800000000006</v>
      </c>
      <c r="S260" s="39">
        <v>66.690600000000003</v>
      </c>
      <c r="T260" s="39">
        <v>23.142900000000001</v>
      </c>
      <c r="U260" s="39">
        <v>27.733899999999998</v>
      </c>
      <c r="V260" s="39">
        <v>74.638000000000005</v>
      </c>
      <c r="W260" s="39">
        <v>82.462000000000003</v>
      </c>
      <c r="X260" s="39">
        <v>54.428199999999997</v>
      </c>
      <c r="Y260" s="39">
        <v>32.240600000000001</v>
      </c>
      <c r="Z260" s="39">
        <v>40.880200000000002</v>
      </c>
      <c r="AA260" s="39">
        <v>44.539499999999997</v>
      </c>
      <c r="AB260" s="39">
        <v>92.316999999999993</v>
      </c>
      <c r="AC260" s="39">
        <v>66.908900000000003</v>
      </c>
      <c r="AD260" s="39">
        <v>32.270299999999999</v>
      </c>
      <c r="AE260" s="39" t="s">
        <v>11</v>
      </c>
      <c r="AF260" s="39">
        <v>55.823399999999999</v>
      </c>
      <c r="AG260" s="39">
        <v>23.548999999999999</v>
      </c>
      <c r="AH260" s="39">
        <v>178.73079999999999</v>
      </c>
      <c r="AI260" s="39">
        <v>14.491099999999999</v>
      </c>
      <c r="AJ260" s="39">
        <v>8.2783999999999995</v>
      </c>
      <c r="AK260" s="39">
        <v>8.2707999999999995</v>
      </c>
      <c r="AL260" s="39">
        <v>14.9201</v>
      </c>
      <c r="AM260" s="39">
        <v>171.56139999999999</v>
      </c>
      <c r="AN260" s="39">
        <v>732.95889999999997</v>
      </c>
      <c r="AO260" s="39">
        <v>199.17939999999999</v>
      </c>
      <c r="AP260" s="39">
        <v>143.27070000000001</v>
      </c>
      <c r="AQ260" s="39">
        <v>227.56020000000001</v>
      </c>
      <c r="AR260" s="39">
        <v>27.812100000000001</v>
      </c>
      <c r="AS260" s="39">
        <v>123.6977</v>
      </c>
      <c r="AT260" s="39">
        <v>19.128599999999999</v>
      </c>
      <c r="AU260" s="39">
        <v>53.997399999999999</v>
      </c>
      <c r="AV260" s="39">
        <v>71.434200000000004</v>
      </c>
      <c r="AW260" s="39">
        <v>52.772799999999997</v>
      </c>
      <c r="AX260" s="39">
        <v>13.2271</v>
      </c>
      <c r="AY260" s="39">
        <v>89.504499999999993</v>
      </c>
    </row>
    <row r="261" spans="1:51" x14ac:dyDescent="0.25">
      <c r="A261" s="43">
        <v>42758</v>
      </c>
      <c r="B261" s="39">
        <v>2753.9086000000002</v>
      </c>
      <c r="C261" s="39">
        <v>57.127299999999998</v>
      </c>
      <c r="D261" s="39">
        <v>37.3292</v>
      </c>
      <c r="E261" s="39">
        <v>287.5582</v>
      </c>
      <c r="F261" s="39">
        <v>331.38200000000001</v>
      </c>
      <c r="G261" s="39">
        <v>75.721199999999996</v>
      </c>
      <c r="H261" s="39">
        <v>96.594899999999996</v>
      </c>
      <c r="I261" s="39">
        <v>30.428599999999999</v>
      </c>
      <c r="J261" s="39">
        <v>30.518699999999999</v>
      </c>
      <c r="K261" s="39">
        <v>39.4848</v>
      </c>
      <c r="L261" s="39">
        <v>377.02030000000002</v>
      </c>
      <c r="M261" s="39">
        <v>51.247999999999998</v>
      </c>
      <c r="N261" s="39">
        <v>49.8628</v>
      </c>
      <c r="O261" s="39">
        <v>108.9913</v>
      </c>
      <c r="P261" s="39">
        <v>40.332999999999998</v>
      </c>
      <c r="Q261" s="39">
        <v>12.9383</v>
      </c>
      <c r="R261" s="39">
        <v>74.364999999999995</v>
      </c>
      <c r="S261" s="39">
        <v>66.579700000000003</v>
      </c>
      <c r="T261" s="39">
        <v>25.067699999999999</v>
      </c>
      <c r="U261" s="39">
        <v>27.872199999999999</v>
      </c>
      <c r="V261" s="39">
        <v>76.349199999999996</v>
      </c>
      <c r="W261" s="39">
        <v>83.785300000000007</v>
      </c>
      <c r="X261" s="39">
        <v>55.134099999999997</v>
      </c>
      <c r="Y261" s="39">
        <v>32.381799999999998</v>
      </c>
      <c r="Z261" s="39">
        <v>41.148299999999999</v>
      </c>
      <c r="AA261" s="39">
        <v>44.123600000000003</v>
      </c>
      <c r="AB261" s="39">
        <v>95.566599999999994</v>
      </c>
      <c r="AC261" s="39">
        <v>67.110900000000001</v>
      </c>
      <c r="AD261" s="39">
        <v>32.674199999999999</v>
      </c>
      <c r="AE261" s="39" t="s">
        <v>11</v>
      </c>
      <c r="AF261" s="39">
        <v>56.316699999999997</v>
      </c>
      <c r="AG261" s="39">
        <v>22.959700000000002</v>
      </c>
      <c r="AH261" s="39">
        <v>178.73079999999999</v>
      </c>
      <c r="AI261" s="39">
        <v>14.2193</v>
      </c>
      <c r="AJ261" s="39">
        <v>8.2783999999999995</v>
      </c>
      <c r="AK261" s="39">
        <v>8.2707999999999995</v>
      </c>
      <c r="AL261" s="39">
        <v>14.945499999999999</v>
      </c>
      <c r="AM261" s="39">
        <v>171.74639999999999</v>
      </c>
      <c r="AN261" s="39">
        <v>738.13620000000003</v>
      </c>
      <c r="AO261" s="39">
        <v>197.2817</v>
      </c>
      <c r="AP261" s="39">
        <v>143.9556</v>
      </c>
      <c r="AQ261" s="39">
        <v>227.88460000000001</v>
      </c>
      <c r="AR261" s="39">
        <v>28.308800000000002</v>
      </c>
      <c r="AS261" s="39">
        <v>125.6955</v>
      </c>
      <c r="AT261" s="39">
        <v>19.181899999999999</v>
      </c>
      <c r="AU261" s="39">
        <v>55.2029</v>
      </c>
      <c r="AV261" s="39">
        <v>70.977800000000002</v>
      </c>
      <c r="AW261" s="39">
        <v>53.483800000000002</v>
      </c>
      <c r="AX261" s="39">
        <v>13.3642</v>
      </c>
      <c r="AY261" s="39">
        <v>89.5809</v>
      </c>
    </row>
    <row r="262" spans="1:51" x14ac:dyDescent="0.25">
      <c r="A262" s="43">
        <v>42759</v>
      </c>
      <c r="B262" s="39">
        <v>2747.2694000000001</v>
      </c>
      <c r="C262" s="39">
        <v>56.918300000000002</v>
      </c>
      <c r="D262" s="39">
        <v>37.1218</v>
      </c>
      <c r="E262" s="39">
        <v>289.44589999999999</v>
      </c>
      <c r="F262" s="39">
        <v>330.09879999999998</v>
      </c>
      <c r="G262" s="39">
        <v>76.988299999999995</v>
      </c>
      <c r="H262" s="39">
        <v>98.9255</v>
      </c>
      <c r="I262" s="39">
        <v>31.564</v>
      </c>
      <c r="J262" s="39">
        <v>31.820699999999999</v>
      </c>
      <c r="K262" s="39">
        <v>39.8748</v>
      </c>
      <c r="L262" s="39">
        <v>383.93970000000002</v>
      </c>
      <c r="M262" s="39">
        <v>52.513399999999997</v>
      </c>
      <c r="N262" s="39">
        <v>49.8628</v>
      </c>
      <c r="O262" s="39">
        <v>108.52119999999999</v>
      </c>
      <c r="P262" s="39">
        <v>39.996899999999997</v>
      </c>
      <c r="Q262" s="39">
        <v>14.228999999999999</v>
      </c>
      <c r="R262" s="39">
        <v>75.570499999999996</v>
      </c>
      <c r="S262" s="39">
        <v>66.431700000000006</v>
      </c>
      <c r="T262" s="39">
        <v>25.045100000000001</v>
      </c>
      <c r="U262" s="39">
        <v>27.536200000000001</v>
      </c>
      <c r="V262" s="39">
        <v>75.778800000000004</v>
      </c>
      <c r="W262" s="39">
        <v>84.326599999999999</v>
      </c>
      <c r="X262" s="39">
        <v>56.263599999999997</v>
      </c>
      <c r="Y262" s="39">
        <v>32.146500000000003</v>
      </c>
      <c r="Z262" s="39">
        <v>41.081200000000003</v>
      </c>
      <c r="AA262" s="39">
        <v>44.123600000000003</v>
      </c>
      <c r="AB262" s="39">
        <v>98.299099999999996</v>
      </c>
      <c r="AC262" s="39">
        <v>66.666499999999999</v>
      </c>
      <c r="AD262" s="39">
        <v>32.5227</v>
      </c>
      <c r="AE262" s="39" t="s">
        <v>11</v>
      </c>
      <c r="AF262" s="39">
        <v>56.481099999999998</v>
      </c>
      <c r="AG262" s="39">
        <v>22.794699999999999</v>
      </c>
      <c r="AH262" s="39">
        <v>179.70009999999999</v>
      </c>
      <c r="AI262" s="39">
        <v>14.2193</v>
      </c>
      <c r="AJ262" s="39">
        <v>8.3361999999999998</v>
      </c>
      <c r="AK262" s="39">
        <v>8.2872000000000003</v>
      </c>
      <c r="AL262" s="39">
        <v>15.4293</v>
      </c>
      <c r="AM262" s="39">
        <v>170.45089999999999</v>
      </c>
      <c r="AN262" s="39">
        <v>748.12099999999998</v>
      </c>
      <c r="AO262" s="39">
        <v>197.6771</v>
      </c>
      <c r="AP262" s="39">
        <v>143.54470000000001</v>
      </c>
      <c r="AQ262" s="39">
        <v>226.58709999999999</v>
      </c>
      <c r="AR262" s="39">
        <v>28.282599999999999</v>
      </c>
      <c r="AS262" s="39">
        <v>125.6955</v>
      </c>
      <c r="AT262" s="39">
        <v>19.128599999999999</v>
      </c>
      <c r="AU262" s="39">
        <v>55.078200000000002</v>
      </c>
      <c r="AV262" s="39">
        <v>70.749499999999998</v>
      </c>
      <c r="AW262" s="39">
        <v>54.036799999999999</v>
      </c>
      <c r="AX262" s="39">
        <v>13.3642</v>
      </c>
      <c r="AY262" s="39">
        <v>89.275199999999998</v>
      </c>
    </row>
    <row r="263" spans="1:51" x14ac:dyDescent="0.25">
      <c r="A263" s="43">
        <v>42760</v>
      </c>
      <c r="B263" s="39">
        <v>2736.6469000000002</v>
      </c>
      <c r="C263" s="39">
        <v>57.057600000000001</v>
      </c>
      <c r="D263" s="39">
        <v>37.5366</v>
      </c>
      <c r="E263" s="39">
        <v>286.29969999999997</v>
      </c>
      <c r="F263" s="39">
        <v>332.02359999999999</v>
      </c>
      <c r="G263" s="39">
        <v>75.902199999999993</v>
      </c>
      <c r="H263" s="39">
        <v>101.2145</v>
      </c>
      <c r="I263" s="39">
        <v>31.1099</v>
      </c>
      <c r="J263" s="39">
        <v>31.284600000000001</v>
      </c>
      <c r="K263" s="39">
        <v>40.102200000000003</v>
      </c>
      <c r="L263" s="39">
        <v>383.5849</v>
      </c>
      <c r="M263" s="39">
        <v>51.669800000000002</v>
      </c>
      <c r="N263" s="39">
        <v>50.078699999999998</v>
      </c>
      <c r="O263" s="39">
        <v>108.52119999999999</v>
      </c>
      <c r="P263" s="39">
        <v>40.848399999999998</v>
      </c>
      <c r="Q263" s="39">
        <v>13.8058</v>
      </c>
      <c r="R263" s="39">
        <v>75.292299999999997</v>
      </c>
      <c r="S263" s="39">
        <v>67.430400000000006</v>
      </c>
      <c r="T263" s="39">
        <v>24.5243</v>
      </c>
      <c r="U263" s="39">
        <v>27.793199999999999</v>
      </c>
      <c r="V263" s="39">
        <v>75.4529</v>
      </c>
      <c r="W263" s="39">
        <v>84.146199999999993</v>
      </c>
      <c r="X263" s="39">
        <v>55.769500000000001</v>
      </c>
      <c r="Y263" s="39">
        <v>32.523000000000003</v>
      </c>
      <c r="Z263" s="39">
        <v>41.148299999999999</v>
      </c>
      <c r="AA263" s="39">
        <v>43.938800000000001</v>
      </c>
      <c r="AB263" s="39">
        <v>100.884</v>
      </c>
      <c r="AC263" s="39">
        <v>66.969499999999996</v>
      </c>
      <c r="AD263" s="39">
        <v>32.765099999999997</v>
      </c>
      <c r="AE263" s="39" t="s">
        <v>11</v>
      </c>
      <c r="AF263" s="39">
        <v>57.3033</v>
      </c>
      <c r="AG263" s="39">
        <v>23.124700000000001</v>
      </c>
      <c r="AH263" s="39">
        <v>178.73079999999999</v>
      </c>
      <c r="AI263" s="39">
        <v>14.2193</v>
      </c>
      <c r="AJ263" s="39">
        <v>8.2927999999999997</v>
      </c>
      <c r="AK263" s="39">
        <v>8.2707999999999995</v>
      </c>
      <c r="AL263" s="39">
        <v>15.4038</v>
      </c>
      <c r="AM263" s="39">
        <v>170.45089999999999</v>
      </c>
      <c r="AN263" s="39">
        <v>755.14729999999997</v>
      </c>
      <c r="AO263" s="39">
        <v>200.6027</v>
      </c>
      <c r="AP263" s="39">
        <v>144.0926</v>
      </c>
      <c r="AQ263" s="39">
        <v>227.88460000000001</v>
      </c>
      <c r="AR263" s="39">
        <v>28.178100000000001</v>
      </c>
      <c r="AS263" s="39">
        <v>125.6955</v>
      </c>
      <c r="AT263" s="39">
        <v>18.3827</v>
      </c>
      <c r="AU263" s="39">
        <v>55.161299999999997</v>
      </c>
      <c r="AV263" s="39">
        <v>70.749499999999998</v>
      </c>
      <c r="AW263" s="39">
        <v>53.878799999999998</v>
      </c>
      <c r="AX263" s="39">
        <v>13.324999999999999</v>
      </c>
      <c r="AY263" s="39">
        <v>89.122299999999996</v>
      </c>
    </row>
    <row r="264" spans="1:51" x14ac:dyDescent="0.25">
      <c r="A264" s="43">
        <v>42761</v>
      </c>
      <c r="B264" s="39">
        <v>2745.9416000000001</v>
      </c>
      <c r="C264" s="39">
        <v>57.684699999999999</v>
      </c>
      <c r="D264" s="39">
        <v>37.785499999999999</v>
      </c>
      <c r="E264" s="39">
        <v>286.29969999999997</v>
      </c>
      <c r="F264" s="39">
        <v>336.19389999999999</v>
      </c>
      <c r="G264" s="39">
        <v>71.505799999999994</v>
      </c>
      <c r="H264" s="39">
        <v>101.08969999999999</v>
      </c>
      <c r="I264" s="39">
        <v>31.053100000000001</v>
      </c>
      <c r="J264" s="39">
        <v>31.0931</v>
      </c>
      <c r="K264" s="39">
        <v>41.337200000000003</v>
      </c>
      <c r="L264" s="39">
        <v>379.6816</v>
      </c>
      <c r="M264" s="39">
        <v>54.06</v>
      </c>
      <c r="N264" s="39">
        <v>52.668900000000001</v>
      </c>
      <c r="O264" s="39">
        <v>108.83459999999999</v>
      </c>
      <c r="P264" s="39">
        <v>40.803600000000003</v>
      </c>
      <c r="Q264" s="39">
        <v>13.9962</v>
      </c>
      <c r="R264" s="39">
        <v>75.292299999999997</v>
      </c>
      <c r="S264" s="39">
        <v>67.208500000000001</v>
      </c>
      <c r="T264" s="39">
        <v>24.795999999999999</v>
      </c>
      <c r="U264" s="39">
        <v>27.872199999999999</v>
      </c>
      <c r="V264" s="39">
        <v>75.534300000000002</v>
      </c>
      <c r="W264" s="39">
        <v>84.025899999999993</v>
      </c>
      <c r="X264" s="39">
        <v>56.263599999999997</v>
      </c>
      <c r="Y264" s="39">
        <v>32.452399999999997</v>
      </c>
      <c r="Z264" s="39">
        <v>41.349299999999999</v>
      </c>
      <c r="AA264" s="39">
        <v>43.984999999999999</v>
      </c>
      <c r="AB264" s="39">
        <v>100.81019999999999</v>
      </c>
      <c r="AC264" s="39">
        <v>67.131100000000004</v>
      </c>
      <c r="AD264" s="39">
        <v>32.755000000000003</v>
      </c>
      <c r="AE264" s="39" t="s">
        <v>11</v>
      </c>
      <c r="AF264" s="39">
        <v>57.3855</v>
      </c>
      <c r="AG264" s="39">
        <v>23.0304</v>
      </c>
      <c r="AH264" s="39">
        <v>179.3124</v>
      </c>
      <c r="AI264" s="39">
        <v>14.2193</v>
      </c>
      <c r="AJ264" s="39">
        <v>8.2062000000000008</v>
      </c>
      <c r="AK264" s="39">
        <v>8.2545000000000002</v>
      </c>
      <c r="AL264" s="39">
        <v>15.3529</v>
      </c>
      <c r="AM264" s="39">
        <v>170.636</v>
      </c>
      <c r="AN264" s="39">
        <v>749.23040000000003</v>
      </c>
      <c r="AO264" s="39">
        <v>200.52369999999999</v>
      </c>
      <c r="AP264" s="39">
        <v>145.3253</v>
      </c>
      <c r="AQ264" s="39">
        <v>228.8578</v>
      </c>
      <c r="AR264" s="39">
        <v>28.491700000000002</v>
      </c>
      <c r="AS264" s="39">
        <v>125.0296</v>
      </c>
      <c r="AT264" s="39">
        <v>19.6615</v>
      </c>
      <c r="AU264" s="39">
        <v>55.701700000000002</v>
      </c>
      <c r="AV264" s="39">
        <v>70.749499999999998</v>
      </c>
      <c r="AW264" s="39">
        <v>54.9848</v>
      </c>
      <c r="AX264" s="39">
        <v>13.305400000000001</v>
      </c>
      <c r="AY264" s="39">
        <v>89.351600000000005</v>
      </c>
    </row>
    <row r="265" spans="1:51" x14ac:dyDescent="0.25">
      <c r="A265" s="43">
        <v>42769</v>
      </c>
      <c r="B265" s="39">
        <v>2745.9416000000001</v>
      </c>
      <c r="C265" s="39">
        <v>57.893700000000003</v>
      </c>
      <c r="D265" s="39">
        <v>37.453699999999998</v>
      </c>
      <c r="E265" s="39">
        <v>283.78280000000001</v>
      </c>
      <c r="F265" s="39">
        <v>335.23160000000001</v>
      </c>
      <c r="G265" s="39">
        <v>70.73</v>
      </c>
      <c r="H265" s="39">
        <v>100.4654</v>
      </c>
      <c r="I265" s="39">
        <v>30.6557</v>
      </c>
      <c r="J265" s="39">
        <v>31.935500000000001</v>
      </c>
      <c r="K265" s="39">
        <v>42.182099999999998</v>
      </c>
      <c r="L265" s="39">
        <v>375.95580000000001</v>
      </c>
      <c r="M265" s="39">
        <v>52.372799999999998</v>
      </c>
      <c r="N265" s="39">
        <v>53.586300000000001</v>
      </c>
      <c r="O265" s="39">
        <v>108.52119999999999</v>
      </c>
      <c r="P265" s="39">
        <v>40.332999999999998</v>
      </c>
      <c r="Q265" s="39">
        <v>14.0809</v>
      </c>
      <c r="R265" s="39">
        <v>75.477699999999999</v>
      </c>
      <c r="S265" s="39">
        <v>66.801599999999993</v>
      </c>
      <c r="T265" s="39">
        <v>25.1357</v>
      </c>
      <c r="U265" s="39">
        <v>28.0304</v>
      </c>
      <c r="V265" s="39">
        <v>75.045400000000001</v>
      </c>
      <c r="W265" s="39">
        <v>82.883099999999999</v>
      </c>
      <c r="X265" s="39">
        <v>55.593000000000004</v>
      </c>
      <c r="Y265" s="39">
        <v>33.017200000000003</v>
      </c>
      <c r="Z265" s="39">
        <v>41.550400000000003</v>
      </c>
      <c r="AA265" s="39">
        <v>43.430599999999998</v>
      </c>
      <c r="AB265" s="39">
        <v>100.5147</v>
      </c>
      <c r="AC265" s="39">
        <v>66.828100000000006</v>
      </c>
      <c r="AD265" s="39">
        <v>32.492400000000004</v>
      </c>
      <c r="AE265" s="39" t="s">
        <v>11</v>
      </c>
      <c r="AF265" s="39">
        <v>56.974400000000003</v>
      </c>
      <c r="AG265" s="39">
        <v>22.559000000000001</v>
      </c>
      <c r="AH265" s="39">
        <v>177.76159999999999</v>
      </c>
      <c r="AI265" s="39">
        <v>14.2193</v>
      </c>
      <c r="AJ265" s="39">
        <v>8.2494999999999994</v>
      </c>
      <c r="AK265" s="39">
        <v>8.1725999999999992</v>
      </c>
      <c r="AL265" s="39">
        <v>15.1492</v>
      </c>
      <c r="AM265" s="39">
        <v>169.89570000000001</v>
      </c>
      <c r="AN265" s="39">
        <v>747.01160000000004</v>
      </c>
      <c r="AO265" s="39">
        <v>198.54689999999999</v>
      </c>
      <c r="AP265" s="39">
        <v>144.2295</v>
      </c>
      <c r="AQ265" s="39">
        <v>228.69560000000001</v>
      </c>
      <c r="AR265" s="39">
        <v>28.230399999999999</v>
      </c>
      <c r="AS265" s="39">
        <v>123.5312</v>
      </c>
      <c r="AT265" s="39">
        <v>19.768000000000001</v>
      </c>
      <c r="AU265" s="39">
        <v>55.8264</v>
      </c>
      <c r="AV265" s="39">
        <v>72.575299999999999</v>
      </c>
      <c r="AW265" s="39">
        <v>53.957799999999999</v>
      </c>
      <c r="AX265" s="39">
        <v>12.9527</v>
      </c>
      <c r="AY265" s="39">
        <v>88.434399999999997</v>
      </c>
    </row>
    <row r="266" spans="1:51" x14ac:dyDescent="0.25">
      <c r="A266" s="43">
        <v>42772</v>
      </c>
      <c r="B266" s="39">
        <v>2749.9250999999999</v>
      </c>
      <c r="C266" s="39">
        <v>57.893700000000003</v>
      </c>
      <c r="D266" s="39">
        <v>37.744</v>
      </c>
      <c r="E266" s="39">
        <v>288.18740000000003</v>
      </c>
      <c r="F266" s="39">
        <v>337.79790000000003</v>
      </c>
      <c r="G266" s="39">
        <v>73.160899999999998</v>
      </c>
      <c r="H266" s="39">
        <v>101.4226</v>
      </c>
      <c r="I266" s="39">
        <v>31.961400000000001</v>
      </c>
      <c r="J266" s="39">
        <v>32.165300000000002</v>
      </c>
      <c r="K266" s="39">
        <v>41.9221</v>
      </c>
      <c r="L266" s="39">
        <v>376.13319999999999</v>
      </c>
      <c r="M266" s="39">
        <v>51.880699999999997</v>
      </c>
      <c r="N266" s="39">
        <v>54.773499999999999</v>
      </c>
      <c r="O266" s="39">
        <v>109.6182</v>
      </c>
      <c r="P266" s="39">
        <v>41.722299999999997</v>
      </c>
      <c r="Q266" s="39">
        <v>14.102</v>
      </c>
      <c r="R266" s="39">
        <v>75.848600000000005</v>
      </c>
      <c r="S266" s="39">
        <v>67.134500000000003</v>
      </c>
      <c r="T266" s="39">
        <v>25.022400000000001</v>
      </c>
      <c r="U266" s="39">
        <v>28.228100000000001</v>
      </c>
      <c r="V266" s="39">
        <v>75.615799999999993</v>
      </c>
      <c r="W266" s="39">
        <v>84.8078</v>
      </c>
      <c r="X266" s="39">
        <v>55.8048</v>
      </c>
      <c r="Y266" s="39">
        <v>33.6526</v>
      </c>
      <c r="Z266" s="39">
        <v>41.818399999999997</v>
      </c>
      <c r="AA266" s="39">
        <v>43.615400000000001</v>
      </c>
      <c r="AB266" s="39">
        <v>103.1735</v>
      </c>
      <c r="AC266" s="39">
        <v>67.333200000000005</v>
      </c>
      <c r="AD266" s="39">
        <v>32.835700000000003</v>
      </c>
      <c r="AE266" s="39" t="s">
        <v>11</v>
      </c>
      <c r="AF266" s="39">
        <v>59.112000000000002</v>
      </c>
      <c r="AG266" s="39">
        <v>22.747599999999998</v>
      </c>
      <c r="AH266" s="39">
        <v>177.5677</v>
      </c>
      <c r="AI266" s="39">
        <v>14.2193</v>
      </c>
      <c r="AJ266" s="39">
        <v>8.1917000000000009</v>
      </c>
      <c r="AK266" s="39">
        <v>8.2545000000000002</v>
      </c>
      <c r="AL266" s="39">
        <v>15.1492</v>
      </c>
      <c r="AM266" s="39">
        <v>169.5256</v>
      </c>
      <c r="AN266" s="39">
        <v>756.62660000000005</v>
      </c>
      <c r="AO266" s="39">
        <v>200.76089999999999</v>
      </c>
      <c r="AP266" s="39">
        <v>144.6404</v>
      </c>
      <c r="AQ266" s="39">
        <v>228.8578</v>
      </c>
      <c r="AR266" s="39">
        <v>28.230399999999999</v>
      </c>
      <c r="AS266" s="39">
        <v>124.1972</v>
      </c>
      <c r="AT266" s="39">
        <v>20.034400000000002</v>
      </c>
      <c r="AU266" s="39">
        <v>55.951099999999997</v>
      </c>
      <c r="AV266" s="39">
        <v>73.031800000000004</v>
      </c>
      <c r="AW266" s="39">
        <v>54.036799999999999</v>
      </c>
      <c r="AX266" s="39">
        <v>13.0115</v>
      </c>
      <c r="AY266" s="39">
        <v>88.205100000000002</v>
      </c>
    </row>
    <row r="267" spans="1:51" x14ac:dyDescent="0.25">
      <c r="A267" s="43">
        <v>42773</v>
      </c>
      <c r="B267" s="39">
        <v>2740.6302999999998</v>
      </c>
      <c r="C267" s="39">
        <v>57.545299999999997</v>
      </c>
      <c r="D267" s="39">
        <v>37.412199999999999</v>
      </c>
      <c r="E267" s="39">
        <v>291.33359999999999</v>
      </c>
      <c r="F267" s="39">
        <v>341.9683</v>
      </c>
      <c r="G267" s="39">
        <v>76.031499999999994</v>
      </c>
      <c r="H267" s="39">
        <v>103.37860000000001</v>
      </c>
      <c r="I267" s="39">
        <v>32.302</v>
      </c>
      <c r="J267" s="39">
        <v>32.892800000000001</v>
      </c>
      <c r="K267" s="39">
        <v>43.644500000000001</v>
      </c>
      <c r="L267" s="39">
        <v>377.02030000000002</v>
      </c>
      <c r="M267" s="39">
        <v>51.388599999999997</v>
      </c>
      <c r="N267" s="39">
        <v>53.3705</v>
      </c>
      <c r="O267" s="39">
        <v>109.6965</v>
      </c>
      <c r="P267" s="39">
        <v>41.4086</v>
      </c>
      <c r="Q267" s="39">
        <v>14.3454</v>
      </c>
      <c r="R267" s="39">
        <v>75.477699999999999</v>
      </c>
      <c r="S267" s="39">
        <v>66.542699999999996</v>
      </c>
      <c r="T267" s="39">
        <v>25.339500000000001</v>
      </c>
      <c r="U267" s="39">
        <v>28.0304</v>
      </c>
      <c r="V267" s="39">
        <v>75.289900000000003</v>
      </c>
      <c r="W267" s="39">
        <v>84.326599999999999</v>
      </c>
      <c r="X267" s="39">
        <v>55.8401</v>
      </c>
      <c r="Y267" s="39">
        <v>34.0762</v>
      </c>
      <c r="Z267" s="39">
        <v>41.617400000000004</v>
      </c>
      <c r="AA267" s="39">
        <v>43.984999999999999</v>
      </c>
      <c r="AB267" s="39">
        <v>102.21339999999999</v>
      </c>
      <c r="AC267" s="39">
        <v>67.2928</v>
      </c>
      <c r="AD267" s="39">
        <v>32.755000000000003</v>
      </c>
      <c r="AE267" s="39" t="s">
        <v>11</v>
      </c>
      <c r="AF267" s="39">
        <v>59.112000000000002</v>
      </c>
      <c r="AG267" s="39">
        <v>22.4176</v>
      </c>
      <c r="AH267" s="39">
        <v>177.18</v>
      </c>
      <c r="AI267" s="39">
        <v>14.2193</v>
      </c>
      <c r="AJ267" s="39">
        <v>8.3216999999999999</v>
      </c>
      <c r="AK267" s="39">
        <v>8.2380999999999993</v>
      </c>
      <c r="AL267" s="39">
        <v>14.945499999999999</v>
      </c>
      <c r="AM267" s="39">
        <v>169.5256</v>
      </c>
      <c r="AN267" s="39">
        <v>744.42290000000003</v>
      </c>
      <c r="AO267" s="39">
        <v>201.31440000000001</v>
      </c>
      <c r="AP267" s="39">
        <v>144.9144</v>
      </c>
      <c r="AQ267" s="39">
        <v>227.88460000000001</v>
      </c>
      <c r="AR267" s="39">
        <v>28.099699999999999</v>
      </c>
      <c r="AS267" s="39">
        <v>123.6977</v>
      </c>
      <c r="AT267" s="39">
        <v>20.6738</v>
      </c>
      <c r="AU267" s="39">
        <v>55.576999999999998</v>
      </c>
      <c r="AV267" s="39">
        <v>72.879599999999996</v>
      </c>
      <c r="AW267" s="39">
        <v>53.799799999999998</v>
      </c>
      <c r="AX267" s="39">
        <v>12.8155</v>
      </c>
      <c r="AY267" s="39">
        <v>88.205100000000002</v>
      </c>
    </row>
    <row r="268" spans="1:51" x14ac:dyDescent="0.25">
      <c r="A268" s="43">
        <v>42774</v>
      </c>
      <c r="B268" s="39">
        <v>2747.2694000000001</v>
      </c>
      <c r="C268" s="39">
        <v>57.684699999999999</v>
      </c>
      <c r="D268" s="39">
        <v>37.5366</v>
      </c>
      <c r="E268" s="39">
        <v>291.96280000000002</v>
      </c>
      <c r="F268" s="39">
        <v>341.9683</v>
      </c>
      <c r="G268" s="39">
        <v>76.626300000000001</v>
      </c>
      <c r="H268" s="39">
        <v>101.5475</v>
      </c>
      <c r="I268" s="39">
        <v>34.629600000000003</v>
      </c>
      <c r="J268" s="39">
        <v>33.888399999999997</v>
      </c>
      <c r="K268" s="39">
        <v>43.417000000000002</v>
      </c>
      <c r="L268" s="39">
        <v>378.43970000000002</v>
      </c>
      <c r="M268" s="39">
        <v>52.513399999999997</v>
      </c>
      <c r="N268" s="39">
        <v>53.100700000000003</v>
      </c>
      <c r="O268" s="39">
        <v>111.1069</v>
      </c>
      <c r="P268" s="39">
        <v>41.991100000000003</v>
      </c>
      <c r="Q268" s="39">
        <v>14.3559</v>
      </c>
      <c r="R268" s="39">
        <v>75.570499999999996</v>
      </c>
      <c r="S268" s="39">
        <v>66.653700000000001</v>
      </c>
      <c r="T268" s="39">
        <v>25.633900000000001</v>
      </c>
      <c r="U268" s="39">
        <v>28.129200000000001</v>
      </c>
      <c r="V268" s="39">
        <v>75.289900000000003</v>
      </c>
      <c r="W268" s="39">
        <v>84.386799999999994</v>
      </c>
      <c r="X268" s="39">
        <v>56.334200000000003</v>
      </c>
      <c r="Y268" s="39">
        <v>34.523299999999999</v>
      </c>
      <c r="Z268" s="39">
        <v>41.952500000000001</v>
      </c>
      <c r="AA268" s="39">
        <v>43.753999999999998</v>
      </c>
      <c r="AB268" s="39">
        <v>101.91800000000001</v>
      </c>
      <c r="AC268" s="39">
        <v>66.828100000000006</v>
      </c>
      <c r="AD268" s="39">
        <v>32.8155</v>
      </c>
      <c r="AE268" s="39" t="s">
        <v>11</v>
      </c>
      <c r="AF268" s="39">
        <v>59.440800000000003</v>
      </c>
      <c r="AG268" s="39">
        <v>22.888999999999999</v>
      </c>
      <c r="AH268" s="39">
        <v>176.79230000000001</v>
      </c>
      <c r="AI268" s="39">
        <v>14.2193</v>
      </c>
      <c r="AJ268" s="39">
        <v>8.2927999999999997</v>
      </c>
      <c r="AK268" s="39">
        <v>8.2707999999999995</v>
      </c>
      <c r="AL268" s="39">
        <v>14.894600000000001</v>
      </c>
      <c r="AM268" s="39">
        <v>171.9315</v>
      </c>
      <c r="AN268" s="39">
        <v>736.65689999999995</v>
      </c>
      <c r="AO268" s="39">
        <v>199.10040000000001</v>
      </c>
      <c r="AP268" s="39">
        <v>144.9144</v>
      </c>
      <c r="AQ268" s="39">
        <v>228.37119999999999</v>
      </c>
      <c r="AR268" s="39">
        <v>28.5702</v>
      </c>
      <c r="AS268" s="39">
        <v>124.0307</v>
      </c>
      <c r="AT268" s="39">
        <v>20.7804</v>
      </c>
      <c r="AU268" s="39">
        <v>55.701700000000002</v>
      </c>
      <c r="AV268" s="39">
        <v>72.879599999999996</v>
      </c>
      <c r="AW268" s="39">
        <v>54.510800000000003</v>
      </c>
      <c r="AX268" s="39">
        <v>12.8939</v>
      </c>
      <c r="AY268" s="39">
        <v>89.045900000000003</v>
      </c>
    </row>
    <row r="269" spans="1:51" x14ac:dyDescent="0.25">
      <c r="A269" s="43">
        <v>42775</v>
      </c>
      <c r="B269" s="39">
        <v>2761.8755000000001</v>
      </c>
      <c r="C269" s="39">
        <v>57.893700000000003</v>
      </c>
      <c r="D269" s="39">
        <v>38.241700000000002</v>
      </c>
      <c r="E269" s="39">
        <v>293.22129999999999</v>
      </c>
      <c r="F269" s="39">
        <v>347.74259999999998</v>
      </c>
      <c r="G269" s="39">
        <v>76.884900000000002</v>
      </c>
      <c r="H269" s="39">
        <v>101.5475</v>
      </c>
      <c r="I269" s="39">
        <v>34.061900000000001</v>
      </c>
      <c r="J269" s="39">
        <v>34.156500000000001</v>
      </c>
      <c r="K269" s="39">
        <v>43.481999999999999</v>
      </c>
      <c r="L269" s="39">
        <v>376.84289999999999</v>
      </c>
      <c r="M269" s="39">
        <v>51.599499999999999</v>
      </c>
      <c r="N269" s="39">
        <v>53.154600000000002</v>
      </c>
      <c r="O269" s="39">
        <v>111.4987</v>
      </c>
      <c r="P269" s="39">
        <v>42.708199999999998</v>
      </c>
      <c r="Q269" s="39">
        <v>14.3665</v>
      </c>
      <c r="R269" s="39">
        <v>77.3322</v>
      </c>
      <c r="S269" s="39">
        <v>67.615399999999994</v>
      </c>
      <c r="T269" s="39">
        <v>25.498000000000001</v>
      </c>
      <c r="U269" s="39">
        <v>28.346699999999998</v>
      </c>
      <c r="V269" s="39">
        <v>76.349199999999996</v>
      </c>
      <c r="W269" s="39">
        <v>84.507099999999994</v>
      </c>
      <c r="X269" s="39">
        <v>56.722499999999997</v>
      </c>
      <c r="Y269" s="39">
        <v>34.170299999999997</v>
      </c>
      <c r="Z269" s="39">
        <v>42.354599999999998</v>
      </c>
      <c r="AA269" s="39">
        <v>43.892600000000002</v>
      </c>
      <c r="AB269" s="39">
        <v>102.5827</v>
      </c>
      <c r="AC269" s="39">
        <v>66.929100000000005</v>
      </c>
      <c r="AD269" s="39">
        <v>33.007399999999997</v>
      </c>
      <c r="AE269" s="39" t="s">
        <v>11</v>
      </c>
      <c r="AF269" s="39">
        <v>59.6053</v>
      </c>
      <c r="AG269" s="39">
        <v>22.959700000000002</v>
      </c>
      <c r="AH269" s="39">
        <v>176.79230000000001</v>
      </c>
      <c r="AI269" s="39">
        <v>14.2193</v>
      </c>
      <c r="AJ269" s="39">
        <v>8.3072999999999997</v>
      </c>
      <c r="AK269" s="39">
        <v>8.2872000000000003</v>
      </c>
      <c r="AL269" s="39">
        <v>14.7928</v>
      </c>
      <c r="AM269" s="39">
        <v>175.63290000000001</v>
      </c>
      <c r="AN269" s="39">
        <v>740.72479999999996</v>
      </c>
      <c r="AO269" s="39">
        <v>198.30969999999999</v>
      </c>
      <c r="AP269" s="39">
        <v>148.06469999999999</v>
      </c>
      <c r="AQ269" s="39">
        <v>229.50659999999999</v>
      </c>
      <c r="AR269" s="39">
        <v>28.491700000000002</v>
      </c>
      <c r="AS269" s="39">
        <v>124.1972</v>
      </c>
      <c r="AT269" s="39">
        <v>20.887</v>
      </c>
      <c r="AU269" s="39">
        <v>55.868000000000002</v>
      </c>
      <c r="AV269" s="39">
        <v>73.564300000000003</v>
      </c>
      <c r="AW269" s="39">
        <v>54.747799999999998</v>
      </c>
      <c r="AX269" s="39">
        <v>12.991899999999999</v>
      </c>
      <c r="AY269" s="39">
        <v>90.192400000000006</v>
      </c>
    </row>
    <row r="270" spans="1:51" x14ac:dyDescent="0.25">
      <c r="A270" s="43">
        <v>42776</v>
      </c>
      <c r="B270" s="39">
        <v>2743.2860000000001</v>
      </c>
      <c r="C270" s="39">
        <v>58.102699999999999</v>
      </c>
      <c r="D270" s="39">
        <v>38.075800000000001</v>
      </c>
      <c r="E270" s="39">
        <v>303.91820000000001</v>
      </c>
      <c r="F270" s="39">
        <v>345.49700000000001</v>
      </c>
      <c r="G270" s="39">
        <v>75.333200000000005</v>
      </c>
      <c r="H270" s="39">
        <v>103.1289</v>
      </c>
      <c r="I270" s="39">
        <v>33.948300000000003</v>
      </c>
      <c r="J270" s="39">
        <v>37.564500000000002</v>
      </c>
      <c r="K270" s="39">
        <v>43.222000000000001</v>
      </c>
      <c r="L270" s="39">
        <v>377.73</v>
      </c>
      <c r="M270" s="39">
        <v>53.8491</v>
      </c>
      <c r="N270" s="39">
        <v>52.668900000000001</v>
      </c>
      <c r="O270" s="39">
        <v>111.8121</v>
      </c>
      <c r="P270" s="39">
        <v>42.618600000000001</v>
      </c>
      <c r="Q270" s="39">
        <v>15.2234</v>
      </c>
      <c r="R270" s="39">
        <v>77.424899999999994</v>
      </c>
      <c r="S270" s="39">
        <v>66.986599999999996</v>
      </c>
      <c r="T270" s="39">
        <v>26.5396</v>
      </c>
      <c r="U270" s="39">
        <v>28.405999999999999</v>
      </c>
      <c r="V270" s="39">
        <v>77.164000000000001</v>
      </c>
      <c r="W270" s="39">
        <v>85.108500000000006</v>
      </c>
      <c r="X270" s="39">
        <v>56.757800000000003</v>
      </c>
      <c r="Y270" s="39">
        <v>33.676099999999998</v>
      </c>
      <c r="Z270" s="39">
        <v>42.823700000000002</v>
      </c>
      <c r="AA270" s="39">
        <v>43.523000000000003</v>
      </c>
      <c r="AB270" s="39">
        <v>101.6964</v>
      </c>
      <c r="AC270" s="39">
        <v>66.626099999999994</v>
      </c>
      <c r="AD270" s="39">
        <v>32.643900000000002</v>
      </c>
      <c r="AE270" s="39" t="s">
        <v>11</v>
      </c>
      <c r="AF270" s="39">
        <v>59.440800000000003</v>
      </c>
      <c r="AG270" s="39">
        <v>22.888999999999999</v>
      </c>
      <c r="AH270" s="39">
        <v>176.5985</v>
      </c>
      <c r="AI270" s="39">
        <v>14.2193</v>
      </c>
      <c r="AJ270" s="39">
        <v>8.4518000000000004</v>
      </c>
      <c r="AK270" s="39">
        <v>8.32</v>
      </c>
      <c r="AL270" s="39">
        <v>14.945499999999999</v>
      </c>
      <c r="AM270" s="39">
        <v>175.2628</v>
      </c>
      <c r="AN270" s="39">
        <v>739.61540000000002</v>
      </c>
      <c r="AO270" s="39">
        <v>199.0213</v>
      </c>
      <c r="AP270" s="39">
        <v>148.33860000000001</v>
      </c>
      <c r="AQ270" s="39">
        <v>229.9932</v>
      </c>
      <c r="AR270" s="39">
        <v>29.223600000000001</v>
      </c>
      <c r="AS270" s="39">
        <v>124.5301</v>
      </c>
      <c r="AT270" s="39">
        <v>21.579699999999999</v>
      </c>
      <c r="AU270" s="39">
        <v>55.576999999999998</v>
      </c>
      <c r="AV270" s="39">
        <v>73.6404</v>
      </c>
      <c r="AW270" s="39">
        <v>56.248800000000003</v>
      </c>
      <c r="AX270" s="39">
        <v>13.383800000000001</v>
      </c>
      <c r="AY270" s="39">
        <v>90.498099999999994</v>
      </c>
    </row>
    <row r="271" spans="1:51" x14ac:dyDescent="0.25">
      <c r="A271" s="43">
        <v>42779</v>
      </c>
      <c r="B271" s="39">
        <v>2757.8919999999998</v>
      </c>
      <c r="C271" s="39">
        <v>58.66</v>
      </c>
      <c r="D271" s="39">
        <v>38.075800000000001</v>
      </c>
      <c r="E271" s="39">
        <v>302.03050000000002</v>
      </c>
      <c r="F271" s="39">
        <v>348.70499999999998</v>
      </c>
      <c r="G271" s="39">
        <v>74.945300000000003</v>
      </c>
      <c r="H271" s="39">
        <v>102.79600000000001</v>
      </c>
      <c r="I271" s="39">
        <v>34.515999999999998</v>
      </c>
      <c r="J271" s="39">
        <v>36.071100000000001</v>
      </c>
      <c r="K271" s="39">
        <v>43.2545</v>
      </c>
      <c r="L271" s="39">
        <v>381.98809999999997</v>
      </c>
      <c r="M271" s="39">
        <v>53.919400000000003</v>
      </c>
      <c r="N271" s="39">
        <v>53.478400000000001</v>
      </c>
      <c r="O271" s="39">
        <v>111.8905</v>
      </c>
      <c r="P271" s="39">
        <v>42.640999999999998</v>
      </c>
      <c r="Q271" s="39">
        <v>15.085900000000001</v>
      </c>
      <c r="R271" s="39">
        <v>78.259500000000003</v>
      </c>
      <c r="S271" s="39">
        <v>68.947000000000003</v>
      </c>
      <c r="T271" s="39">
        <v>25.4527</v>
      </c>
      <c r="U271" s="39">
        <v>28.5839</v>
      </c>
      <c r="V271" s="39">
        <v>77.245500000000007</v>
      </c>
      <c r="W271" s="39">
        <v>85.108500000000006</v>
      </c>
      <c r="X271" s="39">
        <v>56.9343</v>
      </c>
      <c r="Y271" s="39">
        <v>34.052700000000002</v>
      </c>
      <c r="Z271" s="39">
        <v>43.158799999999999</v>
      </c>
      <c r="AA271" s="39">
        <v>43.892600000000002</v>
      </c>
      <c r="AB271" s="39">
        <v>104.946</v>
      </c>
      <c r="AC271" s="39">
        <v>67.252399999999994</v>
      </c>
      <c r="AD271" s="39">
        <v>33.007399999999997</v>
      </c>
      <c r="AE271" s="39" t="s">
        <v>11</v>
      </c>
      <c r="AF271" s="39">
        <v>59.112000000000002</v>
      </c>
      <c r="AG271" s="39">
        <v>23.006900000000002</v>
      </c>
      <c r="AH271" s="39">
        <v>177.18</v>
      </c>
      <c r="AI271" s="39">
        <v>14.2193</v>
      </c>
      <c r="AJ271" s="39">
        <v>8.4807000000000006</v>
      </c>
      <c r="AK271" s="39">
        <v>8.3363999999999994</v>
      </c>
      <c r="AL271" s="39">
        <v>14.945499999999999</v>
      </c>
      <c r="AM271" s="39">
        <v>176.00309999999999</v>
      </c>
      <c r="AN271" s="39">
        <v>740.72479999999996</v>
      </c>
      <c r="AO271" s="39">
        <v>196.41200000000001</v>
      </c>
      <c r="AP271" s="39">
        <v>149.84530000000001</v>
      </c>
      <c r="AQ271" s="39">
        <v>231.1285</v>
      </c>
      <c r="AR271" s="39">
        <v>29.354299999999999</v>
      </c>
      <c r="AS271" s="39">
        <v>125.6955</v>
      </c>
      <c r="AT271" s="39">
        <v>21.100100000000001</v>
      </c>
      <c r="AU271" s="39">
        <v>55.286099999999998</v>
      </c>
      <c r="AV271" s="39">
        <v>74.248999999999995</v>
      </c>
      <c r="AW271" s="39">
        <v>56.485799999999998</v>
      </c>
      <c r="AX271" s="39">
        <v>13.442600000000001</v>
      </c>
      <c r="AY271" s="39">
        <v>90.268799999999999</v>
      </c>
    </row>
    <row r="272" spans="1:51" x14ac:dyDescent="0.25">
      <c r="A272" s="43">
        <v>42780</v>
      </c>
      <c r="B272" s="39">
        <v>2776.4816000000001</v>
      </c>
      <c r="C272" s="39">
        <v>58.381300000000003</v>
      </c>
      <c r="D272" s="39">
        <v>38.075800000000001</v>
      </c>
      <c r="E272" s="39">
        <v>301.40129999999999</v>
      </c>
      <c r="F272" s="39">
        <v>347.101</v>
      </c>
      <c r="G272" s="39">
        <v>74.867699999999999</v>
      </c>
      <c r="H272" s="39">
        <v>101.922</v>
      </c>
      <c r="I272" s="39">
        <v>34.459299999999999</v>
      </c>
      <c r="J272" s="39">
        <v>37.526200000000003</v>
      </c>
      <c r="K272" s="39">
        <v>42.864600000000003</v>
      </c>
      <c r="L272" s="39">
        <v>384.64940000000001</v>
      </c>
      <c r="M272" s="39">
        <v>54.973799999999997</v>
      </c>
      <c r="N272" s="39">
        <v>52.722900000000003</v>
      </c>
      <c r="O272" s="39">
        <v>112.0472</v>
      </c>
      <c r="P272" s="39">
        <v>42.6858</v>
      </c>
      <c r="Q272" s="39">
        <v>14.853199999999999</v>
      </c>
      <c r="R272" s="39">
        <v>80.484800000000007</v>
      </c>
      <c r="S272" s="39">
        <v>68.724999999999994</v>
      </c>
      <c r="T272" s="39">
        <v>25.520600000000002</v>
      </c>
      <c r="U272" s="39">
        <v>28.465299999999999</v>
      </c>
      <c r="V272" s="39">
        <v>76.919499999999999</v>
      </c>
      <c r="W272" s="39">
        <v>85.71</v>
      </c>
      <c r="X272" s="39">
        <v>56.9343</v>
      </c>
      <c r="Y272" s="39">
        <v>33.887900000000002</v>
      </c>
      <c r="Z272" s="39">
        <v>42.957700000000003</v>
      </c>
      <c r="AA272" s="39">
        <v>43.800199999999997</v>
      </c>
      <c r="AB272" s="39">
        <v>104.7983</v>
      </c>
      <c r="AC272" s="39">
        <v>66.767499999999998</v>
      </c>
      <c r="AD272" s="39">
        <v>32.966999999999999</v>
      </c>
      <c r="AE272" s="39" t="s">
        <v>11</v>
      </c>
      <c r="AF272" s="39">
        <v>59.029800000000002</v>
      </c>
      <c r="AG272" s="39">
        <v>23.053999999999998</v>
      </c>
      <c r="AH272" s="39">
        <v>176.40459999999999</v>
      </c>
      <c r="AI272" s="39">
        <v>14.2193</v>
      </c>
      <c r="AJ272" s="39">
        <v>8.4229000000000003</v>
      </c>
      <c r="AK272" s="39">
        <v>8.32</v>
      </c>
      <c r="AL272" s="39">
        <v>14.869199999999999</v>
      </c>
      <c r="AM272" s="39">
        <v>176.18819999999999</v>
      </c>
      <c r="AN272" s="39">
        <v>734.06830000000002</v>
      </c>
      <c r="AO272" s="39">
        <v>196.49100000000001</v>
      </c>
      <c r="AP272" s="39">
        <v>149.16050000000001</v>
      </c>
      <c r="AQ272" s="39">
        <v>230.47970000000001</v>
      </c>
      <c r="AR272" s="39">
        <v>29.4328</v>
      </c>
      <c r="AS272" s="39">
        <v>124.8631</v>
      </c>
      <c r="AT272" s="39">
        <v>20.993500000000001</v>
      </c>
      <c r="AU272" s="39">
        <v>54.5794</v>
      </c>
      <c r="AV272" s="39">
        <v>73.6404</v>
      </c>
      <c r="AW272" s="39">
        <v>57.038800000000002</v>
      </c>
      <c r="AX272" s="39">
        <v>13.305400000000001</v>
      </c>
      <c r="AY272" s="39">
        <v>90.650999999999996</v>
      </c>
    </row>
    <row r="273" spans="1:51" x14ac:dyDescent="0.25">
      <c r="A273" s="43">
        <v>42781</v>
      </c>
      <c r="B273" s="39">
        <v>2744.6138000000001</v>
      </c>
      <c r="C273" s="39">
        <v>57.615000000000002</v>
      </c>
      <c r="D273" s="39">
        <v>38.241700000000002</v>
      </c>
      <c r="E273" s="39">
        <v>296.9966</v>
      </c>
      <c r="F273" s="39">
        <v>342.9307</v>
      </c>
      <c r="G273" s="39">
        <v>72.695400000000006</v>
      </c>
      <c r="H273" s="39">
        <v>100.2157</v>
      </c>
      <c r="I273" s="39">
        <v>33.777999999999999</v>
      </c>
      <c r="J273" s="39">
        <v>35.037199999999999</v>
      </c>
      <c r="K273" s="39">
        <v>41.402200000000001</v>
      </c>
      <c r="L273" s="39">
        <v>381.27839999999998</v>
      </c>
      <c r="M273" s="39">
        <v>53.2164</v>
      </c>
      <c r="N273" s="39">
        <v>52.183300000000003</v>
      </c>
      <c r="O273" s="39">
        <v>110.245</v>
      </c>
      <c r="P273" s="39">
        <v>41.632599999999996</v>
      </c>
      <c r="Q273" s="39">
        <v>14.324199999999999</v>
      </c>
      <c r="R273" s="39">
        <v>80.577600000000004</v>
      </c>
      <c r="S273" s="39">
        <v>67.319500000000005</v>
      </c>
      <c r="T273" s="39">
        <v>24.592199999999998</v>
      </c>
      <c r="U273" s="39">
        <v>28.484999999999999</v>
      </c>
      <c r="V273" s="39">
        <v>75.126900000000006</v>
      </c>
      <c r="W273" s="39">
        <v>84.8078</v>
      </c>
      <c r="X273" s="39">
        <v>56.545999999999999</v>
      </c>
      <c r="Y273" s="39">
        <v>33.5349</v>
      </c>
      <c r="Z273" s="39">
        <v>42.153500000000001</v>
      </c>
      <c r="AA273" s="39">
        <v>43.753999999999998</v>
      </c>
      <c r="AB273" s="39">
        <v>102.4349</v>
      </c>
      <c r="AC273" s="39">
        <v>66.424099999999996</v>
      </c>
      <c r="AD273" s="39">
        <v>32.4621</v>
      </c>
      <c r="AE273" s="39" t="s">
        <v>11</v>
      </c>
      <c r="AF273" s="39">
        <v>59.112000000000002</v>
      </c>
      <c r="AG273" s="39">
        <v>22.559000000000001</v>
      </c>
      <c r="AH273" s="39">
        <v>177.37389999999999</v>
      </c>
      <c r="AI273" s="39">
        <v>14.2193</v>
      </c>
      <c r="AJ273" s="39">
        <v>8.3940000000000001</v>
      </c>
      <c r="AK273" s="39">
        <v>8.5493000000000006</v>
      </c>
      <c r="AL273" s="39">
        <v>14.894600000000001</v>
      </c>
      <c r="AM273" s="39">
        <v>173.41210000000001</v>
      </c>
      <c r="AN273" s="39">
        <v>723.34389999999996</v>
      </c>
      <c r="AO273" s="39">
        <v>196.64920000000001</v>
      </c>
      <c r="AP273" s="39">
        <v>147.92769999999999</v>
      </c>
      <c r="AQ273" s="39">
        <v>229.9932</v>
      </c>
      <c r="AR273" s="39">
        <v>28.91</v>
      </c>
      <c r="AS273" s="39">
        <v>124.1972</v>
      </c>
      <c r="AT273" s="39">
        <v>20.887</v>
      </c>
      <c r="AU273" s="39">
        <v>54.454700000000003</v>
      </c>
      <c r="AV273" s="39">
        <v>72.499300000000005</v>
      </c>
      <c r="AW273" s="39">
        <v>56.327800000000003</v>
      </c>
      <c r="AX273" s="39">
        <v>13.2075</v>
      </c>
      <c r="AY273" s="39">
        <v>90.268799999999999</v>
      </c>
    </row>
    <row r="274" spans="1:51" x14ac:dyDescent="0.25">
      <c r="A274" s="43">
        <v>42782</v>
      </c>
      <c r="B274" s="39">
        <v>2745.9416000000001</v>
      </c>
      <c r="C274" s="39">
        <v>57.684699999999999</v>
      </c>
      <c r="D274" s="39">
        <v>38.200200000000002</v>
      </c>
      <c r="E274" s="39">
        <v>300.77199999999999</v>
      </c>
      <c r="F274" s="39">
        <v>344.21379999999999</v>
      </c>
      <c r="G274" s="39">
        <v>72.721299999999999</v>
      </c>
      <c r="H274" s="39">
        <v>101.1313</v>
      </c>
      <c r="I274" s="39">
        <v>34.118699999999997</v>
      </c>
      <c r="J274" s="39">
        <v>35.267000000000003</v>
      </c>
      <c r="K274" s="39">
        <v>41.792099999999998</v>
      </c>
      <c r="L274" s="39">
        <v>381.45580000000001</v>
      </c>
      <c r="M274" s="39">
        <v>53.989699999999999</v>
      </c>
      <c r="N274" s="39">
        <v>51.697600000000001</v>
      </c>
      <c r="O274" s="39">
        <v>110.48009999999999</v>
      </c>
      <c r="P274" s="39">
        <v>41.677399999999999</v>
      </c>
      <c r="Q274" s="39">
        <v>14.3771</v>
      </c>
      <c r="R274" s="39">
        <v>80.392099999999999</v>
      </c>
      <c r="S274" s="39">
        <v>67.911299999999997</v>
      </c>
      <c r="T274" s="39">
        <v>24.750699999999998</v>
      </c>
      <c r="U274" s="39">
        <v>28.801300000000001</v>
      </c>
      <c r="V274" s="39">
        <v>75.126900000000006</v>
      </c>
      <c r="W274" s="39">
        <v>84.867900000000006</v>
      </c>
      <c r="X274" s="39">
        <v>56.122500000000002</v>
      </c>
      <c r="Y274" s="39">
        <v>33.746699999999997</v>
      </c>
      <c r="Z274" s="39">
        <v>42.421599999999998</v>
      </c>
      <c r="AA274" s="39">
        <v>43.846400000000003</v>
      </c>
      <c r="AB274" s="39">
        <v>102.65649999999999</v>
      </c>
      <c r="AC274" s="39">
        <v>66.504900000000006</v>
      </c>
      <c r="AD274" s="39">
        <v>32.654000000000003</v>
      </c>
      <c r="AE274" s="39" t="s">
        <v>11</v>
      </c>
      <c r="AF274" s="39">
        <v>59.358600000000003</v>
      </c>
      <c r="AG274" s="39">
        <v>22.6769</v>
      </c>
      <c r="AH274" s="39">
        <v>176.79230000000001</v>
      </c>
      <c r="AI274" s="39">
        <v>14.2193</v>
      </c>
      <c r="AJ274" s="39">
        <v>8.5239999999999991</v>
      </c>
      <c r="AK274" s="39">
        <v>8.5983999999999998</v>
      </c>
      <c r="AL274" s="39">
        <v>14.7928</v>
      </c>
      <c r="AM274" s="39">
        <v>174.89269999999999</v>
      </c>
      <c r="AN274" s="39">
        <v>724.08349999999996</v>
      </c>
      <c r="AO274" s="39">
        <v>195.30500000000001</v>
      </c>
      <c r="AP274" s="39">
        <v>149.29740000000001</v>
      </c>
      <c r="AQ274" s="39">
        <v>230.3176</v>
      </c>
      <c r="AR274" s="39">
        <v>29.406600000000001</v>
      </c>
      <c r="AS274" s="39">
        <v>124.1972</v>
      </c>
      <c r="AT274" s="39">
        <v>21.26</v>
      </c>
      <c r="AU274" s="39">
        <v>55.078200000000002</v>
      </c>
      <c r="AV274" s="39">
        <v>75.237899999999996</v>
      </c>
      <c r="AW274" s="39">
        <v>57.7498</v>
      </c>
      <c r="AX274" s="39">
        <v>13.2662</v>
      </c>
      <c r="AY274" s="39">
        <v>90.345299999999995</v>
      </c>
    </row>
    <row r="275" spans="1:51" x14ac:dyDescent="0.25">
      <c r="A275" s="43">
        <v>42783</v>
      </c>
      <c r="B275" s="39">
        <v>2727.3521000000001</v>
      </c>
      <c r="C275" s="39">
        <v>56.988</v>
      </c>
      <c r="D275" s="39">
        <v>37.578099999999999</v>
      </c>
      <c r="E275" s="39">
        <v>296.9966</v>
      </c>
      <c r="F275" s="39">
        <v>339.08109999999999</v>
      </c>
      <c r="G275" s="39">
        <v>71.971299999999999</v>
      </c>
      <c r="H275" s="39">
        <v>100.4654</v>
      </c>
      <c r="I275" s="39">
        <v>33.891599999999997</v>
      </c>
      <c r="J275" s="39">
        <v>34.845700000000001</v>
      </c>
      <c r="K275" s="39">
        <v>41.597099999999998</v>
      </c>
      <c r="L275" s="39">
        <v>381.63330000000002</v>
      </c>
      <c r="M275" s="39">
        <v>51.740099999999998</v>
      </c>
      <c r="N275" s="39">
        <v>52.345199999999998</v>
      </c>
      <c r="O275" s="39">
        <v>110.63679999999999</v>
      </c>
      <c r="P275" s="39">
        <v>41.991100000000003</v>
      </c>
      <c r="Q275" s="39">
        <v>13.9962</v>
      </c>
      <c r="R275" s="39">
        <v>80.670299999999997</v>
      </c>
      <c r="S275" s="39">
        <v>66.801599999999993</v>
      </c>
      <c r="T275" s="39">
        <v>24.2072</v>
      </c>
      <c r="U275" s="39">
        <v>28.742000000000001</v>
      </c>
      <c r="V275" s="39">
        <v>74.393600000000006</v>
      </c>
      <c r="W275" s="39">
        <v>83.665000000000006</v>
      </c>
      <c r="X275" s="39">
        <v>59.6875</v>
      </c>
      <c r="Y275" s="39">
        <v>32.946599999999997</v>
      </c>
      <c r="Z275" s="39">
        <v>42.957700000000003</v>
      </c>
      <c r="AA275" s="39">
        <v>44.123600000000003</v>
      </c>
      <c r="AB275" s="39">
        <v>102.1395</v>
      </c>
      <c r="AC275" s="39">
        <v>65.252399999999994</v>
      </c>
      <c r="AD275" s="39">
        <v>31.866399999999999</v>
      </c>
      <c r="AE275" s="39" t="s">
        <v>11</v>
      </c>
      <c r="AF275" s="39">
        <v>57.878799999999998</v>
      </c>
      <c r="AG275" s="39">
        <v>23.101199999999999</v>
      </c>
      <c r="AH275" s="39">
        <v>175.04769999999999</v>
      </c>
      <c r="AI275" s="39">
        <v>14.2193</v>
      </c>
      <c r="AJ275" s="39">
        <v>8.4084000000000003</v>
      </c>
      <c r="AK275" s="39">
        <v>8.5165000000000006</v>
      </c>
      <c r="AL275" s="39">
        <v>14.7418</v>
      </c>
      <c r="AM275" s="39">
        <v>172.30170000000001</v>
      </c>
      <c r="AN275" s="39">
        <v>731.4796</v>
      </c>
      <c r="AO275" s="39">
        <v>196.88640000000001</v>
      </c>
      <c r="AP275" s="39">
        <v>148.33860000000001</v>
      </c>
      <c r="AQ275" s="39">
        <v>228.5334</v>
      </c>
      <c r="AR275" s="39">
        <v>28.674700000000001</v>
      </c>
      <c r="AS275" s="39">
        <v>122.8653</v>
      </c>
      <c r="AT275" s="39">
        <v>21.26</v>
      </c>
      <c r="AU275" s="39">
        <v>54.704099999999997</v>
      </c>
      <c r="AV275" s="39">
        <v>74.325100000000006</v>
      </c>
      <c r="AW275" s="39">
        <v>56.169800000000002</v>
      </c>
      <c r="AX275" s="39">
        <v>13.0311</v>
      </c>
      <c r="AY275" s="39">
        <v>89.886700000000005</v>
      </c>
    </row>
    <row r="276" spans="1:51" x14ac:dyDescent="0.25">
      <c r="A276" s="43">
        <v>42786</v>
      </c>
      <c r="B276" s="39">
        <v>2736.6469000000002</v>
      </c>
      <c r="C276" s="39">
        <v>58.102699999999999</v>
      </c>
      <c r="D276" s="39">
        <v>38.158799999999999</v>
      </c>
      <c r="E276" s="39">
        <v>305.80590000000001</v>
      </c>
      <c r="F276" s="39">
        <v>350.95060000000001</v>
      </c>
      <c r="G276" s="39">
        <v>74.143600000000006</v>
      </c>
      <c r="H276" s="39">
        <v>102.5463</v>
      </c>
      <c r="I276" s="39">
        <v>33.834800000000001</v>
      </c>
      <c r="J276" s="39">
        <v>36.1477</v>
      </c>
      <c r="K276" s="39">
        <v>42.409599999999998</v>
      </c>
      <c r="L276" s="39">
        <v>390.32690000000002</v>
      </c>
      <c r="M276" s="39">
        <v>52.5837</v>
      </c>
      <c r="N276" s="39">
        <v>52.722900000000003</v>
      </c>
      <c r="O276" s="39">
        <v>113.3008</v>
      </c>
      <c r="P276" s="39">
        <v>42.103200000000001</v>
      </c>
      <c r="Q276" s="39">
        <v>14.4194</v>
      </c>
      <c r="R276" s="39">
        <v>83.637500000000003</v>
      </c>
      <c r="S276" s="39">
        <v>67.245500000000007</v>
      </c>
      <c r="T276" s="39">
        <v>25.226299999999998</v>
      </c>
      <c r="U276" s="39">
        <v>29.2164</v>
      </c>
      <c r="V276" s="39">
        <v>74.882499999999993</v>
      </c>
      <c r="W276" s="39">
        <v>84.386799999999994</v>
      </c>
      <c r="X276" s="39">
        <v>61.9465</v>
      </c>
      <c r="Y276" s="39">
        <v>35.252899999999997</v>
      </c>
      <c r="Z276" s="39">
        <v>43.3598</v>
      </c>
      <c r="AA276" s="39">
        <v>45.555900000000001</v>
      </c>
      <c r="AB276" s="39">
        <v>103.76430000000001</v>
      </c>
      <c r="AC276" s="39">
        <v>65.817999999999998</v>
      </c>
      <c r="AD276" s="39">
        <v>32.189500000000002</v>
      </c>
      <c r="AE276" s="39" t="s">
        <v>11</v>
      </c>
      <c r="AF276" s="39">
        <v>59.194200000000002</v>
      </c>
      <c r="AG276" s="39">
        <v>23.548999999999999</v>
      </c>
      <c r="AH276" s="39">
        <v>177.18</v>
      </c>
      <c r="AI276" s="39">
        <v>14.2193</v>
      </c>
      <c r="AJ276" s="39">
        <v>8.5096000000000007</v>
      </c>
      <c r="AK276" s="39">
        <v>8.5983999999999998</v>
      </c>
      <c r="AL276" s="39">
        <v>14.971</v>
      </c>
      <c r="AM276" s="39">
        <v>177.29859999999999</v>
      </c>
      <c r="AN276" s="39">
        <v>751.07939999999996</v>
      </c>
      <c r="AO276" s="39">
        <v>201.15620000000001</v>
      </c>
      <c r="AP276" s="39">
        <v>153.68049999999999</v>
      </c>
      <c r="AQ276" s="39">
        <v>231.29069999999999</v>
      </c>
      <c r="AR276" s="39">
        <v>29.040700000000001</v>
      </c>
      <c r="AS276" s="39">
        <v>124.1972</v>
      </c>
      <c r="AT276" s="39">
        <v>21.26</v>
      </c>
      <c r="AU276" s="39">
        <v>55.286099999999998</v>
      </c>
      <c r="AV276" s="39">
        <v>76.759399999999999</v>
      </c>
      <c r="AW276" s="39">
        <v>57.6708</v>
      </c>
      <c r="AX276" s="39">
        <v>13.4818</v>
      </c>
      <c r="AY276" s="39">
        <v>91.950400000000002</v>
      </c>
    </row>
    <row r="277" spans="1:51" x14ac:dyDescent="0.25">
      <c r="A277" s="43">
        <v>42787</v>
      </c>
      <c r="B277" s="39">
        <v>2785.7764000000002</v>
      </c>
      <c r="C277" s="39">
        <v>58.1723</v>
      </c>
      <c r="D277" s="39">
        <v>38.407600000000002</v>
      </c>
      <c r="E277" s="39">
        <v>304.54739999999998</v>
      </c>
      <c r="F277" s="39">
        <v>353.51690000000002</v>
      </c>
      <c r="G277" s="39">
        <v>73.729900000000001</v>
      </c>
      <c r="H277" s="39">
        <v>102.5879</v>
      </c>
      <c r="I277" s="39">
        <v>34.118699999999997</v>
      </c>
      <c r="J277" s="39">
        <v>36.262500000000003</v>
      </c>
      <c r="K277" s="39">
        <v>42.409599999999998</v>
      </c>
      <c r="L277" s="39">
        <v>389.61720000000003</v>
      </c>
      <c r="M277" s="39">
        <v>52.864899999999999</v>
      </c>
      <c r="N277" s="39">
        <v>53.694299999999998</v>
      </c>
      <c r="O277" s="39">
        <v>113.0658</v>
      </c>
      <c r="P277" s="39">
        <v>42.394500000000001</v>
      </c>
      <c r="Q277" s="39">
        <v>14.4406</v>
      </c>
      <c r="R277" s="39">
        <v>82.988399999999999</v>
      </c>
      <c r="S277" s="39">
        <v>68.355099999999993</v>
      </c>
      <c r="T277" s="39">
        <v>25.633900000000001</v>
      </c>
      <c r="U277" s="39">
        <v>29.275700000000001</v>
      </c>
      <c r="V277" s="39">
        <v>75.615799999999993</v>
      </c>
      <c r="W277" s="39">
        <v>84.6875</v>
      </c>
      <c r="X277" s="39">
        <v>61.558199999999999</v>
      </c>
      <c r="Y277" s="39">
        <v>36.217700000000001</v>
      </c>
      <c r="Z277" s="39">
        <v>43.2258</v>
      </c>
      <c r="AA277" s="39">
        <v>45.694499999999998</v>
      </c>
      <c r="AB277" s="39">
        <v>105.6845</v>
      </c>
      <c r="AC277" s="39">
        <v>66.181700000000006</v>
      </c>
      <c r="AD277" s="39">
        <v>32.542900000000003</v>
      </c>
      <c r="AE277" s="39" t="s">
        <v>11</v>
      </c>
      <c r="AF277" s="39">
        <v>59.194200000000002</v>
      </c>
      <c r="AG277" s="39">
        <v>23.619800000000001</v>
      </c>
      <c r="AH277" s="39">
        <v>176.9862</v>
      </c>
      <c r="AI277" s="39">
        <v>14.2193</v>
      </c>
      <c r="AJ277" s="39">
        <v>8.5385000000000009</v>
      </c>
      <c r="AK277" s="39">
        <v>8.5328999999999997</v>
      </c>
      <c r="AL277" s="39">
        <v>14.996499999999999</v>
      </c>
      <c r="AM277" s="39">
        <v>179.7045</v>
      </c>
      <c r="AN277" s="39">
        <v>751.07939999999996</v>
      </c>
      <c r="AO277" s="39">
        <v>201.2353</v>
      </c>
      <c r="AP277" s="39">
        <v>153.40649999999999</v>
      </c>
      <c r="AQ277" s="39">
        <v>231.29069999999999</v>
      </c>
      <c r="AR277" s="39">
        <v>29.328199999999999</v>
      </c>
      <c r="AS277" s="39">
        <v>125.0296</v>
      </c>
      <c r="AT277" s="39">
        <v>21.26</v>
      </c>
      <c r="AU277" s="39">
        <v>56.034300000000002</v>
      </c>
      <c r="AV277" s="39">
        <v>76.226900000000001</v>
      </c>
      <c r="AW277" s="39">
        <v>57.6708</v>
      </c>
      <c r="AX277" s="39">
        <v>13.442600000000001</v>
      </c>
      <c r="AY277" s="39">
        <v>93.3262</v>
      </c>
    </row>
    <row r="278" spans="1:51" x14ac:dyDescent="0.25">
      <c r="A278" s="43">
        <v>42788</v>
      </c>
      <c r="B278" s="39">
        <v>2775.1538</v>
      </c>
      <c r="C278" s="39">
        <v>58.729700000000001</v>
      </c>
      <c r="D278" s="39">
        <v>38.698</v>
      </c>
      <c r="E278" s="39">
        <v>308.952</v>
      </c>
      <c r="F278" s="39">
        <v>358.97039999999998</v>
      </c>
      <c r="G278" s="39">
        <v>74.609099999999998</v>
      </c>
      <c r="H278" s="39">
        <v>104.50230000000001</v>
      </c>
      <c r="I278" s="39">
        <v>34.345700000000001</v>
      </c>
      <c r="J278" s="39">
        <v>39.900300000000001</v>
      </c>
      <c r="K278" s="39">
        <v>42.767099999999999</v>
      </c>
      <c r="L278" s="39">
        <v>389.61720000000003</v>
      </c>
      <c r="M278" s="39">
        <v>51.951000000000001</v>
      </c>
      <c r="N278" s="39">
        <v>53.694299999999998</v>
      </c>
      <c r="O278" s="39">
        <v>113.5359</v>
      </c>
      <c r="P278" s="39">
        <v>42.6858</v>
      </c>
      <c r="Q278" s="39">
        <v>15.540800000000001</v>
      </c>
      <c r="R278" s="39">
        <v>84.564700000000002</v>
      </c>
      <c r="S278" s="39">
        <v>68.503100000000003</v>
      </c>
      <c r="T278" s="39">
        <v>27.739799999999999</v>
      </c>
      <c r="U278" s="39">
        <v>29.2164</v>
      </c>
      <c r="V278" s="39">
        <v>76.512100000000004</v>
      </c>
      <c r="W278" s="39">
        <v>84.5672</v>
      </c>
      <c r="X278" s="39">
        <v>62.264200000000002</v>
      </c>
      <c r="Y278" s="39">
        <v>35.676499999999997</v>
      </c>
      <c r="Z278" s="39">
        <v>43.091799999999999</v>
      </c>
      <c r="AA278" s="39">
        <v>46.387599999999999</v>
      </c>
      <c r="AB278" s="39">
        <v>105.5368</v>
      </c>
      <c r="AC278" s="39">
        <v>66.605900000000005</v>
      </c>
      <c r="AD278" s="39">
        <v>33.360799999999998</v>
      </c>
      <c r="AE278" s="39" t="s">
        <v>11</v>
      </c>
      <c r="AF278" s="39">
        <v>59.358600000000003</v>
      </c>
      <c r="AG278" s="39">
        <v>23.666899999999998</v>
      </c>
      <c r="AH278" s="39">
        <v>176.21080000000001</v>
      </c>
      <c r="AI278" s="39">
        <v>14.2193</v>
      </c>
      <c r="AJ278" s="39">
        <v>8.5528999999999993</v>
      </c>
      <c r="AK278" s="39">
        <v>8.4673999999999996</v>
      </c>
      <c r="AL278" s="39">
        <v>15.200100000000001</v>
      </c>
      <c r="AM278" s="39">
        <v>179.33439999999999</v>
      </c>
      <c r="AN278" s="39">
        <v>755.14729999999997</v>
      </c>
      <c r="AO278" s="39">
        <v>206.3749</v>
      </c>
      <c r="AP278" s="39">
        <v>155.73500000000001</v>
      </c>
      <c r="AQ278" s="39">
        <v>231.7773</v>
      </c>
      <c r="AR278" s="39">
        <v>29.2498</v>
      </c>
      <c r="AS278" s="39">
        <v>125.6955</v>
      </c>
      <c r="AT278" s="39">
        <v>21.26</v>
      </c>
      <c r="AU278" s="39">
        <v>56.117400000000004</v>
      </c>
      <c r="AV278" s="39">
        <v>76.683400000000006</v>
      </c>
      <c r="AW278" s="39">
        <v>57.433799999999998</v>
      </c>
      <c r="AX278" s="39">
        <v>13.775700000000001</v>
      </c>
      <c r="AY278" s="39">
        <v>94.854900000000001</v>
      </c>
    </row>
    <row r="279" spans="1:51" x14ac:dyDescent="0.25">
      <c r="A279" s="43">
        <v>42789</v>
      </c>
      <c r="B279" s="39">
        <v>2760.5477000000001</v>
      </c>
      <c r="C279" s="39">
        <v>60.2624</v>
      </c>
      <c r="D279" s="39">
        <v>38.3247</v>
      </c>
      <c r="E279" s="39">
        <v>308.952</v>
      </c>
      <c r="F279" s="39">
        <v>353.1961</v>
      </c>
      <c r="G279" s="39">
        <v>74.531499999999994</v>
      </c>
      <c r="H279" s="39">
        <v>101.88039999999999</v>
      </c>
      <c r="I279" s="39">
        <v>34.515999999999998</v>
      </c>
      <c r="J279" s="39">
        <v>38.483499999999999</v>
      </c>
      <c r="K279" s="39">
        <v>42.084600000000002</v>
      </c>
      <c r="L279" s="39">
        <v>391.39139999999998</v>
      </c>
      <c r="M279" s="39">
        <v>50.615299999999998</v>
      </c>
      <c r="N279" s="39">
        <v>53.964100000000002</v>
      </c>
      <c r="O279" s="39">
        <v>114.006</v>
      </c>
      <c r="P279" s="39">
        <v>42.5961</v>
      </c>
      <c r="Q279" s="39">
        <v>14.9061</v>
      </c>
      <c r="R279" s="39">
        <v>82.339299999999994</v>
      </c>
      <c r="S279" s="39">
        <v>68.281199999999998</v>
      </c>
      <c r="T279" s="39">
        <v>26.267900000000001</v>
      </c>
      <c r="U279" s="39">
        <v>28.840900000000001</v>
      </c>
      <c r="V279" s="39">
        <v>80.097399999999993</v>
      </c>
      <c r="W279" s="39">
        <v>84.747600000000006</v>
      </c>
      <c r="X279" s="39">
        <v>62.475900000000003</v>
      </c>
      <c r="Y279" s="39">
        <v>35.817700000000002</v>
      </c>
      <c r="Z279" s="39">
        <v>42.957700000000003</v>
      </c>
      <c r="AA279" s="39">
        <v>46.156599999999997</v>
      </c>
      <c r="AB279" s="39">
        <v>109.59869999999999</v>
      </c>
      <c r="AC279" s="39">
        <v>73.272499999999994</v>
      </c>
      <c r="AD279" s="39">
        <v>33.179000000000002</v>
      </c>
      <c r="AE279" s="39" t="s">
        <v>11</v>
      </c>
      <c r="AF279" s="39">
        <v>59.276400000000002</v>
      </c>
      <c r="AG279" s="39">
        <v>23.572600000000001</v>
      </c>
      <c r="AH279" s="39">
        <v>176.01689999999999</v>
      </c>
      <c r="AI279" s="39">
        <v>14.2193</v>
      </c>
      <c r="AJ279" s="39">
        <v>8.4807000000000006</v>
      </c>
      <c r="AK279" s="39">
        <v>8.4182000000000006</v>
      </c>
      <c r="AL279" s="39">
        <v>14.971</v>
      </c>
      <c r="AM279" s="39">
        <v>178.22389999999999</v>
      </c>
      <c r="AN279" s="39">
        <v>752.92849999999999</v>
      </c>
      <c r="AO279" s="39">
        <v>205.7423</v>
      </c>
      <c r="AP279" s="39">
        <v>153.2696</v>
      </c>
      <c r="AQ279" s="39">
        <v>230.80410000000001</v>
      </c>
      <c r="AR279" s="39">
        <v>29.145199999999999</v>
      </c>
      <c r="AS279" s="39">
        <v>124.5301</v>
      </c>
      <c r="AT279" s="39">
        <v>21.26</v>
      </c>
      <c r="AU279" s="39">
        <v>56.117400000000004</v>
      </c>
      <c r="AV279" s="39">
        <v>75.313999999999993</v>
      </c>
      <c r="AW279" s="39">
        <v>57.354799999999997</v>
      </c>
      <c r="AX279" s="39">
        <v>13.6973</v>
      </c>
      <c r="AY279" s="39">
        <v>93.861199999999997</v>
      </c>
    </row>
    <row r="280" spans="1:51" x14ac:dyDescent="0.25">
      <c r="A280" s="43">
        <v>42790</v>
      </c>
      <c r="B280" s="39">
        <v>2751.2529</v>
      </c>
      <c r="C280" s="39">
        <v>59.774700000000003</v>
      </c>
      <c r="D280" s="39">
        <v>38.366199999999999</v>
      </c>
      <c r="E280" s="39">
        <v>311.46890000000002</v>
      </c>
      <c r="F280" s="39">
        <v>354.1585</v>
      </c>
      <c r="G280" s="39">
        <v>73.962599999999995</v>
      </c>
      <c r="H280" s="39">
        <v>99.4666</v>
      </c>
      <c r="I280" s="39">
        <v>34.345700000000001</v>
      </c>
      <c r="J280" s="39">
        <v>37.028399999999998</v>
      </c>
      <c r="K280" s="39">
        <v>42.052100000000003</v>
      </c>
      <c r="L280" s="39">
        <v>388.90750000000003</v>
      </c>
      <c r="M280" s="39">
        <v>49.912300000000002</v>
      </c>
      <c r="N280" s="39">
        <v>54.611600000000003</v>
      </c>
      <c r="O280" s="39">
        <v>114.78959999999999</v>
      </c>
      <c r="P280" s="39">
        <v>42.5961</v>
      </c>
      <c r="Q280" s="39">
        <v>14.7897</v>
      </c>
      <c r="R280" s="39">
        <v>80.948499999999996</v>
      </c>
      <c r="S280" s="39">
        <v>69.316800000000001</v>
      </c>
      <c r="T280" s="39">
        <v>25.7471</v>
      </c>
      <c r="U280" s="39">
        <v>29.038499999999999</v>
      </c>
      <c r="V280" s="39">
        <v>79.527000000000001</v>
      </c>
      <c r="W280" s="39">
        <v>83.665000000000006</v>
      </c>
      <c r="X280" s="39">
        <v>61.875900000000001</v>
      </c>
      <c r="Y280" s="39">
        <v>36.570700000000002</v>
      </c>
      <c r="Z280" s="39">
        <v>43.024700000000003</v>
      </c>
      <c r="AA280" s="39">
        <v>46.202800000000003</v>
      </c>
      <c r="AB280" s="39">
        <v>109.8942</v>
      </c>
      <c r="AC280" s="39">
        <v>72.323099999999997</v>
      </c>
      <c r="AD280" s="39">
        <v>33.209299999999999</v>
      </c>
      <c r="AE280" s="39" t="s">
        <v>11</v>
      </c>
      <c r="AF280" s="39">
        <v>59.358600000000003</v>
      </c>
      <c r="AG280" s="39">
        <v>23.831900000000001</v>
      </c>
      <c r="AH280" s="39">
        <v>175.82310000000001</v>
      </c>
      <c r="AI280" s="39">
        <v>14.2193</v>
      </c>
      <c r="AJ280" s="39">
        <v>8.4951000000000008</v>
      </c>
      <c r="AK280" s="39">
        <v>8.4838000000000005</v>
      </c>
      <c r="AL280" s="39">
        <v>14.7928</v>
      </c>
      <c r="AM280" s="39">
        <v>177.29859999999999</v>
      </c>
      <c r="AN280" s="39">
        <v>746.27189999999996</v>
      </c>
      <c r="AO280" s="39">
        <v>203.84460000000001</v>
      </c>
      <c r="AP280" s="39">
        <v>152.9956</v>
      </c>
      <c r="AQ280" s="39">
        <v>230.96629999999999</v>
      </c>
      <c r="AR280" s="39">
        <v>28.439499999999999</v>
      </c>
      <c r="AS280" s="39">
        <v>126.36150000000001</v>
      </c>
      <c r="AT280" s="39">
        <v>20.887</v>
      </c>
      <c r="AU280" s="39">
        <v>55.868000000000002</v>
      </c>
      <c r="AV280" s="39">
        <v>75.161900000000003</v>
      </c>
      <c r="AW280" s="39">
        <v>56.169800000000002</v>
      </c>
      <c r="AX280" s="39">
        <v>13.736499999999999</v>
      </c>
      <c r="AY280" s="39">
        <v>93.402600000000007</v>
      </c>
    </row>
    <row r="281" spans="1:51" x14ac:dyDescent="0.25">
      <c r="A281" s="43">
        <v>42793</v>
      </c>
      <c r="B281" s="39">
        <v>2724.6963999999998</v>
      </c>
      <c r="C281" s="39">
        <v>58.938699999999997</v>
      </c>
      <c r="D281" s="39">
        <v>38.075800000000001</v>
      </c>
      <c r="E281" s="39">
        <v>303.91820000000001</v>
      </c>
      <c r="F281" s="39">
        <v>347.42180000000002</v>
      </c>
      <c r="G281" s="39">
        <v>72.824700000000007</v>
      </c>
      <c r="H281" s="39">
        <v>98.3429</v>
      </c>
      <c r="I281" s="39">
        <v>32.869700000000002</v>
      </c>
      <c r="J281" s="39">
        <v>36.7986</v>
      </c>
      <c r="K281" s="39">
        <v>41.434699999999999</v>
      </c>
      <c r="L281" s="39">
        <v>381.8107</v>
      </c>
      <c r="M281" s="39">
        <v>49.841999999999999</v>
      </c>
      <c r="N281" s="39">
        <v>54.449800000000003</v>
      </c>
      <c r="O281" s="39">
        <v>114.2411</v>
      </c>
      <c r="P281" s="39">
        <v>43.761299999999999</v>
      </c>
      <c r="Q281" s="39">
        <v>14.948399999999999</v>
      </c>
      <c r="R281" s="39">
        <v>78.259500000000003</v>
      </c>
      <c r="S281" s="39">
        <v>68.096199999999996</v>
      </c>
      <c r="T281" s="39">
        <v>25.113</v>
      </c>
      <c r="U281" s="39">
        <v>28.801300000000001</v>
      </c>
      <c r="V281" s="39">
        <v>78.712199999999996</v>
      </c>
      <c r="W281" s="39">
        <v>83.244</v>
      </c>
      <c r="X281" s="39">
        <v>62.052399999999999</v>
      </c>
      <c r="Y281" s="39">
        <v>36.853099999999998</v>
      </c>
      <c r="Z281" s="39">
        <v>43.2258</v>
      </c>
      <c r="AA281" s="39">
        <v>45.694499999999998</v>
      </c>
      <c r="AB281" s="39">
        <v>109.59869999999999</v>
      </c>
      <c r="AC281" s="39">
        <v>71.716999999999999</v>
      </c>
      <c r="AD281" s="39">
        <v>33.290100000000002</v>
      </c>
      <c r="AE281" s="39" t="s">
        <v>11</v>
      </c>
      <c r="AF281" s="39">
        <v>58.700899999999997</v>
      </c>
      <c r="AG281" s="39">
        <v>23.761199999999999</v>
      </c>
      <c r="AH281" s="39">
        <v>175.2415</v>
      </c>
      <c r="AI281" s="39">
        <v>15.2857</v>
      </c>
      <c r="AJ281" s="39">
        <v>8.4373000000000005</v>
      </c>
      <c r="AK281" s="39">
        <v>8.4673999999999996</v>
      </c>
      <c r="AL281" s="39">
        <v>14.5891</v>
      </c>
      <c r="AM281" s="39">
        <v>174.70760000000001</v>
      </c>
      <c r="AN281" s="39">
        <v>746.27189999999996</v>
      </c>
      <c r="AO281" s="39">
        <v>201.4725</v>
      </c>
      <c r="AP281" s="39">
        <v>151.489</v>
      </c>
      <c r="AQ281" s="39">
        <v>229.18219999999999</v>
      </c>
      <c r="AR281" s="39">
        <v>28.0474</v>
      </c>
      <c r="AS281" s="39">
        <v>125.86199999999999</v>
      </c>
      <c r="AT281" s="39">
        <v>20.354099999999999</v>
      </c>
      <c r="AU281" s="39">
        <v>54.496299999999998</v>
      </c>
      <c r="AV281" s="39">
        <v>74.248999999999995</v>
      </c>
      <c r="AW281" s="39">
        <v>56.090800000000002</v>
      </c>
      <c r="AX281" s="39">
        <v>13.4818</v>
      </c>
      <c r="AY281" s="39">
        <v>91.568200000000004</v>
      </c>
    </row>
    <row r="282" spans="1:51" x14ac:dyDescent="0.25">
      <c r="A282" s="43">
        <v>42794</v>
      </c>
      <c r="B282" s="39">
        <v>2726.0243</v>
      </c>
      <c r="C282" s="39">
        <v>59.356699999999996</v>
      </c>
      <c r="D282" s="39">
        <v>39.112699999999997</v>
      </c>
      <c r="E282" s="39">
        <v>304.54739999999998</v>
      </c>
      <c r="F282" s="39">
        <v>349.0258</v>
      </c>
      <c r="G282" s="39">
        <v>73.445400000000006</v>
      </c>
      <c r="H282" s="39">
        <v>98.883899999999997</v>
      </c>
      <c r="I282" s="39">
        <v>32.869700000000002</v>
      </c>
      <c r="J282" s="39">
        <v>36.8369</v>
      </c>
      <c r="K282" s="39">
        <v>41.7271</v>
      </c>
      <c r="L282" s="39">
        <v>380.92360000000002</v>
      </c>
      <c r="M282" s="39">
        <v>50.1935</v>
      </c>
      <c r="N282" s="39">
        <v>54.233899999999998</v>
      </c>
      <c r="O282" s="39">
        <v>115.10299999999999</v>
      </c>
      <c r="P282" s="39">
        <v>42.663400000000003</v>
      </c>
      <c r="Q282" s="39">
        <v>14.7156</v>
      </c>
      <c r="R282" s="39">
        <v>79.001300000000001</v>
      </c>
      <c r="S282" s="39">
        <v>68.281199999999998</v>
      </c>
      <c r="T282" s="39">
        <v>26.154699999999998</v>
      </c>
      <c r="U282" s="39">
        <v>29.552499999999998</v>
      </c>
      <c r="V282" s="39">
        <v>79.0381</v>
      </c>
      <c r="W282" s="39">
        <v>80.958399999999997</v>
      </c>
      <c r="X282" s="39">
        <v>62.793599999999998</v>
      </c>
      <c r="Y282" s="39">
        <v>37.700299999999999</v>
      </c>
      <c r="Z282" s="39">
        <v>43.2928</v>
      </c>
      <c r="AA282" s="39">
        <v>43.707799999999999</v>
      </c>
      <c r="AB282" s="39">
        <v>109.30329999999999</v>
      </c>
      <c r="AC282" s="39">
        <v>74.504900000000006</v>
      </c>
      <c r="AD282" s="39">
        <v>33.643500000000003</v>
      </c>
      <c r="AE282" s="39" t="s">
        <v>11</v>
      </c>
      <c r="AF282" s="39">
        <v>58.783099999999997</v>
      </c>
      <c r="AG282" s="39">
        <v>24.114799999999999</v>
      </c>
      <c r="AH282" s="39">
        <v>175.04769999999999</v>
      </c>
      <c r="AI282" s="39">
        <v>14.825699999999999</v>
      </c>
      <c r="AJ282" s="39">
        <v>8.4373000000000005</v>
      </c>
      <c r="AK282" s="39">
        <v>8.5165000000000006</v>
      </c>
      <c r="AL282" s="39">
        <v>14.64</v>
      </c>
      <c r="AM282" s="39">
        <v>175.2628</v>
      </c>
      <c r="AN282" s="39">
        <v>751.07939999999996</v>
      </c>
      <c r="AO282" s="39">
        <v>203.84460000000001</v>
      </c>
      <c r="AP282" s="39">
        <v>152.5847</v>
      </c>
      <c r="AQ282" s="39">
        <v>229.6688</v>
      </c>
      <c r="AR282" s="39">
        <v>28.282599999999999</v>
      </c>
      <c r="AS282" s="39">
        <v>127.0274</v>
      </c>
      <c r="AT282" s="39">
        <v>20.407399999999999</v>
      </c>
      <c r="AU282" s="39">
        <v>54.828800000000001</v>
      </c>
      <c r="AV282" s="39">
        <v>74.4011</v>
      </c>
      <c r="AW282" s="39">
        <v>57.196800000000003</v>
      </c>
      <c r="AX282" s="39">
        <v>13.521000000000001</v>
      </c>
      <c r="AY282" s="39">
        <v>93.861199999999997</v>
      </c>
    </row>
    <row r="283" spans="1:51" x14ac:dyDescent="0.25">
      <c r="A283" s="43">
        <v>42795</v>
      </c>
      <c r="B283" s="39">
        <v>2722.0408000000002</v>
      </c>
      <c r="C283" s="39">
        <v>59.217300000000002</v>
      </c>
      <c r="D283" s="39">
        <v>38.698</v>
      </c>
      <c r="E283" s="39">
        <v>303.91820000000001</v>
      </c>
      <c r="F283" s="39">
        <v>351.2713</v>
      </c>
      <c r="G283" s="39">
        <v>74.040199999999999</v>
      </c>
      <c r="H283" s="39">
        <v>99.4666</v>
      </c>
      <c r="I283" s="39">
        <v>33.210299999999997</v>
      </c>
      <c r="J283" s="39">
        <v>37.487900000000003</v>
      </c>
      <c r="K283" s="39">
        <v>41.434699999999999</v>
      </c>
      <c r="L283" s="39">
        <v>381.63330000000002</v>
      </c>
      <c r="M283" s="39">
        <v>50.685600000000001</v>
      </c>
      <c r="N283" s="39">
        <v>52.884799999999998</v>
      </c>
      <c r="O283" s="39">
        <v>115.02460000000001</v>
      </c>
      <c r="P283" s="39">
        <v>42.439300000000003</v>
      </c>
      <c r="Q283" s="39">
        <v>14.705</v>
      </c>
      <c r="R283" s="39">
        <v>80.114000000000004</v>
      </c>
      <c r="S283" s="39">
        <v>68.318100000000001</v>
      </c>
      <c r="T283" s="39">
        <v>26.290600000000001</v>
      </c>
      <c r="U283" s="39">
        <v>29.552499999999998</v>
      </c>
      <c r="V283" s="39">
        <v>78.630700000000004</v>
      </c>
      <c r="W283" s="39">
        <v>81.860600000000005</v>
      </c>
      <c r="X283" s="39">
        <v>63.287799999999997</v>
      </c>
      <c r="Y283" s="39">
        <v>37.112000000000002</v>
      </c>
      <c r="Z283" s="39">
        <v>43.761899999999997</v>
      </c>
      <c r="AA283" s="39">
        <v>43.707799999999999</v>
      </c>
      <c r="AB283" s="39">
        <v>118.75660000000001</v>
      </c>
      <c r="AC283" s="39">
        <v>73.333200000000005</v>
      </c>
      <c r="AD283" s="39">
        <v>33.168900000000001</v>
      </c>
      <c r="AE283" s="39" t="s">
        <v>11</v>
      </c>
      <c r="AF283" s="39">
        <v>59.029800000000002</v>
      </c>
      <c r="AG283" s="39">
        <v>24.3977</v>
      </c>
      <c r="AH283" s="39">
        <v>175.2415</v>
      </c>
      <c r="AI283" s="39">
        <v>14.8048</v>
      </c>
      <c r="AJ283" s="39">
        <v>8.4084000000000003</v>
      </c>
      <c r="AK283" s="39">
        <v>8.5165000000000006</v>
      </c>
      <c r="AL283" s="39">
        <v>14.6655</v>
      </c>
      <c r="AM283" s="39">
        <v>176.3732</v>
      </c>
      <c r="AN283" s="39">
        <v>760.32460000000003</v>
      </c>
      <c r="AO283" s="39">
        <v>204.00280000000001</v>
      </c>
      <c r="AP283" s="39">
        <v>151.7629</v>
      </c>
      <c r="AQ283" s="39">
        <v>229.83099999999999</v>
      </c>
      <c r="AR283" s="39">
        <v>28.308800000000002</v>
      </c>
      <c r="AS283" s="39">
        <v>127.69329999999999</v>
      </c>
      <c r="AT283" s="39">
        <v>20.194299999999998</v>
      </c>
      <c r="AU283" s="39">
        <v>54.911900000000003</v>
      </c>
      <c r="AV283" s="39">
        <v>74.172899999999998</v>
      </c>
      <c r="AW283" s="39">
        <v>57.591799999999999</v>
      </c>
      <c r="AX283" s="39">
        <v>13.521000000000001</v>
      </c>
      <c r="AY283" s="39">
        <v>94.319800000000001</v>
      </c>
    </row>
    <row r="284" spans="1:51" x14ac:dyDescent="0.25">
      <c r="A284" s="43">
        <v>42796</v>
      </c>
      <c r="B284" s="39">
        <v>2700.7955999999999</v>
      </c>
      <c r="C284" s="39">
        <v>59.5657</v>
      </c>
      <c r="D284" s="39">
        <v>38.200200000000002</v>
      </c>
      <c r="E284" s="39">
        <v>304.54739999999998</v>
      </c>
      <c r="F284" s="39">
        <v>349.98820000000001</v>
      </c>
      <c r="G284" s="39">
        <v>73.5488</v>
      </c>
      <c r="H284" s="39">
        <v>98.009900000000002</v>
      </c>
      <c r="I284" s="39">
        <v>32.7562</v>
      </c>
      <c r="J284" s="39">
        <v>35.573300000000003</v>
      </c>
      <c r="K284" s="39">
        <v>41.272199999999998</v>
      </c>
      <c r="L284" s="39">
        <v>378.79450000000003</v>
      </c>
      <c r="M284" s="39">
        <v>49.841999999999999</v>
      </c>
      <c r="N284" s="39">
        <v>53.100700000000003</v>
      </c>
      <c r="O284" s="39">
        <v>114.5545</v>
      </c>
      <c r="P284" s="39">
        <v>41.1173</v>
      </c>
      <c r="Q284" s="39">
        <v>14.6098</v>
      </c>
      <c r="R284" s="39">
        <v>79.835800000000006</v>
      </c>
      <c r="S284" s="39">
        <v>68.096199999999996</v>
      </c>
      <c r="T284" s="39">
        <v>25.067699999999999</v>
      </c>
      <c r="U284" s="39">
        <v>29.2164</v>
      </c>
      <c r="V284" s="39">
        <v>78.875100000000003</v>
      </c>
      <c r="W284" s="39">
        <v>81.319199999999995</v>
      </c>
      <c r="X284" s="39">
        <v>62.405299999999997</v>
      </c>
      <c r="Y284" s="39">
        <v>37.559100000000001</v>
      </c>
      <c r="Z284" s="39">
        <v>43.560899999999997</v>
      </c>
      <c r="AA284" s="39">
        <v>43.938800000000001</v>
      </c>
      <c r="AB284" s="39">
        <v>118.3135</v>
      </c>
      <c r="AC284" s="39">
        <v>72.040199999999999</v>
      </c>
      <c r="AD284" s="39">
        <v>33.391100000000002</v>
      </c>
      <c r="AE284" s="39" t="s">
        <v>11</v>
      </c>
      <c r="AF284" s="39">
        <v>59.029800000000002</v>
      </c>
      <c r="AG284" s="39">
        <v>24.3977</v>
      </c>
      <c r="AH284" s="39">
        <v>173.88460000000001</v>
      </c>
      <c r="AI284" s="39">
        <v>14.637499999999999</v>
      </c>
      <c r="AJ284" s="39">
        <v>8.2639999999999993</v>
      </c>
      <c r="AK284" s="39">
        <v>8.5328999999999997</v>
      </c>
      <c r="AL284" s="39">
        <v>14.6145</v>
      </c>
      <c r="AM284" s="39">
        <v>174.52250000000001</v>
      </c>
      <c r="AN284" s="39">
        <v>756.62660000000005</v>
      </c>
      <c r="AO284" s="39">
        <v>203.44929999999999</v>
      </c>
      <c r="AP284" s="39">
        <v>149.16050000000001</v>
      </c>
      <c r="AQ284" s="39">
        <v>228.5334</v>
      </c>
      <c r="AR284" s="39">
        <v>28.099699999999999</v>
      </c>
      <c r="AS284" s="39">
        <v>126.02849999999999</v>
      </c>
      <c r="AT284" s="39">
        <v>20.407399999999999</v>
      </c>
      <c r="AU284" s="39">
        <v>54.537799999999997</v>
      </c>
      <c r="AV284" s="39">
        <v>73.336100000000002</v>
      </c>
      <c r="AW284" s="39">
        <v>57.512799999999999</v>
      </c>
      <c r="AX284" s="39">
        <v>13.2662</v>
      </c>
      <c r="AY284" s="39">
        <v>92.485399999999998</v>
      </c>
    </row>
    <row r="285" spans="1:51" x14ac:dyDescent="0.25">
      <c r="A285" s="43">
        <v>42797</v>
      </c>
      <c r="B285" s="39">
        <v>2682.2060000000001</v>
      </c>
      <c r="C285" s="39">
        <v>59.286999999999999</v>
      </c>
      <c r="D285" s="39">
        <v>38.075800000000001</v>
      </c>
      <c r="E285" s="39">
        <v>302.03050000000002</v>
      </c>
      <c r="F285" s="39">
        <v>345.49700000000001</v>
      </c>
      <c r="G285" s="39">
        <v>73.988500000000002</v>
      </c>
      <c r="H285" s="39">
        <v>99.341700000000003</v>
      </c>
      <c r="I285" s="39">
        <v>32.699399999999997</v>
      </c>
      <c r="J285" s="39">
        <v>34.998899999999999</v>
      </c>
      <c r="K285" s="39">
        <v>40.427199999999999</v>
      </c>
      <c r="L285" s="39">
        <v>377.9074</v>
      </c>
      <c r="M285" s="39">
        <v>48.506300000000003</v>
      </c>
      <c r="N285" s="39">
        <v>53.964100000000002</v>
      </c>
      <c r="O285" s="39">
        <v>115.02460000000001</v>
      </c>
      <c r="P285" s="39">
        <v>41.542999999999999</v>
      </c>
      <c r="Q285" s="39">
        <v>14.2607</v>
      </c>
      <c r="R285" s="39">
        <v>80.114000000000004</v>
      </c>
      <c r="S285" s="39">
        <v>70.241600000000005</v>
      </c>
      <c r="T285" s="39">
        <v>25.113</v>
      </c>
      <c r="U285" s="39">
        <v>29.354800000000001</v>
      </c>
      <c r="V285" s="39">
        <v>77.978800000000007</v>
      </c>
      <c r="W285" s="39">
        <v>80.958399999999997</v>
      </c>
      <c r="X285" s="39">
        <v>62.758299999999998</v>
      </c>
      <c r="Y285" s="39">
        <v>37.158999999999999</v>
      </c>
      <c r="Z285" s="39">
        <v>44.231000000000002</v>
      </c>
      <c r="AA285" s="39">
        <v>43.707799999999999</v>
      </c>
      <c r="AB285" s="39">
        <v>117.64879999999999</v>
      </c>
      <c r="AC285" s="39">
        <v>72.141199999999998</v>
      </c>
      <c r="AD285" s="39">
        <v>33.532400000000003</v>
      </c>
      <c r="AE285" s="39" t="s">
        <v>11</v>
      </c>
      <c r="AF285" s="39">
        <v>58.125399999999999</v>
      </c>
      <c r="AG285" s="39">
        <v>24.5627</v>
      </c>
      <c r="AH285" s="39">
        <v>173.88460000000001</v>
      </c>
      <c r="AI285" s="39">
        <v>14.3238</v>
      </c>
      <c r="AJ285" s="39">
        <v>8.2783999999999995</v>
      </c>
      <c r="AK285" s="39">
        <v>8.5655999999999999</v>
      </c>
      <c r="AL285" s="39">
        <v>14.4109</v>
      </c>
      <c r="AM285" s="39">
        <v>174.52250000000001</v>
      </c>
      <c r="AN285" s="39">
        <v>767.351</v>
      </c>
      <c r="AO285" s="39">
        <v>203.44929999999999</v>
      </c>
      <c r="AP285" s="39">
        <v>149.43440000000001</v>
      </c>
      <c r="AQ285" s="39">
        <v>228.5334</v>
      </c>
      <c r="AR285" s="39">
        <v>27.550699999999999</v>
      </c>
      <c r="AS285" s="39">
        <v>125.3625</v>
      </c>
      <c r="AT285" s="39">
        <v>20.247599999999998</v>
      </c>
      <c r="AU285" s="39">
        <v>54.704099999999997</v>
      </c>
      <c r="AV285" s="39">
        <v>73.260000000000005</v>
      </c>
      <c r="AW285" s="39">
        <v>56.722799999999999</v>
      </c>
      <c r="AX285" s="39">
        <v>13.187900000000001</v>
      </c>
      <c r="AY285" s="39">
        <v>92.638300000000001</v>
      </c>
    </row>
    <row r="286" spans="1:51" x14ac:dyDescent="0.25">
      <c r="A286" s="43">
        <v>42800</v>
      </c>
      <c r="B286" s="39">
        <v>2684.8616999999999</v>
      </c>
      <c r="C286" s="39">
        <v>59.704999999999998</v>
      </c>
      <c r="D286" s="39">
        <v>38.407600000000002</v>
      </c>
      <c r="E286" s="39">
        <v>303.28890000000001</v>
      </c>
      <c r="F286" s="39">
        <v>349.0258</v>
      </c>
      <c r="G286" s="39">
        <v>73.186800000000005</v>
      </c>
      <c r="H286" s="39">
        <v>99.841099999999997</v>
      </c>
      <c r="I286" s="39">
        <v>32.926499999999997</v>
      </c>
      <c r="J286" s="39">
        <v>35.113799999999998</v>
      </c>
      <c r="K286" s="39">
        <v>40.914700000000003</v>
      </c>
      <c r="L286" s="39">
        <v>376.84289999999999</v>
      </c>
      <c r="M286" s="39">
        <v>49.209299999999999</v>
      </c>
      <c r="N286" s="39">
        <v>56.230600000000003</v>
      </c>
      <c r="O286" s="39">
        <v>117.7671</v>
      </c>
      <c r="P286" s="39">
        <v>41.946300000000001</v>
      </c>
      <c r="Q286" s="39">
        <v>14.2925</v>
      </c>
      <c r="R286" s="39">
        <v>81.412099999999995</v>
      </c>
      <c r="S286" s="39">
        <v>71.425200000000004</v>
      </c>
      <c r="T286" s="39">
        <v>24.9772</v>
      </c>
      <c r="U286" s="39">
        <v>29.611799999999999</v>
      </c>
      <c r="V286" s="39">
        <v>79.0381</v>
      </c>
      <c r="W286" s="39">
        <v>82.582300000000004</v>
      </c>
      <c r="X286" s="39">
        <v>66.393900000000002</v>
      </c>
      <c r="Y286" s="39">
        <v>37.582599999999999</v>
      </c>
      <c r="Z286" s="39">
        <v>44.164000000000001</v>
      </c>
      <c r="AA286" s="39">
        <v>43.800199999999997</v>
      </c>
      <c r="AB286" s="39">
        <v>118.3135</v>
      </c>
      <c r="AC286" s="39">
        <v>72.605900000000005</v>
      </c>
      <c r="AD286" s="39">
        <v>33.724299999999999</v>
      </c>
      <c r="AE286" s="39" t="s">
        <v>11</v>
      </c>
      <c r="AF286" s="39">
        <v>59.358600000000003</v>
      </c>
      <c r="AG286" s="39">
        <v>25.104800000000001</v>
      </c>
      <c r="AH286" s="39">
        <v>173.69069999999999</v>
      </c>
      <c r="AI286" s="39">
        <v>14.3866</v>
      </c>
      <c r="AJ286" s="39">
        <v>8.3361999999999998</v>
      </c>
      <c r="AK286" s="39">
        <v>8.4673999999999996</v>
      </c>
      <c r="AL286" s="39">
        <v>14.3599</v>
      </c>
      <c r="AM286" s="39">
        <v>175.2628</v>
      </c>
      <c r="AN286" s="39">
        <v>776.22640000000001</v>
      </c>
      <c r="AO286" s="39">
        <v>200.91900000000001</v>
      </c>
      <c r="AP286" s="39">
        <v>150.25620000000001</v>
      </c>
      <c r="AQ286" s="39">
        <v>229.02</v>
      </c>
      <c r="AR286" s="39">
        <v>27.969000000000001</v>
      </c>
      <c r="AS286" s="39">
        <v>126.36150000000001</v>
      </c>
      <c r="AT286" s="39">
        <v>20.247599999999998</v>
      </c>
      <c r="AU286" s="39">
        <v>55.8264</v>
      </c>
      <c r="AV286" s="39">
        <v>74.4011</v>
      </c>
      <c r="AW286" s="39">
        <v>57.6708</v>
      </c>
      <c r="AX286" s="39">
        <v>13.2662</v>
      </c>
      <c r="AY286" s="39">
        <v>93.096900000000005</v>
      </c>
    </row>
    <row r="287" spans="1:51" x14ac:dyDescent="0.25">
      <c r="A287" s="43">
        <v>42801</v>
      </c>
      <c r="B287" s="39">
        <v>2690.1729999999998</v>
      </c>
      <c r="C287" s="39">
        <v>59.426299999999998</v>
      </c>
      <c r="D287" s="39">
        <v>38.5321</v>
      </c>
      <c r="E287" s="39">
        <v>306.43509999999998</v>
      </c>
      <c r="F287" s="39">
        <v>349.0258</v>
      </c>
      <c r="G287" s="39">
        <v>73.445400000000006</v>
      </c>
      <c r="H287" s="39">
        <v>98.759100000000004</v>
      </c>
      <c r="I287" s="39">
        <v>32.926499999999997</v>
      </c>
      <c r="J287" s="39">
        <v>34.807400000000001</v>
      </c>
      <c r="K287" s="39">
        <v>41.044699999999999</v>
      </c>
      <c r="L287" s="39">
        <v>381.63330000000002</v>
      </c>
      <c r="M287" s="39">
        <v>48.717199999999998</v>
      </c>
      <c r="N287" s="39">
        <v>56.662300000000002</v>
      </c>
      <c r="O287" s="39">
        <v>117.532</v>
      </c>
      <c r="P287" s="39">
        <v>42.8202</v>
      </c>
      <c r="Q287" s="39">
        <v>14.3771</v>
      </c>
      <c r="R287" s="39">
        <v>81.875699999999995</v>
      </c>
      <c r="S287" s="39">
        <v>72.090999999999994</v>
      </c>
      <c r="T287" s="39">
        <v>25.045100000000001</v>
      </c>
      <c r="U287" s="39">
        <v>29.315300000000001</v>
      </c>
      <c r="V287" s="39">
        <v>80.749200000000002</v>
      </c>
      <c r="W287" s="39">
        <v>82.762799999999999</v>
      </c>
      <c r="X287" s="39">
        <v>66.429199999999994</v>
      </c>
      <c r="Y287" s="39">
        <v>37.370800000000003</v>
      </c>
      <c r="Z287" s="39">
        <v>44.968200000000003</v>
      </c>
      <c r="AA287" s="39">
        <v>43.984999999999999</v>
      </c>
      <c r="AB287" s="39">
        <v>117.50109999999999</v>
      </c>
      <c r="AC287" s="39">
        <v>73.110900000000001</v>
      </c>
      <c r="AD287" s="39">
        <v>33.825299999999999</v>
      </c>
      <c r="AE287" s="39" t="s">
        <v>11</v>
      </c>
      <c r="AF287" s="39">
        <v>59.523099999999999</v>
      </c>
      <c r="AG287" s="39">
        <v>25.246300000000002</v>
      </c>
      <c r="AH287" s="39">
        <v>173.88460000000001</v>
      </c>
      <c r="AI287" s="39">
        <v>14.261100000000001</v>
      </c>
      <c r="AJ287" s="39">
        <v>8.3072999999999997</v>
      </c>
      <c r="AK287" s="39">
        <v>8.3690999999999995</v>
      </c>
      <c r="AL287" s="39">
        <v>14.3345</v>
      </c>
      <c r="AM287" s="39">
        <v>175.2628</v>
      </c>
      <c r="AN287" s="39">
        <v>777.7056</v>
      </c>
      <c r="AO287" s="39">
        <v>200.04920000000001</v>
      </c>
      <c r="AP287" s="39">
        <v>149.70830000000001</v>
      </c>
      <c r="AQ287" s="39">
        <v>228.209</v>
      </c>
      <c r="AR287" s="39">
        <v>27.8383</v>
      </c>
      <c r="AS287" s="39">
        <v>128.19280000000001</v>
      </c>
      <c r="AT287" s="39">
        <v>19.927900000000001</v>
      </c>
      <c r="AU287" s="39">
        <v>55.576999999999998</v>
      </c>
      <c r="AV287" s="39">
        <v>73.868600000000001</v>
      </c>
      <c r="AW287" s="39">
        <v>57.038800000000002</v>
      </c>
      <c r="AX287" s="39">
        <v>13.187900000000001</v>
      </c>
      <c r="AY287" s="39">
        <v>93.631900000000002</v>
      </c>
    </row>
    <row r="288" spans="1:51" x14ac:dyDescent="0.25">
      <c r="A288" s="43">
        <v>42802</v>
      </c>
      <c r="B288" s="39">
        <v>2751.2529</v>
      </c>
      <c r="C288" s="39">
        <v>58.869</v>
      </c>
      <c r="D288" s="39">
        <v>38.449100000000001</v>
      </c>
      <c r="E288" s="39">
        <v>303.91820000000001</v>
      </c>
      <c r="F288" s="39">
        <v>352.55450000000002</v>
      </c>
      <c r="G288" s="39">
        <v>72.617800000000003</v>
      </c>
      <c r="H288" s="39">
        <v>97.3857</v>
      </c>
      <c r="I288" s="39">
        <v>32.813000000000002</v>
      </c>
      <c r="J288" s="39">
        <v>34.654299999999999</v>
      </c>
      <c r="K288" s="39">
        <v>42.247100000000003</v>
      </c>
      <c r="L288" s="39">
        <v>379.6816</v>
      </c>
      <c r="M288" s="39">
        <v>48.365699999999997</v>
      </c>
      <c r="N288" s="39">
        <v>57.795499999999997</v>
      </c>
      <c r="O288" s="39">
        <v>115.8865</v>
      </c>
      <c r="P288" s="39">
        <v>42.372100000000003</v>
      </c>
      <c r="Q288" s="39">
        <v>14.324199999999999</v>
      </c>
      <c r="R288" s="39">
        <v>83.822900000000004</v>
      </c>
      <c r="S288" s="39">
        <v>71.388199999999998</v>
      </c>
      <c r="T288" s="39">
        <v>24.863900000000001</v>
      </c>
      <c r="U288" s="39">
        <v>28.979199999999999</v>
      </c>
      <c r="V288" s="39">
        <v>80.015900000000002</v>
      </c>
      <c r="W288" s="39">
        <v>81.740300000000005</v>
      </c>
      <c r="X288" s="39">
        <v>66.358599999999996</v>
      </c>
      <c r="Y288" s="39">
        <v>37.653199999999998</v>
      </c>
      <c r="Z288" s="39">
        <v>44.365099999999998</v>
      </c>
      <c r="AA288" s="39">
        <v>44.123600000000003</v>
      </c>
      <c r="AB288" s="39">
        <v>113.7345</v>
      </c>
      <c r="AC288" s="39">
        <v>71.636200000000002</v>
      </c>
      <c r="AD288" s="39">
        <v>33.421399999999998</v>
      </c>
      <c r="AE288" s="39" t="s">
        <v>11</v>
      </c>
      <c r="AF288" s="39">
        <v>59.523099999999999</v>
      </c>
      <c r="AG288" s="39">
        <v>24.492000000000001</v>
      </c>
      <c r="AH288" s="39">
        <v>172.9153</v>
      </c>
      <c r="AI288" s="39">
        <v>13.968299999999999</v>
      </c>
      <c r="AJ288" s="39">
        <v>8.2783999999999995</v>
      </c>
      <c r="AK288" s="39">
        <v>8.3690999999999995</v>
      </c>
      <c r="AL288" s="39">
        <v>14.385400000000001</v>
      </c>
      <c r="AM288" s="39">
        <v>177.29859999999999</v>
      </c>
      <c r="AN288" s="39">
        <v>764.02269999999999</v>
      </c>
      <c r="AO288" s="39">
        <v>199.2585</v>
      </c>
      <c r="AP288" s="39">
        <v>148.74959999999999</v>
      </c>
      <c r="AQ288" s="39">
        <v>227.72239999999999</v>
      </c>
      <c r="AR288" s="39">
        <v>27.446200000000001</v>
      </c>
      <c r="AS288" s="39">
        <v>126.36150000000001</v>
      </c>
      <c r="AT288" s="39">
        <v>19.6082</v>
      </c>
      <c r="AU288" s="39">
        <v>55.660200000000003</v>
      </c>
      <c r="AV288" s="39">
        <v>73.336100000000002</v>
      </c>
      <c r="AW288" s="39">
        <v>56.090800000000002</v>
      </c>
      <c r="AX288" s="39">
        <v>13.1683</v>
      </c>
      <c r="AY288" s="39">
        <v>93.937700000000007</v>
      </c>
    </row>
    <row r="289" spans="1:51" x14ac:dyDescent="0.25">
      <c r="A289" s="43">
        <v>42803</v>
      </c>
      <c r="B289" s="39">
        <v>2723.3685999999998</v>
      </c>
      <c r="C289" s="39">
        <v>57.754300000000001</v>
      </c>
      <c r="D289" s="39">
        <v>38.615000000000002</v>
      </c>
      <c r="E289" s="39">
        <v>299.5136</v>
      </c>
      <c r="F289" s="39">
        <v>348.38420000000002</v>
      </c>
      <c r="G289" s="39">
        <v>72.410899999999998</v>
      </c>
      <c r="H289" s="39">
        <v>97.094399999999993</v>
      </c>
      <c r="I289" s="39">
        <v>32.188499999999998</v>
      </c>
      <c r="J289" s="39">
        <v>33.428899999999999</v>
      </c>
      <c r="K289" s="39">
        <v>42.182099999999998</v>
      </c>
      <c r="L289" s="39">
        <v>379.6816</v>
      </c>
      <c r="M289" s="39">
        <v>47.1004</v>
      </c>
      <c r="N289" s="39">
        <v>56.392499999999998</v>
      </c>
      <c r="O289" s="39">
        <v>116.5917</v>
      </c>
      <c r="P289" s="39">
        <v>41.1845</v>
      </c>
      <c r="Q289" s="39">
        <v>14.144399999999999</v>
      </c>
      <c r="R289" s="39">
        <v>82.7102</v>
      </c>
      <c r="S289" s="39">
        <v>70.5745</v>
      </c>
      <c r="T289" s="39">
        <v>24.161899999999999</v>
      </c>
      <c r="U289" s="39">
        <v>28.979199999999999</v>
      </c>
      <c r="V289" s="39">
        <v>78.793599999999998</v>
      </c>
      <c r="W289" s="39">
        <v>81.499700000000004</v>
      </c>
      <c r="X289" s="39">
        <v>65.017300000000006</v>
      </c>
      <c r="Y289" s="39">
        <v>36.3354</v>
      </c>
      <c r="Z289" s="39">
        <v>43.2928</v>
      </c>
      <c r="AA289" s="39">
        <v>44.770499999999998</v>
      </c>
      <c r="AB289" s="39">
        <v>113.3653</v>
      </c>
      <c r="AC289" s="39">
        <v>70.525099999999995</v>
      </c>
      <c r="AD289" s="39">
        <v>33.017499999999998</v>
      </c>
      <c r="AE289" s="39" t="s">
        <v>11</v>
      </c>
      <c r="AF289" s="39">
        <v>59.358600000000003</v>
      </c>
      <c r="AG289" s="39">
        <v>24.421199999999999</v>
      </c>
      <c r="AH289" s="39">
        <v>171.946</v>
      </c>
      <c r="AI289" s="39">
        <v>13.9056</v>
      </c>
      <c r="AJ289" s="39">
        <v>8.2783999999999995</v>
      </c>
      <c r="AK289" s="39">
        <v>8.3363999999999994</v>
      </c>
      <c r="AL289" s="39">
        <v>14.258100000000001</v>
      </c>
      <c r="AM289" s="39">
        <v>178.7792</v>
      </c>
      <c r="AN289" s="39">
        <v>754.77750000000003</v>
      </c>
      <c r="AO289" s="39">
        <v>196.09569999999999</v>
      </c>
      <c r="AP289" s="39">
        <v>147.79079999999999</v>
      </c>
      <c r="AQ289" s="39">
        <v>225.45169999999999</v>
      </c>
      <c r="AR289" s="39">
        <v>26.897300000000001</v>
      </c>
      <c r="AS289" s="39">
        <v>127.3604</v>
      </c>
      <c r="AT289" s="39">
        <v>19.5016</v>
      </c>
      <c r="AU289" s="39">
        <v>55.535499999999999</v>
      </c>
      <c r="AV289" s="39">
        <v>72.347099999999998</v>
      </c>
      <c r="AW289" s="39">
        <v>54.036799999999999</v>
      </c>
      <c r="AX289" s="39">
        <v>13.0899</v>
      </c>
      <c r="AY289" s="39">
        <v>93.631900000000002</v>
      </c>
    </row>
    <row r="290" spans="1:51" x14ac:dyDescent="0.25">
      <c r="A290" s="43">
        <v>42804</v>
      </c>
      <c r="B290" s="39">
        <v>2735.319</v>
      </c>
      <c r="C290" s="39">
        <v>58.381300000000003</v>
      </c>
      <c r="D290" s="39">
        <v>38.739400000000003</v>
      </c>
      <c r="E290" s="39">
        <v>300.77199999999999</v>
      </c>
      <c r="F290" s="39">
        <v>352.2337</v>
      </c>
      <c r="G290" s="39">
        <v>71.997200000000007</v>
      </c>
      <c r="H290" s="39">
        <v>96.802999999999997</v>
      </c>
      <c r="I290" s="39">
        <v>32.415599999999998</v>
      </c>
      <c r="J290" s="39">
        <v>34.079900000000002</v>
      </c>
      <c r="K290" s="39">
        <v>43.807000000000002</v>
      </c>
      <c r="L290" s="39">
        <v>379.6816</v>
      </c>
      <c r="M290" s="39">
        <v>47.241</v>
      </c>
      <c r="N290" s="39">
        <v>54.773499999999999</v>
      </c>
      <c r="O290" s="39">
        <v>116.90519999999999</v>
      </c>
      <c r="P290" s="39">
        <v>41.744700000000002</v>
      </c>
      <c r="Q290" s="39">
        <v>14.038600000000001</v>
      </c>
      <c r="R290" s="39">
        <v>83.451999999999998</v>
      </c>
      <c r="S290" s="39">
        <v>71.018299999999996</v>
      </c>
      <c r="T290" s="39">
        <v>24.478999999999999</v>
      </c>
      <c r="U290" s="39">
        <v>28.781600000000001</v>
      </c>
      <c r="V290" s="39">
        <v>78.793599999999998</v>
      </c>
      <c r="W290" s="39">
        <v>80.898200000000003</v>
      </c>
      <c r="X290" s="39">
        <v>66.0762</v>
      </c>
      <c r="Y290" s="39">
        <v>38.641599999999997</v>
      </c>
      <c r="Z290" s="39">
        <v>43.493899999999996</v>
      </c>
      <c r="AA290" s="39">
        <v>44.354599999999998</v>
      </c>
      <c r="AB290" s="39">
        <v>113.1437</v>
      </c>
      <c r="AC290" s="39">
        <v>70.828100000000006</v>
      </c>
      <c r="AD290" s="39">
        <v>32.6843</v>
      </c>
      <c r="AE290" s="39" t="s">
        <v>11</v>
      </c>
      <c r="AF290" s="39">
        <v>58.372100000000003</v>
      </c>
      <c r="AG290" s="39">
        <v>24.279800000000002</v>
      </c>
      <c r="AH290" s="39">
        <v>171.36449999999999</v>
      </c>
      <c r="AI290" s="39">
        <v>14.2193</v>
      </c>
      <c r="AJ290" s="39">
        <v>8.2350999999999992</v>
      </c>
      <c r="AK290" s="39">
        <v>8.32</v>
      </c>
      <c r="AL290" s="39">
        <v>14.0289</v>
      </c>
      <c r="AM290" s="39">
        <v>178.22389999999999</v>
      </c>
      <c r="AN290" s="39">
        <v>761.43409999999994</v>
      </c>
      <c r="AO290" s="39">
        <v>198.7841</v>
      </c>
      <c r="AP290" s="39">
        <v>146.96889999999999</v>
      </c>
      <c r="AQ290" s="39">
        <v>225.12729999999999</v>
      </c>
      <c r="AR290" s="39">
        <v>26.8188</v>
      </c>
      <c r="AS290" s="39">
        <v>127.0274</v>
      </c>
      <c r="AT290" s="39">
        <v>19.6082</v>
      </c>
      <c r="AU290" s="39">
        <v>55.452300000000001</v>
      </c>
      <c r="AV290" s="39">
        <v>72.347099999999998</v>
      </c>
      <c r="AW290" s="39">
        <v>53.799799999999998</v>
      </c>
      <c r="AX290" s="39">
        <v>13.0899</v>
      </c>
      <c r="AY290" s="39">
        <v>95.237099999999998</v>
      </c>
    </row>
    <row r="291" spans="1:51" x14ac:dyDescent="0.25">
      <c r="A291" s="43">
        <v>42807</v>
      </c>
      <c r="B291" s="39">
        <v>2749.9250999999999</v>
      </c>
      <c r="C291" s="39">
        <v>58.451000000000001</v>
      </c>
      <c r="D291" s="39">
        <v>38.573500000000003</v>
      </c>
      <c r="E291" s="39">
        <v>305.17660000000001</v>
      </c>
      <c r="F291" s="39">
        <v>358.32889999999998</v>
      </c>
      <c r="G291" s="39">
        <v>72.876400000000004</v>
      </c>
      <c r="H291" s="39">
        <v>98.717399999999998</v>
      </c>
      <c r="I291" s="39">
        <v>33.04</v>
      </c>
      <c r="J291" s="39">
        <v>34.386200000000002</v>
      </c>
      <c r="K291" s="39">
        <v>43.839500000000001</v>
      </c>
      <c r="L291" s="39">
        <v>386.60109999999997</v>
      </c>
      <c r="M291" s="39">
        <v>48.225099999999998</v>
      </c>
      <c r="N291" s="39">
        <v>52.992699999999999</v>
      </c>
      <c r="O291" s="39">
        <v>117.8454</v>
      </c>
      <c r="P291" s="39">
        <v>41.677399999999999</v>
      </c>
      <c r="Q291" s="39">
        <v>14.239599999999999</v>
      </c>
      <c r="R291" s="39">
        <v>85.213800000000006</v>
      </c>
      <c r="S291" s="39">
        <v>71.906099999999995</v>
      </c>
      <c r="T291" s="39">
        <v>24.637499999999999</v>
      </c>
      <c r="U291" s="39">
        <v>29.275700000000001</v>
      </c>
      <c r="V291" s="39">
        <v>79.282499999999999</v>
      </c>
      <c r="W291" s="39">
        <v>81.559799999999996</v>
      </c>
      <c r="X291" s="39">
        <v>66.888099999999994</v>
      </c>
      <c r="Y291" s="39">
        <v>39.041699999999999</v>
      </c>
      <c r="Z291" s="39">
        <v>43.694899999999997</v>
      </c>
      <c r="AA291" s="39">
        <v>44.077399999999997</v>
      </c>
      <c r="AB291" s="39">
        <v>115.7286</v>
      </c>
      <c r="AC291" s="39">
        <v>71.2119</v>
      </c>
      <c r="AD291" s="39">
        <v>32.694400000000002</v>
      </c>
      <c r="AE291" s="39" t="s">
        <v>11</v>
      </c>
      <c r="AF291" s="39">
        <v>58.454300000000003</v>
      </c>
      <c r="AG291" s="39">
        <v>24.986999999999998</v>
      </c>
      <c r="AH291" s="39">
        <v>171.75219999999999</v>
      </c>
      <c r="AI291" s="39">
        <v>14.282</v>
      </c>
      <c r="AJ291" s="39">
        <v>8.2639999999999993</v>
      </c>
      <c r="AK291" s="39">
        <v>8.3363999999999994</v>
      </c>
      <c r="AL291" s="39">
        <v>14.0799</v>
      </c>
      <c r="AM291" s="39">
        <v>186.7372</v>
      </c>
      <c r="AN291" s="39">
        <v>772.8981</v>
      </c>
      <c r="AO291" s="39">
        <v>196.49100000000001</v>
      </c>
      <c r="AP291" s="39">
        <v>149.16050000000001</v>
      </c>
      <c r="AQ291" s="39">
        <v>226.42490000000001</v>
      </c>
      <c r="AR291" s="39">
        <v>27.237100000000002</v>
      </c>
      <c r="AS291" s="39">
        <v>126.02849999999999</v>
      </c>
      <c r="AT291" s="39">
        <v>19.5549</v>
      </c>
      <c r="AU291" s="39">
        <v>57.0319</v>
      </c>
      <c r="AV291" s="39">
        <v>73.031800000000004</v>
      </c>
      <c r="AW291" s="39">
        <v>54.826799999999999</v>
      </c>
      <c r="AX291" s="39">
        <v>13.305400000000001</v>
      </c>
      <c r="AY291" s="39">
        <v>98.370900000000006</v>
      </c>
    </row>
    <row r="292" spans="1:51" x14ac:dyDescent="0.25">
      <c r="A292" s="43">
        <v>42808</v>
      </c>
      <c r="B292" s="39">
        <v>2864.1179999999999</v>
      </c>
      <c r="C292" s="39">
        <v>59.078000000000003</v>
      </c>
      <c r="D292" s="39">
        <v>38.615000000000002</v>
      </c>
      <c r="E292" s="39">
        <v>302.03050000000002</v>
      </c>
      <c r="F292" s="39">
        <v>360.25360000000001</v>
      </c>
      <c r="G292" s="39">
        <v>73.186800000000005</v>
      </c>
      <c r="H292" s="39">
        <v>99.008799999999994</v>
      </c>
      <c r="I292" s="39">
        <v>33.153599999999997</v>
      </c>
      <c r="J292" s="39">
        <v>34.807400000000001</v>
      </c>
      <c r="K292" s="39">
        <v>44.164499999999997</v>
      </c>
      <c r="L292" s="39">
        <v>386.77850000000001</v>
      </c>
      <c r="M292" s="39">
        <v>48.295400000000001</v>
      </c>
      <c r="N292" s="39">
        <v>52.938800000000001</v>
      </c>
      <c r="O292" s="39">
        <v>117.06189999999999</v>
      </c>
      <c r="P292" s="39">
        <v>41.923900000000003</v>
      </c>
      <c r="Q292" s="39">
        <v>14.0809</v>
      </c>
      <c r="R292" s="39">
        <v>84.193799999999996</v>
      </c>
      <c r="S292" s="39">
        <v>70.944299999999998</v>
      </c>
      <c r="T292" s="39">
        <v>24.886600000000001</v>
      </c>
      <c r="U292" s="39">
        <v>28.939699999999998</v>
      </c>
      <c r="V292" s="39">
        <v>78.549199999999999</v>
      </c>
      <c r="W292" s="39">
        <v>81.379400000000004</v>
      </c>
      <c r="X292" s="39">
        <v>67.346900000000005</v>
      </c>
      <c r="Y292" s="39">
        <v>37.982700000000001</v>
      </c>
      <c r="Z292" s="39">
        <v>43.2258</v>
      </c>
      <c r="AA292" s="39">
        <v>44.031199999999998</v>
      </c>
      <c r="AB292" s="39">
        <v>115.0639</v>
      </c>
      <c r="AC292" s="39">
        <v>71.716999999999999</v>
      </c>
      <c r="AD292" s="39">
        <v>32.411700000000003</v>
      </c>
      <c r="AE292" s="39" t="s">
        <v>11</v>
      </c>
      <c r="AF292" s="39">
        <v>57.796599999999998</v>
      </c>
      <c r="AG292" s="39">
        <v>24.633400000000002</v>
      </c>
      <c r="AH292" s="39">
        <v>171.36449999999999</v>
      </c>
      <c r="AI292" s="39">
        <v>14.4284</v>
      </c>
      <c r="AJ292" s="39">
        <v>8.2350999999999992</v>
      </c>
      <c r="AK292" s="39">
        <v>8.3363999999999994</v>
      </c>
      <c r="AL292" s="39">
        <v>14.130800000000001</v>
      </c>
      <c r="AM292" s="39">
        <v>187.10740000000001</v>
      </c>
      <c r="AN292" s="39">
        <v>772.52829999999994</v>
      </c>
      <c r="AO292" s="39">
        <v>198.23060000000001</v>
      </c>
      <c r="AP292" s="39">
        <v>149.57140000000001</v>
      </c>
      <c r="AQ292" s="39">
        <v>227.88460000000001</v>
      </c>
      <c r="AR292" s="39">
        <v>27.550699999999999</v>
      </c>
      <c r="AS292" s="39">
        <v>125.3625</v>
      </c>
      <c r="AT292" s="39">
        <v>20.087700000000002</v>
      </c>
      <c r="AU292" s="39">
        <v>57.281300000000002</v>
      </c>
      <c r="AV292" s="39">
        <v>72.347099999999998</v>
      </c>
      <c r="AW292" s="39">
        <v>54.510800000000003</v>
      </c>
      <c r="AX292" s="39">
        <v>13.246600000000001</v>
      </c>
      <c r="AY292" s="39">
        <v>97.377200000000002</v>
      </c>
    </row>
    <row r="293" spans="1:51" x14ac:dyDescent="0.25">
      <c r="A293" s="43">
        <v>42809</v>
      </c>
      <c r="B293" s="39">
        <v>2826.9389000000001</v>
      </c>
      <c r="C293" s="39">
        <v>59.078000000000003</v>
      </c>
      <c r="D293" s="39">
        <v>38.5321</v>
      </c>
      <c r="E293" s="39">
        <v>307.6936</v>
      </c>
      <c r="F293" s="39">
        <v>359.2912</v>
      </c>
      <c r="G293" s="39">
        <v>72.695400000000006</v>
      </c>
      <c r="H293" s="39">
        <v>99.3001</v>
      </c>
      <c r="I293" s="39">
        <v>32.699399999999997</v>
      </c>
      <c r="J293" s="39">
        <v>36.722000000000001</v>
      </c>
      <c r="K293" s="39">
        <v>44.749400000000001</v>
      </c>
      <c r="L293" s="39">
        <v>390.14949999999999</v>
      </c>
      <c r="M293" s="39">
        <v>48.154800000000002</v>
      </c>
      <c r="N293" s="39">
        <v>52.183300000000003</v>
      </c>
      <c r="O293" s="39">
        <v>117.06189999999999</v>
      </c>
      <c r="P293" s="39">
        <v>40.938000000000002</v>
      </c>
      <c r="Q293" s="39">
        <v>14.038600000000001</v>
      </c>
      <c r="R293" s="39">
        <v>85.492000000000004</v>
      </c>
      <c r="S293" s="39">
        <v>71.3142</v>
      </c>
      <c r="T293" s="39">
        <v>25.792400000000001</v>
      </c>
      <c r="U293" s="39">
        <v>28.939699999999998</v>
      </c>
      <c r="V293" s="39">
        <v>78.630700000000004</v>
      </c>
      <c r="W293" s="39">
        <v>80.657600000000002</v>
      </c>
      <c r="X293" s="39">
        <v>67.876400000000004</v>
      </c>
      <c r="Y293" s="39">
        <v>38.123899999999999</v>
      </c>
      <c r="Z293" s="39">
        <v>43.2258</v>
      </c>
      <c r="AA293" s="39">
        <v>43.753999999999998</v>
      </c>
      <c r="AB293" s="39">
        <v>114.7685</v>
      </c>
      <c r="AC293" s="39">
        <v>72.100800000000007</v>
      </c>
      <c r="AD293" s="39">
        <v>31.937100000000001</v>
      </c>
      <c r="AE293" s="39" t="s">
        <v>11</v>
      </c>
      <c r="AF293" s="39">
        <v>57.878799999999998</v>
      </c>
      <c r="AG293" s="39">
        <v>24.3977</v>
      </c>
      <c r="AH293" s="39">
        <v>171.75219999999999</v>
      </c>
      <c r="AI293" s="39">
        <v>14.3866</v>
      </c>
      <c r="AJ293" s="39">
        <v>8.2350999999999992</v>
      </c>
      <c r="AK293" s="39">
        <v>8.3035999999999994</v>
      </c>
      <c r="AL293" s="39">
        <v>14.2326</v>
      </c>
      <c r="AM293" s="39">
        <v>186.7372</v>
      </c>
      <c r="AN293" s="39">
        <v>771.78869999999995</v>
      </c>
      <c r="AO293" s="39">
        <v>198.1515</v>
      </c>
      <c r="AP293" s="39">
        <v>149.29740000000001</v>
      </c>
      <c r="AQ293" s="39">
        <v>228.209</v>
      </c>
      <c r="AR293" s="39">
        <v>28.230399999999999</v>
      </c>
      <c r="AS293" s="39">
        <v>124.8631</v>
      </c>
      <c r="AT293" s="39">
        <v>20.194299999999998</v>
      </c>
      <c r="AU293" s="39">
        <v>57.3645</v>
      </c>
      <c r="AV293" s="39">
        <v>72.575299999999999</v>
      </c>
      <c r="AW293" s="39">
        <v>54.826799999999999</v>
      </c>
      <c r="AX293" s="39">
        <v>13.187900000000001</v>
      </c>
      <c r="AY293" s="39">
        <v>98.905900000000003</v>
      </c>
    </row>
    <row r="294" spans="1:51" x14ac:dyDescent="0.25">
      <c r="A294" s="43">
        <v>42810</v>
      </c>
      <c r="B294" s="39">
        <v>2824.2833000000001</v>
      </c>
      <c r="C294" s="39">
        <v>59.286999999999999</v>
      </c>
      <c r="D294" s="39">
        <v>39.071300000000001</v>
      </c>
      <c r="E294" s="39">
        <v>308.32279999999997</v>
      </c>
      <c r="F294" s="39">
        <v>360.89519999999999</v>
      </c>
      <c r="G294" s="39">
        <v>73.212599999999995</v>
      </c>
      <c r="H294" s="39">
        <v>100.2573</v>
      </c>
      <c r="I294" s="39">
        <v>33.096800000000002</v>
      </c>
      <c r="J294" s="39">
        <v>36.645499999999998</v>
      </c>
      <c r="K294" s="39">
        <v>45.821899999999999</v>
      </c>
      <c r="L294" s="39">
        <v>386.42360000000002</v>
      </c>
      <c r="M294" s="39">
        <v>48.717199999999998</v>
      </c>
      <c r="N294" s="39">
        <v>52.345199999999998</v>
      </c>
      <c r="O294" s="39">
        <v>117.532</v>
      </c>
      <c r="P294" s="39">
        <v>42.2376</v>
      </c>
      <c r="Q294" s="39">
        <v>14.0809</v>
      </c>
      <c r="R294" s="39">
        <v>85.770099999999999</v>
      </c>
      <c r="S294" s="39">
        <v>73.015699999999995</v>
      </c>
      <c r="T294" s="39">
        <v>25.9282</v>
      </c>
      <c r="U294" s="39">
        <v>29.354800000000001</v>
      </c>
      <c r="V294" s="39">
        <v>79.852900000000005</v>
      </c>
      <c r="W294" s="39">
        <v>81.259100000000004</v>
      </c>
      <c r="X294" s="39">
        <v>69.005899999999997</v>
      </c>
      <c r="Y294" s="39">
        <v>38.335700000000003</v>
      </c>
      <c r="Z294" s="39">
        <v>43.627899999999997</v>
      </c>
      <c r="AA294" s="39">
        <v>44.077399999999997</v>
      </c>
      <c r="AB294" s="39">
        <v>117.79649999999999</v>
      </c>
      <c r="AC294" s="39">
        <v>72.626099999999994</v>
      </c>
      <c r="AD294" s="39">
        <v>32.482300000000002</v>
      </c>
      <c r="AE294" s="39" t="s">
        <v>11</v>
      </c>
      <c r="AF294" s="39">
        <v>58.536499999999997</v>
      </c>
      <c r="AG294" s="39">
        <v>24.939800000000002</v>
      </c>
      <c r="AH294" s="39">
        <v>172.13990000000001</v>
      </c>
      <c r="AI294" s="39">
        <v>14.449299999999999</v>
      </c>
      <c r="AJ294" s="39">
        <v>8.2639999999999993</v>
      </c>
      <c r="AK294" s="39">
        <v>8.3690999999999995</v>
      </c>
      <c r="AL294" s="39">
        <v>14.3599</v>
      </c>
      <c r="AM294" s="39">
        <v>185.07159999999999</v>
      </c>
      <c r="AN294" s="39">
        <v>771.78869999999995</v>
      </c>
      <c r="AO294" s="39">
        <v>197.6771</v>
      </c>
      <c r="AP294" s="39">
        <v>150.53020000000001</v>
      </c>
      <c r="AQ294" s="39">
        <v>228.69560000000001</v>
      </c>
      <c r="AR294" s="39">
        <v>28.439499999999999</v>
      </c>
      <c r="AS294" s="39">
        <v>126.02849999999999</v>
      </c>
      <c r="AT294" s="39">
        <v>20.7804</v>
      </c>
      <c r="AU294" s="39">
        <v>57.322899999999997</v>
      </c>
      <c r="AV294" s="39">
        <v>73.6404</v>
      </c>
      <c r="AW294" s="39">
        <v>55.300800000000002</v>
      </c>
      <c r="AX294" s="39">
        <v>13.3446</v>
      </c>
      <c r="AY294" s="39">
        <v>98.218000000000004</v>
      </c>
    </row>
    <row r="295" spans="1:51" x14ac:dyDescent="0.25">
      <c r="A295" s="43">
        <v>42811</v>
      </c>
      <c r="B295" s="39">
        <v>2860.1345999999999</v>
      </c>
      <c r="C295" s="39">
        <v>58.590299999999999</v>
      </c>
      <c r="D295" s="39">
        <v>38.780900000000003</v>
      </c>
      <c r="E295" s="39">
        <v>303.28890000000001</v>
      </c>
      <c r="F295" s="39">
        <v>361.53680000000003</v>
      </c>
      <c r="G295" s="39">
        <v>72.798900000000003</v>
      </c>
      <c r="H295" s="39">
        <v>99.258499999999998</v>
      </c>
      <c r="I295" s="39">
        <v>32.642600000000002</v>
      </c>
      <c r="J295" s="39">
        <v>36.1477</v>
      </c>
      <c r="K295" s="39">
        <v>44.164499999999997</v>
      </c>
      <c r="L295" s="39">
        <v>385.35910000000001</v>
      </c>
      <c r="M295" s="39">
        <v>47.592500000000001</v>
      </c>
      <c r="N295" s="39">
        <v>51.967399999999998</v>
      </c>
      <c r="O295" s="39">
        <v>116.0433</v>
      </c>
      <c r="P295" s="39">
        <v>42.125599999999999</v>
      </c>
      <c r="Q295" s="39">
        <v>13.8058</v>
      </c>
      <c r="R295" s="39">
        <v>84.471999999999994</v>
      </c>
      <c r="S295" s="39">
        <v>72.239000000000004</v>
      </c>
      <c r="T295" s="39">
        <v>25.4527</v>
      </c>
      <c r="U295" s="39">
        <v>29.097799999999999</v>
      </c>
      <c r="V295" s="39">
        <v>78.875100000000003</v>
      </c>
      <c r="W295" s="39">
        <v>81.980900000000005</v>
      </c>
      <c r="X295" s="39">
        <v>69.041200000000003</v>
      </c>
      <c r="Y295" s="39">
        <v>37.2532</v>
      </c>
      <c r="Z295" s="39">
        <v>43.2258</v>
      </c>
      <c r="AA295" s="39">
        <v>43.892600000000002</v>
      </c>
      <c r="AB295" s="39">
        <v>116.6887</v>
      </c>
      <c r="AC295" s="39">
        <v>72.848299999999995</v>
      </c>
      <c r="AD295" s="39">
        <v>32.371299999999998</v>
      </c>
      <c r="AE295" s="39" t="s">
        <v>11</v>
      </c>
      <c r="AF295" s="39">
        <v>58.043199999999999</v>
      </c>
      <c r="AG295" s="39">
        <v>24.9163</v>
      </c>
      <c r="AH295" s="39">
        <v>170.78290000000001</v>
      </c>
      <c r="AI295" s="39">
        <v>14.052</v>
      </c>
      <c r="AJ295" s="39">
        <v>8.2062000000000008</v>
      </c>
      <c r="AK295" s="39">
        <v>8.2707999999999995</v>
      </c>
      <c r="AL295" s="39">
        <v>14.1562</v>
      </c>
      <c r="AM295" s="39">
        <v>180.25970000000001</v>
      </c>
      <c r="AN295" s="39">
        <v>761.43409999999994</v>
      </c>
      <c r="AO295" s="39">
        <v>192.69560000000001</v>
      </c>
      <c r="AP295" s="39">
        <v>148.88650000000001</v>
      </c>
      <c r="AQ295" s="39">
        <v>226.74930000000001</v>
      </c>
      <c r="AR295" s="39">
        <v>27.942799999999998</v>
      </c>
      <c r="AS295" s="39">
        <v>124.6966</v>
      </c>
      <c r="AT295" s="39">
        <v>20.460699999999999</v>
      </c>
      <c r="AU295" s="39">
        <v>57.156599999999997</v>
      </c>
      <c r="AV295" s="39">
        <v>72.423199999999994</v>
      </c>
      <c r="AW295" s="39">
        <v>54.194800000000001</v>
      </c>
      <c r="AX295" s="39">
        <v>13.2271</v>
      </c>
      <c r="AY295" s="39">
        <v>95.160600000000002</v>
      </c>
    </row>
    <row r="296" spans="1:51" x14ac:dyDescent="0.25">
      <c r="A296" s="43">
        <v>42814</v>
      </c>
      <c r="B296" s="39">
        <v>2805.6936999999998</v>
      </c>
      <c r="C296" s="39">
        <v>58.381300000000003</v>
      </c>
      <c r="D296" s="39">
        <v>38.9054</v>
      </c>
      <c r="E296" s="39">
        <v>304.54739999999998</v>
      </c>
      <c r="F296" s="39">
        <v>352.87529999999998</v>
      </c>
      <c r="G296" s="39">
        <v>73.936700000000002</v>
      </c>
      <c r="H296" s="39">
        <v>97.011099999999999</v>
      </c>
      <c r="I296" s="39">
        <v>32.642600000000002</v>
      </c>
      <c r="J296" s="39">
        <v>36.8752</v>
      </c>
      <c r="K296" s="39">
        <v>45.009399999999999</v>
      </c>
      <c r="L296" s="39">
        <v>392.27850000000001</v>
      </c>
      <c r="M296" s="39">
        <v>48.225099999999998</v>
      </c>
      <c r="N296" s="39">
        <v>51.643599999999999</v>
      </c>
      <c r="O296" s="39">
        <v>116.82680000000001</v>
      </c>
      <c r="P296" s="39">
        <v>43.133899999999997</v>
      </c>
      <c r="Q296" s="39">
        <v>13.763500000000001</v>
      </c>
      <c r="R296" s="39">
        <v>83.266599999999997</v>
      </c>
      <c r="S296" s="39">
        <v>74.014399999999995</v>
      </c>
      <c r="T296" s="39">
        <v>25.792400000000001</v>
      </c>
      <c r="U296" s="39">
        <v>30.007100000000001</v>
      </c>
      <c r="V296" s="39">
        <v>79.527000000000001</v>
      </c>
      <c r="W296" s="39">
        <v>82.702600000000004</v>
      </c>
      <c r="X296" s="39">
        <v>68.688199999999995</v>
      </c>
      <c r="Y296" s="39">
        <v>37.017800000000001</v>
      </c>
      <c r="Z296" s="39">
        <v>43.024700000000003</v>
      </c>
      <c r="AA296" s="39">
        <v>43.707799999999999</v>
      </c>
      <c r="AB296" s="39">
        <v>116.3194</v>
      </c>
      <c r="AC296" s="39">
        <v>74.363500000000002</v>
      </c>
      <c r="AD296" s="39">
        <v>32.482300000000002</v>
      </c>
      <c r="AE296" s="39" t="s">
        <v>11</v>
      </c>
      <c r="AF296" s="39">
        <v>58.454300000000003</v>
      </c>
      <c r="AG296" s="39">
        <v>24.892700000000001</v>
      </c>
      <c r="AH296" s="39">
        <v>168.84440000000001</v>
      </c>
      <c r="AI296" s="39">
        <v>14.072900000000001</v>
      </c>
      <c r="AJ296" s="39">
        <v>8.2350999999999992</v>
      </c>
      <c r="AK296" s="39">
        <v>8.3035999999999994</v>
      </c>
      <c r="AL296" s="39">
        <v>14.4618</v>
      </c>
      <c r="AM296" s="39">
        <v>178.03890000000001</v>
      </c>
      <c r="AN296" s="39">
        <v>763.28309999999999</v>
      </c>
      <c r="AO296" s="39">
        <v>191.98400000000001</v>
      </c>
      <c r="AP296" s="39">
        <v>148.20169999999999</v>
      </c>
      <c r="AQ296" s="39">
        <v>226.74930000000001</v>
      </c>
      <c r="AR296" s="39">
        <v>28.91</v>
      </c>
      <c r="AS296" s="39">
        <v>125.0296</v>
      </c>
      <c r="AT296" s="39">
        <v>20.247599999999998</v>
      </c>
      <c r="AU296" s="39">
        <v>56.200600000000001</v>
      </c>
      <c r="AV296" s="39">
        <v>72.0428</v>
      </c>
      <c r="AW296" s="39">
        <v>55.221800000000002</v>
      </c>
      <c r="AX296" s="39">
        <v>13.324999999999999</v>
      </c>
      <c r="AY296" s="39">
        <v>93.708399999999997</v>
      </c>
    </row>
    <row r="297" spans="1:51" x14ac:dyDescent="0.25">
      <c r="A297" s="43">
        <v>42815</v>
      </c>
      <c r="B297" s="39">
        <v>2812.3328999999999</v>
      </c>
      <c r="C297" s="39">
        <v>58.520699999999998</v>
      </c>
      <c r="D297" s="39">
        <v>38.822400000000002</v>
      </c>
      <c r="E297" s="39">
        <v>302.03050000000002</v>
      </c>
      <c r="F297" s="39">
        <v>357.36649999999997</v>
      </c>
      <c r="G297" s="39">
        <v>73.962599999999995</v>
      </c>
      <c r="H297" s="39">
        <v>96.262</v>
      </c>
      <c r="I297" s="39">
        <v>32.472299999999997</v>
      </c>
      <c r="J297" s="39">
        <v>35.802999999999997</v>
      </c>
      <c r="K297" s="39">
        <v>46.796799999999998</v>
      </c>
      <c r="L297" s="39">
        <v>400.43990000000002</v>
      </c>
      <c r="M297" s="39">
        <v>47.662700000000001</v>
      </c>
      <c r="N297" s="39">
        <v>50.186599999999999</v>
      </c>
      <c r="O297" s="39">
        <v>117.3753</v>
      </c>
      <c r="P297" s="39">
        <v>43.156300000000002</v>
      </c>
      <c r="Q297" s="39">
        <v>13.520200000000001</v>
      </c>
      <c r="R297" s="39">
        <v>83.451999999999998</v>
      </c>
      <c r="S297" s="39">
        <v>74.421300000000002</v>
      </c>
      <c r="T297" s="39">
        <v>25.181000000000001</v>
      </c>
      <c r="U297" s="39">
        <v>29.7502</v>
      </c>
      <c r="V297" s="39">
        <v>79.119600000000005</v>
      </c>
      <c r="W297" s="39">
        <v>82.281599999999997</v>
      </c>
      <c r="X297" s="39">
        <v>69.9589</v>
      </c>
      <c r="Y297" s="39">
        <v>36.829599999999999</v>
      </c>
      <c r="Z297" s="39">
        <v>42.622599999999998</v>
      </c>
      <c r="AA297" s="39">
        <v>43.569200000000002</v>
      </c>
      <c r="AB297" s="39">
        <v>116.4671</v>
      </c>
      <c r="AC297" s="39">
        <v>74.242199999999997</v>
      </c>
      <c r="AD297" s="39">
        <v>32.694400000000002</v>
      </c>
      <c r="AE297" s="39" t="s">
        <v>11</v>
      </c>
      <c r="AF297" s="39">
        <v>58.372100000000003</v>
      </c>
      <c r="AG297" s="39">
        <v>24.515499999999999</v>
      </c>
      <c r="AH297" s="39">
        <v>168.06899999999999</v>
      </c>
      <c r="AI297" s="39">
        <v>13.968299999999999</v>
      </c>
      <c r="AJ297" s="39">
        <v>8.2205999999999992</v>
      </c>
      <c r="AK297" s="39">
        <v>8.3363999999999994</v>
      </c>
      <c r="AL297" s="39">
        <v>14.436299999999999</v>
      </c>
      <c r="AM297" s="39">
        <v>180.25970000000001</v>
      </c>
      <c r="AN297" s="39">
        <v>771.41890000000001</v>
      </c>
      <c r="AO297" s="39">
        <v>195.06780000000001</v>
      </c>
      <c r="AP297" s="39">
        <v>149.29740000000001</v>
      </c>
      <c r="AQ297" s="39">
        <v>226.58709999999999</v>
      </c>
      <c r="AR297" s="39">
        <v>28.178100000000001</v>
      </c>
      <c r="AS297" s="39">
        <v>124.8631</v>
      </c>
      <c r="AT297" s="39">
        <v>20.247599999999998</v>
      </c>
      <c r="AU297" s="39">
        <v>56.657800000000002</v>
      </c>
      <c r="AV297" s="39">
        <v>72.0428</v>
      </c>
      <c r="AW297" s="39">
        <v>54.589799999999997</v>
      </c>
      <c r="AX297" s="39">
        <v>13.5406</v>
      </c>
      <c r="AY297" s="39">
        <v>94.014099999999999</v>
      </c>
    </row>
    <row r="298" spans="1:51" x14ac:dyDescent="0.25">
      <c r="A298" s="43">
        <v>42816</v>
      </c>
      <c r="B298" s="39">
        <v>2797.7267999999999</v>
      </c>
      <c r="C298" s="39">
        <v>59.217300000000002</v>
      </c>
      <c r="D298" s="39">
        <v>38.366199999999999</v>
      </c>
      <c r="E298" s="39">
        <v>303.91820000000001</v>
      </c>
      <c r="F298" s="39">
        <v>348.0634</v>
      </c>
      <c r="G298" s="39">
        <v>73.729900000000001</v>
      </c>
      <c r="H298" s="39">
        <v>96.012299999999996</v>
      </c>
      <c r="I298" s="39">
        <v>31.961400000000001</v>
      </c>
      <c r="J298" s="39">
        <v>35.649900000000002</v>
      </c>
      <c r="K298" s="39">
        <v>47.316800000000001</v>
      </c>
      <c r="L298" s="39">
        <v>400.6173</v>
      </c>
      <c r="M298" s="39">
        <v>46.6083</v>
      </c>
      <c r="N298" s="39">
        <v>45.167900000000003</v>
      </c>
      <c r="O298" s="39">
        <v>116.3567</v>
      </c>
      <c r="P298" s="39">
        <v>42.416899999999998</v>
      </c>
      <c r="Q298" s="39">
        <v>13.1076</v>
      </c>
      <c r="R298" s="39">
        <v>82.246600000000001</v>
      </c>
      <c r="S298" s="39">
        <v>74.532300000000006</v>
      </c>
      <c r="T298" s="39">
        <v>25.384799999999998</v>
      </c>
      <c r="U298" s="39">
        <v>30.165299999999998</v>
      </c>
      <c r="V298" s="39">
        <v>81.156599999999997</v>
      </c>
      <c r="W298" s="39">
        <v>82.341700000000003</v>
      </c>
      <c r="X298" s="39">
        <v>69.288300000000007</v>
      </c>
      <c r="Y298" s="39">
        <v>36.617800000000003</v>
      </c>
      <c r="Z298" s="39">
        <v>42.019500000000001</v>
      </c>
      <c r="AA298" s="39">
        <v>43.569200000000002</v>
      </c>
      <c r="AB298" s="39">
        <v>119.05200000000001</v>
      </c>
      <c r="AC298" s="39">
        <v>73.838200000000001</v>
      </c>
      <c r="AD298" s="39">
        <v>32.250100000000003</v>
      </c>
      <c r="AE298" s="39" t="s">
        <v>11</v>
      </c>
      <c r="AF298" s="39">
        <v>57.632100000000001</v>
      </c>
      <c r="AG298" s="39">
        <v>23.761199999999999</v>
      </c>
      <c r="AH298" s="39">
        <v>165.74279999999999</v>
      </c>
      <c r="AI298" s="39">
        <v>13.6129</v>
      </c>
      <c r="AJ298" s="39">
        <v>8.0906000000000002</v>
      </c>
      <c r="AK298" s="39">
        <v>8.2707999999999995</v>
      </c>
      <c r="AL298" s="39">
        <v>14.6145</v>
      </c>
      <c r="AM298" s="39">
        <v>176.92840000000001</v>
      </c>
      <c r="AN298" s="39">
        <v>779.1848</v>
      </c>
      <c r="AO298" s="39">
        <v>193.2491</v>
      </c>
      <c r="AP298" s="39">
        <v>152.3108</v>
      </c>
      <c r="AQ298" s="39">
        <v>225.6139</v>
      </c>
      <c r="AR298" s="39">
        <v>27.629200000000001</v>
      </c>
      <c r="AS298" s="39">
        <v>124.8631</v>
      </c>
      <c r="AT298" s="39">
        <v>19.874600000000001</v>
      </c>
      <c r="AU298" s="39">
        <v>56.034300000000002</v>
      </c>
      <c r="AV298" s="39">
        <v>72.271000000000001</v>
      </c>
      <c r="AW298" s="39">
        <v>54.1158</v>
      </c>
      <c r="AX298" s="39">
        <v>13.5602</v>
      </c>
      <c r="AY298" s="39">
        <v>92.867599999999996</v>
      </c>
    </row>
    <row r="299" spans="1:51" x14ac:dyDescent="0.25">
      <c r="A299" s="43">
        <v>42817</v>
      </c>
      <c r="B299" s="39">
        <v>2848.1840999999999</v>
      </c>
      <c r="C299" s="39">
        <v>59.008299999999998</v>
      </c>
      <c r="D299" s="39">
        <v>38.822400000000002</v>
      </c>
      <c r="E299" s="39">
        <v>303.28890000000001</v>
      </c>
      <c r="F299" s="39">
        <v>351.59210000000002</v>
      </c>
      <c r="G299" s="39">
        <v>74.738399999999999</v>
      </c>
      <c r="H299" s="39">
        <v>97.3857</v>
      </c>
      <c r="I299" s="39">
        <v>32.0749</v>
      </c>
      <c r="J299" s="39">
        <v>36.300800000000002</v>
      </c>
      <c r="K299" s="39">
        <v>47.089300000000001</v>
      </c>
      <c r="L299" s="39">
        <v>408.06900000000002</v>
      </c>
      <c r="M299" s="39">
        <v>46.889499999999998</v>
      </c>
      <c r="N299" s="39">
        <v>45.221899999999998</v>
      </c>
      <c r="O299" s="39">
        <v>116.2</v>
      </c>
      <c r="P299" s="39">
        <v>41.991100000000003</v>
      </c>
      <c r="Q299" s="39">
        <v>13.234500000000001</v>
      </c>
      <c r="R299" s="39">
        <v>82.246600000000001</v>
      </c>
      <c r="S299" s="39">
        <v>74.421300000000002</v>
      </c>
      <c r="T299" s="39">
        <v>26.471699999999998</v>
      </c>
      <c r="U299" s="39">
        <v>29.7699</v>
      </c>
      <c r="V299" s="39">
        <v>81.727000000000004</v>
      </c>
      <c r="W299" s="39">
        <v>81.980900000000005</v>
      </c>
      <c r="X299" s="39">
        <v>70.700199999999995</v>
      </c>
      <c r="Y299" s="39">
        <v>36.358899999999998</v>
      </c>
      <c r="Z299" s="39">
        <v>43.828899999999997</v>
      </c>
      <c r="AA299" s="39">
        <v>43.569200000000002</v>
      </c>
      <c r="AB299" s="39">
        <v>120.086</v>
      </c>
      <c r="AC299" s="39">
        <v>74.706900000000005</v>
      </c>
      <c r="AD299" s="39">
        <v>32.633800000000001</v>
      </c>
      <c r="AE299" s="39" t="s">
        <v>11</v>
      </c>
      <c r="AF299" s="39">
        <v>57.2211</v>
      </c>
      <c r="AG299" s="39">
        <v>23.855499999999999</v>
      </c>
      <c r="AH299" s="39">
        <v>166.51820000000001</v>
      </c>
      <c r="AI299" s="39">
        <v>13.5083</v>
      </c>
      <c r="AJ299" s="39">
        <v>8.0617000000000001</v>
      </c>
      <c r="AK299" s="39">
        <v>8.2380999999999993</v>
      </c>
      <c r="AL299" s="39">
        <v>14.5382</v>
      </c>
      <c r="AM299" s="39">
        <v>178.5941</v>
      </c>
      <c r="AN299" s="39">
        <v>791.38850000000002</v>
      </c>
      <c r="AO299" s="39">
        <v>197.43989999999999</v>
      </c>
      <c r="AP299" s="39">
        <v>151.215</v>
      </c>
      <c r="AQ299" s="39">
        <v>229.18219999999999</v>
      </c>
      <c r="AR299" s="39">
        <v>28.178100000000001</v>
      </c>
      <c r="AS299" s="39">
        <v>124.1972</v>
      </c>
      <c r="AT299" s="39">
        <v>19.4483</v>
      </c>
      <c r="AU299" s="39">
        <v>56.325299999999999</v>
      </c>
      <c r="AV299" s="39">
        <v>71.890699999999995</v>
      </c>
      <c r="AW299" s="39">
        <v>54.194800000000001</v>
      </c>
      <c r="AX299" s="39">
        <v>13.5014</v>
      </c>
      <c r="AY299" s="39">
        <v>93.402600000000007</v>
      </c>
    </row>
    <row r="300" spans="1:51" x14ac:dyDescent="0.25">
      <c r="A300" s="43">
        <v>42818</v>
      </c>
      <c r="B300" s="39">
        <v>2853.4953999999998</v>
      </c>
      <c r="C300" s="39">
        <v>58.938699999999997</v>
      </c>
      <c r="D300" s="39">
        <v>38.946800000000003</v>
      </c>
      <c r="E300" s="39">
        <v>307.6936</v>
      </c>
      <c r="F300" s="39">
        <v>355.12090000000001</v>
      </c>
      <c r="G300" s="39">
        <v>75.927999999999997</v>
      </c>
      <c r="H300" s="39">
        <v>97.926699999999997</v>
      </c>
      <c r="I300" s="39">
        <v>32.188499999999998</v>
      </c>
      <c r="J300" s="39">
        <v>37.411299999999997</v>
      </c>
      <c r="K300" s="39">
        <v>46.796799999999998</v>
      </c>
      <c r="L300" s="39">
        <v>405.94</v>
      </c>
      <c r="M300" s="39">
        <v>46.889499999999998</v>
      </c>
      <c r="N300" s="39">
        <v>44.4664</v>
      </c>
      <c r="O300" s="39">
        <v>117.14019999999999</v>
      </c>
      <c r="P300" s="39">
        <v>42.573700000000002</v>
      </c>
      <c r="Q300" s="39">
        <v>13.350899999999999</v>
      </c>
      <c r="R300" s="39">
        <v>82.617500000000007</v>
      </c>
      <c r="S300" s="39">
        <v>74.088399999999993</v>
      </c>
      <c r="T300" s="39">
        <v>26.8567</v>
      </c>
      <c r="U300" s="39">
        <v>29.8292</v>
      </c>
      <c r="V300" s="39">
        <v>84.497399999999999</v>
      </c>
      <c r="W300" s="39">
        <v>81.259100000000004</v>
      </c>
      <c r="X300" s="39">
        <v>73.876900000000006</v>
      </c>
      <c r="Y300" s="39">
        <v>36.876600000000003</v>
      </c>
      <c r="Z300" s="39">
        <v>48.185000000000002</v>
      </c>
      <c r="AA300" s="39">
        <v>43.892600000000002</v>
      </c>
      <c r="AB300" s="39">
        <v>121.7846</v>
      </c>
      <c r="AC300" s="39">
        <v>74.747299999999996</v>
      </c>
      <c r="AD300" s="39">
        <v>32.674199999999999</v>
      </c>
      <c r="AE300" s="39" t="s">
        <v>11</v>
      </c>
      <c r="AF300" s="39">
        <v>57.138800000000003</v>
      </c>
      <c r="AG300" s="39">
        <v>23.879100000000001</v>
      </c>
      <c r="AH300" s="39">
        <v>166.71209999999999</v>
      </c>
      <c r="AI300" s="39">
        <v>13.738300000000001</v>
      </c>
      <c r="AJ300" s="39">
        <v>8.1195000000000004</v>
      </c>
      <c r="AK300" s="39">
        <v>8.2545000000000002</v>
      </c>
      <c r="AL300" s="39">
        <v>14.767300000000001</v>
      </c>
      <c r="AM300" s="39">
        <v>179.14930000000001</v>
      </c>
      <c r="AN300" s="39">
        <v>795.08659999999998</v>
      </c>
      <c r="AO300" s="39">
        <v>199.57480000000001</v>
      </c>
      <c r="AP300" s="39">
        <v>154.50229999999999</v>
      </c>
      <c r="AQ300" s="39">
        <v>229.50659999999999</v>
      </c>
      <c r="AR300" s="39">
        <v>28.178100000000001</v>
      </c>
      <c r="AS300" s="39">
        <v>124.36360000000001</v>
      </c>
      <c r="AT300" s="39">
        <v>19.874600000000001</v>
      </c>
      <c r="AU300" s="39">
        <v>56.117400000000004</v>
      </c>
      <c r="AV300" s="39">
        <v>72.803600000000003</v>
      </c>
      <c r="AW300" s="39">
        <v>54.1158</v>
      </c>
      <c r="AX300" s="39">
        <v>13.854100000000001</v>
      </c>
      <c r="AY300" s="39">
        <v>95.313500000000005</v>
      </c>
    </row>
    <row r="301" spans="1:51" x14ac:dyDescent="0.25">
      <c r="A301" s="43">
        <v>42821</v>
      </c>
      <c r="B301" s="39">
        <v>2814.9884999999999</v>
      </c>
      <c r="C301" s="39">
        <v>58.102699999999999</v>
      </c>
      <c r="D301" s="39">
        <v>38.615000000000002</v>
      </c>
      <c r="E301" s="39">
        <v>303.91820000000001</v>
      </c>
      <c r="F301" s="39">
        <v>355.12090000000001</v>
      </c>
      <c r="G301" s="39">
        <v>74.040199999999999</v>
      </c>
      <c r="H301" s="39">
        <v>97.635400000000004</v>
      </c>
      <c r="I301" s="39">
        <v>32.5291</v>
      </c>
      <c r="J301" s="39">
        <v>37.794199999999996</v>
      </c>
      <c r="K301" s="39">
        <v>45.951799999999999</v>
      </c>
      <c r="L301" s="39">
        <v>404.5206</v>
      </c>
      <c r="M301" s="39">
        <v>46.467700000000001</v>
      </c>
      <c r="N301" s="39">
        <v>43.494999999999997</v>
      </c>
      <c r="O301" s="39">
        <v>120.9012</v>
      </c>
      <c r="P301" s="39">
        <v>42.865000000000002</v>
      </c>
      <c r="Q301" s="39">
        <v>13.7529</v>
      </c>
      <c r="R301" s="39">
        <v>80.484800000000007</v>
      </c>
      <c r="S301" s="39">
        <v>74.162400000000005</v>
      </c>
      <c r="T301" s="39">
        <v>26.652899999999999</v>
      </c>
      <c r="U301" s="39">
        <v>29.513000000000002</v>
      </c>
      <c r="V301" s="39">
        <v>84.008499999999998</v>
      </c>
      <c r="W301" s="39">
        <v>80.838099999999997</v>
      </c>
      <c r="X301" s="39">
        <v>71.688500000000005</v>
      </c>
      <c r="Y301" s="39">
        <v>36.500100000000003</v>
      </c>
      <c r="Z301" s="39">
        <v>47.380800000000001</v>
      </c>
      <c r="AA301" s="39">
        <v>44.169800000000002</v>
      </c>
      <c r="AB301" s="39">
        <v>124.14790000000001</v>
      </c>
      <c r="AC301" s="39">
        <v>73.595799999999997</v>
      </c>
      <c r="AD301" s="39">
        <v>32.603499999999997</v>
      </c>
      <c r="AE301" s="39" t="s">
        <v>11</v>
      </c>
      <c r="AF301" s="39">
        <v>55.494599999999998</v>
      </c>
      <c r="AG301" s="39">
        <v>23.548999999999999</v>
      </c>
      <c r="AH301" s="39">
        <v>166.9059</v>
      </c>
      <c r="AI301" s="39">
        <v>13.571</v>
      </c>
      <c r="AJ301" s="39">
        <v>8.1484000000000005</v>
      </c>
      <c r="AK301" s="39">
        <v>8.2707999999999995</v>
      </c>
      <c r="AL301" s="39">
        <v>14.5382</v>
      </c>
      <c r="AM301" s="39">
        <v>178.7792</v>
      </c>
      <c r="AN301" s="39">
        <v>795.82619999999997</v>
      </c>
      <c r="AO301" s="39">
        <v>198.23060000000001</v>
      </c>
      <c r="AP301" s="39">
        <v>153.68049999999999</v>
      </c>
      <c r="AQ301" s="39">
        <v>229.50659999999999</v>
      </c>
      <c r="AR301" s="39">
        <v>28.334900000000001</v>
      </c>
      <c r="AS301" s="39">
        <v>124.5301</v>
      </c>
      <c r="AT301" s="39">
        <v>19.927900000000001</v>
      </c>
      <c r="AU301" s="39">
        <v>54.995100000000001</v>
      </c>
      <c r="AV301" s="39">
        <v>72.347099999999998</v>
      </c>
      <c r="AW301" s="39">
        <v>53.720799999999997</v>
      </c>
      <c r="AX301" s="39">
        <v>13.8345</v>
      </c>
      <c r="AY301" s="39">
        <v>94.625600000000006</v>
      </c>
    </row>
    <row r="302" spans="1:51" x14ac:dyDescent="0.25">
      <c r="A302" s="43">
        <v>42822</v>
      </c>
      <c r="B302" s="39">
        <v>2824.2833000000001</v>
      </c>
      <c r="C302" s="39">
        <v>57.615000000000002</v>
      </c>
      <c r="D302" s="39">
        <v>38.449100000000001</v>
      </c>
      <c r="E302" s="39">
        <v>303.91820000000001</v>
      </c>
      <c r="F302" s="39">
        <v>356.08330000000001</v>
      </c>
      <c r="G302" s="39">
        <v>73.393699999999995</v>
      </c>
      <c r="H302" s="39">
        <v>96.137100000000004</v>
      </c>
      <c r="I302" s="39">
        <v>32.302</v>
      </c>
      <c r="J302" s="39">
        <v>36.951799999999999</v>
      </c>
      <c r="K302" s="39">
        <v>47.251800000000003</v>
      </c>
      <c r="L302" s="39">
        <v>405.40769999999998</v>
      </c>
      <c r="M302" s="39">
        <v>46.6083</v>
      </c>
      <c r="N302" s="39">
        <v>43.548999999999999</v>
      </c>
      <c r="O302" s="39">
        <v>119.41249999999999</v>
      </c>
      <c r="P302" s="39">
        <v>42.416899999999998</v>
      </c>
      <c r="Q302" s="39">
        <v>13.784700000000001</v>
      </c>
      <c r="R302" s="39">
        <v>81.133899999999997</v>
      </c>
      <c r="S302" s="39">
        <v>72.571799999999996</v>
      </c>
      <c r="T302" s="39">
        <v>26.2453</v>
      </c>
      <c r="U302" s="39">
        <v>28.959499999999998</v>
      </c>
      <c r="V302" s="39">
        <v>81.971500000000006</v>
      </c>
      <c r="W302" s="39">
        <v>80.717799999999997</v>
      </c>
      <c r="X302" s="39">
        <v>71.688500000000005</v>
      </c>
      <c r="Y302" s="39">
        <v>35.535299999999999</v>
      </c>
      <c r="Z302" s="39">
        <v>50.6646</v>
      </c>
      <c r="AA302" s="39">
        <v>44.862900000000003</v>
      </c>
      <c r="AB302" s="39">
        <v>121.7107</v>
      </c>
      <c r="AC302" s="39">
        <v>72.363500000000002</v>
      </c>
      <c r="AD302" s="39">
        <v>32.583300000000001</v>
      </c>
      <c r="AE302" s="39" t="s">
        <v>11</v>
      </c>
      <c r="AF302" s="39">
        <v>55.9878</v>
      </c>
      <c r="AG302" s="39">
        <v>23.619800000000001</v>
      </c>
      <c r="AH302" s="39">
        <v>165.74279999999999</v>
      </c>
      <c r="AI302" s="39">
        <v>13.571</v>
      </c>
      <c r="AJ302" s="39">
        <v>8.1484000000000005</v>
      </c>
      <c r="AK302" s="39">
        <v>8.2052999999999994</v>
      </c>
      <c r="AL302" s="39">
        <v>14.436299999999999</v>
      </c>
      <c r="AM302" s="39">
        <v>177.11349999999999</v>
      </c>
      <c r="AN302" s="39">
        <v>781.03390000000002</v>
      </c>
      <c r="AO302" s="39">
        <v>195.14680000000001</v>
      </c>
      <c r="AP302" s="39">
        <v>151.7629</v>
      </c>
      <c r="AQ302" s="39">
        <v>227.88460000000001</v>
      </c>
      <c r="AR302" s="39">
        <v>28.0474</v>
      </c>
      <c r="AS302" s="39">
        <v>126.19499999999999</v>
      </c>
      <c r="AT302" s="39">
        <v>19.714700000000001</v>
      </c>
      <c r="AU302" s="39">
        <v>54.870399999999997</v>
      </c>
      <c r="AV302" s="39">
        <v>72.118899999999996</v>
      </c>
      <c r="AW302" s="39">
        <v>53.799799999999998</v>
      </c>
      <c r="AX302" s="39">
        <v>13.6386</v>
      </c>
      <c r="AY302" s="39">
        <v>93.555499999999995</v>
      </c>
    </row>
    <row r="303" spans="1:51" x14ac:dyDescent="0.25">
      <c r="A303" s="43">
        <v>42823</v>
      </c>
      <c r="B303" s="39">
        <v>2789.7597999999998</v>
      </c>
      <c r="C303" s="39">
        <v>56.430599999999998</v>
      </c>
      <c r="D303" s="39">
        <v>38.615000000000002</v>
      </c>
      <c r="E303" s="39">
        <v>305.80590000000001</v>
      </c>
      <c r="F303" s="39">
        <v>353.1961</v>
      </c>
      <c r="G303" s="39">
        <v>72.669600000000003</v>
      </c>
      <c r="H303" s="39">
        <v>96.262</v>
      </c>
      <c r="I303" s="39">
        <v>33.437399999999997</v>
      </c>
      <c r="J303" s="39">
        <v>37.066699999999997</v>
      </c>
      <c r="K303" s="39">
        <v>46.536799999999999</v>
      </c>
      <c r="L303" s="39">
        <v>403.10120000000001</v>
      </c>
      <c r="M303" s="39">
        <v>47.1004</v>
      </c>
      <c r="N303" s="39">
        <v>42.739600000000003</v>
      </c>
      <c r="O303" s="39">
        <v>118.7073</v>
      </c>
      <c r="P303" s="39">
        <v>43.111499999999999</v>
      </c>
      <c r="Q303" s="39">
        <v>13.9962</v>
      </c>
      <c r="R303" s="39">
        <v>80.484800000000007</v>
      </c>
      <c r="S303" s="39">
        <v>73.940399999999997</v>
      </c>
      <c r="T303" s="39">
        <v>26.2453</v>
      </c>
      <c r="U303" s="39">
        <v>28.860600000000002</v>
      </c>
      <c r="V303" s="39">
        <v>80.993700000000004</v>
      </c>
      <c r="W303" s="39">
        <v>79.995999999999995</v>
      </c>
      <c r="X303" s="39">
        <v>71.547300000000007</v>
      </c>
      <c r="Y303" s="39">
        <v>34.923400000000001</v>
      </c>
      <c r="Z303" s="39">
        <v>48.922199999999997</v>
      </c>
      <c r="AA303" s="39">
        <v>44.770499999999998</v>
      </c>
      <c r="AB303" s="39">
        <v>125.1819</v>
      </c>
      <c r="AC303" s="39">
        <v>72.302899999999994</v>
      </c>
      <c r="AD303" s="39">
        <v>32.149099999999997</v>
      </c>
      <c r="AE303" s="39" t="s">
        <v>11</v>
      </c>
      <c r="AF303" s="39">
        <v>55.494599999999998</v>
      </c>
      <c r="AG303" s="39">
        <v>23.313300000000002</v>
      </c>
      <c r="AH303" s="39">
        <v>165.16130000000001</v>
      </c>
      <c r="AI303" s="39">
        <v>13.6547</v>
      </c>
      <c r="AJ303" s="39">
        <v>8.1339000000000006</v>
      </c>
      <c r="AK303" s="39">
        <v>8.1725999999999992</v>
      </c>
      <c r="AL303" s="39">
        <v>14.4872</v>
      </c>
      <c r="AM303" s="39">
        <v>175.63290000000001</v>
      </c>
      <c r="AN303" s="39">
        <v>779.55460000000005</v>
      </c>
      <c r="AO303" s="39">
        <v>194.90960000000001</v>
      </c>
      <c r="AP303" s="39">
        <v>152.3108</v>
      </c>
      <c r="AQ303" s="39">
        <v>226.91139999999999</v>
      </c>
      <c r="AR303" s="39">
        <v>28.727</v>
      </c>
      <c r="AS303" s="39">
        <v>125.3625</v>
      </c>
      <c r="AT303" s="39">
        <v>19.874600000000001</v>
      </c>
      <c r="AU303" s="39">
        <v>54.33</v>
      </c>
      <c r="AV303" s="39">
        <v>70.4452</v>
      </c>
      <c r="AW303" s="39">
        <v>54.273800000000001</v>
      </c>
      <c r="AX303" s="39">
        <v>14.0501</v>
      </c>
      <c r="AY303" s="39">
        <v>93.020499999999998</v>
      </c>
    </row>
    <row r="304" spans="1:51" x14ac:dyDescent="0.25">
      <c r="A304" s="43">
        <v>42824</v>
      </c>
      <c r="B304" s="39">
        <v>2726.0243</v>
      </c>
      <c r="C304" s="39">
        <v>55.524999999999999</v>
      </c>
      <c r="D304" s="39">
        <v>37.826999999999998</v>
      </c>
      <c r="E304" s="39">
        <v>305.17660000000001</v>
      </c>
      <c r="F304" s="39">
        <v>349.0258</v>
      </c>
      <c r="G304" s="39">
        <v>70.031700000000001</v>
      </c>
      <c r="H304" s="39">
        <v>93.889799999999994</v>
      </c>
      <c r="I304" s="39">
        <v>33.323900000000002</v>
      </c>
      <c r="J304" s="39">
        <v>35.075499999999998</v>
      </c>
      <c r="K304" s="39">
        <v>46.049300000000002</v>
      </c>
      <c r="L304" s="39">
        <v>397.60120000000001</v>
      </c>
      <c r="M304" s="39">
        <v>46.467700000000001</v>
      </c>
      <c r="N304" s="39">
        <v>38.5304</v>
      </c>
      <c r="O304" s="39">
        <v>115.5731</v>
      </c>
      <c r="P304" s="39">
        <v>41.1845</v>
      </c>
      <c r="Q304" s="39">
        <v>14.3665</v>
      </c>
      <c r="R304" s="39">
        <v>82.802999999999997</v>
      </c>
      <c r="S304" s="39">
        <v>72.867800000000003</v>
      </c>
      <c r="T304" s="39">
        <v>24.9998</v>
      </c>
      <c r="U304" s="39">
        <v>28.267600000000002</v>
      </c>
      <c r="V304" s="39">
        <v>79.0381</v>
      </c>
      <c r="W304" s="39">
        <v>79.153899999999993</v>
      </c>
      <c r="X304" s="39">
        <v>71.476699999999994</v>
      </c>
      <c r="Y304" s="39">
        <v>34.640999999999998</v>
      </c>
      <c r="Z304" s="39">
        <v>45.973500000000001</v>
      </c>
      <c r="AA304" s="39">
        <v>44.816699999999997</v>
      </c>
      <c r="AB304" s="39">
        <v>126.3635</v>
      </c>
      <c r="AC304" s="39">
        <v>71.2119</v>
      </c>
      <c r="AD304" s="39">
        <v>31.008199999999999</v>
      </c>
      <c r="AE304" s="39" t="s">
        <v>11</v>
      </c>
      <c r="AF304" s="39">
        <v>53.850299999999997</v>
      </c>
      <c r="AG304" s="39">
        <v>22.4176</v>
      </c>
      <c r="AH304" s="39">
        <v>163.99809999999999</v>
      </c>
      <c r="AI304" s="39">
        <v>13.4665</v>
      </c>
      <c r="AJ304" s="39">
        <v>8.2062000000000008</v>
      </c>
      <c r="AK304" s="39">
        <v>8.2545000000000002</v>
      </c>
      <c r="AL304" s="39">
        <v>14.436299999999999</v>
      </c>
      <c r="AM304" s="39">
        <v>175.63290000000001</v>
      </c>
      <c r="AN304" s="39">
        <v>781.77350000000001</v>
      </c>
      <c r="AO304" s="39">
        <v>195.54220000000001</v>
      </c>
      <c r="AP304" s="39">
        <v>152.7217</v>
      </c>
      <c r="AQ304" s="39">
        <v>226.2627</v>
      </c>
      <c r="AR304" s="39">
        <v>29.145199999999999</v>
      </c>
      <c r="AS304" s="39">
        <v>120.2015</v>
      </c>
      <c r="AT304" s="39">
        <v>19.341799999999999</v>
      </c>
      <c r="AU304" s="39">
        <v>54.621000000000002</v>
      </c>
      <c r="AV304" s="39">
        <v>69.304100000000005</v>
      </c>
      <c r="AW304" s="39">
        <v>53.404800000000002</v>
      </c>
      <c r="AX304" s="39">
        <v>13.873699999999999</v>
      </c>
      <c r="AY304" s="39">
        <v>92.409000000000006</v>
      </c>
    </row>
    <row r="305" spans="1:51" x14ac:dyDescent="0.25">
      <c r="A305" s="43">
        <v>42825</v>
      </c>
      <c r="B305" s="39">
        <v>2732.6633999999999</v>
      </c>
      <c r="C305" s="39">
        <v>55.5946</v>
      </c>
      <c r="D305" s="39">
        <v>38.283200000000001</v>
      </c>
      <c r="E305" s="39">
        <v>300.77199999999999</v>
      </c>
      <c r="F305" s="39">
        <v>355.44170000000003</v>
      </c>
      <c r="G305" s="39">
        <v>70.678200000000004</v>
      </c>
      <c r="H305" s="39">
        <v>95.096699999999998</v>
      </c>
      <c r="I305" s="39">
        <v>34.175400000000003</v>
      </c>
      <c r="J305" s="39">
        <v>33.811900000000001</v>
      </c>
      <c r="K305" s="39">
        <v>46.016800000000003</v>
      </c>
      <c r="L305" s="39">
        <v>400.08510000000001</v>
      </c>
      <c r="M305" s="39">
        <v>47.1004</v>
      </c>
      <c r="N305" s="39">
        <v>39.933399999999999</v>
      </c>
      <c r="O305" s="39">
        <v>115.1814</v>
      </c>
      <c r="P305" s="39">
        <v>40.220999999999997</v>
      </c>
      <c r="Q305" s="39">
        <v>14.599299999999999</v>
      </c>
      <c r="R305" s="39">
        <v>80.855699999999999</v>
      </c>
      <c r="S305" s="39">
        <v>74.754199999999997</v>
      </c>
      <c r="T305" s="39">
        <v>24.569600000000001</v>
      </c>
      <c r="U305" s="39">
        <v>29.631599999999999</v>
      </c>
      <c r="V305" s="39">
        <v>80.341800000000006</v>
      </c>
      <c r="W305" s="39">
        <v>79.635099999999994</v>
      </c>
      <c r="X305" s="39">
        <v>71.935599999999994</v>
      </c>
      <c r="Y305" s="39">
        <v>34.970500000000001</v>
      </c>
      <c r="Z305" s="39">
        <v>45.3703</v>
      </c>
      <c r="AA305" s="39">
        <v>45.417299999999997</v>
      </c>
      <c r="AB305" s="39">
        <v>124.6649</v>
      </c>
      <c r="AC305" s="39">
        <v>71.373599999999996</v>
      </c>
      <c r="AD305" s="39">
        <v>31.109100000000002</v>
      </c>
      <c r="AE305" s="39" t="s">
        <v>11</v>
      </c>
      <c r="AF305" s="39">
        <v>53.932499999999997</v>
      </c>
      <c r="AG305" s="39">
        <v>22.535399999999999</v>
      </c>
      <c r="AH305" s="39">
        <v>164.38589999999999</v>
      </c>
      <c r="AI305" s="39">
        <v>13.6129</v>
      </c>
      <c r="AJ305" s="39">
        <v>8.2350999999999992</v>
      </c>
      <c r="AK305" s="39">
        <v>8.2545000000000002</v>
      </c>
      <c r="AL305" s="39">
        <v>14.6145</v>
      </c>
      <c r="AM305" s="39">
        <v>176.3732</v>
      </c>
      <c r="AN305" s="39">
        <v>794.34690000000001</v>
      </c>
      <c r="AO305" s="39">
        <v>200.68180000000001</v>
      </c>
      <c r="AP305" s="39">
        <v>150.25620000000001</v>
      </c>
      <c r="AQ305" s="39">
        <v>225.9383</v>
      </c>
      <c r="AR305" s="39">
        <v>29.7987</v>
      </c>
      <c r="AS305" s="39">
        <v>119.2026</v>
      </c>
      <c r="AT305" s="39">
        <v>19.5549</v>
      </c>
      <c r="AU305" s="39">
        <v>56.283700000000003</v>
      </c>
      <c r="AV305" s="39">
        <v>69.836600000000004</v>
      </c>
      <c r="AW305" s="39">
        <v>54.1158</v>
      </c>
      <c r="AX305" s="39">
        <v>13.873699999999999</v>
      </c>
      <c r="AY305" s="39">
        <v>92.103200000000001</v>
      </c>
    </row>
    <row r="306" spans="1:51" x14ac:dyDescent="0.25">
      <c r="A306" s="43">
        <v>42830</v>
      </c>
      <c r="B306" s="39">
        <v>2732.6633999999999</v>
      </c>
      <c r="C306" s="39">
        <v>56.988</v>
      </c>
      <c r="D306" s="39">
        <v>38.988300000000002</v>
      </c>
      <c r="E306" s="39">
        <v>304.54739999999998</v>
      </c>
      <c r="F306" s="39">
        <v>383.67169999999999</v>
      </c>
      <c r="G306" s="39">
        <v>73.135000000000005</v>
      </c>
      <c r="H306" s="39">
        <v>96.886300000000006</v>
      </c>
      <c r="I306" s="39">
        <v>34.232199999999999</v>
      </c>
      <c r="J306" s="39">
        <v>34.960599999999999</v>
      </c>
      <c r="K306" s="39">
        <v>46.699300000000001</v>
      </c>
      <c r="L306" s="39">
        <v>403.45609999999999</v>
      </c>
      <c r="M306" s="39">
        <v>51.810400000000001</v>
      </c>
      <c r="N306" s="39">
        <v>40.149299999999997</v>
      </c>
      <c r="O306" s="39">
        <v>116.435</v>
      </c>
      <c r="P306" s="39">
        <v>41.341299999999997</v>
      </c>
      <c r="Q306" s="39">
        <v>14.5358</v>
      </c>
      <c r="R306" s="39">
        <v>88.922799999999995</v>
      </c>
      <c r="S306" s="39">
        <v>75.382999999999996</v>
      </c>
      <c r="T306" s="39">
        <v>25.113</v>
      </c>
      <c r="U306" s="39">
        <v>29.631599999999999</v>
      </c>
      <c r="V306" s="39">
        <v>81.727000000000004</v>
      </c>
      <c r="W306" s="39">
        <v>80.537300000000002</v>
      </c>
      <c r="X306" s="39">
        <v>75.253500000000003</v>
      </c>
      <c r="Y306" s="39">
        <v>35.488199999999999</v>
      </c>
      <c r="Z306" s="39">
        <v>45.638399999999997</v>
      </c>
      <c r="AA306" s="39">
        <v>45.971699999999998</v>
      </c>
      <c r="AB306" s="39">
        <v>130.35159999999999</v>
      </c>
      <c r="AC306" s="39">
        <v>72.383700000000005</v>
      </c>
      <c r="AD306" s="39">
        <v>31.624099999999999</v>
      </c>
      <c r="AE306" s="39" t="s">
        <v>11</v>
      </c>
      <c r="AF306" s="39">
        <v>59.358600000000003</v>
      </c>
      <c r="AG306" s="39">
        <v>23.0304</v>
      </c>
      <c r="AH306" s="39">
        <v>164.9674</v>
      </c>
      <c r="AI306" s="39">
        <v>14.072900000000001</v>
      </c>
      <c r="AJ306" s="39">
        <v>8.3072999999999997</v>
      </c>
      <c r="AK306" s="39">
        <v>8.32</v>
      </c>
      <c r="AL306" s="39">
        <v>14.894600000000001</v>
      </c>
      <c r="AM306" s="39">
        <v>178.40899999999999</v>
      </c>
      <c r="AN306" s="39">
        <v>802.11289999999997</v>
      </c>
      <c r="AO306" s="39">
        <v>200.68180000000001</v>
      </c>
      <c r="AP306" s="39">
        <v>152.4477</v>
      </c>
      <c r="AQ306" s="39">
        <v>228.209</v>
      </c>
      <c r="AR306" s="39">
        <v>29.720300000000002</v>
      </c>
      <c r="AS306" s="39">
        <v>121.6999</v>
      </c>
      <c r="AT306" s="39">
        <v>19.768000000000001</v>
      </c>
      <c r="AU306" s="39">
        <v>57.572299999999998</v>
      </c>
      <c r="AV306" s="39">
        <v>71.129900000000006</v>
      </c>
      <c r="AW306" s="39">
        <v>55.774799999999999</v>
      </c>
      <c r="AX306" s="39">
        <v>14.069699999999999</v>
      </c>
      <c r="AY306" s="39">
        <v>101.3518</v>
      </c>
    </row>
    <row r="307" spans="1:51" x14ac:dyDescent="0.25">
      <c r="A307" s="43">
        <v>42831</v>
      </c>
      <c r="B307" s="39">
        <v>2760.5477000000001</v>
      </c>
      <c r="C307" s="39">
        <v>57.057600000000001</v>
      </c>
      <c r="D307" s="39">
        <v>39.403100000000002</v>
      </c>
      <c r="E307" s="39">
        <v>307.6936</v>
      </c>
      <c r="F307" s="39">
        <v>375.33100000000002</v>
      </c>
      <c r="G307" s="39">
        <v>71.790300000000002</v>
      </c>
      <c r="H307" s="39">
        <v>97.344099999999997</v>
      </c>
      <c r="I307" s="39">
        <v>34.061900000000001</v>
      </c>
      <c r="J307" s="39">
        <v>36.262500000000003</v>
      </c>
      <c r="K307" s="39">
        <v>48.096699999999998</v>
      </c>
      <c r="L307" s="39">
        <v>403.45609999999999</v>
      </c>
      <c r="M307" s="39">
        <v>51.247999999999998</v>
      </c>
      <c r="N307" s="39">
        <v>39.933399999999999</v>
      </c>
      <c r="O307" s="39">
        <v>116.5917</v>
      </c>
      <c r="P307" s="39">
        <v>41.520600000000002</v>
      </c>
      <c r="Q307" s="39">
        <v>14.4194</v>
      </c>
      <c r="R307" s="39">
        <v>97.824299999999994</v>
      </c>
      <c r="S307" s="39">
        <v>75.087100000000007</v>
      </c>
      <c r="T307" s="39">
        <v>25.815000000000001</v>
      </c>
      <c r="U307" s="39">
        <v>29.631599999999999</v>
      </c>
      <c r="V307" s="39">
        <v>81.156599999999997</v>
      </c>
      <c r="W307" s="39">
        <v>80.537300000000002</v>
      </c>
      <c r="X307" s="39">
        <v>78.430199999999999</v>
      </c>
      <c r="Y307" s="39">
        <v>35.299900000000001</v>
      </c>
      <c r="Z307" s="39">
        <v>46.107500000000002</v>
      </c>
      <c r="AA307" s="39">
        <v>46.017899999999997</v>
      </c>
      <c r="AB307" s="39">
        <v>131.38560000000001</v>
      </c>
      <c r="AC307" s="39">
        <v>71.636200000000002</v>
      </c>
      <c r="AD307" s="39">
        <v>31.593800000000002</v>
      </c>
      <c r="AE307" s="39" t="s">
        <v>11</v>
      </c>
      <c r="AF307" s="39">
        <v>59.851900000000001</v>
      </c>
      <c r="AG307" s="39">
        <v>22.9833</v>
      </c>
      <c r="AH307" s="39">
        <v>164.5797</v>
      </c>
      <c r="AI307" s="39">
        <v>14.0938</v>
      </c>
      <c r="AJ307" s="39">
        <v>8.3216999999999999</v>
      </c>
      <c r="AK307" s="39">
        <v>8.3527000000000005</v>
      </c>
      <c r="AL307" s="39">
        <v>14.996499999999999</v>
      </c>
      <c r="AM307" s="39">
        <v>179.14930000000001</v>
      </c>
      <c r="AN307" s="39">
        <v>799.52419999999995</v>
      </c>
      <c r="AO307" s="39">
        <v>203.76560000000001</v>
      </c>
      <c r="AP307" s="39">
        <v>153.40649999999999</v>
      </c>
      <c r="AQ307" s="39">
        <v>227.56020000000001</v>
      </c>
      <c r="AR307" s="39">
        <v>30.8443</v>
      </c>
      <c r="AS307" s="39">
        <v>122.69880000000001</v>
      </c>
      <c r="AT307" s="39">
        <v>20.034400000000002</v>
      </c>
      <c r="AU307" s="39">
        <v>59.9833</v>
      </c>
      <c r="AV307" s="39">
        <v>71.358099999999993</v>
      </c>
      <c r="AW307" s="39">
        <v>55.8538</v>
      </c>
      <c r="AX307" s="39">
        <v>14.148</v>
      </c>
      <c r="AY307" s="39">
        <v>100.2817</v>
      </c>
    </row>
    <row r="308" spans="1:51" x14ac:dyDescent="0.25">
      <c r="A308" s="43">
        <v>42832</v>
      </c>
      <c r="B308" s="39">
        <v>2761.8755000000001</v>
      </c>
      <c r="C308" s="39">
        <v>56.988</v>
      </c>
      <c r="D308" s="39">
        <v>39.444600000000001</v>
      </c>
      <c r="E308" s="39">
        <v>307.0643</v>
      </c>
      <c r="F308" s="39">
        <v>366.66950000000003</v>
      </c>
      <c r="G308" s="39">
        <v>71.479900000000001</v>
      </c>
      <c r="H308" s="39">
        <v>97.677000000000007</v>
      </c>
      <c r="I308" s="39">
        <v>34.061900000000001</v>
      </c>
      <c r="J308" s="39">
        <v>35.152099999999997</v>
      </c>
      <c r="K308" s="39">
        <v>47.771700000000003</v>
      </c>
      <c r="L308" s="39">
        <v>403.45609999999999</v>
      </c>
      <c r="M308" s="39">
        <v>51.669800000000002</v>
      </c>
      <c r="N308" s="39">
        <v>39.933399999999999</v>
      </c>
      <c r="O308" s="39">
        <v>118.0021</v>
      </c>
      <c r="P308" s="39">
        <v>41.632599999999996</v>
      </c>
      <c r="Q308" s="39">
        <v>13.975099999999999</v>
      </c>
      <c r="R308" s="39">
        <v>107.65309999999999</v>
      </c>
      <c r="S308" s="39">
        <v>73.829499999999996</v>
      </c>
      <c r="T308" s="39">
        <v>25.475300000000001</v>
      </c>
      <c r="U308" s="39">
        <v>29.631599999999999</v>
      </c>
      <c r="V308" s="39">
        <v>81.319599999999994</v>
      </c>
      <c r="W308" s="39">
        <v>80.898200000000003</v>
      </c>
      <c r="X308" s="39">
        <v>78.218500000000006</v>
      </c>
      <c r="Y308" s="39">
        <v>35.605899999999998</v>
      </c>
      <c r="Z308" s="39">
        <v>45.3033</v>
      </c>
      <c r="AA308" s="39">
        <v>45.694499999999998</v>
      </c>
      <c r="AB308" s="39">
        <v>130.57320000000001</v>
      </c>
      <c r="AC308" s="39">
        <v>71.272599999999997</v>
      </c>
      <c r="AD308" s="39">
        <v>31.220199999999998</v>
      </c>
      <c r="AE308" s="39" t="s">
        <v>11</v>
      </c>
      <c r="AF308" s="39">
        <v>60.838500000000003</v>
      </c>
      <c r="AG308" s="39">
        <v>23.101199999999999</v>
      </c>
      <c r="AH308" s="39">
        <v>164.77359999999999</v>
      </c>
      <c r="AI308" s="39">
        <v>13.9893</v>
      </c>
      <c r="AJ308" s="39">
        <v>8.3216999999999999</v>
      </c>
      <c r="AK308" s="39">
        <v>8.3855000000000004</v>
      </c>
      <c r="AL308" s="39">
        <v>15.251099999999999</v>
      </c>
      <c r="AM308" s="39">
        <v>179.14930000000001</v>
      </c>
      <c r="AN308" s="39">
        <v>797.30539999999996</v>
      </c>
      <c r="AO308" s="39">
        <v>203.0539</v>
      </c>
      <c r="AP308" s="39">
        <v>154.77619999999999</v>
      </c>
      <c r="AQ308" s="39">
        <v>228.69560000000001</v>
      </c>
      <c r="AR308" s="39">
        <v>30.8443</v>
      </c>
      <c r="AS308" s="39">
        <v>121.6999</v>
      </c>
      <c r="AT308" s="39">
        <v>20.6738</v>
      </c>
      <c r="AU308" s="39">
        <v>62.020099999999999</v>
      </c>
      <c r="AV308" s="39">
        <v>70.977800000000002</v>
      </c>
      <c r="AW308" s="39">
        <v>56.011800000000001</v>
      </c>
      <c r="AX308" s="39">
        <v>13.8933</v>
      </c>
      <c r="AY308" s="39">
        <v>99.2881</v>
      </c>
    </row>
    <row r="309" spans="1:51" x14ac:dyDescent="0.25">
      <c r="A309" s="43">
        <v>42835</v>
      </c>
      <c r="B309" s="39">
        <v>2735.319</v>
      </c>
      <c r="C309" s="39">
        <v>56.082299999999996</v>
      </c>
      <c r="D309" s="39">
        <v>39.569000000000003</v>
      </c>
      <c r="E309" s="39">
        <v>306.43509999999998</v>
      </c>
      <c r="F309" s="39">
        <v>403.24029999999999</v>
      </c>
      <c r="G309" s="39">
        <v>70.419600000000003</v>
      </c>
      <c r="H309" s="39">
        <v>99.799499999999995</v>
      </c>
      <c r="I309" s="39">
        <v>34.289000000000001</v>
      </c>
      <c r="J309" s="39">
        <v>35.688200000000002</v>
      </c>
      <c r="K309" s="39">
        <v>46.536799999999999</v>
      </c>
      <c r="L309" s="39">
        <v>403.8109</v>
      </c>
      <c r="M309" s="39">
        <v>54.552100000000003</v>
      </c>
      <c r="N309" s="39">
        <v>38.854100000000003</v>
      </c>
      <c r="O309" s="39">
        <v>116.90519999999999</v>
      </c>
      <c r="P309" s="39">
        <v>41.610199999999999</v>
      </c>
      <c r="Q309" s="39">
        <v>14.408799999999999</v>
      </c>
      <c r="R309" s="39">
        <v>118.4092</v>
      </c>
      <c r="S309" s="39">
        <v>70.796400000000006</v>
      </c>
      <c r="T309" s="39">
        <v>26.494399999999999</v>
      </c>
      <c r="U309" s="39">
        <v>29.631599999999999</v>
      </c>
      <c r="V309" s="39">
        <v>79.445499999999996</v>
      </c>
      <c r="W309" s="39">
        <v>80.417000000000002</v>
      </c>
      <c r="X309" s="39">
        <v>81.112799999999993</v>
      </c>
      <c r="Y309" s="39">
        <v>34.4527</v>
      </c>
      <c r="Z309" s="39">
        <v>43.560899999999997</v>
      </c>
      <c r="AA309" s="39">
        <v>45.417299999999997</v>
      </c>
      <c r="AB309" s="39">
        <v>126.3635</v>
      </c>
      <c r="AC309" s="39">
        <v>68.262500000000003</v>
      </c>
      <c r="AD309" s="39">
        <v>30.584099999999999</v>
      </c>
      <c r="AE309" s="39" t="s">
        <v>11</v>
      </c>
      <c r="AF309" s="39">
        <v>66.922300000000007</v>
      </c>
      <c r="AG309" s="39">
        <v>23.0776</v>
      </c>
      <c r="AH309" s="39">
        <v>163.41659999999999</v>
      </c>
      <c r="AI309" s="39">
        <v>14.0311</v>
      </c>
      <c r="AJ309" s="39">
        <v>8.2205999999999992</v>
      </c>
      <c r="AK309" s="39">
        <v>8.4018999999999995</v>
      </c>
      <c r="AL309" s="39">
        <v>15.1492</v>
      </c>
      <c r="AM309" s="39">
        <v>181.37020000000001</v>
      </c>
      <c r="AN309" s="39">
        <v>792.86770000000001</v>
      </c>
      <c r="AO309" s="39">
        <v>200.8399</v>
      </c>
      <c r="AP309" s="39">
        <v>155.73500000000001</v>
      </c>
      <c r="AQ309" s="39">
        <v>229.6688</v>
      </c>
      <c r="AR309" s="39">
        <v>30.792000000000002</v>
      </c>
      <c r="AS309" s="39">
        <v>121.2004</v>
      </c>
      <c r="AT309" s="39">
        <v>20.567299999999999</v>
      </c>
      <c r="AU309" s="39">
        <v>62.020099999999999</v>
      </c>
      <c r="AV309" s="39">
        <v>70.4452</v>
      </c>
      <c r="AW309" s="39">
        <v>55.8538</v>
      </c>
      <c r="AX309" s="39">
        <v>13.6777</v>
      </c>
      <c r="AY309" s="39">
        <v>104.10339999999999</v>
      </c>
    </row>
    <row r="310" spans="1:51" x14ac:dyDescent="0.25">
      <c r="A310" s="43">
        <v>42836</v>
      </c>
      <c r="B310" s="39">
        <v>2748.5972999999999</v>
      </c>
      <c r="C310" s="39">
        <v>58.799300000000002</v>
      </c>
      <c r="D310" s="39">
        <v>43.509300000000003</v>
      </c>
      <c r="E310" s="39">
        <v>317.13200000000001</v>
      </c>
      <c r="F310" s="39">
        <v>412.54329999999999</v>
      </c>
      <c r="G310" s="39">
        <v>68.531800000000004</v>
      </c>
      <c r="H310" s="39">
        <v>100.4654</v>
      </c>
      <c r="I310" s="39">
        <v>34.289000000000001</v>
      </c>
      <c r="J310" s="39">
        <v>37.181600000000003</v>
      </c>
      <c r="K310" s="39">
        <v>46.796799999999998</v>
      </c>
      <c r="L310" s="39">
        <v>402.21409999999997</v>
      </c>
      <c r="M310" s="39">
        <v>56.801600000000001</v>
      </c>
      <c r="N310" s="39">
        <v>38.6922</v>
      </c>
      <c r="O310" s="39">
        <v>116.98350000000001</v>
      </c>
      <c r="P310" s="39">
        <v>42.618600000000001</v>
      </c>
      <c r="Q310" s="39">
        <v>14.504</v>
      </c>
      <c r="R310" s="39">
        <v>130.27789999999999</v>
      </c>
      <c r="S310" s="39">
        <v>72.054000000000002</v>
      </c>
      <c r="T310" s="39">
        <v>29.143799999999999</v>
      </c>
      <c r="U310" s="39">
        <v>29.631599999999999</v>
      </c>
      <c r="V310" s="39">
        <v>78.793599999999998</v>
      </c>
      <c r="W310" s="39">
        <v>80.597499999999997</v>
      </c>
      <c r="X310" s="39">
        <v>78.359700000000004</v>
      </c>
      <c r="Y310" s="39">
        <v>34.4527</v>
      </c>
      <c r="Z310" s="39">
        <v>44.097000000000001</v>
      </c>
      <c r="AA310" s="39">
        <v>45.186300000000003</v>
      </c>
      <c r="AB310" s="39">
        <v>126.5851</v>
      </c>
      <c r="AC310" s="39">
        <v>68.484700000000004</v>
      </c>
      <c r="AD310" s="39">
        <v>30.816299999999998</v>
      </c>
      <c r="AE310" s="39" t="s">
        <v>11</v>
      </c>
      <c r="AF310" s="39">
        <v>71.772999999999996</v>
      </c>
      <c r="AG310" s="39">
        <v>22.9833</v>
      </c>
      <c r="AH310" s="39">
        <v>163.02889999999999</v>
      </c>
      <c r="AI310" s="39">
        <v>13.821999999999999</v>
      </c>
      <c r="AJ310" s="39">
        <v>8.2639999999999993</v>
      </c>
      <c r="AK310" s="39">
        <v>8.4510000000000005</v>
      </c>
      <c r="AL310" s="39">
        <v>15.123799999999999</v>
      </c>
      <c r="AM310" s="39">
        <v>182.85069999999999</v>
      </c>
      <c r="AN310" s="39">
        <v>794.71669999999995</v>
      </c>
      <c r="AO310" s="39">
        <v>201.78880000000001</v>
      </c>
      <c r="AP310" s="39">
        <v>159.8441</v>
      </c>
      <c r="AQ310" s="39">
        <v>229.34440000000001</v>
      </c>
      <c r="AR310" s="39">
        <v>30.739699999999999</v>
      </c>
      <c r="AS310" s="39">
        <v>120.70099999999999</v>
      </c>
      <c r="AT310" s="39">
        <v>20.354099999999999</v>
      </c>
      <c r="AU310" s="39">
        <v>62.020099999999999</v>
      </c>
      <c r="AV310" s="39">
        <v>71.053799999999995</v>
      </c>
      <c r="AW310" s="39">
        <v>55.774799999999999</v>
      </c>
      <c r="AX310" s="39">
        <v>13.6973</v>
      </c>
      <c r="AY310" s="39">
        <v>108.9188</v>
      </c>
    </row>
    <row r="311" spans="1:51" x14ac:dyDescent="0.25">
      <c r="A311" s="43">
        <v>42837</v>
      </c>
      <c r="B311" s="39">
        <v>2791.0877</v>
      </c>
      <c r="C311" s="39">
        <v>60.401699999999998</v>
      </c>
      <c r="D311" s="39">
        <v>47.864400000000003</v>
      </c>
      <c r="E311" s="39">
        <v>310.21050000000002</v>
      </c>
      <c r="F311" s="39">
        <v>392.33319999999998</v>
      </c>
      <c r="G311" s="39">
        <v>68.997299999999996</v>
      </c>
      <c r="H311" s="39">
        <v>98.800700000000006</v>
      </c>
      <c r="I311" s="39">
        <v>34.289000000000001</v>
      </c>
      <c r="J311" s="39">
        <v>37.219799999999999</v>
      </c>
      <c r="K311" s="39">
        <v>48.941600000000001</v>
      </c>
      <c r="L311" s="39">
        <v>400.08510000000001</v>
      </c>
      <c r="M311" s="39">
        <v>51.740099999999998</v>
      </c>
      <c r="N311" s="39">
        <v>38.638300000000001</v>
      </c>
      <c r="O311" s="39">
        <v>119.4909</v>
      </c>
      <c r="P311" s="39">
        <v>42.013599999999997</v>
      </c>
      <c r="Q311" s="39">
        <v>14.408799999999999</v>
      </c>
      <c r="R311" s="39">
        <v>131.6688</v>
      </c>
      <c r="S311" s="39">
        <v>72.201999999999998</v>
      </c>
      <c r="T311" s="39">
        <v>32.064999999999998</v>
      </c>
      <c r="U311" s="39">
        <v>29.631599999999999</v>
      </c>
      <c r="V311" s="39">
        <v>79.364000000000004</v>
      </c>
      <c r="W311" s="39">
        <v>80.176400000000001</v>
      </c>
      <c r="X311" s="39">
        <v>78.324399999999997</v>
      </c>
      <c r="Y311" s="39">
        <v>34.735100000000003</v>
      </c>
      <c r="Z311" s="39">
        <v>43.761899999999997</v>
      </c>
      <c r="AA311" s="39">
        <v>45.093899999999998</v>
      </c>
      <c r="AB311" s="39">
        <v>124.59099999999999</v>
      </c>
      <c r="AC311" s="39">
        <v>68.464500000000001</v>
      </c>
      <c r="AD311" s="39">
        <v>30.311499999999999</v>
      </c>
      <c r="AE311" s="39" t="s">
        <v>11</v>
      </c>
      <c r="AF311" s="39">
        <v>64.6203</v>
      </c>
      <c r="AG311" s="39">
        <v>23.0304</v>
      </c>
      <c r="AH311" s="39">
        <v>162.2535</v>
      </c>
      <c r="AI311" s="39">
        <v>13.6965</v>
      </c>
      <c r="AJ311" s="39">
        <v>8.3795000000000002</v>
      </c>
      <c r="AK311" s="39">
        <v>8.4018999999999995</v>
      </c>
      <c r="AL311" s="39">
        <v>15.0983</v>
      </c>
      <c r="AM311" s="39">
        <v>184.88650000000001</v>
      </c>
      <c r="AN311" s="39">
        <v>790.27909999999997</v>
      </c>
      <c r="AO311" s="39">
        <v>202.5795</v>
      </c>
      <c r="AP311" s="39">
        <v>161.62469999999999</v>
      </c>
      <c r="AQ311" s="39">
        <v>225.9383</v>
      </c>
      <c r="AR311" s="39">
        <v>30.922699999999999</v>
      </c>
      <c r="AS311" s="39">
        <v>119.2026</v>
      </c>
      <c r="AT311" s="39">
        <v>19.981200000000001</v>
      </c>
      <c r="AU311" s="39">
        <v>62.020099999999999</v>
      </c>
      <c r="AV311" s="39">
        <v>70.369200000000006</v>
      </c>
      <c r="AW311" s="39">
        <v>55.774799999999999</v>
      </c>
      <c r="AX311" s="39">
        <v>13.736499999999999</v>
      </c>
      <c r="AY311" s="39">
        <v>99.899500000000003</v>
      </c>
    </row>
    <row r="312" spans="1:51" x14ac:dyDescent="0.25">
      <c r="A312" s="43">
        <v>42838</v>
      </c>
      <c r="B312" s="39">
        <v>2780.4650999999999</v>
      </c>
      <c r="C312" s="39">
        <v>59.217300000000002</v>
      </c>
      <c r="D312" s="39">
        <v>47.034799999999997</v>
      </c>
      <c r="E312" s="39">
        <v>310.21050000000002</v>
      </c>
      <c r="F312" s="39">
        <v>415.10969999999998</v>
      </c>
      <c r="G312" s="39">
        <v>69.126599999999996</v>
      </c>
      <c r="H312" s="39">
        <v>101.67230000000001</v>
      </c>
      <c r="I312" s="39">
        <v>34.686399999999999</v>
      </c>
      <c r="J312" s="39">
        <v>39.096200000000003</v>
      </c>
      <c r="K312" s="39">
        <v>49.039099999999998</v>
      </c>
      <c r="L312" s="39">
        <v>403.98829999999998</v>
      </c>
      <c r="M312" s="39">
        <v>53.708500000000001</v>
      </c>
      <c r="N312" s="39">
        <v>38.6922</v>
      </c>
      <c r="O312" s="39">
        <v>119.09910000000001</v>
      </c>
      <c r="P312" s="39">
        <v>42.416899999999998</v>
      </c>
      <c r="Q312" s="39">
        <v>14.1655</v>
      </c>
      <c r="R312" s="39">
        <v>131.6688</v>
      </c>
      <c r="S312" s="39">
        <v>73.607500000000002</v>
      </c>
      <c r="T312" s="39">
        <v>35.280500000000004</v>
      </c>
      <c r="U312" s="39">
        <v>29.631599999999999</v>
      </c>
      <c r="V312" s="39">
        <v>78.223299999999995</v>
      </c>
      <c r="W312" s="39">
        <v>80.176400000000001</v>
      </c>
      <c r="X312" s="39">
        <v>79.736199999999997</v>
      </c>
      <c r="Y312" s="39">
        <v>34.852800000000002</v>
      </c>
      <c r="Z312" s="39">
        <v>43.493899999999996</v>
      </c>
      <c r="AA312" s="39">
        <v>45.140099999999997</v>
      </c>
      <c r="AB312" s="39">
        <v>124.074</v>
      </c>
      <c r="AC312" s="39">
        <v>68.080600000000004</v>
      </c>
      <c r="AD312" s="39">
        <v>30.664899999999999</v>
      </c>
      <c r="AE312" s="39" t="s">
        <v>11</v>
      </c>
      <c r="AF312" s="39">
        <v>67.826700000000002</v>
      </c>
      <c r="AG312" s="39">
        <v>22.9833</v>
      </c>
      <c r="AH312" s="39">
        <v>161.47810000000001</v>
      </c>
      <c r="AI312" s="39">
        <v>13.675599999999999</v>
      </c>
      <c r="AJ312" s="39">
        <v>8.3795000000000002</v>
      </c>
      <c r="AK312" s="39">
        <v>8.5000999999999998</v>
      </c>
      <c r="AL312" s="39">
        <v>14.996499999999999</v>
      </c>
      <c r="AM312" s="39">
        <v>183.4059</v>
      </c>
      <c r="AN312" s="39">
        <v>791.01869999999997</v>
      </c>
      <c r="AO312" s="39">
        <v>201.2353</v>
      </c>
      <c r="AP312" s="39">
        <v>160.1181</v>
      </c>
      <c r="AQ312" s="39">
        <v>225.77610000000001</v>
      </c>
      <c r="AR312" s="39">
        <v>31.288599999999999</v>
      </c>
      <c r="AS312" s="39">
        <v>120.36799999999999</v>
      </c>
      <c r="AT312" s="39">
        <v>20.194299999999998</v>
      </c>
      <c r="AU312" s="39">
        <v>68.213800000000006</v>
      </c>
      <c r="AV312" s="39">
        <v>70.521299999999997</v>
      </c>
      <c r="AW312" s="39">
        <v>56.485799999999998</v>
      </c>
      <c r="AX312" s="39">
        <v>13.716900000000001</v>
      </c>
      <c r="AY312" s="39">
        <v>103.6448</v>
      </c>
    </row>
    <row r="313" spans="1:51" x14ac:dyDescent="0.25">
      <c r="A313" s="43">
        <v>42839</v>
      </c>
      <c r="B313" s="39">
        <v>2740.6302999999998</v>
      </c>
      <c r="C313" s="39">
        <v>57.893700000000003</v>
      </c>
      <c r="D313" s="39">
        <v>44.338799999999999</v>
      </c>
      <c r="E313" s="39">
        <v>301.40129999999999</v>
      </c>
      <c r="F313" s="39">
        <v>419.60079999999999</v>
      </c>
      <c r="G313" s="39">
        <v>68.376599999999996</v>
      </c>
      <c r="H313" s="39">
        <v>99.674700000000001</v>
      </c>
      <c r="I313" s="39">
        <v>33.664499999999997</v>
      </c>
      <c r="J313" s="39">
        <v>37.564500000000002</v>
      </c>
      <c r="K313" s="39">
        <v>46.3093</v>
      </c>
      <c r="L313" s="39">
        <v>397.42380000000003</v>
      </c>
      <c r="M313" s="39">
        <v>56.239199999999997</v>
      </c>
      <c r="N313" s="39">
        <v>38.206600000000002</v>
      </c>
      <c r="O313" s="39">
        <v>117.3753</v>
      </c>
      <c r="P313" s="39">
        <v>40.982799999999997</v>
      </c>
      <c r="Q313" s="39">
        <v>13.7</v>
      </c>
      <c r="R313" s="39">
        <v>128.97980000000001</v>
      </c>
      <c r="S313" s="39">
        <v>72.6828</v>
      </c>
      <c r="T313" s="39">
        <v>33.921799999999998</v>
      </c>
      <c r="U313" s="39">
        <v>29.631599999999999</v>
      </c>
      <c r="V313" s="39">
        <v>77.001000000000005</v>
      </c>
      <c r="W313" s="39">
        <v>79.454700000000003</v>
      </c>
      <c r="X313" s="39">
        <v>78.1126</v>
      </c>
      <c r="Y313" s="39">
        <v>33.864400000000003</v>
      </c>
      <c r="Z313" s="39">
        <v>42.689700000000002</v>
      </c>
      <c r="AA313" s="39">
        <v>45.0015</v>
      </c>
      <c r="AB313" s="39">
        <v>124.44329999999999</v>
      </c>
      <c r="AC313" s="39">
        <v>67.2928</v>
      </c>
      <c r="AD313" s="39">
        <v>29.9682</v>
      </c>
      <c r="AE313" s="39" t="s">
        <v>11</v>
      </c>
      <c r="AF313" s="39">
        <v>67.908900000000003</v>
      </c>
      <c r="AG313" s="39">
        <v>22.252600000000001</v>
      </c>
      <c r="AH313" s="39">
        <v>158.958</v>
      </c>
      <c r="AI313" s="39">
        <v>13.6965</v>
      </c>
      <c r="AJ313" s="39">
        <v>8.3506</v>
      </c>
      <c r="AK313" s="39">
        <v>8.4345999999999997</v>
      </c>
      <c r="AL313" s="39">
        <v>14.971</v>
      </c>
      <c r="AM313" s="39">
        <v>183.03579999999999</v>
      </c>
      <c r="AN313" s="39">
        <v>784.36210000000005</v>
      </c>
      <c r="AO313" s="39">
        <v>200.99809999999999</v>
      </c>
      <c r="AP313" s="39">
        <v>157.65260000000001</v>
      </c>
      <c r="AQ313" s="39">
        <v>223.18100000000001</v>
      </c>
      <c r="AR313" s="39">
        <v>30.5045</v>
      </c>
      <c r="AS313" s="39">
        <v>119.2026</v>
      </c>
      <c r="AT313" s="39">
        <v>19.6082</v>
      </c>
      <c r="AU313" s="39">
        <v>65.885999999999996</v>
      </c>
      <c r="AV313" s="39">
        <v>69.380200000000002</v>
      </c>
      <c r="AW313" s="39">
        <v>55.8538</v>
      </c>
      <c r="AX313" s="39">
        <v>13.383800000000001</v>
      </c>
      <c r="AY313" s="39">
        <v>101.0461</v>
      </c>
    </row>
    <row r="314" spans="1:51" x14ac:dyDescent="0.25">
      <c r="A314" s="43">
        <v>42842</v>
      </c>
      <c r="B314" s="39">
        <v>2730.0077000000001</v>
      </c>
      <c r="C314" s="39">
        <v>59.496000000000002</v>
      </c>
      <c r="D314" s="39">
        <v>43.716700000000003</v>
      </c>
      <c r="E314" s="39">
        <v>297.6259</v>
      </c>
      <c r="F314" s="39">
        <v>403.56110000000001</v>
      </c>
      <c r="G314" s="39">
        <v>68.299000000000007</v>
      </c>
      <c r="H314" s="39">
        <v>100.0908</v>
      </c>
      <c r="I314" s="39">
        <v>34.005099999999999</v>
      </c>
      <c r="J314" s="39">
        <v>38.215400000000002</v>
      </c>
      <c r="K314" s="39">
        <v>45.3994</v>
      </c>
      <c r="L314" s="39">
        <v>398.66570000000002</v>
      </c>
      <c r="M314" s="39">
        <v>53.497599999999998</v>
      </c>
      <c r="N314" s="39">
        <v>36.857500000000002</v>
      </c>
      <c r="O314" s="39">
        <v>115.9649</v>
      </c>
      <c r="P314" s="39">
        <v>39.3247</v>
      </c>
      <c r="Q314" s="39">
        <v>13.8058</v>
      </c>
      <c r="R314" s="39">
        <v>119.42910000000001</v>
      </c>
      <c r="S314" s="39">
        <v>70.944299999999998</v>
      </c>
      <c r="T314" s="39">
        <v>30.525099999999998</v>
      </c>
      <c r="U314" s="39">
        <v>29.631599999999999</v>
      </c>
      <c r="V314" s="39">
        <v>76.430700000000002</v>
      </c>
      <c r="W314" s="39">
        <v>78.793099999999995</v>
      </c>
      <c r="X314" s="39">
        <v>76.630099999999999</v>
      </c>
      <c r="Y314" s="39">
        <v>33.558500000000002</v>
      </c>
      <c r="Z314" s="39">
        <v>42.957700000000003</v>
      </c>
      <c r="AA314" s="39">
        <v>45.093899999999998</v>
      </c>
      <c r="AB314" s="39">
        <v>128.4314</v>
      </c>
      <c r="AC314" s="39">
        <v>66.262500000000003</v>
      </c>
      <c r="AD314" s="39">
        <v>29.745999999999999</v>
      </c>
      <c r="AE314" s="39" t="s">
        <v>11</v>
      </c>
      <c r="AF314" s="39">
        <v>62.976100000000002</v>
      </c>
      <c r="AG314" s="39">
        <v>21.851800000000001</v>
      </c>
      <c r="AH314" s="39">
        <v>159.53960000000001</v>
      </c>
      <c r="AI314" s="39">
        <v>13.592000000000001</v>
      </c>
      <c r="AJ314" s="39">
        <v>8.3795000000000002</v>
      </c>
      <c r="AK314" s="39">
        <v>8.4838000000000005</v>
      </c>
      <c r="AL314" s="39">
        <v>14.894600000000001</v>
      </c>
      <c r="AM314" s="39">
        <v>182.2955</v>
      </c>
      <c r="AN314" s="39">
        <v>787.32060000000001</v>
      </c>
      <c r="AO314" s="39">
        <v>202.26320000000001</v>
      </c>
      <c r="AP314" s="39">
        <v>157.9265</v>
      </c>
      <c r="AQ314" s="39">
        <v>223.66749999999999</v>
      </c>
      <c r="AR314" s="39">
        <v>29.4328</v>
      </c>
      <c r="AS314" s="39">
        <v>118.86969999999999</v>
      </c>
      <c r="AT314" s="39">
        <v>19.5016</v>
      </c>
      <c r="AU314" s="39">
        <v>63.2256</v>
      </c>
      <c r="AV314" s="39">
        <v>68.999799999999993</v>
      </c>
      <c r="AW314" s="39">
        <v>56.485799999999998</v>
      </c>
      <c r="AX314" s="39">
        <v>13.1487</v>
      </c>
      <c r="AY314" s="39">
        <v>95.924999999999997</v>
      </c>
    </row>
    <row r="315" spans="1:51" x14ac:dyDescent="0.25">
      <c r="A315" s="43">
        <v>42843</v>
      </c>
      <c r="B315" s="39">
        <v>2718.0572999999999</v>
      </c>
      <c r="C315" s="39">
        <v>59.426299999999998</v>
      </c>
      <c r="D315" s="39">
        <v>43.758200000000002</v>
      </c>
      <c r="E315" s="39">
        <v>293.85050000000001</v>
      </c>
      <c r="F315" s="39">
        <v>416.3929</v>
      </c>
      <c r="G315" s="39">
        <v>67.911100000000005</v>
      </c>
      <c r="H315" s="39">
        <v>99.133600000000001</v>
      </c>
      <c r="I315" s="39">
        <v>34.061900000000001</v>
      </c>
      <c r="J315" s="39">
        <v>37.181600000000003</v>
      </c>
      <c r="K315" s="39">
        <v>45.106900000000003</v>
      </c>
      <c r="L315" s="39">
        <v>401.85930000000002</v>
      </c>
      <c r="M315" s="39">
        <v>54.06</v>
      </c>
      <c r="N315" s="39">
        <v>37.451099999999997</v>
      </c>
      <c r="O315" s="39">
        <v>116.5917</v>
      </c>
      <c r="P315" s="39">
        <v>39.3919</v>
      </c>
      <c r="Q315" s="39">
        <v>13.6471</v>
      </c>
      <c r="R315" s="39">
        <v>120.0782</v>
      </c>
      <c r="S315" s="39">
        <v>71.240300000000005</v>
      </c>
      <c r="T315" s="39">
        <v>30.728899999999999</v>
      </c>
      <c r="U315" s="39">
        <v>29.631599999999999</v>
      </c>
      <c r="V315" s="39">
        <v>76.186199999999999</v>
      </c>
      <c r="W315" s="39">
        <v>79.394499999999994</v>
      </c>
      <c r="X315" s="39">
        <v>80.689300000000003</v>
      </c>
      <c r="Y315" s="39">
        <v>33.605499999999999</v>
      </c>
      <c r="Z315" s="39">
        <v>42.220500000000001</v>
      </c>
      <c r="AA315" s="39">
        <v>44.631900000000002</v>
      </c>
      <c r="AB315" s="39">
        <v>125.99420000000001</v>
      </c>
      <c r="AC315" s="39">
        <v>65.696799999999996</v>
      </c>
      <c r="AD315" s="39">
        <v>29.826799999999999</v>
      </c>
      <c r="AE315" s="39" t="s">
        <v>11</v>
      </c>
      <c r="AF315" s="39">
        <v>64.209299999999999</v>
      </c>
      <c r="AG315" s="39">
        <v>21.828199999999999</v>
      </c>
      <c r="AH315" s="39">
        <v>156.2441</v>
      </c>
      <c r="AI315" s="39">
        <v>13.3828</v>
      </c>
      <c r="AJ315" s="39">
        <v>8.2494999999999994</v>
      </c>
      <c r="AK315" s="39">
        <v>8.4018999999999995</v>
      </c>
      <c r="AL315" s="39">
        <v>14.767300000000001</v>
      </c>
      <c r="AM315" s="39">
        <v>177.6687</v>
      </c>
      <c r="AN315" s="39">
        <v>794.34690000000001</v>
      </c>
      <c r="AO315" s="39">
        <v>205.66329999999999</v>
      </c>
      <c r="AP315" s="39">
        <v>163.67930000000001</v>
      </c>
      <c r="AQ315" s="39">
        <v>221.39680000000001</v>
      </c>
      <c r="AR315" s="39">
        <v>30.190799999999999</v>
      </c>
      <c r="AS315" s="39">
        <v>116.7054</v>
      </c>
      <c r="AT315" s="39">
        <v>19.4483</v>
      </c>
      <c r="AU315" s="39">
        <v>63.599699999999999</v>
      </c>
      <c r="AV315" s="39">
        <v>67.782600000000002</v>
      </c>
      <c r="AW315" s="39">
        <v>56.248800000000003</v>
      </c>
      <c r="AX315" s="39">
        <v>12.854699999999999</v>
      </c>
      <c r="AY315" s="39">
        <v>94.778400000000005</v>
      </c>
    </row>
    <row r="316" spans="1:51" x14ac:dyDescent="0.25">
      <c r="A316" s="43">
        <v>42844</v>
      </c>
      <c r="B316" s="39">
        <v>2726.0243</v>
      </c>
      <c r="C316" s="39">
        <v>60.889400000000002</v>
      </c>
      <c r="D316" s="39">
        <v>42.513800000000003</v>
      </c>
      <c r="E316" s="39">
        <v>288.18740000000003</v>
      </c>
      <c r="F316" s="39">
        <v>426.01679999999999</v>
      </c>
      <c r="G316" s="39">
        <v>65.583600000000004</v>
      </c>
      <c r="H316" s="39">
        <v>100.7983</v>
      </c>
      <c r="I316" s="39">
        <v>34.175400000000003</v>
      </c>
      <c r="J316" s="39">
        <v>35.037199999999999</v>
      </c>
      <c r="K316" s="39">
        <v>45.951799999999999</v>
      </c>
      <c r="L316" s="39">
        <v>403.45609999999999</v>
      </c>
      <c r="M316" s="39">
        <v>51.4589</v>
      </c>
      <c r="N316" s="39">
        <v>37.828800000000001</v>
      </c>
      <c r="O316" s="39">
        <v>116.7484</v>
      </c>
      <c r="P316" s="39">
        <v>38.518000000000001</v>
      </c>
      <c r="Q316" s="39">
        <v>13.224</v>
      </c>
      <c r="R316" s="39">
        <v>116.5547</v>
      </c>
      <c r="S316" s="39">
        <v>70.870400000000004</v>
      </c>
      <c r="T316" s="39">
        <v>31.476199999999999</v>
      </c>
      <c r="U316" s="39">
        <v>27.872199999999999</v>
      </c>
      <c r="V316" s="39">
        <v>74.475099999999998</v>
      </c>
      <c r="W316" s="39">
        <v>77.890799999999999</v>
      </c>
      <c r="X316" s="39">
        <v>81.854100000000003</v>
      </c>
      <c r="Y316" s="39">
        <v>32.758299999999998</v>
      </c>
      <c r="Z316" s="39">
        <v>41.4163</v>
      </c>
      <c r="AA316" s="39">
        <v>42.876199999999997</v>
      </c>
      <c r="AB316" s="39">
        <v>122.5231</v>
      </c>
      <c r="AC316" s="39">
        <v>66.5655</v>
      </c>
      <c r="AD316" s="39">
        <v>30.0489</v>
      </c>
      <c r="AE316" s="39" t="s">
        <v>11</v>
      </c>
      <c r="AF316" s="39">
        <v>65.113600000000005</v>
      </c>
      <c r="AG316" s="39">
        <v>21.474699999999999</v>
      </c>
      <c r="AH316" s="39">
        <v>153.9179</v>
      </c>
      <c r="AI316" s="39">
        <v>12.9437</v>
      </c>
      <c r="AJ316" s="39">
        <v>8.2494999999999994</v>
      </c>
      <c r="AK316" s="39">
        <v>8.3527000000000005</v>
      </c>
      <c r="AL316" s="39">
        <v>14.6655</v>
      </c>
      <c r="AM316" s="39">
        <v>178.22389999999999</v>
      </c>
      <c r="AN316" s="39">
        <v>794.34690000000001</v>
      </c>
      <c r="AO316" s="39">
        <v>206.45400000000001</v>
      </c>
      <c r="AP316" s="39">
        <v>163.95320000000001</v>
      </c>
      <c r="AQ316" s="39">
        <v>221.39680000000001</v>
      </c>
      <c r="AR316" s="39">
        <v>29.380500000000001</v>
      </c>
      <c r="AS316" s="39">
        <v>114.7076</v>
      </c>
      <c r="AT316" s="39">
        <v>19.5016</v>
      </c>
      <c r="AU316" s="39">
        <v>63.2256</v>
      </c>
      <c r="AV316" s="39">
        <v>66.793599999999998</v>
      </c>
      <c r="AW316" s="39">
        <v>53.799799999999998</v>
      </c>
      <c r="AX316" s="39">
        <v>12.717599999999999</v>
      </c>
      <c r="AY316" s="39">
        <v>95.924999999999997</v>
      </c>
    </row>
    <row r="317" spans="1:51" x14ac:dyDescent="0.25">
      <c r="A317" s="43">
        <v>42845</v>
      </c>
      <c r="B317" s="39">
        <v>2739.3024999999998</v>
      </c>
      <c r="C317" s="39">
        <v>60.610700000000001</v>
      </c>
      <c r="D317" s="39">
        <v>41.476900000000001</v>
      </c>
      <c r="E317" s="39">
        <v>288.18740000000003</v>
      </c>
      <c r="F317" s="39">
        <v>412.86410000000001</v>
      </c>
      <c r="G317" s="39">
        <v>66.023300000000006</v>
      </c>
      <c r="H317" s="39">
        <v>102.2966</v>
      </c>
      <c r="I317" s="39">
        <v>34.061900000000001</v>
      </c>
      <c r="J317" s="39">
        <v>34.807400000000001</v>
      </c>
      <c r="K317" s="39">
        <v>44.229500000000002</v>
      </c>
      <c r="L317" s="39">
        <v>412.50459999999998</v>
      </c>
      <c r="M317" s="39">
        <v>48.646900000000002</v>
      </c>
      <c r="N317" s="39">
        <v>37.666899999999998</v>
      </c>
      <c r="O317" s="39">
        <v>118.0805</v>
      </c>
      <c r="P317" s="39">
        <v>38.226700000000001</v>
      </c>
      <c r="Q317" s="39">
        <v>13.1287</v>
      </c>
      <c r="R317" s="39">
        <v>107.65309999999999</v>
      </c>
      <c r="S317" s="39">
        <v>71.388199999999998</v>
      </c>
      <c r="T317" s="39">
        <v>30.094899999999999</v>
      </c>
      <c r="U317" s="39">
        <v>26.547799999999999</v>
      </c>
      <c r="V317" s="39">
        <v>72.845399999999998</v>
      </c>
      <c r="W317" s="39">
        <v>76.687899999999999</v>
      </c>
      <c r="X317" s="39">
        <v>84.819000000000003</v>
      </c>
      <c r="Y317" s="39">
        <v>32.899500000000003</v>
      </c>
      <c r="Z317" s="39">
        <v>41.282299999999999</v>
      </c>
      <c r="AA317" s="39">
        <v>43.384399999999999</v>
      </c>
      <c r="AB317" s="39">
        <v>126.9543</v>
      </c>
      <c r="AC317" s="39">
        <v>67.313000000000002</v>
      </c>
      <c r="AD317" s="39">
        <v>29.483499999999999</v>
      </c>
      <c r="AE317" s="39" t="s">
        <v>11</v>
      </c>
      <c r="AF317" s="39">
        <v>61.660600000000002</v>
      </c>
      <c r="AG317" s="39">
        <v>21.3568</v>
      </c>
      <c r="AH317" s="39">
        <v>151.9794</v>
      </c>
      <c r="AI317" s="39">
        <v>13.006500000000001</v>
      </c>
      <c r="AJ317" s="39">
        <v>8.2639999999999993</v>
      </c>
      <c r="AK317" s="39">
        <v>8.3035999999999994</v>
      </c>
      <c r="AL317" s="39">
        <v>14.64</v>
      </c>
      <c r="AM317" s="39">
        <v>178.7792</v>
      </c>
      <c r="AN317" s="39">
        <v>754.77750000000003</v>
      </c>
      <c r="AO317" s="39">
        <v>214.6773</v>
      </c>
      <c r="AP317" s="39">
        <v>165.04900000000001</v>
      </c>
      <c r="AQ317" s="39">
        <v>222.20779999999999</v>
      </c>
      <c r="AR317" s="39">
        <v>29.903300000000002</v>
      </c>
      <c r="AS317" s="39">
        <v>114.2081</v>
      </c>
      <c r="AT317" s="39">
        <v>19.395</v>
      </c>
      <c r="AU317" s="39">
        <v>63.184100000000001</v>
      </c>
      <c r="AV317" s="39">
        <v>66.641499999999994</v>
      </c>
      <c r="AW317" s="39">
        <v>54.036799999999999</v>
      </c>
      <c r="AX317" s="39">
        <v>12.6784</v>
      </c>
      <c r="AY317" s="39">
        <v>94.931299999999993</v>
      </c>
    </row>
    <row r="318" spans="1:51" x14ac:dyDescent="0.25">
      <c r="A318" s="43">
        <v>42846</v>
      </c>
      <c r="B318" s="39">
        <v>2745.9416000000001</v>
      </c>
      <c r="C318" s="39">
        <v>60.332000000000001</v>
      </c>
      <c r="D318" s="39">
        <v>41.393999999999998</v>
      </c>
      <c r="E318" s="39">
        <v>287.5582</v>
      </c>
      <c r="F318" s="39">
        <v>404.8442</v>
      </c>
      <c r="G318" s="39">
        <v>66.462900000000005</v>
      </c>
      <c r="H318" s="39">
        <v>101.2561</v>
      </c>
      <c r="I318" s="39">
        <v>34.515999999999998</v>
      </c>
      <c r="J318" s="39">
        <v>34.462800000000001</v>
      </c>
      <c r="K318" s="39">
        <v>46.081800000000001</v>
      </c>
      <c r="L318" s="39">
        <v>410.55290000000002</v>
      </c>
      <c r="M318" s="39">
        <v>48.084499999999998</v>
      </c>
      <c r="N318" s="39">
        <v>37.505000000000003</v>
      </c>
      <c r="O318" s="39">
        <v>116.67010000000001</v>
      </c>
      <c r="P318" s="39">
        <v>38.316400000000002</v>
      </c>
      <c r="Q318" s="39">
        <v>13.943300000000001</v>
      </c>
      <c r="R318" s="39">
        <v>108.7658</v>
      </c>
      <c r="S318" s="39">
        <v>71.98</v>
      </c>
      <c r="T318" s="39">
        <v>29.936399999999999</v>
      </c>
      <c r="U318" s="39">
        <v>26.607099999999999</v>
      </c>
      <c r="V318" s="39">
        <v>73.171300000000002</v>
      </c>
      <c r="W318" s="39">
        <v>76.868300000000005</v>
      </c>
      <c r="X318" s="39">
        <v>83.1601</v>
      </c>
      <c r="Y318" s="39">
        <v>32.381799999999998</v>
      </c>
      <c r="Z318" s="39">
        <v>41.4163</v>
      </c>
      <c r="AA318" s="39">
        <v>43.753999999999998</v>
      </c>
      <c r="AB318" s="39">
        <v>125.7727</v>
      </c>
      <c r="AC318" s="39">
        <v>66.989699999999999</v>
      </c>
      <c r="AD318" s="39">
        <v>29.6753</v>
      </c>
      <c r="AE318" s="39" t="s">
        <v>11</v>
      </c>
      <c r="AF318" s="39">
        <v>57.467700000000001</v>
      </c>
      <c r="AG318" s="39">
        <v>21.474699999999999</v>
      </c>
      <c r="AH318" s="39">
        <v>153.14250000000001</v>
      </c>
      <c r="AI318" s="39">
        <v>13.0692</v>
      </c>
      <c r="AJ318" s="39">
        <v>8.3216999999999999</v>
      </c>
      <c r="AK318" s="39">
        <v>8.4838000000000005</v>
      </c>
      <c r="AL318" s="39">
        <v>14.767300000000001</v>
      </c>
      <c r="AM318" s="39">
        <v>179.8896</v>
      </c>
      <c r="AN318" s="39">
        <v>761.43409999999994</v>
      </c>
      <c r="AO318" s="39">
        <v>215.0727</v>
      </c>
      <c r="AP318" s="39">
        <v>167.7884</v>
      </c>
      <c r="AQ318" s="39">
        <v>223.99189999999999</v>
      </c>
      <c r="AR318" s="39">
        <v>30.635200000000001</v>
      </c>
      <c r="AS318" s="39">
        <v>114.3746</v>
      </c>
      <c r="AT318" s="39">
        <v>19.022099999999998</v>
      </c>
      <c r="AU318" s="39">
        <v>62.7684</v>
      </c>
      <c r="AV318" s="39">
        <v>66.565399999999997</v>
      </c>
      <c r="AW318" s="39">
        <v>54.668799999999997</v>
      </c>
      <c r="AX318" s="39">
        <v>12.6196</v>
      </c>
      <c r="AY318" s="39">
        <v>95.389899999999997</v>
      </c>
    </row>
    <row r="319" spans="1:51" x14ac:dyDescent="0.25">
      <c r="A319" s="43">
        <v>42849</v>
      </c>
      <c r="B319" s="39">
        <v>2712.7460000000001</v>
      </c>
      <c r="C319" s="39">
        <v>59.008299999999998</v>
      </c>
      <c r="D319" s="39">
        <v>40.025199999999998</v>
      </c>
      <c r="E319" s="39">
        <v>280.00740000000002</v>
      </c>
      <c r="F319" s="39">
        <v>394.89960000000002</v>
      </c>
      <c r="G319" s="39">
        <v>64.600899999999996</v>
      </c>
      <c r="H319" s="39">
        <v>98.3429</v>
      </c>
      <c r="I319" s="39">
        <v>34.289000000000001</v>
      </c>
      <c r="J319" s="39">
        <v>31.016500000000001</v>
      </c>
      <c r="K319" s="39">
        <v>44.619399999999999</v>
      </c>
      <c r="L319" s="39">
        <v>407.35939999999999</v>
      </c>
      <c r="M319" s="39">
        <v>45.413200000000003</v>
      </c>
      <c r="N319" s="39">
        <v>37.936700000000002</v>
      </c>
      <c r="O319" s="39">
        <v>115.9649</v>
      </c>
      <c r="P319" s="39">
        <v>35.8964</v>
      </c>
      <c r="Q319" s="39">
        <v>13.869300000000001</v>
      </c>
      <c r="R319" s="39">
        <v>107.004</v>
      </c>
      <c r="S319" s="39">
        <v>71.388199999999998</v>
      </c>
      <c r="T319" s="39">
        <v>27.286899999999999</v>
      </c>
      <c r="U319" s="39">
        <v>25.717600000000001</v>
      </c>
      <c r="V319" s="39">
        <v>71.704700000000003</v>
      </c>
      <c r="W319" s="39">
        <v>75.785700000000006</v>
      </c>
      <c r="X319" s="39">
        <v>84.289599999999993</v>
      </c>
      <c r="Y319" s="39">
        <v>31.840499999999999</v>
      </c>
      <c r="Z319" s="39">
        <v>40.344099999999997</v>
      </c>
      <c r="AA319" s="39">
        <v>43.846400000000003</v>
      </c>
      <c r="AB319" s="39">
        <v>118.8304</v>
      </c>
      <c r="AC319" s="39">
        <v>65.474599999999995</v>
      </c>
      <c r="AD319" s="39">
        <v>28.877700000000001</v>
      </c>
      <c r="AE319" s="39" t="s">
        <v>11</v>
      </c>
      <c r="AF319" s="39">
        <v>54.590200000000003</v>
      </c>
      <c r="AG319" s="39">
        <v>21.026800000000001</v>
      </c>
      <c r="AH319" s="39">
        <v>151.78550000000001</v>
      </c>
      <c r="AI319" s="39">
        <v>12.651</v>
      </c>
      <c r="AJ319" s="39">
        <v>8.3651</v>
      </c>
      <c r="AK319" s="39">
        <v>8.3855000000000004</v>
      </c>
      <c r="AL319" s="39">
        <v>14.869199999999999</v>
      </c>
      <c r="AM319" s="39">
        <v>181.18510000000001</v>
      </c>
      <c r="AN319" s="39">
        <v>763.28309999999999</v>
      </c>
      <c r="AO319" s="39">
        <v>215.3099</v>
      </c>
      <c r="AP319" s="39">
        <v>165.8708</v>
      </c>
      <c r="AQ319" s="39">
        <v>225.6139</v>
      </c>
      <c r="AR319" s="39">
        <v>29.8249</v>
      </c>
      <c r="AS319" s="39">
        <v>112.3768</v>
      </c>
      <c r="AT319" s="39">
        <v>18.116299999999999</v>
      </c>
      <c r="AU319" s="39">
        <v>61.396599999999999</v>
      </c>
      <c r="AV319" s="39">
        <v>64.815700000000007</v>
      </c>
      <c r="AW319" s="39">
        <v>53.878799999999998</v>
      </c>
      <c r="AX319" s="39">
        <v>12.2277</v>
      </c>
      <c r="AY319" s="39">
        <v>94.243399999999994</v>
      </c>
    </row>
    <row r="320" spans="1:51" x14ac:dyDescent="0.25">
      <c r="A320" s="43">
        <v>42850</v>
      </c>
      <c r="B320" s="39">
        <v>2728.6799000000001</v>
      </c>
      <c r="C320" s="39">
        <v>59.496000000000002</v>
      </c>
      <c r="D320" s="39">
        <v>41.062199999999997</v>
      </c>
      <c r="E320" s="39">
        <v>281.26589999999999</v>
      </c>
      <c r="F320" s="39">
        <v>403.24029999999999</v>
      </c>
      <c r="G320" s="39">
        <v>64.911199999999994</v>
      </c>
      <c r="H320" s="39">
        <v>99.383300000000006</v>
      </c>
      <c r="I320" s="39">
        <v>34.515999999999998</v>
      </c>
      <c r="J320" s="39">
        <v>31.131399999999999</v>
      </c>
      <c r="K320" s="39">
        <v>44.879399999999997</v>
      </c>
      <c r="L320" s="39">
        <v>407.35939999999999</v>
      </c>
      <c r="M320" s="39">
        <v>45.905299999999997</v>
      </c>
      <c r="N320" s="39">
        <v>38.206600000000002</v>
      </c>
      <c r="O320" s="39">
        <v>118.1588</v>
      </c>
      <c r="P320" s="39">
        <v>36.680599999999998</v>
      </c>
      <c r="Q320" s="39">
        <v>13.7529</v>
      </c>
      <c r="R320" s="39">
        <v>105.7059</v>
      </c>
      <c r="S320" s="39">
        <v>71.462199999999996</v>
      </c>
      <c r="T320" s="39">
        <v>27.8078</v>
      </c>
      <c r="U320" s="39">
        <v>25.480399999999999</v>
      </c>
      <c r="V320" s="39">
        <v>71.867599999999996</v>
      </c>
      <c r="W320" s="39">
        <v>76.9285</v>
      </c>
      <c r="X320" s="39">
        <v>84.748400000000004</v>
      </c>
      <c r="Y320" s="39">
        <v>31.958200000000001</v>
      </c>
      <c r="Z320" s="39">
        <v>40.612099999999998</v>
      </c>
      <c r="AA320" s="39">
        <v>43.753999999999998</v>
      </c>
      <c r="AB320" s="39">
        <v>123.85250000000001</v>
      </c>
      <c r="AC320" s="39">
        <v>65.252399999999994</v>
      </c>
      <c r="AD320" s="39">
        <v>28.8474</v>
      </c>
      <c r="AE320" s="39" t="s">
        <v>11</v>
      </c>
      <c r="AF320" s="39">
        <v>55.494599999999998</v>
      </c>
      <c r="AG320" s="39">
        <v>21.215399999999999</v>
      </c>
      <c r="AH320" s="39">
        <v>151.9794</v>
      </c>
      <c r="AI320" s="39">
        <v>12.7346</v>
      </c>
      <c r="AJ320" s="39">
        <v>8.3216999999999999</v>
      </c>
      <c r="AK320" s="39">
        <v>8.5165000000000006</v>
      </c>
      <c r="AL320" s="39">
        <v>14.7418</v>
      </c>
      <c r="AM320" s="39">
        <v>180.44479999999999</v>
      </c>
      <c r="AN320" s="39">
        <v>758.10580000000004</v>
      </c>
      <c r="AO320" s="39">
        <v>215.70529999999999</v>
      </c>
      <c r="AP320" s="39">
        <v>160.392</v>
      </c>
      <c r="AQ320" s="39">
        <v>223.18100000000001</v>
      </c>
      <c r="AR320" s="39">
        <v>30.5306</v>
      </c>
      <c r="AS320" s="39">
        <v>111.87730000000001</v>
      </c>
      <c r="AT320" s="39">
        <v>18.436</v>
      </c>
      <c r="AU320" s="39">
        <v>61.313499999999998</v>
      </c>
      <c r="AV320" s="39">
        <v>64.663600000000002</v>
      </c>
      <c r="AW320" s="39">
        <v>53.1678</v>
      </c>
      <c r="AX320" s="39">
        <v>12.4236</v>
      </c>
      <c r="AY320" s="39">
        <v>95.0077</v>
      </c>
    </row>
    <row r="321" spans="1:51" x14ac:dyDescent="0.25">
      <c r="A321" s="43">
        <v>42851</v>
      </c>
      <c r="B321" s="39">
        <v>2703.4512</v>
      </c>
      <c r="C321" s="39">
        <v>60.122999999999998</v>
      </c>
      <c r="D321" s="39">
        <v>41.933199999999999</v>
      </c>
      <c r="E321" s="39">
        <v>283.15359999999998</v>
      </c>
      <c r="F321" s="39">
        <v>407.41059999999999</v>
      </c>
      <c r="G321" s="39">
        <v>65.971500000000006</v>
      </c>
      <c r="H321" s="39">
        <v>103.17059999999999</v>
      </c>
      <c r="I321" s="39">
        <v>34.686399999999999</v>
      </c>
      <c r="J321" s="39">
        <v>31.169699999999999</v>
      </c>
      <c r="K321" s="39">
        <v>45.626899999999999</v>
      </c>
      <c r="L321" s="39">
        <v>412.50459999999998</v>
      </c>
      <c r="M321" s="39">
        <v>46.678600000000003</v>
      </c>
      <c r="N321" s="39">
        <v>37.990699999999997</v>
      </c>
      <c r="O321" s="39">
        <v>115.8865</v>
      </c>
      <c r="P321" s="39">
        <v>37.263199999999998</v>
      </c>
      <c r="Q321" s="39">
        <v>13.5519</v>
      </c>
      <c r="R321" s="39">
        <v>109.3222</v>
      </c>
      <c r="S321" s="39">
        <v>71.942999999999998</v>
      </c>
      <c r="T321" s="39">
        <v>29.370200000000001</v>
      </c>
      <c r="U321" s="39">
        <v>25.144300000000001</v>
      </c>
      <c r="V321" s="39">
        <v>71.541700000000006</v>
      </c>
      <c r="W321" s="39">
        <v>76.326999999999998</v>
      </c>
      <c r="X321" s="39">
        <v>77.971400000000003</v>
      </c>
      <c r="Y321" s="39">
        <v>32.075899999999997</v>
      </c>
      <c r="Z321" s="39">
        <v>40.880200000000002</v>
      </c>
      <c r="AA321" s="39">
        <v>43.846400000000003</v>
      </c>
      <c r="AB321" s="39">
        <v>126.8066</v>
      </c>
      <c r="AC321" s="39">
        <v>65.212000000000003</v>
      </c>
      <c r="AD321" s="39">
        <v>29.069500000000001</v>
      </c>
      <c r="AE321" s="39" t="s">
        <v>11</v>
      </c>
      <c r="AF321" s="39">
        <v>58.043199999999999</v>
      </c>
      <c r="AG321" s="39">
        <v>21.262499999999999</v>
      </c>
      <c r="AH321" s="39">
        <v>149.45930000000001</v>
      </c>
      <c r="AI321" s="39">
        <v>12.881</v>
      </c>
      <c r="AJ321" s="39">
        <v>7.9894999999999996</v>
      </c>
      <c r="AK321" s="39">
        <v>8.4510000000000005</v>
      </c>
      <c r="AL321" s="39">
        <v>14.7164</v>
      </c>
      <c r="AM321" s="39">
        <v>179.33439999999999</v>
      </c>
      <c r="AN321" s="39">
        <v>755.51710000000003</v>
      </c>
      <c r="AO321" s="39">
        <v>219.26339999999999</v>
      </c>
      <c r="AP321" s="39">
        <v>167.9254</v>
      </c>
      <c r="AQ321" s="39">
        <v>222.85659999999999</v>
      </c>
      <c r="AR321" s="39">
        <v>30.426100000000002</v>
      </c>
      <c r="AS321" s="39">
        <v>111.2114</v>
      </c>
      <c r="AT321" s="39">
        <v>18.436</v>
      </c>
      <c r="AU321" s="39">
        <v>62.726799999999997</v>
      </c>
      <c r="AV321" s="39">
        <v>64.511399999999995</v>
      </c>
      <c r="AW321" s="39">
        <v>52.930799999999998</v>
      </c>
      <c r="AX321" s="39">
        <v>12.521599999999999</v>
      </c>
      <c r="AY321" s="39">
        <v>96.307100000000005</v>
      </c>
    </row>
    <row r="322" spans="1:51" x14ac:dyDescent="0.25">
      <c r="A322" s="43">
        <v>42852</v>
      </c>
      <c r="B322" s="39">
        <v>2623.7817</v>
      </c>
      <c r="C322" s="39">
        <v>62.073700000000002</v>
      </c>
      <c r="D322" s="39">
        <v>42.762700000000002</v>
      </c>
      <c r="E322" s="39">
        <v>284.41199999999998</v>
      </c>
      <c r="F322" s="39">
        <v>372.12310000000002</v>
      </c>
      <c r="G322" s="39">
        <v>59.971800000000002</v>
      </c>
      <c r="H322" s="39">
        <v>103.4619</v>
      </c>
      <c r="I322" s="39">
        <v>34.061900000000001</v>
      </c>
      <c r="J322" s="39">
        <v>32.127000000000002</v>
      </c>
      <c r="K322" s="39">
        <v>47.4467</v>
      </c>
      <c r="L322" s="39">
        <v>408.95609999999999</v>
      </c>
      <c r="M322" s="39">
        <v>46.186500000000002</v>
      </c>
      <c r="N322" s="39">
        <v>37.828800000000001</v>
      </c>
      <c r="O322" s="39">
        <v>114.006</v>
      </c>
      <c r="P322" s="39">
        <v>37.554499999999997</v>
      </c>
      <c r="Q322" s="39">
        <v>13.7212</v>
      </c>
      <c r="R322" s="39">
        <v>103.666</v>
      </c>
      <c r="S322" s="39">
        <v>69.871700000000004</v>
      </c>
      <c r="T322" s="39">
        <v>29.922699999999999</v>
      </c>
      <c r="U322" s="39">
        <v>24.9862</v>
      </c>
      <c r="V322" s="39">
        <v>73.171300000000002</v>
      </c>
      <c r="W322" s="39">
        <v>76.868300000000005</v>
      </c>
      <c r="X322" s="39">
        <v>75.959400000000002</v>
      </c>
      <c r="Y322" s="39">
        <v>32.475900000000003</v>
      </c>
      <c r="Z322" s="39">
        <v>41.081200000000003</v>
      </c>
      <c r="AA322" s="39">
        <v>43.942599999999999</v>
      </c>
      <c r="AB322" s="39">
        <v>127.9883</v>
      </c>
      <c r="AC322" s="39">
        <v>66.343299999999999</v>
      </c>
      <c r="AD322" s="39">
        <v>29.9985</v>
      </c>
      <c r="AE322" s="39" t="s">
        <v>11</v>
      </c>
      <c r="AF322" s="39">
        <v>57.2211</v>
      </c>
      <c r="AG322" s="39">
        <v>21.474699999999999</v>
      </c>
      <c r="AH322" s="39">
        <v>152.5609</v>
      </c>
      <c r="AI322" s="39">
        <v>12.8392</v>
      </c>
      <c r="AJ322" s="39">
        <v>7.9028</v>
      </c>
      <c r="AK322" s="39">
        <v>8.5493000000000006</v>
      </c>
      <c r="AL322" s="39">
        <v>14.7164</v>
      </c>
      <c r="AM322" s="39">
        <v>176.74340000000001</v>
      </c>
      <c r="AN322" s="39">
        <v>754.40769999999998</v>
      </c>
      <c r="AO322" s="39">
        <v>221.7937</v>
      </c>
      <c r="AP322" s="39">
        <v>166.6926</v>
      </c>
      <c r="AQ322" s="39">
        <v>221.39680000000001</v>
      </c>
      <c r="AR322" s="39">
        <v>30.190799999999999</v>
      </c>
      <c r="AS322" s="39">
        <v>111.3779</v>
      </c>
      <c r="AT322" s="39">
        <v>18.169499999999999</v>
      </c>
      <c r="AU322" s="39">
        <v>62.020099999999999</v>
      </c>
      <c r="AV322" s="39">
        <v>64.131</v>
      </c>
      <c r="AW322" s="39">
        <v>53.2468</v>
      </c>
      <c r="AX322" s="39">
        <v>12.364800000000001</v>
      </c>
      <c r="AY322" s="39">
        <v>93.3262</v>
      </c>
    </row>
    <row r="323" spans="1:51" x14ac:dyDescent="0.25">
      <c r="A323" s="43">
        <v>42853</v>
      </c>
      <c r="B323" s="39">
        <v>2589.2583</v>
      </c>
      <c r="C323" s="39">
        <v>62.1434</v>
      </c>
      <c r="D323" s="39">
        <v>43.052999999999997</v>
      </c>
      <c r="E323" s="39">
        <v>282.52429999999998</v>
      </c>
      <c r="F323" s="39">
        <v>377.25580000000002</v>
      </c>
      <c r="G323" s="39">
        <v>58.859699999999997</v>
      </c>
      <c r="H323" s="39">
        <v>102.7128</v>
      </c>
      <c r="I323" s="39">
        <v>34.118699999999997</v>
      </c>
      <c r="J323" s="39">
        <v>32.395000000000003</v>
      </c>
      <c r="K323" s="39">
        <v>47.901699999999998</v>
      </c>
      <c r="L323" s="39">
        <v>385.53649999999999</v>
      </c>
      <c r="M323" s="39">
        <v>47.381599999999999</v>
      </c>
      <c r="N323" s="39">
        <v>37.613</v>
      </c>
      <c r="O323" s="39">
        <v>113.2225</v>
      </c>
      <c r="P323" s="39">
        <v>38.092300000000002</v>
      </c>
      <c r="Q323" s="39">
        <v>14.0174</v>
      </c>
      <c r="R323" s="39">
        <v>108.9513</v>
      </c>
      <c r="S323" s="39">
        <v>69.131900000000002</v>
      </c>
      <c r="T323" s="39">
        <v>30.475100000000001</v>
      </c>
      <c r="U323" s="39">
        <v>25.915299999999998</v>
      </c>
      <c r="V323" s="39">
        <v>74.067700000000002</v>
      </c>
      <c r="W323" s="39">
        <v>76.868300000000005</v>
      </c>
      <c r="X323" s="39">
        <v>73.221299999999999</v>
      </c>
      <c r="Y323" s="39">
        <v>32.475900000000003</v>
      </c>
      <c r="Z323" s="39">
        <v>41.215299999999999</v>
      </c>
      <c r="AA323" s="39">
        <v>43.702199999999998</v>
      </c>
      <c r="AB323" s="39">
        <v>128.2098</v>
      </c>
      <c r="AC323" s="39">
        <v>64.464500000000001</v>
      </c>
      <c r="AD323" s="39">
        <v>30.089300000000001</v>
      </c>
      <c r="AE323" s="39" t="s">
        <v>11</v>
      </c>
      <c r="AF323" s="39">
        <v>58.947600000000001</v>
      </c>
      <c r="AG323" s="39">
        <v>21.474699999999999</v>
      </c>
      <c r="AH323" s="39">
        <v>152.5609</v>
      </c>
      <c r="AI323" s="39">
        <v>13.048299999999999</v>
      </c>
      <c r="AJ323" s="39">
        <v>7.9028</v>
      </c>
      <c r="AK323" s="39">
        <v>8.5165000000000006</v>
      </c>
      <c r="AL323" s="39">
        <v>14.7164</v>
      </c>
      <c r="AM323" s="39">
        <v>174.3374</v>
      </c>
      <c r="AN323" s="39">
        <v>744.79269999999997</v>
      </c>
      <c r="AO323" s="39">
        <v>215.46799999999999</v>
      </c>
      <c r="AP323" s="39">
        <v>166.2817</v>
      </c>
      <c r="AQ323" s="39">
        <v>221.88339999999999</v>
      </c>
      <c r="AR323" s="39">
        <v>30.8704</v>
      </c>
      <c r="AS323" s="39">
        <v>114.7076</v>
      </c>
      <c r="AT323" s="39">
        <v>18.915500000000002</v>
      </c>
      <c r="AU323" s="39">
        <v>63.724400000000003</v>
      </c>
      <c r="AV323" s="39">
        <v>65.196100000000001</v>
      </c>
      <c r="AW323" s="39">
        <v>53.1678</v>
      </c>
      <c r="AX323" s="39">
        <v>12.2669</v>
      </c>
      <c r="AY323" s="39">
        <v>91.644599999999997</v>
      </c>
    </row>
    <row r="324" spans="1:51" x14ac:dyDescent="0.25">
      <c r="A324" s="43">
        <v>42857</v>
      </c>
      <c r="B324" s="39">
        <v>2549.4236000000001</v>
      </c>
      <c r="C324" s="39">
        <v>63.258099999999999</v>
      </c>
      <c r="D324" s="39">
        <v>43.301900000000003</v>
      </c>
      <c r="E324" s="39">
        <v>283.78280000000001</v>
      </c>
      <c r="F324" s="39">
        <v>363.14080000000001</v>
      </c>
      <c r="G324" s="39">
        <v>57.075299999999999</v>
      </c>
      <c r="H324" s="39">
        <v>102.7128</v>
      </c>
      <c r="I324" s="39">
        <v>35.5379</v>
      </c>
      <c r="J324" s="39">
        <v>32.012099999999997</v>
      </c>
      <c r="K324" s="39">
        <v>47.901699999999998</v>
      </c>
      <c r="L324" s="39">
        <v>377.55259999999998</v>
      </c>
      <c r="M324" s="39">
        <v>48.576599999999999</v>
      </c>
      <c r="N324" s="39">
        <v>37.666899999999998</v>
      </c>
      <c r="O324" s="39">
        <v>112.5956</v>
      </c>
      <c r="P324" s="39">
        <v>38.002699999999997</v>
      </c>
      <c r="Q324" s="39">
        <v>13.8376</v>
      </c>
      <c r="R324" s="39">
        <v>112.2893</v>
      </c>
      <c r="S324" s="39">
        <v>69.649699999999996</v>
      </c>
      <c r="T324" s="39">
        <v>30.659199999999998</v>
      </c>
      <c r="U324" s="39">
        <v>25.638500000000001</v>
      </c>
      <c r="V324" s="39">
        <v>74.067700000000002</v>
      </c>
      <c r="W324" s="39">
        <v>76.868300000000005</v>
      </c>
      <c r="X324" s="39">
        <v>75.109700000000004</v>
      </c>
      <c r="Y324" s="39">
        <v>34.505699999999997</v>
      </c>
      <c r="Z324" s="39">
        <v>41.081200000000003</v>
      </c>
      <c r="AA324" s="39">
        <v>43.269500000000001</v>
      </c>
      <c r="AB324" s="39">
        <v>128.28370000000001</v>
      </c>
      <c r="AC324" s="39">
        <v>63.434199999999997</v>
      </c>
      <c r="AD324" s="39">
        <v>30.523499999999999</v>
      </c>
      <c r="AE324" s="39" t="s">
        <v>11</v>
      </c>
      <c r="AF324" s="39">
        <v>64.867000000000004</v>
      </c>
      <c r="AG324" s="39">
        <v>21.4039</v>
      </c>
      <c r="AH324" s="39">
        <v>152.36709999999999</v>
      </c>
      <c r="AI324" s="39">
        <v>13.1319</v>
      </c>
      <c r="AJ324" s="39">
        <v>7.8449999999999998</v>
      </c>
      <c r="AK324" s="39">
        <v>8.1725999999999992</v>
      </c>
      <c r="AL324" s="39">
        <v>14.5891</v>
      </c>
      <c r="AM324" s="39">
        <v>173.227</v>
      </c>
      <c r="AN324" s="39">
        <v>737.39660000000003</v>
      </c>
      <c r="AO324" s="39">
        <v>215.3099</v>
      </c>
      <c r="AP324" s="39">
        <v>161.89869999999999</v>
      </c>
      <c r="AQ324" s="39">
        <v>224.4785</v>
      </c>
      <c r="AR324" s="39">
        <v>31.288599999999999</v>
      </c>
      <c r="AS324" s="39">
        <v>113.0427</v>
      </c>
      <c r="AT324" s="39">
        <v>18.808900000000001</v>
      </c>
      <c r="AU324" s="39">
        <v>63.599699999999999</v>
      </c>
      <c r="AV324" s="39">
        <v>65.500399999999999</v>
      </c>
      <c r="AW324" s="39">
        <v>52.535800000000002</v>
      </c>
      <c r="AX324" s="39">
        <v>12.2277</v>
      </c>
      <c r="AY324" s="39">
        <v>88.358000000000004</v>
      </c>
    </row>
    <row r="325" spans="1:51" x14ac:dyDescent="0.25">
      <c r="A325" s="43">
        <v>42858</v>
      </c>
      <c r="B325" s="39">
        <v>2504.2775000000001</v>
      </c>
      <c r="C325" s="39">
        <v>62.631</v>
      </c>
      <c r="D325" s="39">
        <v>43.219000000000001</v>
      </c>
      <c r="E325" s="39">
        <v>283.15359999999998</v>
      </c>
      <c r="F325" s="39">
        <v>362.17840000000001</v>
      </c>
      <c r="G325" s="39">
        <v>56.868400000000001</v>
      </c>
      <c r="H325" s="39">
        <v>103.6283</v>
      </c>
      <c r="I325" s="39">
        <v>37.411299999999997</v>
      </c>
      <c r="J325" s="39">
        <v>32.280200000000001</v>
      </c>
      <c r="K325" s="39">
        <v>43.124499999999998</v>
      </c>
      <c r="L325" s="39">
        <v>377.9074</v>
      </c>
      <c r="M325" s="39">
        <v>47.170699999999997</v>
      </c>
      <c r="N325" s="39">
        <v>37.3431</v>
      </c>
      <c r="O325" s="39">
        <v>112.5956</v>
      </c>
      <c r="P325" s="39">
        <v>38.719700000000003</v>
      </c>
      <c r="Q325" s="39">
        <v>13.763500000000001</v>
      </c>
      <c r="R325" s="39">
        <v>104.5932</v>
      </c>
      <c r="S325" s="39">
        <v>70.3155</v>
      </c>
      <c r="T325" s="39">
        <v>30.337</v>
      </c>
      <c r="U325" s="39">
        <v>25.638500000000001</v>
      </c>
      <c r="V325" s="39">
        <v>73.008399999999995</v>
      </c>
      <c r="W325" s="39">
        <v>77.108900000000006</v>
      </c>
      <c r="X325" s="39">
        <v>75.581800000000001</v>
      </c>
      <c r="Y325" s="39">
        <v>34.288200000000003</v>
      </c>
      <c r="Z325" s="39">
        <v>40.947200000000002</v>
      </c>
      <c r="AA325" s="39">
        <v>43.269500000000001</v>
      </c>
      <c r="AB325" s="39">
        <v>128.4314</v>
      </c>
      <c r="AC325" s="39">
        <v>64.141300000000001</v>
      </c>
      <c r="AD325" s="39">
        <v>30.422499999999999</v>
      </c>
      <c r="AE325" s="39" t="s">
        <v>11</v>
      </c>
      <c r="AF325" s="39">
        <v>67.168999999999997</v>
      </c>
      <c r="AG325" s="39">
        <v>21.3568</v>
      </c>
      <c r="AH325" s="39">
        <v>150.81630000000001</v>
      </c>
      <c r="AI325" s="39">
        <v>13.006500000000001</v>
      </c>
      <c r="AJ325" s="39">
        <v>7.7583000000000002</v>
      </c>
      <c r="AK325" s="39">
        <v>7.7958999999999996</v>
      </c>
      <c r="AL325" s="39">
        <v>14.5891</v>
      </c>
      <c r="AM325" s="39">
        <v>173.227</v>
      </c>
      <c r="AN325" s="39">
        <v>736.65689999999995</v>
      </c>
      <c r="AO325" s="39">
        <v>220.05410000000001</v>
      </c>
      <c r="AP325" s="39">
        <v>162.99440000000001</v>
      </c>
      <c r="AQ325" s="39">
        <v>224.4785</v>
      </c>
      <c r="AR325" s="39">
        <v>30.818100000000001</v>
      </c>
      <c r="AS325" s="39">
        <v>113.2092</v>
      </c>
      <c r="AT325" s="39">
        <v>18.862200000000001</v>
      </c>
      <c r="AU325" s="39">
        <v>63.350299999999997</v>
      </c>
      <c r="AV325" s="39">
        <v>65.424300000000002</v>
      </c>
      <c r="AW325" s="39">
        <v>52.456800000000001</v>
      </c>
      <c r="AX325" s="39">
        <v>12.2277</v>
      </c>
      <c r="AY325" s="39">
        <v>85.6828</v>
      </c>
    </row>
    <row r="326" spans="1:51" x14ac:dyDescent="0.25">
      <c r="A326" s="43">
        <v>42859</v>
      </c>
      <c r="B326" s="39">
        <v>2525.5227</v>
      </c>
      <c r="C326" s="39">
        <v>61.4467</v>
      </c>
      <c r="D326" s="39">
        <v>41.850200000000001</v>
      </c>
      <c r="E326" s="39">
        <v>282.52429999999998</v>
      </c>
      <c r="F326" s="39">
        <v>369.55669999999998</v>
      </c>
      <c r="G326" s="39">
        <v>56.6357</v>
      </c>
      <c r="H326" s="39">
        <v>100.2989</v>
      </c>
      <c r="I326" s="39">
        <v>38.262900000000002</v>
      </c>
      <c r="J326" s="39">
        <v>31.7058</v>
      </c>
      <c r="K326" s="39">
        <v>40.362200000000001</v>
      </c>
      <c r="L326" s="39">
        <v>382.5204</v>
      </c>
      <c r="M326" s="39">
        <v>47.170699999999997</v>
      </c>
      <c r="N326" s="39">
        <v>37.3431</v>
      </c>
      <c r="O326" s="39">
        <v>112.1255</v>
      </c>
      <c r="P326" s="39">
        <v>38.607700000000001</v>
      </c>
      <c r="Q326" s="39">
        <v>13.625999999999999</v>
      </c>
      <c r="R326" s="39">
        <v>105.33499999999999</v>
      </c>
      <c r="S326" s="39">
        <v>71.166300000000007</v>
      </c>
      <c r="T326" s="39">
        <v>30.290900000000001</v>
      </c>
      <c r="U326" s="39">
        <v>25.895499999999998</v>
      </c>
      <c r="V326" s="39">
        <v>72.356499999999997</v>
      </c>
      <c r="W326" s="39">
        <v>77.349500000000006</v>
      </c>
      <c r="X326" s="39">
        <v>77.9422</v>
      </c>
      <c r="Y326" s="39">
        <v>33.635800000000003</v>
      </c>
      <c r="Z326" s="39">
        <v>40.076000000000001</v>
      </c>
      <c r="AA326" s="39">
        <v>43.461799999999997</v>
      </c>
      <c r="AB326" s="39">
        <v>125.108</v>
      </c>
      <c r="AC326" s="39">
        <v>63.2928</v>
      </c>
      <c r="AD326" s="39">
        <v>30.341799999999999</v>
      </c>
      <c r="AE326" s="39" t="s">
        <v>11</v>
      </c>
      <c r="AF326" s="39">
        <v>73.910499999999999</v>
      </c>
      <c r="AG326" s="39">
        <v>21.3568</v>
      </c>
      <c r="AH326" s="39">
        <v>149.45930000000001</v>
      </c>
      <c r="AI326" s="39">
        <v>12.860099999999999</v>
      </c>
      <c r="AJ326" s="39">
        <v>7.7583000000000002</v>
      </c>
      <c r="AK326" s="39">
        <v>7.8122999999999996</v>
      </c>
      <c r="AL326" s="39">
        <v>14.5382</v>
      </c>
      <c r="AM326" s="39">
        <v>173.0419</v>
      </c>
      <c r="AN326" s="39">
        <v>735.91729999999995</v>
      </c>
      <c r="AO326" s="39">
        <v>220.37039999999999</v>
      </c>
      <c r="AP326" s="39">
        <v>159.7072</v>
      </c>
      <c r="AQ326" s="39">
        <v>224.64070000000001</v>
      </c>
      <c r="AR326" s="39">
        <v>31.158000000000001</v>
      </c>
      <c r="AS326" s="39">
        <v>112.3768</v>
      </c>
      <c r="AT326" s="39">
        <v>18.4892</v>
      </c>
      <c r="AU326" s="39">
        <v>62.020099999999999</v>
      </c>
      <c r="AV326" s="39">
        <v>64.891800000000003</v>
      </c>
      <c r="AW326" s="39">
        <v>51.113700000000001</v>
      </c>
      <c r="AX326" s="39">
        <v>12.384399999999999</v>
      </c>
      <c r="AY326" s="39">
        <v>86.294200000000004</v>
      </c>
    </row>
    <row r="327" spans="1:51" x14ac:dyDescent="0.25">
      <c r="A327" s="43">
        <v>42860</v>
      </c>
      <c r="B327" s="39">
        <v>2508.261</v>
      </c>
      <c r="C327" s="39">
        <v>60.889400000000002</v>
      </c>
      <c r="D327" s="39">
        <v>41.642800000000001</v>
      </c>
      <c r="E327" s="39">
        <v>276.23200000000003</v>
      </c>
      <c r="F327" s="39">
        <v>355.76249999999999</v>
      </c>
      <c r="G327" s="39">
        <v>56.015000000000001</v>
      </c>
      <c r="H327" s="39">
        <v>96.137100000000004</v>
      </c>
      <c r="I327" s="39">
        <v>38.262900000000002</v>
      </c>
      <c r="J327" s="39">
        <v>30.0975</v>
      </c>
      <c r="K327" s="39">
        <v>39.452300000000001</v>
      </c>
      <c r="L327" s="39">
        <v>382.5204</v>
      </c>
      <c r="M327" s="39">
        <v>44.991399999999999</v>
      </c>
      <c r="N327" s="39">
        <v>37.019399999999997</v>
      </c>
      <c r="O327" s="39">
        <v>111.1853</v>
      </c>
      <c r="P327" s="39">
        <v>37.554499999999997</v>
      </c>
      <c r="Q327" s="39">
        <v>13.879899999999999</v>
      </c>
      <c r="R327" s="39">
        <v>105.14960000000001</v>
      </c>
      <c r="S327" s="39">
        <v>70.352500000000006</v>
      </c>
      <c r="T327" s="39">
        <v>28.794799999999999</v>
      </c>
      <c r="U327" s="39">
        <v>24.867599999999999</v>
      </c>
      <c r="V327" s="39">
        <v>72.030600000000007</v>
      </c>
      <c r="W327" s="39">
        <v>76.868300000000005</v>
      </c>
      <c r="X327" s="39">
        <v>76.195499999999996</v>
      </c>
      <c r="Y327" s="39">
        <v>33.635800000000003</v>
      </c>
      <c r="Z327" s="39">
        <v>38.668599999999998</v>
      </c>
      <c r="AA327" s="39">
        <v>42.932899999999997</v>
      </c>
      <c r="AB327" s="39">
        <v>124.2218</v>
      </c>
      <c r="AC327" s="39">
        <v>62.464500000000001</v>
      </c>
      <c r="AD327" s="39">
        <v>30.038799999999998</v>
      </c>
      <c r="AE327" s="39" t="s">
        <v>11</v>
      </c>
      <c r="AF327" s="39">
        <v>69.635400000000004</v>
      </c>
      <c r="AG327" s="39">
        <v>21.286100000000001</v>
      </c>
      <c r="AH327" s="39">
        <v>149.45930000000001</v>
      </c>
      <c r="AI327" s="39">
        <v>12.651</v>
      </c>
      <c r="AJ327" s="39">
        <v>7.7872000000000003</v>
      </c>
      <c r="AK327" s="39">
        <v>7.7958999999999996</v>
      </c>
      <c r="AL327" s="39">
        <v>14.3599</v>
      </c>
      <c r="AM327" s="39">
        <v>173.227</v>
      </c>
      <c r="AN327" s="39">
        <v>728.52120000000002</v>
      </c>
      <c r="AO327" s="39">
        <v>221.24019999999999</v>
      </c>
      <c r="AP327" s="39">
        <v>160.255</v>
      </c>
      <c r="AQ327" s="39">
        <v>225.2895</v>
      </c>
      <c r="AR327" s="39">
        <v>29.354299999999999</v>
      </c>
      <c r="AS327" s="39">
        <v>112.7098</v>
      </c>
      <c r="AT327" s="39">
        <v>18.3827</v>
      </c>
      <c r="AU327" s="39">
        <v>60.939399999999999</v>
      </c>
      <c r="AV327" s="39">
        <v>63.902799999999999</v>
      </c>
      <c r="AW327" s="39">
        <v>49.296700000000001</v>
      </c>
      <c r="AX327" s="39">
        <v>11.9533</v>
      </c>
      <c r="AY327" s="39">
        <v>86.370699999999999</v>
      </c>
    </row>
    <row r="328" spans="1:51" x14ac:dyDescent="0.25">
      <c r="A328" s="43">
        <v>42863</v>
      </c>
      <c r="B328" s="39">
        <v>2452.4924000000001</v>
      </c>
      <c r="C328" s="39">
        <v>60.540999999999997</v>
      </c>
      <c r="D328" s="39">
        <v>41.186599999999999</v>
      </c>
      <c r="E328" s="39">
        <v>273.08589999999998</v>
      </c>
      <c r="F328" s="39">
        <v>342.9307</v>
      </c>
      <c r="G328" s="39">
        <v>53.144500000000001</v>
      </c>
      <c r="H328" s="39">
        <v>93.598500000000001</v>
      </c>
      <c r="I328" s="39">
        <v>38.262900000000002</v>
      </c>
      <c r="J328" s="39">
        <v>28.374400000000001</v>
      </c>
      <c r="K328" s="39">
        <v>38.8673</v>
      </c>
      <c r="L328" s="39">
        <v>379.6816</v>
      </c>
      <c r="M328" s="39">
        <v>41.546700000000001</v>
      </c>
      <c r="N328" s="39">
        <v>36.965400000000002</v>
      </c>
      <c r="O328" s="39">
        <v>110.55840000000001</v>
      </c>
      <c r="P328" s="39">
        <v>37.554499999999997</v>
      </c>
      <c r="Q328" s="39">
        <v>14.493499999999999</v>
      </c>
      <c r="R328" s="39">
        <v>94.764399999999995</v>
      </c>
      <c r="S328" s="39">
        <v>69.575800000000001</v>
      </c>
      <c r="T328" s="39">
        <v>27.713000000000001</v>
      </c>
      <c r="U328" s="39">
        <v>24.215199999999999</v>
      </c>
      <c r="V328" s="39">
        <v>68.526799999999994</v>
      </c>
      <c r="W328" s="39">
        <v>75.244399999999999</v>
      </c>
      <c r="X328" s="39">
        <v>74.731999999999999</v>
      </c>
      <c r="Y328" s="39">
        <v>33.853299999999997</v>
      </c>
      <c r="Z328" s="39">
        <v>37.797400000000003</v>
      </c>
      <c r="AA328" s="39">
        <v>42.452199999999998</v>
      </c>
      <c r="AB328" s="39">
        <v>120.5291</v>
      </c>
      <c r="AC328" s="39">
        <v>62.161499999999997</v>
      </c>
      <c r="AD328" s="39">
        <v>29.8672</v>
      </c>
      <c r="AE328" s="39" t="s">
        <v>11</v>
      </c>
      <c r="AF328" s="39">
        <v>65.8536</v>
      </c>
      <c r="AG328" s="39">
        <v>20.7911</v>
      </c>
      <c r="AH328" s="39">
        <v>150.2347</v>
      </c>
      <c r="AI328" s="39">
        <v>12.5464</v>
      </c>
      <c r="AJ328" s="39">
        <v>7.9172000000000002</v>
      </c>
      <c r="AK328" s="39">
        <v>7.6976000000000004</v>
      </c>
      <c r="AL328" s="39">
        <v>14.563599999999999</v>
      </c>
      <c r="AM328" s="39">
        <v>172.67179999999999</v>
      </c>
      <c r="AN328" s="39">
        <v>731.84939999999995</v>
      </c>
      <c r="AO328" s="39">
        <v>222.0309</v>
      </c>
      <c r="AP328" s="39">
        <v>161.21379999999999</v>
      </c>
      <c r="AQ328" s="39">
        <v>226.74930000000001</v>
      </c>
      <c r="AR328" s="39">
        <v>26.923400000000001</v>
      </c>
      <c r="AS328" s="39">
        <v>112.2103</v>
      </c>
      <c r="AT328" s="39">
        <v>18.062999999999999</v>
      </c>
      <c r="AU328" s="39">
        <v>59.318199999999997</v>
      </c>
      <c r="AV328" s="39">
        <v>64.131</v>
      </c>
      <c r="AW328" s="39">
        <v>48.427700000000002</v>
      </c>
      <c r="AX328" s="39">
        <v>11.581</v>
      </c>
      <c r="AY328" s="39">
        <v>86.294200000000004</v>
      </c>
    </row>
    <row r="329" spans="1:51" x14ac:dyDescent="0.25">
      <c r="A329" s="43">
        <v>42864</v>
      </c>
      <c r="B329" s="39">
        <v>2472.4097000000002</v>
      </c>
      <c r="C329" s="39">
        <v>60.610700000000001</v>
      </c>
      <c r="D329" s="39">
        <v>41.7258</v>
      </c>
      <c r="E329" s="39">
        <v>275.6028</v>
      </c>
      <c r="F329" s="39">
        <v>344.85539999999997</v>
      </c>
      <c r="G329" s="39">
        <v>52.161700000000003</v>
      </c>
      <c r="H329" s="39">
        <v>93.515199999999993</v>
      </c>
      <c r="I329" s="39">
        <v>38.262900000000002</v>
      </c>
      <c r="J329" s="39">
        <v>28.910499999999999</v>
      </c>
      <c r="K329" s="39">
        <v>39.452300000000001</v>
      </c>
      <c r="L329" s="39">
        <v>383.93970000000002</v>
      </c>
      <c r="M329" s="39">
        <v>42.038800000000002</v>
      </c>
      <c r="N329" s="39">
        <v>36.9114</v>
      </c>
      <c r="O329" s="39">
        <v>109.8532</v>
      </c>
      <c r="P329" s="39">
        <v>37.868200000000002</v>
      </c>
      <c r="Q329" s="39">
        <v>13.869300000000001</v>
      </c>
      <c r="R329" s="39">
        <v>96.340699999999998</v>
      </c>
      <c r="S329" s="39">
        <v>68.429100000000005</v>
      </c>
      <c r="T329" s="39">
        <v>28.357500000000002</v>
      </c>
      <c r="U329" s="39">
        <v>24.709399999999999</v>
      </c>
      <c r="V329" s="39">
        <v>67.956500000000005</v>
      </c>
      <c r="W329" s="39">
        <v>73.500100000000003</v>
      </c>
      <c r="X329" s="39">
        <v>74.826400000000007</v>
      </c>
      <c r="Y329" s="39">
        <v>34.264000000000003</v>
      </c>
      <c r="Z329" s="39">
        <v>38.1995</v>
      </c>
      <c r="AA329" s="39">
        <v>42.259900000000002</v>
      </c>
      <c r="AB329" s="39">
        <v>121.4892</v>
      </c>
      <c r="AC329" s="39">
        <v>62.8887</v>
      </c>
      <c r="AD329" s="39">
        <v>29.796500000000002</v>
      </c>
      <c r="AE329" s="39" t="s">
        <v>11</v>
      </c>
      <c r="AF329" s="39">
        <v>67.908900000000003</v>
      </c>
      <c r="AG329" s="39">
        <v>21.073899999999998</v>
      </c>
      <c r="AH329" s="39">
        <v>150.2347</v>
      </c>
      <c r="AI329" s="39">
        <v>12.483700000000001</v>
      </c>
      <c r="AJ329" s="39">
        <v>7.9461000000000004</v>
      </c>
      <c r="AK329" s="39">
        <v>8.0579000000000001</v>
      </c>
      <c r="AL329" s="39">
        <v>14.5382</v>
      </c>
      <c r="AM329" s="39">
        <v>172.48670000000001</v>
      </c>
      <c r="AN329" s="39">
        <v>711.14020000000005</v>
      </c>
      <c r="AO329" s="39">
        <v>214.99359999999999</v>
      </c>
      <c r="AP329" s="39">
        <v>158.6114</v>
      </c>
      <c r="AQ329" s="39">
        <v>226.2627</v>
      </c>
      <c r="AR329" s="39">
        <v>27.1586</v>
      </c>
      <c r="AS329" s="39">
        <v>112.7098</v>
      </c>
      <c r="AT329" s="39">
        <v>18.169499999999999</v>
      </c>
      <c r="AU329" s="39">
        <v>58.819400000000002</v>
      </c>
      <c r="AV329" s="39">
        <v>63.902799999999999</v>
      </c>
      <c r="AW329" s="39">
        <v>49.217700000000001</v>
      </c>
      <c r="AX329" s="39">
        <v>11.835800000000001</v>
      </c>
      <c r="AY329" s="39">
        <v>85.300600000000003</v>
      </c>
    </row>
    <row r="330" spans="1:51" x14ac:dyDescent="0.25">
      <c r="A330" s="43">
        <v>42865</v>
      </c>
      <c r="B330" s="39">
        <v>2479.0488</v>
      </c>
      <c r="C330" s="39">
        <v>58.381300000000003</v>
      </c>
      <c r="D330" s="39">
        <v>40.066699999999997</v>
      </c>
      <c r="E330" s="39">
        <v>267.4228</v>
      </c>
      <c r="F330" s="39">
        <v>334.26920000000001</v>
      </c>
      <c r="G330" s="39">
        <v>51.049700000000001</v>
      </c>
      <c r="H330" s="39">
        <v>90.560400000000001</v>
      </c>
      <c r="I330" s="39">
        <v>38.262900000000002</v>
      </c>
      <c r="J330" s="39">
        <v>27.761700000000001</v>
      </c>
      <c r="K330" s="39">
        <v>37.209899999999998</v>
      </c>
      <c r="L330" s="39">
        <v>384.47199999999998</v>
      </c>
      <c r="M330" s="39">
        <v>40.211100000000002</v>
      </c>
      <c r="N330" s="39">
        <v>36.749499999999998</v>
      </c>
      <c r="O330" s="39">
        <v>109.6182</v>
      </c>
      <c r="P330" s="39">
        <v>36.882300000000001</v>
      </c>
      <c r="Q330" s="39">
        <v>13.4038</v>
      </c>
      <c r="R330" s="39">
        <v>91.982699999999994</v>
      </c>
      <c r="S330" s="39">
        <v>67.003500000000003</v>
      </c>
      <c r="T330" s="39">
        <v>26.6081</v>
      </c>
      <c r="U330" s="39">
        <v>23.839700000000001</v>
      </c>
      <c r="V330" s="39">
        <v>67.630499999999998</v>
      </c>
      <c r="W330" s="39">
        <v>70.913700000000006</v>
      </c>
      <c r="X330" s="39">
        <v>72.796400000000006</v>
      </c>
      <c r="Y330" s="39">
        <v>34.288200000000003</v>
      </c>
      <c r="Z330" s="39">
        <v>37.730400000000003</v>
      </c>
      <c r="AA330" s="39">
        <v>40.769500000000001</v>
      </c>
      <c r="AB330" s="39">
        <v>119.19970000000001</v>
      </c>
      <c r="AC330" s="39">
        <v>61.1312</v>
      </c>
      <c r="AD330" s="39">
        <v>29.3871</v>
      </c>
      <c r="AE330" s="39" t="s">
        <v>11</v>
      </c>
      <c r="AF330" s="39">
        <v>62.976100000000002</v>
      </c>
      <c r="AG330" s="39">
        <v>20.790099999999999</v>
      </c>
      <c r="AH330" s="39">
        <v>150.2347</v>
      </c>
      <c r="AI330" s="39">
        <v>12.379099999999999</v>
      </c>
      <c r="AJ330" s="39">
        <v>7.9317000000000002</v>
      </c>
      <c r="AK330" s="39">
        <v>7.8941999999999997</v>
      </c>
      <c r="AL330" s="39">
        <v>14.5382</v>
      </c>
      <c r="AM330" s="39">
        <v>169.7106</v>
      </c>
      <c r="AN330" s="39">
        <v>710.40060000000005</v>
      </c>
      <c r="AO330" s="39">
        <v>215.0727</v>
      </c>
      <c r="AP330" s="39">
        <v>155.18709999999999</v>
      </c>
      <c r="AQ330" s="39">
        <v>225.77610000000001</v>
      </c>
      <c r="AR330" s="39">
        <v>26.661999999999999</v>
      </c>
      <c r="AS330" s="39">
        <v>110.5455</v>
      </c>
      <c r="AT330" s="39">
        <v>17.583400000000001</v>
      </c>
      <c r="AU330" s="39">
        <v>57.405999999999999</v>
      </c>
      <c r="AV330" s="39">
        <v>62.685600000000001</v>
      </c>
      <c r="AW330" s="39">
        <v>47.953699999999998</v>
      </c>
      <c r="AX330" s="39">
        <v>11.6594</v>
      </c>
      <c r="AY330" s="39">
        <v>83.619</v>
      </c>
    </row>
    <row r="331" spans="1:51" x14ac:dyDescent="0.25">
      <c r="A331" s="43">
        <v>42866</v>
      </c>
      <c r="B331" s="39">
        <v>2554.7348999999999</v>
      </c>
      <c r="C331" s="39">
        <v>57.823999999999998</v>
      </c>
      <c r="D331" s="39">
        <v>40.149700000000003</v>
      </c>
      <c r="E331" s="39">
        <v>267.4228</v>
      </c>
      <c r="F331" s="39">
        <v>334.91079999999999</v>
      </c>
      <c r="G331" s="39">
        <v>50.713500000000003</v>
      </c>
      <c r="H331" s="39">
        <v>91.808899999999994</v>
      </c>
      <c r="I331" s="39">
        <v>38.262900000000002</v>
      </c>
      <c r="J331" s="39">
        <v>27.685099999999998</v>
      </c>
      <c r="K331" s="39">
        <v>36.202500000000001</v>
      </c>
      <c r="L331" s="39">
        <v>381.279</v>
      </c>
      <c r="M331" s="39">
        <v>40.211100000000002</v>
      </c>
      <c r="N331" s="39">
        <v>36.965400000000002</v>
      </c>
      <c r="O331" s="39">
        <v>111.8905</v>
      </c>
      <c r="P331" s="39">
        <v>36.815100000000001</v>
      </c>
      <c r="Q331" s="39">
        <v>13.361499999999999</v>
      </c>
      <c r="R331" s="39">
        <v>94.022599999999997</v>
      </c>
      <c r="S331" s="39">
        <v>66.813400000000001</v>
      </c>
      <c r="T331" s="39">
        <v>27.229600000000001</v>
      </c>
      <c r="U331" s="39">
        <v>24.3339</v>
      </c>
      <c r="V331" s="39">
        <v>64.778599999999997</v>
      </c>
      <c r="W331" s="39">
        <v>71.455100000000002</v>
      </c>
      <c r="X331" s="39">
        <v>73.174099999999996</v>
      </c>
      <c r="Y331" s="39">
        <v>33.9499</v>
      </c>
      <c r="Z331" s="39">
        <v>37.328299999999999</v>
      </c>
      <c r="AA331" s="39">
        <v>40.048299999999998</v>
      </c>
      <c r="AB331" s="39">
        <v>118.3873</v>
      </c>
      <c r="AC331" s="39">
        <v>61.1312</v>
      </c>
      <c r="AD331" s="39">
        <v>28.967400000000001</v>
      </c>
      <c r="AE331" s="39" t="s">
        <v>11</v>
      </c>
      <c r="AF331" s="39">
        <v>64.6203</v>
      </c>
      <c r="AG331" s="39">
        <v>20.884699999999999</v>
      </c>
      <c r="AH331" s="39">
        <v>151.01009999999999</v>
      </c>
      <c r="AI331" s="39">
        <v>12.2746</v>
      </c>
      <c r="AJ331" s="39">
        <v>8.0327999999999999</v>
      </c>
      <c r="AK331" s="39">
        <v>7.976</v>
      </c>
      <c r="AL331" s="39">
        <v>14.767300000000001</v>
      </c>
      <c r="AM331" s="39">
        <v>169.89570000000001</v>
      </c>
      <c r="AN331" s="39">
        <v>719.27599999999995</v>
      </c>
      <c r="AO331" s="39">
        <v>217.84020000000001</v>
      </c>
      <c r="AP331" s="39">
        <v>156.69380000000001</v>
      </c>
      <c r="AQ331" s="39">
        <v>225.2895</v>
      </c>
      <c r="AR331" s="39">
        <v>26.400600000000001</v>
      </c>
      <c r="AS331" s="39">
        <v>111.87730000000001</v>
      </c>
      <c r="AT331" s="39">
        <v>17.103899999999999</v>
      </c>
      <c r="AU331" s="39">
        <v>58.154299999999999</v>
      </c>
      <c r="AV331" s="39">
        <v>62.229199999999999</v>
      </c>
      <c r="AW331" s="39">
        <v>47.795699999999997</v>
      </c>
      <c r="AX331" s="39">
        <v>11.620200000000001</v>
      </c>
      <c r="AY331" s="39">
        <v>84.612700000000004</v>
      </c>
    </row>
    <row r="332" spans="1:51" x14ac:dyDescent="0.25">
      <c r="A332" s="43">
        <v>42867</v>
      </c>
      <c r="B332" s="39">
        <v>2575.9801000000002</v>
      </c>
      <c r="C332" s="39">
        <v>58.311700000000002</v>
      </c>
      <c r="D332" s="39">
        <v>41.062199999999997</v>
      </c>
      <c r="E332" s="39">
        <v>268.68130000000002</v>
      </c>
      <c r="F332" s="39">
        <v>349.0258</v>
      </c>
      <c r="G332" s="39">
        <v>50.661799999999999</v>
      </c>
      <c r="H332" s="39">
        <v>91.808899999999994</v>
      </c>
      <c r="I332" s="39">
        <v>38.262900000000002</v>
      </c>
      <c r="J332" s="39">
        <v>27.340499999999999</v>
      </c>
      <c r="K332" s="39">
        <v>36.982500000000002</v>
      </c>
      <c r="L332" s="39">
        <v>375.45650000000001</v>
      </c>
      <c r="M332" s="39">
        <v>40.140799999999999</v>
      </c>
      <c r="N332" s="39">
        <v>37.127299999999998</v>
      </c>
      <c r="O332" s="39">
        <v>111.1853</v>
      </c>
      <c r="P332" s="39">
        <v>36.1205</v>
      </c>
      <c r="Q332" s="39">
        <v>13.499000000000001</v>
      </c>
      <c r="R332" s="39">
        <v>93.466300000000004</v>
      </c>
      <c r="S332" s="39">
        <v>65.672899999999998</v>
      </c>
      <c r="T332" s="39">
        <v>28.2654</v>
      </c>
      <c r="U332" s="39">
        <v>24.511800000000001</v>
      </c>
      <c r="V332" s="39">
        <v>64.778599999999997</v>
      </c>
      <c r="W332" s="39">
        <v>71.755799999999994</v>
      </c>
      <c r="X332" s="39">
        <v>73.646199999999993</v>
      </c>
      <c r="Y332" s="39">
        <v>33.539099999999998</v>
      </c>
      <c r="Z332" s="39">
        <v>37.730400000000003</v>
      </c>
      <c r="AA332" s="39">
        <v>39.759900000000002</v>
      </c>
      <c r="AB332" s="39">
        <v>120.6309</v>
      </c>
      <c r="AC332" s="39">
        <v>61.191800000000001</v>
      </c>
      <c r="AD332" s="39">
        <v>28.783200000000001</v>
      </c>
      <c r="AE332" s="39" t="s">
        <v>11</v>
      </c>
      <c r="AF332" s="39">
        <v>68.155500000000004</v>
      </c>
      <c r="AG332" s="39">
        <v>20.577200000000001</v>
      </c>
      <c r="AH332" s="39">
        <v>154.8871</v>
      </c>
      <c r="AI332" s="39">
        <v>12.232799999999999</v>
      </c>
      <c r="AJ332" s="39">
        <v>8.0038999999999998</v>
      </c>
      <c r="AK332" s="39">
        <v>7.9104999999999999</v>
      </c>
      <c r="AL332" s="39">
        <v>14.945499999999999</v>
      </c>
      <c r="AM332" s="39">
        <v>170.08080000000001</v>
      </c>
      <c r="AN332" s="39">
        <v>715.5779</v>
      </c>
      <c r="AO332" s="39">
        <v>221.5565</v>
      </c>
      <c r="AP332" s="39">
        <v>156.41990000000001</v>
      </c>
      <c r="AQ332" s="39">
        <v>225.6139</v>
      </c>
      <c r="AR332" s="39">
        <v>26.897300000000001</v>
      </c>
      <c r="AS332" s="39">
        <v>111.0449</v>
      </c>
      <c r="AT332" s="39">
        <v>17.1572</v>
      </c>
      <c r="AU332" s="39">
        <v>59.567599999999999</v>
      </c>
      <c r="AV332" s="39">
        <v>61.696599999999997</v>
      </c>
      <c r="AW332" s="39">
        <v>47.874699999999997</v>
      </c>
      <c r="AX332" s="39">
        <v>11.679</v>
      </c>
      <c r="AY332" s="39">
        <v>84.536299999999997</v>
      </c>
    </row>
    <row r="333" spans="1:51" x14ac:dyDescent="0.25">
      <c r="A333" s="43">
        <v>42870</v>
      </c>
      <c r="B333" s="39">
        <v>2568.0131000000001</v>
      </c>
      <c r="C333" s="39">
        <v>58.520699999999998</v>
      </c>
      <c r="D333" s="39">
        <v>40.9377</v>
      </c>
      <c r="E333" s="39">
        <v>267.4228</v>
      </c>
      <c r="F333" s="39">
        <v>373.72699999999998</v>
      </c>
      <c r="G333" s="39">
        <v>50.6877</v>
      </c>
      <c r="H333" s="39">
        <v>91.600800000000007</v>
      </c>
      <c r="I333" s="39">
        <v>38.262900000000002</v>
      </c>
      <c r="J333" s="39">
        <v>27.2256</v>
      </c>
      <c r="K333" s="39">
        <v>36.722499999999997</v>
      </c>
      <c r="L333" s="39">
        <v>370.00970000000001</v>
      </c>
      <c r="M333" s="39">
        <v>41.406100000000002</v>
      </c>
      <c r="N333" s="39">
        <v>36.965400000000002</v>
      </c>
      <c r="O333" s="39">
        <v>110.71510000000001</v>
      </c>
      <c r="P333" s="39">
        <v>36.411700000000003</v>
      </c>
      <c r="Q333" s="39">
        <v>13.499000000000001</v>
      </c>
      <c r="R333" s="39">
        <v>93.651700000000005</v>
      </c>
      <c r="S333" s="39">
        <v>66.433300000000003</v>
      </c>
      <c r="T333" s="39">
        <v>27.966200000000001</v>
      </c>
      <c r="U333" s="39">
        <v>24.689699999999998</v>
      </c>
      <c r="V333" s="39">
        <v>63.7194</v>
      </c>
      <c r="W333" s="39">
        <v>71.876099999999994</v>
      </c>
      <c r="X333" s="39">
        <v>73.740600000000001</v>
      </c>
      <c r="Y333" s="39">
        <v>34.312399999999997</v>
      </c>
      <c r="Z333" s="39">
        <v>37.9315</v>
      </c>
      <c r="AA333" s="39">
        <v>40.144500000000001</v>
      </c>
      <c r="AB333" s="39">
        <v>120.25700000000001</v>
      </c>
      <c r="AC333" s="39">
        <v>61.515000000000001</v>
      </c>
      <c r="AD333" s="39">
        <v>28.7729</v>
      </c>
      <c r="AE333" s="39" t="s">
        <v>11</v>
      </c>
      <c r="AF333" s="39">
        <v>69.717600000000004</v>
      </c>
      <c r="AG333" s="39">
        <v>20.624500000000001</v>
      </c>
      <c r="AH333" s="39">
        <v>154.11170000000001</v>
      </c>
      <c r="AI333" s="39">
        <v>12.337300000000001</v>
      </c>
      <c r="AJ333" s="39">
        <v>8.0617000000000001</v>
      </c>
      <c r="AK333" s="39">
        <v>7.9596999999999998</v>
      </c>
      <c r="AL333" s="39">
        <v>15.0219</v>
      </c>
      <c r="AM333" s="39">
        <v>171.37629999999999</v>
      </c>
      <c r="AN333" s="39">
        <v>731.4796</v>
      </c>
      <c r="AO333" s="39">
        <v>221.1611</v>
      </c>
      <c r="AP333" s="39">
        <v>157.37870000000001</v>
      </c>
      <c r="AQ333" s="39">
        <v>225.2895</v>
      </c>
      <c r="AR333" s="39">
        <v>27.054099999999998</v>
      </c>
      <c r="AS333" s="39">
        <v>110.21250000000001</v>
      </c>
      <c r="AT333" s="39">
        <v>16.997299999999999</v>
      </c>
      <c r="AU333" s="39">
        <v>60.024900000000002</v>
      </c>
      <c r="AV333" s="39">
        <v>61.848799999999997</v>
      </c>
      <c r="AW333" s="39">
        <v>48.111699999999999</v>
      </c>
      <c r="AX333" s="39">
        <v>11.776999999999999</v>
      </c>
      <c r="AY333" s="39">
        <v>87.746499999999997</v>
      </c>
    </row>
    <row r="334" spans="1:51" x14ac:dyDescent="0.25">
      <c r="A334" s="43">
        <v>42871</v>
      </c>
      <c r="B334" s="39">
        <v>2553.4070000000002</v>
      </c>
      <c r="C334" s="39">
        <v>60.471400000000003</v>
      </c>
      <c r="D334" s="39">
        <v>42.182000000000002</v>
      </c>
      <c r="E334" s="39">
        <v>269.93970000000002</v>
      </c>
      <c r="F334" s="39">
        <v>377.25580000000002</v>
      </c>
      <c r="G334" s="39">
        <v>51.722099999999998</v>
      </c>
      <c r="H334" s="39">
        <v>93.8065</v>
      </c>
      <c r="I334" s="39">
        <v>38.262900000000002</v>
      </c>
      <c r="J334" s="39">
        <v>27.8</v>
      </c>
      <c r="K334" s="39">
        <v>37.632399999999997</v>
      </c>
      <c r="L334" s="39">
        <v>375.8322</v>
      </c>
      <c r="M334" s="39">
        <v>42.32</v>
      </c>
      <c r="N334" s="39">
        <v>37.019399999999997</v>
      </c>
      <c r="O334" s="39">
        <v>111.6554</v>
      </c>
      <c r="P334" s="39">
        <v>37.4649</v>
      </c>
      <c r="Q334" s="39">
        <v>13.6366</v>
      </c>
      <c r="R334" s="39">
        <v>98.751599999999996</v>
      </c>
      <c r="S334" s="39">
        <v>68.049000000000007</v>
      </c>
      <c r="T334" s="39">
        <v>28.771799999999999</v>
      </c>
      <c r="U334" s="39">
        <v>25.243200000000002</v>
      </c>
      <c r="V334" s="39">
        <v>65.023099999999999</v>
      </c>
      <c r="W334" s="39">
        <v>72.537700000000001</v>
      </c>
      <c r="X334" s="39">
        <v>76.384299999999996</v>
      </c>
      <c r="Y334" s="39">
        <v>34.868099999999998</v>
      </c>
      <c r="Z334" s="39">
        <v>38.1995</v>
      </c>
      <c r="AA334" s="39">
        <v>40.577199999999998</v>
      </c>
      <c r="AB334" s="39">
        <v>123.6224</v>
      </c>
      <c r="AC334" s="39">
        <v>62.666499999999999</v>
      </c>
      <c r="AD334" s="39">
        <v>29.3871</v>
      </c>
      <c r="AE334" s="39" t="s">
        <v>11</v>
      </c>
      <c r="AF334" s="39">
        <v>76.705799999999996</v>
      </c>
      <c r="AG334" s="39">
        <v>21.121200000000002</v>
      </c>
      <c r="AH334" s="39">
        <v>153.9179</v>
      </c>
      <c r="AI334" s="39">
        <v>12.420999999999999</v>
      </c>
      <c r="AJ334" s="39">
        <v>8.0761000000000003</v>
      </c>
      <c r="AK334" s="39">
        <v>8.0416000000000007</v>
      </c>
      <c r="AL334" s="39">
        <v>14.945499999999999</v>
      </c>
      <c r="AM334" s="39">
        <v>171.74639999999999</v>
      </c>
      <c r="AN334" s="39">
        <v>736.65689999999995</v>
      </c>
      <c r="AO334" s="39">
        <v>223.6123</v>
      </c>
      <c r="AP334" s="39">
        <v>159.2962</v>
      </c>
      <c r="AQ334" s="39">
        <v>226.91139999999999</v>
      </c>
      <c r="AR334" s="39">
        <v>27.472300000000001</v>
      </c>
      <c r="AS334" s="39">
        <v>111.3779</v>
      </c>
      <c r="AT334" s="39">
        <v>16.837499999999999</v>
      </c>
      <c r="AU334" s="39">
        <v>61.064100000000003</v>
      </c>
      <c r="AV334" s="39">
        <v>63.142099999999999</v>
      </c>
      <c r="AW334" s="39">
        <v>48.901699999999998</v>
      </c>
      <c r="AX334" s="39">
        <v>11.9533</v>
      </c>
      <c r="AY334" s="39">
        <v>87.975800000000007</v>
      </c>
    </row>
    <row r="335" spans="1:51" x14ac:dyDescent="0.25">
      <c r="A335" s="43">
        <v>42872</v>
      </c>
      <c r="B335" s="39">
        <v>2541.4566</v>
      </c>
      <c r="C335" s="39">
        <v>59.774700000000003</v>
      </c>
      <c r="D335" s="39">
        <v>42.0991</v>
      </c>
      <c r="E335" s="39">
        <v>273.08589999999998</v>
      </c>
      <c r="F335" s="39">
        <v>369.8775</v>
      </c>
      <c r="G335" s="39">
        <v>51.644500000000001</v>
      </c>
      <c r="H335" s="39">
        <v>93.848200000000006</v>
      </c>
      <c r="I335" s="39">
        <v>38.262900000000002</v>
      </c>
      <c r="J335" s="39">
        <v>28.1829</v>
      </c>
      <c r="K335" s="39">
        <v>37.664900000000003</v>
      </c>
      <c r="L335" s="39">
        <v>373.57830000000001</v>
      </c>
      <c r="M335" s="39">
        <v>44.358699999999999</v>
      </c>
      <c r="N335" s="39">
        <v>36.8035</v>
      </c>
      <c r="O335" s="39">
        <v>111.577</v>
      </c>
      <c r="P335" s="39">
        <v>37.1736</v>
      </c>
      <c r="Q335" s="39">
        <v>14.049099999999999</v>
      </c>
      <c r="R335" s="39">
        <v>100.5133</v>
      </c>
      <c r="S335" s="39">
        <v>68.049000000000007</v>
      </c>
      <c r="T335" s="39">
        <v>29.6464</v>
      </c>
      <c r="U335" s="39">
        <v>24.9664</v>
      </c>
      <c r="V335" s="39">
        <v>65.104600000000005</v>
      </c>
      <c r="W335" s="39">
        <v>72.658000000000001</v>
      </c>
      <c r="X335" s="39">
        <v>76.950800000000001</v>
      </c>
      <c r="Y335" s="39">
        <v>34.554000000000002</v>
      </c>
      <c r="Z335" s="39">
        <v>38.400599999999997</v>
      </c>
      <c r="AA335" s="39">
        <v>40.577199999999998</v>
      </c>
      <c r="AB335" s="39">
        <v>116.44289999999999</v>
      </c>
      <c r="AC335" s="39">
        <v>62.8887</v>
      </c>
      <c r="AD335" s="39">
        <v>29.2745</v>
      </c>
      <c r="AE335" s="39" t="s">
        <v>11</v>
      </c>
      <c r="AF335" s="39">
        <v>76.952500000000001</v>
      </c>
      <c r="AG335" s="39">
        <v>21.121200000000002</v>
      </c>
      <c r="AH335" s="39">
        <v>152.75479999999999</v>
      </c>
      <c r="AI335" s="39">
        <v>12.4628</v>
      </c>
      <c r="AJ335" s="39">
        <v>7.9317000000000002</v>
      </c>
      <c r="AK335" s="39">
        <v>8.0742999999999991</v>
      </c>
      <c r="AL335" s="39">
        <v>14.7418</v>
      </c>
      <c r="AM335" s="39">
        <v>170.45089999999999</v>
      </c>
      <c r="AN335" s="39">
        <v>732.58910000000003</v>
      </c>
      <c r="AO335" s="39">
        <v>222.74260000000001</v>
      </c>
      <c r="AP335" s="39">
        <v>158.8853</v>
      </c>
      <c r="AQ335" s="39">
        <v>226.42490000000001</v>
      </c>
      <c r="AR335" s="39">
        <v>27.210899999999999</v>
      </c>
      <c r="AS335" s="39">
        <v>112.0438</v>
      </c>
      <c r="AT335" s="39">
        <v>16.837499999999999</v>
      </c>
      <c r="AU335" s="39">
        <v>60.939399999999999</v>
      </c>
      <c r="AV335" s="39">
        <v>62.989899999999999</v>
      </c>
      <c r="AW335" s="39">
        <v>49.296700000000001</v>
      </c>
      <c r="AX335" s="39">
        <v>11.9925</v>
      </c>
      <c r="AY335" s="39">
        <v>87.822900000000004</v>
      </c>
    </row>
    <row r="336" spans="1:51" x14ac:dyDescent="0.25">
      <c r="A336" s="43">
        <v>42873</v>
      </c>
      <c r="B336" s="39">
        <v>2528.1783999999998</v>
      </c>
      <c r="C336" s="39">
        <v>59.983699999999999</v>
      </c>
      <c r="D336" s="39">
        <v>43.052999999999997</v>
      </c>
      <c r="E336" s="39">
        <v>269.31049999999999</v>
      </c>
      <c r="F336" s="39">
        <v>371.48149999999998</v>
      </c>
      <c r="G336" s="39">
        <v>50.972099999999998</v>
      </c>
      <c r="H336" s="39">
        <v>93.931399999999996</v>
      </c>
      <c r="I336" s="39">
        <v>38.262900000000002</v>
      </c>
      <c r="J336" s="39">
        <v>27.4937</v>
      </c>
      <c r="K336" s="39">
        <v>37.307400000000001</v>
      </c>
      <c r="L336" s="39">
        <v>374.51740000000001</v>
      </c>
      <c r="M336" s="39">
        <v>43.093299999999999</v>
      </c>
      <c r="N336" s="39">
        <v>37.019399999999997</v>
      </c>
      <c r="O336" s="39">
        <v>110.71510000000001</v>
      </c>
      <c r="P336" s="39">
        <v>37.442500000000003</v>
      </c>
      <c r="Q336" s="39">
        <v>13.7423</v>
      </c>
      <c r="R336" s="39">
        <v>97.546199999999999</v>
      </c>
      <c r="S336" s="39">
        <v>67.288600000000002</v>
      </c>
      <c r="T336" s="39">
        <v>29.117000000000001</v>
      </c>
      <c r="U336" s="39">
        <v>24.492000000000001</v>
      </c>
      <c r="V336" s="39">
        <v>63.963799999999999</v>
      </c>
      <c r="W336" s="39">
        <v>71.936300000000003</v>
      </c>
      <c r="X336" s="39">
        <v>77.611800000000002</v>
      </c>
      <c r="Y336" s="39">
        <v>34.554000000000002</v>
      </c>
      <c r="Z336" s="39">
        <v>37.864400000000003</v>
      </c>
      <c r="AA336" s="39">
        <v>40.6252</v>
      </c>
      <c r="AB336" s="39">
        <v>115.5454</v>
      </c>
      <c r="AC336" s="39">
        <v>63.373600000000003</v>
      </c>
      <c r="AD336" s="39">
        <v>29.110700000000001</v>
      </c>
      <c r="AE336" s="39" t="s">
        <v>11</v>
      </c>
      <c r="AF336" s="39">
        <v>70.950800000000001</v>
      </c>
      <c r="AG336" s="39">
        <v>20.8611</v>
      </c>
      <c r="AH336" s="39">
        <v>151.5917</v>
      </c>
      <c r="AI336" s="39">
        <v>12.4419</v>
      </c>
      <c r="AJ336" s="39">
        <v>7.9894999999999996</v>
      </c>
      <c r="AK336" s="39">
        <v>7.9104999999999999</v>
      </c>
      <c r="AL336" s="39">
        <v>14.7928</v>
      </c>
      <c r="AM336" s="39">
        <v>170.636</v>
      </c>
      <c r="AN336" s="39">
        <v>724.45330000000001</v>
      </c>
      <c r="AO336" s="39">
        <v>221.95179999999999</v>
      </c>
      <c r="AP336" s="39">
        <v>158.8853</v>
      </c>
      <c r="AQ336" s="39">
        <v>225.6139</v>
      </c>
      <c r="AR336" s="39">
        <v>27.367799999999999</v>
      </c>
      <c r="AS336" s="39">
        <v>112.0438</v>
      </c>
      <c r="AT336" s="39">
        <v>16.624300000000002</v>
      </c>
      <c r="AU336" s="39">
        <v>61.064100000000003</v>
      </c>
      <c r="AV336" s="39">
        <v>62.685600000000001</v>
      </c>
      <c r="AW336" s="39">
        <v>48.980699999999999</v>
      </c>
      <c r="AX336" s="39">
        <v>11.9337</v>
      </c>
      <c r="AY336" s="39">
        <v>86.752899999999997</v>
      </c>
    </row>
    <row r="337" spans="1:51" x14ac:dyDescent="0.25">
      <c r="A337" s="43">
        <v>42874</v>
      </c>
      <c r="B337" s="39">
        <v>2545.4400999999998</v>
      </c>
      <c r="C337" s="39">
        <v>60.680399999999999</v>
      </c>
      <c r="D337" s="39">
        <v>42.970100000000002</v>
      </c>
      <c r="E337" s="39">
        <v>268.68130000000002</v>
      </c>
      <c r="F337" s="39">
        <v>362.49919999999997</v>
      </c>
      <c r="G337" s="39">
        <v>50.635899999999999</v>
      </c>
      <c r="H337" s="39">
        <v>92.682900000000004</v>
      </c>
      <c r="I337" s="39">
        <v>38.262900000000002</v>
      </c>
      <c r="J337" s="39">
        <v>27.646799999999999</v>
      </c>
      <c r="K337" s="39">
        <v>37.664900000000003</v>
      </c>
      <c r="L337" s="39">
        <v>381.279</v>
      </c>
      <c r="M337" s="39">
        <v>43.5854</v>
      </c>
      <c r="N337" s="39">
        <v>37.1813</v>
      </c>
      <c r="O337" s="39">
        <v>111.9688</v>
      </c>
      <c r="P337" s="39">
        <v>37.3977</v>
      </c>
      <c r="Q337" s="39">
        <v>13.6683</v>
      </c>
      <c r="R337" s="39">
        <v>97.7316</v>
      </c>
      <c r="S337" s="39">
        <v>67.288600000000002</v>
      </c>
      <c r="T337" s="39">
        <v>28.817799999999998</v>
      </c>
      <c r="U337" s="39">
        <v>25.203600000000002</v>
      </c>
      <c r="V337" s="39">
        <v>63.963799999999999</v>
      </c>
      <c r="W337" s="39">
        <v>71.876099999999994</v>
      </c>
      <c r="X337" s="39">
        <v>78.792000000000002</v>
      </c>
      <c r="Y337" s="39">
        <v>34.554000000000002</v>
      </c>
      <c r="Z337" s="39">
        <v>37.663400000000003</v>
      </c>
      <c r="AA337" s="39">
        <v>40.865600000000001</v>
      </c>
      <c r="AB337" s="39">
        <v>112.8531</v>
      </c>
      <c r="AC337" s="39">
        <v>63.1312</v>
      </c>
      <c r="AD337" s="39">
        <v>29.182400000000001</v>
      </c>
      <c r="AE337" s="39" t="s">
        <v>11</v>
      </c>
      <c r="AF337" s="39">
        <v>78.021199999999993</v>
      </c>
      <c r="AG337" s="39">
        <v>20.766400000000001</v>
      </c>
      <c r="AH337" s="39">
        <v>151.39779999999999</v>
      </c>
      <c r="AI337" s="39">
        <v>12.525499999999999</v>
      </c>
      <c r="AJ337" s="39">
        <v>8.0183</v>
      </c>
      <c r="AK337" s="39">
        <v>7.9268999999999998</v>
      </c>
      <c r="AL337" s="39">
        <v>14.869199999999999</v>
      </c>
      <c r="AM337" s="39">
        <v>172.48670000000001</v>
      </c>
      <c r="AN337" s="39">
        <v>717.79669999999999</v>
      </c>
      <c r="AO337" s="39">
        <v>225.19380000000001</v>
      </c>
      <c r="AP337" s="39">
        <v>158.0635</v>
      </c>
      <c r="AQ337" s="39">
        <v>225.77610000000001</v>
      </c>
      <c r="AR337" s="39">
        <v>27.1325</v>
      </c>
      <c r="AS337" s="39">
        <v>112.3768</v>
      </c>
      <c r="AT337" s="39">
        <v>16.890699999999999</v>
      </c>
      <c r="AU337" s="39">
        <v>60.773099999999999</v>
      </c>
      <c r="AV337" s="39">
        <v>62.4574</v>
      </c>
      <c r="AW337" s="39">
        <v>49.059699999999999</v>
      </c>
      <c r="AX337" s="39">
        <v>11.894500000000001</v>
      </c>
      <c r="AY337" s="39">
        <v>86.217799999999997</v>
      </c>
    </row>
    <row r="338" spans="1:51" x14ac:dyDescent="0.25">
      <c r="A338" s="43">
        <v>42877</v>
      </c>
      <c r="B338" s="39">
        <v>2532.1617999999999</v>
      </c>
      <c r="C338" s="39">
        <v>58.799300000000002</v>
      </c>
      <c r="D338" s="39">
        <v>42.265000000000001</v>
      </c>
      <c r="E338" s="39">
        <v>270.56900000000002</v>
      </c>
      <c r="F338" s="39">
        <v>358.64960000000002</v>
      </c>
      <c r="G338" s="39">
        <v>49.446300000000001</v>
      </c>
      <c r="H338" s="39">
        <v>89.894499999999994</v>
      </c>
      <c r="I338" s="39">
        <v>38.262900000000002</v>
      </c>
      <c r="J338" s="39">
        <v>26.5747</v>
      </c>
      <c r="K338" s="39">
        <v>37.177399999999999</v>
      </c>
      <c r="L338" s="39">
        <v>383.15719999999999</v>
      </c>
      <c r="M338" s="39">
        <v>41.757599999999996</v>
      </c>
      <c r="N338" s="39">
        <v>37.397100000000002</v>
      </c>
      <c r="O338" s="39">
        <v>112.2822</v>
      </c>
      <c r="P338" s="39">
        <v>36.747900000000001</v>
      </c>
      <c r="Q338" s="39">
        <v>14.059699999999999</v>
      </c>
      <c r="R338" s="39">
        <v>92.631799999999998</v>
      </c>
      <c r="S338" s="39">
        <v>65.0077</v>
      </c>
      <c r="T338" s="39">
        <v>27.5288</v>
      </c>
      <c r="U338" s="39">
        <v>24.057099999999998</v>
      </c>
      <c r="V338" s="39">
        <v>62.415599999999998</v>
      </c>
      <c r="W338" s="39">
        <v>70.9739</v>
      </c>
      <c r="X338" s="39">
        <v>75.959400000000002</v>
      </c>
      <c r="Y338" s="39">
        <v>33.273299999999999</v>
      </c>
      <c r="Z338" s="39">
        <v>36.189</v>
      </c>
      <c r="AA338" s="39">
        <v>41.586799999999997</v>
      </c>
      <c r="AB338" s="39">
        <v>111.43219999999999</v>
      </c>
      <c r="AC338" s="39">
        <v>61.858400000000003</v>
      </c>
      <c r="AD338" s="39">
        <v>28.547699999999999</v>
      </c>
      <c r="AE338" s="39" t="s">
        <v>11</v>
      </c>
      <c r="AF338" s="39">
        <v>75.883700000000005</v>
      </c>
      <c r="AG338" s="39">
        <v>20.293399999999998</v>
      </c>
      <c r="AH338" s="39">
        <v>150.6224</v>
      </c>
      <c r="AI338" s="39">
        <v>12.860099999999999</v>
      </c>
      <c r="AJ338" s="39">
        <v>8.0761000000000003</v>
      </c>
      <c r="AK338" s="39">
        <v>7.8122999999999996</v>
      </c>
      <c r="AL338" s="39">
        <v>15.1492</v>
      </c>
      <c r="AM338" s="39">
        <v>172.30170000000001</v>
      </c>
      <c r="AN338" s="39">
        <v>724.45330000000001</v>
      </c>
      <c r="AO338" s="39">
        <v>227.64490000000001</v>
      </c>
      <c r="AP338" s="39">
        <v>156.41990000000001</v>
      </c>
      <c r="AQ338" s="39">
        <v>223.34309999999999</v>
      </c>
      <c r="AR338" s="39">
        <v>27.3416</v>
      </c>
      <c r="AS338" s="39">
        <v>109.5466</v>
      </c>
      <c r="AT338" s="39">
        <v>17.050599999999999</v>
      </c>
      <c r="AU338" s="39">
        <v>59.650700000000001</v>
      </c>
      <c r="AV338" s="39">
        <v>61.240200000000002</v>
      </c>
      <c r="AW338" s="39">
        <v>48.585700000000003</v>
      </c>
      <c r="AX338" s="39">
        <v>11.757400000000001</v>
      </c>
      <c r="AY338" s="39">
        <v>85.1477</v>
      </c>
    </row>
    <row r="339" spans="1:51" x14ac:dyDescent="0.25">
      <c r="A339" s="43">
        <v>42878</v>
      </c>
      <c r="B339" s="39">
        <v>2553.4070000000002</v>
      </c>
      <c r="C339" s="39">
        <v>58.033000000000001</v>
      </c>
      <c r="D339" s="39">
        <v>41.352499999999999</v>
      </c>
      <c r="E339" s="39">
        <v>266.1644</v>
      </c>
      <c r="F339" s="39">
        <v>365.7072</v>
      </c>
      <c r="G339" s="39">
        <v>49.679099999999998</v>
      </c>
      <c r="H339" s="39">
        <v>88.063299999999998</v>
      </c>
      <c r="I339" s="39">
        <v>38.262900000000002</v>
      </c>
      <c r="J339" s="39">
        <v>25.349299999999999</v>
      </c>
      <c r="K339" s="39">
        <v>36.17</v>
      </c>
      <c r="L339" s="39">
        <v>399.68560000000002</v>
      </c>
      <c r="M339" s="39">
        <v>40.070500000000003</v>
      </c>
      <c r="N339" s="39">
        <v>37.990699999999997</v>
      </c>
      <c r="O339" s="39">
        <v>112.2822</v>
      </c>
      <c r="P339" s="39">
        <v>35.067300000000003</v>
      </c>
      <c r="Q339" s="39">
        <v>13.9222</v>
      </c>
      <c r="R339" s="39">
        <v>92.724500000000006</v>
      </c>
      <c r="S339" s="39">
        <v>64.627499999999998</v>
      </c>
      <c r="T339" s="39">
        <v>26.262899999999998</v>
      </c>
      <c r="U339" s="39">
        <v>23.444299999999998</v>
      </c>
      <c r="V339" s="39">
        <v>59.808199999999999</v>
      </c>
      <c r="W339" s="39">
        <v>66.703400000000002</v>
      </c>
      <c r="X339" s="39">
        <v>75.298500000000004</v>
      </c>
      <c r="Y339" s="39">
        <v>32.137599999999999</v>
      </c>
      <c r="Z339" s="39">
        <v>34.111499999999999</v>
      </c>
      <c r="AA339" s="39">
        <v>41.7791</v>
      </c>
      <c r="AB339" s="39">
        <v>107.2441</v>
      </c>
      <c r="AC339" s="39">
        <v>60.383699999999997</v>
      </c>
      <c r="AD339" s="39">
        <v>27.667400000000001</v>
      </c>
      <c r="AE339" s="39" t="s">
        <v>11</v>
      </c>
      <c r="AF339" s="39">
        <v>71.197500000000005</v>
      </c>
      <c r="AG339" s="39">
        <v>19.252700000000001</v>
      </c>
      <c r="AH339" s="39">
        <v>152.9486</v>
      </c>
      <c r="AI339" s="39">
        <v>13.1319</v>
      </c>
      <c r="AJ339" s="39">
        <v>8.1628000000000007</v>
      </c>
      <c r="AK339" s="39">
        <v>7.7468000000000004</v>
      </c>
      <c r="AL339" s="39">
        <v>15.2765</v>
      </c>
      <c r="AM339" s="39">
        <v>172.8569</v>
      </c>
      <c r="AN339" s="39">
        <v>737.76639999999998</v>
      </c>
      <c r="AO339" s="39">
        <v>231.1241</v>
      </c>
      <c r="AP339" s="39">
        <v>157.24170000000001</v>
      </c>
      <c r="AQ339" s="39">
        <v>221.39680000000001</v>
      </c>
      <c r="AR339" s="39">
        <v>26.844999999999999</v>
      </c>
      <c r="AS339" s="39">
        <v>107.3823</v>
      </c>
      <c r="AT339" s="39">
        <v>16.730899999999998</v>
      </c>
      <c r="AU339" s="39">
        <v>59.276600000000002</v>
      </c>
      <c r="AV339" s="39">
        <v>59.946899999999999</v>
      </c>
      <c r="AW339" s="39">
        <v>48.111699999999999</v>
      </c>
      <c r="AX339" s="39">
        <v>11.639799999999999</v>
      </c>
      <c r="AY339" s="39">
        <v>85.224199999999996</v>
      </c>
    </row>
    <row r="340" spans="1:51" x14ac:dyDescent="0.25">
      <c r="A340" s="43">
        <v>42879</v>
      </c>
      <c r="B340" s="39">
        <v>2548.0956999999999</v>
      </c>
      <c r="C340" s="39">
        <v>58.590299999999999</v>
      </c>
      <c r="D340" s="39">
        <v>42.265000000000001</v>
      </c>
      <c r="E340" s="39">
        <v>271.82740000000001</v>
      </c>
      <c r="F340" s="39">
        <v>372.12310000000002</v>
      </c>
      <c r="G340" s="39">
        <v>50.067</v>
      </c>
      <c r="H340" s="39">
        <v>89.436700000000002</v>
      </c>
      <c r="I340" s="39">
        <v>38.262900000000002</v>
      </c>
      <c r="J340" s="39">
        <v>25.502500000000001</v>
      </c>
      <c r="K340" s="39">
        <v>36.884999999999998</v>
      </c>
      <c r="L340" s="39">
        <v>401.37599999999998</v>
      </c>
      <c r="M340" s="39">
        <v>40.843699999999998</v>
      </c>
      <c r="N340" s="39">
        <v>36.965400000000002</v>
      </c>
      <c r="O340" s="39">
        <v>111.8121</v>
      </c>
      <c r="P340" s="39">
        <v>34.932899999999997</v>
      </c>
      <c r="Q340" s="39">
        <v>13.901</v>
      </c>
      <c r="R340" s="39">
        <v>93.651700000000005</v>
      </c>
      <c r="S340" s="39">
        <v>65.102699999999999</v>
      </c>
      <c r="T340" s="39">
        <v>27.1145</v>
      </c>
      <c r="U340" s="39">
        <v>23.562899999999999</v>
      </c>
      <c r="V340" s="39">
        <v>59.2378</v>
      </c>
      <c r="W340" s="39">
        <v>67.365099999999998</v>
      </c>
      <c r="X340" s="39">
        <v>73.740600000000001</v>
      </c>
      <c r="Y340" s="39">
        <v>32.451799999999999</v>
      </c>
      <c r="Z340" s="39">
        <v>34.2455</v>
      </c>
      <c r="AA340" s="39">
        <v>41.2502</v>
      </c>
      <c r="AB340" s="39">
        <v>106.19710000000001</v>
      </c>
      <c r="AC340" s="39">
        <v>60.828099999999999</v>
      </c>
      <c r="AD340" s="39">
        <v>27.882400000000001</v>
      </c>
      <c r="AE340" s="39" t="s">
        <v>11</v>
      </c>
      <c r="AF340" s="39">
        <v>78.350099999999998</v>
      </c>
      <c r="AG340" s="39">
        <v>19.323699999999999</v>
      </c>
      <c r="AH340" s="39">
        <v>151.5917</v>
      </c>
      <c r="AI340" s="39">
        <v>13.006500000000001</v>
      </c>
      <c r="AJ340" s="39">
        <v>8.1773000000000007</v>
      </c>
      <c r="AK340" s="39">
        <v>7.7468000000000004</v>
      </c>
      <c r="AL340" s="39">
        <v>15.2256</v>
      </c>
      <c r="AM340" s="39">
        <v>173.59719999999999</v>
      </c>
      <c r="AN340" s="39">
        <v>741.46439999999996</v>
      </c>
      <c r="AO340" s="39">
        <v>232.4683</v>
      </c>
      <c r="AP340" s="39">
        <v>157.37870000000001</v>
      </c>
      <c r="AQ340" s="39">
        <v>222.53219999999999</v>
      </c>
      <c r="AR340" s="39">
        <v>26.9757</v>
      </c>
      <c r="AS340" s="39">
        <v>107.3823</v>
      </c>
      <c r="AT340" s="39">
        <v>17.050599999999999</v>
      </c>
      <c r="AU340" s="39">
        <v>60.191099999999999</v>
      </c>
      <c r="AV340" s="39">
        <v>60.0991</v>
      </c>
      <c r="AW340" s="39">
        <v>48.2697</v>
      </c>
      <c r="AX340" s="39">
        <v>11.7182</v>
      </c>
      <c r="AY340" s="39">
        <v>85.071299999999994</v>
      </c>
    </row>
    <row r="341" spans="1:51" x14ac:dyDescent="0.25">
      <c r="A341" s="43">
        <v>42880</v>
      </c>
      <c r="B341" s="39">
        <v>2722.0408000000002</v>
      </c>
      <c r="C341" s="39">
        <v>59.844299999999997</v>
      </c>
      <c r="D341" s="39">
        <v>43.467799999999997</v>
      </c>
      <c r="E341" s="39">
        <v>276.23200000000003</v>
      </c>
      <c r="F341" s="39">
        <v>378.85980000000001</v>
      </c>
      <c r="G341" s="39">
        <v>50.429000000000002</v>
      </c>
      <c r="H341" s="39">
        <v>90.726799999999997</v>
      </c>
      <c r="I341" s="39">
        <v>38.262900000000002</v>
      </c>
      <c r="J341" s="39">
        <v>26.038599999999999</v>
      </c>
      <c r="K341" s="39">
        <v>37.664900000000003</v>
      </c>
      <c r="L341" s="39">
        <v>402.87860000000001</v>
      </c>
      <c r="M341" s="39">
        <v>42.390300000000003</v>
      </c>
      <c r="N341" s="39">
        <v>35.292499999999997</v>
      </c>
      <c r="O341" s="39">
        <v>111.6009</v>
      </c>
      <c r="P341" s="39">
        <v>35.179400000000001</v>
      </c>
      <c r="Q341" s="39">
        <v>13.943300000000001</v>
      </c>
      <c r="R341" s="39">
        <v>96.062600000000003</v>
      </c>
      <c r="S341" s="39">
        <v>65.672899999999998</v>
      </c>
      <c r="T341" s="39">
        <v>27.5288</v>
      </c>
      <c r="U341" s="39">
        <v>23.661799999999999</v>
      </c>
      <c r="V341" s="39">
        <v>59.563800000000001</v>
      </c>
      <c r="W341" s="39">
        <v>67.846199999999996</v>
      </c>
      <c r="X341" s="39">
        <v>74.590400000000002</v>
      </c>
      <c r="Y341" s="39">
        <v>32.403399999999998</v>
      </c>
      <c r="Z341" s="39">
        <v>34.982700000000001</v>
      </c>
      <c r="AA341" s="39">
        <v>41.202199999999998</v>
      </c>
      <c r="AB341" s="39">
        <v>106.0475</v>
      </c>
      <c r="AC341" s="39">
        <v>61.212000000000003</v>
      </c>
      <c r="AD341" s="39">
        <v>28.025700000000001</v>
      </c>
      <c r="AE341" s="39" t="s">
        <v>11</v>
      </c>
      <c r="AF341" s="39">
        <v>79.501099999999994</v>
      </c>
      <c r="AG341" s="39">
        <v>19.607500000000002</v>
      </c>
      <c r="AH341" s="39">
        <v>157.21340000000001</v>
      </c>
      <c r="AI341" s="39">
        <v>13.4038</v>
      </c>
      <c r="AJ341" s="39">
        <v>8.1484000000000005</v>
      </c>
      <c r="AK341" s="39">
        <v>7.8122999999999996</v>
      </c>
      <c r="AL341" s="39">
        <v>15.6839</v>
      </c>
      <c r="AM341" s="39">
        <v>179.7045</v>
      </c>
      <c r="AN341" s="39">
        <v>737.39660000000003</v>
      </c>
      <c r="AO341" s="39">
        <v>231.99379999999999</v>
      </c>
      <c r="AP341" s="39">
        <v>160.1181</v>
      </c>
      <c r="AQ341" s="39">
        <v>224.80289999999999</v>
      </c>
      <c r="AR341" s="39">
        <v>27.812100000000001</v>
      </c>
      <c r="AS341" s="39">
        <v>106.5287</v>
      </c>
      <c r="AT341" s="39">
        <v>17.476900000000001</v>
      </c>
      <c r="AU341" s="39">
        <v>63.433500000000002</v>
      </c>
      <c r="AV341" s="39">
        <v>60.707700000000003</v>
      </c>
      <c r="AW341" s="39">
        <v>50.0077</v>
      </c>
      <c r="AX341" s="39">
        <v>12.031700000000001</v>
      </c>
      <c r="AY341" s="39">
        <v>89.045900000000003</v>
      </c>
    </row>
    <row r="342" spans="1:51" x14ac:dyDescent="0.25">
      <c r="A342" s="43">
        <v>42881</v>
      </c>
      <c r="B342" s="39">
        <v>2728.6799000000001</v>
      </c>
      <c r="C342" s="39">
        <v>59.426299999999998</v>
      </c>
      <c r="D342" s="39">
        <v>43.094499999999996</v>
      </c>
      <c r="E342" s="39">
        <v>276.23200000000003</v>
      </c>
      <c r="F342" s="39">
        <v>376.61419999999998</v>
      </c>
      <c r="G342" s="39">
        <v>50.403199999999998</v>
      </c>
      <c r="H342" s="39">
        <v>90.518699999999995</v>
      </c>
      <c r="I342" s="39">
        <v>38.262900000000002</v>
      </c>
      <c r="J342" s="39">
        <v>25.9237</v>
      </c>
      <c r="K342" s="39">
        <v>37.5349</v>
      </c>
      <c r="L342" s="39">
        <v>407.762</v>
      </c>
      <c r="M342" s="39">
        <v>41.968499999999999</v>
      </c>
      <c r="N342" s="39">
        <v>35.778199999999998</v>
      </c>
      <c r="O342" s="39">
        <v>111.38979999999999</v>
      </c>
      <c r="P342" s="39">
        <v>35.1569</v>
      </c>
      <c r="Q342" s="39">
        <v>14.038600000000001</v>
      </c>
      <c r="R342" s="39">
        <v>94.671700000000001</v>
      </c>
      <c r="S342" s="39">
        <v>66.528300000000002</v>
      </c>
      <c r="T342" s="39">
        <v>27.413799999999998</v>
      </c>
      <c r="U342" s="39">
        <v>23.7211</v>
      </c>
      <c r="V342" s="39">
        <v>59.645200000000003</v>
      </c>
      <c r="W342" s="39">
        <v>67.906400000000005</v>
      </c>
      <c r="X342" s="39">
        <v>78.319900000000004</v>
      </c>
      <c r="Y342" s="39">
        <v>31.968499999999999</v>
      </c>
      <c r="Z342" s="39">
        <v>34.647599999999997</v>
      </c>
      <c r="AA342" s="39">
        <v>41.1541</v>
      </c>
      <c r="AB342" s="39">
        <v>109.039</v>
      </c>
      <c r="AC342" s="39">
        <v>61.494799999999998</v>
      </c>
      <c r="AD342" s="39">
        <v>28.445399999999999</v>
      </c>
      <c r="AE342" s="39" t="s">
        <v>11</v>
      </c>
      <c r="AF342" s="39">
        <v>79.336699999999993</v>
      </c>
      <c r="AG342" s="39">
        <v>19.4419</v>
      </c>
      <c r="AH342" s="39">
        <v>155.2748</v>
      </c>
      <c r="AI342" s="39">
        <v>13.529199999999999</v>
      </c>
      <c r="AJ342" s="39">
        <v>8.1773000000000007</v>
      </c>
      <c r="AK342" s="39">
        <v>7.9268999999999998</v>
      </c>
      <c r="AL342" s="39">
        <v>15.632999999999999</v>
      </c>
      <c r="AM342" s="39">
        <v>177.11349999999999</v>
      </c>
      <c r="AN342" s="39">
        <v>743.31349999999998</v>
      </c>
      <c r="AO342" s="39">
        <v>234.20779999999999</v>
      </c>
      <c r="AP342" s="39">
        <v>159.9811</v>
      </c>
      <c r="AQ342" s="39">
        <v>229.6688</v>
      </c>
      <c r="AR342" s="39">
        <v>27.707599999999999</v>
      </c>
      <c r="AS342" s="39">
        <v>105.6751</v>
      </c>
      <c r="AT342" s="39">
        <v>17.476900000000001</v>
      </c>
      <c r="AU342" s="39">
        <v>62.851500000000001</v>
      </c>
      <c r="AV342" s="39">
        <v>60.631599999999999</v>
      </c>
      <c r="AW342" s="39">
        <v>49.533700000000003</v>
      </c>
      <c r="AX342" s="39">
        <v>12.031700000000001</v>
      </c>
      <c r="AY342" s="39">
        <v>88.281499999999994</v>
      </c>
    </row>
    <row r="343" spans="1:51" x14ac:dyDescent="0.25">
      <c r="A343" s="43">
        <v>42886</v>
      </c>
      <c r="B343" s="39">
        <v>2822.9555</v>
      </c>
      <c r="C343" s="39">
        <v>59.774700000000003</v>
      </c>
      <c r="D343" s="39">
        <v>44.795099999999998</v>
      </c>
      <c r="E343" s="39">
        <v>276.23200000000003</v>
      </c>
      <c r="F343" s="39">
        <v>373.72699999999998</v>
      </c>
      <c r="G343" s="39">
        <v>51.075600000000001</v>
      </c>
      <c r="H343" s="39">
        <v>89.644800000000004</v>
      </c>
      <c r="I343" s="39">
        <v>38.262900000000002</v>
      </c>
      <c r="J343" s="39">
        <v>26.115200000000002</v>
      </c>
      <c r="K343" s="39">
        <v>37.3399</v>
      </c>
      <c r="L343" s="39">
        <v>407.762</v>
      </c>
      <c r="M343" s="39">
        <v>41.406100000000002</v>
      </c>
      <c r="N343" s="39">
        <v>35.5623</v>
      </c>
      <c r="O343" s="39">
        <v>111.4954</v>
      </c>
      <c r="P343" s="39">
        <v>35.246600000000001</v>
      </c>
      <c r="Q343" s="39">
        <v>13.964499999999999</v>
      </c>
      <c r="R343" s="39">
        <v>96.155299999999997</v>
      </c>
      <c r="S343" s="39">
        <v>66.718400000000003</v>
      </c>
      <c r="T343" s="39">
        <v>27.5749</v>
      </c>
      <c r="U343" s="39">
        <v>23.523399999999999</v>
      </c>
      <c r="V343" s="39">
        <v>59.645200000000003</v>
      </c>
      <c r="W343" s="39">
        <v>67.605599999999995</v>
      </c>
      <c r="X343" s="39">
        <v>78.0839</v>
      </c>
      <c r="Y343" s="39">
        <v>32.693399999999997</v>
      </c>
      <c r="Z343" s="39">
        <v>34.379600000000003</v>
      </c>
      <c r="AA343" s="39">
        <v>41.1541</v>
      </c>
      <c r="AB343" s="39">
        <v>110.0112</v>
      </c>
      <c r="AC343" s="39">
        <v>61.757399999999997</v>
      </c>
      <c r="AD343" s="39">
        <v>28.445399999999999</v>
      </c>
      <c r="AE343" s="39" t="s">
        <v>11</v>
      </c>
      <c r="AF343" s="39">
        <v>78.761200000000002</v>
      </c>
      <c r="AG343" s="39">
        <v>19.418299999999999</v>
      </c>
      <c r="AH343" s="39">
        <v>155.66249999999999</v>
      </c>
      <c r="AI343" s="39">
        <v>13.257400000000001</v>
      </c>
      <c r="AJ343" s="39">
        <v>8.2639999999999993</v>
      </c>
      <c r="AK343" s="39">
        <v>7.9432999999999998</v>
      </c>
      <c r="AL343" s="39">
        <v>15.964</v>
      </c>
      <c r="AM343" s="39">
        <v>179.33439999999999</v>
      </c>
      <c r="AN343" s="39">
        <v>754.03790000000004</v>
      </c>
      <c r="AO343" s="39">
        <v>237.76599999999999</v>
      </c>
      <c r="AP343" s="39">
        <v>158.6114</v>
      </c>
      <c r="AQ343" s="39">
        <v>229.6688</v>
      </c>
      <c r="AR343" s="39">
        <v>27.367799999999999</v>
      </c>
      <c r="AS343" s="39">
        <v>106.01649999999999</v>
      </c>
      <c r="AT343" s="39">
        <v>16.943999999999999</v>
      </c>
      <c r="AU343" s="39">
        <v>63.2256</v>
      </c>
      <c r="AV343" s="39">
        <v>61.316299999999998</v>
      </c>
      <c r="AW343" s="39">
        <v>49.375700000000002</v>
      </c>
      <c r="AX343" s="39">
        <v>12.0709</v>
      </c>
      <c r="AY343" s="39">
        <v>89.198700000000002</v>
      </c>
    </row>
    <row r="344" spans="1:51" x14ac:dyDescent="0.25">
      <c r="A344" s="43">
        <v>42887</v>
      </c>
      <c r="B344" s="39">
        <v>2800.3824</v>
      </c>
      <c r="C344" s="39">
        <v>60.540999999999997</v>
      </c>
      <c r="D344" s="39">
        <v>43.758200000000002</v>
      </c>
      <c r="E344" s="39">
        <v>274.34440000000001</v>
      </c>
      <c r="F344" s="39">
        <v>374.68939999999998</v>
      </c>
      <c r="G344" s="39">
        <v>50.0411</v>
      </c>
      <c r="H344" s="39">
        <v>89.603099999999998</v>
      </c>
      <c r="I344" s="39">
        <v>38.262900000000002</v>
      </c>
      <c r="J344" s="39">
        <v>25.2727</v>
      </c>
      <c r="K344" s="39">
        <v>36.950000000000003</v>
      </c>
      <c r="L344" s="39">
        <v>402.69080000000002</v>
      </c>
      <c r="M344" s="39">
        <v>39.648699999999998</v>
      </c>
      <c r="N344" s="39">
        <v>34.9148</v>
      </c>
      <c r="O344" s="39">
        <v>109.806</v>
      </c>
      <c r="P344" s="39">
        <v>34.058999999999997</v>
      </c>
      <c r="Q344" s="39">
        <v>13.499000000000001</v>
      </c>
      <c r="R344" s="39">
        <v>97.453400000000002</v>
      </c>
      <c r="S344" s="39">
        <v>67.003500000000003</v>
      </c>
      <c r="T344" s="39">
        <v>25.963699999999999</v>
      </c>
      <c r="U344" s="39">
        <v>22.732700000000001</v>
      </c>
      <c r="V344" s="39">
        <v>58.341500000000003</v>
      </c>
      <c r="W344" s="39">
        <v>67.425200000000004</v>
      </c>
      <c r="X344" s="39">
        <v>76.809200000000004</v>
      </c>
      <c r="Y344" s="39">
        <v>31.412700000000001</v>
      </c>
      <c r="Z344" s="39">
        <v>34.044499999999999</v>
      </c>
      <c r="AA344" s="39">
        <v>40.769500000000001</v>
      </c>
      <c r="AB344" s="39">
        <v>109.3381</v>
      </c>
      <c r="AC344" s="39">
        <v>60.594499999999996</v>
      </c>
      <c r="AD344" s="39">
        <v>27.739100000000001</v>
      </c>
      <c r="AE344" s="39" t="s">
        <v>11</v>
      </c>
      <c r="AF344" s="39">
        <v>74.075000000000003</v>
      </c>
      <c r="AG344" s="39">
        <v>18.8979</v>
      </c>
      <c r="AH344" s="39">
        <v>155.46870000000001</v>
      </c>
      <c r="AI344" s="39">
        <v>13.194699999999999</v>
      </c>
      <c r="AJ344" s="39">
        <v>8.3651</v>
      </c>
      <c r="AK344" s="39">
        <v>7.9432999999999998</v>
      </c>
      <c r="AL344" s="39">
        <v>16.116700000000002</v>
      </c>
      <c r="AM344" s="39">
        <v>180.62989999999999</v>
      </c>
      <c r="AN344" s="39">
        <v>764.02269999999999</v>
      </c>
      <c r="AO344" s="39">
        <v>241.32419999999999</v>
      </c>
      <c r="AP344" s="39">
        <v>155.46109999999999</v>
      </c>
      <c r="AQ344" s="39">
        <v>229.02</v>
      </c>
      <c r="AR344" s="39">
        <v>27.184799999999999</v>
      </c>
      <c r="AS344" s="39">
        <v>105.8458</v>
      </c>
      <c r="AT344" s="39">
        <v>16.464500000000001</v>
      </c>
      <c r="AU344" s="39">
        <v>62.893099999999997</v>
      </c>
      <c r="AV344" s="39">
        <v>59.490499999999997</v>
      </c>
      <c r="AW344" s="39">
        <v>48.348700000000001</v>
      </c>
      <c r="AX344" s="39">
        <v>12.1493</v>
      </c>
      <c r="AY344" s="39">
        <v>90.116</v>
      </c>
    </row>
    <row r="345" spans="1:51" x14ac:dyDescent="0.25">
      <c r="A345" s="43">
        <v>42888</v>
      </c>
      <c r="B345" s="39">
        <v>2781.7928999999999</v>
      </c>
      <c r="C345" s="39">
        <v>60.610700000000001</v>
      </c>
      <c r="D345" s="39">
        <v>45.541699999999999</v>
      </c>
      <c r="E345" s="39">
        <v>276.23200000000003</v>
      </c>
      <c r="F345" s="39">
        <v>378.53899999999999</v>
      </c>
      <c r="G345" s="39">
        <v>51.023899999999998</v>
      </c>
      <c r="H345" s="39">
        <v>91.559200000000004</v>
      </c>
      <c r="I345" s="39">
        <v>38.262900000000002</v>
      </c>
      <c r="J345" s="39">
        <v>25.6557</v>
      </c>
      <c r="K345" s="39">
        <v>37.664900000000003</v>
      </c>
      <c r="L345" s="39">
        <v>402.69080000000002</v>
      </c>
      <c r="M345" s="39">
        <v>40.421900000000001</v>
      </c>
      <c r="N345" s="39">
        <v>35.616300000000003</v>
      </c>
      <c r="O345" s="39">
        <v>109.806</v>
      </c>
      <c r="P345" s="39">
        <v>34.372700000000002</v>
      </c>
      <c r="Q345" s="39">
        <v>13.5625</v>
      </c>
      <c r="R345" s="39">
        <v>96.526200000000003</v>
      </c>
      <c r="S345" s="39">
        <v>67.383700000000005</v>
      </c>
      <c r="T345" s="39">
        <v>26.493099999999998</v>
      </c>
      <c r="U345" s="39">
        <v>23.128</v>
      </c>
      <c r="V345" s="39">
        <v>59.319299999999998</v>
      </c>
      <c r="W345" s="39">
        <v>66.583100000000002</v>
      </c>
      <c r="X345" s="39">
        <v>75.912199999999999</v>
      </c>
      <c r="Y345" s="39">
        <v>31.6785</v>
      </c>
      <c r="Z345" s="39">
        <v>34.379600000000003</v>
      </c>
      <c r="AA345" s="39">
        <v>40.6252</v>
      </c>
      <c r="AB345" s="39">
        <v>110.9834</v>
      </c>
      <c r="AC345" s="39">
        <v>61.573799999999999</v>
      </c>
      <c r="AD345" s="39">
        <v>28.5273</v>
      </c>
      <c r="AE345" s="39" t="s">
        <v>11</v>
      </c>
      <c r="AF345" s="39">
        <v>75.637</v>
      </c>
      <c r="AG345" s="39">
        <v>19.205400000000001</v>
      </c>
      <c r="AH345" s="39">
        <v>155.08099999999999</v>
      </c>
      <c r="AI345" s="39">
        <v>13.299200000000001</v>
      </c>
      <c r="AJ345" s="39">
        <v>8.3361999999999998</v>
      </c>
      <c r="AK345" s="39">
        <v>8.0416000000000007</v>
      </c>
      <c r="AL345" s="39">
        <v>15.938499999999999</v>
      </c>
      <c r="AM345" s="39">
        <v>180.07470000000001</v>
      </c>
      <c r="AN345" s="39">
        <v>758.47559999999999</v>
      </c>
      <c r="AO345" s="39">
        <v>239.50559999999999</v>
      </c>
      <c r="AP345" s="39">
        <v>155.87200000000001</v>
      </c>
      <c r="AQ345" s="39">
        <v>228.8578</v>
      </c>
      <c r="AR345" s="39">
        <v>28.230399999999999</v>
      </c>
      <c r="AS345" s="39">
        <v>106.5287</v>
      </c>
      <c r="AT345" s="39">
        <v>16.837499999999999</v>
      </c>
      <c r="AU345" s="39">
        <v>65.594999999999999</v>
      </c>
      <c r="AV345" s="39">
        <v>60.555500000000002</v>
      </c>
      <c r="AW345" s="39">
        <v>49.296700000000001</v>
      </c>
      <c r="AX345" s="39">
        <v>12.247299999999999</v>
      </c>
      <c r="AY345" s="39">
        <v>90.039500000000004</v>
      </c>
    </row>
    <row r="346" spans="1:51" x14ac:dyDescent="0.25">
      <c r="A346" s="43">
        <v>42891</v>
      </c>
      <c r="B346" s="39">
        <v>2801.7103000000002</v>
      </c>
      <c r="C346" s="39">
        <v>60.610700000000001</v>
      </c>
      <c r="D346" s="39">
        <v>45.4587</v>
      </c>
      <c r="E346" s="39">
        <v>276.23200000000003</v>
      </c>
      <c r="F346" s="39">
        <v>378.21820000000002</v>
      </c>
      <c r="G346" s="39">
        <v>51.644500000000001</v>
      </c>
      <c r="H346" s="39">
        <v>92.183400000000006</v>
      </c>
      <c r="I346" s="39">
        <v>38.262900000000002</v>
      </c>
      <c r="J346" s="39">
        <v>26.191700000000001</v>
      </c>
      <c r="K346" s="39">
        <v>38.542400000000001</v>
      </c>
      <c r="L346" s="39">
        <v>413.02100000000002</v>
      </c>
      <c r="M346" s="39">
        <v>40.5625</v>
      </c>
      <c r="N346" s="39">
        <v>35.670299999999997</v>
      </c>
      <c r="O346" s="39">
        <v>110.1228</v>
      </c>
      <c r="P346" s="39">
        <v>34.910499999999999</v>
      </c>
      <c r="Q346" s="39">
        <v>13.6366</v>
      </c>
      <c r="R346" s="39">
        <v>97.360699999999994</v>
      </c>
      <c r="S346" s="39">
        <v>68.239000000000004</v>
      </c>
      <c r="T346" s="39">
        <v>26.884399999999999</v>
      </c>
      <c r="U346" s="39">
        <v>23.0885</v>
      </c>
      <c r="V346" s="39">
        <v>59.319299999999998</v>
      </c>
      <c r="W346" s="39">
        <v>67.184600000000003</v>
      </c>
      <c r="X346" s="39">
        <v>76.337100000000007</v>
      </c>
      <c r="Y346" s="39">
        <v>31.8477</v>
      </c>
      <c r="Z346" s="39">
        <v>34.848700000000001</v>
      </c>
      <c r="AA346" s="39">
        <v>40.6252</v>
      </c>
      <c r="AB346" s="39">
        <v>111.0582</v>
      </c>
      <c r="AC346" s="39">
        <v>62.226700000000001</v>
      </c>
      <c r="AD346" s="39">
        <v>28.680800000000001</v>
      </c>
      <c r="AE346" s="39" t="s">
        <v>11</v>
      </c>
      <c r="AF346" s="39">
        <v>73.992800000000003</v>
      </c>
      <c r="AG346" s="39">
        <v>19.3</v>
      </c>
      <c r="AH346" s="39">
        <v>153.14250000000001</v>
      </c>
      <c r="AI346" s="39">
        <v>13.152799999999999</v>
      </c>
      <c r="AJ346" s="39">
        <v>8.2927999999999997</v>
      </c>
      <c r="AK346" s="39">
        <v>8.3363999999999994</v>
      </c>
      <c r="AL346" s="39">
        <v>15.582100000000001</v>
      </c>
      <c r="AM346" s="39">
        <v>179.33439999999999</v>
      </c>
      <c r="AN346" s="39">
        <v>759.21519999999998</v>
      </c>
      <c r="AO346" s="39">
        <v>231.1241</v>
      </c>
      <c r="AP346" s="39">
        <v>155.73500000000001</v>
      </c>
      <c r="AQ346" s="39">
        <v>229.3287</v>
      </c>
      <c r="AR346" s="39">
        <v>28.517900000000001</v>
      </c>
      <c r="AS346" s="39">
        <v>107.72369999999999</v>
      </c>
      <c r="AT346" s="39">
        <v>16.784199999999998</v>
      </c>
      <c r="AU346" s="39">
        <v>65.969099999999997</v>
      </c>
      <c r="AV346" s="39">
        <v>60.783700000000003</v>
      </c>
      <c r="AW346" s="39">
        <v>49.849699999999999</v>
      </c>
      <c r="AX346" s="39">
        <v>12.1297</v>
      </c>
      <c r="AY346" s="39">
        <v>89.566900000000004</v>
      </c>
    </row>
    <row r="347" spans="1:51" x14ac:dyDescent="0.25">
      <c r="A347" s="43">
        <v>42892</v>
      </c>
      <c r="B347" s="39">
        <v>2771.1703000000002</v>
      </c>
      <c r="C347" s="39">
        <v>60.819699999999997</v>
      </c>
      <c r="D347" s="39">
        <v>45.997900000000001</v>
      </c>
      <c r="E347" s="39">
        <v>276.86130000000003</v>
      </c>
      <c r="F347" s="39">
        <v>380.46379999999999</v>
      </c>
      <c r="G347" s="39">
        <v>51.385899999999999</v>
      </c>
      <c r="H347" s="39">
        <v>92.391499999999994</v>
      </c>
      <c r="I347" s="39">
        <v>38.262900000000002</v>
      </c>
      <c r="J347" s="39">
        <v>26.383199999999999</v>
      </c>
      <c r="K347" s="39">
        <v>38.639800000000001</v>
      </c>
      <c r="L347" s="39">
        <v>415.27480000000003</v>
      </c>
      <c r="M347" s="39">
        <v>40.703099999999999</v>
      </c>
      <c r="N347" s="39">
        <v>35.4544</v>
      </c>
      <c r="O347" s="39">
        <v>109.91160000000001</v>
      </c>
      <c r="P347" s="39">
        <v>34.888100000000001</v>
      </c>
      <c r="Q347" s="39">
        <v>13.6577</v>
      </c>
      <c r="R347" s="39">
        <v>98.287899999999993</v>
      </c>
      <c r="S347" s="39">
        <v>69.094399999999993</v>
      </c>
      <c r="T347" s="39">
        <v>27.2987</v>
      </c>
      <c r="U347" s="39">
        <v>23.266400000000001</v>
      </c>
      <c r="V347" s="39">
        <v>61.437899999999999</v>
      </c>
      <c r="W347" s="39">
        <v>67.545500000000004</v>
      </c>
      <c r="X347" s="39">
        <v>77.9422</v>
      </c>
      <c r="Y347" s="39">
        <v>32.137599999999999</v>
      </c>
      <c r="Z347" s="39">
        <v>35.585900000000002</v>
      </c>
      <c r="AA347" s="39">
        <v>40.961799999999997</v>
      </c>
      <c r="AB347" s="39">
        <v>112.554</v>
      </c>
      <c r="AC347" s="39">
        <v>62.512300000000003</v>
      </c>
      <c r="AD347" s="39">
        <v>28.834299999999999</v>
      </c>
      <c r="AE347" s="39" t="s">
        <v>11</v>
      </c>
      <c r="AF347" s="39">
        <v>70.868600000000001</v>
      </c>
      <c r="AG347" s="39">
        <v>19.347300000000001</v>
      </c>
      <c r="AH347" s="39">
        <v>153.72399999999999</v>
      </c>
      <c r="AI347" s="39">
        <v>13.299200000000001</v>
      </c>
      <c r="AJ347" s="39">
        <v>8.2350999999999992</v>
      </c>
      <c r="AK347" s="39">
        <v>8.3527000000000005</v>
      </c>
      <c r="AL347" s="39">
        <v>15.505699999999999</v>
      </c>
      <c r="AM347" s="39">
        <v>181.9254</v>
      </c>
      <c r="AN347" s="39">
        <v>769.2</v>
      </c>
      <c r="AO347" s="39">
        <v>238.79390000000001</v>
      </c>
      <c r="AP347" s="39">
        <v>155.32409999999999</v>
      </c>
      <c r="AQ347" s="39">
        <v>226.9742</v>
      </c>
      <c r="AR347" s="39">
        <v>28.674700000000001</v>
      </c>
      <c r="AS347" s="39">
        <v>107.8944</v>
      </c>
      <c r="AT347" s="39">
        <v>16.997299999999999</v>
      </c>
      <c r="AU347" s="39">
        <v>66.135400000000004</v>
      </c>
      <c r="AV347" s="39">
        <v>61.164099999999998</v>
      </c>
      <c r="AW347" s="39">
        <v>50.0077</v>
      </c>
      <c r="AX347" s="39">
        <v>12.0905</v>
      </c>
      <c r="AY347" s="39">
        <v>89.645700000000005</v>
      </c>
    </row>
    <row r="348" spans="1:51" x14ac:dyDescent="0.25">
      <c r="A348" s="43">
        <v>42893</v>
      </c>
      <c r="B348" s="39">
        <v>2771.1703000000002</v>
      </c>
      <c r="C348" s="39">
        <v>62.352400000000003</v>
      </c>
      <c r="D348" s="39">
        <v>46.495600000000003</v>
      </c>
      <c r="E348" s="39">
        <v>280.00740000000002</v>
      </c>
      <c r="F348" s="39">
        <v>385.91730000000001</v>
      </c>
      <c r="G348" s="39">
        <v>52.187600000000003</v>
      </c>
      <c r="H348" s="39">
        <v>93.764899999999997</v>
      </c>
      <c r="I348" s="39">
        <v>38.262900000000002</v>
      </c>
      <c r="J348" s="39">
        <v>26.9193</v>
      </c>
      <c r="K348" s="39">
        <v>39.322299999999998</v>
      </c>
      <c r="L348" s="39">
        <v>416.02609999999999</v>
      </c>
      <c r="M348" s="39">
        <v>41.968499999999999</v>
      </c>
      <c r="N348" s="39">
        <v>36.587600000000002</v>
      </c>
      <c r="O348" s="39">
        <v>111.2842</v>
      </c>
      <c r="P348" s="39">
        <v>35.9636</v>
      </c>
      <c r="Q348" s="39">
        <v>13.879899999999999</v>
      </c>
      <c r="R348" s="39">
        <v>100.42059999999999</v>
      </c>
      <c r="S348" s="39">
        <v>69.854699999999994</v>
      </c>
      <c r="T348" s="39">
        <v>29.1631</v>
      </c>
      <c r="U348" s="39">
        <v>23.839700000000001</v>
      </c>
      <c r="V348" s="39">
        <v>63.7194</v>
      </c>
      <c r="W348" s="39">
        <v>69.349900000000005</v>
      </c>
      <c r="X348" s="39">
        <v>82.143799999999999</v>
      </c>
      <c r="Y348" s="39">
        <v>32.500100000000003</v>
      </c>
      <c r="Z348" s="39">
        <v>35.9895</v>
      </c>
      <c r="AA348" s="39">
        <v>41.731000000000002</v>
      </c>
      <c r="AB348" s="39">
        <v>114.274</v>
      </c>
      <c r="AC348" s="39">
        <v>63.552799999999998</v>
      </c>
      <c r="AD348" s="39">
        <v>29.2745</v>
      </c>
      <c r="AE348" s="39" t="s">
        <v>11</v>
      </c>
      <c r="AF348" s="39">
        <v>74.486000000000004</v>
      </c>
      <c r="AG348" s="39">
        <v>19.796700000000001</v>
      </c>
      <c r="AH348" s="39">
        <v>155.46870000000001</v>
      </c>
      <c r="AI348" s="39">
        <v>13.445600000000001</v>
      </c>
      <c r="AJ348" s="39">
        <v>8.2494999999999994</v>
      </c>
      <c r="AK348" s="39">
        <v>8.3035999999999994</v>
      </c>
      <c r="AL348" s="39">
        <v>15.505699999999999</v>
      </c>
      <c r="AM348" s="39">
        <v>182.48060000000001</v>
      </c>
      <c r="AN348" s="39">
        <v>784.7319</v>
      </c>
      <c r="AO348" s="39">
        <v>237.76599999999999</v>
      </c>
      <c r="AP348" s="39">
        <v>157.24170000000001</v>
      </c>
      <c r="AQ348" s="39">
        <v>232.3895</v>
      </c>
      <c r="AR348" s="39">
        <v>28.962299999999999</v>
      </c>
      <c r="AS348" s="39">
        <v>109.2602</v>
      </c>
      <c r="AT348" s="39">
        <v>17.2104</v>
      </c>
      <c r="AU348" s="39">
        <v>67.756600000000006</v>
      </c>
      <c r="AV348" s="39">
        <v>62.381300000000003</v>
      </c>
      <c r="AW348" s="39">
        <v>50.797699999999999</v>
      </c>
      <c r="AX348" s="39">
        <v>12.2277</v>
      </c>
      <c r="AY348" s="39">
        <v>90.590999999999994</v>
      </c>
    </row>
    <row r="349" spans="1:51" x14ac:dyDescent="0.25">
      <c r="A349" s="43">
        <v>42894</v>
      </c>
      <c r="B349" s="39">
        <v>2771.1703000000002</v>
      </c>
      <c r="C349" s="39">
        <v>61.934399999999997</v>
      </c>
      <c r="D349" s="39">
        <v>46.4542</v>
      </c>
      <c r="E349" s="39">
        <v>278.11970000000002</v>
      </c>
      <c r="F349" s="39">
        <v>382.70929999999998</v>
      </c>
      <c r="G349" s="39">
        <v>52.937600000000003</v>
      </c>
      <c r="H349" s="39">
        <v>95.221500000000006</v>
      </c>
      <c r="I349" s="39">
        <v>38.262900000000002</v>
      </c>
      <c r="J349" s="39">
        <v>27.034199999999998</v>
      </c>
      <c r="K349" s="39">
        <v>40.069800000000001</v>
      </c>
      <c r="L349" s="39">
        <v>429.92500000000001</v>
      </c>
      <c r="M349" s="39">
        <v>41.757599999999996</v>
      </c>
      <c r="N349" s="39">
        <v>36.2639</v>
      </c>
      <c r="O349" s="39">
        <v>111.1786</v>
      </c>
      <c r="P349" s="39">
        <v>36.008400000000002</v>
      </c>
      <c r="Q349" s="39">
        <v>13.6577</v>
      </c>
      <c r="R349" s="39">
        <v>97.917100000000005</v>
      </c>
      <c r="S349" s="39">
        <v>68.049000000000007</v>
      </c>
      <c r="T349" s="39">
        <v>29.945699999999999</v>
      </c>
      <c r="U349" s="39">
        <v>23.7013</v>
      </c>
      <c r="V349" s="39">
        <v>62.985999999999997</v>
      </c>
      <c r="W349" s="39">
        <v>69.710800000000006</v>
      </c>
      <c r="X349" s="39">
        <v>81.341300000000004</v>
      </c>
      <c r="Y349" s="39">
        <v>32.669199999999996</v>
      </c>
      <c r="Z349" s="39">
        <v>35.720399999999998</v>
      </c>
      <c r="AA349" s="39">
        <v>41.731000000000002</v>
      </c>
      <c r="AB349" s="39">
        <v>113.97490000000001</v>
      </c>
      <c r="AC349" s="39">
        <v>63.103999999999999</v>
      </c>
      <c r="AD349" s="39">
        <v>29.1005</v>
      </c>
      <c r="AE349" s="39" t="s">
        <v>11</v>
      </c>
      <c r="AF349" s="39">
        <v>75.3904</v>
      </c>
      <c r="AG349" s="39">
        <v>19.6785</v>
      </c>
      <c r="AH349" s="39">
        <v>156.2441</v>
      </c>
      <c r="AI349" s="39">
        <v>13.571</v>
      </c>
      <c r="AJ349" s="39">
        <v>8.2062000000000008</v>
      </c>
      <c r="AK349" s="39">
        <v>8.2217000000000002</v>
      </c>
      <c r="AL349" s="39">
        <v>15.632999999999999</v>
      </c>
      <c r="AM349" s="39">
        <v>185.99690000000001</v>
      </c>
      <c r="AN349" s="39">
        <v>795.45640000000003</v>
      </c>
      <c r="AO349" s="39">
        <v>244.17080000000001</v>
      </c>
      <c r="AP349" s="39">
        <v>159.7072</v>
      </c>
      <c r="AQ349" s="39">
        <v>243.69120000000001</v>
      </c>
      <c r="AR349" s="39">
        <v>28.779299999999999</v>
      </c>
      <c r="AS349" s="39">
        <v>110.28449999999999</v>
      </c>
      <c r="AT349" s="39">
        <v>17.3703</v>
      </c>
      <c r="AU349" s="39">
        <v>68.936999999999998</v>
      </c>
      <c r="AV349" s="39">
        <v>62.000900000000001</v>
      </c>
      <c r="AW349" s="39">
        <v>50.718699999999998</v>
      </c>
      <c r="AX349" s="39">
        <v>12.502000000000001</v>
      </c>
      <c r="AY349" s="39">
        <v>89.882000000000005</v>
      </c>
    </row>
    <row r="350" spans="1:51" x14ac:dyDescent="0.25">
      <c r="A350" s="43">
        <v>42895</v>
      </c>
      <c r="B350" s="39">
        <v>2771.1703000000002</v>
      </c>
      <c r="C350" s="39">
        <v>63.3277</v>
      </c>
      <c r="D350" s="39">
        <v>46.786000000000001</v>
      </c>
      <c r="E350" s="39">
        <v>280.63670000000002</v>
      </c>
      <c r="F350" s="39">
        <v>391.37079999999997</v>
      </c>
      <c r="G350" s="39">
        <v>55.342599999999997</v>
      </c>
      <c r="H350" s="39">
        <v>95.346400000000003</v>
      </c>
      <c r="I350" s="39">
        <v>38.262900000000002</v>
      </c>
      <c r="J350" s="39">
        <v>27.034199999999998</v>
      </c>
      <c r="K350" s="39">
        <v>40.232199999999999</v>
      </c>
      <c r="L350" s="39">
        <v>428.04669999999999</v>
      </c>
      <c r="M350" s="39">
        <v>41.968499999999999</v>
      </c>
      <c r="N350" s="39">
        <v>36.048000000000002</v>
      </c>
      <c r="O350" s="39">
        <v>110.9674</v>
      </c>
      <c r="P350" s="39">
        <v>35.8292</v>
      </c>
      <c r="Q350" s="39">
        <v>13.5413</v>
      </c>
      <c r="R350" s="39">
        <v>97.268000000000001</v>
      </c>
      <c r="S350" s="39">
        <v>67.858900000000006</v>
      </c>
      <c r="T350" s="39">
        <v>29.255199999999999</v>
      </c>
      <c r="U350" s="39">
        <v>23.978000000000002</v>
      </c>
      <c r="V350" s="39">
        <v>63.311999999999998</v>
      </c>
      <c r="W350" s="39">
        <v>69.710800000000006</v>
      </c>
      <c r="X350" s="39">
        <v>84.032200000000003</v>
      </c>
      <c r="Y350" s="39">
        <v>32.451799999999999</v>
      </c>
      <c r="Z350" s="39">
        <v>35.720399999999998</v>
      </c>
      <c r="AA350" s="39">
        <v>41.634900000000002</v>
      </c>
      <c r="AB350" s="39">
        <v>113.8253</v>
      </c>
      <c r="AC350" s="39">
        <v>63.002000000000002</v>
      </c>
      <c r="AD350" s="39">
        <v>29.2745</v>
      </c>
      <c r="AE350" s="39" t="s">
        <v>11</v>
      </c>
      <c r="AF350" s="39">
        <v>77.287499999999994</v>
      </c>
      <c r="AG350" s="39">
        <v>19.512899999999998</v>
      </c>
      <c r="AH350" s="39">
        <v>157.40719999999999</v>
      </c>
      <c r="AI350" s="39">
        <v>13.571</v>
      </c>
      <c r="AJ350" s="39">
        <v>8.2205999999999992</v>
      </c>
      <c r="AK350" s="39">
        <v>8.1890000000000001</v>
      </c>
      <c r="AL350" s="39">
        <v>15.5566</v>
      </c>
      <c r="AM350" s="39">
        <v>184.85120000000001</v>
      </c>
      <c r="AN350" s="39">
        <v>801.37329999999997</v>
      </c>
      <c r="AO350" s="39">
        <v>244.64519999999999</v>
      </c>
      <c r="AP350" s="39">
        <v>160.255</v>
      </c>
      <c r="AQ350" s="39">
        <v>239.2176</v>
      </c>
      <c r="AR350" s="39">
        <v>28.622399999999999</v>
      </c>
      <c r="AS350" s="39">
        <v>109.43089999999999</v>
      </c>
      <c r="AT350" s="39">
        <v>17.1572</v>
      </c>
      <c r="AU350" s="39">
        <v>67.363100000000003</v>
      </c>
      <c r="AV350" s="39">
        <v>62.153100000000002</v>
      </c>
      <c r="AW350" s="39">
        <v>50.8767</v>
      </c>
      <c r="AX350" s="39">
        <v>12.4824</v>
      </c>
      <c r="AY350" s="39">
        <v>90.197100000000006</v>
      </c>
    </row>
    <row r="351" spans="1:51" x14ac:dyDescent="0.25">
      <c r="A351" s="43">
        <v>42898</v>
      </c>
      <c r="B351" s="39">
        <v>2881.3798000000002</v>
      </c>
      <c r="C351" s="39">
        <v>62.421999999999997</v>
      </c>
      <c r="D351" s="39">
        <v>45.002499999999998</v>
      </c>
      <c r="E351" s="39">
        <v>276.23200000000003</v>
      </c>
      <c r="F351" s="39">
        <v>387.84210000000002</v>
      </c>
      <c r="G351" s="39">
        <v>55.730600000000003</v>
      </c>
      <c r="H351" s="39">
        <v>96.553299999999993</v>
      </c>
      <c r="I351" s="39">
        <v>38.262900000000002</v>
      </c>
      <c r="J351" s="39">
        <v>26.498100000000001</v>
      </c>
      <c r="K351" s="39">
        <v>40.1997</v>
      </c>
      <c r="L351" s="39">
        <v>430.86410000000001</v>
      </c>
      <c r="M351" s="39">
        <v>41.054600000000001</v>
      </c>
      <c r="N351" s="39">
        <v>36.209899999999998</v>
      </c>
      <c r="O351" s="39">
        <v>111.07299999999999</v>
      </c>
      <c r="P351" s="39">
        <v>34.932899999999997</v>
      </c>
      <c r="Q351" s="39">
        <v>13.3192</v>
      </c>
      <c r="R351" s="39">
        <v>96.618899999999996</v>
      </c>
      <c r="S351" s="39">
        <v>68.714200000000005</v>
      </c>
      <c r="T351" s="39">
        <v>28.610700000000001</v>
      </c>
      <c r="U351" s="39">
        <v>23.879200000000001</v>
      </c>
      <c r="V351" s="39">
        <v>61.845300000000002</v>
      </c>
      <c r="W351" s="39">
        <v>67.846199999999996</v>
      </c>
      <c r="X351" s="39">
        <v>83.701700000000002</v>
      </c>
      <c r="Y351" s="39">
        <v>32.089300000000001</v>
      </c>
      <c r="Z351" s="39">
        <v>36.325800000000001</v>
      </c>
      <c r="AA351" s="39">
        <v>41.106000000000002</v>
      </c>
      <c r="AB351" s="39">
        <v>114.8723</v>
      </c>
      <c r="AC351" s="39">
        <v>61.308599999999998</v>
      </c>
      <c r="AD351" s="39">
        <v>29.0288</v>
      </c>
      <c r="AE351" s="39" t="s">
        <v>11</v>
      </c>
      <c r="AF351" s="39">
        <v>74.483099999999993</v>
      </c>
      <c r="AG351" s="39">
        <v>18.8979</v>
      </c>
      <c r="AH351" s="39">
        <v>156.05019999999999</v>
      </c>
      <c r="AI351" s="39">
        <v>13.5083</v>
      </c>
      <c r="AJ351" s="39">
        <v>8.2639999999999993</v>
      </c>
      <c r="AK351" s="39">
        <v>8.1071000000000009</v>
      </c>
      <c r="AL351" s="39">
        <v>15.5566</v>
      </c>
      <c r="AM351" s="39">
        <v>184.85120000000001</v>
      </c>
      <c r="AN351" s="39">
        <v>845.75019999999995</v>
      </c>
      <c r="AO351" s="39">
        <v>247.09639999999999</v>
      </c>
      <c r="AP351" s="39">
        <v>160.255</v>
      </c>
      <c r="AQ351" s="39">
        <v>243.92660000000001</v>
      </c>
      <c r="AR351" s="39">
        <v>29.1191</v>
      </c>
      <c r="AS351" s="39">
        <v>107.3823</v>
      </c>
      <c r="AT351" s="39">
        <v>16.730899999999998</v>
      </c>
      <c r="AU351" s="39">
        <v>65.789199999999994</v>
      </c>
      <c r="AV351" s="39">
        <v>61.468400000000003</v>
      </c>
      <c r="AW351" s="39">
        <v>50.560699999999997</v>
      </c>
      <c r="AX351" s="39">
        <v>12.364800000000001</v>
      </c>
      <c r="AY351" s="39">
        <v>91.063599999999994</v>
      </c>
    </row>
    <row r="352" spans="1:51" x14ac:dyDescent="0.25">
      <c r="A352" s="43">
        <v>42899</v>
      </c>
      <c r="B352" s="39">
        <v>2921.2145</v>
      </c>
      <c r="C352" s="39">
        <v>62.421999999999997</v>
      </c>
      <c r="D352" s="39">
        <v>46.0809</v>
      </c>
      <c r="E352" s="39">
        <v>277.4905</v>
      </c>
      <c r="F352" s="39">
        <v>383.67169999999999</v>
      </c>
      <c r="G352" s="39">
        <v>56.040900000000001</v>
      </c>
      <c r="H352" s="39">
        <v>97.718599999999995</v>
      </c>
      <c r="I352" s="39">
        <v>38.262900000000002</v>
      </c>
      <c r="J352" s="39">
        <v>26.881</v>
      </c>
      <c r="K352" s="39">
        <v>40.3947</v>
      </c>
      <c r="L352" s="39">
        <v>431.61540000000002</v>
      </c>
      <c r="M352" s="39">
        <v>42.32</v>
      </c>
      <c r="N352" s="39">
        <v>36.425800000000002</v>
      </c>
      <c r="O352" s="39">
        <v>110.6507</v>
      </c>
      <c r="P352" s="39">
        <v>35.6051</v>
      </c>
      <c r="Q352" s="39">
        <v>13.4673</v>
      </c>
      <c r="R352" s="39">
        <v>97.453400000000002</v>
      </c>
      <c r="S352" s="39">
        <v>68.429100000000005</v>
      </c>
      <c r="T352" s="39">
        <v>29.738499999999998</v>
      </c>
      <c r="U352" s="39">
        <v>24.037299999999998</v>
      </c>
      <c r="V352" s="39">
        <v>62.904499999999999</v>
      </c>
      <c r="W352" s="39">
        <v>68.628100000000003</v>
      </c>
      <c r="X352" s="39">
        <v>84.551500000000004</v>
      </c>
      <c r="Y352" s="39">
        <v>32.910899999999998</v>
      </c>
      <c r="Z352" s="39">
        <v>36.9985</v>
      </c>
      <c r="AA352" s="39">
        <v>41.394500000000001</v>
      </c>
      <c r="AB352" s="39">
        <v>116.66719999999999</v>
      </c>
      <c r="AC352" s="39">
        <v>62.206299999999999</v>
      </c>
      <c r="AD352" s="39">
        <v>29.356400000000001</v>
      </c>
      <c r="AE352" s="39" t="s">
        <v>11</v>
      </c>
      <c r="AF352" s="39">
        <v>74.813000000000002</v>
      </c>
      <c r="AG352" s="39">
        <v>19.205400000000001</v>
      </c>
      <c r="AH352" s="39">
        <v>156.82570000000001</v>
      </c>
      <c r="AI352" s="39">
        <v>13.7592</v>
      </c>
      <c r="AJ352" s="39">
        <v>8.2639999999999993</v>
      </c>
      <c r="AK352" s="39">
        <v>8.1397999999999993</v>
      </c>
      <c r="AL352" s="39">
        <v>15.4038</v>
      </c>
      <c r="AM352" s="39">
        <v>184.85120000000001</v>
      </c>
      <c r="AN352" s="39">
        <v>852.4067</v>
      </c>
      <c r="AO352" s="39">
        <v>258.48259999999999</v>
      </c>
      <c r="AP352" s="39">
        <v>161.89869999999999</v>
      </c>
      <c r="AQ352" s="39">
        <v>244.16210000000001</v>
      </c>
      <c r="AR352" s="39">
        <v>30.635200000000001</v>
      </c>
      <c r="AS352" s="39">
        <v>108.0651</v>
      </c>
      <c r="AT352" s="39">
        <v>17.050599999999999</v>
      </c>
      <c r="AU352" s="39">
        <v>66.103999999999999</v>
      </c>
      <c r="AV352" s="39">
        <v>62.229199999999999</v>
      </c>
      <c r="AW352" s="39">
        <v>51.903700000000001</v>
      </c>
      <c r="AX352" s="39">
        <v>12.384399999999999</v>
      </c>
      <c r="AY352" s="39">
        <v>90.512200000000007</v>
      </c>
    </row>
    <row r="353" spans="1:51" x14ac:dyDescent="0.25">
      <c r="A353" s="43">
        <v>42900</v>
      </c>
      <c r="B353" s="39">
        <v>2834.9059000000002</v>
      </c>
      <c r="C353" s="39">
        <v>61.795000000000002</v>
      </c>
      <c r="D353" s="39">
        <v>45.541699999999999</v>
      </c>
      <c r="E353" s="39">
        <v>276.86130000000003</v>
      </c>
      <c r="F353" s="39">
        <v>370.8399</v>
      </c>
      <c r="G353" s="39">
        <v>55.1875</v>
      </c>
      <c r="H353" s="39">
        <v>95.637699999999995</v>
      </c>
      <c r="I353" s="39">
        <v>38.262900000000002</v>
      </c>
      <c r="J353" s="39">
        <v>26.9193</v>
      </c>
      <c r="K353" s="39">
        <v>40.654699999999998</v>
      </c>
      <c r="L353" s="39">
        <v>424.85379999999998</v>
      </c>
      <c r="M353" s="39">
        <v>41.968499999999999</v>
      </c>
      <c r="N353" s="39">
        <v>36.155900000000003</v>
      </c>
      <c r="O353" s="39">
        <v>109.7004</v>
      </c>
      <c r="P353" s="39">
        <v>35.6051</v>
      </c>
      <c r="Q353" s="39">
        <v>13.4673</v>
      </c>
      <c r="R353" s="39">
        <v>94.9499</v>
      </c>
      <c r="S353" s="39">
        <v>68.524199999999993</v>
      </c>
      <c r="T353" s="39">
        <v>29.8766</v>
      </c>
      <c r="U353" s="39">
        <v>23.7211</v>
      </c>
      <c r="V353" s="39">
        <v>62.741599999999998</v>
      </c>
      <c r="W353" s="39">
        <v>68.207099999999997</v>
      </c>
      <c r="X353" s="39">
        <v>81.624499999999998</v>
      </c>
      <c r="Y353" s="39">
        <v>33.055900000000001</v>
      </c>
      <c r="Z353" s="39">
        <v>37.334899999999998</v>
      </c>
      <c r="AA353" s="39">
        <v>41.586799999999997</v>
      </c>
      <c r="AB353" s="39">
        <v>116.3681</v>
      </c>
      <c r="AC353" s="39">
        <v>62.043100000000003</v>
      </c>
      <c r="AD353" s="39">
        <v>29.469000000000001</v>
      </c>
      <c r="AE353" s="39" t="s">
        <v>11</v>
      </c>
      <c r="AF353" s="39">
        <v>71.761099999999999</v>
      </c>
      <c r="AG353" s="39">
        <v>19.229099999999999</v>
      </c>
      <c r="AH353" s="39">
        <v>156.2441</v>
      </c>
      <c r="AI353" s="39">
        <v>13.651199999999999</v>
      </c>
      <c r="AJ353" s="39">
        <v>8.3072999999999997</v>
      </c>
      <c r="AK353" s="39">
        <v>8.0579000000000001</v>
      </c>
      <c r="AL353" s="39">
        <v>15.2256</v>
      </c>
      <c r="AM353" s="39">
        <v>180.0771</v>
      </c>
      <c r="AN353" s="39">
        <v>845.83489999999995</v>
      </c>
      <c r="AO353" s="39">
        <v>253.34299999999999</v>
      </c>
      <c r="AP353" s="39">
        <v>160.80289999999999</v>
      </c>
      <c r="AQ353" s="39">
        <v>239.2176</v>
      </c>
      <c r="AR353" s="39">
        <v>30.582899999999999</v>
      </c>
      <c r="AS353" s="39">
        <v>109.0895</v>
      </c>
      <c r="AT353" s="39">
        <v>17.050599999999999</v>
      </c>
      <c r="AU353" s="39">
        <v>65.081000000000003</v>
      </c>
      <c r="AV353" s="39">
        <v>62.153100000000002</v>
      </c>
      <c r="AW353" s="39">
        <v>51.8247</v>
      </c>
      <c r="AX353" s="39">
        <v>12.168900000000001</v>
      </c>
      <c r="AY353" s="39">
        <v>88.227699999999999</v>
      </c>
    </row>
    <row r="354" spans="1:51" x14ac:dyDescent="0.25">
      <c r="A354" s="43">
        <v>42901</v>
      </c>
      <c r="B354" s="39">
        <v>2793.7433000000001</v>
      </c>
      <c r="C354" s="39">
        <v>62.561399999999999</v>
      </c>
      <c r="D354" s="39">
        <v>45.832000000000001</v>
      </c>
      <c r="E354" s="39">
        <v>277.4905</v>
      </c>
      <c r="F354" s="39">
        <v>378.21820000000002</v>
      </c>
      <c r="G354" s="39">
        <v>54.308199999999999</v>
      </c>
      <c r="H354" s="39">
        <v>95.8874</v>
      </c>
      <c r="I354" s="39">
        <v>38.262900000000002</v>
      </c>
      <c r="J354" s="39">
        <v>27.2639</v>
      </c>
      <c r="K354" s="39">
        <v>40.421599999999998</v>
      </c>
      <c r="L354" s="39">
        <v>419.03129999999999</v>
      </c>
      <c r="M354" s="39">
        <v>42.32</v>
      </c>
      <c r="N354" s="39">
        <v>36.101999999999997</v>
      </c>
      <c r="O354" s="39">
        <v>110.4395</v>
      </c>
      <c r="P354" s="39">
        <v>37.061599999999999</v>
      </c>
      <c r="Q354" s="39">
        <v>13.5625</v>
      </c>
      <c r="R354" s="39">
        <v>95.227999999999994</v>
      </c>
      <c r="S354" s="39">
        <v>68.144000000000005</v>
      </c>
      <c r="T354" s="39">
        <v>30.9815</v>
      </c>
      <c r="U354" s="39">
        <v>24.116399999999999</v>
      </c>
      <c r="V354" s="39">
        <v>63.3934</v>
      </c>
      <c r="W354" s="39">
        <v>69.169499999999999</v>
      </c>
      <c r="X354" s="39">
        <v>81.624499999999998</v>
      </c>
      <c r="Y354" s="39">
        <v>33.394199999999998</v>
      </c>
      <c r="Z354" s="39">
        <v>37.536700000000003</v>
      </c>
      <c r="AA354" s="39">
        <v>42.115600000000001</v>
      </c>
      <c r="AB354" s="39">
        <v>116.44289999999999</v>
      </c>
      <c r="AC354" s="39">
        <v>62.838700000000003</v>
      </c>
      <c r="AD354" s="39">
        <v>29.622499999999999</v>
      </c>
      <c r="AE354" s="39" t="s">
        <v>11</v>
      </c>
      <c r="AF354" s="39">
        <v>71.101200000000006</v>
      </c>
      <c r="AG354" s="39">
        <v>19.6312</v>
      </c>
      <c r="AH354" s="39">
        <v>155.46870000000001</v>
      </c>
      <c r="AI354" s="39">
        <v>13.7376</v>
      </c>
      <c r="AJ354" s="39">
        <v>8.202</v>
      </c>
      <c r="AK354" s="39">
        <v>8.0251999999999999</v>
      </c>
      <c r="AL354" s="39">
        <v>15.072800000000001</v>
      </c>
      <c r="AM354" s="39">
        <v>179.8862</v>
      </c>
      <c r="AN354" s="39">
        <v>821.86699999999996</v>
      </c>
      <c r="AO354" s="39">
        <v>251.60339999999999</v>
      </c>
      <c r="AP354" s="39">
        <v>160.255</v>
      </c>
      <c r="AQ354" s="39">
        <v>238.98220000000001</v>
      </c>
      <c r="AR354" s="39">
        <v>30.399899999999999</v>
      </c>
      <c r="AS354" s="39">
        <v>110.6259</v>
      </c>
      <c r="AT354" s="39">
        <v>17.1572</v>
      </c>
      <c r="AU354" s="39">
        <v>65.238299999999995</v>
      </c>
      <c r="AV354" s="39">
        <v>62.913800000000002</v>
      </c>
      <c r="AW354" s="39">
        <v>51.745699999999999</v>
      </c>
      <c r="AX354" s="39">
        <v>12.2081</v>
      </c>
      <c r="AY354" s="39">
        <v>87.912599999999998</v>
      </c>
    </row>
    <row r="355" spans="1:51" x14ac:dyDescent="0.25">
      <c r="A355" s="43">
        <v>42902</v>
      </c>
      <c r="B355" s="39">
        <v>2780.4650999999999</v>
      </c>
      <c r="C355" s="39">
        <v>62.1434</v>
      </c>
      <c r="D355" s="39">
        <v>45.749000000000002</v>
      </c>
      <c r="E355" s="39">
        <v>276.23200000000003</v>
      </c>
      <c r="F355" s="39">
        <v>371.24489999999997</v>
      </c>
      <c r="G355" s="39">
        <v>53.842700000000001</v>
      </c>
      <c r="H355" s="39">
        <v>95.388000000000005</v>
      </c>
      <c r="I355" s="39">
        <v>38.262900000000002</v>
      </c>
      <c r="J355" s="39">
        <v>27.072500000000002</v>
      </c>
      <c r="K355" s="39">
        <v>40.621400000000001</v>
      </c>
      <c r="L355" s="39">
        <v>417.52870000000001</v>
      </c>
      <c r="M355" s="39">
        <v>42.249699999999997</v>
      </c>
      <c r="N355" s="39">
        <v>35.886099999999999</v>
      </c>
      <c r="O355" s="39">
        <v>109.5949</v>
      </c>
      <c r="P355" s="39">
        <v>37.0167</v>
      </c>
      <c r="Q355" s="39">
        <v>13.4567</v>
      </c>
      <c r="R355" s="39">
        <v>95.413499999999999</v>
      </c>
      <c r="S355" s="39">
        <v>67.858900000000006</v>
      </c>
      <c r="T355" s="39">
        <v>30.889399999999998</v>
      </c>
      <c r="U355" s="39">
        <v>24.057099999999998</v>
      </c>
      <c r="V355" s="39">
        <v>63.3934</v>
      </c>
      <c r="W355" s="39">
        <v>69.109300000000005</v>
      </c>
      <c r="X355" s="39">
        <v>81.624499999999998</v>
      </c>
      <c r="Y355" s="39">
        <v>33.104199999999999</v>
      </c>
      <c r="Z355" s="39">
        <v>36.863999999999997</v>
      </c>
      <c r="AA355" s="39">
        <v>41.971400000000003</v>
      </c>
      <c r="AB355" s="39">
        <v>114.5732</v>
      </c>
      <c r="AC355" s="39">
        <v>62.655099999999997</v>
      </c>
      <c r="AD355" s="39">
        <v>29.428000000000001</v>
      </c>
      <c r="AE355" s="39" t="s">
        <v>11</v>
      </c>
      <c r="AF355" s="39">
        <v>71.183700000000002</v>
      </c>
      <c r="AG355" s="39">
        <v>19.560199999999998</v>
      </c>
      <c r="AH355" s="39">
        <v>155.66249999999999</v>
      </c>
      <c r="AI355" s="39">
        <v>13.780799999999999</v>
      </c>
      <c r="AJ355" s="39">
        <v>8.1568000000000005</v>
      </c>
      <c r="AK355" s="39">
        <v>7.9268999999999998</v>
      </c>
      <c r="AL355" s="39">
        <v>15.0983</v>
      </c>
      <c r="AM355" s="39">
        <v>179.3133</v>
      </c>
      <c r="AN355" s="39">
        <v>813.74879999999996</v>
      </c>
      <c r="AO355" s="39">
        <v>243.09710000000001</v>
      </c>
      <c r="AP355" s="39">
        <v>163.13140000000001</v>
      </c>
      <c r="AQ355" s="39">
        <v>237.8049</v>
      </c>
      <c r="AR355" s="39">
        <v>30.3215</v>
      </c>
      <c r="AS355" s="39">
        <v>110.7966</v>
      </c>
      <c r="AT355" s="39">
        <v>17.476900000000001</v>
      </c>
      <c r="AU355" s="39">
        <v>65.789199999999994</v>
      </c>
      <c r="AV355" s="39">
        <v>62.609499999999997</v>
      </c>
      <c r="AW355" s="39">
        <v>51.666699999999999</v>
      </c>
      <c r="AX355" s="39">
        <v>12.1493</v>
      </c>
      <c r="AY355" s="39">
        <v>87.912599999999998</v>
      </c>
    </row>
    <row r="356" spans="1:51" x14ac:dyDescent="0.25">
      <c r="A356" s="43">
        <v>42905</v>
      </c>
      <c r="B356" s="39">
        <v>2785.7764000000002</v>
      </c>
      <c r="C356" s="39">
        <v>63.188400000000001</v>
      </c>
      <c r="D356" s="39">
        <v>47.159300000000002</v>
      </c>
      <c r="E356" s="39">
        <v>278.11970000000002</v>
      </c>
      <c r="F356" s="39">
        <v>378.21820000000002</v>
      </c>
      <c r="G356" s="39">
        <v>53.920299999999997</v>
      </c>
      <c r="H356" s="39">
        <v>96.262</v>
      </c>
      <c r="I356" s="39">
        <v>38.262900000000002</v>
      </c>
      <c r="J356" s="39">
        <v>27.2639</v>
      </c>
      <c r="K356" s="39">
        <v>39.855600000000003</v>
      </c>
      <c r="L356" s="39">
        <v>419.03129999999999</v>
      </c>
      <c r="M356" s="39">
        <v>42.9527</v>
      </c>
      <c r="N356" s="39">
        <v>35.994</v>
      </c>
      <c r="O356" s="39">
        <v>110.3339</v>
      </c>
      <c r="P356" s="39">
        <v>37.039200000000001</v>
      </c>
      <c r="Q356" s="39">
        <v>13.6366</v>
      </c>
      <c r="R356" s="39">
        <v>94.857100000000003</v>
      </c>
      <c r="S356" s="39">
        <v>69.189400000000006</v>
      </c>
      <c r="T356" s="39">
        <v>30.659199999999998</v>
      </c>
      <c r="U356" s="39">
        <v>23.915199999999999</v>
      </c>
      <c r="V356" s="39">
        <v>65.674999999999997</v>
      </c>
      <c r="W356" s="39">
        <v>69.109300000000005</v>
      </c>
      <c r="X356" s="39">
        <v>81.482900000000001</v>
      </c>
      <c r="Y356" s="39">
        <v>34.022399999999998</v>
      </c>
      <c r="Z356" s="39">
        <v>36.729500000000002</v>
      </c>
      <c r="AA356" s="39">
        <v>41.827199999999998</v>
      </c>
      <c r="AB356" s="39">
        <v>115.6202</v>
      </c>
      <c r="AC356" s="39">
        <v>63.144799999999996</v>
      </c>
      <c r="AD356" s="39">
        <v>29.520099999999999</v>
      </c>
      <c r="AE356" s="39" t="s">
        <v>11</v>
      </c>
      <c r="AF356" s="39">
        <v>69.864000000000004</v>
      </c>
      <c r="AG356" s="39">
        <v>19.702100000000002</v>
      </c>
      <c r="AH356" s="39">
        <v>157.01949999999999</v>
      </c>
      <c r="AI356" s="39">
        <v>13.932</v>
      </c>
      <c r="AJ356" s="39">
        <v>8.1868999999999996</v>
      </c>
      <c r="AK356" s="39">
        <v>7.9432999999999998</v>
      </c>
      <c r="AL356" s="39">
        <v>15.1492</v>
      </c>
      <c r="AM356" s="39">
        <v>180.45910000000001</v>
      </c>
      <c r="AN356" s="39">
        <v>822.64020000000005</v>
      </c>
      <c r="AO356" s="39">
        <v>244.93180000000001</v>
      </c>
      <c r="AP356" s="39">
        <v>163.13140000000001</v>
      </c>
      <c r="AQ356" s="39">
        <v>238.7467</v>
      </c>
      <c r="AR356" s="39">
        <v>30.765899999999998</v>
      </c>
      <c r="AS356" s="39">
        <v>111.13809999999999</v>
      </c>
      <c r="AT356" s="39">
        <v>18.222799999999999</v>
      </c>
      <c r="AU356" s="39">
        <v>66.418800000000005</v>
      </c>
      <c r="AV356" s="39">
        <v>63.142099999999999</v>
      </c>
      <c r="AW356" s="39">
        <v>52.456800000000001</v>
      </c>
      <c r="AX356" s="39">
        <v>12.188499999999999</v>
      </c>
      <c r="AY356" s="39">
        <v>87.755099999999999</v>
      </c>
    </row>
    <row r="357" spans="1:51" x14ac:dyDescent="0.25">
      <c r="A357" s="43">
        <v>42906</v>
      </c>
      <c r="B357" s="39">
        <v>2792.4155000000001</v>
      </c>
      <c r="C357" s="39">
        <v>62.979399999999998</v>
      </c>
      <c r="D357" s="39">
        <v>47.325200000000002</v>
      </c>
      <c r="E357" s="39">
        <v>276.86130000000003</v>
      </c>
      <c r="F357" s="39">
        <v>377.22199999999998</v>
      </c>
      <c r="G357" s="39">
        <v>53.6875</v>
      </c>
      <c r="H357" s="39">
        <v>94.971800000000002</v>
      </c>
      <c r="I357" s="39">
        <v>38.262900000000002</v>
      </c>
      <c r="J357" s="39">
        <v>27.302199999999999</v>
      </c>
      <c r="K357" s="39">
        <v>40.022100000000002</v>
      </c>
      <c r="L357" s="39">
        <v>419.03129999999999</v>
      </c>
      <c r="M357" s="39">
        <v>42.741799999999998</v>
      </c>
      <c r="N357" s="39">
        <v>35.940100000000001</v>
      </c>
      <c r="O357" s="39">
        <v>110.54510000000001</v>
      </c>
      <c r="P357" s="39">
        <v>36.859900000000003</v>
      </c>
      <c r="Q357" s="39">
        <v>13.827</v>
      </c>
      <c r="R357" s="39">
        <v>95.227999999999994</v>
      </c>
      <c r="S357" s="39">
        <v>68.904300000000006</v>
      </c>
      <c r="T357" s="39">
        <v>28.4956</v>
      </c>
      <c r="U357" s="39">
        <v>24.077400000000001</v>
      </c>
      <c r="V357" s="39">
        <v>64.941599999999994</v>
      </c>
      <c r="W357" s="39">
        <v>69.169499999999999</v>
      </c>
      <c r="X357" s="39">
        <v>80.633099999999999</v>
      </c>
      <c r="Y357" s="39">
        <v>33.635800000000003</v>
      </c>
      <c r="Z357" s="39">
        <v>37.536700000000003</v>
      </c>
      <c r="AA357" s="39">
        <v>41.442599999999999</v>
      </c>
      <c r="AB357" s="39">
        <v>115.0219</v>
      </c>
      <c r="AC357" s="39">
        <v>62.920400000000001</v>
      </c>
      <c r="AD357" s="39">
        <v>29.724900000000002</v>
      </c>
      <c r="AE357" s="39" t="s">
        <v>11</v>
      </c>
      <c r="AF357" s="39">
        <v>71.266199999999998</v>
      </c>
      <c r="AG357" s="39">
        <v>19.5838</v>
      </c>
      <c r="AH357" s="39">
        <v>157.01949999999999</v>
      </c>
      <c r="AI357" s="39">
        <v>13.8672</v>
      </c>
      <c r="AJ357" s="39">
        <v>8.1417999999999999</v>
      </c>
      <c r="AK357" s="39">
        <v>7.8777999999999997</v>
      </c>
      <c r="AL357" s="39">
        <v>15.123799999999999</v>
      </c>
      <c r="AM357" s="39">
        <v>179.1223</v>
      </c>
      <c r="AN357" s="39">
        <v>807.17700000000002</v>
      </c>
      <c r="AO357" s="39">
        <v>242.26310000000001</v>
      </c>
      <c r="AP357" s="39">
        <v>164.91200000000001</v>
      </c>
      <c r="AQ357" s="39">
        <v>237.334</v>
      </c>
      <c r="AR357" s="39">
        <v>30.792000000000002</v>
      </c>
      <c r="AS357" s="39">
        <v>110.28449999999999</v>
      </c>
      <c r="AT357" s="39">
        <v>18.3294</v>
      </c>
      <c r="AU357" s="39">
        <v>65.316999999999993</v>
      </c>
      <c r="AV357" s="39">
        <v>62.908200000000001</v>
      </c>
      <c r="AW357" s="39">
        <v>51.903700000000001</v>
      </c>
      <c r="AX357" s="39">
        <v>12.188499999999999</v>
      </c>
      <c r="AY357" s="39">
        <v>87.676299999999998</v>
      </c>
    </row>
    <row r="358" spans="1:51" x14ac:dyDescent="0.25">
      <c r="A358" s="43">
        <v>42907</v>
      </c>
      <c r="B358" s="39">
        <v>2793.7433000000001</v>
      </c>
      <c r="C358" s="39">
        <v>62.909700000000001</v>
      </c>
      <c r="D358" s="39">
        <v>46.537100000000002</v>
      </c>
      <c r="E358" s="39">
        <v>278.11970000000002</v>
      </c>
      <c r="F358" s="39">
        <v>382.2029</v>
      </c>
      <c r="G358" s="39">
        <v>53.351300000000002</v>
      </c>
      <c r="H358" s="39">
        <v>98.675799999999995</v>
      </c>
      <c r="I358" s="39">
        <v>38.262900000000002</v>
      </c>
      <c r="J358" s="39">
        <v>27.340499999999999</v>
      </c>
      <c r="K358" s="39">
        <v>40.022100000000002</v>
      </c>
      <c r="L358" s="39">
        <v>431.99099999999999</v>
      </c>
      <c r="M358" s="39">
        <v>42.4559</v>
      </c>
      <c r="N358" s="39">
        <v>36.155900000000003</v>
      </c>
      <c r="O358" s="39">
        <v>110.1228</v>
      </c>
      <c r="P358" s="39">
        <v>37.029000000000003</v>
      </c>
      <c r="Q358" s="39">
        <v>13.6683</v>
      </c>
      <c r="R358" s="39">
        <v>97.7316</v>
      </c>
      <c r="S358" s="39">
        <v>68.809299999999993</v>
      </c>
      <c r="T358" s="39">
        <v>28.334499999999998</v>
      </c>
      <c r="U358" s="39">
        <v>23.854399999999998</v>
      </c>
      <c r="V358" s="39">
        <v>64.778599999999997</v>
      </c>
      <c r="W358" s="39">
        <v>69.349900000000005</v>
      </c>
      <c r="X358" s="39">
        <v>82.899199999999993</v>
      </c>
      <c r="Y358" s="39">
        <v>34.1432</v>
      </c>
      <c r="Z358" s="39">
        <v>36.9313</v>
      </c>
      <c r="AA358" s="39">
        <v>41.298299999999998</v>
      </c>
      <c r="AB358" s="39">
        <v>117.5647</v>
      </c>
      <c r="AC358" s="39">
        <v>63.144799999999996</v>
      </c>
      <c r="AD358" s="39">
        <v>29.376799999999999</v>
      </c>
      <c r="AE358" s="39" t="s">
        <v>11</v>
      </c>
      <c r="AF358" s="39">
        <v>72.008499999999998</v>
      </c>
      <c r="AG358" s="39">
        <v>19.6312</v>
      </c>
      <c r="AH358" s="39">
        <v>157.01949999999999</v>
      </c>
      <c r="AI358" s="39">
        <v>14.169600000000001</v>
      </c>
      <c r="AJ358" s="39">
        <v>8.1868999999999996</v>
      </c>
      <c r="AK358" s="39">
        <v>7.9104999999999999</v>
      </c>
      <c r="AL358" s="39">
        <v>15.123799999999999</v>
      </c>
      <c r="AM358" s="39">
        <v>183.3235</v>
      </c>
      <c r="AN358" s="39">
        <v>822.64020000000005</v>
      </c>
      <c r="AO358" s="39">
        <v>249.93549999999999</v>
      </c>
      <c r="AP358" s="39">
        <v>166.1448</v>
      </c>
      <c r="AQ358" s="39">
        <v>237.0986</v>
      </c>
      <c r="AR358" s="39">
        <v>30.6874</v>
      </c>
      <c r="AS358" s="39">
        <v>110.4552</v>
      </c>
      <c r="AT358" s="39">
        <v>18.595800000000001</v>
      </c>
      <c r="AU358" s="39">
        <v>65.474400000000003</v>
      </c>
      <c r="AV358" s="39">
        <v>62.830199999999998</v>
      </c>
      <c r="AW358" s="39">
        <v>51.587699999999998</v>
      </c>
      <c r="AX358" s="39">
        <v>12.2669</v>
      </c>
      <c r="AY358" s="39">
        <v>88.385300000000001</v>
      </c>
    </row>
    <row r="359" spans="1:51" x14ac:dyDescent="0.25">
      <c r="A359" s="43">
        <v>42908</v>
      </c>
      <c r="B359" s="39">
        <v>2905.2806</v>
      </c>
      <c r="C359" s="39">
        <v>62.1434</v>
      </c>
      <c r="D359" s="39">
        <v>45.375799999999998</v>
      </c>
      <c r="E359" s="39">
        <v>278.11970000000002</v>
      </c>
      <c r="F359" s="39">
        <v>384.5274</v>
      </c>
      <c r="G359" s="39">
        <v>53.790999999999997</v>
      </c>
      <c r="H359" s="39">
        <v>99.341700000000003</v>
      </c>
      <c r="I359" s="39">
        <v>38.262900000000002</v>
      </c>
      <c r="J359" s="39">
        <v>26.842700000000001</v>
      </c>
      <c r="K359" s="39">
        <v>39.955500000000001</v>
      </c>
      <c r="L359" s="39">
        <v>429.7371</v>
      </c>
      <c r="M359" s="39">
        <v>41.741199999999999</v>
      </c>
      <c r="N359" s="39">
        <v>35.238500000000002</v>
      </c>
      <c r="O359" s="39">
        <v>109.3837</v>
      </c>
      <c r="P359" s="39">
        <v>37.536200000000001</v>
      </c>
      <c r="Q359" s="39">
        <v>13.446099999999999</v>
      </c>
      <c r="R359" s="39">
        <v>94.764399999999995</v>
      </c>
      <c r="S359" s="39">
        <v>70.234899999999996</v>
      </c>
      <c r="T359" s="39">
        <v>27.413799999999998</v>
      </c>
      <c r="U359" s="39">
        <v>23.5504</v>
      </c>
      <c r="V359" s="39">
        <v>63.800899999999999</v>
      </c>
      <c r="W359" s="39">
        <v>69.349900000000005</v>
      </c>
      <c r="X359" s="39">
        <v>80.444299999999998</v>
      </c>
      <c r="Y359" s="39">
        <v>34.191600000000001</v>
      </c>
      <c r="Z359" s="39">
        <v>35.585900000000002</v>
      </c>
      <c r="AA359" s="39">
        <v>40.961799999999997</v>
      </c>
      <c r="AB359" s="39">
        <v>108.3659</v>
      </c>
      <c r="AC359" s="39">
        <v>62.247100000000003</v>
      </c>
      <c r="AD359" s="39">
        <v>28.895700000000001</v>
      </c>
      <c r="AE359" s="39" t="s">
        <v>11</v>
      </c>
      <c r="AF359" s="39">
        <v>68.296800000000005</v>
      </c>
      <c r="AG359" s="39">
        <v>19.4892</v>
      </c>
      <c r="AH359" s="39">
        <v>157.79490000000001</v>
      </c>
      <c r="AI359" s="39">
        <v>14.0616</v>
      </c>
      <c r="AJ359" s="39">
        <v>8.2170000000000005</v>
      </c>
      <c r="AK359" s="39">
        <v>7.9596999999999998</v>
      </c>
      <c r="AL359" s="39">
        <v>15.200100000000001</v>
      </c>
      <c r="AM359" s="39">
        <v>183.51439999999999</v>
      </c>
      <c r="AN359" s="39">
        <v>826.5059</v>
      </c>
      <c r="AO359" s="39">
        <v>251.10300000000001</v>
      </c>
      <c r="AP359" s="39">
        <v>166.8296</v>
      </c>
      <c r="AQ359" s="39">
        <v>238.7467</v>
      </c>
      <c r="AR359" s="39">
        <v>30.3476</v>
      </c>
      <c r="AS359" s="39">
        <v>109.6016</v>
      </c>
      <c r="AT359" s="39">
        <v>17.956399999999999</v>
      </c>
      <c r="AU359" s="39">
        <v>64.766199999999998</v>
      </c>
      <c r="AV359" s="39">
        <v>62.128700000000002</v>
      </c>
      <c r="AW359" s="39">
        <v>51.271700000000003</v>
      </c>
      <c r="AX359" s="39">
        <v>12.247299999999999</v>
      </c>
      <c r="AY359" s="39">
        <v>88.5428</v>
      </c>
    </row>
    <row r="360" spans="1:51" x14ac:dyDescent="0.25">
      <c r="A360" s="43">
        <v>42909</v>
      </c>
      <c r="B360" s="39">
        <v>3196.0742</v>
      </c>
      <c r="C360" s="39">
        <v>61.655700000000003</v>
      </c>
      <c r="D360" s="39">
        <v>45.624600000000001</v>
      </c>
      <c r="E360" s="39">
        <v>278.11970000000002</v>
      </c>
      <c r="F360" s="39">
        <v>397.8098</v>
      </c>
      <c r="G360" s="39">
        <v>53.066899999999997</v>
      </c>
      <c r="H360" s="39">
        <v>101.6307</v>
      </c>
      <c r="I360" s="39">
        <v>38.262900000000002</v>
      </c>
      <c r="J360" s="39">
        <v>26.804400000000001</v>
      </c>
      <c r="K360" s="39">
        <v>39.922199999999997</v>
      </c>
      <c r="L360" s="39">
        <v>429.92500000000001</v>
      </c>
      <c r="M360" s="39">
        <v>41.598199999999999</v>
      </c>
      <c r="N360" s="39">
        <v>35.184600000000003</v>
      </c>
      <c r="O360" s="39">
        <v>109.4893</v>
      </c>
      <c r="P360" s="39">
        <v>38.314</v>
      </c>
      <c r="Q360" s="39">
        <v>13.4673</v>
      </c>
      <c r="R360" s="39">
        <v>96.155299999999997</v>
      </c>
      <c r="S360" s="39">
        <v>69.284499999999994</v>
      </c>
      <c r="T360" s="39">
        <v>27.805099999999999</v>
      </c>
      <c r="U360" s="39">
        <v>23.4694</v>
      </c>
      <c r="V360" s="39">
        <v>63.800899999999999</v>
      </c>
      <c r="W360" s="39">
        <v>69.049199999999999</v>
      </c>
      <c r="X360" s="39">
        <v>81.010800000000003</v>
      </c>
      <c r="Y360" s="39">
        <v>33.925800000000002</v>
      </c>
      <c r="Z360" s="39">
        <v>36.191299999999998</v>
      </c>
      <c r="AA360" s="39">
        <v>40.817599999999999</v>
      </c>
      <c r="AB360" s="39">
        <v>109.93640000000001</v>
      </c>
      <c r="AC360" s="39">
        <v>61.7166</v>
      </c>
      <c r="AD360" s="39">
        <v>28.8446</v>
      </c>
      <c r="AE360" s="39" t="s">
        <v>11</v>
      </c>
      <c r="AF360" s="39">
        <v>66.812100000000001</v>
      </c>
      <c r="AG360" s="39">
        <v>19.394600000000001</v>
      </c>
      <c r="AH360" s="39">
        <v>157.21340000000001</v>
      </c>
      <c r="AI360" s="39">
        <v>13.9536</v>
      </c>
      <c r="AJ360" s="39">
        <v>8.2470999999999997</v>
      </c>
      <c r="AK360" s="39">
        <v>7.976</v>
      </c>
      <c r="AL360" s="39">
        <v>15.302</v>
      </c>
      <c r="AM360" s="39">
        <v>190.77099999999999</v>
      </c>
      <c r="AN360" s="39">
        <v>828.43880000000001</v>
      </c>
      <c r="AO360" s="39">
        <v>252.60419999999999</v>
      </c>
      <c r="AP360" s="39">
        <v>167.7884</v>
      </c>
      <c r="AQ360" s="39">
        <v>239.45310000000001</v>
      </c>
      <c r="AR360" s="39">
        <v>31.0273</v>
      </c>
      <c r="AS360" s="39">
        <v>109.7723</v>
      </c>
      <c r="AT360" s="39">
        <v>18.2761</v>
      </c>
      <c r="AU360" s="39">
        <v>65.946600000000004</v>
      </c>
      <c r="AV360" s="39">
        <v>61.972799999999999</v>
      </c>
      <c r="AW360" s="39">
        <v>51.745699999999999</v>
      </c>
      <c r="AX360" s="39">
        <v>12.168900000000001</v>
      </c>
      <c r="AY360" s="39">
        <v>89.015500000000003</v>
      </c>
    </row>
    <row r="361" spans="1:51" x14ac:dyDescent="0.25">
      <c r="A361" s="43">
        <v>42912</v>
      </c>
      <c r="B361" s="39">
        <v>3516.08</v>
      </c>
      <c r="C361" s="39">
        <v>63.606400000000001</v>
      </c>
      <c r="D361" s="39">
        <v>46.258299999999998</v>
      </c>
      <c r="E361" s="39">
        <v>285.04129999999998</v>
      </c>
      <c r="F361" s="39">
        <v>399.13810000000001</v>
      </c>
      <c r="G361" s="39">
        <v>54.049599999999998</v>
      </c>
      <c r="H361" s="39">
        <v>111.7854</v>
      </c>
      <c r="I361" s="39">
        <v>38.262900000000002</v>
      </c>
      <c r="J361" s="39">
        <v>27.455400000000001</v>
      </c>
      <c r="K361" s="39">
        <v>40.754600000000003</v>
      </c>
      <c r="L361" s="39">
        <v>435.7475</v>
      </c>
      <c r="M361" s="39">
        <v>42.241500000000002</v>
      </c>
      <c r="N361" s="39">
        <v>35.292499999999997</v>
      </c>
      <c r="O361" s="39">
        <v>109.5949</v>
      </c>
      <c r="P361" s="39">
        <v>38.314</v>
      </c>
      <c r="Q361" s="39">
        <v>13.6683</v>
      </c>
      <c r="R361" s="39">
        <v>97.824299999999994</v>
      </c>
      <c r="S361" s="39">
        <v>70.329899999999995</v>
      </c>
      <c r="T361" s="39">
        <v>28.2424</v>
      </c>
      <c r="U361" s="39">
        <v>23.712599999999998</v>
      </c>
      <c r="V361" s="39">
        <v>63.882300000000001</v>
      </c>
      <c r="W361" s="39">
        <v>69.891199999999998</v>
      </c>
      <c r="X361" s="39">
        <v>83.182400000000001</v>
      </c>
      <c r="Y361" s="39">
        <v>34.239899999999999</v>
      </c>
      <c r="Z361" s="39">
        <v>36.4604</v>
      </c>
      <c r="AA361" s="39">
        <v>41.202199999999998</v>
      </c>
      <c r="AB361" s="39">
        <v>113.3766</v>
      </c>
      <c r="AC361" s="39">
        <v>62.430700000000002</v>
      </c>
      <c r="AD361" s="39">
        <v>29.182400000000001</v>
      </c>
      <c r="AE361" s="39" t="s">
        <v>11</v>
      </c>
      <c r="AF361" s="39">
        <v>66.564599999999999</v>
      </c>
      <c r="AG361" s="39">
        <v>19.796700000000001</v>
      </c>
      <c r="AH361" s="39">
        <v>157.40719999999999</v>
      </c>
      <c r="AI361" s="39">
        <v>14.234400000000001</v>
      </c>
      <c r="AJ361" s="39">
        <v>8.2621000000000002</v>
      </c>
      <c r="AK361" s="39">
        <v>7.9104999999999999</v>
      </c>
      <c r="AL361" s="39">
        <v>15.2765</v>
      </c>
      <c r="AM361" s="39">
        <v>195.54499999999999</v>
      </c>
      <c r="AN361" s="39">
        <v>846.99459999999999</v>
      </c>
      <c r="AO361" s="39">
        <v>259.60939999999999</v>
      </c>
      <c r="AP361" s="39">
        <v>174.4999</v>
      </c>
      <c r="AQ361" s="39">
        <v>242.98480000000001</v>
      </c>
      <c r="AR361" s="39">
        <v>32.229700000000001</v>
      </c>
      <c r="AS361" s="39">
        <v>110.7966</v>
      </c>
      <c r="AT361" s="39">
        <v>18.702400000000001</v>
      </c>
      <c r="AU361" s="39">
        <v>68.071399999999997</v>
      </c>
      <c r="AV361" s="39">
        <v>63.453899999999997</v>
      </c>
      <c r="AW361" s="39">
        <v>52.456800000000001</v>
      </c>
      <c r="AX361" s="39">
        <v>12.306100000000001</v>
      </c>
      <c r="AY361" s="39">
        <v>90.906000000000006</v>
      </c>
    </row>
    <row r="362" spans="1:51" x14ac:dyDescent="0.25">
      <c r="A362" s="43">
        <v>42913</v>
      </c>
      <c r="B362" s="39">
        <v>3391.2645000000002</v>
      </c>
      <c r="C362" s="39">
        <v>63.467100000000002</v>
      </c>
      <c r="D362" s="39">
        <v>46.638500000000001</v>
      </c>
      <c r="E362" s="39">
        <v>283.78280000000001</v>
      </c>
      <c r="F362" s="39">
        <v>395.1533</v>
      </c>
      <c r="G362" s="39">
        <v>54.256500000000003</v>
      </c>
      <c r="H362" s="39">
        <v>108.6225</v>
      </c>
      <c r="I362" s="39">
        <v>38.262900000000002</v>
      </c>
      <c r="J362" s="39">
        <v>27.608499999999999</v>
      </c>
      <c r="K362" s="39">
        <v>40.7879</v>
      </c>
      <c r="L362" s="39">
        <v>439.12830000000002</v>
      </c>
      <c r="M362" s="39">
        <v>42.741799999999998</v>
      </c>
      <c r="N362" s="39">
        <v>35.184600000000003</v>
      </c>
      <c r="O362" s="39">
        <v>109.806</v>
      </c>
      <c r="P362" s="39">
        <v>38.652200000000001</v>
      </c>
      <c r="Q362" s="39">
        <v>13.615399999999999</v>
      </c>
      <c r="R362" s="39">
        <v>97.917100000000005</v>
      </c>
      <c r="S362" s="39">
        <v>72.040700000000001</v>
      </c>
      <c r="T362" s="39">
        <v>28.380500000000001</v>
      </c>
      <c r="U362" s="39">
        <v>23.732800000000001</v>
      </c>
      <c r="V362" s="39">
        <v>63.474899999999998</v>
      </c>
      <c r="W362" s="39">
        <v>69.770899999999997</v>
      </c>
      <c r="X362" s="39">
        <v>83.465699999999998</v>
      </c>
      <c r="Y362" s="39">
        <v>34.964799999999997</v>
      </c>
      <c r="Z362" s="39">
        <v>36.325800000000001</v>
      </c>
      <c r="AA362" s="39">
        <v>41.009900000000002</v>
      </c>
      <c r="AB362" s="39">
        <v>116.8168</v>
      </c>
      <c r="AC362" s="39">
        <v>62.451099999999997</v>
      </c>
      <c r="AD362" s="39">
        <v>29.254000000000001</v>
      </c>
      <c r="AE362" s="39" t="s">
        <v>11</v>
      </c>
      <c r="AF362" s="39">
        <v>66.152199999999993</v>
      </c>
      <c r="AG362" s="39">
        <v>19.749400000000001</v>
      </c>
      <c r="AH362" s="39">
        <v>158.5703</v>
      </c>
      <c r="AI362" s="39">
        <v>14.2776</v>
      </c>
      <c r="AJ362" s="39">
        <v>8.202</v>
      </c>
      <c r="AK362" s="39">
        <v>7.9268999999999998</v>
      </c>
      <c r="AL362" s="39">
        <v>15.0219</v>
      </c>
      <c r="AM362" s="39">
        <v>194.20830000000001</v>
      </c>
      <c r="AN362" s="39">
        <v>844.67520000000002</v>
      </c>
      <c r="AO362" s="39">
        <v>260.94369999999998</v>
      </c>
      <c r="AP362" s="39">
        <v>173.5411</v>
      </c>
      <c r="AQ362" s="39">
        <v>241.33670000000001</v>
      </c>
      <c r="AR362" s="39">
        <v>32.151200000000003</v>
      </c>
      <c r="AS362" s="39">
        <v>112.16240000000001</v>
      </c>
      <c r="AT362" s="39">
        <v>19.235199999999999</v>
      </c>
      <c r="AU362" s="39">
        <v>67.520499999999998</v>
      </c>
      <c r="AV362" s="39">
        <v>63.531799999999997</v>
      </c>
      <c r="AW362" s="39">
        <v>53.009799999999998</v>
      </c>
      <c r="AX362" s="39">
        <v>12.247299999999999</v>
      </c>
      <c r="AY362" s="39">
        <v>89.882000000000005</v>
      </c>
    </row>
    <row r="363" spans="1:51" x14ac:dyDescent="0.25">
      <c r="A363" s="43">
        <v>42914</v>
      </c>
      <c r="B363" s="39">
        <v>3319.5619000000002</v>
      </c>
      <c r="C363" s="39">
        <v>63.467100000000002</v>
      </c>
      <c r="D363" s="39">
        <v>46.849699999999999</v>
      </c>
      <c r="E363" s="39">
        <v>284.41199999999998</v>
      </c>
      <c r="F363" s="39">
        <v>388.51209999999998</v>
      </c>
      <c r="G363" s="39">
        <v>53.480699999999999</v>
      </c>
      <c r="H363" s="39">
        <v>108.3728</v>
      </c>
      <c r="I363" s="39">
        <v>38.262900000000002</v>
      </c>
      <c r="J363" s="39">
        <v>27.5703</v>
      </c>
      <c r="K363" s="39">
        <v>40.454900000000002</v>
      </c>
      <c r="L363" s="39">
        <v>440.44299999999998</v>
      </c>
      <c r="M363" s="39">
        <v>42.4559</v>
      </c>
      <c r="N363" s="39">
        <v>34.6449</v>
      </c>
      <c r="O363" s="39">
        <v>109.0669</v>
      </c>
      <c r="P363" s="39">
        <v>39.497599999999998</v>
      </c>
      <c r="Q363" s="39">
        <v>13.7</v>
      </c>
      <c r="R363" s="39">
        <v>97.917100000000005</v>
      </c>
      <c r="S363" s="39">
        <v>71.755499999999998</v>
      </c>
      <c r="T363" s="39">
        <v>27.874099999999999</v>
      </c>
      <c r="U363" s="39">
        <v>23.4694</v>
      </c>
      <c r="V363" s="39">
        <v>63.474899999999998</v>
      </c>
      <c r="W363" s="39">
        <v>68.989000000000004</v>
      </c>
      <c r="X363" s="39">
        <v>83.182400000000001</v>
      </c>
      <c r="Y363" s="39">
        <v>34.360700000000001</v>
      </c>
      <c r="Z363" s="39">
        <v>36.863999999999997</v>
      </c>
      <c r="AA363" s="39">
        <v>41.009900000000002</v>
      </c>
      <c r="AB363" s="39">
        <v>118.2377</v>
      </c>
      <c r="AC363" s="39">
        <v>61.757399999999997</v>
      </c>
      <c r="AD363" s="39">
        <v>28.854800000000001</v>
      </c>
      <c r="AE363" s="39" t="s">
        <v>11</v>
      </c>
      <c r="AF363" s="39">
        <v>64.584999999999994</v>
      </c>
      <c r="AG363" s="39">
        <v>19.394600000000001</v>
      </c>
      <c r="AH363" s="39">
        <v>160.315</v>
      </c>
      <c r="AI363" s="39">
        <v>14.472</v>
      </c>
      <c r="AJ363" s="39">
        <v>8.1568000000000005</v>
      </c>
      <c r="AK363" s="39">
        <v>7.9104999999999999</v>
      </c>
      <c r="AL363" s="39">
        <v>15.0474</v>
      </c>
      <c r="AM363" s="39">
        <v>191.34389999999999</v>
      </c>
      <c r="AN363" s="39">
        <v>833.07780000000002</v>
      </c>
      <c r="AO363" s="39">
        <v>256.6071</v>
      </c>
      <c r="AP363" s="39">
        <v>175.0478</v>
      </c>
      <c r="AQ363" s="39">
        <v>239.2176</v>
      </c>
      <c r="AR363" s="39">
        <v>32.229700000000001</v>
      </c>
      <c r="AS363" s="39">
        <v>111.30880000000001</v>
      </c>
      <c r="AT363" s="39">
        <v>19.714700000000001</v>
      </c>
      <c r="AU363" s="39">
        <v>67.048299999999998</v>
      </c>
      <c r="AV363" s="39">
        <v>63.064100000000003</v>
      </c>
      <c r="AW363" s="39">
        <v>52.930799999999998</v>
      </c>
      <c r="AX363" s="39">
        <v>12.2081</v>
      </c>
      <c r="AY363" s="39">
        <v>89.566900000000004</v>
      </c>
    </row>
    <row r="364" spans="1:51" x14ac:dyDescent="0.25">
      <c r="A364" s="43">
        <v>42915</v>
      </c>
      <c r="B364" s="39">
        <v>3340.8071</v>
      </c>
      <c r="C364" s="39">
        <v>63.676099999999998</v>
      </c>
      <c r="D364" s="39">
        <v>47.7791</v>
      </c>
      <c r="E364" s="39">
        <v>285.04129999999998</v>
      </c>
      <c r="F364" s="39">
        <v>389.84030000000001</v>
      </c>
      <c r="G364" s="39">
        <v>53.403100000000002</v>
      </c>
      <c r="H364" s="39">
        <v>108.997</v>
      </c>
      <c r="I364" s="39">
        <v>38.262900000000002</v>
      </c>
      <c r="J364" s="39">
        <v>28.121700000000001</v>
      </c>
      <c r="K364" s="39">
        <v>40.388300000000001</v>
      </c>
      <c r="L364" s="39">
        <v>447.39240000000001</v>
      </c>
      <c r="M364" s="39">
        <v>43.956899999999997</v>
      </c>
      <c r="N364" s="39">
        <v>34.591000000000001</v>
      </c>
      <c r="O364" s="39">
        <v>109.3837</v>
      </c>
      <c r="P364" s="39">
        <v>39.598999999999997</v>
      </c>
      <c r="Q364" s="39">
        <v>13.6366</v>
      </c>
      <c r="R364" s="39">
        <v>96.760599999999997</v>
      </c>
      <c r="S364" s="39">
        <v>70.995199999999997</v>
      </c>
      <c r="T364" s="39">
        <v>28.311399999999999</v>
      </c>
      <c r="U364" s="39">
        <v>23.509899999999998</v>
      </c>
      <c r="V364" s="39">
        <v>63.311999999999998</v>
      </c>
      <c r="W364" s="39">
        <v>69.770899999999997</v>
      </c>
      <c r="X364" s="39">
        <v>82.8048</v>
      </c>
      <c r="Y364" s="39">
        <v>34.505699999999997</v>
      </c>
      <c r="Z364" s="39">
        <v>36.9985</v>
      </c>
      <c r="AA364" s="39">
        <v>41.202199999999998</v>
      </c>
      <c r="AB364" s="39">
        <v>119.21</v>
      </c>
      <c r="AC364" s="39">
        <v>62.267499999999998</v>
      </c>
      <c r="AD364" s="39">
        <v>29.182400000000001</v>
      </c>
      <c r="AE364" s="39" t="s">
        <v>11</v>
      </c>
      <c r="AF364" s="39">
        <v>65.162400000000005</v>
      </c>
      <c r="AG364" s="39">
        <v>19.560199999999998</v>
      </c>
      <c r="AH364" s="39">
        <v>159.9273</v>
      </c>
      <c r="AI364" s="39">
        <v>14.493600000000001</v>
      </c>
      <c r="AJ364" s="39">
        <v>8.1719000000000008</v>
      </c>
      <c r="AK364" s="39">
        <v>7.9268999999999998</v>
      </c>
      <c r="AL364" s="39">
        <v>15.072800000000001</v>
      </c>
      <c r="AM364" s="39">
        <v>192.2987</v>
      </c>
      <c r="AN364" s="39">
        <v>845.06169999999997</v>
      </c>
      <c r="AO364" s="39">
        <v>256.3569</v>
      </c>
      <c r="AP364" s="39">
        <v>177.23929999999999</v>
      </c>
      <c r="AQ364" s="39">
        <v>238.98220000000001</v>
      </c>
      <c r="AR364" s="39">
        <v>32.360399999999998</v>
      </c>
      <c r="AS364" s="39">
        <v>113.01600000000001</v>
      </c>
      <c r="AT364" s="39">
        <v>19.6615</v>
      </c>
      <c r="AU364" s="39">
        <v>66.812299999999993</v>
      </c>
      <c r="AV364" s="39">
        <v>63.6098</v>
      </c>
      <c r="AW364" s="39">
        <v>53.483800000000002</v>
      </c>
      <c r="AX364" s="39">
        <v>12.2865</v>
      </c>
      <c r="AY364" s="39">
        <v>90.275899999999993</v>
      </c>
    </row>
    <row r="365" spans="1:51" x14ac:dyDescent="0.25">
      <c r="A365" s="43">
        <v>42916</v>
      </c>
      <c r="B365" s="39">
        <v>3315.5785000000001</v>
      </c>
      <c r="C365" s="39">
        <v>63.397399999999998</v>
      </c>
      <c r="D365" s="39">
        <v>46.892000000000003</v>
      </c>
      <c r="E365" s="39">
        <v>282.52429999999998</v>
      </c>
      <c r="F365" s="39">
        <v>389.17619999999999</v>
      </c>
      <c r="G365" s="39">
        <v>53.532400000000003</v>
      </c>
      <c r="H365" s="39">
        <v>107.7901</v>
      </c>
      <c r="I365" s="39">
        <v>38.262900000000002</v>
      </c>
      <c r="J365" s="39">
        <v>27.924700000000001</v>
      </c>
      <c r="K365" s="39">
        <v>39.955500000000001</v>
      </c>
      <c r="L365" s="39">
        <v>446.07769999999999</v>
      </c>
      <c r="M365" s="39">
        <v>43.7425</v>
      </c>
      <c r="N365" s="39">
        <v>35.184600000000003</v>
      </c>
      <c r="O365" s="39">
        <v>110.3339</v>
      </c>
      <c r="P365" s="39">
        <v>40.478299999999997</v>
      </c>
      <c r="Q365" s="39">
        <v>13.5625</v>
      </c>
      <c r="R365" s="39">
        <v>95.122200000000007</v>
      </c>
      <c r="S365" s="39">
        <v>70.614999999999995</v>
      </c>
      <c r="T365" s="39">
        <v>28.0122</v>
      </c>
      <c r="U365" s="39">
        <v>24.117899999999999</v>
      </c>
      <c r="V365" s="39">
        <v>62.904499999999999</v>
      </c>
      <c r="W365" s="39">
        <v>70.252099999999999</v>
      </c>
      <c r="X365" s="39">
        <v>88.186599999999999</v>
      </c>
      <c r="Y365" s="39">
        <v>34.747300000000003</v>
      </c>
      <c r="Z365" s="39">
        <v>36.9313</v>
      </c>
      <c r="AA365" s="39">
        <v>40.769500000000001</v>
      </c>
      <c r="AB365" s="39">
        <v>122.50060000000001</v>
      </c>
      <c r="AC365" s="39">
        <v>62.838700000000003</v>
      </c>
      <c r="AD365" s="39">
        <v>29.428000000000001</v>
      </c>
      <c r="AE365" s="39" t="s">
        <v>11</v>
      </c>
      <c r="AF365" s="39">
        <v>64.007599999999996</v>
      </c>
      <c r="AG365" s="39">
        <v>19.654800000000002</v>
      </c>
      <c r="AH365" s="39">
        <v>159.34569999999999</v>
      </c>
      <c r="AI365" s="39">
        <v>14.493600000000001</v>
      </c>
      <c r="AJ365" s="39">
        <v>8.2170000000000005</v>
      </c>
      <c r="AK365" s="39">
        <v>7.9104999999999999</v>
      </c>
      <c r="AL365" s="39">
        <v>15.0983</v>
      </c>
      <c r="AM365" s="39">
        <v>190.38910000000001</v>
      </c>
      <c r="AN365" s="39">
        <v>849.31410000000005</v>
      </c>
      <c r="AO365" s="39">
        <v>258.94220000000001</v>
      </c>
      <c r="AP365" s="39">
        <v>177.10239999999999</v>
      </c>
      <c r="AQ365" s="39">
        <v>238.2758</v>
      </c>
      <c r="AR365" s="39">
        <v>31.994399999999999</v>
      </c>
      <c r="AS365" s="39">
        <v>112.16240000000001</v>
      </c>
      <c r="AT365" s="39">
        <v>19.768000000000001</v>
      </c>
      <c r="AU365" s="39">
        <v>65.710499999999996</v>
      </c>
      <c r="AV365" s="39">
        <v>63.843600000000002</v>
      </c>
      <c r="AW365" s="39">
        <v>53.562800000000003</v>
      </c>
      <c r="AX365" s="39">
        <v>12.1493</v>
      </c>
      <c r="AY365" s="39">
        <v>90.118300000000005</v>
      </c>
    </row>
    <row r="366" spans="1:51" x14ac:dyDescent="0.25">
      <c r="A366" s="43">
        <v>42919</v>
      </c>
      <c r="B366" s="39">
        <v>3262.4654999999998</v>
      </c>
      <c r="C366" s="39">
        <v>64.0244</v>
      </c>
      <c r="D366" s="39">
        <v>46.7652</v>
      </c>
      <c r="E366" s="39">
        <v>284.41199999999998</v>
      </c>
      <c r="F366" s="39">
        <v>393.82510000000002</v>
      </c>
      <c r="G366" s="39">
        <v>54.075499999999998</v>
      </c>
      <c r="H366" s="39">
        <v>108.5809</v>
      </c>
      <c r="I366" s="39">
        <v>38.262900000000002</v>
      </c>
      <c r="J366" s="39">
        <v>28.948799999999999</v>
      </c>
      <c r="K366" s="39">
        <v>40.122</v>
      </c>
      <c r="L366" s="39">
        <v>445.1386</v>
      </c>
      <c r="M366" s="39">
        <v>44.743099999999998</v>
      </c>
      <c r="N366" s="39">
        <v>35.670299999999997</v>
      </c>
      <c r="O366" s="39">
        <v>111.70650000000001</v>
      </c>
      <c r="P366" s="39">
        <v>41.087000000000003</v>
      </c>
      <c r="Q366" s="39">
        <v>14.049099999999999</v>
      </c>
      <c r="R366" s="39">
        <v>96.567800000000005</v>
      </c>
      <c r="S366" s="39">
        <v>70.234899999999996</v>
      </c>
      <c r="T366" s="39">
        <v>28.2424</v>
      </c>
      <c r="U366" s="39">
        <v>24.117899999999999</v>
      </c>
      <c r="V366" s="39">
        <v>64.208299999999994</v>
      </c>
      <c r="W366" s="39">
        <v>70.793499999999995</v>
      </c>
      <c r="X366" s="39">
        <v>89.602900000000005</v>
      </c>
      <c r="Y366" s="39">
        <v>34.288200000000003</v>
      </c>
      <c r="Z366" s="39">
        <v>36.863999999999997</v>
      </c>
      <c r="AA366" s="39">
        <v>41.057899999999997</v>
      </c>
      <c r="AB366" s="39">
        <v>122.4258</v>
      </c>
      <c r="AC366" s="39">
        <v>63.858899999999998</v>
      </c>
      <c r="AD366" s="39">
        <v>29.8886</v>
      </c>
      <c r="AE366" s="39" t="s">
        <v>11</v>
      </c>
      <c r="AF366" s="39">
        <v>64.75</v>
      </c>
      <c r="AG366" s="39">
        <v>20.198799999999999</v>
      </c>
      <c r="AH366" s="39">
        <v>159.53960000000001</v>
      </c>
      <c r="AI366" s="39">
        <v>15.0984</v>
      </c>
      <c r="AJ366" s="39">
        <v>8.1868999999999996</v>
      </c>
      <c r="AK366" s="39">
        <v>7.8777999999999997</v>
      </c>
      <c r="AL366" s="39">
        <v>15.123799999999999</v>
      </c>
      <c r="AM366" s="39">
        <v>194.39930000000001</v>
      </c>
      <c r="AN366" s="39">
        <v>853.17989999999998</v>
      </c>
      <c r="AO366" s="39">
        <v>256.69049999999999</v>
      </c>
      <c r="AP366" s="39">
        <v>175.86959999999999</v>
      </c>
      <c r="AQ366" s="39">
        <v>238.7467</v>
      </c>
      <c r="AR366" s="39">
        <v>32.726300000000002</v>
      </c>
      <c r="AS366" s="39">
        <v>111.30880000000001</v>
      </c>
      <c r="AT366" s="39">
        <v>20.6206</v>
      </c>
      <c r="AU366" s="39">
        <v>65.474400000000003</v>
      </c>
      <c r="AV366" s="39">
        <v>64.389300000000006</v>
      </c>
      <c r="AW366" s="39">
        <v>54.826799999999999</v>
      </c>
      <c r="AX366" s="39">
        <v>12.247299999999999</v>
      </c>
      <c r="AY366" s="39">
        <v>90.039500000000004</v>
      </c>
    </row>
    <row r="367" spans="1:51" x14ac:dyDescent="0.25">
      <c r="A367" s="43">
        <v>42920</v>
      </c>
      <c r="B367" s="39">
        <v>3168.1898999999999</v>
      </c>
      <c r="C367" s="39">
        <v>63.885100000000001</v>
      </c>
      <c r="D367" s="39">
        <v>46.934199999999997</v>
      </c>
      <c r="E367" s="39">
        <v>283.15359999999998</v>
      </c>
      <c r="F367" s="39">
        <v>381.87090000000001</v>
      </c>
      <c r="G367" s="39">
        <v>54.722000000000001</v>
      </c>
      <c r="H367" s="39">
        <v>108.6641</v>
      </c>
      <c r="I367" s="39">
        <v>38.262900000000002</v>
      </c>
      <c r="J367" s="39">
        <v>28.397400000000001</v>
      </c>
      <c r="K367" s="39">
        <v>39.4893</v>
      </c>
      <c r="L367" s="39">
        <v>437.43790000000001</v>
      </c>
      <c r="M367" s="39">
        <v>44.171300000000002</v>
      </c>
      <c r="N367" s="39">
        <v>36.101999999999997</v>
      </c>
      <c r="O367" s="39">
        <v>111.70650000000001</v>
      </c>
      <c r="P367" s="39">
        <v>41.222200000000001</v>
      </c>
      <c r="Q367" s="39">
        <v>13.848100000000001</v>
      </c>
      <c r="R367" s="39">
        <v>97.242400000000004</v>
      </c>
      <c r="S367" s="39">
        <v>70.614999999999995</v>
      </c>
      <c r="T367" s="39">
        <v>27.5288</v>
      </c>
      <c r="U367" s="39">
        <v>24.604299999999999</v>
      </c>
      <c r="V367" s="39">
        <v>64.941599999999994</v>
      </c>
      <c r="W367" s="39">
        <v>70.312299999999993</v>
      </c>
      <c r="X367" s="39">
        <v>89.838899999999995</v>
      </c>
      <c r="Y367" s="39">
        <v>34.868099999999998</v>
      </c>
      <c r="Z367" s="39">
        <v>36.662199999999999</v>
      </c>
      <c r="AA367" s="39">
        <v>40.384900000000002</v>
      </c>
      <c r="AB367" s="39">
        <v>121.5284</v>
      </c>
      <c r="AC367" s="39">
        <v>63.9405</v>
      </c>
      <c r="AD367" s="39">
        <v>29.663399999999999</v>
      </c>
      <c r="AE367" s="39" t="s">
        <v>11</v>
      </c>
      <c r="AF367" s="39">
        <v>65.327299999999994</v>
      </c>
      <c r="AG367" s="39">
        <v>19.938600000000001</v>
      </c>
      <c r="AH367" s="39">
        <v>158.37649999999999</v>
      </c>
      <c r="AI367" s="39">
        <v>14.7744</v>
      </c>
      <c r="AJ367" s="39">
        <v>8.1568000000000005</v>
      </c>
      <c r="AK367" s="39">
        <v>7.8613999999999997</v>
      </c>
      <c r="AL367" s="39">
        <v>15.4038</v>
      </c>
      <c r="AM367" s="39">
        <v>188.8614</v>
      </c>
      <c r="AN367" s="39">
        <v>849.31410000000005</v>
      </c>
      <c r="AO367" s="39">
        <v>256.69049999999999</v>
      </c>
      <c r="AP367" s="39">
        <v>170.80170000000001</v>
      </c>
      <c r="AQ367" s="39">
        <v>237.334</v>
      </c>
      <c r="AR367" s="39">
        <v>32.125100000000003</v>
      </c>
      <c r="AS367" s="39">
        <v>111.13809999999999</v>
      </c>
      <c r="AT367" s="39">
        <v>20.407399999999999</v>
      </c>
      <c r="AU367" s="39">
        <v>64.844899999999996</v>
      </c>
      <c r="AV367" s="39">
        <v>63.999499999999998</v>
      </c>
      <c r="AW367" s="39">
        <v>54.589799999999997</v>
      </c>
      <c r="AX367" s="39">
        <v>12.2081</v>
      </c>
      <c r="AY367" s="39">
        <v>89.803200000000004</v>
      </c>
    </row>
    <row r="368" spans="1:51" x14ac:dyDescent="0.25">
      <c r="A368" s="43">
        <v>42921</v>
      </c>
      <c r="B368" s="39">
        <v>3258.482</v>
      </c>
      <c r="C368" s="39">
        <v>64.860399999999998</v>
      </c>
      <c r="D368" s="39">
        <v>48.454999999999998</v>
      </c>
      <c r="E368" s="39">
        <v>283.78280000000001</v>
      </c>
      <c r="F368" s="39">
        <v>383.53120000000001</v>
      </c>
      <c r="G368" s="39">
        <v>54.825400000000002</v>
      </c>
      <c r="H368" s="39">
        <v>109.4734</v>
      </c>
      <c r="I368" s="39">
        <v>34.46</v>
      </c>
      <c r="J368" s="39">
        <v>28.633700000000001</v>
      </c>
      <c r="K368" s="39">
        <v>39.755699999999997</v>
      </c>
      <c r="L368" s="39">
        <v>438.56479999999999</v>
      </c>
      <c r="M368" s="39">
        <v>44.671599999999998</v>
      </c>
      <c r="N368" s="39">
        <v>36.2639</v>
      </c>
      <c r="O368" s="39">
        <v>112.1288</v>
      </c>
      <c r="P368" s="39">
        <v>41.053100000000001</v>
      </c>
      <c r="Q368" s="39">
        <v>13.9962</v>
      </c>
      <c r="R368" s="39">
        <v>96.856899999999996</v>
      </c>
      <c r="S368" s="39">
        <v>70.995199999999997</v>
      </c>
      <c r="T368" s="39">
        <v>27.69</v>
      </c>
      <c r="U368" s="39">
        <v>24.482700000000001</v>
      </c>
      <c r="V368" s="39">
        <v>65.186099999999996</v>
      </c>
      <c r="W368" s="39">
        <v>70.552899999999994</v>
      </c>
      <c r="X368" s="39">
        <v>89.225200000000001</v>
      </c>
      <c r="Y368" s="39">
        <v>35.544699999999999</v>
      </c>
      <c r="Z368" s="39">
        <v>36.662199999999999</v>
      </c>
      <c r="AA368" s="39">
        <v>40.481000000000002</v>
      </c>
      <c r="AB368" s="39">
        <v>122.7997</v>
      </c>
      <c r="AC368" s="39">
        <v>64.103700000000003</v>
      </c>
      <c r="AD368" s="39">
        <v>29.806699999999999</v>
      </c>
      <c r="AE368" s="39" t="s">
        <v>11</v>
      </c>
      <c r="AF368" s="39">
        <v>65.409800000000004</v>
      </c>
      <c r="AG368" s="39">
        <v>20.033200000000001</v>
      </c>
      <c r="AH368" s="39">
        <v>158.958</v>
      </c>
      <c r="AI368" s="39">
        <v>14.9472</v>
      </c>
      <c r="AJ368" s="39">
        <v>8.1719000000000008</v>
      </c>
      <c r="AK368" s="39">
        <v>7.8777999999999997</v>
      </c>
      <c r="AL368" s="39">
        <v>15.4038</v>
      </c>
      <c r="AM368" s="39">
        <v>191.91679999999999</v>
      </c>
      <c r="AN368" s="39">
        <v>841.19590000000005</v>
      </c>
      <c r="AO368" s="39">
        <v>261.69420000000002</v>
      </c>
      <c r="AP368" s="39">
        <v>173.6781</v>
      </c>
      <c r="AQ368" s="39">
        <v>239.92400000000001</v>
      </c>
      <c r="AR368" s="39">
        <v>32.883099999999999</v>
      </c>
      <c r="AS368" s="39">
        <v>111.4795</v>
      </c>
      <c r="AT368" s="39">
        <v>20.6206</v>
      </c>
      <c r="AU368" s="39">
        <v>65.316999999999993</v>
      </c>
      <c r="AV368" s="39">
        <v>64.545199999999994</v>
      </c>
      <c r="AW368" s="39">
        <v>55.300800000000002</v>
      </c>
      <c r="AX368" s="39">
        <v>12.521599999999999</v>
      </c>
      <c r="AY368" s="39">
        <v>90.275899999999993</v>
      </c>
    </row>
    <row r="369" spans="1:51" x14ac:dyDescent="0.25">
      <c r="A369" s="43">
        <v>42922</v>
      </c>
      <c r="B369" s="39">
        <v>3215.9915999999998</v>
      </c>
      <c r="C369" s="39">
        <v>64.442400000000006</v>
      </c>
      <c r="D369" s="39">
        <v>47.863599999999998</v>
      </c>
      <c r="E369" s="39">
        <v>283.15359999999998</v>
      </c>
      <c r="F369" s="39">
        <v>379.87849999999997</v>
      </c>
      <c r="G369" s="39">
        <v>55.601300000000002</v>
      </c>
      <c r="H369" s="39">
        <v>109.729</v>
      </c>
      <c r="I369" s="39">
        <v>37.911799999999999</v>
      </c>
      <c r="J369" s="39">
        <v>28.515499999999999</v>
      </c>
      <c r="K369" s="39">
        <v>40.354999999999997</v>
      </c>
      <c r="L369" s="39">
        <v>439.87950000000001</v>
      </c>
      <c r="M369" s="39">
        <v>45.529299999999999</v>
      </c>
      <c r="N369" s="39">
        <v>35.994</v>
      </c>
      <c r="O369" s="39">
        <v>111.4954</v>
      </c>
      <c r="P369" s="39">
        <v>40.545900000000003</v>
      </c>
      <c r="Q369" s="39">
        <v>14.3771</v>
      </c>
      <c r="R369" s="39">
        <v>96.471400000000003</v>
      </c>
      <c r="S369" s="39">
        <v>69.569599999999994</v>
      </c>
      <c r="T369" s="39">
        <v>27.229600000000001</v>
      </c>
      <c r="U369" s="39">
        <v>24.827300000000001</v>
      </c>
      <c r="V369" s="39">
        <v>66.571299999999994</v>
      </c>
      <c r="W369" s="39">
        <v>70.793499999999995</v>
      </c>
      <c r="X369" s="39">
        <v>88.045000000000002</v>
      </c>
      <c r="Y369" s="39">
        <v>35.423900000000003</v>
      </c>
      <c r="Z369" s="39">
        <v>37.065800000000003</v>
      </c>
      <c r="AA369" s="39">
        <v>40.384900000000002</v>
      </c>
      <c r="AB369" s="39">
        <v>126.3895</v>
      </c>
      <c r="AC369" s="39">
        <v>63.654800000000002</v>
      </c>
      <c r="AD369" s="39">
        <v>29.786300000000001</v>
      </c>
      <c r="AE369" s="39" t="s">
        <v>11</v>
      </c>
      <c r="AF369" s="39">
        <v>64.667500000000004</v>
      </c>
      <c r="AG369" s="39">
        <v>19.962299999999999</v>
      </c>
      <c r="AH369" s="39">
        <v>159.35339999999999</v>
      </c>
      <c r="AI369" s="39">
        <v>15.1416</v>
      </c>
      <c r="AJ369" s="39">
        <v>8.1719000000000008</v>
      </c>
      <c r="AK369" s="39">
        <v>7.8777999999999997</v>
      </c>
      <c r="AL369" s="39">
        <v>15.4293</v>
      </c>
      <c r="AM369" s="39">
        <v>188.0975</v>
      </c>
      <c r="AN369" s="39">
        <v>848.54089999999997</v>
      </c>
      <c r="AO369" s="39">
        <v>269.45</v>
      </c>
      <c r="AP369" s="39">
        <v>174.6369</v>
      </c>
      <c r="AQ369" s="39">
        <v>242.27850000000001</v>
      </c>
      <c r="AR369" s="39">
        <v>33.981000000000002</v>
      </c>
      <c r="AS369" s="39">
        <v>111.13809999999999</v>
      </c>
      <c r="AT369" s="39">
        <v>21.100100000000001</v>
      </c>
      <c r="AU369" s="39">
        <v>64.215299999999999</v>
      </c>
      <c r="AV369" s="39">
        <v>64.311400000000006</v>
      </c>
      <c r="AW369" s="39">
        <v>55.8538</v>
      </c>
      <c r="AX369" s="39">
        <v>12.521599999999999</v>
      </c>
      <c r="AY369" s="39">
        <v>89.330600000000004</v>
      </c>
    </row>
    <row r="370" spans="1:51" x14ac:dyDescent="0.25">
      <c r="A370" s="43">
        <v>42923</v>
      </c>
      <c r="B370" s="39">
        <v>3274.4159</v>
      </c>
      <c r="C370" s="39">
        <v>63.397399999999998</v>
      </c>
      <c r="D370" s="39">
        <v>48.708500000000001</v>
      </c>
      <c r="E370" s="39">
        <v>283.78280000000001</v>
      </c>
      <c r="F370" s="39">
        <v>385.19150000000002</v>
      </c>
      <c r="G370" s="39">
        <v>55.808100000000003</v>
      </c>
      <c r="H370" s="39">
        <v>107.3436</v>
      </c>
      <c r="I370" s="39">
        <v>36.156599999999997</v>
      </c>
      <c r="J370" s="39">
        <v>29.618300000000001</v>
      </c>
      <c r="K370" s="39">
        <v>40.022100000000002</v>
      </c>
      <c r="L370" s="39">
        <v>433.30579999999998</v>
      </c>
      <c r="M370" s="39">
        <v>46.387</v>
      </c>
      <c r="N370" s="39">
        <v>35.723799999999997</v>
      </c>
      <c r="O370" s="39">
        <v>112.9735</v>
      </c>
      <c r="P370" s="39">
        <v>40.410600000000002</v>
      </c>
      <c r="Q370" s="39">
        <v>15.2128</v>
      </c>
      <c r="R370" s="39">
        <v>95.796800000000005</v>
      </c>
      <c r="S370" s="39">
        <v>69.284499999999994</v>
      </c>
      <c r="T370" s="39">
        <v>27.966200000000001</v>
      </c>
      <c r="U370" s="39">
        <v>24.543500000000002</v>
      </c>
      <c r="V370" s="39">
        <v>66.897199999999998</v>
      </c>
      <c r="W370" s="39">
        <v>70.372399999999999</v>
      </c>
      <c r="X370" s="39">
        <v>88.045000000000002</v>
      </c>
      <c r="Y370" s="39">
        <v>35.303100000000001</v>
      </c>
      <c r="Z370" s="39">
        <v>37.4694</v>
      </c>
      <c r="AA370" s="39">
        <v>40.288699999999999</v>
      </c>
      <c r="AB370" s="39">
        <v>136.78479999999999</v>
      </c>
      <c r="AC370" s="39">
        <v>63.960900000000002</v>
      </c>
      <c r="AD370" s="39">
        <v>30.1752</v>
      </c>
      <c r="AE370" s="39" t="s">
        <v>11</v>
      </c>
      <c r="AF370" s="39">
        <v>63.430199999999999</v>
      </c>
      <c r="AG370" s="39">
        <v>20.009599999999999</v>
      </c>
      <c r="AH370" s="39">
        <v>158.7603</v>
      </c>
      <c r="AI370" s="39">
        <v>15.1632</v>
      </c>
      <c r="AJ370" s="39">
        <v>8.1868999999999996</v>
      </c>
      <c r="AK370" s="39">
        <v>7.7794999999999996</v>
      </c>
      <c r="AL370" s="39">
        <v>15.378399999999999</v>
      </c>
      <c r="AM370" s="39">
        <v>195.35409999999999</v>
      </c>
      <c r="AN370" s="39">
        <v>852.79330000000004</v>
      </c>
      <c r="AO370" s="39">
        <v>267.2817</v>
      </c>
      <c r="AP370" s="39">
        <v>175.45869999999999</v>
      </c>
      <c r="AQ370" s="39">
        <v>241.33670000000001</v>
      </c>
      <c r="AR370" s="39">
        <v>34.634500000000003</v>
      </c>
      <c r="AS370" s="39">
        <v>111.13809999999999</v>
      </c>
      <c r="AT370" s="39">
        <v>21.153400000000001</v>
      </c>
      <c r="AU370" s="39">
        <v>64.057900000000004</v>
      </c>
      <c r="AV370" s="39">
        <v>64.311400000000006</v>
      </c>
      <c r="AW370" s="39">
        <v>57.275799999999997</v>
      </c>
      <c r="AX370" s="39">
        <v>12.8155</v>
      </c>
      <c r="AY370" s="39">
        <v>90.197100000000006</v>
      </c>
    </row>
    <row r="371" spans="1:51" x14ac:dyDescent="0.25">
      <c r="A371" s="43">
        <v>42926</v>
      </c>
      <c r="B371" s="39">
        <v>3243.8759</v>
      </c>
      <c r="C371" s="39">
        <v>63.745699999999999</v>
      </c>
      <c r="D371" s="39">
        <v>51.665700000000001</v>
      </c>
      <c r="E371" s="39">
        <v>286.92899999999997</v>
      </c>
      <c r="F371" s="39">
        <v>387.84800000000001</v>
      </c>
      <c r="G371" s="39">
        <v>56.584000000000003</v>
      </c>
      <c r="H371" s="39">
        <v>106.5343</v>
      </c>
      <c r="I371" s="39">
        <v>38.321399999999997</v>
      </c>
      <c r="J371" s="39">
        <v>30.5242</v>
      </c>
      <c r="K371" s="39">
        <v>40.421599999999998</v>
      </c>
      <c r="L371" s="39">
        <v>429.92500000000001</v>
      </c>
      <c r="M371" s="39">
        <v>46.53</v>
      </c>
      <c r="N371" s="39">
        <v>35.723799999999997</v>
      </c>
      <c r="O371" s="39">
        <v>113.39579999999999</v>
      </c>
      <c r="P371" s="39">
        <v>40.376800000000003</v>
      </c>
      <c r="Q371" s="39">
        <v>16.7362</v>
      </c>
      <c r="R371" s="39">
        <v>96.471400000000003</v>
      </c>
      <c r="S371" s="39">
        <v>67.858900000000006</v>
      </c>
      <c r="T371" s="39">
        <v>28.173300000000001</v>
      </c>
      <c r="U371" s="39">
        <v>24.219200000000001</v>
      </c>
      <c r="V371" s="39">
        <v>66.408299999999997</v>
      </c>
      <c r="W371" s="39">
        <v>69.109300000000005</v>
      </c>
      <c r="X371" s="39">
        <v>86.392700000000005</v>
      </c>
      <c r="Y371" s="39">
        <v>35.254800000000003</v>
      </c>
      <c r="Z371" s="39">
        <v>38.276699999999998</v>
      </c>
      <c r="AA371" s="39">
        <v>40.384900000000002</v>
      </c>
      <c r="AB371" s="39">
        <v>139.10319999999999</v>
      </c>
      <c r="AC371" s="39">
        <v>63.348799999999997</v>
      </c>
      <c r="AD371" s="39">
        <v>29.735099999999999</v>
      </c>
      <c r="AE371" s="39" t="s">
        <v>11</v>
      </c>
      <c r="AF371" s="39">
        <v>61.780500000000004</v>
      </c>
      <c r="AG371" s="39">
        <v>19.773099999999999</v>
      </c>
      <c r="AH371" s="39">
        <v>158.958</v>
      </c>
      <c r="AI371" s="39">
        <v>15.6816</v>
      </c>
      <c r="AJ371" s="39">
        <v>8.1568000000000005</v>
      </c>
      <c r="AK371" s="39">
        <v>7.7794999999999996</v>
      </c>
      <c r="AL371" s="39">
        <v>15.632999999999999</v>
      </c>
      <c r="AM371" s="39">
        <v>197.6456</v>
      </c>
      <c r="AN371" s="39">
        <v>852.79330000000004</v>
      </c>
      <c r="AO371" s="39">
        <v>262.52820000000003</v>
      </c>
      <c r="AP371" s="39">
        <v>180.9375</v>
      </c>
      <c r="AQ371" s="39">
        <v>241.33670000000001</v>
      </c>
      <c r="AR371" s="39">
        <v>34.294699999999999</v>
      </c>
      <c r="AS371" s="39">
        <v>110.28449999999999</v>
      </c>
      <c r="AT371" s="39">
        <v>21.7928</v>
      </c>
      <c r="AU371" s="39">
        <v>64.451400000000007</v>
      </c>
      <c r="AV371" s="39">
        <v>64.155500000000004</v>
      </c>
      <c r="AW371" s="39">
        <v>59.171799999999998</v>
      </c>
      <c r="AX371" s="39">
        <v>12.698</v>
      </c>
      <c r="AY371" s="39">
        <v>90.197100000000006</v>
      </c>
    </row>
    <row r="372" spans="1:51" x14ac:dyDescent="0.25">
      <c r="A372" s="43">
        <v>42927</v>
      </c>
      <c r="B372" s="39">
        <v>3286.3663000000001</v>
      </c>
      <c r="C372" s="39">
        <v>63.049100000000003</v>
      </c>
      <c r="D372" s="39">
        <v>50.651800000000001</v>
      </c>
      <c r="E372" s="39">
        <v>284.41199999999998</v>
      </c>
      <c r="F372" s="39">
        <v>385.19150000000002</v>
      </c>
      <c r="G372" s="39">
        <v>55.859900000000003</v>
      </c>
      <c r="H372" s="39">
        <v>105.9379</v>
      </c>
      <c r="I372" s="39">
        <v>37.385300000000001</v>
      </c>
      <c r="J372" s="39">
        <v>31.508900000000001</v>
      </c>
      <c r="K372" s="39">
        <v>39.855600000000003</v>
      </c>
      <c r="L372" s="39">
        <v>434.43270000000001</v>
      </c>
      <c r="M372" s="39">
        <v>44.886099999999999</v>
      </c>
      <c r="N372" s="39">
        <v>35.345500000000001</v>
      </c>
      <c r="O372" s="39">
        <v>112.86790000000001</v>
      </c>
      <c r="P372" s="39">
        <v>39.463799999999999</v>
      </c>
      <c r="Q372" s="39">
        <v>16.778600000000001</v>
      </c>
      <c r="R372" s="39">
        <v>94.929400000000001</v>
      </c>
      <c r="S372" s="39">
        <v>67.478700000000003</v>
      </c>
      <c r="T372" s="39">
        <v>28.771799999999999</v>
      </c>
      <c r="U372" s="39">
        <v>23.8139</v>
      </c>
      <c r="V372" s="39">
        <v>65.593500000000006</v>
      </c>
      <c r="W372" s="39">
        <v>68.868700000000004</v>
      </c>
      <c r="X372" s="39">
        <v>86.015000000000001</v>
      </c>
      <c r="Y372" s="39">
        <v>35.472200000000001</v>
      </c>
      <c r="Z372" s="39">
        <v>37.603999999999999</v>
      </c>
      <c r="AA372" s="39">
        <v>40.096400000000003</v>
      </c>
      <c r="AB372" s="39">
        <v>132.3724</v>
      </c>
      <c r="AC372" s="39">
        <v>63.144799999999996</v>
      </c>
      <c r="AD372" s="39">
        <v>29.213100000000001</v>
      </c>
      <c r="AE372" s="39">
        <v>41.92</v>
      </c>
      <c r="AF372" s="39">
        <v>59.718400000000003</v>
      </c>
      <c r="AG372" s="39">
        <v>19.512899999999998</v>
      </c>
      <c r="AH372" s="39">
        <v>160.73740000000001</v>
      </c>
      <c r="AI372" s="39">
        <v>15.573600000000001</v>
      </c>
      <c r="AJ372" s="39">
        <v>8.202</v>
      </c>
      <c r="AK372" s="39">
        <v>7.7794999999999996</v>
      </c>
      <c r="AL372" s="39">
        <v>15.6584</v>
      </c>
      <c r="AM372" s="39">
        <v>198.40950000000001</v>
      </c>
      <c r="AN372" s="39">
        <v>844.28859999999997</v>
      </c>
      <c r="AO372" s="39">
        <v>266.36439999999999</v>
      </c>
      <c r="AP372" s="39">
        <v>180.1157</v>
      </c>
      <c r="AQ372" s="39">
        <v>241.10120000000001</v>
      </c>
      <c r="AR372" s="39">
        <v>33.144500000000001</v>
      </c>
      <c r="AS372" s="39">
        <v>110.1138</v>
      </c>
      <c r="AT372" s="39">
        <v>21.579699999999999</v>
      </c>
      <c r="AU372" s="39">
        <v>64.844899999999996</v>
      </c>
      <c r="AV372" s="39">
        <v>64.467299999999994</v>
      </c>
      <c r="AW372" s="39">
        <v>57.986800000000002</v>
      </c>
      <c r="AX372" s="39">
        <v>12.639200000000001</v>
      </c>
      <c r="AY372" s="39">
        <v>90.433400000000006</v>
      </c>
    </row>
    <row r="373" spans="1:51" x14ac:dyDescent="0.25">
      <c r="A373" s="43">
        <v>42928</v>
      </c>
      <c r="B373" s="39">
        <v>3380.6419000000001</v>
      </c>
      <c r="C373" s="39">
        <v>63.606400000000001</v>
      </c>
      <c r="D373" s="39">
        <v>52.003599999999999</v>
      </c>
      <c r="E373" s="39">
        <v>283.15359999999998</v>
      </c>
      <c r="F373" s="39">
        <v>386.5197</v>
      </c>
      <c r="G373" s="39">
        <v>55.420200000000001</v>
      </c>
      <c r="H373" s="39">
        <v>106.7473</v>
      </c>
      <c r="I373" s="39">
        <v>36.975700000000003</v>
      </c>
      <c r="J373" s="39">
        <v>31.508900000000001</v>
      </c>
      <c r="K373" s="39">
        <v>40.5548</v>
      </c>
      <c r="L373" s="39">
        <v>430.30059999999997</v>
      </c>
      <c r="M373" s="39">
        <v>45.6723</v>
      </c>
      <c r="N373" s="39">
        <v>34.967199999999998</v>
      </c>
      <c r="O373" s="39">
        <v>111.8121</v>
      </c>
      <c r="P373" s="39">
        <v>39.463799999999999</v>
      </c>
      <c r="Q373" s="39">
        <v>16.778600000000001</v>
      </c>
      <c r="R373" s="39">
        <v>93.290999999999997</v>
      </c>
      <c r="S373" s="39">
        <v>67.573800000000006</v>
      </c>
      <c r="T373" s="39">
        <v>29.047999999999998</v>
      </c>
      <c r="U373" s="39">
        <v>23.935500000000001</v>
      </c>
      <c r="V373" s="39">
        <v>65.593500000000006</v>
      </c>
      <c r="W373" s="39">
        <v>68.628100000000003</v>
      </c>
      <c r="X373" s="39">
        <v>86.392700000000005</v>
      </c>
      <c r="Y373" s="39">
        <v>34.698999999999998</v>
      </c>
      <c r="Z373" s="39">
        <v>37.065800000000003</v>
      </c>
      <c r="AA373" s="39">
        <v>39.134799999999998</v>
      </c>
      <c r="AB373" s="39">
        <v>139.178</v>
      </c>
      <c r="AC373" s="39">
        <v>62.716299999999997</v>
      </c>
      <c r="AD373" s="39">
        <v>29.008299999999998</v>
      </c>
      <c r="AE373" s="39">
        <v>46.11</v>
      </c>
      <c r="AF373" s="39">
        <v>61.120699999999999</v>
      </c>
      <c r="AG373" s="39">
        <v>19.323699999999999</v>
      </c>
      <c r="AH373" s="39">
        <v>162.12139999999999</v>
      </c>
      <c r="AI373" s="39">
        <v>15.336</v>
      </c>
      <c r="AJ373" s="39">
        <v>8.1568000000000005</v>
      </c>
      <c r="AK373" s="39">
        <v>7.7630999999999997</v>
      </c>
      <c r="AL373" s="39">
        <v>15.4802</v>
      </c>
      <c r="AM373" s="39">
        <v>198.02760000000001</v>
      </c>
      <c r="AN373" s="39">
        <v>829.98519999999996</v>
      </c>
      <c r="AO373" s="39">
        <v>264.02929999999998</v>
      </c>
      <c r="AP373" s="39">
        <v>180.9375</v>
      </c>
      <c r="AQ373" s="39">
        <v>243.69120000000001</v>
      </c>
      <c r="AR373" s="39">
        <v>34.085500000000003</v>
      </c>
      <c r="AS373" s="39">
        <v>109.43089999999999</v>
      </c>
      <c r="AT373" s="39">
        <v>21.206700000000001</v>
      </c>
      <c r="AU373" s="39">
        <v>64.6875</v>
      </c>
      <c r="AV373" s="39">
        <v>64.311400000000006</v>
      </c>
      <c r="AW373" s="39">
        <v>58.934800000000003</v>
      </c>
      <c r="AX373" s="39">
        <v>12.8155</v>
      </c>
      <c r="AY373" s="39">
        <v>89.409300000000002</v>
      </c>
    </row>
    <row r="374" spans="1:51" x14ac:dyDescent="0.25">
      <c r="A374" s="43">
        <v>42929</v>
      </c>
      <c r="B374" s="39">
        <v>3243.8759</v>
      </c>
      <c r="C374" s="39">
        <v>63.954700000000003</v>
      </c>
      <c r="D374" s="39">
        <v>51.158700000000003</v>
      </c>
      <c r="E374" s="39">
        <v>287.5582</v>
      </c>
      <c r="F374" s="39">
        <v>390.50450000000001</v>
      </c>
      <c r="G374" s="39">
        <v>55.756399999999999</v>
      </c>
      <c r="H374" s="39">
        <v>109.3031</v>
      </c>
      <c r="I374" s="39">
        <v>36.098100000000002</v>
      </c>
      <c r="J374" s="39">
        <v>32.217799999999997</v>
      </c>
      <c r="K374" s="39">
        <v>40.854500000000002</v>
      </c>
      <c r="L374" s="39">
        <v>417.90440000000001</v>
      </c>
      <c r="M374" s="39">
        <v>46.744399999999999</v>
      </c>
      <c r="N374" s="39">
        <v>35.237400000000001</v>
      </c>
      <c r="O374" s="39">
        <v>111.1786</v>
      </c>
      <c r="P374" s="39">
        <v>39.463799999999999</v>
      </c>
      <c r="Q374" s="39">
        <v>16.778600000000001</v>
      </c>
      <c r="R374" s="39">
        <v>92.52</v>
      </c>
      <c r="S374" s="39">
        <v>67.003500000000003</v>
      </c>
      <c r="T374" s="39">
        <v>29.715499999999999</v>
      </c>
      <c r="U374" s="39">
        <v>23.935500000000001</v>
      </c>
      <c r="V374" s="39">
        <v>66.082400000000007</v>
      </c>
      <c r="W374" s="39">
        <v>68.688299999999998</v>
      </c>
      <c r="X374" s="39">
        <v>86.628699999999995</v>
      </c>
      <c r="Y374" s="39">
        <v>34.868099999999998</v>
      </c>
      <c r="Z374" s="39">
        <v>37.065800000000003</v>
      </c>
      <c r="AA374" s="39">
        <v>38.846400000000003</v>
      </c>
      <c r="AB374" s="39">
        <v>137.83189999999999</v>
      </c>
      <c r="AC374" s="39">
        <v>62.206299999999999</v>
      </c>
      <c r="AD374" s="39">
        <v>28.9162</v>
      </c>
      <c r="AE374" s="39">
        <v>50.72</v>
      </c>
      <c r="AF374" s="39">
        <v>60.2958</v>
      </c>
      <c r="AG374" s="39">
        <v>19.252700000000001</v>
      </c>
      <c r="AH374" s="39">
        <v>166.27330000000001</v>
      </c>
      <c r="AI374" s="39">
        <v>15.6168</v>
      </c>
      <c r="AJ374" s="39">
        <v>8.1719000000000008</v>
      </c>
      <c r="AK374" s="39">
        <v>7.7630999999999997</v>
      </c>
      <c r="AL374" s="39">
        <v>15.7348</v>
      </c>
      <c r="AM374" s="39">
        <v>200.12809999999999</v>
      </c>
      <c r="AN374" s="39">
        <v>823.41330000000005</v>
      </c>
      <c r="AO374" s="39">
        <v>260.19310000000002</v>
      </c>
      <c r="AP374" s="39">
        <v>174.6369</v>
      </c>
      <c r="AQ374" s="39">
        <v>243.69120000000001</v>
      </c>
      <c r="AR374" s="39">
        <v>33.981000000000002</v>
      </c>
      <c r="AS374" s="39">
        <v>109.7723</v>
      </c>
      <c r="AT374" s="39">
        <v>21.686199999999999</v>
      </c>
      <c r="AU374" s="39">
        <v>64.451400000000007</v>
      </c>
      <c r="AV374" s="39">
        <v>64.155500000000004</v>
      </c>
      <c r="AW374" s="39">
        <v>60.8309</v>
      </c>
      <c r="AX374" s="39">
        <v>12.7372</v>
      </c>
      <c r="AY374" s="39">
        <v>89.645700000000005</v>
      </c>
    </row>
    <row r="375" spans="1:51" x14ac:dyDescent="0.25">
      <c r="A375" s="43">
        <v>42930</v>
      </c>
      <c r="B375" s="39">
        <v>3265.1210999999998</v>
      </c>
      <c r="C375" s="39">
        <v>65.975099999999998</v>
      </c>
      <c r="D375" s="39">
        <v>50.271599999999999</v>
      </c>
      <c r="E375" s="39">
        <v>289.44589999999999</v>
      </c>
      <c r="F375" s="39">
        <v>398.14190000000002</v>
      </c>
      <c r="G375" s="39">
        <v>56.247799999999998</v>
      </c>
      <c r="H375" s="39">
        <v>109.85680000000001</v>
      </c>
      <c r="I375" s="39">
        <v>34.869500000000002</v>
      </c>
      <c r="J375" s="39">
        <v>31.902699999999999</v>
      </c>
      <c r="K375" s="39">
        <v>41.3872</v>
      </c>
      <c r="L375" s="39">
        <v>409.45240000000001</v>
      </c>
      <c r="M375" s="39">
        <v>47.5306</v>
      </c>
      <c r="N375" s="39">
        <v>34.967199999999998</v>
      </c>
      <c r="O375" s="39">
        <v>111.4954</v>
      </c>
      <c r="P375" s="39">
        <v>39.700499999999998</v>
      </c>
      <c r="Q375" s="39">
        <v>16.778600000000001</v>
      </c>
      <c r="R375" s="39">
        <v>93.194699999999997</v>
      </c>
      <c r="S375" s="39">
        <v>66.908500000000004</v>
      </c>
      <c r="T375" s="39">
        <v>29.439299999999999</v>
      </c>
      <c r="U375" s="39">
        <v>23.692299999999999</v>
      </c>
      <c r="V375" s="39">
        <v>64.941599999999994</v>
      </c>
      <c r="W375" s="39">
        <v>68.207099999999997</v>
      </c>
      <c r="X375" s="39">
        <v>89.744500000000002</v>
      </c>
      <c r="Y375" s="39">
        <v>35.037300000000002</v>
      </c>
      <c r="Z375" s="39">
        <v>36.863999999999997</v>
      </c>
      <c r="AA375" s="39">
        <v>38.461799999999997</v>
      </c>
      <c r="AB375" s="39">
        <v>138.9537</v>
      </c>
      <c r="AC375" s="39">
        <v>60.9617</v>
      </c>
      <c r="AD375" s="39">
        <v>29.0288</v>
      </c>
      <c r="AE375" s="39">
        <v>55.79</v>
      </c>
      <c r="AF375" s="39">
        <v>59.800899999999999</v>
      </c>
      <c r="AG375" s="39">
        <v>19.347300000000001</v>
      </c>
      <c r="AH375" s="39">
        <v>169.0412</v>
      </c>
      <c r="AI375" s="39">
        <v>15.508800000000001</v>
      </c>
      <c r="AJ375" s="39">
        <v>8.2170000000000005</v>
      </c>
      <c r="AK375" s="39">
        <v>7.7630999999999997</v>
      </c>
      <c r="AL375" s="39">
        <v>15.8367</v>
      </c>
      <c r="AM375" s="39">
        <v>207.76660000000001</v>
      </c>
      <c r="AN375" s="39">
        <v>838.10329999999999</v>
      </c>
      <c r="AO375" s="39">
        <v>265.447</v>
      </c>
      <c r="AP375" s="39">
        <v>174.91079999999999</v>
      </c>
      <c r="AQ375" s="39">
        <v>244.39750000000001</v>
      </c>
      <c r="AR375" s="39">
        <v>34.350299999999997</v>
      </c>
      <c r="AS375" s="39">
        <v>108.748</v>
      </c>
      <c r="AT375" s="39">
        <v>21.419799999999999</v>
      </c>
      <c r="AU375" s="39">
        <v>64.372699999999995</v>
      </c>
      <c r="AV375" s="39">
        <v>64.233400000000003</v>
      </c>
      <c r="AW375" s="39">
        <v>60.514899999999997</v>
      </c>
      <c r="AX375" s="39">
        <v>12.636100000000001</v>
      </c>
      <c r="AY375" s="39">
        <v>90.433400000000006</v>
      </c>
    </row>
    <row r="376" spans="1:51" x14ac:dyDescent="0.25">
      <c r="A376" s="43">
        <v>42933</v>
      </c>
      <c r="B376" s="39">
        <v>3265.1210999999998</v>
      </c>
      <c r="C376" s="39">
        <v>65.975099999999998</v>
      </c>
      <c r="D376" s="39">
        <v>46.511800000000001</v>
      </c>
      <c r="E376" s="39">
        <v>287.5582</v>
      </c>
      <c r="F376" s="39">
        <v>396.48160000000001</v>
      </c>
      <c r="G376" s="39">
        <v>54.618499999999997</v>
      </c>
      <c r="H376" s="39">
        <v>105.4268</v>
      </c>
      <c r="I376" s="39">
        <v>31.5932</v>
      </c>
      <c r="J376" s="39">
        <v>29.5396</v>
      </c>
      <c r="K376" s="39">
        <v>39.8889</v>
      </c>
      <c r="L376" s="39">
        <v>403.8177</v>
      </c>
      <c r="M376" s="39">
        <v>47.744999999999997</v>
      </c>
      <c r="N376" s="39">
        <v>33.1297</v>
      </c>
      <c r="O376" s="39">
        <v>110.86190000000001</v>
      </c>
      <c r="P376" s="39">
        <v>37.7729</v>
      </c>
      <c r="Q376" s="39">
        <v>16.778600000000001</v>
      </c>
      <c r="R376" s="39">
        <v>87.315799999999996</v>
      </c>
      <c r="S376" s="39">
        <v>64.152299999999997</v>
      </c>
      <c r="T376" s="39">
        <v>27.0915</v>
      </c>
      <c r="U376" s="39">
        <v>21.321000000000002</v>
      </c>
      <c r="V376" s="39">
        <v>59.0749</v>
      </c>
      <c r="W376" s="39">
        <v>65.079499999999996</v>
      </c>
      <c r="X376" s="39">
        <v>84.268199999999993</v>
      </c>
      <c r="Y376" s="39">
        <v>33.128399999999999</v>
      </c>
      <c r="Z376" s="39">
        <v>34.980400000000003</v>
      </c>
      <c r="AA376" s="39">
        <v>37.740600000000001</v>
      </c>
      <c r="AB376" s="39">
        <v>128.93219999999999</v>
      </c>
      <c r="AC376" s="39">
        <v>56.9221</v>
      </c>
      <c r="AD376" s="39">
        <v>30.5642</v>
      </c>
      <c r="AE376" s="39">
        <v>61.37</v>
      </c>
      <c r="AF376" s="39">
        <v>53.862099999999998</v>
      </c>
      <c r="AG376" s="39">
        <v>18.377600000000001</v>
      </c>
      <c r="AH376" s="39">
        <v>169.83199999999999</v>
      </c>
      <c r="AI376" s="39">
        <v>15.379200000000001</v>
      </c>
      <c r="AJ376" s="39">
        <v>8.2170000000000005</v>
      </c>
      <c r="AK376" s="39">
        <v>7.5830000000000002</v>
      </c>
      <c r="AL376" s="39">
        <v>16.0913</v>
      </c>
      <c r="AM376" s="39">
        <v>203.56540000000001</v>
      </c>
      <c r="AN376" s="39">
        <v>838.10329999999999</v>
      </c>
      <c r="AO376" s="39">
        <v>268.03230000000002</v>
      </c>
      <c r="AP376" s="39">
        <v>168.61019999999999</v>
      </c>
      <c r="AQ376" s="39">
        <v>237.8049</v>
      </c>
      <c r="AR376" s="39">
        <v>34.851599999999998</v>
      </c>
      <c r="AS376" s="39">
        <v>105.5044</v>
      </c>
      <c r="AT376" s="39">
        <v>20.8337</v>
      </c>
      <c r="AU376" s="39">
        <v>61.224899999999998</v>
      </c>
      <c r="AV376" s="39">
        <v>60.413699999999999</v>
      </c>
      <c r="AW376" s="39">
        <v>59.566899999999997</v>
      </c>
      <c r="AX376" s="39">
        <v>12.2721</v>
      </c>
      <c r="AY376" s="39">
        <v>88.0702</v>
      </c>
    </row>
    <row r="377" spans="1:51" x14ac:dyDescent="0.25">
      <c r="A377" s="43">
        <v>42934</v>
      </c>
      <c r="B377" s="39">
        <v>3359.3966999999998</v>
      </c>
      <c r="C377" s="39">
        <v>68.483099999999993</v>
      </c>
      <c r="D377" s="39">
        <v>47.314399999999999</v>
      </c>
      <c r="E377" s="39">
        <v>293.85050000000001</v>
      </c>
      <c r="F377" s="39">
        <v>404.11900000000003</v>
      </c>
      <c r="G377" s="39">
        <v>54.722000000000001</v>
      </c>
      <c r="H377" s="39">
        <v>105.0008</v>
      </c>
      <c r="I377" s="39">
        <v>31.359200000000001</v>
      </c>
      <c r="J377" s="39">
        <v>30.405999999999999</v>
      </c>
      <c r="K377" s="39">
        <v>40.688000000000002</v>
      </c>
      <c r="L377" s="39">
        <v>406.07159999999999</v>
      </c>
      <c r="M377" s="39">
        <v>50.461100000000002</v>
      </c>
      <c r="N377" s="39">
        <v>33.075600000000001</v>
      </c>
      <c r="O377" s="39">
        <v>111.2842</v>
      </c>
      <c r="P377" s="39">
        <v>37.502400000000002</v>
      </c>
      <c r="Q377" s="39">
        <v>16.778600000000001</v>
      </c>
      <c r="R377" s="39">
        <v>89.243300000000005</v>
      </c>
      <c r="S377" s="39">
        <v>64.912599999999998</v>
      </c>
      <c r="T377" s="39">
        <v>27.851099999999999</v>
      </c>
      <c r="U377" s="39">
        <v>21.3413</v>
      </c>
      <c r="V377" s="39">
        <v>59.156300000000002</v>
      </c>
      <c r="W377" s="39">
        <v>65.680899999999994</v>
      </c>
      <c r="X377" s="39">
        <v>85.259600000000006</v>
      </c>
      <c r="Y377" s="39">
        <v>33.273299999999999</v>
      </c>
      <c r="Z377" s="39">
        <v>35.249499999999998</v>
      </c>
      <c r="AA377" s="39">
        <v>37.836799999999997</v>
      </c>
      <c r="AB377" s="39">
        <v>133.56899999999999</v>
      </c>
      <c r="AC377" s="39">
        <v>56.901699999999998</v>
      </c>
      <c r="AD377" s="39">
        <v>31.731100000000001</v>
      </c>
      <c r="AE377" s="39">
        <v>55.95</v>
      </c>
      <c r="AF377" s="39">
        <v>55.099299999999999</v>
      </c>
      <c r="AG377" s="39">
        <v>18.685099999999998</v>
      </c>
      <c r="AH377" s="39">
        <v>169.0412</v>
      </c>
      <c r="AI377" s="39">
        <v>15.7896</v>
      </c>
      <c r="AJ377" s="39">
        <v>8.1868999999999996</v>
      </c>
      <c r="AK377" s="39">
        <v>7.5011000000000001</v>
      </c>
      <c r="AL377" s="39">
        <v>15.9894</v>
      </c>
      <c r="AM377" s="39">
        <v>207.95760000000001</v>
      </c>
      <c r="AN377" s="39">
        <v>843.5154</v>
      </c>
      <c r="AO377" s="39">
        <v>262.86180000000002</v>
      </c>
      <c r="AP377" s="39">
        <v>170.80170000000001</v>
      </c>
      <c r="AQ377" s="39">
        <v>238.98220000000001</v>
      </c>
      <c r="AR377" s="39">
        <v>36.065199999999997</v>
      </c>
      <c r="AS377" s="39">
        <v>106.01649999999999</v>
      </c>
      <c r="AT377" s="39">
        <v>22.112500000000001</v>
      </c>
      <c r="AU377" s="39">
        <v>61.775799999999997</v>
      </c>
      <c r="AV377" s="39">
        <v>61.3491</v>
      </c>
      <c r="AW377" s="39">
        <v>61.462899999999998</v>
      </c>
      <c r="AX377" s="39">
        <v>12.4541</v>
      </c>
      <c r="AY377" s="39">
        <v>87.518699999999995</v>
      </c>
    </row>
    <row r="378" spans="1:51" x14ac:dyDescent="0.25">
      <c r="A378" s="43">
        <v>42935</v>
      </c>
      <c r="B378" s="39">
        <v>3338.1514999999999</v>
      </c>
      <c r="C378" s="39">
        <v>69.345399999999998</v>
      </c>
      <c r="D378" s="39">
        <v>48.032600000000002</v>
      </c>
      <c r="E378" s="39">
        <v>299.5136</v>
      </c>
      <c r="F378" s="39">
        <v>411.75639999999999</v>
      </c>
      <c r="G378" s="39">
        <v>55.446100000000001</v>
      </c>
      <c r="H378" s="39">
        <v>110.4106</v>
      </c>
      <c r="I378" s="39">
        <v>32.178199999999997</v>
      </c>
      <c r="J378" s="39">
        <v>32.020899999999997</v>
      </c>
      <c r="K378" s="39">
        <v>41.587000000000003</v>
      </c>
      <c r="L378" s="39">
        <v>408.3254</v>
      </c>
      <c r="M378" s="39">
        <v>53.034199999999998</v>
      </c>
      <c r="N378" s="39">
        <v>33.508000000000003</v>
      </c>
      <c r="O378" s="39">
        <v>111.38979999999999</v>
      </c>
      <c r="P378" s="39">
        <v>37.908200000000001</v>
      </c>
      <c r="Q378" s="39">
        <v>16.778600000000001</v>
      </c>
      <c r="R378" s="39">
        <v>90.496200000000002</v>
      </c>
      <c r="S378" s="39">
        <v>65.5779</v>
      </c>
      <c r="T378" s="39">
        <v>29.209099999999999</v>
      </c>
      <c r="U378" s="39">
        <v>21.544</v>
      </c>
      <c r="V378" s="39">
        <v>59.808199999999999</v>
      </c>
      <c r="W378" s="39">
        <v>65.921499999999995</v>
      </c>
      <c r="X378" s="39">
        <v>86.912000000000006</v>
      </c>
      <c r="Y378" s="39">
        <v>33.925800000000002</v>
      </c>
      <c r="Z378" s="39">
        <v>35.653100000000002</v>
      </c>
      <c r="AA378" s="39">
        <v>37.981000000000002</v>
      </c>
      <c r="AB378" s="39">
        <v>141.7208</v>
      </c>
      <c r="AC378" s="39">
        <v>57.085299999999997</v>
      </c>
      <c r="AD378" s="39">
        <v>31.444500000000001</v>
      </c>
      <c r="AE378" s="39">
        <v>53.61</v>
      </c>
      <c r="AF378" s="39">
        <v>55.924199999999999</v>
      </c>
      <c r="AG378" s="39">
        <v>18.874300000000002</v>
      </c>
      <c r="AH378" s="39">
        <v>171.41370000000001</v>
      </c>
      <c r="AI378" s="39">
        <v>16.394400000000001</v>
      </c>
      <c r="AJ378" s="39">
        <v>8.3072999999999997</v>
      </c>
      <c r="AK378" s="39">
        <v>7.6976000000000004</v>
      </c>
      <c r="AL378" s="39">
        <v>15.9633</v>
      </c>
      <c r="AM378" s="39">
        <v>206.81180000000001</v>
      </c>
      <c r="AN378" s="39">
        <v>832.69119999999998</v>
      </c>
      <c r="AO378" s="39">
        <v>261.27730000000003</v>
      </c>
      <c r="AP378" s="39">
        <v>173.5411</v>
      </c>
      <c r="AQ378" s="39">
        <v>242.51390000000001</v>
      </c>
      <c r="AR378" s="39">
        <v>38.070300000000003</v>
      </c>
      <c r="AS378" s="39">
        <v>107.0408</v>
      </c>
      <c r="AT378" s="39">
        <v>24.084</v>
      </c>
      <c r="AU378" s="39">
        <v>63.349699999999999</v>
      </c>
      <c r="AV378" s="39">
        <v>62.674300000000002</v>
      </c>
      <c r="AW378" s="39">
        <v>66.519000000000005</v>
      </c>
      <c r="AX378" s="39">
        <v>12.676500000000001</v>
      </c>
      <c r="AY378" s="39">
        <v>88.700400000000002</v>
      </c>
    </row>
    <row r="379" spans="1:51" x14ac:dyDescent="0.25">
      <c r="A379" s="43">
        <v>42936</v>
      </c>
      <c r="B379" s="39">
        <v>3366.0358000000001</v>
      </c>
      <c r="C379" s="39">
        <v>73.728899999999996</v>
      </c>
      <c r="D379" s="39">
        <v>48.6663</v>
      </c>
      <c r="E379" s="39">
        <v>298.25510000000003</v>
      </c>
      <c r="F379" s="39">
        <v>410.7602</v>
      </c>
      <c r="G379" s="39">
        <v>56.247799999999998</v>
      </c>
      <c r="H379" s="39">
        <v>111.1347</v>
      </c>
      <c r="I379" s="39">
        <v>32.002699999999997</v>
      </c>
      <c r="J379" s="39">
        <v>33.1631</v>
      </c>
      <c r="K379" s="39">
        <v>41.786799999999999</v>
      </c>
      <c r="L379" s="39">
        <v>405.69589999999999</v>
      </c>
      <c r="M379" s="39">
        <v>51.890599999999999</v>
      </c>
      <c r="N379" s="39">
        <v>33.561999999999998</v>
      </c>
      <c r="O379" s="39">
        <v>111.70650000000001</v>
      </c>
      <c r="P379" s="39">
        <v>37.908200000000001</v>
      </c>
      <c r="Q379" s="39">
        <v>16.778600000000001</v>
      </c>
      <c r="R379" s="39">
        <v>93.483800000000002</v>
      </c>
      <c r="S379" s="39">
        <v>64.722499999999997</v>
      </c>
      <c r="T379" s="39">
        <v>29.554400000000001</v>
      </c>
      <c r="U379" s="39">
        <v>21.544</v>
      </c>
      <c r="V379" s="39">
        <v>59.889699999999998</v>
      </c>
      <c r="W379" s="39">
        <v>66.402699999999996</v>
      </c>
      <c r="X379" s="39">
        <v>87.478499999999997</v>
      </c>
      <c r="Y379" s="39">
        <v>34.070700000000002</v>
      </c>
      <c r="Z379" s="39">
        <v>35.787700000000001</v>
      </c>
      <c r="AA379" s="39">
        <v>38.077199999999998</v>
      </c>
      <c r="AB379" s="39">
        <v>143.29130000000001</v>
      </c>
      <c r="AC379" s="39">
        <v>57.1873</v>
      </c>
      <c r="AD379" s="39">
        <v>31.628699999999998</v>
      </c>
      <c r="AE379" s="39">
        <v>52.95</v>
      </c>
      <c r="AF379" s="39">
        <v>55.511699999999998</v>
      </c>
      <c r="AG379" s="39">
        <v>18.921600000000002</v>
      </c>
      <c r="AH379" s="39">
        <v>170.22739999999999</v>
      </c>
      <c r="AI379" s="39">
        <v>16.091999999999999</v>
      </c>
      <c r="AJ379" s="39">
        <v>8.3976000000000006</v>
      </c>
      <c r="AK379" s="39">
        <v>7.7140000000000004</v>
      </c>
      <c r="AL379" s="39">
        <v>16.198799999999999</v>
      </c>
      <c r="AM379" s="39">
        <v>213.49549999999999</v>
      </c>
      <c r="AN379" s="39">
        <v>856.65909999999997</v>
      </c>
      <c r="AO379" s="39">
        <v>264.11270000000002</v>
      </c>
      <c r="AP379" s="39">
        <v>176.41749999999999</v>
      </c>
      <c r="AQ379" s="39">
        <v>243.22030000000001</v>
      </c>
      <c r="AR379" s="39">
        <v>37.832900000000002</v>
      </c>
      <c r="AS379" s="39">
        <v>108.4066</v>
      </c>
      <c r="AT379" s="39">
        <v>23.391300000000001</v>
      </c>
      <c r="AU379" s="39">
        <v>64.215299999999999</v>
      </c>
      <c r="AV379" s="39">
        <v>62.752299999999998</v>
      </c>
      <c r="AW379" s="39">
        <v>66.834999999999994</v>
      </c>
      <c r="AX379" s="39">
        <v>12.6563</v>
      </c>
      <c r="AY379" s="39">
        <v>90.906000000000006</v>
      </c>
    </row>
    <row r="380" spans="1:51" x14ac:dyDescent="0.25">
      <c r="A380" s="43">
        <v>42937</v>
      </c>
      <c r="B380" s="39">
        <v>3290.3498</v>
      </c>
      <c r="C380" s="39">
        <v>81.130600000000001</v>
      </c>
      <c r="D380" s="39">
        <v>48.074800000000003</v>
      </c>
      <c r="E380" s="39">
        <v>301.40129999999999</v>
      </c>
      <c r="F380" s="39">
        <v>403.45490000000001</v>
      </c>
      <c r="G380" s="39">
        <v>58.135599999999997</v>
      </c>
      <c r="H380" s="39">
        <v>115.011</v>
      </c>
      <c r="I380" s="39">
        <v>31.7102</v>
      </c>
      <c r="J380" s="39">
        <v>32.8874</v>
      </c>
      <c r="K380" s="39">
        <v>42.352800000000002</v>
      </c>
      <c r="L380" s="39">
        <v>403.44200000000001</v>
      </c>
      <c r="M380" s="39">
        <v>51.3902</v>
      </c>
      <c r="N380" s="39">
        <v>33.345799999999997</v>
      </c>
      <c r="O380" s="39">
        <v>111.2842</v>
      </c>
      <c r="P380" s="39">
        <v>38.246400000000001</v>
      </c>
      <c r="Q380" s="39">
        <v>16.778600000000001</v>
      </c>
      <c r="R380" s="39">
        <v>98.013400000000004</v>
      </c>
      <c r="S380" s="39">
        <v>65.197699999999998</v>
      </c>
      <c r="T380" s="39">
        <v>29.807600000000001</v>
      </c>
      <c r="U380" s="39">
        <v>21.300799999999999</v>
      </c>
      <c r="V380" s="39">
        <v>59.971400000000003</v>
      </c>
      <c r="W380" s="39">
        <v>66.402699999999996</v>
      </c>
      <c r="X380" s="39">
        <v>86.203800000000001</v>
      </c>
      <c r="Y380" s="39">
        <v>34.264000000000003</v>
      </c>
      <c r="Z380" s="39">
        <v>35.653100000000002</v>
      </c>
      <c r="AA380" s="39">
        <v>38.1252</v>
      </c>
      <c r="AB380" s="39">
        <v>140.82329999999999</v>
      </c>
      <c r="AC380" s="39">
        <v>57.819800000000001</v>
      </c>
      <c r="AD380" s="39">
        <v>30.717700000000001</v>
      </c>
      <c r="AE380" s="39">
        <v>50.68</v>
      </c>
      <c r="AF380" s="39">
        <v>55.264299999999999</v>
      </c>
      <c r="AG380" s="39">
        <v>19.181799999999999</v>
      </c>
      <c r="AH380" s="39">
        <v>168.84350000000001</v>
      </c>
      <c r="AI380" s="39">
        <v>16.1568</v>
      </c>
      <c r="AJ380" s="39">
        <v>8.3523999999999994</v>
      </c>
      <c r="AK380" s="39">
        <v>7.6976000000000004</v>
      </c>
      <c r="AL380" s="39">
        <v>16.198799999999999</v>
      </c>
      <c r="AM380" s="39">
        <v>209.4853</v>
      </c>
      <c r="AN380" s="39">
        <v>892.22439999999995</v>
      </c>
      <c r="AO380" s="39">
        <v>261.27730000000003</v>
      </c>
      <c r="AP380" s="39">
        <v>182.85509999999999</v>
      </c>
      <c r="AQ380" s="39">
        <v>252.63829999999999</v>
      </c>
      <c r="AR380" s="39">
        <v>38.4133</v>
      </c>
      <c r="AS380" s="39">
        <v>107.553</v>
      </c>
      <c r="AT380" s="39">
        <v>23.977399999999999</v>
      </c>
      <c r="AU380" s="39">
        <v>63.664400000000001</v>
      </c>
      <c r="AV380" s="39">
        <v>63.765700000000002</v>
      </c>
      <c r="AW380" s="39">
        <v>66.2029</v>
      </c>
      <c r="AX380" s="39">
        <v>12.818</v>
      </c>
      <c r="AY380" s="39">
        <v>90.118300000000005</v>
      </c>
    </row>
    <row r="381" spans="1:51" x14ac:dyDescent="0.25">
      <c r="A381" s="43">
        <v>42940</v>
      </c>
      <c r="B381" s="39">
        <v>3160.223</v>
      </c>
      <c r="C381" s="39">
        <v>82.998900000000006</v>
      </c>
      <c r="D381" s="39">
        <v>50.187100000000001</v>
      </c>
      <c r="E381" s="39">
        <v>303.28890000000001</v>
      </c>
      <c r="F381" s="39">
        <v>410.4282</v>
      </c>
      <c r="G381" s="39">
        <v>58.0839</v>
      </c>
      <c r="H381" s="39">
        <v>114.0313</v>
      </c>
      <c r="I381" s="39">
        <v>30.9496</v>
      </c>
      <c r="J381" s="39">
        <v>32.572299999999998</v>
      </c>
      <c r="K381" s="39">
        <v>44.683599999999998</v>
      </c>
      <c r="L381" s="39">
        <v>409.07670000000002</v>
      </c>
      <c r="M381" s="39">
        <v>50.246699999999997</v>
      </c>
      <c r="N381" s="39">
        <v>34.048400000000001</v>
      </c>
      <c r="O381" s="39">
        <v>111.1786</v>
      </c>
      <c r="P381" s="39">
        <v>40.106299999999997</v>
      </c>
      <c r="Q381" s="39">
        <v>16.778600000000001</v>
      </c>
      <c r="R381" s="39">
        <v>99.8446</v>
      </c>
      <c r="S381" s="39">
        <v>67.383700000000005</v>
      </c>
      <c r="T381" s="39">
        <v>30.405999999999999</v>
      </c>
      <c r="U381" s="39">
        <v>21.544</v>
      </c>
      <c r="V381" s="39">
        <v>60.706699999999998</v>
      </c>
      <c r="W381" s="39">
        <v>67.184600000000003</v>
      </c>
      <c r="X381" s="39">
        <v>85.448499999999996</v>
      </c>
      <c r="Y381" s="39">
        <v>35.230600000000003</v>
      </c>
      <c r="Z381" s="39">
        <v>36.527700000000003</v>
      </c>
      <c r="AA381" s="39">
        <v>37.981000000000002</v>
      </c>
      <c r="AB381" s="39">
        <v>141.3468</v>
      </c>
      <c r="AC381" s="39">
        <v>58.044199999999996</v>
      </c>
      <c r="AD381" s="39">
        <v>31.2193</v>
      </c>
      <c r="AE381" s="39">
        <v>51.2</v>
      </c>
      <c r="AF381" s="39">
        <v>56.831499999999998</v>
      </c>
      <c r="AG381" s="39">
        <v>19.3</v>
      </c>
      <c r="AH381" s="39">
        <v>171.8091</v>
      </c>
      <c r="AI381" s="39">
        <v>15.7464</v>
      </c>
      <c r="AJ381" s="39">
        <v>8.3674999999999997</v>
      </c>
      <c r="AK381" s="39">
        <v>7.7468000000000004</v>
      </c>
      <c r="AL381" s="39">
        <v>15.8848</v>
      </c>
      <c r="AM381" s="39">
        <v>205.09309999999999</v>
      </c>
      <c r="AN381" s="39">
        <v>881.0136</v>
      </c>
      <c r="AO381" s="39">
        <v>263.86250000000001</v>
      </c>
      <c r="AP381" s="39">
        <v>181.3484</v>
      </c>
      <c r="AQ381" s="39">
        <v>257.58269999999999</v>
      </c>
      <c r="AR381" s="39">
        <v>36.962200000000003</v>
      </c>
      <c r="AS381" s="39">
        <v>109.43089999999999</v>
      </c>
      <c r="AT381" s="39">
        <v>24.084</v>
      </c>
      <c r="AU381" s="39">
        <v>64.6875</v>
      </c>
      <c r="AV381" s="39">
        <v>65.636600000000001</v>
      </c>
      <c r="AW381" s="39">
        <v>64.227900000000005</v>
      </c>
      <c r="AX381" s="39">
        <v>13.2628</v>
      </c>
      <c r="AY381" s="39">
        <v>90.275899999999993</v>
      </c>
    </row>
    <row r="382" spans="1:51" x14ac:dyDescent="0.25">
      <c r="A382" s="43">
        <v>42941</v>
      </c>
      <c r="B382" s="39">
        <v>3088.5203999999999</v>
      </c>
      <c r="C382" s="39">
        <v>86.520099999999999</v>
      </c>
      <c r="D382" s="39">
        <v>49.342199999999998</v>
      </c>
      <c r="E382" s="39">
        <v>298.25510000000003</v>
      </c>
      <c r="F382" s="39">
        <v>398.47390000000001</v>
      </c>
      <c r="G382" s="39">
        <v>56.887700000000002</v>
      </c>
      <c r="H382" s="39">
        <v>112.6682</v>
      </c>
      <c r="I382" s="39">
        <v>30.6571</v>
      </c>
      <c r="J382" s="39">
        <v>31.548200000000001</v>
      </c>
      <c r="K382" s="39">
        <v>43.351700000000001</v>
      </c>
      <c r="L382" s="39">
        <v>403.06639999999999</v>
      </c>
      <c r="M382" s="39">
        <v>50.603999999999999</v>
      </c>
      <c r="N382" s="39">
        <v>33.886299999999999</v>
      </c>
      <c r="O382" s="39">
        <v>110.3339</v>
      </c>
      <c r="P382" s="39">
        <v>40.376800000000003</v>
      </c>
      <c r="Q382" s="39">
        <v>16.778600000000001</v>
      </c>
      <c r="R382" s="39">
        <v>97.627899999999997</v>
      </c>
      <c r="S382" s="39">
        <v>68.334100000000007</v>
      </c>
      <c r="T382" s="39">
        <v>29.508299999999998</v>
      </c>
      <c r="U382" s="39">
        <v>21.462900000000001</v>
      </c>
      <c r="V382" s="39">
        <v>61.278700000000001</v>
      </c>
      <c r="W382" s="39">
        <v>67.004199999999997</v>
      </c>
      <c r="X382" s="39">
        <v>84.221000000000004</v>
      </c>
      <c r="Y382" s="39">
        <v>35.520600000000002</v>
      </c>
      <c r="Z382" s="39">
        <v>36.796700000000001</v>
      </c>
      <c r="AA382" s="39">
        <v>37.692500000000003</v>
      </c>
      <c r="AB382" s="39">
        <v>135.1395</v>
      </c>
      <c r="AC382" s="39">
        <v>58.289099999999998</v>
      </c>
      <c r="AD382" s="39">
        <v>30.7075</v>
      </c>
      <c r="AE382" s="39">
        <v>50.1</v>
      </c>
      <c r="AF382" s="39">
        <v>55.676699999999997</v>
      </c>
      <c r="AG382" s="39">
        <v>19.4419</v>
      </c>
      <c r="AH382" s="39">
        <v>170.42509999999999</v>
      </c>
      <c r="AI382" s="39">
        <v>15.552</v>
      </c>
      <c r="AJ382" s="39">
        <v>8.3523999999999994</v>
      </c>
      <c r="AK382" s="39">
        <v>7.7304000000000004</v>
      </c>
      <c r="AL382" s="39">
        <v>15.9109</v>
      </c>
      <c r="AM382" s="39">
        <v>201.4649</v>
      </c>
      <c r="AN382" s="39">
        <v>875.21489999999994</v>
      </c>
      <c r="AO382" s="39">
        <v>263.19529999999997</v>
      </c>
      <c r="AP382" s="39">
        <v>180.64230000000001</v>
      </c>
      <c r="AQ382" s="39">
        <v>253.10919999999999</v>
      </c>
      <c r="AR382" s="39">
        <v>37.094099999999997</v>
      </c>
      <c r="AS382" s="39">
        <v>109.2602</v>
      </c>
      <c r="AT382" s="39">
        <v>24.2438</v>
      </c>
      <c r="AU382" s="39">
        <v>63.821800000000003</v>
      </c>
      <c r="AV382" s="39">
        <v>64.935000000000002</v>
      </c>
      <c r="AW382" s="39">
        <v>64.622900000000001</v>
      </c>
      <c r="AX382" s="39">
        <v>13</v>
      </c>
      <c r="AY382" s="39">
        <v>90.748500000000007</v>
      </c>
    </row>
    <row r="383" spans="1:51" x14ac:dyDescent="0.25">
      <c r="A383" s="43">
        <v>42942</v>
      </c>
      <c r="B383" s="39">
        <v>3109.7656000000002</v>
      </c>
      <c r="C383" s="39">
        <v>94.209199999999996</v>
      </c>
      <c r="D383" s="39">
        <v>49.004199999999997</v>
      </c>
      <c r="E383" s="39">
        <v>296.9966</v>
      </c>
      <c r="F383" s="39">
        <v>391.83269999999999</v>
      </c>
      <c r="G383" s="39">
        <v>57.047199999999997</v>
      </c>
      <c r="H383" s="39">
        <v>110.7513</v>
      </c>
      <c r="I383" s="39">
        <v>30.364599999999999</v>
      </c>
      <c r="J383" s="39">
        <v>31.823899999999998</v>
      </c>
      <c r="K383" s="39">
        <v>43.618099999999998</v>
      </c>
      <c r="L383" s="39">
        <v>391.60919999999999</v>
      </c>
      <c r="M383" s="39">
        <v>50.175199999999997</v>
      </c>
      <c r="N383" s="39">
        <v>33.453899999999997</v>
      </c>
      <c r="O383" s="39">
        <v>109.91160000000001</v>
      </c>
      <c r="P383" s="39">
        <v>40.309199999999997</v>
      </c>
      <c r="Q383" s="39">
        <v>16.778600000000001</v>
      </c>
      <c r="R383" s="39">
        <v>98.302599999999998</v>
      </c>
      <c r="S383" s="39">
        <v>67.858900000000006</v>
      </c>
      <c r="T383" s="39">
        <v>30.428999999999998</v>
      </c>
      <c r="U383" s="39">
        <v>21.381799999999998</v>
      </c>
      <c r="V383" s="39">
        <v>60.706699999999998</v>
      </c>
      <c r="W383" s="39">
        <v>66.342500000000001</v>
      </c>
      <c r="X383" s="39">
        <v>85.259600000000006</v>
      </c>
      <c r="Y383" s="39">
        <v>35.568899999999999</v>
      </c>
      <c r="Z383" s="39">
        <v>36.4604</v>
      </c>
      <c r="AA383" s="39">
        <v>37.596400000000003</v>
      </c>
      <c r="AB383" s="39">
        <v>139.47720000000001</v>
      </c>
      <c r="AC383" s="39">
        <v>57.6158</v>
      </c>
      <c r="AD383" s="39">
        <v>30.861000000000001</v>
      </c>
      <c r="AE383" s="39">
        <v>50</v>
      </c>
      <c r="AF383" s="39">
        <v>56.996499999999997</v>
      </c>
      <c r="AG383" s="39">
        <v>19.276399999999999</v>
      </c>
      <c r="AH383" s="39">
        <v>169.83199999999999</v>
      </c>
      <c r="AI383" s="39">
        <v>15.573600000000001</v>
      </c>
      <c r="AJ383" s="39">
        <v>8.3523999999999994</v>
      </c>
      <c r="AK383" s="39">
        <v>7.6811999999999996</v>
      </c>
      <c r="AL383" s="39">
        <v>16.067900000000002</v>
      </c>
      <c r="AM383" s="39">
        <v>198.02760000000001</v>
      </c>
      <c r="AN383" s="39">
        <v>872.8954</v>
      </c>
      <c r="AO383" s="39">
        <v>254.27209999999999</v>
      </c>
      <c r="AP383" s="39">
        <v>185.4443</v>
      </c>
      <c r="AQ383" s="39">
        <v>253.10919999999999</v>
      </c>
      <c r="AR383" s="39">
        <v>36.803899999999999</v>
      </c>
      <c r="AS383" s="39">
        <v>110.1138</v>
      </c>
      <c r="AT383" s="39">
        <v>24.1905</v>
      </c>
      <c r="AU383" s="39">
        <v>63.0349</v>
      </c>
      <c r="AV383" s="39">
        <v>65.090900000000005</v>
      </c>
      <c r="AW383" s="39">
        <v>64.069900000000004</v>
      </c>
      <c r="AX383" s="39">
        <v>13</v>
      </c>
      <c r="AY383" s="39">
        <v>90.197100000000006</v>
      </c>
    </row>
    <row r="384" spans="1:51" x14ac:dyDescent="0.25">
      <c r="A384" s="43">
        <v>42943</v>
      </c>
      <c r="B384" s="39">
        <v>3053.9969999999998</v>
      </c>
      <c r="C384" s="39">
        <v>94.281099999999995</v>
      </c>
      <c r="D384" s="39">
        <v>48.454999999999998</v>
      </c>
      <c r="E384" s="39">
        <v>296.9966</v>
      </c>
      <c r="F384" s="39">
        <v>392.49680000000001</v>
      </c>
      <c r="G384" s="39">
        <v>56.356000000000002</v>
      </c>
      <c r="H384" s="39">
        <v>110.4532</v>
      </c>
      <c r="I384" s="39">
        <v>30.6571</v>
      </c>
      <c r="J384" s="39">
        <v>31.2332</v>
      </c>
      <c r="K384" s="39">
        <v>43.451599999999999</v>
      </c>
      <c r="L384" s="39">
        <v>393.48750000000001</v>
      </c>
      <c r="M384" s="39">
        <v>48.531300000000002</v>
      </c>
      <c r="N384" s="39">
        <v>33.561999999999998</v>
      </c>
      <c r="O384" s="39">
        <v>115.9298</v>
      </c>
      <c r="P384" s="39">
        <v>40.748800000000003</v>
      </c>
      <c r="Q384" s="39">
        <v>16.778600000000001</v>
      </c>
      <c r="R384" s="39">
        <v>97.820700000000002</v>
      </c>
      <c r="S384" s="39">
        <v>68.429100000000005</v>
      </c>
      <c r="T384" s="39">
        <v>30.037700000000001</v>
      </c>
      <c r="U384" s="39">
        <v>21.908799999999999</v>
      </c>
      <c r="V384" s="39">
        <v>62.095700000000001</v>
      </c>
      <c r="W384" s="39">
        <v>68.086799999999997</v>
      </c>
      <c r="X384" s="39">
        <v>85.212400000000002</v>
      </c>
      <c r="Y384" s="39">
        <v>36.148800000000001</v>
      </c>
      <c r="Z384" s="39">
        <v>36.796700000000001</v>
      </c>
      <c r="AA384" s="39">
        <v>38.173299999999998</v>
      </c>
      <c r="AB384" s="39">
        <v>139.178</v>
      </c>
      <c r="AC384" s="39">
        <v>58.5747</v>
      </c>
      <c r="AD384" s="39">
        <v>31.1067</v>
      </c>
      <c r="AE384" s="39">
        <v>51.08</v>
      </c>
      <c r="AF384" s="39">
        <v>58.398699999999998</v>
      </c>
      <c r="AG384" s="39">
        <v>19.891300000000001</v>
      </c>
      <c r="AH384" s="39">
        <v>168.05260000000001</v>
      </c>
      <c r="AI384" s="39">
        <v>15.228</v>
      </c>
      <c r="AJ384" s="39">
        <v>8.3374000000000006</v>
      </c>
      <c r="AK384" s="39">
        <v>7.7630999999999997</v>
      </c>
      <c r="AL384" s="39">
        <v>16.067900000000002</v>
      </c>
      <c r="AM384" s="39">
        <v>200.12809999999999</v>
      </c>
      <c r="AN384" s="39">
        <v>873.28200000000004</v>
      </c>
      <c r="AO384" s="39">
        <v>253.9385</v>
      </c>
      <c r="AP384" s="39">
        <v>180.64230000000001</v>
      </c>
      <c r="AQ384" s="39">
        <v>251.93190000000001</v>
      </c>
      <c r="AR384" s="39">
        <v>34.878</v>
      </c>
      <c r="AS384" s="39">
        <v>109.943</v>
      </c>
      <c r="AT384" s="39">
        <v>23.977399999999999</v>
      </c>
      <c r="AU384" s="39">
        <v>63.743099999999998</v>
      </c>
      <c r="AV384" s="39">
        <v>65.246799999999993</v>
      </c>
      <c r="AW384" s="39">
        <v>61.225900000000003</v>
      </c>
      <c r="AX384" s="39">
        <v>12.9191</v>
      </c>
      <c r="AY384" s="39">
        <v>90.354600000000005</v>
      </c>
    </row>
    <row r="385" spans="1:51" x14ac:dyDescent="0.25">
      <c r="A385" s="43">
        <v>42944</v>
      </c>
      <c r="B385" s="39">
        <v>3137.6498999999999</v>
      </c>
      <c r="C385" s="39">
        <v>93.993600000000001</v>
      </c>
      <c r="D385" s="39">
        <v>49.764600000000002</v>
      </c>
      <c r="E385" s="39">
        <v>294.47969999999998</v>
      </c>
      <c r="F385" s="39">
        <v>391.83269999999999</v>
      </c>
      <c r="G385" s="39">
        <v>56.462400000000002</v>
      </c>
      <c r="H385" s="39">
        <v>110.4958</v>
      </c>
      <c r="I385" s="39">
        <v>30.715599999999998</v>
      </c>
      <c r="J385" s="39">
        <v>31.430099999999999</v>
      </c>
      <c r="K385" s="39">
        <v>42.952100000000002</v>
      </c>
      <c r="L385" s="39">
        <v>397.80739999999997</v>
      </c>
      <c r="M385" s="39">
        <v>48.960099999999997</v>
      </c>
      <c r="N385" s="39">
        <v>33.345799999999997</v>
      </c>
      <c r="O385" s="39">
        <v>115.0852</v>
      </c>
      <c r="P385" s="39">
        <v>40.748800000000003</v>
      </c>
      <c r="Q385" s="39">
        <v>16.778600000000001</v>
      </c>
      <c r="R385" s="39">
        <v>99.940899999999999</v>
      </c>
      <c r="S385" s="39">
        <v>68.619200000000006</v>
      </c>
      <c r="T385" s="39">
        <v>29.715499999999999</v>
      </c>
      <c r="U385" s="39">
        <v>21.888500000000001</v>
      </c>
      <c r="V385" s="39">
        <v>61.768900000000002</v>
      </c>
      <c r="W385" s="39">
        <v>67.786100000000005</v>
      </c>
      <c r="X385" s="39">
        <v>88.186599999999999</v>
      </c>
      <c r="Y385" s="39">
        <v>35.641399999999997</v>
      </c>
      <c r="Z385" s="39">
        <v>36.527700000000003</v>
      </c>
      <c r="AA385" s="39">
        <v>38.077199999999998</v>
      </c>
      <c r="AB385" s="39">
        <v>143.74</v>
      </c>
      <c r="AC385" s="39">
        <v>58.697099999999999</v>
      </c>
      <c r="AD385" s="39">
        <v>31.638999999999999</v>
      </c>
      <c r="AE385" s="39">
        <v>51.46</v>
      </c>
      <c r="AF385" s="39">
        <v>57.491399999999999</v>
      </c>
      <c r="AG385" s="39">
        <v>19.6312</v>
      </c>
      <c r="AH385" s="39">
        <v>168.64580000000001</v>
      </c>
      <c r="AI385" s="39">
        <v>15.379200000000001</v>
      </c>
      <c r="AJ385" s="39">
        <v>8.3223000000000003</v>
      </c>
      <c r="AK385" s="39">
        <v>7.7630999999999997</v>
      </c>
      <c r="AL385" s="39">
        <v>15.9894</v>
      </c>
      <c r="AM385" s="39">
        <v>202.80160000000001</v>
      </c>
      <c r="AN385" s="39">
        <v>855.49940000000004</v>
      </c>
      <c r="AO385" s="39">
        <v>253.18790000000001</v>
      </c>
      <c r="AP385" s="39">
        <v>180.7835</v>
      </c>
      <c r="AQ385" s="39">
        <v>250.75470000000001</v>
      </c>
      <c r="AR385" s="39">
        <v>35.220999999999997</v>
      </c>
      <c r="AS385" s="39">
        <v>111.13809999999999</v>
      </c>
      <c r="AT385" s="39">
        <v>24.510200000000001</v>
      </c>
      <c r="AU385" s="39">
        <v>64.215299999999999</v>
      </c>
      <c r="AV385" s="39">
        <v>64.701099999999997</v>
      </c>
      <c r="AW385" s="39">
        <v>61.7789</v>
      </c>
      <c r="AX385" s="39">
        <v>12.898899999999999</v>
      </c>
      <c r="AY385" s="39">
        <v>90.433400000000006</v>
      </c>
    </row>
    <row r="386" spans="1:51" x14ac:dyDescent="0.25">
      <c r="A386" s="43">
        <v>42947</v>
      </c>
      <c r="B386" s="39">
        <v>3103.1264999999999</v>
      </c>
      <c r="C386" s="39">
        <v>94.927800000000005</v>
      </c>
      <c r="D386" s="39">
        <v>49.637900000000002</v>
      </c>
      <c r="E386" s="39">
        <v>301.40129999999999</v>
      </c>
      <c r="F386" s="39">
        <v>390.8365</v>
      </c>
      <c r="G386" s="39">
        <v>57.499099999999999</v>
      </c>
      <c r="H386" s="39">
        <v>110.4958</v>
      </c>
      <c r="I386" s="39">
        <v>30.598600000000001</v>
      </c>
      <c r="J386" s="39">
        <v>32.257199999999997</v>
      </c>
      <c r="K386" s="39">
        <v>42.619199999999999</v>
      </c>
      <c r="L386" s="39">
        <v>397.99520000000001</v>
      </c>
      <c r="M386" s="39">
        <v>51.032899999999998</v>
      </c>
      <c r="N386" s="39">
        <v>33.508000000000003</v>
      </c>
      <c r="O386" s="39">
        <v>115.0852</v>
      </c>
      <c r="P386" s="39">
        <v>40.782600000000002</v>
      </c>
      <c r="Q386" s="39">
        <v>16.778600000000001</v>
      </c>
      <c r="R386" s="39">
        <v>101.67570000000001</v>
      </c>
      <c r="S386" s="39">
        <v>67.953900000000004</v>
      </c>
      <c r="T386" s="39">
        <v>30.613199999999999</v>
      </c>
      <c r="U386" s="39">
        <v>21.888500000000001</v>
      </c>
      <c r="V386" s="39">
        <v>61.8506</v>
      </c>
      <c r="W386" s="39">
        <v>67.545500000000004</v>
      </c>
      <c r="X386" s="39">
        <v>87.147999999999996</v>
      </c>
      <c r="Y386" s="39">
        <v>36.728700000000003</v>
      </c>
      <c r="Z386" s="39">
        <v>36.4604</v>
      </c>
      <c r="AA386" s="39">
        <v>38.317500000000003</v>
      </c>
      <c r="AB386" s="39">
        <v>150.54560000000001</v>
      </c>
      <c r="AC386" s="39">
        <v>58.737900000000003</v>
      </c>
      <c r="AD386" s="39">
        <v>31.526399999999999</v>
      </c>
      <c r="AE386" s="39">
        <v>53.1</v>
      </c>
      <c r="AF386" s="39">
        <v>57.656300000000002</v>
      </c>
      <c r="AG386" s="39">
        <v>19.6785</v>
      </c>
      <c r="AH386" s="39">
        <v>170.02969999999999</v>
      </c>
      <c r="AI386" s="39">
        <v>16.070399999999999</v>
      </c>
      <c r="AJ386" s="39">
        <v>8.3374000000000006</v>
      </c>
      <c r="AK386" s="39">
        <v>7.7294</v>
      </c>
      <c r="AL386" s="39">
        <v>15.9894</v>
      </c>
      <c r="AM386" s="39">
        <v>200.70099999999999</v>
      </c>
      <c r="AN386" s="39">
        <v>854.72619999999995</v>
      </c>
      <c r="AO386" s="39">
        <v>251.35319999999999</v>
      </c>
      <c r="AP386" s="39">
        <v>186.15049999999999</v>
      </c>
      <c r="AQ386" s="39">
        <v>252.87370000000001</v>
      </c>
      <c r="AR386" s="39">
        <v>37.6218</v>
      </c>
      <c r="AS386" s="39">
        <v>113.1867</v>
      </c>
      <c r="AT386" s="39">
        <v>26.5883</v>
      </c>
      <c r="AU386" s="39">
        <v>64.530100000000004</v>
      </c>
      <c r="AV386" s="39">
        <v>65.480699999999999</v>
      </c>
      <c r="AW386" s="39">
        <v>65.017899999999997</v>
      </c>
      <c r="AX386" s="39">
        <v>12.9191</v>
      </c>
      <c r="AY386" s="39">
        <v>88.857900000000001</v>
      </c>
    </row>
    <row r="387" spans="1:51" x14ac:dyDescent="0.25">
      <c r="A387" s="43">
        <v>42948</v>
      </c>
      <c r="B387" s="39">
        <v>3109.7656000000002</v>
      </c>
      <c r="C387" s="39">
        <v>90.041300000000007</v>
      </c>
      <c r="D387" s="39">
        <v>50.863</v>
      </c>
      <c r="E387" s="39">
        <v>302.65969999999999</v>
      </c>
      <c r="F387" s="39">
        <v>396.81360000000001</v>
      </c>
      <c r="G387" s="39">
        <v>57.126899999999999</v>
      </c>
      <c r="H387" s="39">
        <v>109.09010000000001</v>
      </c>
      <c r="I387" s="39">
        <v>30.6571</v>
      </c>
      <c r="J387" s="39">
        <v>31.784600000000001</v>
      </c>
      <c r="K387" s="39">
        <v>42.4527</v>
      </c>
      <c r="L387" s="39">
        <v>403.06639999999999</v>
      </c>
      <c r="M387" s="39">
        <v>49.817799999999998</v>
      </c>
      <c r="N387" s="39">
        <v>33.453899999999997</v>
      </c>
      <c r="O387" s="39">
        <v>115.4019</v>
      </c>
      <c r="P387" s="39">
        <v>40.309199999999997</v>
      </c>
      <c r="Q387" s="39">
        <v>16.778600000000001</v>
      </c>
      <c r="R387" s="39">
        <v>107.1691</v>
      </c>
      <c r="S387" s="39">
        <v>67.098600000000005</v>
      </c>
      <c r="T387" s="39">
        <v>31.2577</v>
      </c>
      <c r="U387" s="39">
        <v>22.415500000000002</v>
      </c>
      <c r="V387" s="39">
        <v>62.177399999999999</v>
      </c>
      <c r="W387" s="39">
        <v>68.207099999999997</v>
      </c>
      <c r="X387" s="39">
        <v>86.864699999999999</v>
      </c>
      <c r="Y387" s="39">
        <v>35.858800000000002</v>
      </c>
      <c r="Z387" s="39">
        <v>36.662199999999999</v>
      </c>
      <c r="AA387" s="39">
        <v>38.317500000000003</v>
      </c>
      <c r="AB387" s="39">
        <v>142.91730000000001</v>
      </c>
      <c r="AC387" s="39">
        <v>58.962299999999999</v>
      </c>
      <c r="AD387" s="39">
        <v>31.270499999999998</v>
      </c>
      <c r="AE387" s="39">
        <v>52.42</v>
      </c>
      <c r="AF387" s="39">
        <v>59.140999999999998</v>
      </c>
      <c r="AG387" s="39">
        <v>19.6312</v>
      </c>
      <c r="AH387" s="39">
        <v>171.8091</v>
      </c>
      <c r="AI387" s="39">
        <v>16.070399999999999</v>
      </c>
      <c r="AJ387" s="39">
        <v>8.3374000000000006</v>
      </c>
      <c r="AK387" s="39">
        <v>7.7968999999999999</v>
      </c>
      <c r="AL387" s="39">
        <v>16.2773</v>
      </c>
      <c r="AM387" s="39">
        <v>202.0378</v>
      </c>
      <c r="AN387" s="39">
        <v>859.75170000000003</v>
      </c>
      <c r="AO387" s="39">
        <v>251.4366</v>
      </c>
      <c r="AP387" s="39">
        <v>184.59690000000001</v>
      </c>
      <c r="AQ387" s="39">
        <v>250.75470000000001</v>
      </c>
      <c r="AR387" s="39">
        <v>36.329000000000001</v>
      </c>
      <c r="AS387" s="39">
        <v>111.99169999999999</v>
      </c>
      <c r="AT387" s="39">
        <v>26.854700000000001</v>
      </c>
      <c r="AU387" s="39">
        <v>65.081000000000003</v>
      </c>
      <c r="AV387" s="39">
        <v>65.714500000000001</v>
      </c>
      <c r="AW387" s="39">
        <v>62.805900000000001</v>
      </c>
      <c r="AX387" s="39">
        <v>12.979799999999999</v>
      </c>
      <c r="AY387" s="39">
        <v>89.409300000000002</v>
      </c>
    </row>
    <row r="388" spans="1:51" x14ac:dyDescent="0.25">
      <c r="A388" s="43">
        <v>42949</v>
      </c>
      <c r="B388" s="39">
        <v>3131.0108</v>
      </c>
      <c r="C388" s="39">
        <v>88.747799999999998</v>
      </c>
      <c r="D388" s="39">
        <v>49.046500000000002</v>
      </c>
      <c r="E388" s="39">
        <v>301.40129999999999</v>
      </c>
      <c r="F388" s="39">
        <v>388.8442</v>
      </c>
      <c r="G388" s="39">
        <v>56.356000000000002</v>
      </c>
      <c r="H388" s="39">
        <v>108.1955</v>
      </c>
      <c r="I388" s="39">
        <v>30.364599999999999</v>
      </c>
      <c r="J388" s="39">
        <v>30.7605</v>
      </c>
      <c r="K388" s="39">
        <v>41.953299999999999</v>
      </c>
      <c r="L388" s="39">
        <v>397.80739999999997</v>
      </c>
      <c r="M388" s="39">
        <v>50.6755</v>
      </c>
      <c r="N388" s="39">
        <v>33.399900000000002</v>
      </c>
      <c r="O388" s="39">
        <v>114.1349</v>
      </c>
      <c r="P388" s="39">
        <v>42.5411</v>
      </c>
      <c r="Q388" s="39">
        <v>16.778600000000001</v>
      </c>
      <c r="R388" s="39">
        <v>104.4706</v>
      </c>
      <c r="S388" s="39">
        <v>66.528300000000002</v>
      </c>
      <c r="T388" s="39">
        <v>30.267900000000001</v>
      </c>
      <c r="U388" s="39">
        <v>22.152000000000001</v>
      </c>
      <c r="V388" s="39">
        <v>60.788400000000003</v>
      </c>
      <c r="W388" s="39">
        <v>68.928899999999999</v>
      </c>
      <c r="X388" s="39">
        <v>85.6845</v>
      </c>
      <c r="Y388" s="39">
        <v>35.568899999999999</v>
      </c>
      <c r="Z388" s="39">
        <v>37.4694</v>
      </c>
      <c r="AA388" s="39">
        <v>38.221400000000003</v>
      </c>
      <c r="AB388" s="39">
        <v>141.49639999999999</v>
      </c>
      <c r="AC388" s="39">
        <v>57.962600000000002</v>
      </c>
      <c r="AD388" s="39">
        <v>31.209</v>
      </c>
      <c r="AE388" s="39">
        <v>50.88</v>
      </c>
      <c r="AF388" s="39">
        <v>59.470999999999997</v>
      </c>
      <c r="AG388" s="39">
        <v>19.654800000000002</v>
      </c>
      <c r="AH388" s="39">
        <v>171.6114</v>
      </c>
      <c r="AI388" s="39">
        <v>16.329599999999999</v>
      </c>
      <c r="AJ388" s="39">
        <v>8.202</v>
      </c>
      <c r="AK388" s="39">
        <v>7.7968999999999999</v>
      </c>
      <c r="AL388" s="39">
        <v>16.067900000000002</v>
      </c>
      <c r="AM388" s="39">
        <v>194.78120000000001</v>
      </c>
      <c r="AN388" s="39">
        <v>853.56650000000002</v>
      </c>
      <c r="AO388" s="39">
        <v>250.85290000000001</v>
      </c>
      <c r="AP388" s="39">
        <v>187.98660000000001</v>
      </c>
      <c r="AQ388" s="39">
        <v>249.10650000000001</v>
      </c>
      <c r="AR388" s="39">
        <v>36.1708</v>
      </c>
      <c r="AS388" s="39">
        <v>110.28449999999999</v>
      </c>
      <c r="AT388" s="39">
        <v>27.813800000000001</v>
      </c>
      <c r="AU388" s="39">
        <v>64.923599999999993</v>
      </c>
      <c r="AV388" s="39">
        <v>64.389300000000006</v>
      </c>
      <c r="AW388" s="39">
        <v>62.963900000000002</v>
      </c>
      <c r="AX388" s="39">
        <v>12.838200000000001</v>
      </c>
      <c r="AY388" s="39">
        <v>88.936700000000002</v>
      </c>
    </row>
    <row r="389" spans="1:51" x14ac:dyDescent="0.25">
      <c r="A389" s="43">
        <v>42950</v>
      </c>
      <c r="B389" s="39">
        <v>3068.6030000000001</v>
      </c>
      <c r="C389" s="39">
        <v>84.436199999999999</v>
      </c>
      <c r="D389" s="39">
        <v>48.201599999999999</v>
      </c>
      <c r="E389" s="39">
        <v>308.32279999999997</v>
      </c>
      <c r="F389" s="39">
        <v>381.53879999999998</v>
      </c>
      <c r="G389" s="39">
        <v>55.664900000000003</v>
      </c>
      <c r="H389" s="39">
        <v>111.0069</v>
      </c>
      <c r="I389" s="39">
        <v>30.130500000000001</v>
      </c>
      <c r="J389" s="39">
        <v>30.839300000000001</v>
      </c>
      <c r="K389" s="39">
        <v>42.2196</v>
      </c>
      <c r="L389" s="39">
        <v>396.68040000000002</v>
      </c>
      <c r="M389" s="39">
        <v>51.3902</v>
      </c>
      <c r="N389" s="39">
        <v>33.1297</v>
      </c>
      <c r="O389" s="39">
        <v>114.4517</v>
      </c>
      <c r="P389" s="39">
        <v>41.864699999999999</v>
      </c>
      <c r="Q389" s="39">
        <v>16.778600000000001</v>
      </c>
      <c r="R389" s="39">
        <v>102.5431</v>
      </c>
      <c r="S389" s="39">
        <v>66.6233</v>
      </c>
      <c r="T389" s="39">
        <v>31.0275</v>
      </c>
      <c r="U389" s="39">
        <v>22.050699999999999</v>
      </c>
      <c r="V389" s="39">
        <v>60.788400000000003</v>
      </c>
      <c r="W389" s="39">
        <v>69.349900000000005</v>
      </c>
      <c r="X389" s="39">
        <v>85.873400000000004</v>
      </c>
      <c r="Y389" s="39">
        <v>35.520600000000002</v>
      </c>
      <c r="Z389" s="39">
        <v>37.133099999999999</v>
      </c>
      <c r="AA389" s="39">
        <v>38.0291</v>
      </c>
      <c r="AB389" s="39">
        <v>143.14169999999999</v>
      </c>
      <c r="AC389" s="39">
        <v>58.329900000000002</v>
      </c>
      <c r="AD389" s="39">
        <v>31.127199999999998</v>
      </c>
      <c r="AE389" s="39">
        <v>53.44</v>
      </c>
      <c r="AF389" s="39">
        <v>61.698</v>
      </c>
      <c r="AG389" s="39">
        <v>19.773099999999999</v>
      </c>
      <c r="AH389" s="39">
        <v>169.6343</v>
      </c>
      <c r="AI389" s="39">
        <v>16.783200000000001</v>
      </c>
      <c r="AJ389" s="39">
        <v>8.1868999999999996</v>
      </c>
      <c r="AK389" s="39">
        <v>7.7462999999999997</v>
      </c>
      <c r="AL389" s="39">
        <v>15.937099999999999</v>
      </c>
      <c r="AM389" s="39">
        <v>193.44450000000001</v>
      </c>
      <c r="AN389" s="39">
        <v>843.90200000000004</v>
      </c>
      <c r="AO389" s="39">
        <v>242.51329999999999</v>
      </c>
      <c r="AP389" s="39">
        <v>192.9299</v>
      </c>
      <c r="AQ389" s="39">
        <v>249.81290000000001</v>
      </c>
      <c r="AR389" s="39">
        <v>36.381799999999998</v>
      </c>
      <c r="AS389" s="39">
        <v>110.28449999999999</v>
      </c>
      <c r="AT389" s="39">
        <v>29.572099999999999</v>
      </c>
      <c r="AU389" s="39">
        <v>64.136600000000001</v>
      </c>
      <c r="AV389" s="39">
        <v>65.012900000000002</v>
      </c>
      <c r="AW389" s="39">
        <v>64.148899999999998</v>
      </c>
      <c r="AX389" s="39">
        <v>12.7776</v>
      </c>
      <c r="AY389" s="39">
        <v>88.700400000000002</v>
      </c>
    </row>
    <row r="390" spans="1:51" x14ac:dyDescent="0.25">
      <c r="A390" s="43">
        <v>42951</v>
      </c>
      <c r="B390" s="39">
        <v>3032.7518</v>
      </c>
      <c r="C390" s="39">
        <v>82.639600000000002</v>
      </c>
      <c r="D390" s="39">
        <v>47.610100000000003</v>
      </c>
      <c r="E390" s="39">
        <v>307.0643</v>
      </c>
      <c r="F390" s="39">
        <v>382.53500000000003</v>
      </c>
      <c r="G390" s="39">
        <v>55.611699999999999</v>
      </c>
      <c r="H390" s="39">
        <v>107.94</v>
      </c>
      <c r="I390" s="39">
        <v>29.37</v>
      </c>
      <c r="J390" s="39">
        <v>31.036200000000001</v>
      </c>
      <c r="K390" s="39">
        <v>42.319499999999998</v>
      </c>
      <c r="L390" s="39">
        <v>391.60919999999999</v>
      </c>
      <c r="M390" s="39">
        <v>51.4617</v>
      </c>
      <c r="N390" s="39">
        <v>32.967500000000001</v>
      </c>
      <c r="O390" s="39">
        <v>114.6628</v>
      </c>
      <c r="P390" s="39">
        <v>41.661799999999999</v>
      </c>
      <c r="Q390" s="39">
        <v>16.778600000000001</v>
      </c>
      <c r="R390" s="39">
        <v>100.32640000000001</v>
      </c>
      <c r="S390" s="39">
        <v>66.433300000000003</v>
      </c>
      <c r="T390" s="39">
        <v>30.521100000000001</v>
      </c>
      <c r="U390" s="39">
        <v>21.787199999999999</v>
      </c>
      <c r="V390" s="39">
        <v>60.379899999999999</v>
      </c>
      <c r="W390" s="39">
        <v>68.447699999999998</v>
      </c>
      <c r="X390" s="39">
        <v>84.032200000000003</v>
      </c>
      <c r="Y390" s="39">
        <v>37.212000000000003</v>
      </c>
      <c r="Z390" s="39">
        <v>36.393099999999997</v>
      </c>
      <c r="AA390" s="39">
        <v>37.644500000000001</v>
      </c>
      <c r="AB390" s="39">
        <v>135.66300000000001</v>
      </c>
      <c r="AC390" s="39">
        <v>58.329900000000002</v>
      </c>
      <c r="AD390" s="39">
        <v>31.014600000000002</v>
      </c>
      <c r="AE390" s="39">
        <v>51.2</v>
      </c>
      <c r="AF390" s="39">
        <v>60.873199999999997</v>
      </c>
      <c r="AG390" s="39">
        <v>19.6312</v>
      </c>
      <c r="AH390" s="39">
        <v>169.2389</v>
      </c>
      <c r="AI390" s="39">
        <v>17.495999999999999</v>
      </c>
      <c r="AJ390" s="39">
        <v>8.1719000000000008</v>
      </c>
      <c r="AK390" s="39">
        <v>7.7630999999999997</v>
      </c>
      <c r="AL390" s="39">
        <v>15.9633</v>
      </c>
      <c r="AM390" s="39">
        <v>192.6806</v>
      </c>
      <c r="AN390" s="39">
        <v>852.79330000000004</v>
      </c>
      <c r="AO390" s="39">
        <v>244.51480000000001</v>
      </c>
      <c r="AP390" s="39">
        <v>188.41030000000001</v>
      </c>
      <c r="AQ390" s="39">
        <v>245.33930000000001</v>
      </c>
      <c r="AR390" s="39">
        <v>36.329000000000001</v>
      </c>
      <c r="AS390" s="39">
        <v>110.1138</v>
      </c>
      <c r="AT390" s="39">
        <v>28.453199999999999</v>
      </c>
      <c r="AU390" s="39">
        <v>63.192300000000003</v>
      </c>
      <c r="AV390" s="39">
        <v>64.389300000000006</v>
      </c>
      <c r="AW390" s="39">
        <v>64.780900000000003</v>
      </c>
      <c r="AX390" s="39">
        <v>12.818</v>
      </c>
      <c r="AY390" s="39">
        <v>88.3065</v>
      </c>
    </row>
    <row r="391" spans="1:51" x14ac:dyDescent="0.25">
      <c r="A391" s="43">
        <v>42954</v>
      </c>
      <c r="B391" s="39">
        <v>3015.4901</v>
      </c>
      <c r="C391" s="39">
        <v>84.004999999999995</v>
      </c>
      <c r="D391" s="39">
        <v>48.454999999999998</v>
      </c>
      <c r="E391" s="39">
        <v>311.46890000000002</v>
      </c>
      <c r="F391" s="39">
        <v>382.86700000000002</v>
      </c>
      <c r="G391" s="39">
        <v>55.7712</v>
      </c>
      <c r="H391" s="39">
        <v>109.729</v>
      </c>
      <c r="I391" s="39">
        <v>29.2529</v>
      </c>
      <c r="J391" s="39">
        <v>31.036200000000001</v>
      </c>
      <c r="K391" s="39">
        <v>41.853400000000001</v>
      </c>
      <c r="L391" s="39">
        <v>398.74650000000003</v>
      </c>
      <c r="M391" s="39">
        <v>52.533799999999999</v>
      </c>
      <c r="N391" s="39">
        <v>33.075600000000001</v>
      </c>
      <c r="O391" s="39">
        <v>114.7684</v>
      </c>
      <c r="P391" s="39">
        <v>41.594200000000001</v>
      </c>
      <c r="Q391" s="39">
        <v>16.778600000000001</v>
      </c>
      <c r="R391" s="39">
        <v>102.7358</v>
      </c>
      <c r="S391" s="39">
        <v>66.813400000000001</v>
      </c>
      <c r="T391" s="39">
        <v>31.625900000000001</v>
      </c>
      <c r="U391" s="39">
        <v>21.807500000000001</v>
      </c>
      <c r="V391" s="39">
        <v>60.706699999999998</v>
      </c>
      <c r="W391" s="39">
        <v>68.387600000000006</v>
      </c>
      <c r="X391" s="39">
        <v>82.852000000000004</v>
      </c>
      <c r="Y391" s="39">
        <v>36.511299999999999</v>
      </c>
      <c r="Z391" s="39">
        <v>36.527700000000003</v>
      </c>
      <c r="AA391" s="39">
        <v>37.740600000000001</v>
      </c>
      <c r="AB391" s="39">
        <v>134.5412</v>
      </c>
      <c r="AC391" s="39">
        <v>58.758299999999998</v>
      </c>
      <c r="AD391" s="39">
        <v>31.127199999999998</v>
      </c>
      <c r="AE391" s="39">
        <v>51.39</v>
      </c>
      <c r="AF391" s="39">
        <v>61.038200000000003</v>
      </c>
      <c r="AG391" s="39">
        <v>20.009599999999999</v>
      </c>
      <c r="AH391" s="39">
        <v>169.4366</v>
      </c>
      <c r="AI391" s="39">
        <v>18.662500000000001</v>
      </c>
      <c r="AJ391" s="39">
        <v>8.2170000000000005</v>
      </c>
      <c r="AK391" s="39">
        <v>7.8137999999999996</v>
      </c>
      <c r="AL391" s="39">
        <v>15.8062</v>
      </c>
      <c r="AM391" s="39">
        <v>192.4897</v>
      </c>
      <c r="AN391" s="39">
        <v>850.47379999999998</v>
      </c>
      <c r="AO391" s="39">
        <v>246.5163</v>
      </c>
      <c r="AP391" s="39">
        <v>186.15049999999999</v>
      </c>
      <c r="AQ391" s="39">
        <v>245.81020000000001</v>
      </c>
      <c r="AR391" s="39">
        <v>36.5137</v>
      </c>
      <c r="AS391" s="39">
        <v>110.4552</v>
      </c>
      <c r="AT391" s="39">
        <v>30.264800000000001</v>
      </c>
      <c r="AU391" s="39">
        <v>63.0349</v>
      </c>
      <c r="AV391" s="39">
        <v>64.7791</v>
      </c>
      <c r="AW391" s="39">
        <v>66.123900000000006</v>
      </c>
      <c r="AX391" s="39">
        <v>12.8787</v>
      </c>
      <c r="AY391" s="39">
        <v>88.385300000000001</v>
      </c>
    </row>
    <row r="392" spans="1:51" x14ac:dyDescent="0.25">
      <c r="A392" s="43">
        <v>42955</v>
      </c>
      <c r="B392" s="39">
        <v>3023.4569999999999</v>
      </c>
      <c r="C392" s="39">
        <v>85.657799999999995</v>
      </c>
      <c r="D392" s="39">
        <v>48.032600000000002</v>
      </c>
      <c r="E392" s="39">
        <v>307.6936</v>
      </c>
      <c r="F392" s="39">
        <v>379.87849999999997</v>
      </c>
      <c r="G392" s="39">
        <v>54.787599999999998</v>
      </c>
      <c r="H392" s="39">
        <v>109.4308</v>
      </c>
      <c r="I392" s="39">
        <v>29.4285</v>
      </c>
      <c r="J392" s="39">
        <v>31.390699999999999</v>
      </c>
      <c r="K392" s="39">
        <v>41.986600000000003</v>
      </c>
      <c r="L392" s="39">
        <v>400.62470000000002</v>
      </c>
      <c r="M392" s="39">
        <v>51.819099999999999</v>
      </c>
      <c r="N392" s="39">
        <v>32.859400000000001</v>
      </c>
      <c r="O392" s="39">
        <v>113.8182</v>
      </c>
      <c r="P392" s="39">
        <v>40.917900000000003</v>
      </c>
      <c r="Q392" s="39">
        <v>16.778600000000001</v>
      </c>
      <c r="R392" s="39">
        <v>101.4829</v>
      </c>
      <c r="S392" s="39">
        <v>66.338200000000001</v>
      </c>
      <c r="T392" s="39">
        <v>31.188600000000001</v>
      </c>
      <c r="U392" s="39">
        <v>21.807500000000001</v>
      </c>
      <c r="V392" s="39">
        <v>60.625</v>
      </c>
      <c r="W392" s="39">
        <v>68.748400000000004</v>
      </c>
      <c r="X392" s="39">
        <v>82.6631</v>
      </c>
      <c r="Y392" s="39">
        <v>36.921999999999997</v>
      </c>
      <c r="Z392" s="39">
        <v>36.191299999999998</v>
      </c>
      <c r="AA392" s="39">
        <v>37.788699999999999</v>
      </c>
      <c r="AB392" s="39">
        <v>134.4665</v>
      </c>
      <c r="AC392" s="39">
        <v>58.513500000000001</v>
      </c>
      <c r="AD392" s="39">
        <v>30.830300000000001</v>
      </c>
      <c r="AE392" s="39">
        <v>50.23</v>
      </c>
      <c r="AF392" s="39">
        <v>61.863</v>
      </c>
      <c r="AG392" s="39">
        <v>20.3644</v>
      </c>
      <c r="AH392" s="39">
        <v>169.2389</v>
      </c>
      <c r="AI392" s="39">
        <v>18.295300000000001</v>
      </c>
      <c r="AJ392" s="39">
        <v>8.1719000000000008</v>
      </c>
      <c r="AK392" s="39">
        <v>7.78</v>
      </c>
      <c r="AL392" s="39">
        <v>15.780099999999999</v>
      </c>
      <c r="AM392" s="39">
        <v>192.2987</v>
      </c>
      <c r="AN392" s="39">
        <v>840.42280000000005</v>
      </c>
      <c r="AO392" s="39">
        <v>241.7628</v>
      </c>
      <c r="AP392" s="39">
        <v>185.0206</v>
      </c>
      <c r="AQ392" s="39">
        <v>250.04830000000001</v>
      </c>
      <c r="AR392" s="39">
        <v>35.801400000000001</v>
      </c>
      <c r="AS392" s="39">
        <v>109.7723</v>
      </c>
      <c r="AT392" s="39">
        <v>29.145900000000001</v>
      </c>
      <c r="AU392" s="39">
        <v>63.113599999999998</v>
      </c>
      <c r="AV392" s="39">
        <v>64.856999999999999</v>
      </c>
      <c r="AW392" s="39">
        <v>64.543899999999994</v>
      </c>
      <c r="AX392" s="39">
        <v>12.8787</v>
      </c>
      <c r="AY392" s="39">
        <v>88.3065</v>
      </c>
    </row>
    <row r="393" spans="1:51" x14ac:dyDescent="0.25">
      <c r="A393" s="43">
        <v>42956</v>
      </c>
      <c r="B393" s="39">
        <v>3047.3578000000002</v>
      </c>
      <c r="C393" s="39">
        <v>84.3643</v>
      </c>
      <c r="D393" s="39">
        <v>49.173200000000001</v>
      </c>
      <c r="E393" s="39">
        <v>310.21050000000002</v>
      </c>
      <c r="F393" s="39">
        <v>380.87470000000002</v>
      </c>
      <c r="G393" s="39">
        <v>54.601500000000001</v>
      </c>
      <c r="H393" s="39">
        <v>110.36799999999999</v>
      </c>
      <c r="I393" s="39">
        <v>29.545500000000001</v>
      </c>
      <c r="J393" s="39">
        <v>31.902699999999999</v>
      </c>
      <c r="K393" s="39">
        <v>41.986600000000003</v>
      </c>
      <c r="L393" s="39">
        <v>410.39150000000001</v>
      </c>
      <c r="M393" s="39">
        <v>55.106900000000003</v>
      </c>
      <c r="N393" s="39">
        <v>32.967500000000001</v>
      </c>
      <c r="O393" s="39">
        <v>113.9238</v>
      </c>
      <c r="P393" s="39">
        <v>40.512099999999997</v>
      </c>
      <c r="Q393" s="39">
        <v>16.778600000000001</v>
      </c>
      <c r="R393" s="39">
        <v>101.77209999999999</v>
      </c>
      <c r="S393" s="39">
        <v>66.528300000000002</v>
      </c>
      <c r="T393" s="39">
        <v>32.477600000000002</v>
      </c>
      <c r="U393" s="39">
        <v>21.8277</v>
      </c>
      <c r="V393" s="39">
        <v>59.889699999999998</v>
      </c>
      <c r="W393" s="39">
        <v>68.507900000000006</v>
      </c>
      <c r="X393" s="39">
        <v>82.238299999999995</v>
      </c>
      <c r="Y393" s="39">
        <v>36.2455</v>
      </c>
      <c r="Z393" s="39">
        <v>36.393099999999997</v>
      </c>
      <c r="AA393" s="39">
        <v>38.077199999999998</v>
      </c>
      <c r="AB393" s="39">
        <v>133.34469999999999</v>
      </c>
      <c r="AC393" s="39">
        <v>59.145899999999997</v>
      </c>
      <c r="AD393" s="39">
        <v>31.270499999999998</v>
      </c>
      <c r="AE393" s="39">
        <v>50.54</v>
      </c>
      <c r="AF393" s="39">
        <v>62.605400000000003</v>
      </c>
      <c r="AG393" s="39">
        <v>20.742799999999999</v>
      </c>
      <c r="AH393" s="39">
        <v>165.28469999999999</v>
      </c>
      <c r="AI393" s="39">
        <v>18.662500000000001</v>
      </c>
      <c r="AJ393" s="39">
        <v>8.1719000000000008</v>
      </c>
      <c r="AK393" s="39">
        <v>7.7462999999999997</v>
      </c>
      <c r="AL393" s="39">
        <v>15.7539</v>
      </c>
      <c r="AM393" s="39">
        <v>194.59020000000001</v>
      </c>
      <c r="AN393" s="39">
        <v>842.7423</v>
      </c>
      <c r="AO393" s="39">
        <v>244.6816</v>
      </c>
      <c r="AP393" s="39">
        <v>180.35980000000001</v>
      </c>
      <c r="AQ393" s="39">
        <v>247.92930000000001</v>
      </c>
      <c r="AR393" s="39">
        <v>37.516300000000001</v>
      </c>
      <c r="AS393" s="39">
        <v>111.13809999999999</v>
      </c>
      <c r="AT393" s="39">
        <v>30.158200000000001</v>
      </c>
      <c r="AU393" s="39">
        <v>63.192300000000003</v>
      </c>
      <c r="AV393" s="39">
        <v>64.311400000000006</v>
      </c>
      <c r="AW393" s="39">
        <v>68.730999999999995</v>
      </c>
      <c r="AX393" s="39">
        <v>12.797800000000001</v>
      </c>
      <c r="AY393" s="39">
        <v>88.148899999999998</v>
      </c>
    </row>
    <row r="394" spans="1:51" x14ac:dyDescent="0.25">
      <c r="A394" s="43">
        <v>42957</v>
      </c>
      <c r="B394" s="39">
        <v>3027.4405000000002</v>
      </c>
      <c r="C394" s="39">
        <v>84.8673</v>
      </c>
      <c r="D394" s="39">
        <v>48.624000000000002</v>
      </c>
      <c r="E394" s="39">
        <v>304.54739999999998</v>
      </c>
      <c r="F394" s="39">
        <v>375.56169999999997</v>
      </c>
      <c r="G394" s="39">
        <v>54.096499999999999</v>
      </c>
      <c r="H394" s="39">
        <v>109.8994</v>
      </c>
      <c r="I394" s="39">
        <v>29.2529</v>
      </c>
      <c r="J394" s="39">
        <v>33.202500000000001</v>
      </c>
      <c r="K394" s="39">
        <v>41.6203</v>
      </c>
      <c r="L394" s="39">
        <v>406.07159999999999</v>
      </c>
      <c r="M394" s="39">
        <v>53.320099999999996</v>
      </c>
      <c r="N394" s="39">
        <v>32.805399999999999</v>
      </c>
      <c r="O394" s="39">
        <v>112.23439999999999</v>
      </c>
      <c r="P394" s="39">
        <v>40.173900000000003</v>
      </c>
      <c r="Q394" s="39">
        <v>16.778600000000001</v>
      </c>
      <c r="R394" s="39">
        <v>99.073599999999999</v>
      </c>
      <c r="S394" s="39">
        <v>66.148099999999999</v>
      </c>
      <c r="T394" s="39">
        <v>35.723100000000002</v>
      </c>
      <c r="U394" s="39">
        <v>21.462900000000001</v>
      </c>
      <c r="V394" s="39">
        <v>59.562899999999999</v>
      </c>
      <c r="W394" s="39">
        <v>67.786100000000005</v>
      </c>
      <c r="X394" s="39">
        <v>80.538700000000006</v>
      </c>
      <c r="Y394" s="39">
        <v>36.173000000000002</v>
      </c>
      <c r="Z394" s="39">
        <v>36.124000000000002</v>
      </c>
      <c r="AA394" s="39">
        <v>38.0291</v>
      </c>
      <c r="AB394" s="39">
        <v>129.00700000000001</v>
      </c>
      <c r="AC394" s="39">
        <v>58.370699999999999</v>
      </c>
      <c r="AD394" s="39">
        <v>30.298100000000002</v>
      </c>
      <c r="AE394" s="39">
        <v>51.16</v>
      </c>
      <c r="AF394" s="39">
        <v>60.130899999999997</v>
      </c>
      <c r="AG394" s="39">
        <v>20.9557</v>
      </c>
      <c r="AH394" s="39">
        <v>164.88929999999999</v>
      </c>
      <c r="AI394" s="39">
        <v>17.755199999999999</v>
      </c>
      <c r="AJ394" s="39">
        <v>8.1266999999999996</v>
      </c>
      <c r="AK394" s="39">
        <v>7.6787000000000001</v>
      </c>
      <c r="AL394" s="39">
        <v>15.8848</v>
      </c>
      <c r="AM394" s="39">
        <v>194.59020000000001</v>
      </c>
      <c r="AN394" s="39">
        <v>860.91150000000005</v>
      </c>
      <c r="AO394" s="39">
        <v>246.9333</v>
      </c>
      <c r="AP394" s="39">
        <v>181.4897</v>
      </c>
      <c r="AQ394" s="39">
        <v>244.16210000000001</v>
      </c>
      <c r="AR394" s="39">
        <v>36.329000000000001</v>
      </c>
      <c r="AS394" s="39">
        <v>109.43089999999999</v>
      </c>
      <c r="AT394" s="39">
        <v>29.412299999999998</v>
      </c>
      <c r="AU394" s="39">
        <v>62.484000000000002</v>
      </c>
      <c r="AV394" s="39">
        <v>63.064100000000003</v>
      </c>
      <c r="AW394" s="39">
        <v>66.834999999999994</v>
      </c>
      <c r="AX394" s="39">
        <v>12.7776</v>
      </c>
      <c r="AY394" s="39">
        <v>87.833799999999997</v>
      </c>
    </row>
    <row r="395" spans="1:51" x14ac:dyDescent="0.25">
      <c r="A395" s="43">
        <v>42958</v>
      </c>
      <c r="B395" s="39">
        <v>2923.8701000000001</v>
      </c>
      <c r="C395" s="39">
        <v>77.609399999999994</v>
      </c>
      <c r="D395" s="39">
        <v>47.525599999999997</v>
      </c>
      <c r="E395" s="39">
        <v>293.22129999999999</v>
      </c>
      <c r="F395" s="39">
        <v>364.6037</v>
      </c>
      <c r="G395" s="39">
        <v>53.059699999999999</v>
      </c>
      <c r="H395" s="39">
        <v>105.6397</v>
      </c>
      <c r="I395" s="39">
        <v>28.667899999999999</v>
      </c>
      <c r="J395" s="39">
        <v>31.114999999999998</v>
      </c>
      <c r="K395" s="39">
        <v>40.055399999999999</v>
      </c>
      <c r="L395" s="39">
        <v>397.99520000000001</v>
      </c>
      <c r="M395" s="39">
        <v>49.317500000000003</v>
      </c>
      <c r="N395" s="39">
        <v>32.751300000000001</v>
      </c>
      <c r="O395" s="39">
        <v>110.6507</v>
      </c>
      <c r="P395" s="39">
        <v>38.8889</v>
      </c>
      <c r="Q395" s="39">
        <v>16.778600000000001</v>
      </c>
      <c r="R395" s="39">
        <v>99.362700000000004</v>
      </c>
      <c r="S395" s="39">
        <v>66.528300000000002</v>
      </c>
      <c r="T395" s="39">
        <v>34.387999999999998</v>
      </c>
      <c r="U395" s="39">
        <v>21.098099999999999</v>
      </c>
      <c r="V395" s="39">
        <v>58.827500000000001</v>
      </c>
      <c r="W395" s="39">
        <v>66.522999999999996</v>
      </c>
      <c r="X395" s="39">
        <v>81.2941</v>
      </c>
      <c r="Y395" s="39">
        <v>34.988999999999997</v>
      </c>
      <c r="Z395" s="39">
        <v>35.182299999999998</v>
      </c>
      <c r="AA395" s="39">
        <v>37.548299999999998</v>
      </c>
      <c r="AB395" s="39">
        <v>126.46429999999999</v>
      </c>
      <c r="AC395" s="39">
        <v>57.330199999999998</v>
      </c>
      <c r="AD395" s="39">
        <v>29.8477</v>
      </c>
      <c r="AE395" s="39">
        <v>50.18</v>
      </c>
      <c r="AF395" s="39">
        <v>60.213299999999997</v>
      </c>
      <c r="AG395" s="39">
        <v>20.624500000000001</v>
      </c>
      <c r="AH395" s="39">
        <v>161.7259</v>
      </c>
      <c r="AI395" s="39">
        <v>16.653600000000001</v>
      </c>
      <c r="AJ395" s="39">
        <v>8.0664999999999996</v>
      </c>
      <c r="AK395" s="39">
        <v>7.4762000000000004</v>
      </c>
      <c r="AL395" s="39">
        <v>15.701599999999999</v>
      </c>
      <c r="AM395" s="39">
        <v>187.9066</v>
      </c>
      <c r="AN395" s="39">
        <v>860.91150000000005</v>
      </c>
      <c r="AO395" s="39">
        <v>247.85059999999999</v>
      </c>
      <c r="AP395" s="39">
        <v>177.8175</v>
      </c>
      <c r="AQ395" s="39">
        <v>237.0986</v>
      </c>
      <c r="AR395" s="39">
        <v>33.084000000000003</v>
      </c>
      <c r="AS395" s="39">
        <v>107.553</v>
      </c>
      <c r="AT395" s="39">
        <v>26.4817</v>
      </c>
      <c r="AU395" s="39">
        <v>61.1462</v>
      </c>
      <c r="AV395" s="39">
        <v>61.972799999999999</v>
      </c>
      <c r="AW395" s="39">
        <v>60.751899999999999</v>
      </c>
      <c r="AX395" s="39">
        <v>12.4137</v>
      </c>
      <c r="AY395" s="39">
        <v>87.676299999999998</v>
      </c>
    </row>
    <row r="396" spans="1:51" x14ac:dyDescent="0.25">
      <c r="A396" s="43">
        <v>42961</v>
      </c>
      <c r="B396" s="39">
        <v>2914.5754000000002</v>
      </c>
      <c r="C396" s="39">
        <v>78.184299999999993</v>
      </c>
      <c r="D396" s="39">
        <v>47.948099999999997</v>
      </c>
      <c r="E396" s="39">
        <v>298.25510000000003</v>
      </c>
      <c r="F396" s="39">
        <v>370.58080000000001</v>
      </c>
      <c r="G396" s="39">
        <v>53.671100000000003</v>
      </c>
      <c r="H396" s="39">
        <v>107.00279999999999</v>
      </c>
      <c r="I396" s="39">
        <v>29.077400000000001</v>
      </c>
      <c r="J396" s="39">
        <v>31.311900000000001</v>
      </c>
      <c r="K396" s="39">
        <v>40.588099999999997</v>
      </c>
      <c r="L396" s="39">
        <v>397.99520000000001</v>
      </c>
      <c r="M396" s="39">
        <v>49.889299999999999</v>
      </c>
      <c r="N396" s="39">
        <v>32.805399999999999</v>
      </c>
      <c r="O396" s="39">
        <v>112.1288</v>
      </c>
      <c r="P396" s="39">
        <v>40.207700000000003</v>
      </c>
      <c r="Q396" s="39">
        <v>16.778600000000001</v>
      </c>
      <c r="R396" s="39">
        <v>101.3866</v>
      </c>
      <c r="S396" s="39">
        <v>67.668800000000005</v>
      </c>
      <c r="T396" s="39">
        <v>34.549199999999999</v>
      </c>
      <c r="U396" s="39">
        <v>21.807500000000001</v>
      </c>
      <c r="V396" s="39">
        <v>59.808</v>
      </c>
      <c r="W396" s="39">
        <v>67.786100000000005</v>
      </c>
      <c r="X396" s="39">
        <v>83.701700000000002</v>
      </c>
      <c r="Y396" s="39">
        <v>35.182299999999998</v>
      </c>
      <c r="Z396" s="39">
        <v>35.9895</v>
      </c>
      <c r="AA396" s="39">
        <v>38.0291</v>
      </c>
      <c r="AB396" s="39">
        <v>128.85740000000001</v>
      </c>
      <c r="AC396" s="39">
        <v>58.5747</v>
      </c>
      <c r="AD396" s="39">
        <v>30.3185</v>
      </c>
      <c r="AE396" s="39">
        <v>51.49</v>
      </c>
      <c r="AF396" s="39">
        <v>62.192999999999998</v>
      </c>
      <c r="AG396" s="39">
        <v>21.003</v>
      </c>
      <c r="AH396" s="39">
        <v>161.7259</v>
      </c>
      <c r="AI396" s="39">
        <v>16.8264</v>
      </c>
      <c r="AJ396" s="39">
        <v>8.0966000000000005</v>
      </c>
      <c r="AK396" s="39">
        <v>7.5606</v>
      </c>
      <c r="AL396" s="39">
        <v>15.6492</v>
      </c>
      <c r="AM396" s="39">
        <v>188.8614</v>
      </c>
      <c r="AN396" s="39">
        <v>855.11279999999999</v>
      </c>
      <c r="AO396" s="39">
        <v>246.76650000000001</v>
      </c>
      <c r="AP396" s="39">
        <v>179.65360000000001</v>
      </c>
      <c r="AQ396" s="39">
        <v>238.2758</v>
      </c>
      <c r="AR396" s="39">
        <v>33.268599999999999</v>
      </c>
      <c r="AS396" s="39">
        <v>108.9187</v>
      </c>
      <c r="AT396" s="39">
        <v>26.108699999999999</v>
      </c>
      <c r="AU396" s="39">
        <v>61.933100000000003</v>
      </c>
      <c r="AV396" s="39">
        <v>62.674300000000002</v>
      </c>
      <c r="AW396" s="39">
        <v>60.988900000000001</v>
      </c>
      <c r="AX396" s="39">
        <v>12.555199999999999</v>
      </c>
      <c r="AY396" s="39">
        <v>87.518699999999995</v>
      </c>
    </row>
    <row r="397" spans="1:51" x14ac:dyDescent="0.25">
      <c r="A397" s="43">
        <v>42962</v>
      </c>
      <c r="B397" s="39">
        <v>2923.8701000000001</v>
      </c>
      <c r="C397" s="39">
        <v>80.340100000000007</v>
      </c>
      <c r="D397" s="39">
        <v>48.2438</v>
      </c>
      <c r="E397" s="39">
        <v>296.36739999999998</v>
      </c>
      <c r="F397" s="39">
        <v>373.5693</v>
      </c>
      <c r="G397" s="39">
        <v>53.724299999999999</v>
      </c>
      <c r="H397" s="39">
        <v>105.5545</v>
      </c>
      <c r="I397" s="39">
        <v>29.662500000000001</v>
      </c>
      <c r="J397" s="39">
        <v>30.918099999999999</v>
      </c>
      <c r="K397" s="39">
        <v>40.7879</v>
      </c>
      <c r="L397" s="39">
        <v>412.64530000000002</v>
      </c>
      <c r="M397" s="39">
        <v>49.389000000000003</v>
      </c>
      <c r="N397" s="39">
        <v>32.751300000000001</v>
      </c>
      <c r="O397" s="39">
        <v>111.9177</v>
      </c>
      <c r="P397" s="39">
        <v>40.545900000000003</v>
      </c>
      <c r="Q397" s="39">
        <v>16.778600000000001</v>
      </c>
      <c r="R397" s="39">
        <v>102.63939999999999</v>
      </c>
      <c r="S397" s="39">
        <v>66.718400000000003</v>
      </c>
      <c r="T397" s="39">
        <v>33.191099999999999</v>
      </c>
      <c r="U397" s="39">
        <v>21.868300000000001</v>
      </c>
      <c r="V397" s="39">
        <v>59.971400000000003</v>
      </c>
      <c r="W397" s="39">
        <v>67.485299999999995</v>
      </c>
      <c r="X397" s="39">
        <v>83.229600000000005</v>
      </c>
      <c r="Y397" s="39">
        <v>35.7622</v>
      </c>
      <c r="Z397" s="39">
        <v>35.854999999999997</v>
      </c>
      <c r="AA397" s="39">
        <v>37.981000000000002</v>
      </c>
      <c r="AB397" s="39">
        <v>130.80189999999999</v>
      </c>
      <c r="AC397" s="39">
        <v>58.5747</v>
      </c>
      <c r="AD397" s="39">
        <v>30.154800000000002</v>
      </c>
      <c r="AE397" s="39">
        <v>50.9</v>
      </c>
      <c r="AF397" s="39">
        <v>62.5229</v>
      </c>
      <c r="AG397" s="39">
        <v>21.026599999999998</v>
      </c>
      <c r="AH397" s="39">
        <v>162.71449999999999</v>
      </c>
      <c r="AI397" s="39">
        <v>16.891200000000001</v>
      </c>
      <c r="AJ397" s="39">
        <v>8.0815999999999999</v>
      </c>
      <c r="AK397" s="39">
        <v>7.5606</v>
      </c>
      <c r="AL397" s="39">
        <v>15.623100000000001</v>
      </c>
      <c r="AM397" s="39">
        <v>188.8614</v>
      </c>
      <c r="AN397" s="39">
        <v>852.4067</v>
      </c>
      <c r="AO397" s="39">
        <v>247.517</v>
      </c>
      <c r="AP397" s="39">
        <v>179.22989999999999</v>
      </c>
      <c r="AQ397" s="39">
        <v>238.04040000000001</v>
      </c>
      <c r="AR397" s="39">
        <v>32.978400000000001</v>
      </c>
      <c r="AS397" s="39">
        <v>109.0895</v>
      </c>
      <c r="AT397" s="39">
        <v>26.215299999999999</v>
      </c>
      <c r="AU397" s="39">
        <v>62.247900000000001</v>
      </c>
      <c r="AV397" s="39">
        <v>63.531799999999997</v>
      </c>
      <c r="AW397" s="39">
        <v>61.067900000000002</v>
      </c>
      <c r="AX397" s="39">
        <v>12.514799999999999</v>
      </c>
      <c r="AY397" s="39">
        <v>87.046099999999996</v>
      </c>
    </row>
    <row r="398" spans="1:51" x14ac:dyDescent="0.25">
      <c r="A398" s="43">
        <v>42963</v>
      </c>
      <c r="B398" s="39">
        <v>2902.6248999999998</v>
      </c>
      <c r="C398" s="39">
        <v>78.974800000000002</v>
      </c>
      <c r="D398" s="39">
        <v>48.159300000000002</v>
      </c>
      <c r="E398" s="39">
        <v>296.36739999999998</v>
      </c>
      <c r="F398" s="39">
        <v>371.90899999999999</v>
      </c>
      <c r="G398" s="39">
        <v>53.990099999999998</v>
      </c>
      <c r="H398" s="39">
        <v>106.06570000000001</v>
      </c>
      <c r="I398" s="39">
        <v>29.603999999999999</v>
      </c>
      <c r="J398" s="39">
        <v>30.878699999999998</v>
      </c>
      <c r="K398" s="39">
        <v>41.021000000000001</v>
      </c>
      <c r="L398" s="39">
        <v>409.64019999999999</v>
      </c>
      <c r="M398" s="39">
        <v>49.746299999999998</v>
      </c>
      <c r="N398" s="39">
        <v>32.697299999999998</v>
      </c>
      <c r="O398" s="39">
        <v>111.70650000000001</v>
      </c>
      <c r="P398" s="39">
        <v>40.241500000000002</v>
      </c>
      <c r="Q398" s="39">
        <v>16.778600000000001</v>
      </c>
      <c r="R398" s="39">
        <v>102.9286</v>
      </c>
      <c r="S398" s="39">
        <v>66.813400000000001</v>
      </c>
      <c r="T398" s="39">
        <v>32.523600000000002</v>
      </c>
      <c r="U398" s="39">
        <v>22.091200000000001</v>
      </c>
      <c r="V398" s="39">
        <v>60.379899999999999</v>
      </c>
      <c r="W398" s="39">
        <v>68.868700000000004</v>
      </c>
      <c r="X398" s="39">
        <v>84.1738</v>
      </c>
      <c r="Y398" s="39">
        <v>36.704599999999999</v>
      </c>
      <c r="Z398" s="39">
        <v>35.9895</v>
      </c>
      <c r="AA398" s="39">
        <v>38.7502</v>
      </c>
      <c r="AB398" s="39">
        <v>129.8297</v>
      </c>
      <c r="AC398" s="39">
        <v>59.084699999999998</v>
      </c>
      <c r="AD398" s="39">
        <v>30.472100000000001</v>
      </c>
      <c r="AE398" s="39">
        <v>53.36</v>
      </c>
      <c r="AF398" s="39">
        <v>61.780500000000004</v>
      </c>
      <c r="AG398" s="39">
        <v>20.884699999999999</v>
      </c>
      <c r="AH398" s="39">
        <v>161.5282</v>
      </c>
      <c r="AI398" s="39">
        <v>16.9344</v>
      </c>
      <c r="AJ398" s="39">
        <v>8.0515000000000008</v>
      </c>
      <c r="AK398" s="39">
        <v>7.5606</v>
      </c>
      <c r="AL398" s="39">
        <v>15.4922</v>
      </c>
      <c r="AM398" s="39">
        <v>188.8614</v>
      </c>
      <c r="AN398" s="39">
        <v>840.80939999999998</v>
      </c>
      <c r="AO398" s="39">
        <v>246.01589999999999</v>
      </c>
      <c r="AP398" s="39">
        <v>177.6763</v>
      </c>
      <c r="AQ398" s="39">
        <v>240.15940000000001</v>
      </c>
      <c r="AR398" s="39">
        <v>32.714599999999997</v>
      </c>
      <c r="AS398" s="39">
        <v>110.28449999999999</v>
      </c>
      <c r="AT398" s="39">
        <v>25.948899999999998</v>
      </c>
      <c r="AU398" s="39">
        <v>62.090499999999999</v>
      </c>
      <c r="AV398" s="39">
        <v>63.843600000000002</v>
      </c>
      <c r="AW398" s="39">
        <v>60.672899999999998</v>
      </c>
      <c r="AX398" s="39">
        <v>12.4339</v>
      </c>
      <c r="AY398" s="39">
        <v>86.730999999999995</v>
      </c>
    </row>
    <row r="399" spans="1:51" x14ac:dyDescent="0.25">
      <c r="A399" s="43">
        <v>42964</v>
      </c>
      <c r="B399" s="39">
        <v>2910.5918999999999</v>
      </c>
      <c r="C399" s="39">
        <v>79.046599999999998</v>
      </c>
      <c r="D399" s="39">
        <v>49.215400000000002</v>
      </c>
      <c r="E399" s="39">
        <v>298.25510000000003</v>
      </c>
      <c r="F399" s="39">
        <v>376.22579999999999</v>
      </c>
      <c r="G399" s="39">
        <v>54.202800000000003</v>
      </c>
      <c r="H399" s="39">
        <v>106.57689999999999</v>
      </c>
      <c r="I399" s="39">
        <v>29.662500000000001</v>
      </c>
      <c r="J399" s="39">
        <v>30.839300000000001</v>
      </c>
      <c r="K399" s="39">
        <v>41.120899999999999</v>
      </c>
      <c r="L399" s="39">
        <v>408.3254</v>
      </c>
      <c r="M399" s="39">
        <v>51.032899999999998</v>
      </c>
      <c r="N399" s="39">
        <v>32.6432</v>
      </c>
      <c r="O399" s="39">
        <v>111.4954</v>
      </c>
      <c r="P399" s="39">
        <v>39.903399999999998</v>
      </c>
      <c r="Q399" s="39">
        <v>16.778600000000001</v>
      </c>
      <c r="R399" s="39">
        <v>102.8322</v>
      </c>
      <c r="S399" s="39">
        <v>67.573800000000006</v>
      </c>
      <c r="T399" s="39">
        <v>33.076000000000001</v>
      </c>
      <c r="U399" s="39">
        <v>22.395199999999999</v>
      </c>
      <c r="V399" s="39">
        <v>61.0336</v>
      </c>
      <c r="W399" s="39">
        <v>70.552899999999994</v>
      </c>
      <c r="X399" s="39">
        <v>84.457099999999997</v>
      </c>
      <c r="Y399" s="39">
        <v>36.656199999999998</v>
      </c>
      <c r="Z399" s="39">
        <v>36.191299999999998</v>
      </c>
      <c r="AA399" s="39">
        <v>38.7502</v>
      </c>
      <c r="AB399" s="39">
        <v>130.50280000000001</v>
      </c>
      <c r="AC399" s="39">
        <v>59.247999999999998</v>
      </c>
      <c r="AD399" s="39">
        <v>30.861000000000001</v>
      </c>
      <c r="AE399" s="39">
        <v>52.3</v>
      </c>
      <c r="AF399" s="39">
        <v>62.605400000000003</v>
      </c>
      <c r="AG399" s="39">
        <v>21.499700000000001</v>
      </c>
      <c r="AH399" s="39">
        <v>162.51679999999999</v>
      </c>
      <c r="AI399" s="39">
        <v>17.1936</v>
      </c>
      <c r="AJ399" s="39">
        <v>8.1266999999999996</v>
      </c>
      <c r="AK399" s="39">
        <v>7.7125000000000004</v>
      </c>
      <c r="AL399" s="39">
        <v>15.544600000000001</v>
      </c>
      <c r="AM399" s="39">
        <v>190.58</v>
      </c>
      <c r="AN399" s="39">
        <v>839.64959999999996</v>
      </c>
      <c r="AO399" s="39">
        <v>245.0986</v>
      </c>
      <c r="AP399" s="39">
        <v>181.4897</v>
      </c>
      <c r="AQ399" s="39">
        <v>239.2176</v>
      </c>
      <c r="AR399" s="39">
        <v>33.611600000000003</v>
      </c>
      <c r="AS399" s="39">
        <v>111.13809999999999</v>
      </c>
      <c r="AT399" s="39">
        <v>26.4284</v>
      </c>
      <c r="AU399" s="39">
        <v>62.011800000000001</v>
      </c>
      <c r="AV399" s="39">
        <v>63.843600000000002</v>
      </c>
      <c r="AW399" s="39">
        <v>62.331899999999997</v>
      </c>
      <c r="AX399" s="39">
        <v>12.4945</v>
      </c>
      <c r="AY399" s="39">
        <v>86.888499999999993</v>
      </c>
    </row>
    <row r="400" spans="1:51" x14ac:dyDescent="0.25">
      <c r="A400" s="43">
        <v>42965</v>
      </c>
      <c r="B400" s="39">
        <v>3030.0961000000002</v>
      </c>
      <c r="C400" s="39">
        <v>79.334100000000007</v>
      </c>
      <c r="D400" s="39">
        <v>50.018099999999997</v>
      </c>
      <c r="E400" s="39">
        <v>295.73820000000001</v>
      </c>
      <c r="F400" s="39">
        <v>388.18</v>
      </c>
      <c r="G400" s="39">
        <v>53.936999999999998</v>
      </c>
      <c r="H400" s="39">
        <v>107.4714</v>
      </c>
      <c r="I400" s="39">
        <v>29.545500000000001</v>
      </c>
      <c r="J400" s="39">
        <v>30.799900000000001</v>
      </c>
      <c r="K400" s="39">
        <v>41.154200000000003</v>
      </c>
      <c r="L400" s="39">
        <v>410.76710000000003</v>
      </c>
      <c r="M400" s="39">
        <v>52.033499999999997</v>
      </c>
      <c r="N400" s="39">
        <v>32.805399999999999</v>
      </c>
      <c r="O400" s="39">
        <v>111.70650000000001</v>
      </c>
      <c r="P400" s="39">
        <v>41.4251</v>
      </c>
      <c r="Q400" s="39">
        <v>16.778600000000001</v>
      </c>
      <c r="R400" s="39">
        <v>105.9162</v>
      </c>
      <c r="S400" s="39">
        <v>67.288600000000002</v>
      </c>
      <c r="T400" s="39">
        <v>32.615699999999997</v>
      </c>
      <c r="U400" s="39">
        <v>22.212800000000001</v>
      </c>
      <c r="V400" s="39">
        <v>60.298200000000001</v>
      </c>
      <c r="W400" s="39">
        <v>70.011499999999998</v>
      </c>
      <c r="X400" s="39">
        <v>82.993600000000001</v>
      </c>
      <c r="Y400" s="39">
        <v>36.680399999999999</v>
      </c>
      <c r="Z400" s="39">
        <v>36.258600000000001</v>
      </c>
      <c r="AA400" s="39">
        <v>38.798299999999998</v>
      </c>
      <c r="AB400" s="39">
        <v>129.1566</v>
      </c>
      <c r="AC400" s="39">
        <v>59.125500000000002</v>
      </c>
      <c r="AD400" s="39">
        <v>30.553999999999998</v>
      </c>
      <c r="AE400" s="39">
        <v>52.52</v>
      </c>
      <c r="AF400" s="39">
        <v>62.357900000000001</v>
      </c>
      <c r="AG400" s="39">
        <v>21.121200000000002</v>
      </c>
      <c r="AH400" s="39">
        <v>162.31909999999999</v>
      </c>
      <c r="AI400" s="39">
        <v>16.891200000000001</v>
      </c>
      <c r="AJ400" s="39">
        <v>8.1117000000000008</v>
      </c>
      <c r="AK400" s="39">
        <v>7.7125000000000004</v>
      </c>
      <c r="AL400" s="39">
        <v>15.4922</v>
      </c>
      <c r="AM400" s="39">
        <v>193.0625</v>
      </c>
      <c r="AN400" s="39">
        <v>846.60810000000004</v>
      </c>
      <c r="AO400" s="39">
        <v>243.93100000000001</v>
      </c>
      <c r="AP400" s="39">
        <v>181.3484</v>
      </c>
      <c r="AQ400" s="39">
        <v>241.57210000000001</v>
      </c>
      <c r="AR400" s="39">
        <v>33.479700000000001</v>
      </c>
      <c r="AS400" s="39">
        <v>110.1138</v>
      </c>
      <c r="AT400" s="39">
        <v>26.4284</v>
      </c>
      <c r="AU400" s="39">
        <v>63.192300000000003</v>
      </c>
      <c r="AV400" s="39">
        <v>64.545199999999994</v>
      </c>
      <c r="AW400" s="39">
        <v>61.541899999999998</v>
      </c>
      <c r="AX400" s="39">
        <v>12.514799999999999</v>
      </c>
      <c r="AY400" s="39">
        <v>88.227699999999999</v>
      </c>
    </row>
    <row r="401" spans="1:51" x14ac:dyDescent="0.25">
      <c r="A401" s="43">
        <v>42968</v>
      </c>
      <c r="B401" s="39">
        <v>3003.5396000000001</v>
      </c>
      <c r="C401" s="39">
        <v>79.908900000000003</v>
      </c>
      <c r="D401" s="39">
        <v>50.018099999999997</v>
      </c>
      <c r="E401" s="39">
        <v>300.14280000000002</v>
      </c>
      <c r="F401" s="39">
        <v>400.79840000000002</v>
      </c>
      <c r="G401" s="39">
        <v>54.043300000000002</v>
      </c>
      <c r="H401" s="39">
        <v>107.727</v>
      </c>
      <c r="I401" s="39">
        <v>29.662500000000001</v>
      </c>
      <c r="J401" s="39">
        <v>31.311900000000001</v>
      </c>
      <c r="K401" s="39">
        <v>41.453800000000001</v>
      </c>
      <c r="L401" s="39">
        <v>407.57409999999999</v>
      </c>
      <c r="M401" s="39">
        <v>51.747599999999998</v>
      </c>
      <c r="N401" s="39">
        <v>32.913499999999999</v>
      </c>
      <c r="O401" s="39">
        <v>113.0791</v>
      </c>
      <c r="P401" s="39">
        <v>41.560400000000001</v>
      </c>
      <c r="Q401" s="39">
        <v>16.778600000000001</v>
      </c>
      <c r="R401" s="39">
        <v>106.87990000000001</v>
      </c>
      <c r="S401" s="39">
        <v>67.478700000000003</v>
      </c>
      <c r="T401" s="39">
        <v>33.0991</v>
      </c>
      <c r="U401" s="39">
        <v>22.597899999999999</v>
      </c>
      <c r="V401" s="39">
        <v>60.706699999999998</v>
      </c>
      <c r="W401" s="39">
        <v>71.154300000000006</v>
      </c>
      <c r="X401" s="39">
        <v>83.040800000000004</v>
      </c>
      <c r="Y401" s="39">
        <v>36.849600000000002</v>
      </c>
      <c r="Z401" s="39">
        <v>36.9313</v>
      </c>
      <c r="AA401" s="39">
        <v>39.038699999999999</v>
      </c>
      <c r="AB401" s="39">
        <v>133.1951</v>
      </c>
      <c r="AC401" s="39">
        <v>60.512900000000002</v>
      </c>
      <c r="AD401" s="39">
        <v>31.209</v>
      </c>
      <c r="AE401" s="39">
        <v>53.98</v>
      </c>
      <c r="AF401" s="39">
        <v>63.017800000000001</v>
      </c>
      <c r="AG401" s="39">
        <v>21.215800000000002</v>
      </c>
      <c r="AH401" s="39">
        <v>161.9237</v>
      </c>
      <c r="AI401" s="39">
        <v>17.5608</v>
      </c>
      <c r="AJ401" s="39">
        <v>8.2319999999999993</v>
      </c>
      <c r="AK401" s="39">
        <v>7.6955999999999998</v>
      </c>
      <c r="AL401" s="39">
        <v>15.7539</v>
      </c>
      <c r="AM401" s="39">
        <v>193.2535</v>
      </c>
      <c r="AN401" s="39">
        <v>843.12879999999996</v>
      </c>
      <c r="AO401" s="39">
        <v>243.93100000000001</v>
      </c>
      <c r="AP401" s="39">
        <v>180.7835</v>
      </c>
      <c r="AQ401" s="39">
        <v>239.6885</v>
      </c>
      <c r="AR401" s="39">
        <v>33.7699</v>
      </c>
      <c r="AS401" s="39">
        <v>110.9674</v>
      </c>
      <c r="AT401" s="39">
        <v>28.080200000000001</v>
      </c>
      <c r="AU401" s="39">
        <v>62.956200000000003</v>
      </c>
      <c r="AV401" s="39">
        <v>65.090900000000005</v>
      </c>
      <c r="AW401" s="39">
        <v>62.410899999999998</v>
      </c>
      <c r="AX401" s="39">
        <v>12.6563</v>
      </c>
      <c r="AY401" s="39">
        <v>88.0702</v>
      </c>
    </row>
    <row r="402" spans="1:51" x14ac:dyDescent="0.25">
      <c r="A402" s="43">
        <v>42969</v>
      </c>
      <c r="B402" s="39">
        <v>3081.8813</v>
      </c>
      <c r="C402" s="39">
        <v>78.543599999999998</v>
      </c>
      <c r="D402" s="39">
        <v>48.581800000000001</v>
      </c>
      <c r="E402" s="39">
        <v>300.14280000000002</v>
      </c>
      <c r="F402" s="39">
        <v>395.1533</v>
      </c>
      <c r="G402" s="39">
        <v>54.1496</v>
      </c>
      <c r="H402" s="39">
        <v>106.3639</v>
      </c>
      <c r="I402" s="39">
        <v>29.37</v>
      </c>
      <c r="J402" s="39">
        <v>31.390699999999999</v>
      </c>
      <c r="K402" s="39">
        <v>41.720199999999998</v>
      </c>
      <c r="L402" s="39">
        <v>408.7011</v>
      </c>
      <c r="M402" s="39">
        <v>50.246699999999997</v>
      </c>
      <c r="N402" s="39">
        <v>32.805399999999999</v>
      </c>
      <c r="O402" s="39">
        <v>112.02330000000001</v>
      </c>
      <c r="P402" s="39">
        <v>41.560400000000001</v>
      </c>
      <c r="Q402" s="39">
        <v>16.778600000000001</v>
      </c>
      <c r="R402" s="39">
        <v>103.21769999999999</v>
      </c>
      <c r="S402" s="39">
        <v>68.144000000000005</v>
      </c>
      <c r="T402" s="39">
        <v>33.0991</v>
      </c>
      <c r="U402" s="39">
        <v>22.273599999999998</v>
      </c>
      <c r="V402" s="39">
        <v>61.115299999999998</v>
      </c>
      <c r="W402" s="39">
        <v>70.312299999999993</v>
      </c>
      <c r="X402" s="39">
        <v>83.276899999999998</v>
      </c>
      <c r="Y402" s="39">
        <v>36.511299999999999</v>
      </c>
      <c r="Z402" s="39">
        <v>36.594900000000003</v>
      </c>
      <c r="AA402" s="39">
        <v>39.086799999999997</v>
      </c>
      <c r="AB402" s="39">
        <v>132.52199999999999</v>
      </c>
      <c r="AC402" s="39">
        <v>60.635300000000001</v>
      </c>
      <c r="AD402" s="39">
        <v>30.932700000000001</v>
      </c>
      <c r="AE402" s="39">
        <v>55.1</v>
      </c>
      <c r="AF402" s="39">
        <v>61.368099999999998</v>
      </c>
      <c r="AG402" s="39">
        <v>20.766400000000001</v>
      </c>
      <c r="AH402" s="39">
        <v>162.12139999999999</v>
      </c>
      <c r="AI402" s="39">
        <v>17.755199999999999</v>
      </c>
      <c r="AJ402" s="39">
        <v>8.202</v>
      </c>
      <c r="AK402" s="39">
        <v>7.7462999999999997</v>
      </c>
      <c r="AL402" s="39">
        <v>15.6754</v>
      </c>
      <c r="AM402" s="39">
        <v>195.92699999999999</v>
      </c>
      <c r="AN402" s="39">
        <v>831.91809999999998</v>
      </c>
      <c r="AO402" s="39">
        <v>249.10159999999999</v>
      </c>
      <c r="AP402" s="39">
        <v>182.05459999999999</v>
      </c>
      <c r="AQ402" s="39">
        <v>238.2758</v>
      </c>
      <c r="AR402" s="39">
        <v>33.453299999999999</v>
      </c>
      <c r="AS402" s="39">
        <v>109.943</v>
      </c>
      <c r="AT402" s="39">
        <v>27.867100000000001</v>
      </c>
      <c r="AU402" s="39">
        <v>62.956200000000003</v>
      </c>
      <c r="AV402" s="39">
        <v>64.7791</v>
      </c>
      <c r="AW402" s="39">
        <v>61.7789</v>
      </c>
      <c r="AX402" s="39">
        <v>12.5754</v>
      </c>
      <c r="AY402" s="39">
        <v>87.518699999999995</v>
      </c>
    </row>
    <row r="403" spans="1:51" x14ac:dyDescent="0.25">
      <c r="A403" s="43">
        <v>42970</v>
      </c>
      <c r="B403" s="39">
        <v>3085.8647999999998</v>
      </c>
      <c r="C403" s="39">
        <v>76.962699999999998</v>
      </c>
      <c r="D403" s="39">
        <v>48.159300000000002</v>
      </c>
      <c r="E403" s="39">
        <v>298.8843</v>
      </c>
      <c r="F403" s="39">
        <v>396.14949999999999</v>
      </c>
      <c r="G403" s="39">
        <v>53.883800000000001</v>
      </c>
      <c r="H403" s="39">
        <v>109.60120000000001</v>
      </c>
      <c r="I403" s="39">
        <v>29.37</v>
      </c>
      <c r="J403" s="39">
        <v>30.799900000000001</v>
      </c>
      <c r="K403" s="39">
        <v>41.453800000000001</v>
      </c>
      <c r="L403" s="39">
        <v>410.57929999999999</v>
      </c>
      <c r="M403" s="39">
        <v>48.674199999999999</v>
      </c>
      <c r="N403" s="39">
        <v>32.697299999999998</v>
      </c>
      <c r="O403" s="39">
        <v>111.2842</v>
      </c>
      <c r="P403" s="39">
        <v>40.985500000000002</v>
      </c>
      <c r="Q403" s="39">
        <v>16.778600000000001</v>
      </c>
      <c r="R403" s="39">
        <v>102.7358</v>
      </c>
      <c r="S403" s="39">
        <v>67.288600000000002</v>
      </c>
      <c r="T403" s="39">
        <v>31.4878</v>
      </c>
      <c r="U403" s="39">
        <v>22.131699999999999</v>
      </c>
      <c r="V403" s="39">
        <v>61.605499999999999</v>
      </c>
      <c r="W403" s="39">
        <v>70.011499999999998</v>
      </c>
      <c r="X403" s="39">
        <v>82.757599999999996</v>
      </c>
      <c r="Y403" s="39">
        <v>35.907200000000003</v>
      </c>
      <c r="Z403" s="39">
        <v>36.594900000000003</v>
      </c>
      <c r="AA403" s="39">
        <v>39.038699999999999</v>
      </c>
      <c r="AB403" s="39">
        <v>129.30619999999999</v>
      </c>
      <c r="AC403" s="39">
        <v>61.410600000000002</v>
      </c>
      <c r="AD403" s="39">
        <v>30.9634</v>
      </c>
      <c r="AE403" s="39">
        <v>54.56</v>
      </c>
      <c r="AF403" s="39">
        <v>59.965899999999998</v>
      </c>
      <c r="AG403" s="39">
        <v>20.719100000000001</v>
      </c>
      <c r="AH403" s="39">
        <v>162.91220000000001</v>
      </c>
      <c r="AI403" s="39">
        <v>17.085599999999999</v>
      </c>
      <c r="AJ403" s="39">
        <v>8.1868999999999996</v>
      </c>
      <c r="AK403" s="39">
        <v>7.6955999999999998</v>
      </c>
      <c r="AL403" s="39">
        <v>15.5707</v>
      </c>
      <c r="AM403" s="39">
        <v>194.39930000000001</v>
      </c>
      <c r="AN403" s="39">
        <v>826.89250000000004</v>
      </c>
      <c r="AO403" s="39">
        <v>250.0189</v>
      </c>
      <c r="AP403" s="39">
        <v>178.38249999999999</v>
      </c>
      <c r="AQ403" s="39">
        <v>237.8049</v>
      </c>
      <c r="AR403" s="39">
        <v>32.318899999999999</v>
      </c>
      <c r="AS403" s="39">
        <v>110.1138</v>
      </c>
      <c r="AT403" s="39">
        <v>26.5883</v>
      </c>
      <c r="AU403" s="39">
        <v>62.5627</v>
      </c>
      <c r="AV403" s="39">
        <v>64.545199999999994</v>
      </c>
      <c r="AW403" s="39">
        <v>59.803899999999999</v>
      </c>
      <c r="AX403" s="39">
        <v>12.595599999999999</v>
      </c>
      <c r="AY403" s="39">
        <v>87.361199999999997</v>
      </c>
    </row>
    <row r="404" spans="1:51" x14ac:dyDescent="0.25">
      <c r="A404" s="43">
        <v>42971</v>
      </c>
      <c r="B404" s="39">
        <v>3065.9474</v>
      </c>
      <c r="C404" s="39">
        <v>77.465699999999998</v>
      </c>
      <c r="D404" s="39">
        <v>48.3705</v>
      </c>
      <c r="E404" s="39">
        <v>299.5136</v>
      </c>
      <c r="F404" s="39">
        <v>393.82510000000002</v>
      </c>
      <c r="G404" s="39">
        <v>53.272399999999998</v>
      </c>
      <c r="H404" s="39">
        <v>108.3659</v>
      </c>
      <c r="I404" s="39">
        <v>29.077400000000001</v>
      </c>
      <c r="J404" s="39">
        <v>30.878699999999998</v>
      </c>
      <c r="K404" s="39">
        <v>41.054299999999998</v>
      </c>
      <c r="L404" s="39">
        <v>421.66079999999999</v>
      </c>
      <c r="M404" s="39">
        <v>47.959499999999998</v>
      </c>
      <c r="N404" s="39">
        <v>32.697299999999998</v>
      </c>
      <c r="O404" s="39">
        <v>111.1786</v>
      </c>
      <c r="P404" s="39">
        <v>41.154600000000002</v>
      </c>
      <c r="Q404" s="39">
        <v>16.778600000000001</v>
      </c>
      <c r="R404" s="39">
        <v>100.90470000000001</v>
      </c>
      <c r="S404" s="39">
        <v>66.243200000000002</v>
      </c>
      <c r="T404" s="39">
        <v>30.5671</v>
      </c>
      <c r="U404" s="39">
        <v>21.868300000000001</v>
      </c>
      <c r="V404" s="39">
        <v>60.870199999999997</v>
      </c>
      <c r="W404" s="39">
        <v>69.2898</v>
      </c>
      <c r="X404" s="39">
        <v>82.427099999999996</v>
      </c>
      <c r="Y404" s="39">
        <v>35.641399999999997</v>
      </c>
      <c r="Z404" s="39">
        <v>36.056800000000003</v>
      </c>
      <c r="AA404" s="39">
        <v>38.509799999999998</v>
      </c>
      <c r="AB404" s="39">
        <v>130.054</v>
      </c>
      <c r="AC404" s="39">
        <v>64.756600000000006</v>
      </c>
      <c r="AD404" s="39">
        <v>30.799600000000002</v>
      </c>
      <c r="AE404" s="39">
        <v>53.5</v>
      </c>
      <c r="AF404" s="39">
        <v>60.378300000000003</v>
      </c>
      <c r="AG404" s="39">
        <v>20.388000000000002</v>
      </c>
      <c r="AH404" s="39">
        <v>161.9237</v>
      </c>
      <c r="AI404" s="39">
        <v>17.366399999999999</v>
      </c>
      <c r="AJ404" s="39">
        <v>8.1417999999999999</v>
      </c>
      <c r="AK404" s="39">
        <v>7.7462999999999997</v>
      </c>
      <c r="AL404" s="39">
        <v>15.5969</v>
      </c>
      <c r="AM404" s="39">
        <v>193.0625</v>
      </c>
      <c r="AN404" s="39">
        <v>806.40380000000005</v>
      </c>
      <c r="AO404" s="39">
        <v>253.02109999999999</v>
      </c>
      <c r="AP404" s="39">
        <v>175.98140000000001</v>
      </c>
      <c r="AQ404" s="39">
        <v>236.3922</v>
      </c>
      <c r="AR404" s="39">
        <v>32.292499999999997</v>
      </c>
      <c r="AS404" s="39">
        <v>108.748</v>
      </c>
      <c r="AT404" s="39">
        <v>26.694800000000001</v>
      </c>
      <c r="AU404" s="39">
        <v>62.169199999999996</v>
      </c>
      <c r="AV404" s="39">
        <v>64.389300000000006</v>
      </c>
      <c r="AW404" s="39">
        <v>59.724899999999998</v>
      </c>
      <c r="AX404" s="39">
        <v>12.514799999999999</v>
      </c>
      <c r="AY404" s="39">
        <v>87.597499999999997</v>
      </c>
    </row>
    <row r="405" spans="1:51" x14ac:dyDescent="0.25">
      <c r="A405" s="43">
        <v>42972</v>
      </c>
      <c r="B405" s="39">
        <v>3080.5535</v>
      </c>
      <c r="C405" s="39">
        <v>79.765199999999993</v>
      </c>
      <c r="D405" s="39">
        <v>48.708500000000001</v>
      </c>
      <c r="E405" s="39">
        <v>302.11239999999998</v>
      </c>
      <c r="F405" s="39">
        <v>400.46629999999999</v>
      </c>
      <c r="G405" s="39">
        <v>53.857199999999999</v>
      </c>
      <c r="H405" s="39">
        <v>108.6641</v>
      </c>
      <c r="I405" s="39">
        <v>29.311499999999999</v>
      </c>
      <c r="J405" s="39">
        <v>31.430099999999999</v>
      </c>
      <c r="K405" s="39">
        <v>41.420499999999997</v>
      </c>
      <c r="L405" s="39">
        <v>426.35629999999998</v>
      </c>
      <c r="M405" s="39">
        <v>49.5319</v>
      </c>
      <c r="N405" s="39">
        <v>32.805399999999999</v>
      </c>
      <c r="O405" s="39">
        <v>111.70650000000001</v>
      </c>
      <c r="P405" s="39">
        <v>42</v>
      </c>
      <c r="Q405" s="39">
        <v>16.778600000000001</v>
      </c>
      <c r="R405" s="39">
        <v>101.77209999999999</v>
      </c>
      <c r="S405" s="39">
        <v>66.6233</v>
      </c>
      <c r="T405" s="39">
        <v>31.0045</v>
      </c>
      <c r="U405" s="39">
        <v>22.131699999999999</v>
      </c>
      <c r="V405" s="39">
        <v>60.951900000000002</v>
      </c>
      <c r="W405" s="39">
        <v>67.064300000000003</v>
      </c>
      <c r="X405" s="39">
        <v>82.615899999999996</v>
      </c>
      <c r="Y405" s="39">
        <v>35.7864</v>
      </c>
      <c r="Z405" s="39">
        <v>36.527700000000003</v>
      </c>
      <c r="AA405" s="39">
        <v>39.134799999999998</v>
      </c>
      <c r="AB405" s="39">
        <v>134.3169</v>
      </c>
      <c r="AC405" s="39">
        <v>65.042199999999994</v>
      </c>
      <c r="AD405" s="39">
        <v>31.25</v>
      </c>
      <c r="AE405" s="39">
        <v>54.75</v>
      </c>
      <c r="AF405" s="39">
        <v>61.285600000000002</v>
      </c>
      <c r="AG405" s="39">
        <v>20.813800000000001</v>
      </c>
      <c r="AH405" s="39">
        <v>165.68010000000001</v>
      </c>
      <c r="AI405" s="39">
        <v>17.4528</v>
      </c>
      <c r="AJ405" s="39">
        <v>8.202</v>
      </c>
      <c r="AK405" s="39">
        <v>7.7968999999999999</v>
      </c>
      <c r="AL405" s="39">
        <v>15.780099999999999</v>
      </c>
      <c r="AM405" s="39">
        <v>195.92699999999999</v>
      </c>
      <c r="AN405" s="39">
        <v>808.72329999999999</v>
      </c>
      <c r="AO405" s="39">
        <v>254.1053</v>
      </c>
      <c r="AP405" s="39">
        <v>176.6876</v>
      </c>
      <c r="AQ405" s="39">
        <v>239.2176</v>
      </c>
      <c r="AR405" s="39">
        <v>33.637999999999998</v>
      </c>
      <c r="AS405" s="39">
        <v>109.6016</v>
      </c>
      <c r="AT405" s="39">
        <v>27.7072</v>
      </c>
      <c r="AU405" s="39">
        <v>62.641399999999997</v>
      </c>
      <c r="AV405" s="39">
        <v>65.090900000000005</v>
      </c>
      <c r="AW405" s="39">
        <v>63.753900000000002</v>
      </c>
      <c r="AX405" s="39">
        <v>12.535</v>
      </c>
      <c r="AY405" s="39">
        <v>88.148899999999998</v>
      </c>
    </row>
    <row r="406" spans="1:51" x14ac:dyDescent="0.25">
      <c r="A406" s="43">
        <v>42975</v>
      </c>
      <c r="B406" s="39">
        <v>3188.1073000000001</v>
      </c>
      <c r="C406" s="39">
        <v>80.843100000000007</v>
      </c>
      <c r="D406" s="39">
        <v>49.342199999999998</v>
      </c>
      <c r="E406" s="39">
        <v>304.06150000000002</v>
      </c>
      <c r="F406" s="39">
        <v>395.1533</v>
      </c>
      <c r="G406" s="39">
        <v>54.176200000000001</v>
      </c>
      <c r="H406" s="39">
        <v>109.4734</v>
      </c>
      <c r="I406" s="39">
        <v>29.545500000000001</v>
      </c>
      <c r="J406" s="39">
        <v>31.7058</v>
      </c>
      <c r="K406" s="39">
        <v>42.4527</v>
      </c>
      <c r="L406" s="39">
        <v>425.98070000000001</v>
      </c>
      <c r="M406" s="39">
        <v>50.246699999999997</v>
      </c>
      <c r="N406" s="39">
        <v>32.913499999999999</v>
      </c>
      <c r="O406" s="39">
        <v>112.55119999999999</v>
      </c>
      <c r="P406" s="39">
        <v>42.912999999999997</v>
      </c>
      <c r="Q406" s="39">
        <v>16.778600000000001</v>
      </c>
      <c r="R406" s="39">
        <v>101.00109999999999</v>
      </c>
      <c r="S406" s="39">
        <v>65.768000000000001</v>
      </c>
      <c r="T406" s="39">
        <v>31.395800000000001</v>
      </c>
      <c r="U406" s="39">
        <v>22.6587</v>
      </c>
      <c r="V406" s="39">
        <v>61.278700000000001</v>
      </c>
      <c r="W406" s="39">
        <v>67.184600000000003</v>
      </c>
      <c r="X406" s="39">
        <v>83.984999999999999</v>
      </c>
      <c r="Y406" s="39">
        <v>36.487099999999998</v>
      </c>
      <c r="Z406" s="39">
        <v>36.662199999999999</v>
      </c>
      <c r="AA406" s="39">
        <v>39.567500000000003</v>
      </c>
      <c r="AB406" s="39">
        <v>137.98140000000001</v>
      </c>
      <c r="AC406" s="39">
        <v>65.654200000000003</v>
      </c>
      <c r="AD406" s="39">
        <v>32.099600000000002</v>
      </c>
      <c r="AE406" s="39">
        <v>57.86</v>
      </c>
      <c r="AF406" s="39">
        <v>61.450600000000001</v>
      </c>
      <c r="AG406" s="39">
        <v>21.121200000000002</v>
      </c>
      <c r="AH406" s="39">
        <v>167.0641</v>
      </c>
      <c r="AI406" s="39">
        <v>17.28</v>
      </c>
      <c r="AJ406" s="39">
        <v>8.2470999999999997</v>
      </c>
      <c r="AK406" s="39">
        <v>7.8305999999999996</v>
      </c>
      <c r="AL406" s="39">
        <v>15.8848</v>
      </c>
      <c r="AM406" s="39">
        <v>198.21850000000001</v>
      </c>
      <c r="AN406" s="39">
        <v>811.81590000000006</v>
      </c>
      <c r="AO406" s="39">
        <v>256.27350000000001</v>
      </c>
      <c r="AP406" s="39">
        <v>178.66489999999999</v>
      </c>
      <c r="AQ406" s="39">
        <v>242.27850000000001</v>
      </c>
      <c r="AR406" s="39">
        <v>34.2712</v>
      </c>
      <c r="AS406" s="39">
        <v>110.9674</v>
      </c>
      <c r="AT406" s="39">
        <v>28.133500000000002</v>
      </c>
      <c r="AU406" s="39">
        <v>63.113599999999998</v>
      </c>
      <c r="AV406" s="39">
        <v>65.636600000000001</v>
      </c>
      <c r="AW406" s="39">
        <v>64.622900000000001</v>
      </c>
      <c r="AX406" s="39">
        <v>12.636100000000001</v>
      </c>
      <c r="AY406" s="39">
        <v>88.0702</v>
      </c>
    </row>
    <row r="407" spans="1:51" x14ac:dyDescent="0.25">
      <c r="A407" s="43">
        <v>42976</v>
      </c>
      <c r="B407" s="39">
        <v>3207.3292999999999</v>
      </c>
      <c r="C407" s="39">
        <v>83.933099999999996</v>
      </c>
      <c r="D407" s="39">
        <v>48.624000000000002</v>
      </c>
      <c r="E407" s="39">
        <v>303.41180000000003</v>
      </c>
      <c r="F407" s="39">
        <v>395.48540000000003</v>
      </c>
      <c r="G407" s="39">
        <v>53.1661</v>
      </c>
      <c r="H407" s="39">
        <v>108.0252</v>
      </c>
      <c r="I407" s="39">
        <v>29.311499999999999</v>
      </c>
      <c r="J407" s="39">
        <v>31.823899999999998</v>
      </c>
      <c r="K407" s="39">
        <v>42.0199</v>
      </c>
      <c r="L407" s="39">
        <v>426.54419999999999</v>
      </c>
      <c r="M407" s="39">
        <v>49.746299999999998</v>
      </c>
      <c r="N407" s="39">
        <v>32.859400000000001</v>
      </c>
      <c r="O407" s="39">
        <v>112.9735</v>
      </c>
      <c r="P407" s="39">
        <v>42.980699999999999</v>
      </c>
      <c r="Q407" s="39">
        <v>16.778600000000001</v>
      </c>
      <c r="R407" s="39">
        <v>100.0373</v>
      </c>
      <c r="S407" s="39">
        <v>65.863</v>
      </c>
      <c r="T407" s="39">
        <v>31.625900000000001</v>
      </c>
      <c r="U407" s="39">
        <v>22.678899999999999</v>
      </c>
      <c r="V407" s="39">
        <v>60.951900000000002</v>
      </c>
      <c r="W407" s="39">
        <v>66.402699999999996</v>
      </c>
      <c r="X407" s="39">
        <v>85.6845</v>
      </c>
      <c r="Y407" s="39">
        <v>36.221299999999999</v>
      </c>
      <c r="Z407" s="39">
        <v>38.142099999999999</v>
      </c>
      <c r="AA407" s="39">
        <v>39.9041</v>
      </c>
      <c r="AB407" s="39">
        <v>136.8596</v>
      </c>
      <c r="AC407" s="39">
        <v>66.409099999999995</v>
      </c>
      <c r="AD407" s="39">
        <v>32.611400000000003</v>
      </c>
      <c r="AE407" s="39">
        <v>57.85</v>
      </c>
      <c r="AF407" s="39">
        <v>61.615600000000001</v>
      </c>
      <c r="AG407" s="39">
        <v>20.884699999999999</v>
      </c>
      <c r="AH407" s="39">
        <v>166.6687</v>
      </c>
      <c r="AI407" s="39">
        <v>17.236799999999999</v>
      </c>
      <c r="AJ407" s="39">
        <v>8.3072999999999997</v>
      </c>
      <c r="AK407" s="39">
        <v>7.8475000000000001</v>
      </c>
      <c r="AL407" s="39">
        <v>15.858599999999999</v>
      </c>
      <c r="AM407" s="39">
        <v>196.30889999999999</v>
      </c>
      <c r="AN407" s="39">
        <v>827.27909999999997</v>
      </c>
      <c r="AO407" s="39">
        <v>251.8536</v>
      </c>
      <c r="AP407" s="39">
        <v>186.43299999999999</v>
      </c>
      <c r="AQ407" s="39">
        <v>238.7467</v>
      </c>
      <c r="AR407" s="39">
        <v>34.007399999999997</v>
      </c>
      <c r="AS407" s="39">
        <v>110.6259</v>
      </c>
      <c r="AT407" s="39">
        <v>28.6663</v>
      </c>
      <c r="AU407" s="39">
        <v>63.192300000000003</v>
      </c>
      <c r="AV407" s="39">
        <v>65.012900000000002</v>
      </c>
      <c r="AW407" s="39">
        <v>64.148899999999998</v>
      </c>
      <c r="AX407" s="39">
        <v>12.6563</v>
      </c>
      <c r="AY407" s="39">
        <v>87.676299999999998</v>
      </c>
    </row>
    <row r="408" spans="1:51" x14ac:dyDescent="0.25">
      <c r="A408" s="43">
        <v>42977</v>
      </c>
      <c r="B408" s="39">
        <v>3190.8533000000002</v>
      </c>
      <c r="C408" s="39">
        <v>84.148700000000005</v>
      </c>
      <c r="D408" s="39">
        <v>50.229300000000002</v>
      </c>
      <c r="E408" s="39">
        <v>301.46269999999998</v>
      </c>
      <c r="F408" s="39">
        <v>401.46249999999998</v>
      </c>
      <c r="G408" s="39">
        <v>53.431899999999999</v>
      </c>
      <c r="H408" s="39">
        <v>108.0252</v>
      </c>
      <c r="I408" s="39">
        <v>29.311499999999999</v>
      </c>
      <c r="J408" s="39">
        <v>32.178400000000003</v>
      </c>
      <c r="K408" s="39">
        <v>42.0199</v>
      </c>
      <c r="L408" s="39">
        <v>426.35629999999998</v>
      </c>
      <c r="M408" s="39">
        <v>50.532499999999999</v>
      </c>
      <c r="N408" s="39">
        <v>32.751300000000001</v>
      </c>
      <c r="O408" s="39">
        <v>114.9796</v>
      </c>
      <c r="P408" s="39">
        <v>42.777799999999999</v>
      </c>
      <c r="Q408" s="39">
        <v>16.778600000000001</v>
      </c>
      <c r="R408" s="39">
        <v>100.90470000000001</v>
      </c>
      <c r="S408" s="39">
        <v>65.387799999999999</v>
      </c>
      <c r="T408" s="39">
        <v>32.040300000000002</v>
      </c>
      <c r="U408" s="39">
        <v>22.597899999999999</v>
      </c>
      <c r="V408" s="39">
        <v>61.0336</v>
      </c>
      <c r="W408" s="39">
        <v>66.402699999999996</v>
      </c>
      <c r="X408" s="39">
        <v>86.345399999999998</v>
      </c>
      <c r="Y408" s="39">
        <v>36.487099999999998</v>
      </c>
      <c r="Z408" s="39">
        <v>37.671300000000002</v>
      </c>
      <c r="AA408" s="39">
        <v>39.711799999999997</v>
      </c>
      <c r="AB408" s="39">
        <v>138.28059999999999</v>
      </c>
      <c r="AC408" s="39">
        <v>68.061700000000002</v>
      </c>
      <c r="AD408" s="39">
        <v>32.509</v>
      </c>
      <c r="AE408" s="39">
        <v>56.26</v>
      </c>
      <c r="AF408" s="39">
        <v>61.533099999999997</v>
      </c>
      <c r="AG408" s="39">
        <v>20.884699999999999</v>
      </c>
      <c r="AH408" s="39">
        <v>166.8664</v>
      </c>
      <c r="AI408" s="39">
        <v>17.928000000000001</v>
      </c>
      <c r="AJ408" s="39">
        <v>8.2621000000000002</v>
      </c>
      <c r="AK408" s="39">
        <v>7.7968999999999999</v>
      </c>
      <c r="AL408" s="39">
        <v>15.858599999999999</v>
      </c>
      <c r="AM408" s="39">
        <v>198.79140000000001</v>
      </c>
      <c r="AN408" s="39">
        <v>821.09379999999999</v>
      </c>
      <c r="AO408" s="39">
        <v>248.9348</v>
      </c>
      <c r="AP408" s="39">
        <v>181.9134</v>
      </c>
      <c r="AQ408" s="39">
        <v>238.98220000000001</v>
      </c>
      <c r="AR408" s="39">
        <v>35.115400000000001</v>
      </c>
      <c r="AS408" s="39">
        <v>110.28449999999999</v>
      </c>
      <c r="AT408" s="39">
        <v>31.1706</v>
      </c>
      <c r="AU408" s="39">
        <v>63.585700000000003</v>
      </c>
      <c r="AV408" s="39">
        <v>65.168800000000005</v>
      </c>
      <c r="AW408" s="39">
        <v>66.044899999999998</v>
      </c>
      <c r="AX408" s="39">
        <v>12.6159</v>
      </c>
      <c r="AY408" s="39">
        <v>88.621600000000001</v>
      </c>
    </row>
    <row r="409" spans="1:51" x14ac:dyDescent="0.25">
      <c r="A409" s="43">
        <v>42978</v>
      </c>
      <c r="B409" s="39">
        <v>3189.4803000000002</v>
      </c>
      <c r="C409" s="39">
        <v>81.921000000000006</v>
      </c>
      <c r="D409" s="39">
        <v>51.243200000000002</v>
      </c>
      <c r="E409" s="39">
        <v>298.21420000000001</v>
      </c>
      <c r="F409" s="39">
        <v>393.49299999999999</v>
      </c>
      <c r="G409" s="39">
        <v>52.9268</v>
      </c>
      <c r="H409" s="39">
        <v>107.4714</v>
      </c>
      <c r="I409" s="39">
        <v>29.2529</v>
      </c>
      <c r="J409" s="39">
        <v>31.9421</v>
      </c>
      <c r="K409" s="39">
        <v>42.0199</v>
      </c>
      <c r="L409" s="39">
        <v>421.47300000000001</v>
      </c>
      <c r="M409" s="39">
        <v>50.461100000000002</v>
      </c>
      <c r="N409" s="39">
        <v>32.697299999999998</v>
      </c>
      <c r="O409" s="39">
        <v>115.6131</v>
      </c>
      <c r="P409" s="39">
        <v>42.879199999999997</v>
      </c>
      <c r="Q409" s="39">
        <v>16.778600000000001</v>
      </c>
      <c r="R409" s="39">
        <v>98.302599999999998</v>
      </c>
      <c r="S409" s="39">
        <v>64.912599999999998</v>
      </c>
      <c r="T409" s="39">
        <v>31.672000000000001</v>
      </c>
      <c r="U409" s="39">
        <v>22.7803</v>
      </c>
      <c r="V409" s="39">
        <v>63.484699999999997</v>
      </c>
      <c r="W409" s="39">
        <v>66.522999999999996</v>
      </c>
      <c r="X409" s="39">
        <v>85.448499999999996</v>
      </c>
      <c r="Y409" s="39">
        <v>37.212000000000003</v>
      </c>
      <c r="Z409" s="39">
        <v>38.142099999999999</v>
      </c>
      <c r="AA409" s="39">
        <v>39.519500000000001</v>
      </c>
      <c r="AB409" s="39">
        <v>139.10319999999999</v>
      </c>
      <c r="AC409" s="39">
        <v>67.633300000000006</v>
      </c>
      <c r="AD409" s="39">
        <v>33.972700000000003</v>
      </c>
      <c r="AE409" s="39">
        <v>58.29</v>
      </c>
      <c r="AF409" s="39">
        <v>60.790700000000001</v>
      </c>
      <c r="AG409" s="39">
        <v>20.979299999999999</v>
      </c>
      <c r="AH409" s="39">
        <v>166.07550000000001</v>
      </c>
      <c r="AI409" s="39">
        <v>17.712</v>
      </c>
      <c r="AJ409" s="39">
        <v>8.2319999999999993</v>
      </c>
      <c r="AK409" s="39">
        <v>7.7462999999999997</v>
      </c>
      <c r="AL409" s="39">
        <v>15.7277</v>
      </c>
      <c r="AM409" s="39">
        <v>196.8818</v>
      </c>
      <c r="AN409" s="39">
        <v>803.31119999999999</v>
      </c>
      <c r="AO409" s="39">
        <v>247.934</v>
      </c>
      <c r="AP409" s="39">
        <v>181.3484</v>
      </c>
      <c r="AQ409" s="39">
        <v>239.6885</v>
      </c>
      <c r="AR409" s="39">
        <v>35.590299999999999</v>
      </c>
      <c r="AS409" s="39">
        <v>109.7723</v>
      </c>
      <c r="AT409" s="39">
        <v>32.023099999999999</v>
      </c>
      <c r="AU409" s="39">
        <v>62.405299999999997</v>
      </c>
      <c r="AV409" s="39">
        <v>65.558599999999998</v>
      </c>
      <c r="AW409" s="39">
        <v>67.308999999999997</v>
      </c>
      <c r="AX409" s="39">
        <v>12.4541</v>
      </c>
      <c r="AY409" s="39">
        <v>88.700400000000002</v>
      </c>
    </row>
    <row r="410" spans="1:51" x14ac:dyDescent="0.25">
      <c r="A410" s="43">
        <v>42979</v>
      </c>
      <c r="B410" s="39">
        <v>3141.4252999999999</v>
      </c>
      <c r="C410" s="39">
        <v>82.927099999999996</v>
      </c>
      <c r="D410" s="39">
        <v>50.694000000000003</v>
      </c>
      <c r="E410" s="39">
        <v>299.5136</v>
      </c>
      <c r="F410" s="39">
        <v>392.82889999999998</v>
      </c>
      <c r="G410" s="39">
        <v>52.953400000000002</v>
      </c>
      <c r="H410" s="39">
        <v>107.5566</v>
      </c>
      <c r="I410" s="39">
        <v>29.077400000000001</v>
      </c>
      <c r="J410" s="39">
        <v>32.414700000000003</v>
      </c>
      <c r="K410" s="39">
        <v>42.619199999999999</v>
      </c>
      <c r="L410" s="39">
        <v>422.59989999999999</v>
      </c>
      <c r="M410" s="39">
        <v>52.247900000000001</v>
      </c>
      <c r="N410" s="39">
        <v>33.291800000000002</v>
      </c>
      <c r="O410" s="39">
        <v>115.50749999999999</v>
      </c>
      <c r="P410" s="39">
        <v>43.487900000000003</v>
      </c>
      <c r="Q410" s="39">
        <v>16.778600000000001</v>
      </c>
      <c r="R410" s="39">
        <v>97.242400000000004</v>
      </c>
      <c r="S410" s="39">
        <v>65.863</v>
      </c>
      <c r="T410" s="39">
        <v>32.040300000000002</v>
      </c>
      <c r="U410" s="39">
        <v>22.7803</v>
      </c>
      <c r="V410" s="39">
        <v>64.056600000000003</v>
      </c>
      <c r="W410" s="39">
        <v>66.944000000000003</v>
      </c>
      <c r="X410" s="39">
        <v>85.306799999999996</v>
      </c>
      <c r="Y410" s="39">
        <v>37.042900000000003</v>
      </c>
      <c r="Z410" s="39">
        <v>37.940300000000001</v>
      </c>
      <c r="AA410" s="39">
        <v>39.807899999999997</v>
      </c>
      <c r="AB410" s="39">
        <v>140.4494</v>
      </c>
      <c r="AC410" s="39">
        <v>67.7149</v>
      </c>
      <c r="AD410" s="39">
        <v>33.634900000000002</v>
      </c>
      <c r="AE410" s="39">
        <v>56.98</v>
      </c>
      <c r="AF410" s="39">
        <v>61.533099999999997</v>
      </c>
      <c r="AG410" s="39">
        <v>21.0976</v>
      </c>
      <c r="AH410" s="39">
        <v>165.48240000000001</v>
      </c>
      <c r="AI410" s="39">
        <v>18.511299999999999</v>
      </c>
      <c r="AJ410" s="39">
        <v>8.3223000000000003</v>
      </c>
      <c r="AK410" s="39">
        <v>7.7968999999999999</v>
      </c>
      <c r="AL410" s="39">
        <v>15.6754</v>
      </c>
      <c r="AM410" s="39">
        <v>194.97219999999999</v>
      </c>
      <c r="AN410" s="39">
        <v>811.81590000000006</v>
      </c>
      <c r="AO410" s="39">
        <v>246.43289999999999</v>
      </c>
      <c r="AP410" s="39">
        <v>178.1</v>
      </c>
      <c r="AQ410" s="39">
        <v>238.51130000000001</v>
      </c>
      <c r="AR410" s="39">
        <v>36.803899999999999</v>
      </c>
      <c r="AS410" s="39">
        <v>110.9674</v>
      </c>
      <c r="AT410" s="39">
        <v>34.154499999999999</v>
      </c>
      <c r="AU410" s="39">
        <v>61.460999999999999</v>
      </c>
      <c r="AV410" s="39">
        <v>66.494</v>
      </c>
      <c r="AW410" s="39">
        <v>69.441999999999993</v>
      </c>
      <c r="AX410" s="39">
        <v>12.4541</v>
      </c>
      <c r="AY410" s="39">
        <v>88.3065</v>
      </c>
    </row>
    <row r="411" spans="1:51" x14ac:dyDescent="0.25">
      <c r="A411" s="43">
        <v>42982</v>
      </c>
      <c r="B411" s="39">
        <v>3152.4092999999998</v>
      </c>
      <c r="C411" s="39">
        <v>81.346199999999996</v>
      </c>
      <c r="D411" s="39">
        <v>49.933599999999998</v>
      </c>
      <c r="E411" s="39">
        <v>298.21420000000001</v>
      </c>
      <c r="F411" s="39">
        <v>388.8442</v>
      </c>
      <c r="G411" s="39">
        <v>53.3521</v>
      </c>
      <c r="H411" s="39">
        <v>110.581</v>
      </c>
      <c r="I411" s="39">
        <v>28.901900000000001</v>
      </c>
      <c r="J411" s="39">
        <v>31.823899999999998</v>
      </c>
      <c r="K411" s="39">
        <v>42.719099999999997</v>
      </c>
      <c r="L411" s="39">
        <v>431.61540000000002</v>
      </c>
      <c r="M411" s="39">
        <v>53.320099999999996</v>
      </c>
      <c r="N411" s="39">
        <v>33.075600000000001</v>
      </c>
      <c r="O411" s="39">
        <v>115.2963</v>
      </c>
      <c r="P411" s="39">
        <v>44.062800000000003</v>
      </c>
      <c r="Q411" s="39">
        <v>16.778600000000001</v>
      </c>
      <c r="R411" s="39">
        <v>97.917100000000005</v>
      </c>
      <c r="S411" s="39">
        <v>65.0077</v>
      </c>
      <c r="T411" s="39">
        <v>29.991700000000002</v>
      </c>
      <c r="U411" s="39">
        <v>23.084299999999999</v>
      </c>
      <c r="V411" s="39">
        <v>66.262699999999995</v>
      </c>
      <c r="W411" s="39">
        <v>66.944000000000003</v>
      </c>
      <c r="X411" s="39">
        <v>84.362700000000004</v>
      </c>
      <c r="Y411" s="39">
        <v>37.5261</v>
      </c>
      <c r="Z411" s="39">
        <v>38.747599999999998</v>
      </c>
      <c r="AA411" s="39">
        <v>41.2502</v>
      </c>
      <c r="AB411" s="39">
        <v>143.59039999999999</v>
      </c>
      <c r="AC411" s="39">
        <v>68.877799999999993</v>
      </c>
      <c r="AD411" s="39">
        <v>33.757800000000003</v>
      </c>
      <c r="AE411" s="39">
        <v>55.59</v>
      </c>
      <c r="AF411" s="39">
        <v>62.192999999999998</v>
      </c>
      <c r="AG411" s="39">
        <v>21.381399999999999</v>
      </c>
      <c r="AH411" s="39">
        <v>165.68010000000001</v>
      </c>
      <c r="AI411" s="39">
        <v>18.662500000000001</v>
      </c>
      <c r="AJ411" s="39">
        <v>8.2621000000000002</v>
      </c>
      <c r="AK411" s="39">
        <v>7.6619000000000002</v>
      </c>
      <c r="AL411" s="39">
        <v>15.5707</v>
      </c>
      <c r="AM411" s="39">
        <v>196.30889999999999</v>
      </c>
      <c r="AN411" s="39">
        <v>813.74879999999996</v>
      </c>
      <c r="AO411" s="39">
        <v>246.84989999999999</v>
      </c>
      <c r="AP411" s="39">
        <v>173.7216</v>
      </c>
      <c r="AQ411" s="39">
        <v>238.2758</v>
      </c>
      <c r="AR411" s="39">
        <v>36.540100000000002</v>
      </c>
      <c r="AS411" s="39">
        <v>110.1138</v>
      </c>
      <c r="AT411" s="39">
        <v>33.195399999999999</v>
      </c>
      <c r="AU411" s="39">
        <v>61.618400000000001</v>
      </c>
      <c r="AV411" s="39">
        <v>66.4161</v>
      </c>
      <c r="AW411" s="39">
        <v>68.494</v>
      </c>
      <c r="AX411" s="39">
        <v>12.373200000000001</v>
      </c>
      <c r="AY411" s="39">
        <v>87.518699999999995</v>
      </c>
    </row>
    <row r="412" spans="1:51" x14ac:dyDescent="0.25">
      <c r="A412" s="43">
        <v>42983</v>
      </c>
      <c r="B412" s="39">
        <v>3262.2492999999999</v>
      </c>
      <c r="C412" s="39">
        <v>81.346199999999996</v>
      </c>
      <c r="D412" s="39">
        <v>50.863</v>
      </c>
      <c r="E412" s="39">
        <v>296.91469999999998</v>
      </c>
      <c r="F412" s="39">
        <v>393.82510000000002</v>
      </c>
      <c r="G412" s="39">
        <v>53.139499999999998</v>
      </c>
      <c r="H412" s="39">
        <v>109.8142</v>
      </c>
      <c r="I412" s="39">
        <v>29.018899999999999</v>
      </c>
      <c r="J412" s="39">
        <v>31.508900000000001</v>
      </c>
      <c r="K412" s="39">
        <v>42.552599999999998</v>
      </c>
      <c r="L412" s="39">
        <v>433.6814</v>
      </c>
      <c r="M412" s="39">
        <v>52.6053</v>
      </c>
      <c r="N412" s="39">
        <v>32.859400000000001</v>
      </c>
      <c r="O412" s="39">
        <v>115.4019</v>
      </c>
      <c r="P412" s="39">
        <v>44.434800000000003</v>
      </c>
      <c r="Q412" s="39">
        <v>16.778600000000001</v>
      </c>
      <c r="R412" s="39">
        <v>98.398899999999998</v>
      </c>
      <c r="S412" s="39">
        <v>65.387799999999999</v>
      </c>
      <c r="T412" s="39">
        <v>30.175899999999999</v>
      </c>
      <c r="U412" s="39">
        <v>23.286999999999999</v>
      </c>
      <c r="V412" s="39">
        <v>66.426100000000005</v>
      </c>
      <c r="W412" s="39">
        <v>67.786100000000005</v>
      </c>
      <c r="X412" s="39">
        <v>86.251000000000005</v>
      </c>
      <c r="Y412" s="39">
        <v>36.728700000000003</v>
      </c>
      <c r="Z412" s="39">
        <v>38.209400000000002</v>
      </c>
      <c r="AA412" s="39">
        <v>41.490600000000001</v>
      </c>
      <c r="AB412" s="39">
        <v>141.19730000000001</v>
      </c>
      <c r="AC412" s="39">
        <v>69.367400000000004</v>
      </c>
      <c r="AD412" s="39">
        <v>34.883699999999997</v>
      </c>
      <c r="AE412" s="39">
        <v>55.6</v>
      </c>
      <c r="AF412" s="39">
        <v>61.120699999999999</v>
      </c>
      <c r="AG412" s="39">
        <v>21.263100000000001</v>
      </c>
      <c r="AH412" s="39">
        <v>166.07550000000001</v>
      </c>
      <c r="AI412" s="39">
        <v>18.122499999999999</v>
      </c>
      <c r="AJ412" s="39">
        <v>8.2319999999999993</v>
      </c>
      <c r="AK412" s="39">
        <v>7.6955999999999998</v>
      </c>
      <c r="AL412" s="39">
        <v>15.5707</v>
      </c>
      <c r="AM412" s="39">
        <v>200.892</v>
      </c>
      <c r="AN412" s="39">
        <v>822.64020000000005</v>
      </c>
      <c r="AO412" s="39">
        <v>246.18270000000001</v>
      </c>
      <c r="AP412" s="39">
        <v>173.7216</v>
      </c>
      <c r="AQ412" s="39">
        <v>238.2758</v>
      </c>
      <c r="AR412" s="39">
        <v>36.408200000000001</v>
      </c>
      <c r="AS412" s="39">
        <v>109.7723</v>
      </c>
      <c r="AT412" s="39">
        <v>33.408499999999997</v>
      </c>
      <c r="AU412" s="39">
        <v>61.539700000000003</v>
      </c>
      <c r="AV412" s="39">
        <v>65.792500000000004</v>
      </c>
      <c r="AW412" s="39">
        <v>68.652000000000001</v>
      </c>
      <c r="AX412" s="39">
        <v>12.2721</v>
      </c>
      <c r="AY412" s="39">
        <v>87.361199999999997</v>
      </c>
    </row>
    <row r="413" spans="1:51" x14ac:dyDescent="0.25">
      <c r="A413" s="43">
        <v>42984</v>
      </c>
      <c r="B413" s="39">
        <v>3267.7413000000001</v>
      </c>
      <c r="C413" s="39">
        <v>80.268199999999993</v>
      </c>
      <c r="D413" s="39">
        <v>49.975900000000003</v>
      </c>
      <c r="E413" s="39">
        <v>298.8639</v>
      </c>
      <c r="F413" s="39">
        <v>389.84030000000001</v>
      </c>
      <c r="G413" s="39">
        <v>52.767299999999999</v>
      </c>
      <c r="H413" s="39">
        <v>110.4106</v>
      </c>
      <c r="I413" s="39">
        <v>28.9604</v>
      </c>
      <c r="J413" s="39">
        <v>31.587599999999998</v>
      </c>
      <c r="K413" s="39">
        <v>42.419400000000003</v>
      </c>
      <c r="L413" s="39">
        <v>434.43270000000001</v>
      </c>
      <c r="M413" s="39">
        <v>52.7483</v>
      </c>
      <c r="N413" s="39">
        <v>32.967500000000001</v>
      </c>
      <c r="O413" s="39">
        <v>114.4517</v>
      </c>
      <c r="P413" s="39">
        <v>44.164200000000001</v>
      </c>
      <c r="Q413" s="39">
        <v>16.778600000000001</v>
      </c>
      <c r="R413" s="39">
        <v>97.627899999999997</v>
      </c>
      <c r="S413" s="39">
        <v>65.672899999999998</v>
      </c>
      <c r="T413" s="39">
        <v>30.1068</v>
      </c>
      <c r="U413" s="39">
        <v>23.145099999999999</v>
      </c>
      <c r="V413" s="39">
        <v>65.690700000000007</v>
      </c>
      <c r="W413" s="39">
        <v>67.244799999999998</v>
      </c>
      <c r="X413" s="39">
        <v>84.409899999999993</v>
      </c>
      <c r="Y413" s="39">
        <v>36.366300000000003</v>
      </c>
      <c r="Z413" s="39">
        <v>38.747599999999998</v>
      </c>
      <c r="AA413" s="39">
        <v>41.586799999999997</v>
      </c>
      <c r="AB413" s="39">
        <v>140.52420000000001</v>
      </c>
      <c r="AC413" s="39">
        <v>68.755399999999995</v>
      </c>
      <c r="AD413" s="39">
        <v>34.648299999999999</v>
      </c>
      <c r="AE413" s="39">
        <v>55.38</v>
      </c>
      <c r="AF413" s="39">
        <v>60.130899999999997</v>
      </c>
      <c r="AG413" s="39">
        <v>21.334099999999999</v>
      </c>
      <c r="AH413" s="39">
        <v>164.88929999999999</v>
      </c>
      <c r="AI413" s="39">
        <v>18.122499999999999</v>
      </c>
      <c r="AJ413" s="39">
        <v>8.2470999999999997</v>
      </c>
      <c r="AK413" s="39">
        <v>7.6787000000000001</v>
      </c>
      <c r="AL413" s="39">
        <v>15.701599999999999</v>
      </c>
      <c r="AM413" s="39">
        <v>200.31909999999999</v>
      </c>
      <c r="AN413" s="39">
        <v>823.41330000000005</v>
      </c>
      <c r="AO413" s="39">
        <v>243.8477</v>
      </c>
      <c r="AP413" s="39">
        <v>171.88560000000001</v>
      </c>
      <c r="AQ413" s="39">
        <v>237.8049</v>
      </c>
      <c r="AR413" s="39">
        <v>35.9861</v>
      </c>
      <c r="AS413" s="39">
        <v>109.43089999999999</v>
      </c>
      <c r="AT413" s="39">
        <v>33.515099999999997</v>
      </c>
      <c r="AU413" s="39">
        <v>60.9101</v>
      </c>
      <c r="AV413" s="39">
        <v>65.792500000000004</v>
      </c>
      <c r="AW413" s="39">
        <v>69.126000000000005</v>
      </c>
      <c r="AX413" s="39">
        <v>12.292400000000001</v>
      </c>
      <c r="AY413" s="39">
        <v>87.124899999999997</v>
      </c>
    </row>
    <row r="414" spans="1:51" x14ac:dyDescent="0.25">
      <c r="A414" s="43">
        <v>42985</v>
      </c>
      <c r="B414" s="39">
        <v>3565.6824000000001</v>
      </c>
      <c r="C414" s="39">
        <v>81.346199999999996</v>
      </c>
      <c r="D414" s="39">
        <v>50.229300000000002</v>
      </c>
      <c r="E414" s="39">
        <v>297.56450000000001</v>
      </c>
      <c r="F414" s="39">
        <v>398.47390000000001</v>
      </c>
      <c r="G414" s="39">
        <v>52.767299999999999</v>
      </c>
      <c r="H414" s="39">
        <v>108.0252</v>
      </c>
      <c r="I414" s="39">
        <v>29.838000000000001</v>
      </c>
      <c r="J414" s="39">
        <v>31.4695</v>
      </c>
      <c r="K414" s="39">
        <v>41.686900000000001</v>
      </c>
      <c r="L414" s="39">
        <v>432.17880000000002</v>
      </c>
      <c r="M414" s="39">
        <v>52.033499999999997</v>
      </c>
      <c r="N414" s="39">
        <v>33.940300000000001</v>
      </c>
      <c r="O414" s="39">
        <v>114.02930000000001</v>
      </c>
      <c r="P414" s="39">
        <v>43.352699999999999</v>
      </c>
      <c r="Q414" s="39">
        <v>16.778600000000001</v>
      </c>
      <c r="R414" s="39">
        <v>100.1337</v>
      </c>
      <c r="S414" s="39">
        <v>65.863</v>
      </c>
      <c r="T414" s="39">
        <v>29.8766</v>
      </c>
      <c r="U414" s="39">
        <v>23.1248</v>
      </c>
      <c r="V414" s="39">
        <v>64.546899999999994</v>
      </c>
      <c r="W414" s="39">
        <v>66.703400000000002</v>
      </c>
      <c r="X414" s="39">
        <v>83.182400000000001</v>
      </c>
      <c r="Y414" s="39">
        <v>36.4146</v>
      </c>
      <c r="Z414" s="39">
        <v>37.940300000000001</v>
      </c>
      <c r="AA414" s="39">
        <v>40.865600000000001</v>
      </c>
      <c r="AB414" s="39">
        <v>141.5712</v>
      </c>
      <c r="AC414" s="39">
        <v>67.7149</v>
      </c>
      <c r="AD414" s="39">
        <v>34.853000000000002</v>
      </c>
      <c r="AE414" s="39">
        <v>55.41</v>
      </c>
      <c r="AF414" s="39">
        <v>59.800899999999999</v>
      </c>
      <c r="AG414" s="39">
        <v>21.073899999999998</v>
      </c>
      <c r="AH414" s="39">
        <v>164.0985</v>
      </c>
      <c r="AI414" s="39">
        <v>17.625599999999999</v>
      </c>
      <c r="AJ414" s="39">
        <v>8.2621000000000002</v>
      </c>
      <c r="AK414" s="39">
        <v>7.6449999999999996</v>
      </c>
      <c r="AL414" s="39">
        <v>15.5969</v>
      </c>
      <c r="AM414" s="39">
        <v>208.14850000000001</v>
      </c>
      <c r="AN414" s="39">
        <v>823.79989999999998</v>
      </c>
      <c r="AO414" s="39">
        <v>244.09780000000001</v>
      </c>
      <c r="AP414" s="39">
        <v>171.88560000000001</v>
      </c>
      <c r="AQ414" s="39">
        <v>238.2758</v>
      </c>
      <c r="AR414" s="39">
        <v>35.3001</v>
      </c>
      <c r="AS414" s="39">
        <v>109.2602</v>
      </c>
      <c r="AT414" s="39">
        <v>32.609299999999998</v>
      </c>
      <c r="AU414" s="39">
        <v>62.247900000000001</v>
      </c>
      <c r="AV414" s="39">
        <v>65.480699999999999</v>
      </c>
      <c r="AW414" s="39">
        <v>66.834999999999994</v>
      </c>
      <c r="AX414" s="39">
        <v>12.251899999999999</v>
      </c>
      <c r="AY414" s="39">
        <v>88.227699999999999</v>
      </c>
    </row>
    <row r="415" spans="1:51" x14ac:dyDescent="0.25">
      <c r="A415" s="43">
        <v>42986</v>
      </c>
      <c r="B415" s="39">
        <v>3540.9684000000002</v>
      </c>
      <c r="C415" s="39">
        <v>80.986900000000006</v>
      </c>
      <c r="D415" s="39">
        <v>51.4544</v>
      </c>
      <c r="E415" s="39">
        <v>296.91469999999998</v>
      </c>
      <c r="F415" s="39">
        <v>406.4434</v>
      </c>
      <c r="G415" s="39">
        <v>53.1661</v>
      </c>
      <c r="H415" s="39">
        <v>108.0252</v>
      </c>
      <c r="I415" s="39">
        <v>29.37</v>
      </c>
      <c r="J415" s="39">
        <v>31.863299999999999</v>
      </c>
      <c r="K415" s="39">
        <v>41.686900000000001</v>
      </c>
      <c r="L415" s="39">
        <v>428.42239999999998</v>
      </c>
      <c r="M415" s="39">
        <v>52.390900000000002</v>
      </c>
      <c r="N415" s="39">
        <v>33.994399999999999</v>
      </c>
      <c r="O415" s="39">
        <v>116.0354</v>
      </c>
      <c r="P415" s="39">
        <v>44.739100000000001</v>
      </c>
      <c r="Q415" s="39">
        <v>16.778600000000001</v>
      </c>
      <c r="R415" s="39">
        <v>99.651799999999994</v>
      </c>
      <c r="S415" s="39">
        <v>65.387799999999999</v>
      </c>
      <c r="T415" s="39">
        <v>30.843399999999999</v>
      </c>
      <c r="U415" s="39">
        <v>23.672000000000001</v>
      </c>
      <c r="V415" s="39">
        <v>64.546899999999994</v>
      </c>
      <c r="W415" s="39">
        <v>66.883899999999997</v>
      </c>
      <c r="X415" s="39">
        <v>83.324100000000001</v>
      </c>
      <c r="Y415" s="39">
        <v>36.124600000000001</v>
      </c>
      <c r="Z415" s="39">
        <v>37.738500000000002</v>
      </c>
      <c r="AA415" s="39">
        <v>40.817599999999999</v>
      </c>
      <c r="AB415" s="39">
        <v>143.96440000000001</v>
      </c>
      <c r="AC415" s="39">
        <v>69.040999999999997</v>
      </c>
      <c r="AD415" s="39">
        <v>34.2286</v>
      </c>
      <c r="AE415" s="39">
        <v>55.9</v>
      </c>
      <c r="AF415" s="39">
        <v>58.893599999999999</v>
      </c>
      <c r="AG415" s="39">
        <v>21.026599999999998</v>
      </c>
      <c r="AH415" s="39">
        <v>164.0985</v>
      </c>
      <c r="AI415" s="39">
        <v>17.3232</v>
      </c>
      <c r="AJ415" s="39">
        <v>8.2319999999999993</v>
      </c>
      <c r="AK415" s="39">
        <v>7.6112000000000002</v>
      </c>
      <c r="AL415" s="39">
        <v>15.5969</v>
      </c>
      <c r="AM415" s="39">
        <v>211.2039</v>
      </c>
      <c r="AN415" s="39">
        <v>816.45489999999995</v>
      </c>
      <c r="AO415" s="39">
        <v>243.68090000000001</v>
      </c>
      <c r="AP415" s="39">
        <v>171.17939999999999</v>
      </c>
      <c r="AQ415" s="39">
        <v>237.0986</v>
      </c>
      <c r="AR415" s="39">
        <v>35.563899999999997</v>
      </c>
      <c r="AS415" s="39">
        <v>108.57729999999999</v>
      </c>
      <c r="AT415" s="39">
        <v>32.2363</v>
      </c>
      <c r="AU415" s="39">
        <v>61.775799999999997</v>
      </c>
      <c r="AV415" s="39">
        <v>65.480699999999999</v>
      </c>
      <c r="AW415" s="39">
        <v>67.546000000000006</v>
      </c>
      <c r="AX415" s="39">
        <v>12.3126</v>
      </c>
      <c r="AY415" s="39">
        <v>87.282399999999996</v>
      </c>
    </row>
    <row r="416" spans="1:51" x14ac:dyDescent="0.25">
      <c r="A416" s="43">
        <v>42989</v>
      </c>
      <c r="B416" s="39">
        <v>3470.9454000000001</v>
      </c>
      <c r="C416" s="39">
        <v>80.052700000000002</v>
      </c>
      <c r="D416" s="39">
        <v>51.834600000000002</v>
      </c>
      <c r="E416" s="39">
        <v>298.21420000000001</v>
      </c>
      <c r="F416" s="39">
        <v>400.1343</v>
      </c>
      <c r="G416" s="39">
        <v>53.990099999999998</v>
      </c>
      <c r="H416" s="39">
        <v>104.873</v>
      </c>
      <c r="I416" s="39">
        <v>29.311499999999999</v>
      </c>
      <c r="J416" s="39">
        <v>31.626999999999999</v>
      </c>
      <c r="K416" s="39">
        <v>41.820099999999996</v>
      </c>
      <c r="L416" s="39">
        <v>424.10250000000002</v>
      </c>
      <c r="M416" s="39">
        <v>53.320099999999996</v>
      </c>
      <c r="N416" s="39">
        <v>34.534799999999997</v>
      </c>
      <c r="O416" s="39">
        <v>117.408</v>
      </c>
      <c r="P416" s="39">
        <v>44.840600000000002</v>
      </c>
      <c r="Q416" s="39">
        <v>16.778600000000001</v>
      </c>
      <c r="R416" s="39">
        <v>98.302599999999998</v>
      </c>
      <c r="S416" s="39">
        <v>66.718400000000003</v>
      </c>
      <c r="T416" s="39">
        <v>31.188600000000001</v>
      </c>
      <c r="U416" s="39">
        <v>23.307200000000002</v>
      </c>
      <c r="V416" s="39">
        <v>66.099299999999999</v>
      </c>
      <c r="W416" s="39">
        <v>66.883899999999997</v>
      </c>
      <c r="X416" s="39">
        <v>82.615899999999996</v>
      </c>
      <c r="Y416" s="39">
        <v>36.3904</v>
      </c>
      <c r="Z416" s="39">
        <v>38.007599999999996</v>
      </c>
      <c r="AA416" s="39">
        <v>42.548299999999998</v>
      </c>
      <c r="AB416" s="39">
        <v>143.14169999999999</v>
      </c>
      <c r="AC416" s="39">
        <v>69.918300000000002</v>
      </c>
      <c r="AD416" s="39">
        <v>35.722999999999999</v>
      </c>
      <c r="AE416" s="39">
        <v>57.29</v>
      </c>
      <c r="AF416" s="39">
        <v>59.470999999999997</v>
      </c>
      <c r="AG416" s="39">
        <v>21.073899999999998</v>
      </c>
      <c r="AH416" s="39">
        <v>164.69159999999999</v>
      </c>
      <c r="AI416" s="39">
        <v>17.236799999999999</v>
      </c>
      <c r="AJ416" s="39">
        <v>8.2170000000000005</v>
      </c>
      <c r="AK416" s="39">
        <v>7.6280999999999999</v>
      </c>
      <c r="AL416" s="39">
        <v>15.6492</v>
      </c>
      <c r="AM416" s="39">
        <v>208.14850000000001</v>
      </c>
      <c r="AN416" s="39">
        <v>831.53150000000005</v>
      </c>
      <c r="AO416" s="39">
        <v>245.2654</v>
      </c>
      <c r="AP416" s="39">
        <v>171.46180000000001</v>
      </c>
      <c r="AQ416" s="39">
        <v>237.334</v>
      </c>
      <c r="AR416" s="39">
        <v>36.856699999999996</v>
      </c>
      <c r="AS416" s="39">
        <v>108.0651</v>
      </c>
      <c r="AT416" s="39">
        <v>32.449399999999997</v>
      </c>
      <c r="AU416" s="39">
        <v>61.224899999999998</v>
      </c>
      <c r="AV416" s="39">
        <v>66.104299999999995</v>
      </c>
      <c r="AW416" s="39">
        <v>69.126000000000005</v>
      </c>
      <c r="AX416" s="39">
        <v>12.251899999999999</v>
      </c>
      <c r="AY416" s="39">
        <v>87.597499999999997</v>
      </c>
    </row>
    <row r="417" spans="1:51" x14ac:dyDescent="0.25">
      <c r="A417" s="43">
        <v>42990</v>
      </c>
      <c r="B417" s="39">
        <v>3468.1994</v>
      </c>
      <c r="C417" s="39">
        <v>79.046599999999998</v>
      </c>
      <c r="D417" s="39">
        <v>50.694000000000003</v>
      </c>
      <c r="E417" s="39">
        <v>298.8639</v>
      </c>
      <c r="F417" s="39">
        <v>394.15710000000001</v>
      </c>
      <c r="G417" s="39">
        <v>55.1066</v>
      </c>
      <c r="H417" s="39">
        <v>102.27460000000001</v>
      </c>
      <c r="I417" s="39">
        <v>29.135899999999999</v>
      </c>
      <c r="J417" s="39">
        <v>32.178400000000003</v>
      </c>
      <c r="K417" s="39">
        <v>42.419400000000003</v>
      </c>
      <c r="L417" s="39">
        <v>429.7371</v>
      </c>
      <c r="M417" s="39">
        <v>52.390900000000002</v>
      </c>
      <c r="N417" s="39">
        <v>34.264600000000002</v>
      </c>
      <c r="O417" s="39">
        <v>116.66889999999999</v>
      </c>
      <c r="P417" s="39">
        <v>44.942</v>
      </c>
      <c r="Q417" s="39">
        <v>16.778600000000001</v>
      </c>
      <c r="R417" s="39">
        <v>97.820700000000002</v>
      </c>
      <c r="S417" s="39">
        <v>65.863</v>
      </c>
      <c r="T417" s="39">
        <v>31.073499999999999</v>
      </c>
      <c r="U417" s="39">
        <v>22.76</v>
      </c>
      <c r="V417" s="39">
        <v>65.854100000000003</v>
      </c>
      <c r="W417" s="39">
        <v>66.703400000000002</v>
      </c>
      <c r="X417" s="39">
        <v>81.860600000000005</v>
      </c>
      <c r="Y417" s="39">
        <v>36.680399999999999</v>
      </c>
      <c r="Z417" s="39">
        <v>37.671300000000002</v>
      </c>
      <c r="AA417" s="39">
        <v>42.932899999999997</v>
      </c>
      <c r="AB417" s="39">
        <v>139.0284</v>
      </c>
      <c r="AC417" s="39">
        <v>69.367400000000004</v>
      </c>
      <c r="AD417" s="39">
        <v>35.139600000000002</v>
      </c>
      <c r="AE417" s="39">
        <v>55.31</v>
      </c>
      <c r="AF417" s="39">
        <v>58.893599999999999</v>
      </c>
      <c r="AG417" s="39">
        <v>20.9084</v>
      </c>
      <c r="AH417" s="39">
        <v>164.69159999999999</v>
      </c>
      <c r="AI417" s="39">
        <v>17.366399999999999</v>
      </c>
      <c r="AJ417" s="39">
        <v>8.2170000000000005</v>
      </c>
      <c r="AK417" s="39">
        <v>7.5606</v>
      </c>
      <c r="AL417" s="39">
        <v>15.5969</v>
      </c>
      <c r="AM417" s="39">
        <v>204.52029999999999</v>
      </c>
      <c r="AN417" s="39">
        <v>870.96249999999998</v>
      </c>
      <c r="AO417" s="39">
        <v>249.10159999999999</v>
      </c>
      <c r="AP417" s="39">
        <v>167.93090000000001</v>
      </c>
      <c r="AQ417" s="39">
        <v>237.334</v>
      </c>
      <c r="AR417" s="39">
        <v>36.434600000000003</v>
      </c>
      <c r="AS417" s="39">
        <v>107.553</v>
      </c>
      <c r="AT417" s="39">
        <v>32.0764</v>
      </c>
      <c r="AU417" s="39">
        <v>61.382300000000001</v>
      </c>
      <c r="AV417" s="39">
        <v>66.260199999999998</v>
      </c>
      <c r="AW417" s="39">
        <v>69.363</v>
      </c>
      <c r="AX417" s="39">
        <v>12.2721</v>
      </c>
      <c r="AY417" s="39">
        <v>87.046099999999996</v>
      </c>
    </row>
    <row r="418" spans="1:51" x14ac:dyDescent="0.25">
      <c r="A418" s="43">
        <v>42991</v>
      </c>
      <c r="B418" s="39">
        <v>3536.8494000000001</v>
      </c>
      <c r="C418" s="39">
        <v>79.334100000000007</v>
      </c>
      <c r="D418" s="39">
        <v>50.356099999999998</v>
      </c>
      <c r="E418" s="39">
        <v>298.21420000000001</v>
      </c>
      <c r="F418" s="39">
        <v>393.49299999999999</v>
      </c>
      <c r="G418" s="39">
        <v>54.282499999999999</v>
      </c>
      <c r="H418" s="39">
        <v>102.4876</v>
      </c>
      <c r="I418" s="39">
        <v>29.311499999999999</v>
      </c>
      <c r="J418" s="39">
        <v>32.9268</v>
      </c>
      <c r="K418" s="39">
        <v>42.419400000000003</v>
      </c>
      <c r="L418" s="39">
        <v>431.99099999999999</v>
      </c>
      <c r="M418" s="39">
        <v>52.819699999999997</v>
      </c>
      <c r="N418" s="39">
        <v>34.588900000000002</v>
      </c>
      <c r="O418" s="39">
        <v>117.0912</v>
      </c>
      <c r="P418" s="39">
        <v>45.719799999999999</v>
      </c>
      <c r="Q418" s="39">
        <v>16.778600000000001</v>
      </c>
      <c r="R418" s="39">
        <v>97.917100000000005</v>
      </c>
      <c r="S418" s="39">
        <v>65.863</v>
      </c>
      <c r="T418" s="39">
        <v>31.579899999999999</v>
      </c>
      <c r="U418" s="39">
        <v>22.9221</v>
      </c>
      <c r="V418" s="39">
        <v>66.017600000000002</v>
      </c>
      <c r="W418" s="39">
        <v>66.402699999999996</v>
      </c>
      <c r="X418" s="39">
        <v>82.852000000000004</v>
      </c>
      <c r="Y418" s="39">
        <v>36.462899999999998</v>
      </c>
      <c r="Z418" s="39">
        <v>38.007599999999996</v>
      </c>
      <c r="AA418" s="39">
        <v>42.356000000000002</v>
      </c>
      <c r="AB418" s="39">
        <v>139.32759999999999</v>
      </c>
      <c r="AC418" s="39">
        <v>69.775499999999994</v>
      </c>
      <c r="AD418" s="39">
        <v>35.211300000000001</v>
      </c>
      <c r="AE418" s="39">
        <v>55.7</v>
      </c>
      <c r="AF418" s="39">
        <v>59.223500000000001</v>
      </c>
      <c r="AG418" s="39">
        <v>21.026599999999998</v>
      </c>
      <c r="AH418" s="39">
        <v>163.9007</v>
      </c>
      <c r="AI418" s="39">
        <v>17.388000000000002</v>
      </c>
      <c r="AJ418" s="39">
        <v>8.1868999999999996</v>
      </c>
      <c r="AK418" s="39">
        <v>7.5606</v>
      </c>
      <c r="AL418" s="39">
        <v>15.5969</v>
      </c>
      <c r="AM418" s="39">
        <v>204.90219999999999</v>
      </c>
      <c r="AN418" s="39">
        <v>857.81880000000001</v>
      </c>
      <c r="AO418" s="39">
        <v>245.51560000000001</v>
      </c>
      <c r="AP418" s="39">
        <v>168.21340000000001</v>
      </c>
      <c r="AQ418" s="39">
        <v>237.0986</v>
      </c>
      <c r="AR418" s="39">
        <v>36.460999999999999</v>
      </c>
      <c r="AS418" s="39">
        <v>108.4066</v>
      </c>
      <c r="AT418" s="39">
        <v>32.929000000000002</v>
      </c>
      <c r="AU418" s="39">
        <v>61.224899999999998</v>
      </c>
      <c r="AV418" s="39">
        <v>67.273600000000002</v>
      </c>
      <c r="AW418" s="39">
        <v>69.599999999999994</v>
      </c>
      <c r="AX418" s="39">
        <v>12.251899999999999</v>
      </c>
      <c r="AY418" s="39">
        <v>87.124899999999997</v>
      </c>
    </row>
    <row r="419" spans="1:51" x14ac:dyDescent="0.25">
      <c r="A419" s="43">
        <v>42992</v>
      </c>
      <c r="B419" s="39">
        <v>3783.9895000000001</v>
      </c>
      <c r="C419" s="39">
        <v>79.765199999999993</v>
      </c>
      <c r="D419" s="39">
        <v>50.778500000000001</v>
      </c>
      <c r="E419" s="39">
        <v>298.8639</v>
      </c>
      <c r="F419" s="39">
        <v>402.45870000000002</v>
      </c>
      <c r="G419" s="39">
        <v>54.1496</v>
      </c>
      <c r="H419" s="39">
        <v>104.9156</v>
      </c>
      <c r="I419" s="39">
        <v>29.545500000000001</v>
      </c>
      <c r="J419" s="39">
        <v>34.305300000000003</v>
      </c>
      <c r="K419" s="39">
        <v>42.8523</v>
      </c>
      <c r="L419" s="39">
        <v>431.99099999999999</v>
      </c>
      <c r="M419" s="39">
        <v>51.676099999999998</v>
      </c>
      <c r="N419" s="39">
        <v>37.0749</v>
      </c>
      <c r="O419" s="39">
        <v>116.5633</v>
      </c>
      <c r="P419" s="39">
        <v>44.942</v>
      </c>
      <c r="Q419" s="39">
        <v>16.778600000000001</v>
      </c>
      <c r="R419" s="39">
        <v>99.266300000000001</v>
      </c>
      <c r="S419" s="39">
        <v>65.387799999999999</v>
      </c>
      <c r="T419" s="39">
        <v>32.109299999999998</v>
      </c>
      <c r="U419" s="39">
        <v>22.841100000000001</v>
      </c>
      <c r="V419" s="39">
        <v>64.465199999999996</v>
      </c>
      <c r="W419" s="39">
        <v>66.041799999999995</v>
      </c>
      <c r="X419" s="39">
        <v>84.834800000000001</v>
      </c>
      <c r="Y419" s="39">
        <v>36.2455</v>
      </c>
      <c r="Z419" s="39">
        <v>38.613</v>
      </c>
      <c r="AA419" s="39">
        <v>42.259900000000002</v>
      </c>
      <c r="AB419" s="39">
        <v>138.3554</v>
      </c>
      <c r="AC419" s="39">
        <v>69.591899999999995</v>
      </c>
      <c r="AD419" s="39">
        <v>34.341200000000001</v>
      </c>
      <c r="AE419" s="39">
        <v>55.83</v>
      </c>
      <c r="AF419" s="39">
        <v>59.635899999999999</v>
      </c>
      <c r="AG419" s="39">
        <v>21.428699999999999</v>
      </c>
      <c r="AH419" s="39">
        <v>162.91220000000001</v>
      </c>
      <c r="AI419" s="39">
        <v>16.761600000000001</v>
      </c>
      <c r="AJ419" s="39">
        <v>8.1568000000000005</v>
      </c>
      <c r="AK419" s="39">
        <v>7.5606</v>
      </c>
      <c r="AL419" s="39">
        <v>15.5707</v>
      </c>
      <c r="AM419" s="39">
        <v>216.16890000000001</v>
      </c>
      <c r="AN419" s="39">
        <v>848.54089999999997</v>
      </c>
      <c r="AO419" s="39">
        <v>242.26310000000001</v>
      </c>
      <c r="AP419" s="39">
        <v>170.33189999999999</v>
      </c>
      <c r="AQ419" s="39">
        <v>236.8631</v>
      </c>
      <c r="AR419" s="39">
        <v>35.563899999999997</v>
      </c>
      <c r="AS419" s="39">
        <v>107.553</v>
      </c>
      <c r="AT419" s="39">
        <v>32.183</v>
      </c>
      <c r="AU419" s="39">
        <v>62.247900000000001</v>
      </c>
      <c r="AV419" s="39">
        <v>66.4161</v>
      </c>
      <c r="AW419" s="39">
        <v>67.308999999999997</v>
      </c>
      <c r="AX419" s="39">
        <v>12.1913</v>
      </c>
      <c r="AY419" s="39">
        <v>87.755099999999999</v>
      </c>
    </row>
    <row r="420" spans="1:51" x14ac:dyDescent="0.25">
      <c r="A420" s="43">
        <v>42993</v>
      </c>
      <c r="B420" s="39">
        <v>4022.8915999999999</v>
      </c>
      <c r="C420" s="39">
        <v>82.495900000000006</v>
      </c>
      <c r="D420" s="39">
        <v>50.820799999999998</v>
      </c>
      <c r="E420" s="39">
        <v>299.5136</v>
      </c>
      <c r="F420" s="39">
        <v>409.43200000000002</v>
      </c>
      <c r="G420" s="39">
        <v>54.0167</v>
      </c>
      <c r="H420" s="39">
        <v>104.2766</v>
      </c>
      <c r="I420" s="39">
        <v>29.779499999999999</v>
      </c>
      <c r="J420" s="39">
        <v>33.241799999999998</v>
      </c>
      <c r="K420" s="39">
        <v>42.585900000000002</v>
      </c>
      <c r="L420" s="39">
        <v>437.81349999999998</v>
      </c>
      <c r="M420" s="39">
        <v>49.674900000000001</v>
      </c>
      <c r="N420" s="39">
        <v>37.561399999999999</v>
      </c>
      <c r="O420" s="39">
        <v>117.30240000000001</v>
      </c>
      <c r="P420" s="39">
        <v>46.666699999999999</v>
      </c>
      <c r="Q420" s="39">
        <v>16.778600000000001</v>
      </c>
      <c r="R420" s="39">
        <v>102.0612</v>
      </c>
      <c r="S420" s="39">
        <v>65.672899999999998</v>
      </c>
      <c r="T420" s="39">
        <v>31.2577</v>
      </c>
      <c r="U420" s="39">
        <v>22.8613</v>
      </c>
      <c r="V420" s="39">
        <v>64.465199999999996</v>
      </c>
      <c r="W420" s="39">
        <v>65.741100000000003</v>
      </c>
      <c r="X420" s="39">
        <v>83.135199999999998</v>
      </c>
      <c r="Y420" s="39">
        <v>36.4146</v>
      </c>
      <c r="Z420" s="39">
        <v>38.747599999999998</v>
      </c>
      <c r="AA420" s="39">
        <v>42.788699999999999</v>
      </c>
      <c r="AB420" s="39">
        <v>135.43870000000001</v>
      </c>
      <c r="AC420" s="39">
        <v>70.081500000000005</v>
      </c>
      <c r="AD420" s="39">
        <v>34.5152</v>
      </c>
      <c r="AE420" s="39">
        <v>56.1</v>
      </c>
      <c r="AF420" s="39">
        <v>58.893599999999999</v>
      </c>
      <c r="AG420" s="39">
        <v>20.9557</v>
      </c>
      <c r="AH420" s="39">
        <v>162.71449999999999</v>
      </c>
      <c r="AI420" s="39">
        <v>15.984</v>
      </c>
      <c r="AJ420" s="39">
        <v>8.1719000000000008</v>
      </c>
      <c r="AK420" s="39">
        <v>7.5437000000000003</v>
      </c>
      <c r="AL420" s="39">
        <v>15.4922</v>
      </c>
      <c r="AM420" s="39">
        <v>222.47069999999999</v>
      </c>
      <c r="AN420" s="39">
        <v>851.6336</v>
      </c>
      <c r="AO420" s="39">
        <v>242.34649999999999</v>
      </c>
      <c r="AP420" s="39">
        <v>170.19069999999999</v>
      </c>
      <c r="AQ420" s="39">
        <v>237.8049</v>
      </c>
      <c r="AR420" s="39">
        <v>34.060099999999998</v>
      </c>
      <c r="AS420" s="39">
        <v>107.72369999999999</v>
      </c>
      <c r="AT420" s="39">
        <v>29.359000000000002</v>
      </c>
      <c r="AU420" s="39">
        <v>63.192300000000003</v>
      </c>
      <c r="AV420" s="39">
        <v>66.104299999999995</v>
      </c>
      <c r="AW420" s="39">
        <v>64.069900000000004</v>
      </c>
      <c r="AX420" s="39">
        <v>12.171099999999999</v>
      </c>
      <c r="AY420" s="39">
        <v>88.621600000000001</v>
      </c>
    </row>
    <row r="421" spans="1:51" x14ac:dyDescent="0.25">
      <c r="A421" s="43">
        <v>42996</v>
      </c>
      <c r="B421" s="39">
        <v>3849.8935000000001</v>
      </c>
      <c r="C421" s="39">
        <v>82.064800000000005</v>
      </c>
      <c r="D421" s="39">
        <v>50.018099999999997</v>
      </c>
      <c r="E421" s="39">
        <v>300.16329999999999</v>
      </c>
      <c r="F421" s="39">
        <v>413.41669999999999</v>
      </c>
      <c r="G421" s="39">
        <v>55.638300000000001</v>
      </c>
      <c r="H421" s="39">
        <v>105.12860000000001</v>
      </c>
      <c r="I421" s="39">
        <v>30.013500000000001</v>
      </c>
      <c r="J421" s="39">
        <v>33.6751</v>
      </c>
      <c r="K421" s="39">
        <v>42.4527</v>
      </c>
      <c r="L421" s="39">
        <v>438.75259999999997</v>
      </c>
      <c r="M421" s="39">
        <v>50.175199999999997</v>
      </c>
      <c r="N421" s="39">
        <v>37.723500000000001</v>
      </c>
      <c r="O421" s="39">
        <v>117.5136</v>
      </c>
      <c r="P421" s="39">
        <v>46.429900000000004</v>
      </c>
      <c r="Q421" s="39">
        <v>16.778600000000001</v>
      </c>
      <c r="R421" s="39">
        <v>102.5431</v>
      </c>
      <c r="S421" s="39">
        <v>65.482900000000001</v>
      </c>
      <c r="T421" s="39">
        <v>32.017200000000003</v>
      </c>
      <c r="U421" s="39">
        <v>22.9221</v>
      </c>
      <c r="V421" s="39">
        <v>66.344399999999993</v>
      </c>
      <c r="W421" s="39">
        <v>65.921499999999995</v>
      </c>
      <c r="X421" s="39">
        <v>83.135199999999998</v>
      </c>
      <c r="Y421" s="39">
        <v>36.487099999999998</v>
      </c>
      <c r="Z421" s="39">
        <v>38.613</v>
      </c>
      <c r="AA421" s="39">
        <v>43.221400000000003</v>
      </c>
      <c r="AB421" s="39">
        <v>140.07550000000001</v>
      </c>
      <c r="AC421" s="39">
        <v>69.2654</v>
      </c>
      <c r="AD421" s="39">
        <v>34.505000000000003</v>
      </c>
      <c r="AE421" s="39">
        <v>55.78</v>
      </c>
      <c r="AF421" s="39">
        <v>58.646099999999997</v>
      </c>
      <c r="AG421" s="39">
        <v>20.884699999999999</v>
      </c>
      <c r="AH421" s="39">
        <v>163.10990000000001</v>
      </c>
      <c r="AI421" s="39">
        <v>15.9192</v>
      </c>
      <c r="AJ421" s="39">
        <v>8.202</v>
      </c>
      <c r="AK421" s="39">
        <v>7.5437000000000003</v>
      </c>
      <c r="AL421" s="39">
        <v>15.5184</v>
      </c>
      <c r="AM421" s="39">
        <v>218.6514</v>
      </c>
      <c r="AN421" s="39">
        <v>889.9049</v>
      </c>
      <c r="AO421" s="39">
        <v>246.84989999999999</v>
      </c>
      <c r="AP421" s="39">
        <v>171.74430000000001</v>
      </c>
      <c r="AQ421" s="39">
        <v>237.334</v>
      </c>
      <c r="AR421" s="39">
        <v>34.112900000000003</v>
      </c>
      <c r="AS421" s="39">
        <v>107.3823</v>
      </c>
      <c r="AT421" s="39">
        <v>28.986000000000001</v>
      </c>
      <c r="AU421" s="39">
        <v>63.507100000000001</v>
      </c>
      <c r="AV421" s="39">
        <v>66.650000000000006</v>
      </c>
      <c r="AW421" s="39">
        <v>64.701899999999995</v>
      </c>
      <c r="AX421" s="39">
        <v>12.251899999999999</v>
      </c>
      <c r="AY421" s="39">
        <v>88.463999999999999</v>
      </c>
    </row>
    <row r="422" spans="1:51" x14ac:dyDescent="0.25">
      <c r="A422" s="43">
        <v>42997</v>
      </c>
      <c r="B422" s="39">
        <v>3950.1226000000001</v>
      </c>
      <c r="C422" s="39">
        <v>84.292400000000001</v>
      </c>
      <c r="D422" s="39">
        <v>49.8491</v>
      </c>
      <c r="E422" s="39">
        <v>297.56450000000001</v>
      </c>
      <c r="F422" s="39">
        <v>431.01600000000002</v>
      </c>
      <c r="G422" s="39">
        <v>55.664900000000003</v>
      </c>
      <c r="H422" s="39">
        <v>103.2543</v>
      </c>
      <c r="I422" s="39">
        <v>32.997300000000003</v>
      </c>
      <c r="J422" s="39">
        <v>32.808599999999998</v>
      </c>
      <c r="K422" s="39">
        <v>42.0199</v>
      </c>
      <c r="L422" s="39">
        <v>436.3109</v>
      </c>
      <c r="M422" s="39">
        <v>49.817799999999998</v>
      </c>
      <c r="N422" s="39">
        <v>38.155799999999999</v>
      </c>
      <c r="O422" s="39">
        <v>117.408</v>
      </c>
      <c r="P422" s="39">
        <v>45.550699999999999</v>
      </c>
      <c r="Q422" s="39">
        <v>16.778600000000001</v>
      </c>
      <c r="R422" s="39">
        <v>102.3503</v>
      </c>
      <c r="S422" s="39">
        <v>65.102699999999999</v>
      </c>
      <c r="T422" s="39">
        <v>31.695</v>
      </c>
      <c r="U422" s="39">
        <v>22.7803</v>
      </c>
      <c r="V422" s="39">
        <v>66.589500000000001</v>
      </c>
      <c r="W422" s="39">
        <v>66.402699999999996</v>
      </c>
      <c r="X422" s="39">
        <v>81.954999999999998</v>
      </c>
      <c r="Y422" s="39">
        <v>37.018700000000003</v>
      </c>
      <c r="Z422" s="39">
        <v>38.209400000000002</v>
      </c>
      <c r="AA422" s="39">
        <v>42.356000000000002</v>
      </c>
      <c r="AB422" s="39">
        <v>137.38310000000001</v>
      </c>
      <c r="AC422" s="39">
        <v>69.224599999999995</v>
      </c>
      <c r="AD422" s="39">
        <v>33.808900000000001</v>
      </c>
      <c r="AE422" s="39">
        <v>54.98</v>
      </c>
      <c r="AF422" s="39">
        <v>58.398699999999998</v>
      </c>
      <c r="AG422" s="39">
        <v>20.600899999999999</v>
      </c>
      <c r="AH422" s="39">
        <v>163.10990000000001</v>
      </c>
      <c r="AI422" s="39">
        <v>15.897600000000001</v>
      </c>
      <c r="AJ422" s="39">
        <v>8.1568000000000005</v>
      </c>
      <c r="AK422" s="39">
        <v>7.51</v>
      </c>
      <c r="AL422" s="39">
        <v>15.5707</v>
      </c>
      <c r="AM422" s="39">
        <v>221.32490000000001</v>
      </c>
      <c r="AN422" s="39">
        <v>892.99749999999995</v>
      </c>
      <c r="AO422" s="39">
        <v>244.18119999999999</v>
      </c>
      <c r="AP422" s="39">
        <v>172.02680000000001</v>
      </c>
      <c r="AQ422" s="39">
        <v>239.92400000000001</v>
      </c>
      <c r="AR422" s="39">
        <v>34.165700000000001</v>
      </c>
      <c r="AS422" s="39">
        <v>107.2115</v>
      </c>
      <c r="AT422" s="39">
        <v>28.506499999999999</v>
      </c>
      <c r="AU422" s="39">
        <v>65.081000000000003</v>
      </c>
      <c r="AV422" s="39">
        <v>65.948400000000007</v>
      </c>
      <c r="AW422" s="39">
        <v>64.701899999999995</v>
      </c>
      <c r="AX422" s="39">
        <v>12.1913</v>
      </c>
      <c r="AY422" s="39">
        <v>89.645700000000005</v>
      </c>
    </row>
    <row r="423" spans="1:51" x14ac:dyDescent="0.25">
      <c r="A423" s="43">
        <v>42998</v>
      </c>
      <c r="B423" s="39">
        <v>3944.6306</v>
      </c>
      <c r="C423" s="39">
        <v>84.9392</v>
      </c>
      <c r="D423" s="39">
        <v>49.595700000000001</v>
      </c>
      <c r="E423" s="39">
        <v>296.26499999999999</v>
      </c>
      <c r="F423" s="39">
        <v>436.32900000000001</v>
      </c>
      <c r="G423" s="39">
        <v>56.887700000000002</v>
      </c>
      <c r="H423" s="39">
        <v>104.2766</v>
      </c>
      <c r="I423" s="39">
        <v>32.587800000000001</v>
      </c>
      <c r="J423" s="39">
        <v>32.8874</v>
      </c>
      <c r="K423" s="39">
        <v>42.053199999999997</v>
      </c>
      <c r="L423" s="39">
        <v>442.88470000000001</v>
      </c>
      <c r="M423" s="39">
        <v>50.747</v>
      </c>
      <c r="N423" s="39">
        <v>37.020899999999997</v>
      </c>
      <c r="O423" s="39">
        <v>117.408</v>
      </c>
      <c r="P423" s="39">
        <v>45.990299999999998</v>
      </c>
      <c r="Q423" s="39">
        <v>16.778600000000001</v>
      </c>
      <c r="R423" s="39">
        <v>101.1938</v>
      </c>
      <c r="S423" s="39">
        <v>65.197699999999998</v>
      </c>
      <c r="T423" s="39">
        <v>31.533899999999999</v>
      </c>
      <c r="U423" s="39">
        <v>22.982900000000001</v>
      </c>
      <c r="V423" s="39">
        <v>68.795500000000004</v>
      </c>
      <c r="W423" s="39">
        <v>66.402699999999996</v>
      </c>
      <c r="X423" s="39">
        <v>82.096599999999995</v>
      </c>
      <c r="Y423" s="39">
        <v>37.260300000000001</v>
      </c>
      <c r="Z423" s="39">
        <v>38.0749</v>
      </c>
      <c r="AA423" s="39">
        <v>41.971400000000003</v>
      </c>
      <c r="AB423" s="39">
        <v>142.76779999999999</v>
      </c>
      <c r="AC423" s="39">
        <v>69.387799999999999</v>
      </c>
      <c r="AD423" s="39">
        <v>33.880600000000001</v>
      </c>
      <c r="AE423" s="39">
        <v>55.56</v>
      </c>
      <c r="AF423" s="39">
        <v>58.646099999999997</v>
      </c>
      <c r="AG423" s="39">
        <v>20.813800000000001</v>
      </c>
      <c r="AH423" s="39">
        <v>163.10990000000001</v>
      </c>
      <c r="AI423" s="39">
        <v>16.0488</v>
      </c>
      <c r="AJ423" s="39">
        <v>8.1568000000000005</v>
      </c>
      <c r="AK423" s="39">
        <v>7.5269000000000004</v>
      </c>
      <c r="AL423" s="39">
        <v>15.5175</v>
      </c>
      <c r="AM423" s="39">
        <v>215.59610000000001</v>
      </c>
      <c r="AN423" s="39">
        <v>918.89829999999995</v>
      </c>
      <c r="AO423" s="39">
        <v>243.76429999999999</v>
      </c>
      <c r="AP423" s="39">
        <v>168.6371</v>
      </c>
      <c r="AQ423" s="39">
        <v>238.98220000000001</v>
      </c>
      <c r="AR423" s="39">
        <v>35.0627</v>
      </c>
      <c r="AS423" s="39">
        <v>107.8944</v>
      </c>
      <c r="AT423" s="39">
        <v>29.359000000000002</v>
      </c>
      <c r="AU423" s="39">
        <v>65.474400000000003</v>
      </c>
      <c r="AV423" s="39">
        <v>66.494</v>
      </c>
      <c r="AW423" s="39">
        <v>66.044899999999998</v>
      </c>
      <c r="AX423" s="39">
        <v>12.171099999999999</v>
      </c>
      <c r="AY423" s="39">
        <v>91.378699999999995</v>
      </c>
    </row>
    <row r="424" spans="1:51" x14ac:dyDescent="0.25">
      <c r="A424" s="43">
        <v>42999</v>
      </c>
      <c r="B424" s="39">
        <v>3899.3216000000002</v>
      </c>
      <c r="C424" s="39">
        <v>80.843100000000007</v>
      </c>
      <c r="D424" s="39">
        <v>49.468899999999998</v>
      </c>
      <c r="E424" s="39">
        <v>294.3159</v>
      </c>
      <c r="F424" s="39">
        <v>422.38240000000002</v>
      </c>
      <c r="G424" s="39">
        <v>55.930700000000002</v>
      </c>
      <c r="H424" s="39">
        <v>103.38209999999999</v>
      </c>
      <c r="I424" s="39">
        <v>31.183599999999998</v>
      </c>
      <c r="J424" s="39">
        <v>34.187100000000001</v>
      </c>
      <c r="K424" s="39">
        <v>42.619199999999999</v>
      </c>
      <c r="L424" s="39">
        <v>444.38729999999998</v>
      </c>
      <c r="M424" s="39">
        <v>49.674900000000001</v>
      </c>
      <c r="N424" s="39">
        <v>36.156199999999998</v>
      </c>
      <c r="O424" s="39">
        <v>116.14100000000001</v>
      </c>
      <c r="P424" s="39">
        <v>44.333300000000001</v>
      </c>
      <c r="Q424" s="39">
        <v>16.778600000000001</v>
      </c>
      <c r="R424" s="39">
        <v>99.651799999999994</v>
      </c>
      <c r="S424" s="39">
        <v>65.482900000000001</v>
      </c>
      <c r="T424" s="39">
        <v>31.672000000000001</v>
      </c>
      <c r="U424" s="39">
        <v>22.739699999999999</v>
      </c>
      <c r="V424" s="39">
        <v>67.815100000000001</v>
      </c>
      <c r="W424" s="39">
        <v>66.402699999999996</v>
      </c>
      <c r="X424" s="39">
        <v>81.010800000000003</v>
      </c>
      <c r="Y424" s="39">
        <v>38.0336</v>
      </c>
      <c r="Z424" s="39">
        <v>37.4694</v>
      </c>
      <c r="AA424" s="39">
        <v>41.490600000000001</v>
      </c>
      <c r="AB424" s="39">
        <v>137.53270000000001</v>
      </c>
      <c r="AC424" s="39">
        <v>68.551400000000001</v>
      </c>
      <c r="AD424" s="39">
        <v>33.225499999999997</v>
      </c>
      <c r="AE424" s="39">
        <v>54.94</v>
      </c>
      <c r="AF424" s="39">
        <v>57.738799999999998</v>
      </c>
      <c r="AG424" s="39">
        <v>20.624500000000001</v>
      </c>
      <c r="AH424" s="39">
        <v>162.71449999999999</v>
      </c>
      <c r="AI424" s="39">
        <v>15.811199999999999</v>
      </c>
      <c r="AJ424" s="39">
        <v>8.0966000000000005</v>
      </c>
      <c r="AK424" s="39">
        <v>7.4931000000000001</v>
      </c>
      <c r="AL424" s="39">
        <v>15.5441</v>
      </c>
      <c r="AM424" s="39">
        <v>216.35990000000001</v>
      </c>
      <c r="AN424" s="39">
        <v>906.14120000000003</v>
      </c>
      <c r="AO424" s="39">
        <v>246.18270000000001</v>
      </c>
      <c r="AP424" s="39">
        <v>166.09479999999999</v>
      </c>
      <c r="AQ424" s="39">
        <v>237.8049</v>
      </c>
      <c r="AR424" s="39">
        <v>34.060099999999998</v>
      </c>
      <c r="AS424" s="39">
        <v>107.0408</v>
      </c>
      <c r="AT424" s="39">
        <v>28.559699999999999</v>
      </c>
      <c r="AU424" s="39">
        <v>63.664400000000001</v>
      </c>
      <c r="AV424" s="39">
        <v>66.961799999999997</v>
      </c>
      <c r="AW424" s="39">
        <v>64.227900000000005</v>
      </c>
      <c r="AX424" s="39">
        <v>12.0093</v>
      </c>
      <c r="AY424" s="39">
        <v>90.197100000000006</v>
      </c>
    </row>
    <row r="425" spans="1:51" x14ac:dyDescent="0.25">
      <c r="A425" s="43">
        <v>43000</v>
      </c>
      <c r="B425" s="39">
        <v>3818.3145</v>
      </c>
      <c r="C425" s="39">
        <v>79.549599999999998</v>
      </c>
      <c r="D425" s="39">
        <v>48.201599999999999</v>
      </c>
      <c r="E425" s="39">
        <v>291.71710000000002</v>
      </c>
      <c r="F425" s="39">
        <v>429.35570000000001</v>
      </c>
      <c r="G425" s="39">
        <v>55.850900000000003</v>
      </c>
      <c r="H425" s="39">
        <v>102.658</v>
      </c>
      <c r="I425" s="39">
        <v>30.9496</v>
      </c>
      <c r="J425" s="39">
        <v>34.1083</v>
      </c>
      <c r="K425" s="39">
        <v>42.119700000000002</v>
      </c>
      <c r="L425" s="39">
        <v>452.83929999999998</v>
      </c>
      <c r="M425" s="39">
        <v>49.746299999999998</v>
      </c>
      <c r="N425" s="39">
        <v>36.1021</v>
      </c>
      <c r="O425" s="39">
        <v>115.19070000000001</v>
      </c>
      <c r="P425" s="39">
        <v>44.434800000000003</v>
      </c>
      <c r="Q425" s="39">
        <v>16.778600000000001</v>
      </c>
      <c r="R425" s="39">
        <v>99.266300000000001</v>
      </c>
      <c r="S425" s="39">
        <v>65.387799999999999</v>
      </c>
      <c r="T425" s="39">
        <v>31.0045</v>
      </c>
      <c r="U425" s="39">
        <v>22.456</v>
      </c>
      <c r="V425" s="39">
        <v>68.060199999999995</v>
      </c>
      <c r="W425" s="39">
        <v>65.741100000000003</v>
      </c>
      <c r="X425" s="39">
        <v>82.049400000000006</v>
      </c>
      <c r="Y425" s="39">
        <v>37.646999999999998</v>
      </c>
      <c r="Z425" s="39">
        <v>37.4694</v>
      </c>
      <c r="AA425" s="39">
        <v>41.346400000000003</v>
      </c>
      <c r="AB425" s="39">
        <v>136.11179999999999</v>
      </c>
      <c r="AC425" s="39">
        <v>68.286100000000005</v>
      </c>
      <c r="AD425" s="39">
        <v>33.170200000000001</v>
      </c>
      <c r="AE425" s="39">
        <v>55.27</v>
      </c>
      <c r="AF425" s="39">
        <v>57.573799999999999</v>
      </c>
      <c r="AG425" s="39">
        <v>20.577200000000001</v>
      </c>
      <c r="AH425" s="39">
        <v>161.7259</v>
      </c>
      <c r="AI425" s="39">
        <v>15.4872</v>
      </c>
      <c r="AJ425" s="39">
        <v>8.0815999999999999</v>
      </c>
      <c r="AK425" s="39">
        <v>7.4762000000000004</v>
      </c>
      <c r="AL425" s="39">
        <v>15.650600000000001</v>
      </c>
      <c r="AM425" s="39">
        <v>215.97800000000001</v>
      </c>
      <c r="AN425" s="39">
        <v>915.41909999999996</v>
      </c>
      <c r="AO425" s="39">
        <v>252.77090000000001</v>
      </c>
      <c r="AP425" s="39">
        <v>166.80099999999999</v>
      </c>
      <c r="AQ425" s="39">
        <v>236.8631</v>
      </c>
      <c r="AR425" s="39">
        <v>33.822699999999998</v>
      </c>
      <c r="AS425" s="39">
        <v>106.1872</v>
      </c>
      <c r="AT425" s="39">
        <v>28.24</v>
      </c>
      <c r="AU425" s="39">
        <v>63.900500000000001</v>
      </c>
      <c r="AV425" s="39">
        <v>66.572000000000003</v>
      </c>
      <c r="AW425" s="39">
        <v>64.780900000000003</v>
      </c>
      <c r="AX425" s="39">
        <v>11.8476</v>
      </c>
      <c r="AY425" s="39">
        <v>91.299899999999994</v>
      </c>
    </row>
    <row r="426" spans="1:51" x14ac:dyDescent="0.25">
      <c r="A426" s="43">
        <v>43003</v>
      </c>
      <c r="B426" s="39">
        <v>3586.2773999999999</v>
      </c>
      <c r="C426" s="39">
        <v>73.944500000000005</v>
      </c>
      <c r="D426" s="39">
        <v>45.835799999999999</v>
      </c>
      <c r="E426" s="39">
        <v>287.81889999999999</v>
      </c>
      <c r="F426" s="39">
        <v>399.4701</v>
      </c>
      <c r="G426" s="39">
        <v>53.671100000000003</v>
      </c>
      <c r="H426" s="39">
        <v>102.5728</v>
      </c>
      <c r="I426" s="39">
        <v>29.37</v>
      </c>
      <c r="J426" s="39">
        <v>34.935400000000001</v>
      </c>
      <c r="K426" s="39">
        <v>40.854500000000002</v>
      </c>
      <c r="L426" s="39">
        <v>449.6463</v>
      </c>
      <c r="M426" s="39">
        <v>48.602699999999999</v>
      </c>
      <c r="N426" s="39">
        <v>34.318600000000004</v>
      </c>
      <c r="O426" s="39">
        <v>114.874</v>
      </c>
      <c r="P426" s="39">
        <v>43.284999999999997</v>
      </c>
      <c r="Q426" s="39">
        <v>16.778600000000001</v>
      </c>
      <c r="R426" s="39">
        <v>93.098299999999995</v>
      </c>
      <c r="S426" s="39">
        <v>64.817599999999999</v>
      </c>
      <c r="T426" s="39">
        <v>30.866399999999999</v>
      </c>
      <c r="U426" s="39">
        <v>22.111499999999999</v>
      </c>
      <c r="V426" s="39">
        <v>66.671199999999999</v>
      </c>
      <c r="W426" s="39">
        <v>64.769800000000004</v>
      </c>
      <c r="X426" s="39">
        <v>80.9636</v>
      </c>
      <c r="Y426" s="39">
        <v>37.284500000000001</v>
      </c>
      <c r="Z426" s="39">
        <v>37.4694</v>
      </c>
      <c r="AA426" s="39">
        <v>42.019500000000001</v>
      </c>
      <c r="AB426" s="39">
        <v>134.24209999999999</v>
      </c>
      <c r="AC426" s="39">
        <v>68.041300000000007</v>
      </c>
      <c r="AD426" s="39">
        <v>32.138300000000001</v>
      </c>
      <c r="AE426" s="39">
        <v>54.85</v>
      </c>
      <c r="AF426" s="39">
        <v>55.924199999999999</v>
      </c>
      <c r="AG426" s="39">
        <v>20.4117</v>
      </c>
      <c r="AH426" s="39">
        <v>161.3305</v>
      </c>
      <c r="AI426" s="39">
        <v>15.4008</v>
      </c>
      <c r="AJ426" s="39">
        <v>8.0515000000000008</v>
      </c>
      <c r="AK426" s="39">
        <v>7.3918999999999997</v>
      </c>
      <c r="AL426" s="39">
        <v>15.7837</v>
      </c>
      <c r="AM426" s="39">
        <v>201.8468</v>
      </c>
      <c r="AN426" s="39">
        <v>920.83119999999997</v>
      </c>
      <c r="AO426" s="39">
        <v>254.35550000000001</v>
      </c>
      <c r="AP426" s="39">
        <v>165.95359999999999</v>
      </c>
      <c r="AQ426" s="39">
        <v>234.5086</v>
      </c>
      <c r="AR426" s="39">
        <v>33.637999999999998</v>
      </c>
      <c r="AS426" s="39">
        <v>105.8458</v>
      </c>
      <c r="AT426" s="39">
        <v>27.7072</v>
      </c>
      <c r="AU426" s="39">
        <v>61.382300000000001</v>
      </c>
      <c r="AV426" s="39">
        <v>65.324700000000007</v>
      </c>
      <c r="AW426" s="39">
        <v>63.753900000000002</v>
      </c>
      <c r="AX426" s="39">
        <v>11.8476</v>
      </c>
      <c r="AY426" s="39">
        <v>88.936700000000002</v>
      </c>
    </row>
    <row r="427" spans="1:51" x14ac:dyDescent="0.25">
      <c r="A427" s="43">
        <v>43004</v>
      </c>
      <c r="B427" s="39">
        <v>3674.1495</v>
      </c>
      <c r="C427" s="39">
        <v>74.375699999999995</v>
      </c>
      <c r="D427" s="39">
        <v>45.878100000000003</v>
      </c>
      <c r="E427" s="39">
        <v>289.11829999999998</v>
      </c>
      <c r="F427" s="39">
        <v>402.45870000000002</v>
      </c>
      <c r="G427" s="39">
        <v>53.405299999999997</v>
      </c>
      <c r="H427" s="39">
        <v>101.5505</v>
      </c>
      <c r="I427" s="39">
        <v>29.545500000000001</v>
      </c>
      <c r="J427" s="39">
        <v>35.250500000000002</v>
      </c>
      <c r="K427" s="39">
        <v>42.252899999999997</v>
      </c>
      <c r="L427" s="39">
        <v>444.1995</v>
      </c>
      <c r="M427" s="39">
        <v>48.960099999999997</v>
      </c>
      <c r="N427" s="39">
        <v>34.534799999999997</v>
      </c>
      <c r="O427" s="39">
        <v>114.02930000000001</v>
      </c>
      <c r="P427" s="39">
        <v>43.792299999999997</v>
      </c>
      <c r="Q427" s="39">
        <v>16.778600000000001</v>
      </c>
      <c r="R427" s="39">
        <v>93.676500000000004</v>
      </c>
      <c r="S427" s="39">
        <v>65.2928</v>
      </c>
      <c r="T427" s="39">
        <v>30.5671</v>
      </c>
      <c r="U427" s="39">
        <v>21.787199999999999</v>
      </c>
      <c r="V427" s="39">
        <v>66.507800000000003</v>
      </c>
      <c r="W427" s="39">
        <v>64.951899999999995</v>
      </c>
      <c r="X427" s="39">
        <v>81.058000000000007</v>
      </c>
      <c r="Y427" s="39">
        <v>37.7194</v>
      </c>
      <c r="Z427" s="39">
        <v>37.4694</v>
      </c>
      <c r="AA427" s="39">
        <v>41.731000000000002</v>
      </c>
      <c r="AB427" s="39">
        <v>136.78479999999999</v>
      </c>
      <c r="AC427" s="39">
        <v>68.082099999999997</v>
      </c>
      <c r="AD427" s="39">
        <v>31.880299999999998</v>
      </c>
      <c r="AE427" s="39">
        <v>53.85</v>
      </c>
      <c r="AF427" s="39">
        <v>55.264299999999999</v>
      </c>
      <c r="AG427" s="39">
        <v>20.388000000000002</v>
      </c>
      <c r="AH427" s="39">
        <v>161.53120000000001</v>
      </c>
      <c r="AI427" s="39">
        <v>15.703200000000001</v>
      </c>
      <c r="AJ427" s="39">
        <v>8.0664999999999996</v>
      </c>
      <c r="AK427" s="39">
        <v>7.4086999999999996</v>
      </c>
      <c r="AL427" s="39">
        <v>15.8635</v>
      </c>
      <c r="AM427" s="39">
        <v>203.37450000000001</v>
      </c>
      <c r="AN427" s="39">
        <v>910.78020000000004</v>
      </c>
      <c r="AO427" s="39">
        <v>254.02189999999999</v>
      </c>
      <c r="AP427" s="39">
        <v>165.2474</v>
      </c>
      <c r="AQ427" s="39">
        <v>232.3895</v>
      </c>
      <c r="AR427" s="39">
        <v>34.508600000000001</v>
      </c>
      <c r="AS427" s="39">
        <v>105.5044</v>
      </c>
      <c r="AT427" s="39">
        <v>28.346599999999999</v>
      </c>
      <c r="AU427" s="39">
        <v>61.224899999999998</v>
      </c>
      <c r="AV427" s="39">
        <v>65.324700000000007</v>
      </c>
      <c r="AW427" s="39">
        <v>64.859899999999996</v>
      </c>
      <c r="AX427" s="39">
        <v>12.0093</v>
      </c>
      <c r="AY427" s="39">
        <v>86.967299999999994</v>
      </c>
    </row>
    <row r="428" spans="1:51" x14ac:dyDescent="0.25">
      <c r="A428" s="43">
        <v>43005</v>
      </c>
      <c r="B428" s="39">
        <v>3685.1334999999999</v>
      </c>
      <c r="C428" s="39">
        <v>74.447500000000005</v>
      </c>
      <c r="D428" s="39">
        <v>46.469499999999996</v>
      </c>
      <c r="E428" s="39">
        <v>291.06740000000002</v>
      </c>
      <c r="F428" s="39">
        <v>428.35950000000003</v>
      </c>
      <c r="G428" s="39">
        <v>53.644599999999997</v>
      </c>
      <c r="H428" s="39">
        <v>103.3395</v>
      </c>
      <c r="I428" s="39">
        <v>29.4285</v>
      </c>
      <c r="J428" s="39">
        <v>35.014200000000002</v>
      </c>
      <c r="K428" s="39">
        <v>42.186300000000003</v>
      </c>
      <c r="L428" s="39">
        <v>457.53480000000002</v>
      </c>
      <c r="M428" s="39">
        <v>49.4604</v>
      </c>
      <c r="N428" s="39">
        <v>34.426699999999997</v>
      </c>
      <c r="O428" s="39">
        <v>114.2405</v>
      </c>
      <c r="P428" s="39">
        <v>43.927500000000002</v>
      </c>
      <c r="Q428" s="39">
        <v>16.778600000000001</v>
      </c>
      <c r="R428" s="39">
        <v>94.640299999999996</v>
      </c>
      <c r="S428" s="39">
        <v>65.102699999999999</v>
      </c>
      <c r="T428" s="39">
        <v>30.636199999999999</v>
      </c>
      <c r="U428" s="39">
        <v>21.929099999999998</v>
      </c>
      <c r="V428" s="39">
        <v>66.671199999999999</v>
      </c>
      <c r="W428" s="39">
        <v>65.012600000000006</v>
      </c>
      <c r="X428" s="39">
        <v>81.435699999999997</v>
      </c>
      <c r="Y428" s="39">
        <v>37.429499999999997</v>
      </c>
      <c r="Z428" s="39">
        <v>37.402200000000001</v>
      </c>
      <c r="AA428" s="39">
        <v>42.067599999999999</v>
      </c>
      <c r="AB428" s="39">
        <v>136.4109</v>
      </c>
      <c r="AC428" s="39">
        <v>69.755099999999999</v>
      </c>
      <c r="AD428" s="39">
        <v>32.248800000000003</v>
      </c>
      <c r="AE428" s="39">
        <v>56.14</v>
      </c>
      <c r="AF428" s="39">
        <v>56.089100000000002</v>
      </c>
      <c r="AG428" s="39">
        <v>20.837399999999999</v>
      </c>
      <c r="AH428" s="39">
        <v>160.7285</v>
      </c>
      <c r="AI428" s="39">
        <v>16.113600000000002</v>
      </c>
      <c r="AJ428" s="39">
        <v>8.0515000000000008</v>
      </c>
      <c r="AK428" s="39">
        <v>7.4256000000000002</v>
      </c>
      <c r="AL428" s="39">
        <v>15.757</v>
      </c>
      <c r="AM428" s="39">
        <v>205.666</v>
      </c>
      <c r="AN428" s="39">
        <v>932.8152</v>
      </c>
      <c r="AO428" s="39">
        <v>253.77170000000001</v>
      </c>
      <c r="AP428" s="39">
        <v>163.97630000000001</v>
      </c>
      <c r="AQ428" s="39">
        <v>232.3895</v>
      </c>
      <c r="AR428" s="39">
        <v>34.746099999999998</v>
      </c>
      <c r="AS428" s="39">
        <v>105.3336</v>
      </c>
      <c r="AT428" s="39">
        <v>29.518799999999999</v>
      </c>
      <c r="AU428" s="39">
        <v>61.539700000000003</v>
      </c>
      <c r="AV428" s="39">
        <v>65.168800000000005</v>
      </c>
      <c r="AW428" s="39">
        <v>65.649900000000002</v>
      </c>
      <c r="AX428" s="39">
        <v>12.1508</v>
      </c>
      <c r="AY428" s="39">
        <v>89.960800000000006</v>
      </c>
    </row>
    <row r="429" spans="1:51" x14ac:dyDescent="0.25">
      <c r="A429" s="43">
        <v>43006</v>
      </c>
      <c r="B429" s="39">
        <v>3626.0945000000002</v>
      </c>
      <c r="C429" s="39">
        <v>72.147999999999996</v>
      </c>
      <c r="D429" s="39">
        <v>45.202199999999998</v>
      </c>
      <c r="E429" s="39">
        <v>290.41770000000002</v>
      </c>
      <c r="F429" s="39">
        <v>409.43200000000002</v>
      </c>
      <c r="G429" s="39">
        <v>54.1496</v>
      </c>
      <c r="H429" s="39">
        <v>103.04130000000001</v>
      </c>
      <c r="I429" s="39">
        <v>28.901900000000001</v>
      </c>
      <c r="J429" s="39">
        <v>34.265900000000002</v>
      </c>
      <c r="K429" s="39">
        <v>41.720199999999998</v>
      </c>
      <c r="L429" s="39">
        <v>466.36250000000001</v>
      </c>
      <c r="M429" s="39">
        <v>48.960099999999997</v>
      </c>
      <c r="N429" s="39">
        <v>33.994399999999999</v>
      </c>
      <c r="O429" s="39">
        <v>112.9735</v>
      </c>
      <c r="P429" s="39">
        <v>43.555500000000002</v>
      </c>
      <c r="Q429" s="39">
        <v>16.778600000000001</v>
      </c>
      <c r="R429" s="39">
        <v>91.748999999999995</v>
      </c>
      <c r="S429" s="39">
        <v>64.722499999999997</v>
      </c>
      <c r="T429" s="39">
        <v>30.0838</v>
      </c>
      <c r="U429" s="39">
        <v>21.706099999999999</v>
      </c>
      <c r="V429" s="39">
        <v>67.079700000000003</v>
      </c>
      <c r="W429" s="39">
        <v>64.951899999999995</v>
      </c>
      <c r="X429" s="39">
        <v>80.633099999999999</v>
      </c>
      <c r="Y429" s="39">
        <v>38.178600000000003</v>
      </c>
      <c r="Z429" s="39">
        <v>37.133099999999999</v>
      </c>
      <c r="AA429" s="39">
        <v>42.019500000000001</v>
      </c>
      <c r="AB429" s="39">
        <v>135.8126</v>
      </c>
      <c r="AC429" s="39">
        <v>68.918599999999998</v>
      </c>
      <c r="AD429" s="39">
        <v>31.696000000000002</v>
      </c>
      <c r="AE429" s="39">
        <v>55.76</v>
      </c>
      <c r="AF429" s="39">
        <v>55.511699999999998</v>
      </c>
      <c r="AG429" s="39">
        <v>20.695499999999999</v>
      </c>
      <c r="AH429" s="39">
        <v>160.3272</v>
      </c>
      <c r="AI429" s="39">
        <v>15.8544</v>
      </c>
      <c r="AJ429" s="39">
        <v>8.0062999999999995</v>
      </c>
      <c r="AK429" s="39">
        <v>7.4424999999999999</v>
      </c>
      <c r="AL429" s="39">
        <v>15.703799999999999</v>
      </c>
      <c r="AM429" s="39">
        <v>199.36429999999999</v>
      </c>
      <c r="AN429" s="39">
        <v>948.66489999999999</v>
      </c>
      <c r="AO429" s="39">
        <v>253.6883</v>
      </c>
      <c r="AP429" s="39">
        <v>163.55260000000001</v>
      </c>
      <c r="AQ429" s="39">
        <v>229.7996</v>
      </c>
      <c r="AR429" s="39">
        <v>34.3767</v>
      </c>
      <c r="AS429" s="39">
        <v>106.6994</v>
      </c>
      <c r="AT429" s="39">
        <v>28.932700000000001</v>
      </c>
      <c r="AU429" s="39">
        <v>60.516599999999997</v>
      </c>
      <c r="AV429" s="39">
        <v>65.090900000000005</v>
      </c>
      <c r="AW429" s="39">
        <v>64.622900000000001</v>
      </c>
      <c r="AX429" s="39">
        <v>12.029500000000001</v>
      </c>
      <c r="AY429" s="39">
        <v>87.518699999999995</v>
      </c>
    </row>
    <row r="430" spans="1:51" x14ac:dyDescent="0.25">
      <c r="A430" s="43">
        <v>43007</v>
      </c>
      <c r="B430" s="39">
        <v>3604.1264000000001</v>
      </c>
      <c r="C430" s="39">
        <v>72.650999999999996</v>
      </c>
      <c r="D430" s="39">
        <v>45.497900000000001</v>
      </c>
      <c r="E430" s="39">
        <v>291.06740000000002</v>
      </c>
      <c r="F430" s="39">
        <v>404.78309999999999</v>
      </c>
      <c r="G430" s="39">
        <v>55.000300000000003</v>
      </c>
      <c r="H430" s="39">
        <v>103.9359</v>
      </c>
      <c r="I430" s="39">
        <v>28.9604</v>
      </c>
      <c r="J430" s="39">
        <v>33.832599999999999</v>
      </c>
      <c r="K430" s="39">
        <v>42.286200000000001</v>
      </c>
      <c r="L430" s="39">
        <v>467.67720000000003</v>
      </c>
      <c r="M430" s="39">
        <v>48.888599999999997</v>
      </c>
      <c r="N430" s="39">
        <v>33.8322</v>
      </c>
      <c r="O430" s="39">
        <v>114.2405</v>
      </c>
      <c r="P430" s="39">
        <v>43.927500000000002</v>
      </c>
      <c r="Q430" s="39">
        <v>16.778600000000001</v>
      </c>
      <c r="R430" s="39">
        <v>92.134500000000003</v>
      </c>
      <c r="S430" s="39">
        <v>64.817599999999999</v>
      </c>
      <c r="T430" s="39">
        <v>30.475100000000001</v>
      </c>
      <c r="U430" s="39">
        <v>22.010100000000001</v>
      </c>
      <c r="V430" s="39">
        <v>69.530900000000003</v>
      </c>
      <c r="W430" s="39">
        <v>65.073300000000003</v>
      </c>
      <c r="X430" s="39">
        <v>81.671700000000001</v>
      </c>
      <c r="Y430" s="39">
        <v>38.396000000000001</v>
      </c>
      <c r="Z430" s="39">
        <v>37.334899999999998</v>
      </c>
      <c r="AA430" s="39">
        <v>42.356000000000002</v>
      </c>
      <c r="AB430" s="39">
        <v>139.0284</v>
      </c>
      <c r="AC430" s="39">
        <v>67.878100000000003</v>
      </c>
      <c r="AD430" s="39">
        <v>31.935600000000001</v>
      </c>
      <c r="AE430" s="39">
        <v>55.9</v>
      </c>
      <c r="AF430" s="39">
        <v>56.006599999999999</v>
      </c>
      <c r="AG430" s="39">
        <v>20.884699999999999</v>
      </c>
      <c r="AH430" s="39">
        <v>160.92920000000001</v>
      </c>
      <c r="AI430" s="39">
        <v>15.962400000000001</v>
      </c>
      <c r="AJ430" s="39">
        <v>8.0515000000000008</v>
      </c>
      <c r="AK430" s="39">
        <v>7.4256000000000002</v>
      </c>
      <c r="AL430" s="39">
        <v>15.703799999999999</v>
      </c>
      <c r="AM430" s="39">
        <v>198.60040000000001</v>
      </c>
      <c r="AN430" s="39">
        <v>950.98440000000005</v>
      </c>
      <c r="AO430" s="39">
        <v>251.77019999999999</v>
      </c>
      <c r="AP430" s="39">
        <v>164.5412</v>
      </c>
      <c r="AQ430" s="39">
        <v>230.7414</v>
      </c>
      <c r="AR430" s="39">
        <v>34.403100000000002</v>
      </c>
      <c r="AS430" s="39">
        <v>106.3579</v>
      </c>
      <c r="AT430" s="39">
        <v>29.518799999999999</v>
      </c>
      <c r="AU430" s="39">
        <v>60.359200000000001</v>
      </c>
      <c r="AV430" s="39">
        <v>65.636600000000001</v>
      </c>
      <c r="AW430" s="39">
        <v>64.4649</v>
      </c>
      <c r="AX430" s="39">
        <v>12.2721</v>
      </c>
      <c r="AY430" s="39">
        <v>87.282399999999996</v>
      </c>
    </row>
    <row r="431" spans="1:51" x14ac:dyDescent="0.25">
      <c r="A431" s="43">
        <v>43017</v>
      </c>
      <c r="B431" s="39">
        <v>3634.3325</v>
      </c>
      <c r="C431" s="39">
        <v>74.231999999999999</v>
      </c>
      <c r="D431" s="39">
        <v>46.3005</v>
      </c>
      <c r="E431" s="39">
        <v>299.5136</v>
      </c>
      <c r="F431" s="39">
        <v>406.77550000000002</v>
      </c>
      <c r="G431" s="39">
        <v>58.402900000000002</v>
      </c>
      <c r="H431" s="39">
        <v>106.32129999999999</v>
      </c>
      <c r="I431" s="39">
        <v>29.2529</v>
      </c>
      <c r="J431" s="39">
        <v>34.1477</v>
      </c>
      <c r="K431" s="39">
        <v>42.352800000000002</v>
      </c>
      <c r="L431" s="39">
        <v>461.47910000000002</v>
      </c>
      <c r="M431" s="39">
        <v>49.246000000000002</v>
      </c>
      <c r="N431" s="39">
        <v>34.264600000000002</v>
      </c>
      <c r="O431" s="39">
        <v>115.19070000000001</v>
      </c>
      <c r="P431" s="39">
        <v>45.652200000000001</v>
      </c>
      <c r="Q431" s="39">
        <v>16.778600000000001</v>
      </c>
      <c r="R431" s="39">
        <v>92.809200000000004</v>
      </c>
      <c r="S431" s="39">
        <v>65.197699999999998</v>
      </c>
      <c r="T431" s="39">
        <v>30.728300000000001</v>
      </c>
      <c r="U431" s="39">
        <v>22.6587</v>
      </c>
      <c r="V431" s="39">
        <v>71.165000000000006</v>
      </c>
      <c r="W431" s="39">
        <v>65.558999999999997</v>
      </c>
      <c r="X431" s="39">
        <v>84.032200000000003</v>
      </c>
      <c r="Y431" s="39">
        <v>38.661799999999999</v>
      </c>
      <c r="Z431" s="39">
        <v>37.671300000000002</v>
      </c>
      <c r="AA431" s="39">
        <v>42.211799999999997</v>
      </c>
      <c r="AB431" s="39">
        <v>140.8981</v>
      </c>
      <c r="AC431" s="39">
        <v>68.143299999999996</v>
      </c>
      <c r="AD431" s="39">
        <v>32.672699999999999</v>
      </c>
      <c r="AE431" s="39">
        <v>56.29</v>
      </c>
      <c r="AF431" s="39">
        <v>56.666499999999999</v>
      </c>
      <c r="AG431" s="39">
        <v>20.931999999999999</v>
      </c>
      <c r="AH431" s="39">
        <v>162.9358</v>
      </c>
      <c r="AI431" s="39">
        <v>16.113600000000002</v>
      </c>
      <c r="AJ431" s="39">
        <v>8.0815999999999999</v>
      </c>
      <c r="AK431" s="39">
        <v>7.4762000000000004</v>
      </c>
      <c r="AL431" s="39">
        <v>15.624000000000001</v>
      </c>
      <c r="AM431" s="39">
        <v>201.2739</v>
      </c>
      <c r="AN431" s="39">
        <v>974.56569999999999</v>
      </c>
      <c r="AO431" s="39">
        <v>260.77690000000001</v>
      </c>
      <c r="AP431" s="39">
        <v>165.95359999999999</v>
      </c>
      <c r="AQ431" s="39">
        <v>232.3895</v>
      </c>
      <c r="AR431" s="39">
        <v>34.4559</v>
      </c>
      <c r="AS431" s="39">
        <v>106.3579</v>
      </c>
      <c r="AT431" s="39">
        <v>29.252400000000002</v>
      </c>
      <c r="AU431" s="39">
        <v>61.067500000000003</v>
      </c>
      <c r="AV431" s="39">
        <v>66.494</v>
      </c>
      <c r="AW431" s="39">
        <v>63.753900000000002</v>
      </c>
      <c r="AX431" s="39">
        <v>12.292400000000001</v>
      </c>
      <c r="AY431" s="39">
        <v>87.676299999999998</v>
      </c>
    </row>
    <row r="432" spans="1:51" x14ac:dyDescent="0.25">
      <c r="A432" s="43">
        <v>43018</v>
      </c>
      <c r="B432" s="39">
        <v>3650.8085000000001</v>
      </c>
      <c r="C432" s="39">
        <v>75.453599999999994</v>
      </c>
      <c r="D432" s="39">
        <v>46.427300000000002</v>
      </c>
      <c r="E432" s="39">
        <v>304.06150000000002</v>
      </c>
      <c r="F432" s="39">
        <v>401.46249999999998</v>
      </c>
      <c r="G432" s="39">
        <v>58.721899999999998</v>
      </c>
      <c r="H432" s="39">
        <v>106.2787</v>
      </c>
      <c r="I432" s="39">
        <v>29.311499999999999</v>
      </c>
      <c r="J432" s="39">
        <v>35.053600000000003</v>
      </c>
      <c r="K432" s="39">
        <v>42.752400000000002</v>
      </c>
      <c r="L432" s="39">
        <v>471.05799999999999</v>
      </c>
      <c r="M432" s="39">
        <v>48.8172</v>
      </c>
      <c r="N432" s="39">
        <v>34.750999999999998</v>
      </c>
      <c r="O432" s="39">
        <v>115.50749999999999</v>
      </c>
      <c r="P432" s="39">
        <v>46.193199999999997</v>
      </c>
      <c r="Q432" s="39">
        <v>16.778600000000001</v>
      </c>
      <c r="R432" s="39">
        <v>92.134500000000003</v>
      </c>
      <c r="S432" s="39">
        <v>65.102699999999999</v>
      </c>
      <c r="T432" s="39">
        <v>31.4648</v>
      </c>
      <c r="U432" s="39">
        <v>22.76</v>
      </c>
      <c r="V432" s="39">
        <v>72.472200000000001</v>
      </c>
      <c r="W432" s="39">
        <v>66.348100000000002</v>
      </c>
      <c r="X432" s="39">
        <v>84.551500000000004</v>
      </c>
      <c r="Y432" s="39">
        <v>39.604199999999999</v>
      </c>
      <c r="Z432" s="39">
        <v>38.142099999999999</v>
      </c>
      <c r="AA432" s="39">
        <v>41.971400000000003</v>
      </c>
      <c r="AB432" s="39">
        <v>140.8981</v>
      </c>
      <c r="AC432" s="39">
        <v>69.306200000000004</v>
      </c>
      <c r="AD432" s="39">
        <v>32.783200000000001</v>
      </c>
      <c r="AE432" s="39">
        <v>57.1</v>
      </c>
      <c r="AF432" s="39">
        <v>57.573799999999999</v>
      </c>
      <c r="AG432" s="39">
        <v>21.665199999999999</v>
      </c>
      <c r="AH432" s="39">
        <v>163.73840000000001</v>
      </c>
      <c r="AI432" s="39">
        <v>15.8544</v>
      </c>
      <c r="AJ432" s="39">
        <v>8.0815999999999999</v>
      </c>
      <c r="AK432" s="39">
        <v>7.4762000000000004</v>
      </c>
      <c r="AL432" s="39">
        <v>15.5707</v>
      </c>
      <c r="AM432" s="39">
        <v>199.74619999999999</v>
      </c>
      <c r="AN432" s="39">
        <v>960.64890000000003</v>
      </c>
      <c r="AO432" s="39">
        <v>254.27209999999999</v>
      </c>
      <c r="AP432" s="39">
        <v>170.19069999999999</v>
      </c>
      <c r="AQ432" s="39">
        <v>232.1541</v>
      </c>
      <c r="AR432" s="39">
        <v>33.743499999999997</v>
      </c>
      <c r="AS432" s="39">
        <v>107.0408</v>
      </c>
      <c r="AT432" s="39">
        <v>28.026900000000001</v>
      </c>
      <c r="AU432" s="39">
        <v>61.224899999999998</v>
      </c>
      <c r="AV432" s="39">
        <v>66.883799999999994</v>
      </c>
      <c r="AW432" s="39">
        <v>62.015900000000002</v>
      </c>
      <c r="AX432" s="39">
        <v>12.2721</v>
      </c>
      <c r="AY432" s="39">
        <v>87.755099999999999</v>
      </c>
    </row>
    <row r="433" spans="1:51" x14ac:dyDescent="0.25">
      <c r="A433" s="43">
        <v>43019</v>
      </c>
      <c r="B433" s="39">
        <v>3689.2525000000001</v>
      </c>
      <c r="C433" s="39">
        <v>74.6631</v>
      </c>
      <c r="D433" s="39">
        <v>47.018700000000003</v>
      </c>
      <c r="E433" s="39">
        <v>304.71120000000002</v>
      </c>
      <c r="F433" s="39">
        <v>402.45870000000002</v>
      </c>
      <c r="G433" s="39">
        <v>57.525700000000001</v>
      </c>
      <c r="H433" s="39">
        <v>106.49169999999999</v>
      </c>
      <c r="I433" s="39">
        <v>29.194400000000002</v>
      </c>
      <c r="J433" s="39">
        <v>33.872</v>
      </c>
      <c r="K433" s="39">
        <v>42.352800000000002</v>
      </c>
      <c r="L433" s="39">
        <v>476.88049999999998</v>
      </c>
      <c r="M433" s="39">
        <v>48.960099999999997</v>
      </c>
      <c r="N433" s="39">
        <v>34.534799999999997</v>
      </c>
      <c r="O433" s="39">
        <v>116.8801</v>
      </c>
      <c r="P433" s="39">
        <v>45.787399999999998</v>
      </c>
      <c r="Q433" s="39">
        <v>16.778600000000001</v>
      </c>
      <c r="R433" s="39">
        <v>91.652699999999996</v>
      </c>
      <c r="S433" s="39">
        <v>65.2928</v>
      </c>
      <c r="T433" s="39">
        <v>31.510899999999999</v>
      </c>
      <c r="U433" s="39">
        <v>22.678899999999999</v>
      </c>
      <c r="V433" s="39">
        <v>71.083299999999994</v>
      </c>
      <c r="W433" s="39">
        <v>66.348100000000002</v>
      </c>
      <c r="X433" s="39">
        <v>85.165199999999999</v>
      </c>
      <c r="Y433" s="39">
        <v>39.386699999999998</v>
      </c>
      <c r="Z433" s="39">
        <v>37.940300000000001</v>
      </c>
      <c r="AA433" s="39">
        <v>42.259900000000002</v>
      </c>
      <c r="AB433" s="39">
        <v>140.4494</v>
      </c>
      <c r="AC433" s="39">
        <v>71.366900000000001</v>
      </c>
      <c r="AD433" s="39">
        <v>33.170200000000001</v>
      </c>
      <c r="AE433" s="39">
        <v>56.92</v>
      </c>
      <c r="AF433" s="39">
        <v>57.078899999999997</v>
      </c>
      <c r="AG433" s="39">
        <v>21.665199999999999</v>
      </c>
      <c r="AH433" s="39">
        <v>164.34039999999999</v>
      </c>
      <c r="AI433" s="39">
        <v>15.7248</v>
      </c>
      <c r="AJ433" s="39">
        <v>8.0664999999999996</v>
      </c>
      <c r="AK433" s="39">
        <v>7.4931000000000001</v>
      </c>
      <c r="AL433" s="39">
        <v>15.597300000000001</v>
      </c>
      <c r="AM433" s="39">
        <v>199.36429999999999</v>
      </c>
      <c r="AN433" s="39">
        <v>959.87570000000005</v>
      </c>
      <c r="AO433" s="39">
        <v>264.69650000000001</v>
      </c>
      <c r="AP433" s="39">
        <v>168.6371</v>
      </c>
      <c r="AQ433" s="39">
        <v>233.0959</v>
      </c>
      <c r="AR433" s="39">
        <v>33.928199999999997</v>
      </c>
      <c r="AS433" s="39">
        <v>106.6994</v>
      </c>
      <c r="AT433" s="39">
        <v>27.280899999999999</v>
      </c>
      <c r="AU433" s="39">
        <v>61.382300000000001</v>
      </c>
      <c r="AV433" s="39">
        <v>66.805899999999994</v>
      </c>
      <c r="AW433" s="39">
        <v>62.252899999999997</v>
      </c>
      <c r="AX433" s="39">
        <v>12.211499999999999</v>
      </c>
      <c r="AY433" s="39">
        <v>87.282399999999996</v>
      </c>
    </row>
    <row r="434" spans="1:51" x14ac:dyDescent="0.25">
      <c r="A434" s="43">
        <v>43020</v>
      </c>
      <c r="B434" s="39">
        <v>3720.8314999999998</v>
      </c>
      <c r="C434" s="39">
        <v>73.5852</v>
      </c>
      <c r="D434" s="39">
        <v>47.018700000000003</v>
      </c>
      <c r="E434" s="39">
        <v>304.71120000000002</v>
      </c>
      <c r="F434" s="39">
        <v>397.4778</v>
      </c>
      <c r="G434" s="39">
        <v>57.4193</v>
      </c>
      <c r="H434" s="39">
        <v>105.4268</v>
      </c>
      <c r="I434" s="39">
        <v>29.077400000000001</v>
      </c>
      <c r="J434" s="39">
        <v>33.281199999999998</v>
      </c>
      <c r="K434" s="39">
        <v>42.252899999999997</v>
      </c>
      <c r="L434" s="39">
        <v>470.1189</v>
      </c>
      <c r="M434" s="39">
        <v>47.744999999999997</v>
      </c>
      <c r="N434" s="39">
        <v>34.102499999999999</v>
      </c>
      <c r="O434" s="39">
        <v>116.4577</v>
      </c>
      <c r="P434" s="39">
        <v>45.449300000000001</v>
      </c>
      <c r="Q434" s="39">
        <v>16.778600000000001</v>
      </c>
      <c r="R434" s="39">
        <v>91.845399999999998</v>
      </c>
      <c r="S434" s="39">
        <v>64.722499999999997</v>
      </c>
      <c r="T434" s="39">
        <v>30.958400000000001</v>
      </c>
      <c r="U434" s="39">
        <v>22.820799999999998</v>
      </c>
      <c r="V434" s="39">
        <v>71.4101</v>
      </c>
      <c r="W434" s="39">
        <v>66.408799999999999</v>
      </c>
      <c r="X434" s="39">
        <v>84.740300000000005</v>
      </c>
      <c r="Y434" s="39">
        <v>39.1693</v>
      </c>
      <c r="Z434" s="39">
        <v>38.344000000000001</v>
      </c>
      <c r="AA434" s="39">
        <v>41.731000000000002</v>
      </c>
      <c r="AB434" s="39">
        <v>141.04769999999999</v>
      </c>
      <c r="AC434" s="39">
        <v>70.918000000000006</v>
      </c>
      <c r="AD434" s="39">
        <v>32.801699999999997</v>
      </c>
      <c r="AE434" s="39">
        <v>56.5</v>
      </c>
      <c r="AF434" s="39">
        <v>56.584000000000003</v>
      </c>
      <c r="AG434" s="39">
        <v>21.357700000000001</v>
      </c>
      <c r="AH434" s="39">
        <v>163.73840000000001</v>
      </c>
      <c r="AI434" s="39">
        <v>15.9192</v>
      </c>
      <c r="AJ434" s="39">
        <v>8.1266999999999996</v>
      </c>
      <c r="AK434" s="39">
        <v>7.4256000000000002</v>
      </c>
      <c r="AL434" s="39">
        <v>15.4909</v>
      </c>
      <c r="AM434" s="39">
        <v>197.0727</v>
      </c>
      <c r="AN434" s="39">
        <v>974.95230000000004</v>
      </c>
      <c r="AO434" s="39">
        <v>267.78210000000001</v>
      </c>
      <c r="AP434" s="39">
        <v>166.94229999999999</v>
      </c>
      <c r="AQ434" s="39">
        <v>232.3895</v>
      </c>
      <c r="AR434" s="39">
        <v>33.110399999999998</v>
      </c>
      <c r="AS434" s="39">
        <v>106.3579</v>
      </c>
      <c r="AT434" s="39">
        <v>28.133500000000002</v>
      </c>
      <c r="AU434" s="39">
        <v>61.067500000000003</v>
      </c>
      <c r="AV434" s="39">
        <v>66.182199999999995</v>
      </c>
      <c r="AW434" s="39">
        <v>61.6999</v>
      </c>
      <c r="AX434" s="39">
        <v>12.2317</v>
      </c>
      <c r="AY434" s="39">
        <v>86.967299999999994</v>
      </c>
    </row>
    <row r="435" spans="1:51" x14ac:dyDescent="0.25">
      <c r="A435" s="43">
        <v>43021</v>
      </c>
      <c r="B435" s="39">
        <v>3697.4904999999999</v>
      </c>
      <c r="C435" s="39">
        <v>74.231999999999999</v>
      </c>
      <c r="D435" s="39">
        <v>47.018700000000003</v>
      </c>
      <c r="E435" s="39">
        <v>306.66030000000001</v>
      </c>
      <c r="F435" s="39">
        <v>400.79840000000002</v>
      </c>
      <c r="G435" s="39">
        <v>56.754800000000003</v>
      </c>
      <c r="H435" s="39">
        <v>107.0454</v>
      </c>
      <c r="I435" s="39">
        <v>29.2529</v>
      </c>
      <c r="J435" s="39">
        <v>33.320599999999999</v>
      </c>
      <c r="K435" s="39">
        <v>42.2196</v>
      </c>
      <c r="L435" s="39">
        <v>461.29129999999998</v>
      </c>
      <c r="M435" s="39">
        <v>48.173900000000003</v>
      </c>
      <c r="N435" s="39">
        <v>34.156500000000001</v>
      </c>
      <c r="O435" s="39">
        <v>116.8801</v>
      </c>
      <c r="P435" s="39">
        <v>46.159399999999998</v>
      </c>
      <c r="Q435" s="39">
        <v>16.778600000000001</v>
      </c>
      <c r="R435" s="39">
        <v>92.616399999999999</v>
      </c>
      <c r="S435" s="39">
        <v>64.532499999999999</v>
      </c>
      <c r="T435" s="39">
        <v>31.188600000000001</v>
      </c>
      <c r="U435" s="39">
        <v>22.982900000000001</v>
      </c>
      <c r="V435" s="39">
        <v>71.491799999999998</v>
      </c>
      <c r="W435" s="39">
        <v>66.651600000000002</v>
      </c>
      <c r="X435" s="39">
        <v>86.628699999999995</v>
      </c>
      <c r="Y435" s="39">
        <v>39.145099999999999</v>
      </c>
      <c r="Z435" s="39">
        <v>38.142099999999999</v>
      </c>
      <c r="AA435" s="39">
        <v>41.586799999999997</v>
      </c>
      <c r="AB435" s="39">
        <v>141.64599999999999</v>
      </c>
      <c r="AC435" s="39">
        <v>72.631799999999998</v>
      </c>
      <c r="AD435" s="39">
        <v>33.188600000000001</v>
      </c>
      <c r="AE435" s="39">
        <v>58.31</v>
      </c>
      <c r="AF435" s="39">
        <v>57.491399999999999</v>
      </c>
      <c r="AG435" s="39">
        <v>21.263100000000001</v>
      </c>
      <c r="AH435" s="39">
        <v>163.9391</v>
      </c>
      <c r="AI435" s="39">
        <v>16.264800000000001</v>
      </c>
      <c r="AJ435" s="39">
        <v>8.0966000000000005</v>
      </c>
      <c r="AK435" s="39">
        <v>7.4256000000000002</v>
      </c>
      <c r="AL435" s="39">
        <v>15.4643</v>
      </c>
      <c r="AM435" s="39">
        <v>196.11789999999999</v>
      </c>
      <c r="AN435" s="39">
        <v>963.35490000000004</v>
      </c>
      <c r="AO435" s="39">
        <v>266.6146</v>
      </c>
      <c r="AP435" s="39">
        <v>167.64840000000001</v>
      </c>
      <c r="AQ435" s="39">
        <v>233.5668</v>
      </c>
      <c r="AR435" s="39">
        <v>33.189500000000002</v>
      </c>
      <c r="AS435" s="39">
        <v>106.87009999999999</v>
      </c>
      <c r="AT435" s="39">
        <v>28.453199999999999</v>
      </c>
      <c r="AU435" s="39">
        <v>61.1462</v>
      </c>
      <c r="AV435" s="39">
        <v>66.104299999999995</v>
      </c>
      <c r="AW435" s="39">
        <v>61.936900000000001</v>
      </c>
      <c r="AX435" s="39">
        <v>12.211499999999999</v>
      </c>
      <c r="AY435" s="39">
        <v>87.124899999999997</v>
      </c>
    </row>
    <row r="436" spans="1:51" x14ac:dyDescent="0.25">
      <c r="A436" s="43">
        <v>43024</v>
      </c>
      <c r="B436" s="39">
        <v>3612.3643999999999</v>
      </c>
      <c r="C436" s="39">
        <v>69.561000000000007</v>
      </c>
      <c r="D436" s="39">
        <v>46.089300000000001</v>
      </c>
      <c r="E436" s="39">
        <v>304.06150000000002</v>
      </c>
      <c r="F436" s="39">
        <v>391.16860000000003</v>
      </c>
      <c r="G436" s="39">
        <v>55.718000000000004</v>
      </c>
      <c r="H436" s="39">
        <v>107.8122</v>
      </c>
      <c r="I436" s="39">
        <v>28.843399999999999</v>
      </c>
      <c r="J436" s="39">
        <v>32.6511</v>
      </c>
      <c r="K436" s="39">
        <v>41.320599999999999</v>
      </c>
      <c r="L436" s="39">
        <v>457.1592</v>
      </c>
      <c r="M436" s="39">
        <v>47.6736</v>
      </c>
      <c r="N436" s="39">
        <v>33.994399999999999</v>
      </c>
      <c r="O436" s="39">
        <v>116.7745</v>
      </c>
      <c r="P436" s="39">
        <v>45.990299999999998</v>
      </c>
      <c r="Q436" s="39">
        <v>16.778600000000001</v>
      </c>
      <c r="R436" s="39">
        <v>91.652699999999996</v>
      </c>
      <c r="S436" s="39">
        <v>62.2515</v>
      </c>
      <c r="T436" s="39">
        <v>30.728300000000001</v>
      </c>
      <c r="U436" s="39">
        <v>22.091200000000001</v>
      </c>
      <c r="V436" s="39">
        <v>70.756399999999999</v>
      </c>
      <c r="W436" s="39">
        <v>65.316199999999995</v>
      </c>
      <c r="X436" s="39">
        <v>86.015000000000001</v>
      </c>
      <c r="Y436" s="39">
        <v>40.256599999999999</v>
      </c>
      <c r="Z436" s="39">
        <v>37.334899999999998</v>
      </c>
      <c r="AA436" s="39">
        <v>40.673299999999998</v>
      </c>
      <c r="AB436" s="39">
        <v>139.10319999999999</v>
      </c>
      <c r="AC436" s="39">
        <v>71.713700000000003</v>
      </c>
      <c r="AD436" s="39">
        <v>32.027700000000003</v>
      </c>
      <c r="AE436" s="39">
        <v>56.55</v>
      </c>
      <c r="AF436" s="39">
        <v>55.841700000000003</v>
      </c>
      <c r="AG436" s="39">
        <v>20.742799999999999</v>
      </c>
      <c r="AH436" s="39">
        <v>163.73840000000001</v>
      </c>
      <c r="AI436" s="39">
        <v>16.4376</v>
      </c>
      <c r="AJ436" s="39">
        <v>8.0213999999999999</v>
      </c>
      <c r="AK436" s="39">
        <v>7.375</v>
      </c>
      <c r="AL436" s="39">
        <v>15.4643</v>
      </c>
      <c r="AM436" s="39">
        <v>194.39930000000001</v>
      </c>
      <c r="AN436" s="39">
        <v>960.26229999999998</v>
      </c>
      <c r="AO436" s="39">
        <v>266.94810000000001</v>
      </c>
      <c r="AP436" s="39">
        <v>164.6825</v>
      </c>
      <c r="AQ436" s="39">
        <v>232.625</v>
      </c>
      <c r="AR436" s="39">
        <v>33.2423</v>
      </c>
      <c r="AS436" s="39">
        <v>105.5044</v>
      </c>
      <c r="AT436" s="39">
        <v>28.7196</v>
      </c>
      <c r="AU436" s="39">
        <v>60.437899999999999</v>
      </c>
      <c r="AV436" s="39">
        <v>64.623199999999997</v>
      </c>
      <c r="AW436" s="39">
        <v>62.094900000000003</v>
      </c>
      <c r="AX436" s="39">
        <v>12.1913</v>
      </c>
      <c r="AY436" s="39">
        <v>86.573400000000007</v>
      </c>
    </row>
    <row r="437" spans="1:51" x14ac:dyDescent="0.25">
      <c r="A437" s="43">
        <v>43025</v>
      </c>
      <c r="B437" s="39">
        <v>3598.6343999999999</v>
      </c>
      <c r="C437" s="39">
        <v>70.063999999999993</v>
      </c>
      <c r="D437" s="39">
        <v>47.103200000000001</v>
      </c>
      <c r="E437" s="39">
        <v>304.06150000000002</v>
      </c>
      <c r="F437" s="39">
        <v>386.85180000000003</v>
      </c>
      <c r="G437" s="39">
        <v>55.372500000000002</v>
      </c>
      <c r="H437" s="39">
        <v>107.3862</v>
      </c>
      <c r="I437" s="39">
        <v>28.901900000000001</v>
      </c>
      <c r="J437" s="39">
        <v>32.9268</v>
      </c>
      <c r="K437" s="39">
        <v>41.287300000000002</v>
      </c>
      <c r="L437" s="39">
        <v>459.03739999999999</v>
      </c>
      <c r="M437" s="39">
        <v>46.958799999999997</v>
      </c>
      <c r="N437" s="39">
        <v>34.048400000000001</v>
      </c>
      <c r="O437" s="39">
        <v>116.2466</v>
      </c>
      <c r="P437" s="39">
        <v>45.753599999999999</v>
      </c>
      <c r="Q437" s="39">
        <v>16.778600000000001</v>
      </c>
      <c r="R437" s="39">
        <v>91.267200000000003</v>
      </c>
      <c r="S437" s="39">
        <v>63.011800000000001</v>
      </c>
      <c r="T437" s="39">
        <v>30.521100000000001</v>
      </c>
      <c r="U437" s="39">
        <v>22.070900000000002</v>
      </c>
      <c r="V437" s="39">
        <v>72.554000000000002</v>
      </c>
      <c r="W437" s="39">
        <v>65.194800000000001</v>
      </c>
      <c r="X437" s="39">
        <v>86.439899999999994</v>
      </c>
      <c r="Y437" s="39">
        <v>40.184100000000001</v>
      </c>
      <c r="Z437" s="39">
        <v>37.267600000000002</v>
      </c>
      <c r="AA437" s="39">
        <v>40.6252</v>
      </c>
      <c r="AB437" s="39">
        <v>137.084</v>
      </c>
      <c r="AC437" s="39">
        <v>72.0197</v>
      </c>
      <c r="AD437" s="39">
        <v>32.156700000000001</v>
      </c>
      <c r="AE437" s="39">
        <v>58.84</v>
      </c>
      <c r="AF437" s="39">
        <v>56.089100000000002</v>
      </c>
      <c r="AG437" s="39">
        <v>20.600899999999999</v>
      </c>
      <c r="AH437" s="39">
        <v>163.33709999999999</v>
      </c>
      <c r="AI437" s="39">
        <v>16.1568</v>
      </c>
      <c r="AJ437" s="39">
        <v>8.0364000000000004</v>
      </c>
      <c r="AK437" s="39">
        <v>7.375</v>
      </c>
      <c r="AL437" s="39">
        <v>15.4909</v>
      </c>
      <c r="AM437" s="39">
        <v>195.16309999999999</v>
      </c>
      <c r="AN437" s="39">
        <v>962.58180000000004</v>
      </c>
      <c r="AO437" s="39">
        <v>262.77839999999998</v>
      </c>
      <c r="AP437" s="39">
        <v>165.3886</v>
      </c>
      <c r="AQ437" s="39">
        <v>231.6832</v>
      </c>
      <c r="AR437" s="39">
        <v>32.925699999999999</v>
      </c>
      <c r="AS437" s="39">
        <v>105.6751</v>
      </c>
      <c r="AT437" s="39">
        <v>27.920300000000001</v>
      </c>
      <c r="AU437" s="39">
        <v>60.201900000000002</v>
      </c>
      <c r="AV437" s="39">
        <v>64.7791</v>
      </c>
      <c r="AW437" s="39">
        <v>60.988900000000001</v>
      </c>
      <c r="AX437" s="39">
        <v>12.090199999999999</v>
      </c>
      <c r="AY437" s="39">
        <v>86.652199999999993</v>
      </c>
    </row>
    <row r="438" spans="1:51" x14ac:dyDescent="0.25">
      <c r="A438" s="43">
        <v>43026</v>
      </c>
      <c r="B438" s="39">
        <v>3628.8404999999998</v>
      </c>
      <c r="C438" s="39">
        <v>68.411299999999997</v>
      </c>
      <c r="D438" s="39">
        <v>46.596299999999999</v>
      </c>
      <c r="E438" s="39">
        <v>300.16329999999999</v>
      </c>
      <c r="F438" s="39">
        <v>387.18380000000002</v>
      </c>
      <c r="G438" s="39">
        <v>55.292700000000004</v>
      </c>
      <c r="H438" s="39">
        <v>106.40649999999999</v>
      </c>
      <c r="I438" s="39">
        <v>28.1998</v>
      </c>
      <c r="J438" s="39">
        <v>32.690399999999997</v>
      </c>
      <c r="K438" s="39">
        <v>40.9544</v>
      </c>
      <c r="L438" s="39">
        <v>466.36250000000001</v>
      </c>
      <c r="M438" s="39">
        <v>46.101100000000002</v>
      </c>
      <c r="N438" s="39">
        <v>33.940300000000001</v>
      </c>
      <c r="O438" s="39">
        <v>116.2466</v>
      </c>
      <c r="P438" s="39">
        <v>46.226999999999997</v>
      </c>
      <c r="Q438" s="39">
        <v>16.778600000000001</v>
      </c>
      <c r="R438" s="39">
        <v>90.399799999999999</v>
      </c>
      <c r="S438" s="39">
        <v>61.681199999999997</v>
      </c>
      <c r="T438" s="39">
        <v>30.129799999999999</v>
      </c>
      <c r="U438" s="39">
        <v>21.929099999999998</v>
      </c>
      <c r="V438" s="39">
        <v>72.472200000000001</v>
      </c>
      <c r="W438" s="39">
        <v>63.92</v>
      </c>
      <c r="X438" s="39">
        <v>89.697299999999998</v>
      </c>
      <c r="Y438" s="39">
        <v>38.613500000000002</v>
      </c>
      <c r="Z438" s="39">
        <v>37.267600000000002</v>
      </c>
      <c r="AA438" s="39">
        <v>40.961799999999997</v>
      </c>
      <c r="AB438" s="39">
        <v>134.84039999999999</v>
      </c>
      <c r="AC438" s="39">
        <v>71.366900000000001</v>
      </c>
      <c r="AD438" s="39">
        <v>31.567</v>
      </c>
      <c r="AE438" s="39">
        <v>57.4</v>
      </c>
      <c r="AF438" s="39">
        <v>55.264299999999999</v>
      </c>
      <c r="AG438" s="39">
        <v>20.3171</v>
      </c>
      <c r="AH438" s="39">
        <v>163.13650000000001</v>
      </c>
      <c r="AI438" s="39">
        <v>15.984</v>
      </c>
      <c r="AJ438" s="39">
        <v>8.0062999999999995</v>
      </c>
      <c r="AK438" s="39">
        <v>7.3581000000000003</v>
      </c>
      <c r="AL438" s="39">
        <v>15.703799999999999</v>
      </c>
      <c r="AM438" s="39">
        <v>195.73599999999999</v>
      </c>
      <c r="AN438" s="39">
        <v>990.80200000000002</v>
      </c>
      <c r="AO438" s="39">
        <v>272.4522</v>
      </c>
      <c r="AP438" s="39">
        <v>166.80099999999999</v>
      </c>
      <c r="AQ438" s="39">
        <v>230.035</v>
      </c>
      <c r="AR438" s="39">
        <v>32.318899999999999</v>
      </c>
      <c r="AS438" s="39">
        <v>105.3336</v>
      </c>
      <c r="AT438" s="39">
        <v>26.3751</v>
      </c>
      <c r="AU438" s="39">
        <v>59.414900000000003</v>
      </c>
      <c r="AV438" s="39">
        <v>63.999499999999998</v>
      </c>
      <c r="AW438" s="39">
        <v>59.724899999999998</v>
      </c>
      <c r="AX438" s="39">
        <v>12.130599999999999</v>
      </c>
      <c r="AY438" s="39">
        <v>87.282399999999996</v>
      </c>
    </row>
    <row r="439" spans="1:51" x14ac:dyDescent="0.25">
      <c r="A439" s="43">
        <v>43027</v>
      </c>
      <c r="B439" s="39">
        <v>3576.6664000000001</v>
      </c>
      <c r="C439" s="39">
        <v>66.830299999999994</v>
      </c>
      <c r="D439" s="39">
        <v>45.540100000000002</v>
      </c>
      <c r="E439" s="39">
        <v>294.3159</v>
      </c>
      <c r="F439" s="39">
        <v>386.5197</v>
      </c>
      <c r="G439" s="39">
        <v>55.292700000000004</v>
      </c>
      <c r="H439" s="39">
        <v>110.8365</v>
      </c>
      <c r="I439" s="39">
        <v>27.673300000000001</v>
      </c>
      <c r="J439" s="39">
        <v>32.532899999999998</v>
      </c>
      <c r="K439" s="39">
        <v>39.955500000000001</v>
      </c>
      <c r="L439" s="39">
        <v>479.32220000000001</v>
      </c>
      <c r="M439" s="39">
        <v>44.743099999999998</v>
      </c>
      <c r="N439" s="39">
        <v>33.345799999999997</v>
      </c>
      <c r="O439" s="39">
        <v>114.7684</v>
      </c>
      <c r="P439" s="39">
        <v>45.246400000000001</v>
      </c>
      <c r="Q439" s="39">
        <v>16.778600000000001</v>
      </c>
      <c r="R439" s="39">
        <v>87.701300000000003</v>
      </c>
      <c r="S439" s="39">
        <v>62.156399999999998</v>
      </c>
      <c r="T439" s="39">
        <v>30.198899999999998</v>
      </c>
      <c r="U439" s="39">
        <v>21.544</v>
      </c>
      <c r="V439" s="39">
        <v>70.347899999999996</v>
      </c>
      <c r="W439" s="39">
        <v>62.645200000000003</v>
      </c>
      <c r="X439" s="39">
        <v>88.753100000000003</v>
      </c>
      <c r="Y439" s="39">
        <v>38.661799999999999</v>
      </c>
      <c r="Z439" s="39">
        <v>37.267600000000002</v>
      </c>
      <c r="AA439" s="39">
        <v>40.721400000000003</v>
      </c>
      <c r="AB439" s="39">
        <v>132.22290000000001</v>
      </c>
      <c r="AC439" s="39">
        <v>71.203599999999994</v>
      </c>
      <c r="AD439" s="39">
        <v>31.235299999999999</v>
      </c>
      <c r="AE439" s="39">
        <v>59.3</v>
      </c>
      <c r="AF439" s="39">
        <v>54.192</v>
      </c>
      <c r="AG439" s="39">
        <v>20.009599999999999</v>
      </c>
      <c r="AH439" s="39">
        <v>161.9325</v>
      </c>
      <c r="AI439" s="39">
        <v>16.091999999999999</v>
      </c>
      <c r="AJ439" s="39">
        <v>7.9310999999999998</v>
      </c>
      <c r="AK439" s="39">
        <v>7.2906000000000004</v>
      </c>
      <c r="AL439" s="39">
        <v>15.757</v>
      </c>
      <c r="AM439" s="39">
        <v>195.92699999999999</v>
      </c>
      <c r="AN439" s="39">
        <v>998.14700000000005</v>
      </c>
      <c r="AO439" s="39">
        <v>275.03750000000002</v>
      </c>
      <c r="AP439" s="39">
        <v>167.93090000000001</v>
      </c>
      <c r="AQ439" s="39">
        <v>228.1514</v>
      </c>
      <c r="AR439" s="39">
        <v>31.5274</v>
      </c>
      <c r="AS439" s="39">
        <v>103.9679</v>
      </c>
      <c r="AT439" s="39">
        <v>25.4693</v>
      </c>
      <c r="AU439" s="39">
        <v>58.470599999999997</v>
      </c>
      <c r="AV439" s="39">
        <v>63.064100000000003</v>
      </c>
      <c r="AW439" s="39">
        <v>58.5398</v>
      </c>
      <c r="AX439" s="39">
        <v>12.029500000000001</v>
      </c>
      <c r="AY439" s="39">
        <v>85.943200000000004</v>
      </c>
    </row>
    <row r="440" spans="1:51" x14ac:dyDescent="0.25">
      <c r="A440" s="43">
        <v>43028</v>
      </c>
      <c r="B440" s="39">
        <v>3591.7694000000001</v>
      </c>
      <c r="C440" s="39">
        <v>67.980099999999993</v>
      </c>
      <c r="D440" s="39">
        <v>46.131599999999999</v>
      </c>
      <c r="E440" s="39">
        <v>296.26499999999999</v>
      </c>
      <c r="F440" s="39">
        <v>389.50830000000002</v>
      </c>
      <c r="G440" s="39">
        <v>56.036999999999999</v>
      </c>
      <c r="H440" s="39">
        <v>109.94199999999999</v>
      </c>
      <c r="I440" s="39">
        <v>28.3169</v>
      </c>
      <c r="J440" s="39">
        <v>33.1631</v>
      </c>
      <c r="K440" s="39">
        <v>40.5548</v>
      </c>
      <c r="L440" s="39">
        <v>475.00229999999999</v>
      </c>
      <c r="M440" s="39">
        <v>45.314900000000002</v>
      </c>
      <c r="N440" s="39">
        <v>33.8322</v>
      </c>
      <c r="O440" s="39">
        <v>115.0852</v>
      </c>
      <c r="P440" s="39">
        <v>44.029000000000003</v>
      </c>
      <c r="Q440" s="39">
        <v>16.778600000000001</v>
      </c>
      <c r="R440" s="39">
        <v>89.243300000000005</v>
      </c>
      <c r="S440" s="39">
        <v>62.2515</v>
      </c>
      <c r="T440" s="39">
        <v>30.935400000000001</v>
      </c>
      <c r="U440" s="39">
        <v>21.949300000000001</v>
      </c>
      <c r="V440" s="39">
        <v>70.919899999999998</v>
      </c>
      <c r="W440" s="39">
        <v>63.313000000000002</v>
      </c>
      <c r="X440" s="39">
        <v>89.319599999999994</v>
      </c>
      <c r="Y440" s="39">
        <v>37.7194</v>
      </c>
      <c r="Z440" s="39">
        <v>38.344000000000001</v>
      </c>
      <c r="AA440" s="39">
        <v>40.817599999999999</v>
      </c>
      <c r="AB440" s="39">
        <v>134.99</v>
      </c>
      <c r="AC440" s="39">
        <v>70.979200000000006</v>
      </c>
      <c r="AD440" s="39">
        <v>31.935600000000001</v>
      </c>
      <c r="AE440" s="39">
        <v>60.92</v>
      </c>
      <c r="AF440" s="39">
        <v>55.181800000000003</v>
      </c>
      <c r="AG440" s="39">
        <v>20.198799999999999</v>
      </c>
      <c r="AH440" s="39">
        <v>161.9325</v>
      </c>
      <c r="AI440" s="39">
        <v>16.308</v>
      </c>
      <c r="AJ440" s="39">
        <v>7.9762000000000004</v>
      </c>
      <c r="AK440" s="39">
        <v>7.3411999999999997</v>
      </c>
      <c r="AL440" s="39">
        <v>15.597300000000001</v>
      </c>
      <c r="AM440" s="39">
        <v>198.02760000000001</v>
      </c>
      <c r="AN440" s="39">
        <v>985.00329999999997</v>
      </c>
      <c r="AO440" s="39">
        <v>271.61829999999998</v>
      </c>
      <c r="AP440" s="39">
        <v>169.4845</v>
      </c>
      <c r="AQ440" s="39">
        <v>229.0932</v>
      </c>
      <c r="AR440" s="39">
        <v>32.081400000000002</v>
      </c>
      <c r="AS440" s="39">
        <v>104.48</v>
      </c>
      <c r="AT440" s="39">
        <v>26.4817</v>
      </c>
      <c r="AU440" s="39">
        <v>58.942700000000002</v>
      </c>
      <c r="AV440" s="39">
        <v>63.765700000000002</v>
      </c>
      <c r="AW440" s="39">
        <v>59.9619</v>
      </c>
      <c r="AX440" s="39">
        <v>12.090199999999999</v>
      </c>
      <c r="AY440" s="39">
        <v>86.022000000000006</v>
      </c>
    </row>
    <row r="441" spans="1:51" x14ac:dyDescent="0.25">
      <c r="A441" s="43">
        <v>43031</v>
      </c>
      <c r="B441" s="39">
        <v>3560.1904</v>
      </c>
      <c r="C441" s="39">
        <v>69.489199999999997</v>
      </c>
      <c r="D441" s="39">
        <v>46.680700000000002</v>
      </c>
      <c r="E441" s="39">
        <v>300.81299999999999</v>
      </c>
      <c r="F441" s="39">
        <v>393.161</v>
      </c>
      <c r="G441" s="39">
        <v>54.920499999999997</v>
      </c>
      <c r="H441" s="39">
        <v>109.9846</v>
      </c>
      <c r="I441" s="39">
        <v>28.141300000000001</v>
      </c>
      <c r="J441" s="39">
        <v>33.6357</v>
      </c>
      <c r="K441" s="39">
        <v>40.987699999999997</v>
      </c>
      <c r="L441" s="39">
        <v>477.81959999999998</v>
      </c>
      <c r="M441" s="39">
        <v>45.100499999999997</v>
      </c>
      <c r="N441" s="39">
        <v>33.8322</v>
      </c>
      <c r="O441" s="39">
        <v>117.61920000000001</v>
      </c>
      <c r="P441" s="39">
        <v>44.603900000000003</v>
      </c>
      <c r="Q441" s="39">
        <v>16.778600000000001</v>
      </c>
      <c r="R441" s="39">
        <v>89.628799999999998</v>
      </c>
      <c r="S441" s="39">
        <v>62.2515</v>
      </c>
      <c r="T441" s="39">
        <v>31.119599999999998</v>
      </c>
      <c r="U441" s="39">
        <v>21.929099999999998</v>
      </c>
      <c r="V441" s="39">
        <v>71.083299999999994</v>
      </c>
      <c r="W441" s="39">
        <v>63.616500000000002</v>
      </c>
      <c r="X441" s="39">
        <v>89.225200000000001</v>
      </c>
      <c r="Y441" s="39">
        <v>38.106099999999998</v>
      </c>
      <c r="Z441" s="39">
        <v>38.411200000000001</v>
      </c>
      <c r="AA441" s="39">
        <v>41.1541</v>
      </c>
      <c r="AB441" s="39">
        <v>136.6353</v>
      </c>
      <c r="AC441" s="39">
        <v>72.590999999999994</v>
      </c>
      <c r="AD441" s="39">
        <v>32.101399999999998</v>
      </c>
      <c r="AE441" s="39">
        <v>60.45</v>
      </c>
      <c r="AF441" s="39">
        <v>56.171599999999998</v>
      </c>
      <c r="AG441" s="39">
        <v>20.2698</v>
      </c>
      <c r="AH441" s="39">
        <v>161.53120000000001</v>
      </c>
      <c r="AI441" s="39">
        <v>16.243200000000002</v>
      </c>
      <c r="AJ441" s="39">
        <v>7.9762000000000004</v>
      </c>
      <c r="AK441" s="39">
        <v>7.375</v>
      </c>
      <c r="AL441" s="39">
        <v>15.5707</v>
      </c>
      <c r="AM441" s="39">
        <v>200.31909999999999</v>
      </c>
      <c r="AN441" s="39">
        <v>930.88229999999999</v>
      </c>
      <c r="AO441" s="39">
        <v>270.11709999999999</v>
      </c>
      <c r="AP441" s="39">
        <v>169.4845</v>
      </c>
      <c r="AQ441" s="39">
        <v>229.0932</v>
      </c>
      <c r="AR441" s="39">
        <v>32.266100000000002</v>
      </c>
      <c r="AS441" s="39">
        <v>104.6508</v>
      </c>
      <c r="AT441" s="39">
        <v>26.215299999999999</v>
      </c>
      <c r="AU441" s="39">
        <v>59.0214</v>
      </c>
      <c r="AV441" s="39">
        <v>64.077500000000001</v>
      </c>
      <c r="AW441" s="39">
        <v>59.724899999999998</v>
      </c>
      <c r="AX441" s="39">
        <v>12.090199999999999</v>
      </c>
      <c r="AY441" s="39">
        <v>86.179599999999994</v>
      </c>
    </row>
    <row r="442" spans="1:51" x14ac:dyDescent="0.25">
      <c r="A442" s="43">
        <v>43032</v>
      </c>
      <c r="B442" s="39">
        <v>3707.1015000000002</v>
      </c>
      <c r="C442" s="39">
        <v>68.986099999999993</v>
      </c>
      <c r="D442" s="39">
        <v>46.7652</v>
      </c>
      <c r="E442" s="39">
        <v>300.81299999999999</v>
      </c>
      <c r="F442" s="39">
        <v>398.47390000000001</v>
      </c>
      <c r="G442" s="39">
        <v>54.256</v>
      </c>
      <c r="H442" s="39">
        <v>109.3031</v>
      </c>
      <c r="I442" s="39">
        <v>28.375399999999999</v>
      </c>
      <c r="J442" s="39">
        <v>34.1083</v>
      </c>
      <c r="K442" s="39">
        <v>40.7879</v>
      </c>
      <c r="L442" s="39">
        <v>482.32740000000001</v>
      </c>
      <c r="M442" s="39">
        <v>45.171999999999997</v>
      </c>
      <c r="N442" s="39">
        <v>34.264600000000002</v>
      </c>
      <c r="O442" s="39">
        <v>116.98569999999999</v>
      </c>
      <c r="P442" s="39">
        <v>43.893700000000003</v>
      </c>
      <c r="Q442" s="39">
        <v>16.778600000000001</v>
      </c>
      <c r="R442" s="39">
        <v>90.303399999999996</v>
      </c>
      <c r="S442" s="39">
        <v>62.726700000000001</v>
      </c>
      <c r="T442" s="39">
        <v>31.418800000000001</v>
      </c>
      <c r="U442" s="39">
        <v>21.665600000000001</v>
      </c>
      <c r="V442" s="39">
        <v>70.593000000000004</v>
      </c>
      <c r="W442" s="39">
        <v>62.948799999999999</v>
      </c>
      <c r="X442" s="39">
        <v>89.130799999999994</v>
      </c>
      <c r="Y442" s="39">
        <v>37.502000000000002</v>
      </c>
      <c r="Z442" s="39">
        <v>37.940300000000001</v>
      </c>
      <c r="AA442" s="39">
        <v>41.8752</v>
      </c>
      <c r="AB442" s="39">
        <v>138.87889999999999</v>
      </c>
      <c r="AC442" s="39">
        <v>72.958200000000005</v>
      </c>
      <c r="AD442" s="39">
        <v>31.9724</v>
      </c>
      <c r="AE442" s="39">
        <v>61.44</v>
      </c>
      <c r="AF442" s="39">
        <v>55.264299999999999</v>
      </c>
      <c r="AG442" s="39">
        <v>20.104199999999999</v>
      </c>
      <c r="AH442" s="39">
        <v>162.53450000000001</v>
      </c>
      <c r="AI442" s="39">
        <v>16.524000000000001</v>
      </c>
      <c r="AJ442" s="39">
        <v>8.0815999999999999</v>
      </c>
      <c r="AK442" s="39">
        <v>7.3411999999999997</v>
      </c>
      <c r="AL442" s="39">
        <v>15.757</v>
      </c>
      <c r="AM442" s="39">
        <v>206.2389</v>
      </c>
      <c r="AN442" s="39">
        <v>978.81809999999996</v>
      </c>
      <c r="AO442" s="39">
        <v>273.53640000000001</v>
      </c>
      <c r="AP442" s="39">
        <v>170.89689999999999</v>
      </c>
      <c r="AQ442" s="39">
        <v>229.5641</v>
      </c>
      <c r="AR442" s="39">
        <v>32.213299999999997</v>
      </c>
      <c r="AS442" s="39">
        <v>104.1386</v>
      </c>
      <c r="AT442" s="39">
        <v>26.321899999999999</v>
      </c>
      <c r="AU442" s="39">
        <v>59.493600000000001</v>
      </c>
      <c r="AV442" s="39">
        <v>63.6098</v>
      </c>
      <c r="AW442" s="39">
        <v>59.9619</v>
      </c>
      <c r="AX442" s="39">
        <v>12.029500000000001</v>
      </c>
      <c r="AY442" s="39">
        <v>87.361199999999997</v>
      </c>
    </row>
    <row r="443" spans="1:51" x14ac:dyDescent="0.25">
      <c r="A443" s="43">
        <v>43033</v>
      </c>
      <c r="B443" s="39">
        <v>3766.1405</v>
      </c>
      <c r="C443" s="39">
        <v>69.201700000000002</v>
      </c>
      <c r="D443" s="39">
        <v>47.314399999999999</v>
      </c>
      <c r="E443" s="39">
        <v>304.06150000000002</v>
      </c>
      <c r="F443" s="39">
        <v>399.13810000000001</v>
      </c>
      <c r="G443" s="39">
        <v>54.468600000000002</v>
      </c>
      <c r="H443" s="39">
        <v>111.6885</v>
      </c>
      <c r="I443" s="39">
        <v>28.433900000000001</v>
      </c>
      <c r="J443" s="39">
        <v>34.187100000000001</v>
      </c>
      <c r="K443" s="39">
        <v>41.087600000000002</v>
      </c>
      <c r="L443" s="39">
        <v>481.2004</v>
      </c>
      <c r="M443" s="39">
        <v>45.529299999999999</v>
      </c>
      <c r="N443" s="39">
        <v>34.372700000000002</v>
      </c>
      <c r="O443" s="39">
        <v>117.408</v>
      </c>
      <c r="P443" s="39">
        <v>44.333300000000001</v>
      </c>
      <c r="Q443" s="39">
        <v>16.778600000000001</v>
      </c>
      <c r="R443" s="39">
        <v>90.496200000000002</v>
      </c>
      <c r="S443" s="39">
        <v>63.392000000000003</v>
      </c>
      <c r="T443" s="39">
        <v>31.9252</v>
      </c>
      <c r="U443" s="39">
        <v>21.726400000000002</v>
      </c>
      <c r="V443" s="39">
        <v>70.266199999999998</v>
      </c>
      <c r="W443" s="39">
        <v>63.191600000000001</v>
      </c>
      <c r="X443" s="39">
        <v>87.903300000000002</v>
      </c>
      <c r="Y443" s="39">
        <v>38.299399999999999</v>
      </c>
      <c r="Z443" s="39">
        <v>37.940300000000001</v>
      </c>
      <c r="AA443" s="39">
        <v>41.7791</v>
      </c>
      <c r="AB443" s="39">
        <v>138.72929999999999</v>
      </c>
      <c r="AC443" s="39">
        <v>72.998999999999995</v>
      </c>
      <c r="AD443" s="39">
        <v>31.5854</v>
      </c>
      <c r="AE443" s="39">
        <v>64.459999999999994</v>
      </c>
      <c r="AF443" s="39">
        <v>55.511699999999998</v>
      </c>
      <c r="AG443" s="39">
        <v>20.293399999999998</v>
      </c>
      <c r="AH443" s="39">
        <v>162.53450000000001</v>
      </c>
      <c r="AI443" s="39">
        <v>16.653600000000001</v>
      </c>
      <c r="AJ443" s="39">
        <v>8.0966000000000005</v>
      </c>
      <c r="AK443" s="39">
        <v>7.3581000000000003</v>
      </c>
      <c r="AL443" s="39">
        <v>15.730399999999999</v>
      </c>
      <c r="AM443" s="39">
        <v>207.38470000000001</v>
      </c>
      <c r="AN443" s="39">
        <v>967.99390000000005</v>
      </c>
      <c r="AO443" s="39">
        <v>274.0367</v>
      </c>
      <c r="AP443" s="39">
        <v>171.03809999999999</v>
      </c>
      <c r="AQ443" s="39">
        <v>231.2123</v>
      </c>
      <c r="AR443" s="39">
        <v>32.477200000000003</v>
      </c>
      <c r="AS443" s="39">
        <v>104.9922</v>
      </c>
      <c r="AT443" s="39">
        <v>26.268599999999999</v>
      </c>
      <c r="AU443" s="39">
        <v>59.493600000000001</v>
      </c>
      <c r="AV443" s="39">
        <v>63.843600000000002</v>
      </c>
      <c r="AW443" s="39">
        <v>60.198900000000002</v>
      </c>
      <c r="AX443" s="39">
        <v>12.029500000000001</v>
      </c>
      <c r="AY443" s="39">
        <v>87.203599999999994</v>
      </c>
    </row>
    <row r="444" spans="1:51" x14ac:dyDescent="0.25">
      <c r="A444" s="43">
        <v>43034</v>
      </c>
      <c r="B444" s="39">
        <v>3779.8705</v>
      </c>
      <c r="C444" s="39">
        <v>70.135900000000007</v>
      </c>
      <c r="D444" s="39">
        <v>47.229900000000001</v>
      </c>
      <c r="E444" s="39">
        <v>306.01060000000001</v>
      </c>
      <c r="F444" s="39">
        <v>396.14949999999999</v>
      </c>
      <c r="G444" s="39">
        <v>52.820500000000003</v>
      </c>
      <c r="H444" s="39">
        <v>109.6438</v>
      </c>
      <c r="I444" s="39">
        <v>28.258299999999998</v>
      </c>
      <c r="J444" s="39">
        <v>34.265900000000002</v>
      </c>
      <c r="K444" s="39">
        <v>41.021000000000001</v>
      </c>
      <c r="L444" s="39">
        <v>475.19009999999997</v>
      </c>
      <c r="M444" s="39">
        <v>45.7438</v>
      </c>
      <c r="N444" s="39">
        <v>34.156500000000001</v>
      </c>
      <c r="O444" s="39">
        <v>119.94199999999999</v>
      </c>
      <c r="P444" s="39">
        <v>46.903399999999998</v>
      </c>
      <c r="Q444" s="39">
        <v>16.778600000000001</v>
      </c>
      <c r="R444" s="39">
        <v>89.725200000000001</v>
      </c>
      <c r="S444" s="39">
        <v>64.247299999999996</v>
      </c>
      <c r="T444" s="39">
        <v>32.569699999999997</v>
      </c>
      <c r="U444" s="39">
        <v>22.111499999999999</v>
      </c>
      <c r="V444" s="39">
        <v>67.569999999999993</v>
      </c>
      <c r="W444" s="39">
        <v>63.191600000000001</v>
      </c>
      <c r="X444" s="39">
        <v>90.830299999999994</v>
      </c>
      <c r="Y444" s="39">
        <v>38.081899999999997</v>
      </c>
      <c r="Z444" s="39">
        <v>38.209400000000002</v>
      </c>
      <c r="AA444" s="39">
        <v>41.346400000000003</v>
      </c>
      <c r="AB444" s="39">
        <v>139.0284</v>
      </c>
      <c r="AC444" s="39">
        <v>67.531199999999998</v>
      </c>
      <c r="AD444" s="39">
        <v>31.5854</v>
      </c>
      <c r="AE444" s="39">
        <v>64.400000000000006</v>
      </c>
      <c r="AF444" s="39">
        <v>55.676699999999997</v>
      </c>
      <c r="AG444" s="39">
        <v>20.3644</v>
      </c>
      <c r="AH444" s="39">
        <v>162.9358</v>
      </c>
      <c r="AI444" s="39">
        <v>16.977599999999999</v>
      </c>
      <c r="AJ444" s="39">
        <v>8.0815999999999999</v>
      </c>
      <c r="AK444" s="39">
        <v>7.375</v>
      </c>
      <c r="AL444" s="39">
        <v>15.677199999999999</v>
      </c>
      <c r="AM444" s="39">
        <v>203.18350000000001</v>
      </c>
      <c r="AN444" s="39">
        <v>978.43150000000003</v>
      </c>
      <c r="AO444" s="39">
        <v>269.28320000000002</v>
      </c>
      <c r="AP444" s="39">
        <v>169.90819999999999</v>
      </c>
      <c r="AQ444" s="39">
        <v>231.4477</v>
      </c>
      <c r="AR444" s="39">
        <v>32.714599999999997</v>
      </c>
      <c r="AS444" s="39">
        <v>105.16289999999999</v>
      </c>
      <c r="AT444" s="39">
        <v>26.3751</v>
      </c>
      <c r="AU444" s="39">
        <v>58.942700000000002</v>
      </c>
      <c r="AV444" s="39">
        <v>64.155500000000004</v>
      </c>
      <c r="AW444" s="39">
        <v>61.146900000000002</v>
      </c>
      <c r="AX444" s="39">
        <v>12.1104</v>
      </c>
      <c r="AY444" s="39">
        <v>86.573400000000007</v>
      </c>
    </row>
    <row r="445" spans="1:51" x14ac:dyDescent="0.25">
      <c r="A445" s="43">
        <v>43035</v>
      </c>
      <c r="B445" s="39">
        <v>3775.7514999999999</v>
      </c>
      <c r="C445" s="39">
        <v>69.201700000000002</v>
      </c>
      <c r="D445" s="39">
        <v>47.567900000000002</v>
      </c>
      <c r="E445" s="39">
        <v>302.76209999999998</v>
      </c>
      <c r="F445" s="39">
        <v>391.83269999999999</v>
      </c>
      <c r="G445" s="39">
        <v>52.102699999999999</v>
      </c>
      <c r="H445" s="39">
        <v>108.2381</v>
      </c>
      <c r="I445" s="39">
        <v>27.848800000000001</v>
      </c>
      <c r="J445" s="39">
        <v>32.8874</v>
      </c>
      <c r="K445" s="39">
        <v>40.887799999999999</v>
      </c>
      <c r="L445" s="39">
        <v>483.07859999999999</v>
      </c>
      <c r="M445" s="39">
        <v>45.029000000000003</v>
      </c>
      <c r="N445" s="39">
        <v>33.670099999999998</v>
      </c>
      <c r="O445" s="39">
        <v>117.7247</v>
      </c>
      <c r="P445" s="39">
        <v>47.579700000000003</v>
      </c>
      <c r="Q445" s="39">
        <v>16.778600000000001</v>
      </c>
      <c r="R445" s="39">
        <v>92.809200000000004</v>
      </c>
      <c r="S445" s="39">
        <v>64.152299999999997</v>
      </c>
      <c r="T445" s="39">
        <v>32.661700000000003</v>
      </c>
      <c r="U445" s="39">
        <v>22.010100000000001</v>
      </c>
      <c r="V445" s="39">
        <v>66.834599999999995</v>
      </c>
      <c r="W445" s="39">
        <v>62.584499999999998</v>
      </c>
      <c r="X445" s="39">
        <v>88.281000000000006</v>
      </c>
      <c r="Y445" s="39">
        <v>36.704599999999999</v>
      </c>
      <c r="Z445" s="39">
        <v>38.344000000000001</v>
      </c>
      <c r="AA445" s="39">
        <v>41.057899999999997</v>
      </c>
      <c r="AB445" s="39">
        <v>135.73779999999999</v>
      </c>
      <c r="AC445" s="39">
        <v>67.184399999999997</v>
      </c>
      <c r="AD445" s="39">
        <v>30.885200000000001</v>
      </c>
      <c r="AE445" s="39">
        <v>64.790000000000006</v>
      </c>
      <c r="AF445" s="39">
        <v>55.264299999999999</v>
      </c>
      <c r="AG445" s="39">
        <v>20.198799999999999</v>
      </c>
      <c r="AH445" s="39">
        <v>164.13980000000001</v>
      </c>
      <c r="AI445" s="39">
        <v>16.632000000000001</v>
      </c>
      <c r="AJ445" s="39">
        <v>8.0515000000000008</v>
      </c>
      <c r="AK445" s="39">
        <v>7.3411999999999997</v>
      </c>
      <c r="AL445" s="39">
        <v>15.624000000000001</v>
      </c>
      <c r="AM445" s="39">
        <v>203.18350000000001</v>
      </c>
      <c r="AN445" s="39">
        <v>969.92679999999996</v>
      </c>
      <c r="AO445" s="39">
        <v>270.45069999999998</v>
      </c>
      <c r="AP445" s="39">
        <v>166.94229999999999</v>
      </c>
      <c r="AQ445" s="39">
        <v>230.7414</v>
      </c>
      <c r="AR445" s="39">
        <v>32.503500000000003</v>
      </c>
      <c r="AS445" s="39">
        <v>105.16289999999999</v>
      </c>
      <c r="AT445" s="39">
        <v>25.842300000000002</v>
      </c>
      <c r="AU445" s="39">
        <v>58.627899999999997</v>
      </c>
      <c r="AV445" s="39">
        <v>63.999499999999998</v>
      </c>
      <c r="AW445" s="39">
        <v>58.934800000000003</v>
      </c>
      <c r="AX445" s="39">
        <v>12.029500000000001</v>
      </c>
      <c r="AY445" s="39">
        <v>86.100800000000007</v>
      </c>
    </row>
    <row r="446" spans="1:51" x14ac:dyDescent="0.25">
      <c r="A446" s="43">
        <v>43038</v>
      </c>
      <c r="B446" s="39">
        <v>3978.9555999999998</v>
      </c>
      <c r="C446" s="39">
        <v>67.620800000000003</v>
      </c>
      <c r="D446" s="39">
        <v>46.469499999999996</v>
      </c>
      <c r="E446" s="39">
        <v>298.8639</v>
      </c>
      <c r="F446" s="39">
        <v>381.87090000000001</v>
      </c>
      <c r="G446" s="39">
        <v>50.029299999999999</v>
      </c>
      <c r="H446" s="39">
        <v>107.98260000000001</v>
      </c>
      <c r="I446" s="39">
        <v>27.497800000000002</v>
      </c>
      <c r="J446" s="39">
        <v>32.572299999999998</v>
      </c>
      <c r="K446" s="39">
        <v>40.288499999999999</v>
      </c>
      <c r="L446" s="39">
        <v>485.52030000000002</v>
      </c>
      <c r="M446" s="39">
        <v>43.527999999999999</v>
      </c>
      <c r="N446" s="39">
        <v>33.075600000000001</v>
      </c>
      <c r="O446" s="39">
        <v>113.9238</v>
      </c>
      <c r="P446" s="39">
        <v>47.410600000000002</v>
      </c>
      <c r="Q446" s="39">
        <v>16.778600000000001</v>
      </c>
      <c r="R446" s="39">
        <v>91.1708</v>
      </c>
      <c r="S446" s="39">
        <v>63.677100000000003</v>
      </c>
      <c r="T446" s="39">
        <v>30.7743</v>
      </c>
      <c r="U446" s="39">
        <v>24.219200000000001</v>
      </c>
      <c r="V446" s="39">
        <v>63.729799999999997</v>
      </c>
      <c r="W446" s="39">
        <v>60.3992</v>
      </c>
      <c r="X446" s="39">
        <v>84.834800000000001</v>
      </c>
      <c r="Y446" s="39">
        <v>36.076300000000003</v>
      </c>
      <c r="Z446" s="39">
        <v>37.200400000000002</v>
      </c>
      <c r="AA446" s="39">
        <v>39.423299999999998</v>
      </c>
      <c r="AB446" s="39">
        <v>130.57749999999999</v>
      </c>
      <c r="AC446" s="39">
        <v>66.184700000000007</v>
      </c>
      <c r="AD446" s="39">
        <v>29.761099999999999</v>
      </c>
      <c r="AE446" s="39">
        <v>63</v>
      </c>
      <c r="AF446" s="39">
        <v>53.367199999999997</v>
      </c>
      <c r="AG446" s="39">
        <v>19.465599999999998</v>
      </c>
      <c r="AH446" s="39">
        <v>163.9391</v>
      </c>
      <c r="AI446" s="39">
        <v>16.653600000000001</v>
      </c>
      <c r="AJ446" s="39">
        <v>8.0815999999999999</v>
      </c>
      <c r="AK446" s="39">
        <v>7.2061999999999999</v>
      </c>
      <c r="AL446" s="39">
        <v>15.9434</v>
      </c>
      <c r="AM446" s="39">
        <v>205.666</v>
      </c>
      <c r="AN446" s="39">
        <v>976.11199999999997</v>
      </c>
      <c r="AO446" s="39">
        <v>273.86989999999997</v>
      </c>
      <c r="AP446" s="39">
        <v>164.5412</v>
      </c>
      <c r="AQ446" s="39">
        <v>228.6223</v>
      </c>
      <c r="AR446" s="39">
        <v>31.5274</v>
      </c>
      <c r="AS446" s="39">
        <v>102.9436</v>
      </c>
      <c r="AT446" s="39">
        <v>24.616800000000001</v>
      </c>
      <c r="AU446" s="39">
        <v>57.526200000000003</v>
      </c>
      <c r="AV446" s="39">
        <v>61.972799999999999</v>
      </c>
      <c r="AW446" s="39">
        <v>56.8018</v>
      </c>
      <c r="AX446" s="39">
        <v>12.090199999999999</v>
      </c>
      <c r="AY446" s="39">
        <v>86.179599999999994</v>
      </c>
    </row>
    <row r="447" spans="1:51" x14ac:dyDescent="0.25">
      <c r="A447" s="43">
        <v>43039</v>
      </c>
      <c r="B447" s="39">
        <v>3976.2096000000001</v>
      </c>
      <c r="C447" s="39">
        <v>68.626800000000003</v>
      </c>
      <c r="D447" s="39">
        <v>47.272199999999998</v>
      </c>
      <c r="E447" s="39">
        <v>301.46269999999998</v>
      </c>
      <c r="F447" s="39">
        <v>385.19150000000002</v>
      </c>
      <c r="G447" s="39">
        <v>50.241900000000001</v>
      </c>
      <c r="H447" s="39">
        <v>109.00490000000001</v>
      </c>
      <c r="I447" s="39">
        <v>27.614799999999999</v>
      </c>
      <c r="J447" s="39">
        <v>33.281199999999998</v>
      </c>
      <c r="K447" s="39">
        <v>40.721299999999999</v>
      </c>
      <c r="L447" s="39">
        <v>494.16019999999997</v>
      </c>
      <c r="M447" s="39">
        <v>43.813899999999997</v>
      </c>
      <c r="N447" s="39">
        <v>33.1297</v>
      </c>
      <c r="O447" s="39">
        <v>114.874</v>
      </c>
      <c r="P447" s="39">
        <v>48.222200000000001</v>
      </c>
      <c r="Q447" s="39">
        <v>16.778600000000001</v>
      </c>
      <c r="R447" s="39">
        <v>91.556299999999993</v>
      </c>
      <c r="S447" s="39">
        <v>63.487000000000002</v>
      </c>
      <c r="T447" s="39">
        <v>31.2807</v>
      </c>
      <c r="U447" s="39">
        <v>24.948899999999998</v>
      </c>
      <c r="V447" s="39">
        <v>64.628600000000006</v>
      </c>
      <c r="W447" s="39">
        <v>60.581299999999999</v>
      </c>
      <c r="X447" s="39">
        <v>84.976399999999998</v>
      </c>
      <c r="Y447" s="39">
        <v>36.317999999999998</v>
      </c>
      <c r="Z447" s="39">
        <v>37.334899999999998</v>
      </c>
      <c r="AA447" s="39">
        <v>36.538699999999999</v>
      </c>
      <c r="AB447" s="39">
        <v>132.3724</v>
      </c>
      <c r="AC447" s="39">
        <v>66.286699999999996</v>
      </c>
      <c r="AD447" s="39">
        <v>30.074300000000001</v>
      </c>
      <c r="AE447" s="39">
        <v>64.95</v>
      </c>
      <c r="AF447" s="39">
        <v>53.5321</v>
      </c>
      <c r="AG447" s="39">
        <v>19.654800000000002</v>
      </c>
      <c r="AH447" s="39">
        <v>166.34700000000001</v>
      </c>
      <c r="AI447" s="39">
        <v>16.5672</v>
      </c>
      <c r="AJ447" s="39">
        <v>8.0515000000000008</v>
      </c>
      <c r="AK447" s="39">
        <v>7.1893000000000002</v>
      </c>
      <c r="AL447" s="39">
        <v>15.8901</v>
      </c>
      <c r="AM447" s="39">
        <v>207.95760000000001</v>
      </c>
      <c r="AN447" s="39">
        <v>983.45699999999999</v>
      </c>
      <c r="AO447" s="39">
        <v>262.61160000000001</v>
      </c>
      <c r="AP447" s="39">
        <v>165.6711</v>
      </c>
      <c r="AQ447" s="39">
        <v>228.1514</v>
      </c>
      <c r="AR447" s="39">
        <v>31.5274</v>
      </c>
      <c r="AS447" s="39">
        <v>101.74850000000001</v>
      </c>
      <c r="AT447" s="39">
        <v>24.936499999999999</v>
      </c>
      <c r="AU447" s="39">
        <v>58.234499999999997</v>
      </c>
      <c r="AV447" s="39">
        <v>62.362499999999997</v>
      </c>
      <c r="AW447" s="39">
        <v>57.591799999999999</v>
      </c>
      <c r="AX447" s="39">
        <v>12.3126</v>
      </c>
      <c r="AY447" s="39">
        <v>84.997900000000001</v>
      </c>
    </row>
    <row r="448" spans="1:51" x14ac:dyDescent="0.25">
      <c r="A448" s="43">
        <v>43040</v>
      </c>
      <c r="B448" s="39">
        <v>4002.2966000000001</v>
      </c>
      <c r="C448" s="39">
        <v>68.698700000000002</v>
      </c>
      <c r="D448" s="39">
        <v>47.061</v>
      </c>
      <c r="E448" s="39">
        <v>299.5136</v>
      </c>
      <c r="F448" s="39">
        <v>382.53500000000003</v>
      </c>
      <c r="G448" s="39">
        <v>50.188800000000001</v>
      </c>
      <c r="H448" s="39">
        <v>110.581</v>
      </c>
      <c r="I448" s="39">
        <v>27.673300000000001</v>
      </c>
      <c r="J448" s="39">
        <v>33.6751</v>
      </c>
      <c r="K448" s="39">
        <v>40.588099999999997</v>
      </c>
      <c r="L448" s="39">
        <v>493.221</v>
      </c>
      <c r="M448" s="39">
        <v>43.527999999999999</v>
      </c>
      <c r="N448" s="39">
        <v>33.345799999999997</v>
      </c>
      <c r="O448" s="39">
        <v>114.02930000000001</v>
      </c>
      <c r="P448" s="39">
        <v>47.850200000000001</v>
      </c>
      <c r="Q448" s="39">
        <v>16.778600000000001</v>
      </c>
      <c r="R448" s="39">
        <v>91.459900000000005</v>
      </c>
      <c r="S448" s="39">
        <v>63.962200000000003</v>
      </c>
      <c r="T448" s="39">
        <v>30.935400000000001</v>
      </c>
      <c r="U448" s="39">
        <v>24.320599999999999</v>
      </c>
      <c r="V448" s="39">
        <v>64.3018</v>
      </c>
      <c r="W448" s="39">
        <v>60.7027</v>
      </c>
      <c r="X448" s="39">
        <v>83.984999999999999</v>
      </c>
      <c r="Y448" s="39">
        <v>36.148800000000001</v>
      </c>
      <c r="Z448" s="39">
        <v>38.142099999999999</v>
      </c>
      <c r="AA448" s="39">
        <v>36.682899999999997</v>
      </c>
      <c r="AB448" s="39">
        <v>130.50280000000001</v>
      </c>
      <c r="AC448" s="39">
        <v>65.123800000000003</v>
      </c>
      <c r="AD448" s="39">
        <v>29.466200000000001</v>
      </c>
      <c r="AE448" s="39">
        <v>65.260000000000005</v>
      </c>
      <c r="AF448" s="39">
        <v>52.6248</v>
      </c>
      <c r="AG448" s="39">
        <v>19.4419</v>
      </c>
      <c r="AH448" s="39">
        <v>165.34370000000001</v>
      </c>
      <c r="AI448" s="39">
        <v>16.956</v>
      </c>
      <c r="AJ448" s="39">
        <v>8.0213999999999999</v>
      </c>
      <c r="AK448" s="39">
        <v>7.1893000000000002</v>
      </c>
      <c r="AL448" s="39">
        <v>16.262799999999999</v>
      </c>
      <c r="AM448" s="39">
        <v>205.666</v>
      </c>
      <c r="AN448" s="39">
        <v>956.00990000000002</v>
      </c>
      <c r="AO448" s="39">
        <v>256.27350000000001</v>
      </c>
      <c r="AP448" s="39">
        <v>167.78970000000001</v>
      </c>
      <c r="AQ448" s="39">
        <v>229.5641</v>
      </c>
      <c r="AR448" s="39">
        <v>31.580200000000001</v>
      </c>
      <c r="AS448" s="39">
        <v>102.4314</v>
      </c>
      <c r="AT448" s="39">
        <v>24.563500000000001</v>
      </c>
      <c r="AU448" s="39">
        <v>57.841000000000001</v>
      </c>
      <c r="AV448" s="39">
        <v>62.674300000000002</v>
      </c>
      <c r="AW448" s="39">
        <v>57.038800000000002</v>
      </c>
      <c r="AX448" s="39">
        <v>12.2721</v>
      </c>
      <c r="AY448" s="39">
        <v>84.997900000000001</v>
      </c>
    </row>
    <row r="449" spans="1:51" x14ac:dyDescent="0.25">
      <c r="A449" s="43">
        <v>43041</v>
      </c>
      <c r="B449" s="39">
        <v>4043.4866000000002</v>
      </c>
      <c r="C449" s="39">
        <v>67.692599999999999</v>
      </c>
      <c r="D449" s="39">
        <v>46.131599999999999</v>
      </c>
      <c r="E449" s="39">
        <v>292.36680000000001</v>
      </c>
      <c r="F449" s="39">
        <v>380.54259999999999</v>
      </c>
      <c r="G449" s="39">
        <v>49.710299999999997</v>
      </c>
      <c r="H449" s="39">
        <v>110.155</v>
      </c>
      <c r="I449" s="39">
        <v>27.029699999999998</v>
      </c>
      <c r="J449" s="39">
        <v>32.690399999999997</v>
      </c>
      <c r="K449" s="39">
        <v>40.654699999999998</v>
      </c>
      <c r="L449" s="39">
        <v>497.541</v>
      </c>
      <c r="M449" s="39">
        <v>43.7425</v>
      </c>
      <c r="N449" s="39">
        <v>33.1297</v>
      </c>
      <c r="O449" s="39">
        <v>112.4456</v>
      </c>
      <c r="P449" s="39">
        <v>46.869599999999998</v>
      </c>
      <c r="Q449" s="39">
        <v>16.778600000000001</v>
      </c>
      <c r="R449" s="39">
        <v>89.339699999999993</v>
      </c>
      <c r="S449" s="39">
        <v>63.392000000000003</v>
      </c>
      <c r="T449" s="39">
        <v>30.314</v>
      </c>
      <c r="U449" s="39">
        <v>23.8139</v>
      </c>
      <c r="V449" s="39">
        <v>61.932299999999998</v>
      </c>
      <c r="W449" s="39">
        <v>59.610100000000003</v>
      </c>
      <c r="X449" s="39">
        <v>83.418499999999995</v>
      </c>
      <c r="Y449" s="39">
        <v>34.844000000000001</v>
      </c>
      <c r="Z449" s="39">
        <v>37.603999999999999</v>
      </c>
      <c r="AA449" s="39">
        <v>36.202100000000002</v>
      </c>
      <c r="AB449" s="39">
        <v>126.01560000000001</v>
      </c>
      <c r="AC449" s="39">
        <v>65.695099999999996</v>
      </c>
      <c r="AD449" s="39">
        <v>28.747499999999999</v>
      </c>
      <c r="AE449" s="39">
        <v>65.010000000000005</v>
      </c>
      <c r="AF449" s="39">
        <v>51.634999999999998</v>
      </c>
      <c r="AG449" s="39">
        <v>19.158100000000001</v>
      </c>
      <c r="AH449" s="39">
        <v>164.94239999999999</v>
      </c>
      <c r="AI449" s="39">
        <v>17.020800000000001</v>
      </c>
      <c r="AJ449" s="39">
        <v>8.0664999999999996</v>
      </c>
      <c r="AK449" s="39">
        <v>7.2061999999999999</v>
      </c>
      <c r="AL449" s="39">
        <v>16.289400000000001</v>
      </c>
      <c r="AM449" s="39">
        <v>206.81180000000001</v>
      </c>
      <c r="AN449" s="39">
        <v>956.00990000000002</v>
      </c>
      <c r="AO449" s="39">
        <v>256.52370000000002</v>
      </c>
      <c r="AP449" s="39">
        <v>166.09479999999999</v>
      </c>
      <c r="AQ449" s="39">
        <v>227.20959999999999</v>
      </c>
      <c r="AR449" s="39">
        <v>32.318899999999999</v>
      </c>
      <c r="AS449" s="39">
        <v>101.06570000000001</v>
      </c>
      <c r="AT449" s="39">
        <v>24.616800000000001</v>
      </c>
      <c r="AU449" s="39">
        <v>56.975299999999997</v>
      </c>
      <c r="AV449" s="39">
        <v>61.972799999999999</v>
      </c>
      <c r="AW449" s="39">
        <v>57.275799999999997</v>
      </c>
      <c r="AX449" s="39">
        <v>12.292400000000001</v>
      </c>
      <c r="AY449" s="39">
        <v>84.4465</v>
      </c>
    </row>
    <row r="450" spans="1:51" x14ac:dyDescent="0.25">
      <c r="A450" s="43">
        <v>43042</v>
      </c>
      <c r="B450" s="39">
        <v>3870.4886000000001</v>
      </c>
      <c r="C450" s="39">
        <v>66.542900000000003</v>
      </c>
      <c r="D450" s="39">
        <v>46.342799999999997</v>
      </c>
      <c r="E450" s="39">
        <v>290.41770000000002</v>
      </c>
      <c r="F450" s="39">
        <v>372.24110000000002</v>
      </c>
      <c r="G450" s="39">
        <v>48.514000000000003</v>
      </c>
      <c r="H450" s="39">
        <v>105.89530000000001</v>
      </c>
      <c r="I450" s="39">
        <v>27.205200000000001</v>
      </c>
      <c r="J450" s="39">
        <v>32.808599999999998</v>
      </c>
      <c r="K450" s="39">
        <v>40.721299999999999</v>
      </c>
      <c r="L450" s="39">
        <v>521.95780000000002</v>
      </c>
      <c r="M450" s="39">
        <v>43.313600000000001</v>
      </c>
      <c r="N450" s="39">
        <v>32.913499999999999</v>
      </c>
      <c r="O450" s="39">
        <v>112.02330000000001</v>
      </c>
      <c r="P450" s="39">
        <v>47.512099999999997</v>
      </c>
      <c r="Q450" s="39">
        <v>16.778600000000001</v>
      </c>
      <c r="R450" s="39">
        <v>88.279499999999999</v>
      </c>
      <c r="S450" s="39">
        <v>62.726700000000001</v>
      </c>
      <c r="T450" s="39">
        <v>29.278199999999998</v>
      </c>
      <c r="U450" s="39">
        <v>24.867799999999999</v>
      </c>
      <c r="V450" s="39">
        <v>60.298200000000001</v>
      </c>
      <c r="W450" s="39">
        <v>59.852899999999998</v>
      </c>
      <c r="X450" s="39">
        <v>83.512900000000002</v>
      </c>
      <c r="Y450" s="39">
        <v>34.578200000000002</v>
      </c>
      <c r="Z450" s="39">
        <v>38.0749</v>
      </c>
      <c r="AA450" s="39">
        <v>35.096400000000003</v>
      </c>
      <c r="AB450" s="39">
        <v>123.2484</v>
      </c>
      <c r="AC450" s="39">
        <v>64.389300000000006</v>
      </c>
      <c r="AD450" s="39">
        <v>28.213100000000001</v>
      </c>
      <c r="AE450" s="39">
        <v>62.84</v>
      </c>
      <c r="AF450" s="39">
        <v>51.47</v>
      </c>
      <c r="AG450" s="39">
        <v>19.063500000000001</v>
      </c>
      <c r="AH450" s="39">
        <v>165.5444</v>
      </c>
      <c r="AI450" s="39">
        <v>16.999199999999998</v>
      </c>
      <c r="AJ450" s="39">
        <v>8.0815999999999999</v>
      </c>
      <c r="AK450" s="39">
        <v>7.1050000000000004</v>
      </c>
      <c r="AL450" s="39">
        <v>16.369199999999999</v>
      </c>
      <c r="AM450" s="39">
        <v>203.56540000000001</v>
      </c>
      <c r="AN450" s="39">
        <v>960.26229999999998</v>
      </c>
      <c r="AO450" s="39">
        <v>257.60789999999997</v>
      </c>
      <c r="AP450" s="39">
        <v>166.65979999999999</v>
      </c>
      <c r="AQ450" s="39">
        <v>224.85509999999999</v>
      </c>
      <c r="AR450" s="39">
        <v>31.553799999999999</v>
      </c>
      <c r="AS450" s="39">
        <v>98.846299999999999</v>
      </c>
      <c r="AT450" s="39">
        <v>23.710999999999999</v>
      </c>
      <c r="AU450" s="39">
        <v>56.109699999999997</v>
      </c>
      <c r="AV450" s="39">
        <v>61.115299999999998</v>
      </c>
      <c r="AW450" s="39">
        <v>55.458799999999997</v>
      </c>
      <c r="AX450" s="39">
        <v>12.07</v>
      </c>
      <c r="AY450" s="39">
        <v>83.816299999999998</v>
      </c>
    </row>
    <row r="451" spans="1:51" x14ac:dyDescent="0.25">
      <c r="A451" s="43">
        <v>43045</v>
      </c>
      <c r="B451" s="39">
        <v>3770.2595000000001</v>
      </c>
      <c r="C451" s="39">
        <v>67.908199999999994</v>
      </c>
      <c r="D451" s="39">
        <v>45.413400000000003</v>
      </c>
      <c r="E451" s="39">
        <v>294.3159</v>
      </c>
      <c r="F451" s="39">
        <v>371.577</v>
      </c>
      <c r="G451" s="39">
        <v>48.832999999999998</v>
      </c>
      <c r="H451" s="39">
        <v>106.23609999999999</v>
      </c>
      <c r="I451" s="39">
        <v>27.088200000000001</v>
      </c>
      <c r="J451" s="39">
        <v>33.281199999999998</v>
      </c>
      <c r="K451" s="39">
        <v>40.621400000000001</v>
      </c>
      <c r="L451" s="39">
        <v>525.90210000000002</v>
      </c>
      <c r="M451" s="39">
        <v>43.670999999999999</v>
      </c>
      <c r="N451" s="39">
        <v>32.535200000000003</v>
      </c>
      <c r="O451" s="39">
        <v>112.34</v>
      </c>
      <c r="P451" s="39">
        <v>47.748800000000003</v>
      </c>
      <c r="Q451" s="39">
        <v>16.778600000000001</v>
      </c>
      <c r="R451" s="39">
        <v>88.857799999999997</v>
      </c>
      <c r="S451" s="39">
        <v>63.392000000000003</v>
      </c>
      <c r="T451" s="39">
        <v>28.610700000000001</v>
      </c>
      <c r="U451" s="39">
        <v>24.948899999999998</v>
      </c>
      <c r="V451" s="39">
        <v>60.951900000000002</v>
      </c>
      <c r="W451" s="39">
        <v>59.974299999999999</v>
      </c>
      <c r="X451" s="39">
        <v>82.285499999999999</v>
      </c>
      <c r="Y451" s="39">
        <v>34.988999999999997</v>
      </c>
      <c r="Z451" s="39">
        <v>36.056800000000003</v>
      </c>
      <c r="AA451" s="39">
        <v>35.961799999999997</v>
      </c>
      <c r="AB451" s="39">
        <v>125.6416</v>
      </c>
      <c r="AC451" s="39">
        <v>64.511700000000005</v>
      </c>
      <c r="AD451" s="39">
        <v>28.434200000000001</v>
      </c>
      <c r="AE451" s="39">
        <v>63.92</v>
      </c>
      <c r="AF451" s="39">
        <v>51.552500000000002</v>
      </c>
      <c r="AG451" s="39">
        <v>19.087199999999999</v>
      </c>
      <c r="AH451" s="39">
        <v>165.745</v>
      </c>
      <c r="AI451" s="39">
        <v>17.517600000000002</v>
      </c>
      <c r="AJ451" s="39">
        <v>8.0515000000000008</v>
      </c>
      <c r="AK451" s="39">
        <v>7.0373999999999999</v>
      </c>
      <c r="AL451" s="39">
        <v>16.502300000000002</v>
      </c>
      <c r="AM451" s="39">
        <v>198.21850000000001</v>
      </c>
      <c r="AN451" s="39">
        <v>961.80859999999996</v>
      </c>
      <c r="AO451" s="39">
        <v>257.85809999999998</v>
      </c>
      <c r="AP451" s="39">
        <v>164.2587</v>
      </c>
      <c r="AQ451" s="39">
        <v>225.79689999999999</v>
      </c>
      <c r="AR451" s="39">
        <v>32.160600000000002</v>
      </c>
      <c r="AS451" s="39">
        <v>99.016999999999996</v>
      </c>
      <c r="AT451" s="39">
        <v>24.723400000000002</v>
      </c>
      <c r="AU451" s="39">
        <v>56.7393</v>
      </c>
      <c r="AV451" s="39">
        <v>61.427100000000003</v>
      </c>
      <c r="AW451" s="39">
        <v>56.169800000000002</v>
      </c>
      <c r="AX451" s="39">
        <v>11.989100000000001</v>
      </c>
      <c r="AY451" s="39">
        <v>83.9739</v>
      </c>
    </row>
    <row r="452" spans="1:51" x14ac:dyDescent="0.25">
      <c r="A452" s="43">
        <v>43046</v>
      </c>
      <c r="B452" s="39">
        <v>3823.8065000000001</v>
      </c>
      <c r="C452" s="39">
        <v>68.195700000000002</v>
      </c>
      <c r="D452" s="39">
        <v>46.216099999999997</v>
      </c>
      <c r="E452" s="39">
        <v>295.61529999999999</v>
      </c>
      <c r="F452" s="39">
        <v>373.2373</v>
      </c>
      <c r="G452" s="39">
        <v>48.540599999999998</v>
      </c>
      <c r="H452" s="39">
        <v>106.6621</v>
      </c>
      <c r="I452" s="39">
        <v>27.205200000000001</v>
      </c>
      <c r="J452" s="39">
        <v>33.872</v>
      </c>
      <c r="K452" s="39">
        <v>40.821199999999997</v>
      </c>
      <c r="L452" s="39">
        <v>520.6431</v>
      </c>
      <c r="M452" s="39">
        <v>43.956899999999997</v>
      </c>
      <c r="N452" s="39">
        <v>32.751300000000001</v>
      </c>
      <c r="O452" s="39">
        <v>113.39579999999999</v>
      </c>
      <c r="P452" s="39">
        <v>48.188400000000001</v>
      </c>
      <c r="Q452" s="39">
        <v>16.778600000000001</v>
      </c>
      <c r="R452" s="39">
        <v>88.568700000000007</v>
      </c>
      <c r="S452" s="39">
        <v>63.296900000000001</v>
      </c>
      <c r="T452" s="39">
        <v>29.1861</v>
      </c>
      <c r="U452" s="39">
        <v>24.584099999999999</v>
      </c>
      <c r="V452" s="39">
        <v>63.321300000000001</v>
      </c>
      <c r="W452" s="39">
        <v>59.245899999999999</v>
      </c>
      <c r="X452" s="39">
        <v>84.126599999999996</v>
      </c>
      <c r="Y452" s="39">
        <v>35.883000000000003</v>
      </c>
      <c r="Z452" s="39">
        <v>39.689399999999999</v>
      </c>
      <c r="AA452" s="39">
        <v>36.298299999999998</v>
      </c>
      <c r="AB452" s="39">
        <v>125.6416</v>
      </c>
      <c r="AC452" s="39">
        <v>64.430099999999996</v>
      </c>
      <c r="AD452" s="39">
        <v>28.25</v>
      </c>
      <c r="AE452" s="39">
        <v>62.88</v>
      </c>
      <c r="AF452" s="39">
        <v>51.717500000000001</v>
      </c>
      <c r="AG452" s="39">
        <v>19.205400000000001</v>
      </c>
      <c r="AH452" s="39">
        <v>167.7516</v>
      </c>
      <c r="AI452" s="39">
        <v>17.755199999999999</v>
      </c>
      <c r="AJ452" s="39">
        <v>8.0664999999999996</v>
      </c>
      <c r="AK452" s="39">
        <v>7.0373999999999999</v>
      </c>
      <c r="AL452" s="39">
        <v>16.741900000000001</v>
      </c>
      <c r="AM452" s="39">
        <v>199.36429999999999</v>
      </c>
      <c r="AN452" s="39">
        <v>953.69039999999995</v>
      </c>
      <c r="AO452" s="39">
        <v>261.5274</v>
      </c>
      <c r="AP452" s="39">
        <v>167.64840000000001</v>
      </c>
      <c r="AQ452" s="39">
        <v>227.4451</v>
      </c>
      <c r="AR452" s="39">
        <v>32.978400000000001</v>
      </c>
      <c r="AS452" s="39">
        <v>99.187799999999996</v>
      </c>
      <c r="AT452" s="39">
        <v>25.842300000000002</v>
      </c>
      <c r="AU452" s="39">
        <v>57.841000000000001</v>
      </c>
      <c r="AV452" s="39">
        <v>61.427100000000003</v>
      </c>
      <c r="AW452" s="39">
        <v>56.8018</v>
      </c>
      <c r="AX452" s="39">
        <v>12.07</v>
      </c>
      <c r="AY452" s="39">
        <v>84.4465</v>
      </c>
    </row>
    <row r="453" spans="1:51" x14ac:dyDescent="0.25">
      <c r="A453" s="43">
        <v>43047</v>
      </c>
      <c r="B453" s="39">
        <v>3794.9735000000001</v>
      </c>
      <c r="C453" s="39">
        <v>67.692599999999999</v>
      </c>
      <c r="D453" s="39">
        <v>45.540100000000002</v>
      </c>
      <c r="E453" s="39">
        <v>296.26499999999999</v>
      </c>
      <c r="F453" s="39">
        <v>374.89760000000001</v>
      </c>
      <c r="G453" s="39">
        <v>48.9925</v>
      </c>
      <c r="H453" s="39">
        <v>105.12860000000001</v>
      </c>
      <c r="I453" s="39">
        <v>27.497800000000002</v>
      </c>
      <c r="J453" s="39">
        <v>33.832599999999999</v>
      </c>
      <c r="K453" s="39">
        <v>41.154200000000003</v>
      </c>
      <c r="L453" s="39">
        <v>517.63789999999995</v>
      </c>
      <c r="M453" s="39">
        <v>43.885399999999997</v>
      </c>
      <c r="N453" s="39">
        <v>33.1297</v>
      </c>
      <c r="O453" s="39">
        <v>114.34610000000001</v>
      </c>
      <c r="P453" s="39">
        <v>48.357500000000002</v>
      </c>
      <c r="Q453" s="39">
        <v>16.778600000000001</v>
      </c>
      <c r="R453" s="39">
        <v>88.279499999999999</v>
      </c>
      <c r="S453" s="39">
        <v>63.867199999999997</v>
      </c>
      <c r="T453" s="39">
        <v>28.840800000000002</v>
      </c>
      <c r="U453" s="39">
        <v>24.604299999999999</v>
      </c>
      <c r="V453" s="39">
        <v>63.729799999999997</v>
      </c>
      <c r="W453" s="39">
        <v>60.824199999999998</v>
      </c>
      <c r="X453" s="39">
        <v>82.993600000000001</v>
      </c>
      <c r="Y453" s="39">
        <v>36.4146</v>
      </c>
      <c r="Z453" s="39">
        <v>42.043799999999997</v>
      </c>
      <c r="AA453" s="39">
        <v>36.2502</v>
      </c>
      <c r="AB453" s="39">
        <v>126.68859999999999</v>
      </c>
      <c r="AC453" s="39">
        <v>64.593299999999999</v>
      </c>
      <c r="AD453" s="39">
        <v>28.6922</v>
      </c>
      <c r="AE453" s="39">
        <v>63.34</v>
      </c>
      <c r="AF453" s="39">
        <v>51.717500000000001</v>
      </c>
      <c r="AG453" s="39">
        <v>19.323699999999999</v>
      </c>
      <c r="AH453" s="39">
        <v>168.55430000000001</v>
      </c>
      <c r="AI453" s="39">
        <v>17.755199999999999</v>
      </c>
      <c r="AJ453" s="39">
        <v>8.1266999999999996</v>
      </c>
      <c r="AK453" s="39">
        <v>7.2906000000000004</v>
      </c>
      <c r="AL453" s="39">
        <v>16.555499999999999</v>
      </c>
      <c r="AM453" s="39">
        <v>200.12809999999999</v>
      </c>
      <c r="AN453" s="39">
        <v>952.53070000000002</v>
      </c>
      <c r="AO453" s="39">
        <v>261.61079999999998</v>
      </c>
      <c r="AP453" s="39">
        <v>169.4845</v>
      </c>
      <c r="AQ453" s="39">
        <v>227.68049999999999</v>
      </c>
      <c r="AR453" s="39">
        <v>33.268599999999999</v>
      </c>
      <c r="AS453" s="39">
        <v>100.3828</v>
      </c>
      <c r="AT453" s="39">
        <v>26.002199999999998</v>
      </c>
      <c r="AU453" s="39">
        <v>57.447499999999998</v>
      </c>
      <c r="AV453" s="39">
        <v>62.050699999999999</v>
      </c>
      <c r="AW453" s="39">
        <v>56.564799999999998</v>
      </c>
      <c r="AX453" s="39">
        <v>12.292400000000001</v>
      </c>
      <c r="AY453" s="39">
        <v>84.525300000000001</v>
      </c>
    </row>
    <row r="454" spans="1:51" x14ac:dyDescent="0.25">
      <c r="A454" s="43">
        <v>43048</v>
      </c>
      <c r="B454" s="39">
        <v>3799.0925000000002</v>
      </c>
      <c r="C454" s="39">
        <v>67.836399999999998</v>
      </c>
      <c r="D454" s="39">
        <v>45.878100000000003</v>
      </c>
      <c r="E454" s="39">
        <v>296.26499999999999</v>
      </c>
      <c r="F454" s="39">
        <v>372.90519999999998</v>
      </c>
      <c r="G454" s="39">
        <v>48.673499999999997</v>
      </c>
      <c r="H454" s="39">
        <v>105.5971</v>
      </c>
      <c r="I454" s="39">
        <v>27.5563</v>
      </c>
      <c r="J454" s="39">
        <v>34.581000000000003</v>
      </c>
      <c r="K454" s="39">
        <v>40.987699999999997</v>
      </c>
      <c r="L454" s="39">
        <v>508.99810000000002</v>
      </c>
      <c r="M454" s="39">
        <v>44.171300000000002</v>
      </c>
      <c r="N454" s="39">
        <v>33.291800000000002</v>
      </c>
      <c r="O454" s="39">
        <v>114.2405</v>
      </c>
      <c r="P454" s="39">
        <v>47.343000000000004</v>
      </c>
      <c r="Q454" s="39">
        <v>16.778600000000001</v>
      </c>
      <c r="R454" s="39">
        <v>88.086799999999997</v>
      </c>
      <c r="S454" s="39">
        <v>63.962200000000003</v>
      </c>
      <c r="T454" s="39">
        <v>28.334499999999998</v>
      </c>
      <c r="U454" s="39">
        <v>25.1313</v>
      </c>
      <c r="V454" s="39">
        <v>66.671199999999999</v>
      </c>
      <c r="W454" s="39">
        <v>60.884900000000002</v>
      </c>
      <c r="X454" s="39">
        <v>83.843400000000003</v>
      </c>
      <c r="Y454" s="39">
        <v>36.583799999999997</v>
      </c>
      <c r="Z454" s="39">
        <v>40.227499999999999</v>
      </c>
      <c r="AA454" s="39">
        <v>37.019500000000001</v>
      </c>
      <c r="AB454" s="39">
        <v>127.1374</v>
      </c>
      <c r="AC454" s="39">
        <v>64.368899999999996</v>
      </c>
      <c r="AD454" s="39">
        <v>29.0608</v>
      </c>
      <c r="AE454" s="39">
        <v>65.17</v>
      </c>
      <c r="AF454" s="39">
        <v>52.212400000000002</v>
      </c>
      <c r="AG454" s="39">
        <v>19.347300000000001</v>
      </c>
      <c r="AH454" s="39">
        <v>167.95230000000001</v>
      </c>
      <c r="AI454" s="39">
        <v>17.906400000000001</v>
      </c>
      <c r="AJ454" s="39">
        <v>8.1117000000000008</v>
      </c>
      <c r="AK454" s="39">
        <v>7.2230999999999996</v>
      </c>
      <c r="AL454" s="39">
        <v>16.5822</v>
      </c>
      <c r="AM454" s="39">
        <v>202.99260000000001</v>
      </c>
      <c r="AN454" s="39">
        <v>991.96180000000004</v>
      </c>
      <c r="AO454" s="39">
        <v>262.19459999999998</v>
      </c>
      <c r="AP454" s="39">
        <v>167.08349999999999</v>
      </c>
      <c r="AQ454" s="39">
        <v>227.4451</v>
      </c>
      <c r="AR454" s="39">
        <v>33.400599999999997</v>
      </c>
      <c r="AS454" s="39">
        <v>100.04130000000001</v>
      </c>
      <c r="AT454" s="39">
        <v>26.3751</v>
      </c>
      <c r="AU454" s="39">
        <v>57.054000000000002</v>
      </c>
      <c r="AV454" s="39">
        <v>63.142099999999999</v>
      </c>
      <c r="AW454" s="39">
        <v>56.880800000000001</v>
      </c>
      <c r="AX454" s="39">
        <v>12.4137</v>
      </c>
      <c r="AY454" s="39">
        <v>84.131399999999999</v>
      </c>
    </row>
    <row r="455" spans="1:51" x14ac:dyDescent="0.25">
      <c r="A455" s="43">
        <v>43049</v>
      </c>
      <c r="B455" s="39">
        <v>3777.1244999999999</v>
      </c>
      <c r="C455" s="39">
        <v>67.405199999999994</v>
      </c>
      <c r="D455" s="39">
        <v>45.286700000000003</v>
      </c>
      <c r="E455" s="39">
        <v>298.8639</v>
      </c>
      <c r="F455" s="39">
        <v>368.25630000000001</v>
      </c>
      <c r="G455" s="39">
        <v>47.663400000000003</v>
      </c>
      <c r="H455" s="39">
        <v>110.3254</v>
      </c>
      <c r="I455" s="39">
        <v>27.380800000000001</v>
      </c>
      <c r="J455" s="39">
        <v>34.620399999999997</v>
      </c>
      <c r="K455" s="39">
        <v>41.120899999999999</v>
      </c>
      <c r="L455" s="39">
        <v>523.46040000000005</v>
      </c>
      <c r="M455" s="39">
        <v>43.599499999999999</v>
      </c>
      <c r="N455" s="39">
        <v>32.805399999999999</v>
      </c>
      <c r="O455" s="39">
        <v>114.9796</v>
      </c>
      <c r="P455" s="39">
        <v>48.695599999999999</v>
      </c>
      <c r="Q455" s="39">
        <v>16.778600000000001</v>
      </c>
      <c r="R455" s="39">
        <v>86.159300000000002</v>
      </c>
      <c r="S455" s="39">
        <v>63.677100000000003</v>
      </c>
      <c r="T455" s="39">
        <v>27.9892</v>
      </c>
      <c r="U455" s="39">
        <v>24.604299999999999</v>
      </c>
      <c r="V455" s="39">
        <v>67.488200000000006</v>
      </c>
      <c r="W455" s="39">
        <v>60.338500000000003</v>
      </c>
      <c r="X455" s="39">
        <v>83.701700000000002</v>
      </c>
      <c r="Y455" s="39">
        <v>36.197099999999999</v>
      </c>
      <c r="Z455" s="39">
        <v>40.362099999999998</v>
      </c>
      <c r="AA455" s="39">
        <v>36.923299999999998</v>
      </c>
      <c r="AB455" s="39">
        <v>123.0241</v>
      </c>
      <c r="AC455" s="39">
        <v>63.593600000000002</v>
      </c>
      <c r="AD455" s="39">
        <v>28.4527</v>
      </c>
      <c r="AE455" s="39">
        <v>65.47</v>
      </c>
      <c r="AF455" s="39">
        <v>51.9649</v>
      </c>
      <c r="AG455" s="39">
        <v>19.252700000000001</v>
      </c>
      <c r="AH455" s="39">
        <v>168.75489999999999</v>
      </c>
      <c r="AI455" s="39">
        <v>18.014500000000002</v>
      </c>
      <c r="AJ455" s="39">
        <v>8.0815999999999999</v>
      </c>
      <c r="AK455" s="39">
        <v>7.1555999999999997</v>
      </c>
      <c r="AL455" s="39">
        <v>16.209499999999998</v>
      </c>
      <c r="AM455" s="39">
        <v>199.36429999999999</v>
      </c>
      <c r="AN455" s="39">
        <v>1018.6357</v>
      </c>
      <c r="AO455" s="39">
        <v>270.61750000000001</v>
      </c>
      <c r="AP455" s="39">
        <v>165.1062</v>
      </c>
      <c r="AQ455" s="39">
        <v>226.26779999999999</v>
      </c>
      <c r="AR455" s="39">
        <v>32.872900000000001</v>
      </c>
      <c r="AS455" s="39">
        <v>99.187799999999996</v>
      </c>
      <c r="AT455" s="39">
        <v>26.161999999999999</v>
      </c>
      <c r="AU455" s="39">
        <v>56.5032</v>
      </c>
      <c r="AV455" s="39">
        <v>62.5184</v>
      </c>
      <c r="AW455" s="39">
        <v>56.011800000000001</v>
      </c>
      <c r="AX455" s="39">
        <v>12.373200000000001</v>
      </c>
      <c r="AY455" s="39">
        <v>83.501199999999997</v>
      </c>
    </row>
    <row r="456" spans="1:51" x14ac:dyDescent="0.25">
      <c r="A456" s="43">
        <v>43052</v>
      </c>
      <c r="B456" s="39">
        <v>3715.3395</v>
      </c>
      <c r="C456" s="39">
        <v>68.411299999999997</v>
      </c>
      <c r="D456" s="39">
        <v>45.666899999999998</v>
      </c>
      <c r="E456" s="39">
        <v>297.56450000000001</v>
      </c>
      <c r="F456" s="39">
        <v>369.2525</v>
      </c>
      <c r="G456" s="39">
        <v>47.4773</v>
      </c>
      <c r="H456" s="39">
        <v>113.5201</v>
      </c>
      <c r="I456" s="39">
        <v>27.2637</v>
      </c>
      <c r="J456" s="39">
        <v>35.093000000000004</v>
      </c>
      <c r="K456" s="39">
        <v>39.755699999999997</v>
      </c>
      <c r="L456" s="39">
        <v>508.81029999999998</v>
      </c>
      <c r="M456" s="39">
        <v>43.813899999999997</v>
      </c>
      <c r="N456" s="39">
        <v>32.751300000000001</v>
      </c>
      <c r="O456" s="39">
        <v>114.34610000000001</v>
      </c>
      <c r="P456" s="39">
        <v>49.338200000000001</v>
      </c>
      <c r="Q456" s="39">
        <v>16.778600000000001</v>
      </c>
      <c r="R456" s="39">
        <v>84.81</v>
      </c>
      <c r="S456" s="39">
        <v>63.867199999999997</v>
      </c>
      <c r="T456" s="39">
        <v>28.518599999999999</v>
      </c>
      <c r="U456" s="39">
        <v>24.199000000000002</v>
      </c>
      <c r="V456" s="39">
        <v>66.180999999999997</v>
      </c>
      <c r="W456" s="39">
        <v>59.913600000000002</v>
      </c>
      <c r="X456" s="39">
        <v>84.598699999999994</v>
      </c>
      <c r="Y456" s="39">
        <v>36.607900000000001</v>
      </c>
      <c r="Z456" s="39">
        <v>39.353000000000002</v>
      </c>
      <c r="AA456" s="39">
        <v>37.307899999999997</v>
      </c>
      <c r="AB456" s="39">
        <v>122.351</v>
      </c>
      <c r="AC456" s="39">
        <v>64.8994</v>
      </c>
      <c r="AD456" s="39">
        <v>28.637</v>
      </c>
      <c r="AE456" s="39">
        <v>68.25</v>
      </c>
      <c r="AF456" s="39">
        <v>51.47</v>
      </c>
      <c r="AG456" s="39">
        <v>19.5365</v>
      </c>
      <c r="AH456" s="39">
        <v>169.55760000000001</v>
      </c>
      <c r="AI456" s="39">
        <v>18.7057</v>
      </c>
      <c r="AJ456" s="39">
        <v>8.0815999999999999</v>
      </c>
      <c r="AK456" s="39">
        <v>7.2061999999999999</v>
      </c>
      <c r="AL456" s="39">
        <v>16.289400000000001</v>
      </c>
      <c r="AM456" s="39">
        <v>197.0727</v>
      </c>
      <c r="AN456" s="39">
        <v>1033.7122999999999</v>
      </c>
      <c r="AO456" s="39">
        <v>271.03449999999998</v>
      </c>
      <c r="AP456" s="39">
        <v>164.2587</v>
      </c>
      <c r="AQ456" s="39">
        <v>228.1514</v>
      </c>
      <c r="AR456" s="39">
        <v>33.611600000000003</v>
      </c>
      <c r="AS456" s="39">
        <v>99.016999999999996</v>
      </c>
      <c r="AT456" s="39">
        <v>27.7072</v>
      </c>
      <c r="AU456" s="39">
        <v>56.581899999999997</v>
      </c>
      <c r="AV456" s="39">
        <v>62.050699999999999</v>
      </c>
      <c r="AW456" s="39">
        <v>56.959800000000001</v>
      </c>
      <c r="AX456" s="39">
        <v>12.555199999999999</v>
      </c>
      <c r="AY456" s="39">
        <v>82.477199999999996</v>
      </c>
    </row>
    <row r="457" spans="1:51" x14ac:dyDescent="0.25">
      <c r="A457" s="43">
        <v>43053</v>
      </c>
      <c r="B457" s="39">
        <v>3913.0515999999998</v>
      </c>
      <c r="C457" s="39">
        <v>68.986099999999993</v>
      </c>
      <c r="D457" s="39">
        <v>44.990900000000003</v>
      </c>
      <c r="E457" s="39">
        <v>293.01650000000001</v>
      </c>
      <c r="F457" s="39">
        <v>370.9128</v>
      </c>
      <c r="G457" s="39">
        <v>47.503900000000002</v>
      </c>
      <c r="H457" s="39">
        <v>114.49979999999999</v>
      </c>
      <c r="I457" s="39">
        <v>27.029699999999998</v>
      </c>
      <c r="J457" s="39">
        <v>35.801900000000003</v>
      </c>
      <c r="K457" s="39">
        <v>40.188600000000001</v>
      </c>
      <c r="L457" s="39">
        <v>499.60700000000003</v>
      </c>
      <c r="M457" s="39">
        <v>43.885399999999997</v>
      </c>
      <c r="N457" s="39">
        <v>32.697299999999998</v>
      </c>
      <c r="O457" s="39">
        <v>114.4517</v>
      </c>
      <c r="P457" s="39">
        <v>49.067599999999999</v>
      </c>
      <c r="Q457" s="39">
        <v>16.778600000000001</v>
      </c>
      <c r="R457" s="39">
        <v>85.099199999999996</v>
      </c>
      <c r="S457" s="39">
        <v>62.916800000000002</v>
      </c>
      <c r="T457" s="39">
        <v>28.863900000000001</v>
      </c>
      <c r="U457" s="39">
        <v>24.259799999999998</v>
      </c>
      <c r="V457" s="39">
        <v>67.569999999999993</v>
      </c>
      <c r="W457" s="39">
        <v>59.6708</v>
      </c>
      <c r="X457" s="39">
        <v>83.087999999999994</v>
      </c>
      <c r="Y457" s="39">
        <v>35.955500000000001</v>
      </c>
      <c r="Z457" s="39">
        <v>37.940300000000001</v>
      </c>
      <c r="AA457" s="39">
        <v>36.971400000000003</v>
      </c>
      <c r="AB457" s="39">
        <v>120.25700000000001</v>
      </c>
      <c r="AC457" s="39">
        <v>65.980699999999999</v>
      </c>
      <c r="AD457" s="39">
        <v>28.102499999999999</v>
      </c>
      <c r="AE457" s="39">
        <v>67.3</v>
      </c>
      <c r="AF457" s="39">
        <v>51.634999999999998</v>
      </c>
      <c r="AG457" s="39">
        <v>19.820399999999999</v>
      </c>
      <c r="AH457" s="39">
        <v>169.3569</v>
      </c>
      <c r="AI457" s="39">
        <v>19.072900000000001</v>
      </c>
      <c r="AJ457" s="39">
        <v>7.9912999999999998</v>
      </c>
      <c r="AK457" s="39">
        <v>7.2736999999999998</v>
      </c>
      <c r="AL457" s="39">
        <v>16.156300000000002</v>
      </c>
      <c r="AM457" s="39">
        <v>199.74619999999999</v>
      </c>
      <c r="AN457" s="39">
        <v>1026.3672999999999</v>
      </c>
      <c r="AO457" s="39">
        <v>272.78579999999999</v>
      </c>
      <c r="AP457" s="39">
        <v>163.97630000000001</v>
      </c>
      <c r="AQ457" s="39">
        <v>225.5615</v>
      </c>
      <c r="AR457" s="39">
        <v>34.297600000000003</v>
      </c>
      <c r="AS457" s="39">
        <v>98.334199999999996</v>
      </c>
      <c r="AT457" s="39">
        <v>28.080200000000001</v>
      </c>
      <c r="AU457" s="39">
        <v>56.188400000000001</v>
      </c>
      <c r="AV457" s="39">
        <v>61.894799999999996</v>
      </c>
      <c r="AW457" s="39">
        <v>57.038800000000002</v>
      </c>
      <c r="AX457" s="39">
        <v>12.4945</v>
      </c>
      <c r="AY457" s="39">
        <v>81.138000000000005</v>
      </c>
    </row>
    <row r="458" spans="1:51" x14ac:dyDescent="0.25">
      <c r="A458" s="43">
        <v>43054</v>
      </c>
      <c r="B458" s="39">
        <v>3904.8136</v>
      </c>
      <c r="C458" s="39">
        <v>71.070099999999996</v>
      </c>
      <c r="D458" s="39">
        <v>44.272799999999997</v>
      </c>
      <c r="E458" s="39">
        <v>291.71710000000002</v>
      </c>
      <c r="F458" s="39">
        <v>372.90519999999998</v>
      </c>
      <c r="G458" s="39">
        <v>48.673499999999997</v>
      </c>
      <c r="H458" s="39">
        <v>113.3497</v>
      </c>
      <c r="I458" s="39">
        <v>26.9712</v>
      </c>
      <c r="J458" s="39">
        <v>36.628999999999998</v>
      </c>
      <c r="K458" s="39">
        <v>39.689100000000003</v>
      </c>
      <c r="L458" s="39">
        <v>499.60700000000003</v>
      </c>
      <c r="M458" s="39">
        <v>43.099200000000003</v>
      </c>
      <c r="N458" s="39">
        <v>32.589199999999998</v>
      </c>
      <c r="O458" s="39">
        <v>116.2466</v>
      </c>
      <c r="P458" s="39">
        <v>48.2898</v>
      </c>
      <c r="Q458" s="39">
        <v>16.778600000000001</v>
      </c>
      <c r="R458" s="39">
        <v>84.906400000000005</v>
      </c>
      <c r="S458" s="39">
        <v>62.346499999999999</v>
      </c>
      <c r="T458" s="39">
        <v>28.7258</v>
      </c>
      <c r="U458" s="39">
        <v>24.259799999999998</v>
      </c>
      <c r="V458" s="39">
        <v>67.815100000000001</v>
      </c>
      <c r="W458" s="39">
        <v>59.488700000000001</v>
      </c>
      <c r="X458" s="39">
        <v>83.040800000000004</v>
      </c>
      <c r="Y458" s="39">
        <v>35.617199999999997</v>
      </c>
      <c r="Z458" s="39">
        <v>37.200400000000002</v>
      </c>
      <c r="AA458" s="39">
        <v>36.682899999999997</v>
      </c>
      <c r="AB458" s="39">
        <v>120.8553</v>
      </c>
      <c r="AC458" s="39">
        <v>66.858000000000004</v>
      </c>
      <c r="AD458" s="39">
        <v>27.992000000000001</v>
      </c>
      <c r="AE458" s="39">
        <v>67.900000000000006</v>
      </c>
      <c r="AF458" s="39">
        <v>51.552500000000002</v>
      </c>
      <c r="AG458" s="39">
        <v>20.009599999999999</v>
      </c>
      <c r="AH458" s="39">
        <v>167.7516</v>
      </c>
      <c r="AI458" s="39">
        <v>18.900099999999998</v>
      </c>
      <c r="AJ458" s="39">
        <v>7.9912999999999998</v>
      </c>
      <c r="AK458" s="39">
        <v>7.24</v>
      </c>
      <c r="AL458" s="39">
        <v>15.8369</v>
      </c>
      <c r="AM458" s="39">
        <v>204.52029999999999</v>
      </c>
      <c r="AN458" s="39">
        <v>952.53070000000002</v>
      </c>
      <c r="AO458" s="39">
        <v>271.11790000000002</v>
      </c>
      <c r="AP458" s="39">
        <v>159.88040000000001</v>
      </c>
      <c r="AQ458" s="39">
        <v>224.85509999999999</v>
      </c>
      <c r="AR458" s="39">
        <v>34.350299999999997</v>
      </c>
      <c r="AS458" s="39">
        <v>97.822000000000003</v>
      </c>
      <c r="AT458" s="39">
        <v>27.014500000000002</v>
      </c>
      <c r="AU458" s="39">
        <v>56.5032</v>
      </c>
      <c r="AV458" s="39">
        <v>61.2712</v>
      </c>
      <c r="AW458" s="39">
        <v>56.011800000000001</v>
      </c>
      <c r="AX458" s="39">
        <v>12.2317</v>
      </c>
      <c r="AY458" s="39">
        <v>81.453100000000006</v>
      </c>
    </row>
    <row r="459" spans="1:51" x14ac:dyDescent="0.25">
      <c r="A459" s="43">
        <v>43055</v>
      </c>
      <c r="B459" s="39">
        <v>3973.4636</v>
      </c>
      <c r="C459" s="39">
        <v>70.638900000000007</v>
      </c>
      <c r="D459" s="39">
        <v>44.230499999999999</v>
      </c>
      <c r="E459" s="39">
        <v>291.71710000000002</v>
      </c>
      <c r="F459" s="39">
        <v>376.55790000000002</v>
      </c>
      <c r="G459" s="39">
        <v>48.088700000000003</v>
      </c>
      <c r="H459" s="39">
        <v>114.58499999999999</v>
      </c>
      <c r="I459" s="39">
        <v>26.7957</v>
      </c>
      <c r="J459" s="39">
        <v>37.2592</v>
      </c>
      <c r="K459" s="39">
        <v>39.2896</v>
      </c>
      <c r="L459" s="39">
        <v>510.87630000000001</v>
      </c>
      <c r="M459" s="39">
        <v>41.955599999999997</v>
      </c>
      <c r="N459" s="39">
        <v>32.805399999999999</v>
      </c>
      <c r="O459" s="39">
        <v>119.2029</v>
      </c>
      <c r="P459" s="39">
        <v>47.715000000000003</v>
      </c>
      <c r="Q459" s="39">
        <v>16.778600000000001</v>
      </c>
      <c r="R459" s="39">
        <v>85.195499999999996</v>
      </c>
      <c r="S459" s="39">
        <v>61.681199999999997</v>
      </c>
      <c r="T459" s="39">
        <v>28.748799999999999</v>
      </c>
      <c r="U459" s="39">
        <v>23.7531</v>
      </c>
      <c r="V459" s="39">
        <v>66.998000000000005</v>
      </c>
      <c r="W459" s="39">
        <v>58.881700000000002</v>
      </c>
      <c r="X459" s="39">
        <v>82.238299999999995</v>
      </c>
      <c r="Y459" s="39">
        <v>35.037300000000002</v>
      </c>
      <c r="Z459" s="39">
        <v>37.133099999999999</v>
      </c>
      <c r="AA459" s="39">
        <v>37.019500000000001</v>
      </c>
      <c r="AB459" s="39">
        <v>120.4066</v>
      </c>
      <c r="AC459" s="39">
        <v>67.408799999999999</v>
      </c>
      <c r="AD459" s="39">
        <v>28.0288</v>
      </c>
      <c r="AE459" s="39">
        <v>63.79</v>
      </c>
      <c r="AF459" s="39">
        <v>51.387500000000003</v>
      </c>
      <c r="AG459" s="39">
        <v>19.938600000000001</v>
      </c>
      <c r="AH459" s="39">
        <v>166.1464</v>
      </c>
      <c r="AI459" s="39">
        <v>18.640899999999998</v>
      </c>
      <c r="AJ459" s="39">
        <v>7.9762000000000004</v>
      </c>
      <c r="AK459" s="39">
        <v>7.2736999999999998</v>
      </c>
      <c r="AL459" s="39">
        <v>15.757</v>
      </c>
      <c r="AM459" s="39">
        <v>218.26949999999999</v>
      </c>
      <c r="AN459" s="39">
        <v>939.38699999999994</v>
      </c>
      <c r="AO459" s="39">
        <v>268.69940000000003</v>
      </c>
      <c r="AP459" s="39">
        <v>158.60929999999999</v>
      </c>
      <c r="AQ459" s="39">
        <v>223.67789999999999</v>
      </c>
      <c r="AR459" s="39">
        <v>33.901800000000001</v>
      </c>
      <c r="AS459" s="39">
        <v>97.822000000000003</v>
      </c>
      <c r="AT459" s="39">
        <v>27.121099999999998</v>
      </c>
      <c r="AU459" s="39">
        <v>56.660600000000002</v>
      </c>
      <c r="AV459" s="39">
        <v>61.193199999999997</v>
      </c>
      <c r="AW459" s="39">
        <v>54.589799999999997</v>
      </c>
      <c r="AX459" s="39">
        <v>12.1913</v>
      </c>
      <c r="AY459" s="39">
        <v>81.846999999999994</v>
      </c>
    </row>
    <row r="460" spans="1:51" x14ac:dyDescent="0.25">
      <c r="A460" s="43">
        <v>43056</v>
      </c>
      <c r="B460" s="39">
        <v>3967.9715999999999</v>
      </c>
      <c r="C460" s="39">
        <v>67.692599999999999</v>
      </c>
      <c r="D460" s="39">
        <v>42.329500000000003</v>
      </c>
      <c r="E460" s="39">
        <v>289.11829999999998</v>
      </c>
      <c r="F460" s="39">
        <v>369.91660000000002</v>
      </c>
      <c r="G460" s="39">
        <v>46.573500000000003</v>
      </c>
      <c r="H460" s="39">
        <v>111.2199</v>
      </c>
      <c r="I460" s="39">
        <v>26.854199999999999</v>
      </c>
      <c r="J460" s="39">
        <v>38.362000000000002</v>
      </c>
      <c r="K460" s="39">
        <v>38.290700000000001</v>
      </c>
      <c r="L460" s="39">
        <v>502.98779999999999</v>
      </c>
      <c r="M460" s="39">
        <v>40.6691</v>
      </c>
      <c r="N460" s="39">
        <v>32.372999999999998</v>
      </c>
      <c r="O460" s="39">
        <v>116.2466</v>
      </c>
      <c r="P460" s="39">
        <v>43.318800000000003</v>
      </c>
      <c r="Q460" s="39">
        <v>16.778600000000001</v>
      </c>
      <c r="R460" s="39">
        <v>82.786199999999994</v>
      </c>
      <c r="S460" s="39">
        <v>59.875500000000002</v>
      </c>
      <c r="T460" s="39">
        <v>27.160599999999999</v>
      </c>
      <c r="U460" s="39">
        <v>22.050699999999999</v>
      </c>
      <c r="V460" s="39">
        <v>65.527299999999997</v>
      </c>
      <c r="W460" s="39">
        <v>56.817799999999998</v>
      </c>
      <c r="X460" s="39">
        <v>81.577299999999994</v>
      </c>
      <c r="Y460" s="39">
        <v>33.756599999999999</v>
      </c>
      <c r="Z460" s="39">
        <v>35.451300000000003</v>
      </c>
      <c r="AA460" s="39">
        <v>36.2502</v>
      </c>
      <c r="AB460" s="39">
        <v>116.3681</v>
      </c>
      <c r="AC460" s="39">
        <v>68.592200000000005</v>
      </c>
      <c r="AD460" s="39">
        <v>27.088999999999999</v>
      </c>
      <c r="AE460" s="39">
        <v>59.71</v>
      </c>
      <c r="AF460" s="39">
        <v>47.263300000000001</v>
      </c>
      <c r="AG460" s="39">
        <v>19.3</v>
      </c>
      <c r="AH460" s="39">
        <v>171.36349999999999</v>
      </c>
      <c r="AI460" s="39">
        <v>19.0945</v>
      </c>
      <c r="AJ460" s="39">
        <v>8.1568000000000005</v>
      </c>
      <c r="AK460" s="39">
        <v>7.1387</v>
      </c>
      <c r="AL460" s="39">
        <v>15.97</v>
      </c>
      <c r="AM460" s="39">
        <v>223.9984</v>
      </c>
      <c r="AN460" s="39">
        <v>968.76700000000005</v>
      </c>
      <c r="AO460" s="39">
        <v>277.03899999999999</v>
      </c>
      <c r="AP460" s="39">
        <v>162.98759999999999</v>
      </c>
      <c r="AQ460" s="39">
        <v>220.85249999999999</v>
      </c>
      <c r="AR460" s="39">
        <v>32.978400000000001</v>
      </c>
      <c r="AS460" s="39">
        <v>95.261200000000002</v>
      </c>
      <c r="AT460" s="39">
        <v>25.3628</v>
      </c>
      <c r="AU460" s="39">
        <v>55.165399999999998</v>
      </c>
      <c r="AV460" s="39">
        <v>59.556199999999997</v>
      </c>
      <c r="AW460" s="39">
        <v>52.930799999999998</v>
      </c>
      <c r="AX460" s="39">
        <v>12.07</v>
      </c>
      <c r="AY460" s="39">
        <v>80.113900000000001</v>
      </c>
    </row>
    <row r="461" spans="1:51" x14ac:dyDescent="0.25">
      <c r="A461" s="43">
        <v>43059</v>
      </c>
      <c r="B461" s="39">
        <v>3967.9715999999999</v>
      </c>
      <c r="C461" s="39">
        <v>66.686599999999999</v>
      </c>
      <c r="D461" s="39">
        <v>43.047699999999999</v>
      </c>
      <c r="E461" s="39">
        <v>287.81889999999999</v>
      </c>
      <c r="F461" s="39">
        <v>362.61130000000003</v>
      </c>
      <c r="G461" s="39">
        <v>45.696199999999997</v>
      </c>
      <c r="H461" s="39">
        <v>115.011</v>
      </c>
      <c r="I461" s="39">
        <v>26.737200000000001</v>
      </c>
      <c r="J461" s="39">
        <v>37.968200000000003</v>
      </c>
      <c r="K461" s="39">
        <v>38.6569</v>
      </c>
      <c r="L461" s="39">
        <v>502.98779999999999</v>
      </c>
      <c r="M461" s="39">
        <v>41.169400000000003</v>
      </c>
      <c r="N461" s="39">
        <v>32.535200000000003</v>
      </c>
      <c r="O461" s="39">
        <v>118.2526</v>
      </c>
      <c r="P461" s="39">
        <v>43.961300000000001</v>
      </c>
      <c r="Q461" s="39">
        <v>16.778600000000001</v>
      </c>
      <c r="R461" s="39">
        <v>82.400700000000001</v>
      </c>
      <c r="S461" s="39">
        <v>59.115200000000002</v>
      </c>
      <c r="T461" s="39">
        <v>26.769300000000001</v>
      </c>
      <c r="U461" s="39">
        <v>22.131699999999999</v>
      </c>
      <c r="V461" s="39">
        <v>66.671199999999999</v>
      </c>
      <c r="W461" s="39">
        <v>56.15</v>
      </c>
      <c r="X461" s="39">
        <v>82.379900000000006</v>
      </c>
      <c r="Y461" s="39">
        <v>34.264000000000003</v>
      </c>
      <c r="Z461" s="39">
        <v>35.249499999999998</v>
      </c>
      <c r="AA461" s="39">
        <v>36.298299999999998</v>
      </c>
      <c r="AB461" s="39">
        <v>117.4151</v>
      </c>
      <c r="AC461" s="39">
        <v>70.510000000000005</v>
      </c>
      <c r="AD461" s="39">
        <v>26.923200000000001</v>
      </c>
      <c r="AE461" s="39">
        <v>63.02</v>
      </c>
      <c r="AF461" s="39">
        <v>46.7684</v>
      </c>
      <c r="AG461" s="39">
        <v>19.134499999999999</v>
      </c>
      <c r="AH461" s="39">
        <v>172.36680000000001</v>
      </c>
      <c r="AI461" s="39">
        <v>18.7273</v>
      </c>
      <c r="AJ461" s="39">
        <v>8.1568000000000005</v>
      </c>
      <c r="AK461" s="39">
        <v>7.1555999999999997</v>
      </c>
      <c r="AL461" s="39">
        <v>15.97</v>
      </c>
      <c r="AM461" s="39">
        <v>224.1893</v>
      </c>
      <c r="AN461" s="39">
        <v>950.98440000000005</v>
      </c>
      <c r="AO461" s="39">
        <v>276.03820000000002</v>
      </c>
      <c r="AP461" s="39">
        <v>160.8691</v>
      </c>
      <c r="AQ461" s="39">
        <v>219.43979999999999</v>
      </c>
      <c r="AR461" s="39">
        <v>35.141800000000003</v>
      </c>
      <c r="AS461" s="39">
        <v>94.407600000000002</v>
      </c>
      <c r="AT461" s="39">
        <v>25.842300000000002</v>
      </c>
      <c r="AU461" s="39">
        <v>55.244100000000003</v>
      </c>
      <c r="AV461" s="39">
        <v>59.790100000000002</v>
      </c>
      <c r="AW461" s="39">
        <v>54.1158</v>
      </c>
      <c r="AX461" s="39">
        <v>12.2317</v>
      </c>
      <c r="AY461" s="39">
        <v>79.72</v>
      </c>
    </row>
    <row r="462" spans="1:51" x14ac:dyDescent="0.25">
      <c r="A462" s="43">
        <v>43060</v>
      </c>
      <c r="B462" s="39">
        <v>4364.7686999999996</v>
      </c>
      <c r="C462" s="39">
        <v>67.548900000000003</v>
      </c>
      <c r="D462" s="39">
        <v>43.554600000000001</v>
      </c>
      <c r="E462" s="39">
        <v>291.71710000000002</v>
      </c>
      <c r="F462" s="39">
        <v>369.91660000000002</v>
      </c>
      <c r="G462" s="39">
        <v>45.9621</v>
      </c>
      <c r="H462" s="39">
        <v>117.9928</v>
      </c>
      <c r="I462" s="39">
        <v>27.029699999999998</v>
      </c>
      <c r="J462" s="39">
        <v>37.141100000000002</v>
      </c>
      <c r="K462" s="39">
        <v>39.023200000000003</v>
      </c>
      <c r="L462" s="39">
        <v>521.58219999999994</v>
      </c>
      <c r="M462" s="39">
        <v>41.169400000000003</v>
      </c>
      <c r="N462" s="39">
        <v>32.967500000000001</v>
      </c>
      <c r="O462" s="39">
        <v>116.7745</v>
      </c>
      <c r="P462" s="39">
        <v>42.912999999999997</v>
      </c>
      <c r="Q462" s="39">
        <v>16.778600000000001</v>
      </c>
      <c r="R462" s="39">
        <v>85.291899999999998</v>
      </c>
      <c r="S462" s="39">
        <v>58.734999999999999</v>
      </c>
      <c r="T462" s="39">
        <v>26.562100000000001</v>
      </c>
      <c r="U462" s="39">
        <v>21.503399999999999</v>
      </c>
      <c r="V462" s="39">
        <v>69.122299999999996</v>
      </c>
      <c r="W462" s="39">
        <v>55.603700000000003</v>
      </c>
      <c r="X462" s="39">
        <v>84.1738</v>
      </c>
      <c r="Y462" s="39">
        <v>34.1432</v>
      </c>
      <c r="Z462" s="39">
        <v>35.585900000000002</v>
      </c>
      <c r="AA462" s="39">
        <v>36.1541</v>
      </c>
      <c r="AB462" s="39">
        <v>114.648</v>
      </c>
      <c r="AC462" s="39">
        <v>70.142700000000005</v>
      </c>
      <c r="AD462" s="39">
        <v>26.683599999999998</v>
      </c>
      <c r="AE462" s="39">
        <v>61.83</v>
      </c>
      <c r="AF462" s="39">
        <v>46.686</v>
      </c>
      <c r="AG462" s="39">
        <v>18.732399999999998</v>
      </c>
      <c r="AH462" s="39">
        <v>173.37010000000001</v>
      </c>
      <c r="AI462" s="39">
        <v>19.288900000000002</v>
      </c>
      <c r="AJ462" s="39">
        <v>8.202</v>
      </c>
      <c r="AK462" s="39">
        <v>7.1218000000000004</v>
      </c>
      <c r="AL462" s="39">
        <v>15.97</v>
      </c>
      <c r="AM462" s="39">
        <v>229.53630000000001</v>
      </c>
      <c r="AN462" s="39">
        <v>957.16970000000003</v>
      </c>
      <c r="AO462" s="39">
        <v>276.37180000000001</v>
      </c>
      <c r="AP462" s="39">
        <v>166.09479999999999</v>
      </c>
      <c r="AQ462" s="39">
        <v>222.50059999999999</v>
      </c>
      <c r="AR462" s="39">
        <v>35.3001</v>
      </c>
      <c r="AS462" s="39">
        <v>94.236900000000006</v>
      </c>
      <c r="AT462" s="39">
        <v>25.416</v>
      </c>
      <c r="AU462" s="39">
        <v>55.873600000000003</v>
      </c>
      <c r="AV462" s="39">
        <v>60.335700000000003</v>
      </c>
      <c r="AW462" s="39">
        <v>53.878799999999998</v>
      </c>
      <c r="AX462" s="39">
        <v>12.3126</v>
      </c>
      <c r="AY462" s="39">
        <v>80.350200000000001</v>
      </c>
    </row>
    <row r="463" spans="1:51" x14ac:dyDescent="0.25">
      <c r="A463" s="43">
        <v>43061</v>
      </c>
      <c r="B463" s="39">
        <v>4462.2518</v>
      </c>
      <c r="C463" s="39">
        <v>67.405199999999994</v>
      </c>
      <c r="D463" s="39">
        <v>43.470100000000002</v>
      </c>
      <c r="E463" s="39">
        <v>290.41770000000002</v>
      </c>
      <c r="F463" s="39">
        <v>371.24489999999997</v>
      </c>
      <c r="G463" s="39">
        <v>45.9621</v>
      </c>
      <c r="H463" s="39">
        <v>117.5668</v>
      </c>
      <c r="I463" s="39">
        <v>27.146699999999999</v>
      </c>
      <c r="J463" s="39">
        <v>38.362000000000002</v>
      </c>
      <c r="K463" s="39">
        <v>38.557000000000002</v>
      </c>
      <c r="L463" s="39">
        <v>521.77</v>
      </c>
      <c r="M463" s="39">
        <v>41.741199999999999</v>
      </c>
      <c r="N463" s="39">
        <v>32.805399999999999</v>
      </c>
      <c r="O463" s="39">
        <v>115.50749999999999</v>
      </c>
      <c r="P463" s="39">
        <v>42.879199999999997</v>
      </c>
      <c r="Q463" s="39">
        <v>16.778600000000001</v>
      </c>
      <c r="R463" s="39">
        <v>85.099199999999996</v>
      </c>
      <c r="S463" s="39">
        <v>58.164700000000003</v>
      </c>
      <c r="T463" s="39">
        <v>26.239899999999999</v>
      </c>
      <c r="U463" s="39">
        <v>21.665600000000001</v>
      </c>
      <c r="V463" s="39">
        <v>69.040599999999998</v>
      </c>
      <c r="W463" s="39">
        <v>55.482300000000002</v>
      </c>
      <c r="X463" s="39">
        <v>85.590100000000007</v>
      </c>
      <c r="Y463" s="39">
        <v>33.4908</v>
      </c>
      <c r="Z463" s="39">
        <v>36.124000000000002</v>
      </c>
      <c r="AA463" s="39">
        <v>36.106000000000002</v>
      </c>
      <c r="AB463" s="39">
        <v>116.3681</v>
      </c>
      <c r="AC463" s="39">
        <v>68.184100000000001</v>
      </c>
      <c r="AD463" s="39">
        <v>26.738900000000001</v>
      </c>
      <c r="AE463" s="39">
        <v>61.52</v>
      </c>
      <c r="AF463" s="39">
        <v>45.8611</v>
      </c>
      <c r="AG463" s="39">
        <v>18.685099999999998</v>
      </c>
      <c r="AH463" s="39">
        <v>181.99850000000001</v>
      </c>
      <c r="AI463" s="39">
        <v>19.634499999999999</v>
      </c>
      <c r="AJ463" s="39">
        <v>8.202</v>
      </c>
      <c r="AK463" s="39">
        <v>7.0712000000000002</v>
      </c>
      <c r="AL463" s="39">
        <v>16.555499999999999</v>
      </c>
      <c r="AM463" s="39">
        <v>230.10919999999999</v>
      </c>
      <c r="AN463" s="39">
        <v>943.25279999999998</v>
      </c>
      <c r="AO463" s="39">
        <v>285.04489999999998</v>
      </c>
      <c r="AP463" s="39">
        <v>166.37729999999999</v>
      </c>
      <c r="AQ463" s="39">
        <v>223.44239999999999</v>
      </c>
      <c r="AR463" s="39">
        <v>35.458399999999997</v>
      </c>
      <c r="AS463" s="39">
        <v>92.871099999999998</v>
      </c>
      <c r="AT463" s="39">
        <v>26.002199999999998</v>
      </c>
      <c r="AU463" s="39">
        <v>56.975299999999997</v>
      </c>
      <c r="AV463" s="39">
        <v>60.413699999999999</v>
      </c>
      <c r="AW463" s="39">
        <v>54.905799999999999</v>
      </c>
      <c r="AX463" s="39">
        <v>12.6967</v>
      </c>
      <c r="AY463" s="39">
        <v>80.901700000000005</v>
      </c>
    </row>
    <row r="464" spans="1:51" x14ac:dyDescent="0.25">
      <c r="A464" s="43">
        <v>43062</v>
      </c>
      <c r="B464" s="39">
        <v>4297.4916999999996</v>
      </c>
      <c r="C464" s="39">
        <v>65.608699999999999</v>
      </c>
      <c r="D464" s="39">
        <v>42.3718</v>
      </c>
      <c r="E464" s="39">
        <v>286.51949999999999</v>
      </c>
      <c r="F464" s="39">
        <v>366.596</v>
      </c>
      <c r="G464" s="39">
        <v>45.270899999999997</v>
      </c>
      <c r="H464" s="39">
        <v>111.4329</v>
      </c>
      <c r="I464" s="39">
        <v>26.5032</v>
      </c>
      <c r="J464" s="39">
        <v>39.464799999999997</v>
      </c>
      <c r="K464" s="39">
        <v>37.791200000000003</v>
      </c>
      <c r="L464" s="39">
        <v>502.42430000000002</v>
      </c>
      <c r="M464" s="39">
        <v>41.169400000000003</v>
      </c>
      <c r="N464" s="39">
        <v>32.805399999999999</v>
      </c>
      <c r="O464" s="39">
        <v>113.18470000000001</v>
      </c>
      <c r="P464" s="39">
        <v>41.053100000000001</v>
      </c>
      <c r="Q464" s="39">
        <v>16.778600000000001</v>
      </c>
      <c r="R464" s="39">
        <v>82.786199999999994</v>
      </c>
      <c r="S464" s="39">
        <v>57.594499999999996</v>
      </c>
      <c r="T464" s="39">
        <v>26.101800000000001</v>
      </c>
      <c r="U464" s="39">
        <v>21.037299999999998</v>
      </c>
      <c r="V464" s="39">
        <v>66.752899999999997</v>
      </c>
      <c r="W464" s="39">
        <v>54.814599999999999</v>
      </c>
      <c r="X464" s="39">
        <v>83.937799999999996</v>
      </c>
      <c r="Y464" s="39">
        <v>33.128399999999999</v>
      </c>
      <c r="Z464" s="39">
        <v>36.258600000000001</v>
      </c>
      <c r="AA464" s="39">
        <v>35.577100000000002</v>
      </c>
      <c r="AB464" s="39">
        <v>114.72280000000001</v>
      </c>
      <c r="AC464" s="39">
        <v>65.593000000000004</v>
      </c>
      <c r="AD464" s="39">
        <v>26.001799999999999</v>
      </c>
      <c r="AE464" s="39">
        <v>61.7</v>
      </c>
      <c r="AF464" s="39">
        <v>44.128999999999998</v>
      </c>
      <c r="AG464" s="39">
        <v>18.3066</v>
      </c>
      <c r="AH464" s="39">
        <v>181.99850000000001</v>
      </c>
      <c r="AI464" s="39">
        <v>19.180900000000001</v>
      </c>
      <c r="AJ464" s="39">
        <v>8.1568000000000005</v>
      </c>
      <c r="AK464" s="39">
        <v>7.0373999999999999</v>
      </c>
      <c r="AL464" s="39">
        <v>16.422499999999999</v>
      </c>
      <c r="AM464" s="39">
        <v>226.48089999999999</v>
      </c>
      <c r="AN464" s="39">
        <v>914.64599999999996</v>
      </c>
      <c r="AO464" s="39">
        <v>269.61680000000001</v>
      </c>
      <c r="AP464" s="39">
        <v>163.69380000000001</v>
      </c>
      <c r="AQ464" s="39">
        <v>220.14609999999999</v>
      </c>
      <c r="AR464" s="39">
        <v>35.115400000000001</v>
      </c>
      <c r="AS464" s="39">
        <v>90.139600000000002</v>
      </c>
      <c r="AT464" s="39">
        <v>26.268599999999999</v>
      </c>
      <c r="AU464" s="39">
        <v>55.716200000000001</v>
      </c>
      <c r="AV464" s="39">
        <v>59.400300000000001</v>
      </c>
      <c r="AW464" s="39">
        <v>54.352800000000002</v>
      </c>
      <c r="AX464" s="39">
        <v>12.514799999999999</v>
      </c>
      <c r="AY464" s="39">
        <v>79.5625</v>
      </c>
    </row>
    <row r="465" spans="1:51" x14ac:dyDescent="0.25">
      <c r="A465" s="43">
        <v>43063</v>
      </c>
      <c r="B465" s="39">
        <v>4366.1417000000001</v>
      </c>
      <c r="C465" s="39">
        <v>65.465000000000003</v>
      </c>
      <c r="D465" s="39">
        <v>42.752000000000002</v>
      </c>
      <c r="E465" s="39">
        <v>286.51949999999999</v>
      </c>
      <c r="F465" s="39">
        <v>370.9128</v>
      </c>
      <c r="G465" s="39">
        <v>45.5899</v>
      </c>
      <c r="H465" s="39">
        <v>110.7513</v>
      </c>
      <c r="I465" s="39">
        <v>26.5032</v>
      </c>
      <c r="J465" s="39">
        <v>40.1738</v>
      </c>
      <c r="K465" s="39">
        <v>37.458300000000001</v>
      </c>
      <c r="L465" s="39">
        <v>507.49549999999999</v>
      </c>
      <c r="M465" s="39">
        <v>41.741199999999999</v>
      </c>
      <c r="N465" s="39">
        <v>32.967500000000001</v>
      </c>
      <c r="O465" s="39">
        <v>112.9735</v>
      </c>
      <c r="P465" s="39">
        <v>41.357500000000002</v>
      </c>
      <c r="Q465" s="39">
        <v>16.778600000000001</v>
      </c>
      <c r="R465" s="39">
        <v>82.882499999999993</v>
      </c>
      <c r="S465" s="39">
        <v>57.879600000000003</v>
      </c>
      <c r="T465" s="39">
        <v>25.9406</v>
      </c>
      <c r="U465" s="39">
        <v>20.936</v>
      </c>
      <c r="V465" s="39">
        <v>66.180999999999997</v>
      </c>
      <c r="W465" s="39">
        <v>54.875300000000003</v>
      </c>
      <c r="X465" s="39">
        <v>81.954999999999998</v>
      </c>
      <c r="Y465" s="39">
        <v>32.572600000000001</v>
      </c>
      <c r="Z465" s="39">
        <v>36.594900000000003</v>
      </c>
      <c r="AA465" s="39">
        <v>35.3367</v>
      </c>
      <c r="AB465" s="39">
        <v>116.1437</v>
      </c>
      <c r="AC465" s="39">
        <v>65.450199999999995</v>
      </c>
      <c r="AD465" s="39">
        <v>25.9649</v>
      </c>
      <c r="AE465" s="39">
        <v>62.01</v>
      </c>
      <c r="AF465" s="39">
        <v>43.963999999999999</v>
      </c>
      <c r="AG465" s="39">
        <v>18.6614</v>
      </c>
      <c r="AH465" s="39">
        <v>182.60050000000001</v>
      </c>
      <c r="AI465" s="39">
        <v>19.2241</v>
      </c>
      <c r="AJ465" s="39">
        <v>8.1719000000000008</v>
      </c>
      <c r="AK465" s="39">
        <v>6.9699</v>
      </c>
      <c r="AL465" s="39">
        <v>16.449100000000001</v>
      </c>
      <c r="AM465" s="39">
        <v>228.0086</v>
      </c>
      <c r="AN465" s="39">
        <v>916.19230000000005</v>
      </c>
      <c r="AO465" s="39">
        <v>266.0308</v>
      </c>
      <c r="AP465" s="39">
        <v>167.22470000000001</v>
      </c>
      <c r="AQ465" s="39">
        <v>220.85249999999999</v>
      </c>
      <c r="AR465" s="39">
        <v>35.563899999999997</v>
      </c>
      <c r="AS465" s="39">
        <v>91.164000000000001</v>
      </c>
      <c r="AT465" s="39">
        <v>27.121099999999998</v>
      </c>
      <c r="AU465" s="39">
        <v>56.267099999999999</v>
      </c>
      <c r="AV465" s="39">
        <v>59.6342</v>
      </c>
      <c r="AW465" s="39">
        <v>55.695799999999998</v>
      </c>
      <c r="AX465" s="39">
        <v>12.716900000000001</v>
      </c>
      <c r="AY465" s="39">
        <v>80.0351</v>
      </c>
    </row>
    <row r="466" spans="1:51" x14ac:dyDescent="0.25">
      <c r="A466" s="43">
        <v>43066</v>
      </c>
      <c r="B466" s="39">
        <v>4327.6976999999997</v>
      </c>
      <c r="C466" s="39">
        <v>63.812199999999997</v>
      </c>
      <c r="D466" s="39">
        <v>42.033799999999999</v>
      </c>
      <c r="E466" s="39">
        <v>285.2201</v>
      </c>
      <c r="F466" s="39">
        <v>371.90899999999999</v>
      </c>
      <c r="G466" s="39">
        <v>45.457000000000001</v>
      </c>
      <c r="H466" s="39">
        <v>106.9602</v>
      </c>
      <c r="I466" s="39">
        <v>26.7957</v>
      </c>
      <c r="J466" s="39">
        <v>38.913400000000003</v>
      </c>
      <c r="K466" s="39">
        <v>37.358400000000003</v>
      </c>
      <c r="L466" s="39">
        <v>494.91140000000001</v>
      </c>
      <c r="M466" s="39">
        <v>41.741199999999999</v>
      </c>
      <c r="N466" s="39">
        <v>32.805399999999999</v>
      </c>
      <c r="O466" s="39">
        <v>112.4456</v>
      </c>
      <c r="P466" s="39">
        <v>40.985500000000002</v>
      </c>
      <c r="Q466" s="39">
        <v>18.460699999999999</v>
      </c>
      <c r="R466" s="39">
        <v>82.497</v>
      </c>
      <c r="S466" s="39">
        <v>58.259799999999998</v>
      </c>
      <c r="T466" s="39">
        <v>26.239899999999999</v>
      </c>
      <c r="U466" s="39">
        <v>20.915700000000001</v>
      </c>
      <c r="V466" s="39">
        <v>64.465199999999996</v>
      </c>
      <c r="W466" s="39">
        <v>54.814599999999999</v>
      </c>
      <c r="X466" s="39">
        <v>80.727599999999995</v>
      </c>
      <c r="Y466" s="39">
        <v>32.669199999999996</v>
      </c>
      <c r="Z466" s="39">
        <v>35.518599999999999</v>
      </c>
      <c r="AA466" s="39">
        <v>35.0002</v>
      </c>
      <c r="AB466" s="39">
        <v>116.2933</v>
      </c>
      <c r="AC466" s="39">
        <v>65.939899999999994</v>
      </c>
      <c r="AD466" s="39">
        <v>26.057099999999998</v>
      </c>
      <c r="AE466" s="39">
        <v>57.57</v>
      </c>
      <c r="AF466" s="39">
        <v>44.046500000000002</v>
      </c>
      <c r="AG466" s="39">
        <v>18.732399999999998</v>
      </c>
      <c r="AH466" s="39">
        <v>182.80109999999999</v>
      </c>
      <c r="AI466" s="39">
        <v>19.245699999999999</v>
      </c>
      <c r="AJ466" s="39">
        <v>8.1868999999999996</v>
      </c>
      <c r="AK466" s="39">
        <v>6.8856000000000002</v>
      </c>
      <c r="AL466" s="39">
        <v>16.449100000000001</v>
      </c>
      <c r="AM466" s="39">
        <v>228.3905</v>
      </c>
      <c r="AN466" s="39">
        <v>917.73860000000002</v>
      </c>
      <c r="AO466" s="39">
        <v>264.7799</v>
      </c>
      <c r="AP466" s="39">
        <v>167.22470000000001</v>
      </c>
      <c r="AQ466" s="39">
        <v>218.73339999999999</v>
      </c>
      <c r="AR466" s="39">
        <v>34.297600000000003</v>
      </c>
      <c r="AS466" s="39">
        <v>88.603200000000001</v>
      </c>
      <c r="AT466" s="39">
        <v>27.121099999999998</v>
      </c>
      <c r="AU466" s="39">
        <v>56.030999999999999</v>
      </c>
      <c r="AV466" s="39">
        <v>59.088500000000003</v>
      </c>
      <c r="AW466" s="39">
        <v>55.300800000000002</v>
      </c>
      <c r="AX466" s="39">
        <v>12.636100000000001</v>
      </c>
      <c r="AY466" s="39">
        <v>79.877600000000001</v>
      </c>
    </row>
    <row r="467" spans="1:51" x14ac:dyDescent="0.25">
      <c r="A467" s="43">
        <v>43067</v>
      </c>
      <c r="B467" s="39">
        <v>4221.9767000000002</v>
      </c>
      <c r="C467" s="39">
        <v>64.387100000000004</v>
      </c>
      <c r="D467" s="39">
        <v>44.230499999999999</v>
      </c>
      <c r="E467" s="39">
        <v>286.51949999999999</v>
      </c>
      <c r="F467" s="39">
        <v>368.58839999999998</v>
      </c>
      <c r="G467" s="39">
        <v>45.722799999999999</v>
      </c>
      <c r="H467" s="39">
        <v>108.6641</v>
      </c>
      <c r="I467" s="39">
        <v>26.7957</v>
      </c>
      <c r="J467" s="39">
        <v>42.8127</v>
      </c>
      <c r="K467" s="39">
        <v>37.658000000000001</v>
      </c>
      <c r="L467" s="39">
        <v>488.90109999999999</v>
      </c>
      <c r="M467" s="39">
        <v>42.384399999999999</v>
      </c>
      <c r="N467" s="39">
        <v>32.697299999999998</v>
      </c>
      <c r="O467" s="39">
        <v>112.86790000000001</v>
      </c>
      <c r="P467" s="39">
        <v>41.323700000000002</v>
      </c>
      <c r="Q467" s="39">
        <v>19.1036</v>
      </c>
      <c r="R467" s="39">
        <v>82.786199999999994</v>
      </c>
      <c r="S467" s="39">
        <v>58.354799999999997</v>
      </c>
      <c r="T467" s="39">
        <v>27.2987</v>
      </c>
      <c r="U467" s="39">
        <v>21.2805</v>
      </c>
      <c r="V467" s="39">
        <v>65.037099999999995</v>
      </c>
      <c r="W467" s="39">
        <v>55.118099999999998</v>
      </c>
      <c r="X467" s="39">
        <v>82.238299999999995</v>
      </c>
      <c r="Y467" s="39">
        <v>33.780799999999999</v>
      </c>
      <c r="Z467" s="39">
        <v>36.056800000000003</v>
      </c>
      <c r="AA467" s="39">
        <v>35.096400000000003</v>
      </c>
      <c r="AB467" s="39">
        <v>120.0326</v>
      </c>
      <c r="AC467" s="39">
        <v>66.062299999999993</v>
      </c>
      <c r="AD467" s="39">
        <v>26.462499999999999</v>
      </c>
      <c r="AE467" s="39">
        <v>58.81</v>
      </c>
      <c r="AF467" s="39">
        <v>44.706299999999999</v>
      </c>
      <c r="AG467" s="39">
        <v>18.827000000000002</v>
      </c>
      <c r="AH467" s="39">
        <v>177.38329999999999</v>
      </c>
      <c r="AI467" s="39">
        <v>19.699300000000001</v>
      </c>
      <c r="AJ467" s="39">
        <v>8.0815999999999999</v>
      </c>
      <c r="AK467" s="39">
        <v>6.8686999999999996</v>
      </c>
      <c r="AL467" s="39">
        <v>16.023199999999999</v>
      </c>
      <c r="AM467" s="39">
        <v>223.0436</v>
      </c>
      <c r="AN467" s="39">
        <v>909.23389999999995</v>
      </c>
      <c r="AO467" s="39">
        <v>263.52890000000002</v>
      </c>
      <c r="AP467" s="39">
        <v>166.23609999999999</v>
      </c>
      <c r="AQ467" s="39">
        <v>219.20429999999999</v>
      </c>
      <c r="AR467" s="39">
        <v>36.434600000000003</v>
      </c>
      <c r="AS467" s="39">
        <v>89.627499999999998</v>
      </c>
      <c r="AT467" s="39">
        <v>28.7729</v>
      </c>
      <c r="AU467" s="39">
        <v>57.290100000000002</v>
      </c>
      <c r="AV467" s="39">
        <v>59.945999999999998</v>
      </c>
      <c r="AW467" s="39">
        <v>57.117800000000003</v>
      </c>
      <c r="AX467" s="39">
        <v>12.535</v>
      </c>
      <c r="AY467" s="39">
        <v>80.271500000000003</v>
      </c>
    </row>
    <row r="468" spans="1:51" x14ac:dyDescent="0.25">
      <c r="A468" s="43">
        <v>43068</v>
      </c>
      <c r="B468" s="39">
        <v>4643.4879000000001</v>
      </c>
      <c r="C468" s="39">
        <v>66.686599999999999</v>
      </c>
      <c r="D468" s="39">
        <v>43.470100000000002</v>
      </c>
      <c r="E468" s="39">
        <v>290.41770000000002</v>
      </c>
      <c r="F468" s="39">
        <v>380.54259999999999</v>
      </c>
      <c r="G468" s="39">
        <v>45.722799999999999</v>
      </c>
      <c r="H468" s="39">
        <v>109.1327</v>
      </c>
      <c r="I468" s="39">
        <v>27.497800000000002</v>
      </c>
      <c r="J468" s="39">
        <v>47.105699999999999</v>
      </c>
      <c r="K468" s="39">
        <v>37.6248</v>
      </c>
      <c r="L468" s="39">
        <v>471.43369999999999</v>
      </c>
      <c r="M468" s="39">
        <v>42.884799999999998</v>
      </c>
      <c r="N468" s="39">
        <v>33.670099999999998</v>
      </c>
      <c r="O468" s="39">
        <v>112.7623</v>
      </c>
      <c r="P468" s="39">
        <v>42.2029</v>
      </c>
      <c r="Q468" s="39">
        <v>21.0107</v>
      </c>
      <c r="R468" s="39">
        <v>86.255700000000004</v>
      </c>
      <c r="S468" s="39">
        <v>58.544899999999998</v>
      </c>
      <c r="T468" s="39">
        <v>28.656700000000001</v>
      </c>
      <c r="U468" s="39">
        <v>21.1386</v>
      </c>
      <c r="V468" s="39">
        <v>64.3018</v>
      </c>
      <c r="W468" s="39">
        <v>54.268300000000004</v>
      </c>
      <c r="X468" s="39">
        <v>82.096599999999995</v>
      </c>
      <c r="Y468" s="39">
        <v>33.539099999999998</v>
      </c>
      <c r="Z468" s="39">
        <v>36.393099999999997</v>
      </c>
      <c r="AA468" s="39">
        <v>35.048299999999998</v>
      </c>
      <c r="AB468" s="39">
        <v>122.4258</v>
      </c>
      <c r="AC468" s="39">
        <v>66.184700000000007</v>
      </c>
      <c r="AD468" s="39">
        <v>26.222899999999999</v>
      </c>
      <c r="AE468" s="39">
        <v>59.32</v>
      </c>
      <c r="AF468" s="39">
        <v>44.541400000000003</v>
      </c>
      <c r="AG468" s="39">
        <v>18.637799999999999</v>
      </c>
      <c r="AH468" s="39">
        <v>177.584</v>
      </c>
      <c r="AI468" s="39">
        <v>20.347300000000001</v>
      </c>
      <c r="AJ468" s="39">
        <v>8.0364000000000004</v>
      </c>
      <c r="AK468" s="39">
        <v>6.8011999999999997</v>
      </c>
      <c r="AL468" s="39">
        <v>16.0764</v>
      </c>
      <c r="AM468" s="39">
        <v>245.3861</v>
      </c>
      <c r="AN468" s="39">
        <v>919.67150000000004</v>
      </c>
      <c r="AO468" s="39">
        <v>258.69200000000001</v>
      </c>
      <c r="AP468" s="39">
        <v>163.27010000000001</v>
      </c>
      <c r="AQ468" s="39">
        <v>219.91069999999999</v>
      </c>
      <c r="AR468" s="39">
        <v>37.173299999999998</v>
      </c>
      <c r="AS468" s="39">
        <v>89.456800000000001</v>
      </c>
      <c r="AT468" s="39">
        <v>29.731999999999999</v>
      </c>
      <c r="AU468" s="39">
        <v>58.942700000000002</v>
      </c>
      <c r="AV468" s="39">
        <v>60.101900000000001</v>
      </c>
      <c r="AW468" s="39">
        <v>57.433799999999998</v>
      </c>
      <c r="AX468" s="39">
        <v>12.7372</v>
      </c>
      <c r="AY468" s="39">
        <v>82.240799999999993</v>
      </c>
    </row>
    <row r="469" spans="1:51" x14ac:dyDescent="0.25">
      <c r="A469" s="43">
        <v>43069</v>
      </c>
      <c r="B469" s="39">
        <v>4286.5077000000001</v>
      </c>
      <c r="C469" s="39">
        <v>65.321200000000005</v>
      </c>
      <c r="D469" s="39">
        <v>43.5124</v>
      </c>
      <c r="E469" s="39">
        <v>285.8698</v>
      </c>
      <c r="F469" s="39">
        <v>371.24489999999997</v>
      </c>
      <c r="G469" s="39">
        <v>45.882300000000001</v>
      </c>
      <c r="H469" s="39">
        <v>108.3659</v>
      </c>
      <c r="I469" s="39">
        <v>27.029699999999998</v>
      </c>
      <c r="J469" s="39">
        <v>48.405500000000004</v>
      </c>
      <c r="K469" s="39">
        <v>37.291800000000002</v>
      </c>
      <c r="L469" s="39">
        <v>470.49459999999999</v>
      </c>
      <c r="M469" s="39">
        <v>42.5274</v>
      </c>
      <c r="N469" s="39">
        <v>33.075600000000001</v>
      </c>
      <c r="O469" s="39">
        <v>113.5014</v>
      </c>
      <c r="P469" s="39">
        <v>42.304299999999998</v>
      </c>
      <c r="Q469" s="39">
        <v>22.1357</v>
      </c>
      <c r="R469" s="39">
        <v>84.135400000000004</v>
      </c>
      <c r="S469" s="39">
        <v>57.879600000000003</v>
      </c>
      <c r="T469" s="39">
        <v>28.104299999999999</v>
      </c>
      <c r="U469" s="39">
        <v>21.24</v>
      </c>
      <c r="V469" s="39">
        <v>63.402999999999999</v>
      </c>
      <c r="W469" s="39">
        <v>54.025399999999998</v>
      </c>
      <c r="X469" s="39">
        <v>81.860600000000005</v>
      </c>
      <c r="Y469" s="39">
        <v>33.611600000000003</v>
      </c>
      <c r="Z469" s="39">
        <v>35.854999999999997</v>
      </c>
      <c r="AA469" s="39">
        <v>35.577100000000002</v>
      </c>
      <c r="AB469" s="39">
        <v>120.70569999999999</v>
      </c>
      <c r="AC469" s="39">
        <v>64.634100000000004</v>
      </c>
      <c r="AD469" s="39">
        <v>26.3703</v>
      </c>
      <c r="AE469" s="39">
        <v>58.99</v>
      </c>
      <c r="AF469" s="39">
        <v>44.4589</v>
      </c>
      <c r="AG469" s="39">
        <v>18.472200000000001</v>
      </c>
      <c r="AH469" s="39">
        <v>177.584</v>
      </c>
      <c r="AI469" s="39">
        <v>20.260899999999999</v>
      </c>
      <c r="AJ469" s="39">
        <v>8.0364000000000004</v>
      </c>
      <c r="AK469" s="39">
        <v>6.7843</v>
      </c>
      <c r="AL469" s="39">
        <v>16.049800000000001</v>
      </c>
      <c r="AM469" s="39">
        <v>240.6121</v>
      </c>
      <c r="AN469" s="39">
        <v>919.67150000000004</v>
      </c>
      <c r="AO469" s="39">
        <v>257.52449999999999</v>
      </c>
      <c r="AP469" s="39">
        <v>162.70509999999999</v>
      </c>
      <c r="AQ469" s="39">
        <v>218.49799999999999</v>
      </c>
      <c r="AR469" s="39">
        <v>36.7776</v>
      </c>
      <c r="AS469" s="39">
        <v>89.115300000000005</v>
      </c>
      <c r="AT469" s="39">
        <v>29.145900000000001</v>
      </c>
      <c r="AU469" s="39">
        <v>57.290100000000002</v>
      </c>
      <c r="AV469" s="39">
        <v>59.6342</v>
      </c>
      <c r="AW469" s="39">
        <v>56.8018</v>
      </c>
      <c r="AX469" s="39">
        <v>12.676500000000001</v>
      </c>
      <c r="AY469" s="39">
        <v>80.350200000000001</v>
      </c>
    </row>
    <row r="470" spans="1:51" x14ac:dyDescent="0.25">
      <c r="A470" s="43">
        <v>43070</v>
      </c>
      <c r="B470" s="39">
        <v>4219.2307000000001</v>
      </c>
      <c r="C470" s="39">
        <v>65.393100000000004</v>
      </c>
      <c r="D470" s="39">
        <v>43.639099999999999</v>
      </c>
      <c r="E470" s="39">
        <v>286.51949999999999</v>
      </c>
      <c r="F470" s="39">
        <v>372.24110000000002</v>
      </c>
      <c r="G470" s="39">
        <v>46.068399999999997</v>
      </c>
      <c r="H470" s="39">
        <v>108.74930000000001</v>
      </c>
      <c r="I470" s="39">
        <v>27.322299999999998</v>
      </c>
      <c r="J470" s="39">
        <v>47.617800000000003</v>
      </c>
      <c r="K470" s="39">
        <v>37.6248</v>
      </c>
      <c r="L470" s="39">
        <v>467.11380000000003</v>
      </c>
      <c r="M470" s="39">
        <v>42.313000000000002</v>
      </c>
      <c r="N470" s="39">
        <v>33.1297</v>
      </c>
      <c r="O470" s="39">
        <v>114.4517</v>
      </c>
      <c r="P470" s="39">
        <v>43.014499999999998</v>
      </c>
      <c r="Q470" s="39">
        <v>23.035699999999999</v>
      </c>
      <c r="R470" s="39">
        <v>84.328199999999995</v>
      </c>
      <c r="S470" s="39">
        <v>57.974699999999999</v>
      </c>
      <c r="T470" s="39">
        <v>28.127300000000002</v>
      </c>
      <c r="U470" s="39">
        <v>21.523700000000002</v>
      </c>
      <c r="V470" s="39">
        <v>63.729799999999997</v>
      </c>
      <c r="W470" s="39">
        <v>54.571800000000003</v>
      </c>
      <c r="X470" s="39">
        <v>82.6631</v>
      </c>
      <c r="Y470" s="39">
        <v>33.829099999999997</v>
      </c>
      <c r="Z470" s="39">
        <v>35.653100000000002</v>
      </c>
      <c r="AA470" s="39">
        <v>35.961799999999997</v>
      </c>
      <c r="AB470" s="39">
        <v>125.866</v>
      </c>
      <c r="AC470" s="39">
        <v>64.879000000000005</v>
      </c>
      <c r="AD470" s="39">
        <v>26.3703</v>
      </c>
      <c r="AE470" s="39">
        <v>59.28</v>
      </c>
      <c r="AF470" s="39">
        <v>45.2012</v>
      </c>
      <c r="AG470" s="39">
        <v>18.7087</v>
      </c>
      <c r="AH470" s="39">
        <v>177.18270000000001</v>
      </c>
      <c r="AI470" s="39">
        <v>19.677700000000002</v>
      </c>
      <c r="AJ470" s="39">
        <v>8.0515000000000008</v>
      </c>
      <c r="AK470" s="39">
        <v>6.7504999999999997</v>
      </c>
      <c r="AL470" s="39">
        <v>16.023199999999999</v>
      </c>
      <c r="AM470" s="39">
        <v>243.47649999999999</v>
      </c>
      <c r="AN470" s="39">
        <v>919.28489999999999</v>
      </c>
      <c r="AO470" s="39">
        <v>257.85809999999998</v>
      </c>
      <c r="AP470" s="39">
        <v>162.70509999999999</v>
      </c>
      <c r="AQ470" s="39">
        <v>221.79429999999999</v>
      </c>
      <c r="AR470" s="39">
        <v>36.645600000000002</v>
      </c>
      <c r="AS470" s="39">
        <v>91.505399999999995</v>
      </c>
      <c r="AT470" s="39">
        <v>28.8262</v>
      </c>
      <c r="AU470" s="39">
        <v>57.919699999999999</v>
      </c>
      <c r="AV470" s="39">
        <v>59.945999999999998</v>
      </c>
      <c r="AW470" s="39">
        <v>56.959800000000001</v>
      </c>
      <c r="AX470" s="39">
        <v>12.4945</v>
      </c>
      <c r="AY470" s="39">
        <v>80.744100000000003</v>
      </c>
    </row>
    <row r="471" spans="1:51" x14ac:dyDescent="0.25">
      <c r="A471" s="43">
        <v>43073</v>
      </c>
      <c r="B471" s="39">
        <v>4235.7066999999997</v>
      </c>
      <c r="C471" s="39">
        <v>64.315200000000004</v>
      </c>
      <c r="D471" s="39">
        <v>42.752000000000002</v>
      </c>
      <c r="E471" s="39">
        <v>284.57040000000001</v>
      </c>
      <c r="F471" s="39">
        <v>368.58839999999998</v>
      </c>
      <c r="G471" s="39">
        <v>45.005099999999999</v>
      </c>
      <c r="H471" s="39">
        <v>108.4937</v>
      </c>
      <c r="I471" s="39">
        <v>26.737200000000001</v>
      </c>
      <c r="J471" s="39">
        <v>47.854100000000003</v>
      </c>
      <c r="K471" s="39">
        <v>37.325099999999999</v>
      </c>
      <c r="L471" s="39">
        <v>471.05799999999999</v>
      </c>
      <c r="M471" s="39">
        <v>41.669699999999999</v>
      </c>
      <c r="N471" s="39">
        <v>32.6432</v>
      </c>
      <c r="O471" s="39">
        <v>112.7623</v>
      </c>
      <c r="P471" s="39">
        <v>42.608699999999999</v>
      </c>
      <c r="Q471" s="39">
        <v>22.264299999999999</v>
      </c>
      <c r="R471" s="39">
        <v>82.978899999999996</v>
      </c>
      <c r="S471" s="39">
        <v>58.069699999999997</v>
      </c>
      <c r="T471" s="39">
        <v>28.0352</v>
      </c>
      <c r="U471" s="39">
        <v>21.1386</v>
      </c>
      <c r="V471" s="39">
        <v>62.504199999999997</v>
      </c>
      <c r="W471" s="39">
        <v>53.114899999999999</v>
      </c>
      <c r="X471" s="39">
        <v>81.671700000000001</v>
      </c>
      <c r="Y471" s="39">
        <v>33.08</v>
      </c>
      <c r="Z471" s="39">
        <v>35.451300000000003</v>
      </c>
      <c r="AA471" s="39">
        <v>35.913699999999999</v>
      </c>
      <c r="AB471" s="39">
        <v>126.46429999999999</v>
      </c>
      <c r="AC471" s="39">
        <v>64.062899999999999</v>
      </c>
      <c r="AD471" s="39">
        <v>26.112300000000001</v>
      </c>
      <c r="AE471" s="39">
        <v>54.13</v>
      </c>
      <c r="AF471" s="39">
        <v>43.386600000000001</v>
      </c>
      <c r="AG471" s="39">
        <v>18.566800000000001</v>
      </c>
      <c r="AH471" s="39">
        <v>177.38329999999999</v>
      </c>
      <c r="AI471" s="39">
        <v>19.440100000000001</v>
      </c>
      <c r="AJ471" s="39">
        <v>8.0664999999999996</v>
      </c>
      <c r="AK471" s="39">
        <v>6.7674000000000003</v>
      </c>
      <c r="AL471" s="39">
        <v>16.049800000000001</v>
      </c>
      <c r="AM471" s="39">
        <v>244.81319999999999</v>
      </c>
      <c r="AN471" s="39">
        <v>903.82169999999996</v>
      </c>
      <c r="AO471" s="39">
        <v>258.35840000000002</v>
      </c>
      <c r="AP471" s="39">
        <v>159.45670000000001</v>
      </c>
      <c r="AQ471" s="39">
        <v>219.20429999999999</v>
      </c>
      <c r="AR471" s="39">
        <v>36.249899999999997</v>
      </c>
      <c r="AS471" s="39">
        <v>89.286000000000001</v>
      </c>
      <c r="AT471" s="39">
        <v>28.559699999999999</v>
      </c>
      <c r="AU471" s="39">
        <v>58.077100000000002</v>
      </c>
      <c r="AV471" s="39">
        <v>58.932600000000001</v>
      </c>
      <c r="AW471" s="39">
        <v>56.722799999999999</v>
      </c>
      <c r="AX471" s="39">
        <v>12.373200000000001</v>
      </c>
      <c r="AY471" s="39">
        <v>80.192700000000002</v>
      </c>
    </row>
    <row r="472" spans="1:51" x14ac:dyDescent="0.25">
      <c r="A472" s="43">
        <v>43074</v>
      </c>
      <c r="B472" s="39">
        <v>4260.4206999999997</v>
      </c>
      <c r="C472" s="39">
        <v>63.165399999999998</v>
      </c>
      <c r="D472" s="39">
        <v>41.949300000000001</v>
      </c>
      <c r="E472" s="39">
        <v>275.47449999999998</v>
      </c>
      <c r="F472" s="39">
        <v>371.24489999999997</v>
      </c>
      <c r="G472" s="39">
        <v>42.931600000000003</v>
      </c>
      <c r="H472" s="39">
        <v>102.658</v>
      </c>
      <c r="I472" s="39">
        <v>26.561699999999998</v>
      </c>
      <c r="J472" s="39">
        <v>47.972200000000001</v>
      </c>
      <c r="K472" s="39">
        <v>36.292900000000003</v>
      </c>
      <c r="L472" s="39">
        <v>477.06830000000002</v>
      </c>
      <c r="M472" s="39">
        <v>40.5261</v>
      </c>
      <c r="N472" s="39">
        <v>32.372999999999998</v>
      </c>
      <c r="O472" s="39">
        <v>111.2842</v>
      </c>
      <c r="P472" s="39">
        <v>42.033799999999999</v>
      </c>
      <c r="Q472" s="39">
        <v>21.857099999999999</v>
      </c>
      <c r="R472" s="39">
        <v>81.725999999999999</v>
      </c>
      <c r="S472" s="39">
        <v>57.689500000000002</v>
      </c>
      <c r="T472" s="39">
        <v>27.643899999999999</v>
      </c>
      <c r="U472" s="39">
        <v>20.226600000000001</v>
      </c>
      <c r="V472" s="39">
        <v>62.095700000000001</v>
      </c>
      <c r="W472" s="39">
        <v>51.415199999999999</v>
      </c>
      <c r="X472" s="39">
        <v>81.482900000000001</v>
      </c>
      <c r="Y472" s="39">
        <v>32.234299999999998</v>
      </c>
      <c r="Z472" s="39">
        <v>34.778599999999997</v>
      </c>
      <c r="AA472" s="39">
        <v>35.865600000000001</v>
      </c>
      <c r="AB472" s="39">
        <v>126.01560000000001</v>
      </c>
      <c r="AC472" s="39">
        <v>63.0428</v>
      </c>
      <c r="AD472" s="39">
        <v>26.333500000000001</v>
      </c>
      <c r="AE472" s="39">
        <v>50.99</v>
      </c>
      <c r="AF472" s="39">
        <v>41.4895</v>
      </c>
      <c r="AG472" s="39">
        <v>17.904599999999999</v>
      </c>
      <c r="AH472" s="39">
        <v>181.19589999999999</v>
      </c>
      <c r="AI472" s="39">
        <v>19.440100000000001</v>
      </c>
      <c r="AJ472" s="39">
        <v>8.2621000000000002</v>
      </c>
      <c r="AK472" s="39">
        <v>6.6829999999999998</v>
      </c>
      <c r="AL472" s="39">
        <v>16.315999999999999</v>
      </c>
      <c r="AM472" s="39">
        <v>244.43129999999999</v>
      </c>
      <c r="AN472" s="39">
        <v>916.57889999999998</v>
      </c>
      <c r="AO472" s="39">
        <v>265.69720000000001</v>
      </c>
      <c r="AP472" s="39">
        <v>157.76179999999999</v>
      </c>
      <c r="AQ472" s="39">
        <v>218.49799999999999</v>
      </c>
      <c r="AR472" s="39">
        <v>35.0627</v>
      </c>
      <c r="AS472" s="39">
        <v>88.261700000000005</v>
      </c>
      <c r="AT472" s="39">
        <v>27.387499999999999</v>
      </c>
      <c r="AU472" s="39">
        <v>56.660600000000002</v>
      </c>
      <c r="AV472" s="39">
        <v>58.231000000000002</v>
      </c>
      <c r="AW472" s="39">
        <v>54.589799999999997</v>
      </c>
      <c r="AX472" s="39">
        <v>12.171099999999999</v>
      </c>
      <c r="AY472" s="39">
        <v>79.168599999999998</v>
      </c>
    </row>
    <row r="473" spans="1:51" x14ac:dyDescent="0.25">
      <c r="A473" s="43">
        <v>43075</v>
      </c>
      <c r="B473" s="39">
        <v>4224.7227000000003</v>
      </c>
      <c r="C473" s="39">
        <v>63.524700000000003</v>
      </c>
      <c r="D473" s="39">
        <v>42.4985</v>
      </c>
      <c r="E473" s="39">
        <v>276.12419999999997</v>
      </c>
      <c r="F473" s="39">
        <v>371.90899999999999</v>
      </c>
      <c r="G473" s="39">
        <v>43.1708</v>
      </c>
      <c r="H473" s="39">
        <v>102.5728</v>
      </c>
      <c r="I473" s="39">
        <v>26.561699999999998</v>
      </c>
      <c r="J473" s="39">
        <v>49.626399999999997</v>
      </c>
      <c r="K473" s="39">
        <v>36.492699999999999</v>
      </c>
      <c r="L473" s="39">
        <v>474.6266</v>
      </c>
      <c r="M473" s="39">
        <v>40.883499999999998</v>
      </c>
      <c r="N473" s="39">
        <v>32.427100000000003</v>
      </c>
      <c r="O473" s="39">
        <v>112.23439999999999</v>
      </c>
      <c r="P473" s="39">
        <v>43.420299999999997</v>
      </c>
      <c r="Q473" s="39">
        <v>22.221399999999999</v>
      </c>
      <c r="R473" s="39">
        <v>81.918800000000005</v>
      </c>
      <c r="S473" s="39">
        <v>56.929200000000002</v>
      </c>
      <c r="T473" s="39">
        <v>27.413799999999998</v>
      </c>
      <c r="U473" s="39">
        <v>20.348199999999999</v>
      </c>
      <c r="V473" s="39">
        <v>61.932299999999998</v>
      </c>
      <c r="W473" s="39">
        <v>51.9009</v>
      </c>
      <c r="X473" s="39">
        <v>82.521500000000003</v>
      </c>
      <c r="Y473" s="39">
        <v>32.572600000000001</v>
      </c>
      <c r="Z473" s="39">
        <v>35.182299999999998</v>
      </c>
      <c r="AA473" s="39">
        <v>36.394399999999997</v>
      </c>
      <c r="AB473" s="39">
        <v>124.819</v>
      </c>
      <c r="AC473" s="39">
        <v>62.593899999999998</v>
      </c>
      <c r="AD473" s="39">
        <v>26.057099999999998</v>
      </c>
      <c r="AE473" s="39">
        <v>52.41</v>
      </c>
      <c r="AF473" s="39">
        <v>42.479300000000002</v>
      </c>
      <c r="AG473" s="39">
        <v>17.904599999999999</v>
      </c>
      <c r="AH473" s="39">
        <v>177.9853</v>
      </c>
      <c r="AI473" s="39">
        <v>18.360099999999999</v>
      </c>
      <c r="AJ473" s="39">
        <v>8.2621000000000002</v>
      </c>
      <c r="AK473" s="39">
        <v>6.6154999999999999</v>
      </c>
      <c r="AL473" s="39">
        <v>16.209499999999998</v>
      </c>
      <c r="AM473" s="39">
        <v>242.52170000000001</v>
      </c>
      <c r="AN473" s="39">
        <v>911.93989999999997</v>
      </c>
      <c r="AO473" s="39">
        <v>262.44479999999999</v>
      </c>
      <c r="AP473" s="39">
        <v>157.0557</v>
      </c>
      <c r="AQ473" s="39">
        <v>218.73339999999999</v>
      </c>
      <c r="AR473" s="39">
        <v>35.0627</v>
      </c>
      <c r="AS473" s="39">
        <v>90.651799999999994</v>
      </c>
      <c r="AT473" s="39">
        <v>26.801400000000001</v>
      </c>
      <c r="AU473" s="39">
        <v>57.211399999999998</v>
      </c>
      <c r="AV473" s="39">
        <v>58.308999999999997</v>
      </c>
      <c r="AW473" s="39">
        <v>55.300800000000002</v>
      </c>
      <c r="AX473" s="39">
        <v>12.2317</v>
      </c>
      <c r="AY473" s="39">
        <v>78.538399999999996</v>
      </c>
    </row>
    <row r="474" spans="1:51" x14ac:dyDescent="0.25">
      <c r="A474" s="43">
        <v>43076</v>
      </c>
      <c r="B474" s="39">
        <v>4112.1365999999998</v>
      </c>
      <c r="C474" s="39">
        <v>63.237299999999998</v>
      </c>
      <c r="D474" s="39">
        <v>42.4985</v>
      </c>
      <c r="E474" s="39">
        <v>276.12419999999997</v>
      </c>
      <c r="F474" s="39">
        <v>371.90899999999999</v>
      </c>
      <c r="G474" s="39">
        <v>42.772100000000002</v>
      </c>
      <c r="H474" s="39">
        <v>100.1022</v>
      </c>
      <c r="I474" s="39">
        <v>26.444700000000001</v>
      </c>
      <c r="J474" s="39">
        <v>47.1845</v>
      </c>
      <c r="K474" s="39">
        <v>36.292900000000003</v>
      </c>
      <c r="L474" s="39">
        <v>470.1189</v>
      </c>
      <c r="M474" s="39">
        <v>40.5976</v>
      </c>
      <c r="N474" s="39">
        <v>32.319000000000003</v>
      </c>
      <c r="O474" s="39">
        <v>112.9735</v>
      </c>
      <c r="P474" s="39">
        <v>43.420299999999997</v>
      </c>
      <c r="Q474" s="39">
        <v>21.610700000000001</v>
      </c>
      <c r="R474" s="39">
        <v>82.593400000000003</v>
      </c>
      <c r="S474" s="39">
        <v>56.644100000000002</v>
      </c>
      <c r="T474" s="39">
        <v>26.700199999999999</v>
      </c>
      <c r="U474" s="39">
        <v>20.287400000000002</v>
      </c>
      <c r="V474" s="39">
        <v>61.197000000000003</v>
      </c>
      <c r="W474" s="39">
        <v>51.8401</v>
      </c>
      <c r="X474" s="39">
        <v>82.474299999999999</v>
      </c>
      <c r="Y474" s="39">
        <v>32.572600000000001</v>
      </c>
      <c r="Z474" s="39">
        <v>35.047699999999999</v>
      </c>
      <c r="AA474" s="39">
        <v>37.4041</v>
      </c>
      <c r="AB474" s="39">
        <v>121.19540000000001</v>
      </c>
      <c r="AC474" s="39">
        <v>62.695900000000002</v>
      </c>
      <c r="AD474" s="39">
        <v>25.817499999999999</v>
      </c>
      <c r="AE474" s="39">
        <v>52.25</v>
      </c>
      <c r="AF474" s="39">
        <v>42.149299999999997</v>
      </c>
      <c r="AG474" s="39">
        <v>17.715299999999999</v>
      </c>
      <c r="AH474" s="39">
        <v>177.9853</v>
      </c>
      <c r="AI474" s="39">
        <v>17.8416</v>
      </c>
      <c r="AJ474" s="39">
        <v>8.3072999999999997</v>
      </c>
      <c r="AK474" s="39">
        <v>6.6323999999999996</v>
      </c>
      <c r="AL474" s="39">
        <v>16.156300000000002</v>
      </c>
      <c r="AM474" s="39">
        <v>245.1952</v>
      </c>
      <c r="AN474" s="39">
        <v>882.17330000000004</v>
      </c>
      <c r="AO474" s="39">
        <v>261.77760000000001</v>
      </c>
      <c r="AP474" s="39">
        <v>155.36080000000001</v>
      </c>
      <c r="AQ474" s="39">
        <v>218.49799999999999</v>
      </c>
      <c r="AR474" s="39">
        <v>33.295000000000002</v>
      </c>
      <c r="AS474" s="39">
        <v>90.481099999999998</v>
      </c>
      <c r="AT474" s="39">
        <v>25.948899999999998</v>
      </c>
      <c r="AU474" s="39">
        <v>57.054000000000002</v>
      </c>
      <c r="AV474" s="39">
        <v>58.153100000000002</v>
      </c>
      <c r="AW474" s="39">
        <v>54.194800000000001</v>
      </c>
      <c r="AX474" s="39">
        <v>12.1913</v>
      </c>
      <c r="AY474" s="39">
        <v>78.459599999999995</v>
      </c>
    </row>
    <row r="475" spans="1:51" x14ac:dyDescent="0.25">
      <c r="A475" s="43">
        <v>43077</v>
      </c>
      <c r="B475" s="39">
        <v>4094.2876000000001</v>
      </c>
      <c r="C475" s="39">
        <v>63.740299999999998</v>
      </c>
      <c r="D475" s="39">
        <v>43.427900000000001</v>
      </c>
      <c r="E475" s="39">
        <v>276.12419999999997</v>
      </c>
      <c r="F475" s="39">
        <v>370.9128</v>
      </c>
      <c r="G475" s="39">
        <v>43.0379</v>
      </c>
      <c r="H475" s="39">
        <v>101.59310000000001</v>
      </c>
      <c r="I475" s="39">
        <v>26.5032</v>
      </c>
      <c r="J475" s="39">
        <v>46.357399999999998</v>
      </c>
      <c r="K475" s="39">
        <v>37.691299999999998</v>
      </c>
      <c r="L475" s="39">
        <v>475.56580000000002</v>
      </c>
      <c r="M475" s="39">
        <v>40.740499999999997</v>
      </c>
      <c r="N475" s="39">
        <v>32.6432</v>
      </c>
      <c r="O475" s="39">
        <v>114.7684</v>
      </c>
      <c r="P475" s="39">
        <v>43.555500000000002</v>
      </c>
      <c r="Q475" s="39">
        <v>22.446400000000001</v>
      </c>
      <c r="R475" s="39">
        <v>82.978899999999996</v>
      </c>
      <c r="S475" s="39">
        <v>56.549100000000003</v>
      </c>
      <c r="T475" s="39">
        <v>27.1145</v>
      </c>
      <c r="U475" s="39">
        <v>20.490100000000002</v>
      </c>
      <c r="V475" s="39">
        <v>62.504199999999997</v>
      </c>
      <c r="W475" s="39">
        <v>52.082999999999998</v>
      </c>
      <c r="X475" s="39">
        <v>82.993600000000001</v>
      </c>
      <c r="Y475" s="39">
        <v>33.780799999999999</v>
      </c>
      <c r="Z475" s="39">
        <v>35.451300000000003</v>
      </c>
      <c r="AA475" s="39">
        <v>37.692500000000003</v>
      </c>
      <c r="AB475" s="39">
        <v>122.58320000000001</v>
      </c>
      <c r="AC475" s="39">
        <v>62.920400000000001</v>
      </c>
      <c r="AD475" s="39">
        <v>25.9465</v>
      </c>
      <c r="AE475" s="39">
        <v>53.55</v>
      </c>
      <c r="AF475" s="39">
        <v>42.809199999999997</v>
      </c>
      <c r="AG475" s="39">
        <v>17.809899999999999</v>
      </c>
      <c r="AH475" s="39">
        <v>176.982</v>
      </c>
      <c r="AI475" s="39">
        <v>18.144100000000002</v>
      </c>
      <c r="AJ475" s="39">
        <v>8.2319999999999993</v>
      </c>
      <c r="AK475" s="39">
        <v>6.6323999999999996</v>
      </c>
      <c r="AL475" s="39">
        <v>16.049800000000001</v>
      </c>
      <c r="AM475" s="39">
        <v>243.28550000000001</v>
      </c>
      <c r="AN475" s="39">
        <v>866.32360000000006</v>
      </c>
      <c r="AO475" s="39">
        <v>260.52670000000001</v>
      </c>
      <c r="AP475" s="39">
        <v>155.78450000000001</v>
      </c>
      <c r="AQ475" s="39">
        <v>219.91069999999999</v>
      </c>
      <c r="AR475" s="39">
        <v>34.640599999999999</v>
      </c>
      <c r="AS475" s="39">
        <v>92.529700000000005</v>
      </c>
      <c r="AT475" s="39">
        <v>27.227699999999999</v>
      </c>
      <c r="AU475" s="39">
        <v>56.975299999999997</v>
      </c>
      <c r="AV475" s="39">
        <v>58.698700000000002</v>
      </c>
      <c r="AW475" s="39">
        <v>55.537799999999997</v>
      </c>
      <c r="AX475" s="39">
        <v>12.353</v>
      </c>
      <c r="AY475" s="39">
        <v>79.168599999999998</v>
      </c>
    </row>
    <row r="476" spans="1:51" x14ac:dyDescent="0.25">
      <c r="A476" s="43">
        <v>43080</v>
      </c>
      <c r="B476" s="39">
        <v>4109.3905999999997</v>
      </c>
      <c r="C476" s="39">
        <v>64.243300000000005</v>
      </c>
      <c r="D476" s="39">
        <v>43.343400000000003</v>
      </c>
      <c r="E476" s="39">
        <v>278.07330000000002</v>
      </c>
      <c r="F476" s="39">
        <v>371.90899999999999</v>
      </c>
      <c r="G476" s="39">
        <v>44.287300000000002</v>
      </c>
      <c r="H476" s="39">
        <v>103.0839</v>
      </c>
      <c r="I476" s="39">
        <v>26.678699999999999</v>
      </c>
      <c r="J476" s="39">
        <v>46.436199999999999</v>
      </c>
      <c r="K476" s="39">
        <v>37.558199999999999</v>
      </c>
      <c r="L476" s="39">
        <v>489.84019999999998</v>
      </c>
      <c r="M476" s="39">
        <v>41.026400000000002</v>
      </c>
      <c r="N476" s="39">
        <v>32.697299999999998</v>
      </c>
      <c r="O476" s="39">
        <v>115.6131</v>
      </c>
      <c r="P476" s="39">
        <v>44.164200000000001</v>
      </c>
      <c r="Q476" s="39">
        <v>22.425000000000001</v>
      </c>
      <c r="R476" s="39">
        <v>83.075299999999999</v>
      </c>
      <c r="S476" s="39">
        <v>56.073900000000002</v>
      </c>
      <c r="T476" s="39">
        <v>27.459800000000001</v>
      </c>
      <c r="U476" s="39">
        <v>20.490100000000002</v>
      </c>
      <c r="V476" s="39">
        <v>62.177399999999999</v>
      </c>
      <c r="W476" s="39">
        <v>52.325800000000001</v>
      </c>
      <c r="X476" s="39">
        <v>83.465699999999998</v>
      </c>
      <c r="Y476" s="39">
        <v>33.9741</v>
      </c>
      <c r="Z476" s="39">
        <v>36.124000000000002</v>
      </c>
      <c r="AA476" s="39">
        <v>37.981000000000002</v>
      </c>
      <c r="AB476" s="39">
        <v>123.66249999999999</v>
      </c>
      <c r="AC476" s="39">
        <v>62.9816</v>
      </c>
      <c r="AD476" s="39">
        <v>26.020199999999999</v>
      </c>
      <c r="AE476" s="39">
        <v>53.74</v>
      </c>
      <c r="AF476" s="39">
        <v>43.139099999999999</v>
      </c>
      <c r="AG476" s="39">
        <v>18.0701</v>
      </c>
      <c r="AH476" s="39">
        <v>175.57740000000001</v>
      </c>
      <c r="AI476" s="39">
        <v>18.403300000000002</v>
      </c>
      <c r="AJ476" s="39">
        <v>8.2319999999999993</v>
      </c>
      <c r="AK476" s="39">
        <v>6.6323999999999996</v>
      </c>
      <c r="AL476" s="39">
        <v>16.049800000000001</v>
      </c>
      <c r="AM476" s="39">
        <v>246.53190000000001</v>
      </c>
      <c r="AN476" s="39">
        <v>902.66200000000003</v>
      </c>
      <c r="AO476" s="39">
        <v>267.03149999999999</v>
      </c>
      <c r="AP476" s="39">
        <v>157.3381</v>
      </c>
      <c r="AQ476" s="39">
        <v>220.38159999999999</v>
      </c>
      <c r="AR476" s="39">
        <v>35.220999999999997</v>
      </c>
      <c r="AS476" s="39">
        <v>93.724699999999999</v>
      </c>
      <c r="AT476" s="39">
        <v>27.387499999999999</v>
      </c>
      <c r="AU476" s="39">
        <v>57.054000000000002</v>
      </c>
      <c r="AV476" s="39">
        <v>59.088500000000003</v>
      </c>
      <c r="AW476" s="39">
        <v>55.9328</v>
      </c>
      <c r="AX476" s="39">
        <v>12.3935</v>
      </c>
      <c r="AY476" s="39">
        <v>79.089799999999997</v>
      </c>
    </row>
    <row r="477" spans="1:51" x14ac:dyDescent="0.25">
      <c r="A477" s="43">
        <v>43081</v>
      </c>
      <c r="B477" s="39">
        <v>4059.9625999999998</v>
      </c>
      <c r="C477" s="39">
        <v>62.878</v>
      </c>
      <c r="D477" s="39">
        <v>43.047699999999999</v>
      </c>
      <c r="E477" s="39">
        <v>275.47449999999998</v>
      </c>
      <c r="F477" s="39">
        <v>367.92430000000002</v>
      </c>
      <c r="G477" s="39">
        <v>43.463299999999997</v>
      </c>
      <c r="H477" s="39">
        <v>100.6559</v>
      </c>
      <c r="I477" s="39">
        <v>26.737200000000001</v>
      </c>
      <c r="J477" s="39">
        <v>45.609099999999998</v>
      </c>
      <c r="K477" s="39">
        <v>38.989899999999999</v>
      </c>
      <c r="L477" s="39">
        <v>486.83510000000001</v>
      </c>
      <c r="M477" s="39">
        <v>40.311700000000002</v>
      </c>
      <c r="N477" s="39">
        <v>32.481099999999998</v>
      </c>
      <c r="O477" s="39">
        <v>115.6131</v>
      </c>
      <c r="P477" s="39">
        <v>43.995199999999997</v>
      </c>
      <c r="Q477" s="39">
        <v>22.0928</v>
      </c>
      <c r="R477" s="39">
        <v>84.81</v>
      </c>
      <c r="S477" s="39">
        <v>55.883800000000001</v>
      </c>
      <c r="T477" s="39">
        <v>26.976400000000002</v>
      </c>
      <c r="U477" s="39">
        <v>20.713000000000001</v>
      </c>
      <c r="V477" s="39">
        <v>61.278700000000001</v>
      </c>
      <c r="W477" s="39">
        <v>51.597299999999997</v>
      </c>
      <c r="X477" s="39">
        <v>82.285499999999999</v>
      </c>
      <c r="Y477" s="39">
        <v>32.765900000000002</v>
      </c>
      <c r="Z477" s="39">
        <v>36.191299999999998</v>
      </c>
      <c r="AA477" s="39">
        <v>37.836799999999997</v>
      </c>
      <c r="AB477" s="39">
        <v>120.5016</v>
      </c>
      <c r="AC477" s="39">
        <v>63.002000000000002</v>
      </c>
      <c r="AD477" s="39">
        <v>25.725300000000001</v>
      </c>
      <c r="AE477" s="39">
        <v>52.06</v>
      </c>
      <c r="AF477" s="39">
        <v>42.974200000000003</v>
      </c>
      <c r="AG477" s="39">
        <v>17.691700000000001</v>
      </c>
      <c r="AH477" s="39">
        <v>171.76480000000001</v>
      </c>
      <c r="AI477" s="39">
        <v>18.057700000000001</v>
      </c>
      <c r="AJ477" s="39">
        <v>8.1568000000000005</v>
      </c>
      <c r="AK477" s="39">
        <v>6.5143000000000004</v>
      </c>
      <c r="AL477" s="39">
        <v>16.0764</v>
      </c>
      <c r="AM477" s="39">
        <v>239.84819999999999</v>
      </c>
      <c r="AN477" s="39">
        <v>902.27539999999999</v>
      </c>
      <c r="AO477" s="39">
        <v>261.77760000000001</v>
      </c>
      <c r="AP477" s="39">
        <v>153.2423</v>
      </c>
      <c r="AQ477" s="39">
        <v>219.20429999999999</v>
      </c>
      <c r="AR477" s="39">
        <v>34.403100000000002</v>
      </c>
      <c r="AS477" s="39">
        <v>92.700400000000002</v>
      </c>
      <c r="AT477" s="39">
        <v>26.908000000000001</v>
      </c>
      <c r="AU477" s="39">
        <v>56.424500000000002</v>
      </c>
      <c r="AV477" s="39">
        <v>58.231000000000002</v>
      </c>
      <c r="AW477" s="39">
        <v>54.905799999999999</v>
      </c>
      <c r="AX477" s="39">
        <v>12.535</v>
      </c>
      <c r="AY477" s="39">
        <v>78.302099999999996</v>
      </c>
    </row>
    <row r="478" spans="1:51" x14ac:dyDescent="0.25">
      <c r="A478" s="43">
        <v>43082</v>
      </c>
      <c r="B478" s="39">
        <v>4110.7636000000002</v>
      </c>
      <c r="C478" s="39">
        <v>63.237299999999998</v>
      </c>
      <c r="D478" s="39">
        <v>42.878700000000002</v>
      </c>
      <c r="E478" s="39">
        <v>276.77390000000003</v>
      </c>
      <c r="F478" s="39">
        <v>366.92809999999997</v>
      </c>
      <c r="G478" s="39">
        <v>43.702500000000001</v>
      </c>
      <c r="H478" s="39">
        <v>101.9764</v>
      </c>
      <c r="I478" s="39">
        <v>26.737200000000001</v>
      </c>
      <c r="J478" s="39">
        <v>44.703200000000002</v>
      </c>
      <c r="K478" s="39">
        <v>39.089799999999997</v>
      </c>
      <c r="L478" s="39">
        <v>498.66789999999997</v>
      </c>
      <c r="M478" s="39">
        <v>40.6691</v>
      </c>
      <c r="N478" s="39">
        <v>32.535200000000003</v>
      </c>
      <c r="O478" s="39">
        <v>116.3522</v>
      </c>
      <c r="P478" s="39">
        <v>44.231900000000003</v>
      </c>
      <c r="Q478" s="39">
        <v>22.692799999999998</v>
      </c>
      <c r="R478" s="39">
        <v>85.195499999999996</v>
      </c>
      <c r="S478" s="39">
        <v>54.363100000000003</v>
      </c>
      <c r="T478" s="39">
        <v>26.953399999999998</v>
      </c>
      <c r="U478" s="39">
        <v>20.814399999999999</v>
      </c>
      <c r="V478" s="39">
        <v>61.442100000000003</v>
      </c>
      <c r="W478" s="39">
        <v>51.9009</v>
      </c>
      <c r="X478" s="39">
        <v>82.143799999999999</v>
      </c>
      <c r="Y478" s="39">
        <v>33.104199999999999</v>
      </c>
      <c r="Z478" s="39">
        <v>36.258600000000001</v>
      </c>
      <c r="AA478" s="39">
        <v>37.307899999999997</v>
      </c>
      <c r="AB478" s="39">
        <v>121.19540000000001</v>
      </c>
      <c r="AC478" s="39">
        <v>64.0017</v>
      </c>
      <c r="AD478" s="39">
        <v>25.891200000000001</v>
      </c>
      <c r="AE478" s="39">
        <v>52.71</v>
      </c>
      <c r="AF478" s="39">
        <v>44.046500000000002</v>
      </c>
      <c r="AG478" s="39">
        <v>17.715299999999999</v>
      </c>
      <c r="AH478" s="39">
        <v>172.5675</v>
      </c>
      <c r="AI478" s="39">
        <v>18.295300000000001</v>
      </c>
      <c r="AJ478" s="39">
        <v>8.1868999999999996</v>
      </c>
      <c r="AK478" s="39">
        <v>6.5312000000000001</v>
      </c>
      <c r="AL478" s="39">
        <v>16.049800000000001</v>
      </c>
      <c r="AM478" s="39">
        <v>240.4211</v>
      </c>
      <c r="AN478" s="39">
        <v>928.94939999999997</v>
      </c>
      <c r="AO478" s="39">
        <v>264.44630000000001</v>
      </c>
      <c r="AP478" s="39">
        <v>153.5247</v>
      </c>
      <c r="AQ478" s="39">
        <v>218.96889999999999</v>
      </c>
      <c r="AR478" s="39">
        <v>35.748600000000003</v>
      </c>
      <c r="AS478" s="39">
        <v>93.041899999999998</v>
      </c>
      <c r="AT478" s="39">
        <v>26.854700000000001</v>
      </c>
      <c r="AU478" s="39">
        <v>56.5032</v>
      </c>
      <c r="AV478" s="39">
        <v>58.386899999999997</v>
      </c>
      <c r="AW478" s="39">
        <v>55.8538</v>
      </c>
      <c r="AX478" s="39">
        <v>12.555199999999999</v>
      </c>
      <c r="AY478" s="39">
        <v>78.065799999999996</v>
      </c>
    </row>
    <row r="479" spans="1:51" x14ac:dyDescent="0.25">
      <c r="A479" s="43">
        <v>43083</v>
      </c>
      <c r="B479" s="39">
        <v>4134.1046999999999</v>
      </c>
      <c r="C479" s="39">
        <v>63.021700000000003</v>
      </c>
      <c r="D479" s="39">
        <v>42.963200000000001</v>
      </c>
      <c r="E479" s="39">
        <v>278.72300000000001</v>
      </c>
      <c r="F479" s="39">
        <v>359.95479999999998</v>
      </c>
      <c r="G479" s="39">
        <v>43.542999999999999</v>
      </c>
      <c r="H479" s="39">
        <v>101.9764</v>
      </c>
      <c r="I479" s="39">
        <v>26.620200000000001</v>
      </c>
      <c r="J479" s="39">
        <v>45.569699999999997</v>
      </c>
      <c r="K479" s="39">
        <v>38.257399999999997</v>
      </c>
      <c r="L479" s="39">
        <v>499.79480000000001</v>
      </c>
      <c r="M479" s="39">
        <v>40.5976</v>
      </c>
      <c r="N479" s="39">
        <v>32.427100000000003</v>
      </c>
      <c r="O479" s="39">
        <v>116.8801</v>
      </c>
      <c r="P479" s="39">
        <v>44.468600000000002</v>
      </c>
      <c r="Q479" s="39">
        <v>24.085699999999999</v>
      </c>
      <c r="R479" s="39">
        <v>85.291899999999998</v>
      </c>
      <c r="S479" s="39">
        <v>56.929200000000002</v>
      </c>
      <c r="T479" s="39">
        <v>27.436800000000002</v>
      </c>
      <c r="U479" s="39">
        <v>20.571200000000001</v>
      </c>
      <c r="V479" s="39">
        <v>61.442100000000003</v>
      </c>
      <c r="W479" s="39">
        <v>51.415199999999999</v>
      </c>
      <c r="X479" s="39">
        <v>82.332700000000003</v>
      </c>
      <c r="Y479" s="39">
        <v>36.4146</v>
      </c>
      <c r="Z479" s="39">
        <v>36.729500000000002</v>
      </c>
      <c r="AA479" s="39">
        <v>37.307899999999997</v>
      </c>
      <c r="AB479" s="39">
        <v>123.0458</v>
      </c>
      <c r="AC479" s="39">
        <v>64.124099999999999</v>
      </c>
      <c r="AD479" s="39">
        <v>25.9465</v>
      </c>
      <c r="AE479" s="39">
        <v>52.28</v>
      </c>
      <c r="AF479" s="39">
        <v>43.716500000000003</v>
      </c>
      <c r="AG479" s="39">
        <v>17.715299999999999</v>
      </c>
      <c r="AH479" s="39">
        <v>170.76150000000001</v>
      </c>
      <c r="AI479" s="39">
        <v>18.295300000000001</v>
      </c>
      <c r="AJ479" s="39">
        <v>8.1719000000000008</v>
      </c>
      <c r="AK479" s="39">
        <v>6.5143000000000004</v>
      </c>
      <c r="AL479" s="39">
        <v>15.8635</v>
      </c>
      <c r="AM479" s="39">
        <v>241.94880000000001</v>
      </c>
      <c r="AN479" s="39">
        <v>927.40309999999999</v>
      </c>
      <c r="AO479" s="39">
        <v>259.44260000000003</v>
      </c>
      <c r="AP479" s="39">
        <v>151.68860000000001</v>
      </c>
      <c r="AQ479" s="39">
        <v>217.08529999999999</v>
      </c>
      <c r="AR479" s="39">
        <v>35.590299999999999</v>
      </c>
      <c r="AS479" s="39">
        <v>92.188299999999998</v>
      </c>
      <c r="AT479" s="39">
        <v>26.694800000000001</v>
      </c>
      <c r="AU479" s="39">
        <v>56.345799999999997</v>
      </c>
      <c r="AV479" s="39">
        <v>59.088500000000003</v>
      </c>
      <c r="AW479" s="39">
        <v>55.379800000000003</v>
      </c>
      <c r="AX479" s="39">
        <v>12.353</v>
      </c>
      <c r="AY479" s="39">
        <v>77.908199999999994</v>
      </c>
    </row>
    <row r="480" spans="1:51" x14ac:dyDescent="0.25">
      <c r="A480" s="43">
        <v>43084</v>
      </c>
      <c r="B480" s="39">
        <v>3996.8045999999999</v>
      </c>
      <c r="C480" s="39">
        <v>62.662399999999998</v>
      </c>
      <c r="D480" s="39">
        <v>42.456200000000003</v>
      </c>
      <c r="E480" s="39">
        <v>276.77390000000003</v>
      </c>
      <c r="F480" s="39">
        <v>356.63420000000002</v>
      </c>
      <c r="G480" s="39">
        <v>43.436700000000002</v>
      </c>
      <c r="H480" s="39">
        <v>100.0596</v>
      </c>
      <c r="I480" s="39">
        <v>26.678699999999999</v>
      </c>
      <c r="J480" s="39">
        <v>41.276600000000002</v>
      </c>
      <c r="K480" s="39">
        <v>38.057600000000001</v>
      </c>
      <c r="L480" s="39">
        <v>493.97230000000002</v>
      </c>
      <c r="M480" s="39">
        <v>40.311700000000002</v>
      </c>
      <c r="N480" s="39">
        <v>32.319000000000003</v>
      </c>
      <c r="O480" s="39">
        <v>116.3522</v>
      </c>
      <c r="P480" s="39">
        <v>44.096600000000002</v>
      </c>
      <c r="Q480" s="39">
        <v>21.675000000000001</v>
      </c>
      <c r="R480" s="39">
        <v>84.81</v>
      </c>
      <c r="S480" s="39">
        <v>57.879600000000003</v>
      </c>
      <c r="T480" s="39">
        <v>26.700199999999999</v>
      </c>
      <c r="U480" s="39">
        <v>20.571200000000001</v>
      </c>
      <c r="V480" s="39">
        <v>60.379899999999999</v>
      </c>
      <c r="W480" s="39">
        <v>52.750700000000002</v>
      </c>
      <c r="X480" s="39">
        <v>82.049400000000006</v>
      </c>
      <c r="Y480" s="39">
        <v>38.420200000000001</v>
      </c>
      <c r="Z480" s="39">
        <v>37.065800000000003</v>
      </c>
      <c r="AA480" s="39">
        <v>38.077199999999998</v>
      </c>
      <c r="AB480" s="39">
        <v>123.8938</v>
      </c>
      <c r="AC480" s="39">
        <v>63.5732</v>
      </c>
      <c r="AD480" s="39">
        <v>25.817499999999999</v>
      </c>
      <c r="AE480" s="39">
        <v>51.8</v>
      </c>
      <c r="AF480" s="39">
        <v>44.046500000000002</v>
      </c>
      <c r="AG480" s="39">
        <v>17.833600000000001</v>
      </c>
      <c r="AH480" s="39">
        <v>169.3569</v>
      </c>
      <c r="AI480" s="39">
        <v>17.755199999999999</v>
      </c>
      <c r="AJ480" s="39">
        <v>8.1117000000000008</v>
      </c>
      <c r="AK480" s="39">
        <v>6.5143000000000004</v>
      </c>
      <c r="AL480" s="39">
        <v>15.7837</v>
      </c>
      <c r="AM480" s="39">
        <v>232.0188</v>
      </c>
      <c r="AN480" s="39">
        <v>911.93989999999997</v>
      </c>
      <c r="AO480" s="39">
        <v>259.44260000000003</v>
      </c>
      <c r="AP480" s="39">
        <v>151.12370000000001</v>
      </c>
      <c r="AQ480" s="39">
        <v>217.32069999999999</v>
      </c>
      <c r="AR480" s="39">
        <v>35.194600000000001</v>
      </c>
      <c r="AS480" s="39">
        <v>92.529700000000005</v>
      </c>
      <c r="AT480" s="39">
        <v>25.522600000000001</v>
      </c>
      <c r="AU480" s="39">
        <v>55.558799999999998</v>
      </c>
      <c r="AV480" s="39">
        <v>60.257800000000003</v>
      </c>
      <c r="AW480" s="39">
        <v>54.273800000000001</v>
      </c>
      <c r="AX480" s="39">
        <v>12.211499999999999</v>
      </c>
      <c r="AY480" s="39">
        <v>75.781300000000002</v>
      </c>
    </row>
    <row r="481" spans="1:51" x14ac:dyDescent="0.25">
      <c r="A481" s="43">
        <v>43087</v>
      </c>
      <c r="B481" s="39">
        <v>3907.5596</v>
      </c>
      <c r="C481" s="39">
        <v>61.728200000000001</v>
      </c>
      <c r="D481" s="39">
        <v>42.329500000000003</v>
      </c>
      <c r="E481" s="39">
        <v>277.42360000000002</v>
      </c>
      <c r="F481" s="39">
        <v>353.31360000000001</v>
      </c>
      <c r="G481" s="39">
        <v>42.958199999999998</v>
      </c>
      <c r="H481" s="39">
        <v>100.1022</v>
      </c>
      <c r="I481" s="39">
        <v>26.678699999999999</v>
      </c>
      <c r="J481" s="39">
        <v>40.764600000000002</v>
      </c>
      <c r="K481" s="39">
        <v>37.458300000000001</v>
      </c>
      <c r="L481" s="39">
        <v>492.84539999999998</v>
      </c>
      <c r="M481" s="39">
        <v>41.812600000000003</v>
      </c>
      <c r="N481" s="39">
        <v>32.319000000000003</v>
      </c>
      <c r="O481" s="39">
        <v>116.14100000000001</v>
      </c>
      <c r="P481" s="39">
        <v>43.792299999999997</v>
      </c>
      <c r="Q481" s="39">
        <v>21.3643</v>
      </c>
      <c r="R481" s="39">
        <v>84.81</v>
      </c>
      <c r="S481" s="39">
        <v>57.309399999999997</v>
      </c>
      <c r="T481" s="39">
        <v>26.6312</v>
      </c>
      <c r="U481" s="39">
        <v>20.4496</v>
      </c>
      <c r="V481" s="39">
        <v>59.808</v>
      </c>
      <c r="W481" s="39">
        <v>52.265099999999997</v>
      </c>
      <c r="X481" s="39">
        <v>81.2941</v>
      </c>
      <c r="Y481" s="39">
        <v>35.7864</v>
      </c>
      <c r="Z481" s="39">
        <v>36.056800000000003</v>
      </c>
      <c r="AA481" s="39">
        <v>37.981000000000002</v>
      </c>
      <c r="AB481" s="39">
        <v>122.2748</v>
      </c>
      <c r="AC481" s="39">
        <v>64.736099999999993</v>
      </c>
      <c r="AD481" s="39">
        <v>25.854299999999999</v>
      </c>
      <c r="AE481" s="39">
        <v>51.4</v>
      </c>
      <c r="AF481" s="39">
        <v>43.056699999999999</v>
      </c>
      <c r="AG481" s="39">
        <v>17.549800000000001</v>
      </c>
      <c r="AH481" s="39">
        <v>169.75819999999999</v>
      </c>
      <c r="AI481" s="39">
        <v>18.144100000000002</v>
      </c>
      <c r="AJ481" s="39">
        <v>8.1117000000000008</v>
      </c>
      <c r="AK481" s="39">
        <v>6.5143000000000004</v>
      </c>
      <c r="AL481" s="39">
        <v>15.8103</v>
      </c>
      <c r="AM481" s="39">
        <v>231.6369</v>
      </c>
      <c r="AN481" s="39">
        <v>911.93989999999997</v>
      </c>
      <c r="AO481" s="39">
        <v>260.19310000000002</v>
      </c>
      <c r="AP481" s="39">
        <v>151.68860000000001</v>
      </c>
      <c r="AQ481" s="39">
        <v>216.84979999999999</v>
      </c>
      <c r="AR481" s="39">
        <v>37.384399999999999</v>
      </c>
      <c r="AS481" s="39">
        <v>90.651799999999994</v>
      </c>
      <c r="AT481" s="39">
        <v>26.055399999999999</v>
      </c>
      <c r="AU481" s="39">
        <v>55.165399999999998</v>
      </c>
      <c r="AV481" s="39">
        <v>59.0105</v>
      </c>
      <c r="AW481" s="39">
        <v>56.8018</v>
      </c>
      <c r="AX481" s="39">
        <v>12.1913</v>
      </c>
      <c r="AY481" s="39">
        <v>75.545000000000002</v>
      </c>
    </row>
    <row r="482" spans="1:51" x14ac:dyDescent="0.25">
      <c r="A482" s="43">
        <v>43088</v>
      </c>
      <c r="B482" s="39">
        <v>4003.6696000000002</v>
      </c>
      <c r="C482" s="39">
        <v>62.015700000000002</v>
      </c>
      <c r="D482" s="39">
        <v>42.878700000000002</v>
      </c>
      <c r="E482" s="39">
        <v>278.72300000000001</v>
      </c>
      <c r="F482" s="39">
        <v>353.97770000000003</v>
      </c>
      <c r="G482" s="39">
        <v>43.4101</v>
      </c>
      <c r="H482" s="39">
        <v>102.35980000000001</v>
      </c>
      <c r="I482" s="39">
        <v>26.678699999999999</v>
      </c>
      <c r="J482" s="39">
        <v>40.961500000000001</v>
      </c>
      <c r="K482" s="39">
        <v>37.458300000000001</v>
      </c>
      <c r="L482" s="39">
        <v>506.5564</v>
      </c>
      <c r="M482" s="39">
        <v>41.669699999999999</v>
      </c>
      <c r="N482" s="39">
        <v>32.535200000000003</v>
      </c>
      <c r="O482" s="39">
        <v>117.5136</v>
      </c>
      <c r="P482" s="39">
        <v>44.637700000000002</v>
      </c>
      <c r="Q482" s="39">
        <v>21.535699999999999</v>
      </c>
      <c r="R482" s="39">
        <v>84.713700000000003</v>
      </c>
      <c r="S482" s="39">
        <v>56.2639</v>
      </c>
      <c r="T482" s="39">
        <v>26.700199999999999</v>
      </c>
      <c r="U482" s="39">
        <v>20.5914</v>
      </c>
      <c r="V482" s="39">
        <v>59.399500000000003</v>
      </c>
      <c r="W482" s="39">
        <v>52.386499999999998</v>
      </c>
      <c r="X482" s="39">
        <v>81.530100000000004</v>
      </c>
      <c r="Y482" s="39">
        <v>35.907200000000003</v>
      </c>
      <c r="Z482" s="39">
        <v>36.124000000000002</v>
      </c>
      <c r="AA482" s="39">
        <v>37.836799999999997</v>
      </c>
      <c r="AB482" s="39">
        <v>122.429</v>
      </c>
      <c r="AC482" s="39">
        <v>65.368600000000001</v>
      </c>
      <c r="AD482" s="39">
        <v>26.333500000000001</v>
      </c>
      <c r="AE482" s="39">
        <v>52.1</v>
      </c>
      <c r="AF482" s="39">
        <v>43.304099999999998</v>
      </c>
      <c r="AG482" s="39">
        <v>17.691700000000001</v>
      </c>
      <c r="AH482" s="39">
        <v>171.96549999999999</v>
      </c>
      <c r="AI482" s="39">
        <v>18.360099999999999</v>
      </c>
      <c r="AJ482" s="39">
        <v>8.0966000000000005</v>
      </c>
      <c r="AK482" s="39">
        <v>6.5987</v>
      </c>
      <c r="AL482" s="39">
        <v>15.8635</v>
      </c>
      <c r="AM482" s="39">
        <v>236.4109</v>
      </c>
      <c r="AN482" s="39">
        <v>901.88890000000004</v>
      </c>
      <c r="AO482" s="39">
        <v>261.5274</v>
      </c>
      <c r="AP482" s="39">
        <v>152.8185</v>
      </c>
      <c r="AQ482" s="39">
        <v>217.08529999999999</v>
      </c>
      <c r="AR482" s="39">
        <v>37.832900000000002</v>
      </c>
      <c r="AS482" s="39">
        <v>91.505399999999995</v>
      </c>
      <c r="AT482" s="39">
        <v>25.948899999999998</v>
      </c>
      <c r="AU482" s="39">
        <v>56.424500000000002</v>
      </c>
      <c r="AV482" s="39">
        <v>59.166400000000003</v>
      </c>
      <c r="AW482" s="39">
        <v>56.485799999999998</v>
      </c>
      <c r="AX482" s="39">
        <v>12.2317</v>
      </c>
      <c r="AY482" s="39">
        <v>75.545000000000002</v>
      </c>
    </row>
    <row r="483" spans="1:51" x14ac:dyDescent="0.25">
      <c r="A483" s="43">
        <v>43089</v>
      </c>
      <c r="B483" s="39">
        <v>3926.7815999999998</v>
      </c>
      <c r="C483" s="39">
        <v>61.153300000000002</v>
      </c>
      <c r="D483" s="39">
        <v>42.329500000000003</v>
      </c>
      <c r="E483" s="39">
        <v>276.12419999999997</v>
      </c>
      <c r="F483" s="39">
        <v>346.00819999999999</v>
      </c>
      <c r="G483" s="39">
        <v>42.9848</v>
      </c>
      <c r="H483" s="39">
        <v>101.806</v>
      </c>
      <c r="I483" s="39">
        <v>26.7957</v>
      </c>
      <c r="J483" s="39">
        <v>39.7012</v>
      </c>
      <c r="K483" s="39">
        <v>37.458300000000001</v>
      </c>
      <c r="L483" s="39">
        <v>508.24680000000001</v>
      </c>
      <c r="M483" s="39">
        <v>40.883499999999998</v>
      </c>
      <c r="N483" s="39">
        <v>32.535200000000003</v>
      </c>
      <c r="O483" s="39">
        <v>117.408</v>
      </c>
      <c r="P483" s="39">
        <v>44.705300000000001</v>
      </c>
      <c r="Q483" s="39">
        <v>20.089300000000001</v>
      </c>
      <c r="R483" s="39">
        <v>83.268000000000001</v>
      </c>
      <c r="S483" s="39">
        <v>58.069699999999997</v>
      </c>
      <c r="T483" s="39">
        <v>26.1708</v>
      </c>
      <c r="U483" s="39">
        <v>20.1861</v>
      </c>
      <c r="V483" s="39">
        <v>57.928800000000003</v>
      </c>
      <c r="W483" s="39">
        <v>51.415199999999999</v>
      </c>
      <c r="X483" s="39">
        <v>80.774799999999999</v>
      </c>
      <c r="Y483" s="39">
        <v>36.342100000000002</v>
      </c>
      <c r="Z483" s="39">
        <v>36.056800000000003</v>
      </c>
      <c r="AA483" s="39">
        <v>38.221400000000003</v>
      </c>
      <c r="AB483" s="39">
        <v>117.4948</v>
      </c>
      <c r="AC483" s="39">
        <v>64.103700000000003</v>
      </c>
      <c r="AD483" s="39">
        <v>25.891200000000001</v>
      </c>
      <c r="AE483" s="39">
        <v>50.68</v>
      </c>
      <c r="AF483" s="39">
        <v>43.304099999999998</v>
      </c>
      <c r="AG483" s="39">
        <v>17.2896</v>
      </c>
      <c r="AH483" s="39">
        <v>172.36680000000001</v>
      </c>
      <c r="AI483" s="39">
        <v>17.798400000000001</v>
      </c>
      <c r="AJ483" s="39">
        <v>8.1117000000000008</v>
      </c>
      <c r="AK483" s="39">
        <v>6.5312000000000001</v>
      </c>
      <c r="AL483" s="39">
        <v>15.8901</v>
      </c>
      <c r="AM483" s="39">
        <v>230.87299999999999</v>
      </c>
      <c r="AN483" s="39">
        <v>904.59490000000005</v>
      </c>
      <c r="AO483" s="39">
        <v>262.77839999999998</v>
      </c>
      <c r="AP483" s="39">
        <v>150.13499999999999</v>
      </c>
      <c r="AQ483" s="39">
        <v>214.73079999999999</v>
      </c>
      <c r="AR483" s="39">
        <v>37.041400000000003</v>
      </c>
      <c r="AS483" s="39">
        <v>91.164000000000001</v>
      </c>
      <c r="AT483" s="39">
        <v>24.936499999999999</v>
      </c>
      <c r="AU483" s="39">
        <v>55.322699999999998</v>
      </c>
      <c r="AV483" s="39">
        <v>59.166400000000003</v>
      </c>
      <c r="AW483" s="39">
        <v>56.169800000000002</v>
      </c>
      <c r="AX483" s="39">
        <v>12.090199999999999</v>
      </c>
      <c r="AY483" s="39">
        <v>73.181700000000006</v>
      </c>
    </row>
    <row r="484" spans="1:51" x14ac:dyDescent="0.25">
      <c r="A484" s="43">
        <v>43090</v>
      </c>
      <c r="B484" s="39">
        <v>4080.5576000000001</v>
      </c>
      <c r="C484" s="39">
        <v>61.368899999999996</v>
      </c>
      <c r="D484" s="39">
        <v>42.456200000000003</v>
      </c>
      <c r="E484" s="39">
        <v>277.42360000000002</v>
      </c>
      <c r="F484" s="39">
        <v>356.63420000000002</v>
      </c>
      <c r="G484" s="39">
        <v>43.117699999999999</v>
      </c>
      <c r="H484" s="39">
        <v>102.10420000000001</v>
      </c>
      <c r="I484" s="39">
        <v>27.146699999999999</v>
      </c>
      <c r="J484" s="39">
        <v>40.488900000000001</v>
      </c>
      <c r="K484" s="39">
        <v>37.791200000000003</v>
      </c>
      <c r="L484" s="39">
        <v>515.57190000000003</v>
      </c>
      <c r="M484" s="39">
        <v>40.5976</v>
      </c>
      <c r="N484" s="39">
        <v>32.697299999999998</v>
      </c>
      <c r="O484" s="39">
        <v>118.675</v>
      </c>
      <c r="P484" s="39">
        <v>44.434800000000003</v>
      </c>
      <c r="Q484" s="39">
        <v>20.346399999999999</v>
      </c>
      <c r="R484" s="39">
        <v>83.846299999999999</v>
      </c>
      <c r="S484" s="39">
        <v>57.404400000000003</v>
      </c>
      <c r="T484" s="39">
        <v>26.401</v>
      </c>
      <c r="U484" s="39">
        <v>20.267099999999999</v>
      </c>
      <c r="V484" s="39">
        <v>57.928800000000003</v>
      </c>
      <c r="W484" s="39">
        <v>51.597299999999997</v>
      </c>
      <c r="X484" s="39">
        <v>81.624499999999998</v>
      </c>
      <c r="Y484" s="39">
        <v>35.955500000000001</v>
      </c>
      <c r="Z484" s="39">
        <v>35.518599999999999</v>
      </c>
      <c r="AA484" s="39">
        <v>38.846400000000003</v>
      </c>
      <c r="AB484" s="39">
        <v>117.88030000000001</v>
      </c>
      <c r="AC484" s="39">
        <v>64.552499999999995</v>
      </c>
      <c r="AD484" s="39">
        <v>25.854299999999999</v>
      </c>
      <c r="AE484" s="39">
        <v>51.32</v>
      </c>
      <c r="AF484" s="39">
        <v>42.974200000000003</v>
      </c>
      <c r="AG484" s="39">
        <v>17.407900000000001</v>
      </c>
      <c r="AH484" s="39">
        <v>172.1662</v>
      </c>
      <c r="AI484" s="39">
        <v>18.165700000000001</v>
      </c>
      <c r="AJ484" s="39">
        <v>8.0664999999999996</v>
      </c>
      <c r="AK484" s="39">
        <v>6.4467999999999996</v>
      </c>
      <c r="AL484" s="39">
        <v>15.8901</v>
      </c>
      <c r="AM484" s="39">
        <v>248.82339999999999</v>
      </c>
      <c r="AN484" s="39">
        <v>897.63649999999996</v>
      </c>
      <c r="AO484" s="39">
        <v>263.6123</v>
      </c>
      <c r="AP484" s="39">
        <v>148.29900000000001</v>
      </c>
      <c r="AQ484" s="39">
        <v>214.25989999999999</v>
      </c>
      <c r="AR484" s="39">
        <v>37.700899999999997</v>
      </c>
      <c r="AS484" s="39">
        <v>90.822500000000005</v>
      </c>
      <c r="AT484" s="39">
        <v>25.682500000000001</v>
      </c>
      <c r="AU484" s="39">
        <v>56.267099999999999</v>
      </c>
      <c r="AV484" s="39">
        <v>58.698700000000002</v>
      </c>
      <c r="AW484" s="39">
        <v>55.9328</v>
      </c>
      <c r="AX484" s="39">
        <v>12.130599999999999</v>
      </c>
      <c r="AY484" s="39">
        <v>74.442099999999996</v>
      </c>
    </row>
    <row r="485" spans="1:51" x14ac:dyDescent="0.25">
      <c r="A485" s="43">
        <v>43091</v>
      </c>
      <c r="B485" s="39">
        <v>4098.4066000000003</v>
      </c>
      <c r="C485" s="39">
        <v>61.656399999999998</v>
      </c>
      <c r="D485" s="39">
        <v>42.202800000000003</v>
      </c>
      <c r="E485" s="39">
        <v>276.12419999999997</v>
      </c>
      <c r="F485" s="39">
        <v>356.96620000000001</v>
      </c>
      <c r="G485" s="39">
        <v>43.1708</v>
      </c>
      <c r="H485" s="39">
        <v>103.38209999999999</v>
      </c>
      <c r="I485" s="39">
        <v>27.2637</v>
      </c>
      <c r="J485" s="39">
        <v>39.346699999999998</v>
      </c>
      <c r="K485" s="39">
        <v>37.724600000000002</v>
      </c>
      <c r="L485" s="39">
        <v>514.63279999999997</v>
      </c>
      <c r="M485" s="39">
        <v>40.5976</v>
      </c>
      <c r="N485" s="39">
        <v>32.697299999999998</v>
      </c>
      <c r="O485" s="39">
        <v>119.0973</v>
      </c>
      <c r="P485" s="39">
        <v>44.333300000000001</v>
      </c>
      <c r="Q485" s="39">
        <v>20.710699999999999</v>
      </c>
      <c r="R485" s="39">
        <v>83.846299999999999</v>
      </c>
      <c r="S485" s="39">
        <v>57.119300000000003</v>
      </c>
      <c r="T485" s="39">
        <v>26.677199999999999</v>
      </c>
      <c r="U485" s="39">
        <v>20.1861</v>
      </c>
      <c r="V485" s="39">
        <v>56.049599999999998</v>
      </c>
      <c r="W485" s="39">
        <v>51.354500000000002</v>
      </c>
      <c r="X485" s="39">
        <v>81.766199999999998</v>
      </c>
      <c r="Y485" s="39">
        <v>35.037300000000002</v>
      </c>
      <c r="Z485" s="39">
        <v>35.249499999999998</v>
      </c>
      <c r="AA485" s="39">
        <v>37.932899999999997</v>
      </c>
      <c r="AB485" s="39">
        <v>116.5697</v>
      </c>
      <c r="AC485" s="39">
        <v>64.4709</v>
      </c>
      <c r="AD485" s="39">
        <v>25.614799999999999</v>
      </c>
      <c r="AE485" s="39">
        <v>51.3</v>
      </c>
      <c r="AF485" s="39">
        <v>43.963999999999999</v>
      </c>
      <c r="AG485" s="39">
        <v>17.360600000000002</v>
      </c>
      <c r="AH485" s="39">
        <v>169.9589</v>
      </c>
      <c r="AI485" s="39">
        <v>18.2089</v>
      </c>
      <c r="AJ485" s="39">
        <v>8.1117000000000008</v>
      </c>
      <c r="AK485" s="39">
        <v>6.4805000000000001</v>
      </c>
      <c r="AL485" s="39">
        <v>16.049800000000001</v>
      </c>
      <c r="AM485" s="39">
        <v>249.7782</v>
      </c>
      <c r="AN485" s="39">
        <v>898.7962</v>
      </c>
      <c r="AO485" s="39">
        <v>263.44549999999998</v>
      </c>
      <c r="AP485" s="39">
        <v>148.4402</v>
      </c>
      <c r="AQ485" s="39">
        <v>214.02440000000001</v>
      </c>
      <c r="AR485" s="39">
        <v>37.489899999999999</v>
      </c>
      <c r="AS485" s="39">
        <v>91.846800000000002</v>
      </c>
      <c r="AT485" s="39">
        <v>25.735700000000001</v>
      </c>
      <c r="AU485" s="39">
        <v>55.794899999999998</v>
      </c>
      <c r="AV485" s="39">
        <v>58.620800000000003</v>
      </c>
      <c r="AW485" s="39">
        <v>56.248800000000003</v>
      </c>
      <c r="AX485" s="39">
        <v>12.1913</v>
      </c>
      <c r="AY485" s="39">
        <v>73.575599999999994</v>
      </c>
    </row>
    <row r="486" spans="1:51" x14ac:dyDescent="0.25">
      <c r="A486" s="43">
        <v>43094</v>
      </c>
      <c r="B486" s="39">
        <v>4169.8027000000002</v>
      </c>
      <c r="C486" s="39">
        <v>62.159399999999998</v>
      </c>
      <c r="D486" s="39">
        <v>41.738100000000003</v>
      </c>
      <c r="E486" s="39">
        <v>277.42360000000002</v>
      </c>
      <c r="F486" s="39">
        <v>357.63040000000001</v>
      </c>
      <c r="G486" s="39">
        <v>42.6126</v>
      </c>
      <c r="H486" s="39">
        <v>101.3801</v>
      </c>
      <c r="I486" s="39">
        <v>27.848800000000001</v>
      </c>
      <c r="J486" s="39">
        <v>41.316000000000003</v>
      </c>
      <c r="K486" s="39">
        <v>36.7258</v>
      </c>
      <c r="L486" s="39">
        <v>521.39440000000002</v>
      </c>
      <c r="M486" s="39">
        <v>39.739899999999999</v>
      </c>
      <c r="N486" s="39">
        <v>33.021599999999999</v>
      </c>
      <c r="O486" s="39">
        <v>120.57550000000001</v>
      </c>
      <c r="P486" s="39">
        <v>42.777799999999999</v>
      </c>
      <c r="Q486" s="39">
        <v>20.528600000000001</v>
      </c>
      <c r="R486" s="39">
        <v>85.002799999999993</v>
      </c>
      <c r="S486" s="39">
        <v>56.739100000000001</v>
      </c>
      <c r="T486" s="39">
        <v>26.516100000000002</v>
      </c>
      <c r="U486" s="39">
        <v>19.9834</v>
      </c>
      <c r="V486" s="39">
        <v>54.333799999999997</v>
      </c>
      <c r="W486" s="39">
        <v>50.079799999999999</v>
      </c>
      <c r="X486" s="39">
        <v>84.221000000000004</v>
      </c>
      <c r="Y486" s="39">
        <v>35.375599999999999</v>
      </c>
      <c r="Z486" s="39">
        <v>35.451300000000003</v>
      </c>
      <c r="AA486" s="39">
        <v>37.259799999999998</v>
      </c>
      <c r="AB486" s="39">
        <v>117.26349999999999</v>
      </c>
      <c r="AC486" s="39">
        <v>62.308300000000003</v>
      </c>
      <c r="AD486" s="39">
        <v>24.6934</v>
      </c>
      <c r="AE486" s="39">
        <v>50.58</v>
      </c>
      <c r="AF486" s="39">
        <v>42.809199999999997</v>
      </c>
      <c r="AG486" s="39">
        <v>17.1004</v>
      </c>
      <c r="AH486" s="39">
        <v>170.36019999999999</v>
      </c>
      <c r="AI486" s="39">
        <v>17.992799999999999</v>
      </c>
      <c r="AJ486" s="39">
        <v>8.1117000000000008</v>
      </c>
      <c r="AK486" s="39">
        <v>6.2949000000000002</v>
      </c>
      <c r="AL486" s="39">
        <v>16.049800000000001</v>
      </c>
      <c r="AM486" s="39">
        <v>258.75349999999997</v>
      </c>
      <c r="AN486" s="39">
        <v>893.77070000000003</v>
      </c>
      <c r="AO486" s="39">
        <v>265.94740000000002</v>
      </c>
      <c r="AP486" s="39">
        <v>151.40620000000001</v>
      </c>
      <c r="AQ486" s="39">
        <v>210.25720000000001</v>
      </c>
      <c r="AR486" s="39">
        <v>37.041400000000003</v>
      </c>
      <c r="AS486" s="39">
        <v>92.017600000000002</v>
      </c>
      <c r="AT486" s="39">
        <v>24.936499999999999</v>
      </c>
      <c r="AU486" s="39">
        <v>56.5032</v>
      </c>
      <c r="AV486" s="39">
        <v>57.841200000000001</v>
      </c>
      <c r="AW486" s="39">
        <v>54.905799999999999</v>
      </c>
      <c r="AX486" s="39">
        <v>12.1104</v>
      </c>
      <c r="AY486" s="39">
        <v>74.205799999999996</v>
      </c>
    </row>
    <row r="487" spans="1:51" x14ac:dyDescent="0.25">
      <c r="A487" s="43">
        <v>43095</v>
      </c>
      <c r="B487" s="39">
        <v>4187.6517000000003</v>
      </c>
      <c r="C487" s="39">
        <v>63.093600000000002</v>
      </c>
      <c r="D487" s="39">
        <v>42.414000000000001</v>
      </c>
      <c r="E487" s="39">
        <v>291.71710000000002</v>
      </c>
      <c r="F487" s="39">
        <v>361.28300000000002</v>
      </c>
      <c r="G487" s="39">
        <v>41.868299999999998</v>
      </c>
      <c r="H487" s="39">
        <v>103.2543</v>
      </c>
      <c r="I487" s="39">
        <v>28.141300000000001</v>
      </c>
      <c r="J487" s="39">
        <v>41.709800000000001</v>
      </c>
      <c r="K487" s="39">
        <v>36.792299999999997</v>
      </c>
      <c r="L487" s="39">
        <v>509.1859</v>
      </c>
      <c r="M487" s="39">
        <v>39.882800000000003</v>
      </c>
      <c r="N487" s="39">
        <v>33.021599999999999</v>
      </c>
      <c r="O487" s="39">
        <v>119.0973</v>
      </c>
      <c r="P487" s="39">
        <v>43.217399999999998</v>
      </c>
      <c r="Q487" s="39">
        <v>20.828600000000002</v>
      </c>
      <c r="R487" s="39">
        <v>85.195499999999996</v>
      </c>
      <c r="S487" s="39">
        <v>56.2639</v>
      </c>
      <c r="T487" s="39">
        <v>26.884399999999999</v>
      </c>
      <c r="U487" s="39">
        <v>20.206299999999999</v>
      </c>
      <c r="V487" s="39">
        <v>55.477600000000002</v>
      </c>
      <c r="W487" s="39">
        <v>51.354500000000002</v>
      </c>
      <c r="X487" s="39">
        <v>84.1738</v>
      </c>
      <c r="Y487" s="39">
        <v>35.641399999999997</v>
      </c>
      <c r="Z487" s="39">
        <v>35.518599999999999</v>
      </c>
      <c r="AA487" s="39">
        <v>37.981000000000002</v>
      </c>
      <c r="AB487" s="39">
        <v>119.1138</v>
      </c>
      <c r="AC487" s="39">
        <v>62.6143</v>
      </c>
      <c r="AD487" s="39">
        <v>24.822399999999998</v>
      </c>
      <c r="AE487" s="39">
        <v>52.11</v>
      </c>
      <c r="AF487" s="39">
        <v>42.726700000000001</v>
      </c>
      <c r="AG487" s="39">
        <v>17.195</v>
      </c>
      <c r="AH487" s="39">
        <v>171.36349999999999</v>
      </c>
      <c r="AI487" s="39">
        <v>18.036100000000001</v>
      </c>
      <c r="AJ487" s="39">
        <v>8.0515000000000008</v>
      </c>
      <c r="AK487" s="39">
        <v>6.3117999999999999</v>
      </c>
      <c r="AL487" s="39">
        <v>16.1297</v>
      </c>
      <c r="AM487" s="39">
        <v>264.48230000000001</v>
      </c>
      <c r="AN487" s="39">
        <v>911.55330000000004</v>
      </c>
      <c r="AO487" s="39">
        <v>264.44630000000001</v>
      </c>
      <c r="AP487" s="39">
        <v>153.5247</v>
      </c>
      <c r="AQ487" s="39">
        <v>211.19900000000001</v>
      </c>
      <c r="AR487" s="39">
        <v>38.202199999999998</v>
      </c>
      <c r="AS487" s="39">
        <v>92.871099999999998</v>
      </c>
      <c r="AT487" s="39">
        <v>25.096299999999999</v>
      </c>
      <c r="AU487" s="39">
        <v>56.817999999999998</v>
      </c>
      <c r="AV487" s="39">
        <v>58.075099999999999</v>
      </c>
      <c r="AW487" s="39">
        <v>55.300800000000002</v>
      </c>
      <c r="AX487" s="39">
        <v>12.251899999999999</v>
      </c>
      <c r="AY487" s="39">
        <v>73.418099999999995</v>
      </c>
    </row>
    <row r="488" spans="1:51" x14ac:dyDescent="0.25">
      <c r="A488" s="43">
        <v>43096</v>
      </c>
      <c r="B488" s="39">
        <v>4227.4687000000004</v>
      </c>
      <c r="C488" s="39">
        <v>62.9499</v>
      </c>
      <c r="D488" s="39">
        <v>41.991500000000002</v>
      </c>
      <c r="E488" s="39">
        <v>286.51949999999999</v>
      </c>
      <c r="F488" s="39">
        <v>364.27159999999998</v>
      </c>
      <c r="G488" s="39">
        <v>42.506300000000003</v>
      </c>
      <c r="H488" s="39">
        <v>101.4653</v>
      </c>
      <c r="I488" s="39">
        <v>28.726400000000002</v>
      </c>
      <c r="J488" s="39">
        <v>40.9221</v>
      </c>
      <c r="K488" s="39">
        <v>36.625900000000001</v>
      </c>
      <c r="L488" s="39">
        <v>496.22620000000001</v>
      </c>
      <c r="M488" s="39">
        <v>40.383200000000002</v>
      </c>
      <c r="N488" s="39">
        <v>33.453899999999997</v>
      </c>
      <c r="O488" s="39">
        <v>117.9359</v>
      </c>
      <c r="P488" s="39">
        <v>42.5749</v>
      </c>
      <c r="Q488" s="39">
        <v>20.314299999999999</v>
      </c>
      <c r="R488" s="39">
        <v>85.388300000000001</v>
      </c>
      <c r="S488" s="39">
        <v>56.073900000000002</v>
      </c>
      <c r="T488" s="39">
        <v>26.953399999999998</v>
      </c>
      <c r="U488" s="39">
        <v>19.9834</v>
      </c>
      <c r="V488" s="39">
        <v>54.823999999999998</v>
      </c>
      <c r="W488" s="39">
        <v>51.658000000000001</v>
      </c>
      <c r="X488" s="39">
        <v>83.465699999999998</v>
      </c>
      <c r="Y488" s="39">
        <v>35.133899999999997</v>
      </c>
      <c r="Z488" s="39">
        <v>35.182299999999998</v>
      </c>
      <c r="AA488" s="39">
        <v>37.788699999999999</v>
      </c>
      <c r="AB488" s="39">
        <v>119.1909</v>
      </c>
      <c r="AC488" s="39">
        <v>62.206299999999999</v>
      </c>
      <c r="AD488" s="39">
        <v>24.675000000000001</v>
      </c>
      <c r="AE488" s="39">
        <v>51.7</v>
      </c>
      <c r="AF488" s="39">
        <v>42.314300000000003</v>
      </c>
      <c r="AG488" s="39">
        <v>17.053100000000001</v>
      </c>
      <c r="AH488" s="39">
        <v>169.75819999999999</v>
      </c>
      <c r="AI488" s="39">
        <v>18.0793</v>
      </c>
      <c r="AJ488" s="39">
        <v>8.0515000000000008</v>
      </c>
      <c r="AK488" s="39">
        <v>6.2610999999999999</v>
      </c>
      <c r="AL488" s="39">
        <v>16.2361</v>
      </c>
      <c r="AM488" s="39">
        <v>260.66309999999999</v>
      </c>
      <c r="AN488" s="39">
        <v>927.40309999999999</v>
      </c>
      <c r="AO488" s="39">
        <v>259.85950000000003</v>
      </c>
      <c r="AP488" s="39">
        <v>152.8185</v>
      </c>
      <c r="AQ488" s="39">
        <v>215.67259999999999</v>
      </c>
      <c r="AR488" s="39">
        <v>39.468600000000002</v>
      </c>
      <c r="AS488" s="39">
        <v>92.871099999999998</v>
      </c>
      <c r="AT488" s="39">
        <v>25.2029</v>
      </c>
      <c r="AU488" s="39">
        <v>56.267099999999999</v>
      </c>
      <c r="AV488" s="39">
        <v>57.685299999999998</v>
      </c>
      <c r="AW488" s="39">
        <v>56.643799999999999</v>
      </c>
      <c r="AX488" s="39">
        <v>12.1104</v>
      </c>
      <c r="AY488" s="39">
        <v>73.102999999999994</v>
      </c>
    </row>
    <row r="489" spans="1:51" x14ac:dyDescent="0.25">
      <c r="A489" s="43">
        <v>43097</v>
      </c>
      <c r="B489" s="39">
        <v>4215.1117000000004</v>
      </c>
      <c r="C489" s="39">
        <v>64.890100000000004</v>
      </c>
      <c r="D489" s="39">
        <v>42.118299999999998</v>
      </c>
      <c r="E489" s="39">
        <v>289.76799999999997</v>
      </c>
      <c r="F489" s="39">
        <v>364.6037</v>
      </c>
      <c r="G489" s="39">
        <v>42.293599999999998</v>
      </c>
      <c r="H489" s="39">
        <v>102.10420000000001</v>
      </c>
      <c r="I489" s="39">
        <v>28.9604</v>
      </c>
      <c r="J489" s="39">
        <v>41.040300000000002</v>
      </c>
      <c r="K489" s="39">
        <v>36.659199999999998</v>
      </c>
      <c r="L489" s="39">
        <v>499.60700000000003</v>
      </c>
      <c r="M489" s="39">
        <v>41.526699999999998</v>
      </c>
      <c r="N489" s="39">
        <v>34.318600000000004</v>
      </c>
      <c r="O489" s="39">
        <v>120.681</v>
      </c>
      <c r="P489" s="39">
        <v>43.048299999999998</v>
      </c>
      <c r="Q489" s="39">
        <v>20.560700000000001</v>
      </c>
      <c r="R489" s="39">
        <v>86.8339</v>
      </c>
      <c r="S489" s="39">
        <v>55.598700000000001</v>
      </c>
      <c r="T489" s="39">
        <v>27.597899999999999</v>
      </c>
      <c r="U489" s="39">
        <v>20.1861</v>
      </c>
      <c r="V489" s="39">
        <v>55.069099999999999</v>
      </c>
      <c r="W489" s="39">
        <v>51.5366</v>
      </c>
      <c r="X489" s="39">
        <v>84.032200000000003</v>
      </c>
      <c r="Y489" s="39">
        <v>35.472200000000001</v>
      </c>
      <c r="Z489" s="39">
        <v>34.8459</v>
      </c>
      <c r="AA489" s="39">
        <v>38.173299999999998</v>
      </c>
      <c r="AB489" s="39">
        <v>121.7351</v>
      </c>
      <c r="AC489" s="39">
        <v>62.206299999999999</v>
      </c>
      <c r="AD489" s="39">
        <v>25.190899999999999</v>
      </c>
      <c r="AE489" s="39">
        <v>52.21</v>
      </c>
      <c r="AF489" s="39">
        <v>42.479300000000002</v>
      </c>
      <c r="AG489" s="39">
        <v>17.218599999999999</v>
      </c>
      <c r="AH489" s="39">
        <v>168.3536</v>
      </c>
      <c r="AI489" s="39">
        <v>18.684100000000001</v>
      </c>
      <c r="AJ489" s="39">
        <v>8.0364000000000004</v>
      </c>
      <c r="AK489" s="39">
        <v>6.2610999999999999</v>
      </c>
      <c r="AL489" s="39">
        <v>16.449100000000001</v>
      </c>
      <c r="AM489" s="39">
        <v>261.80880000000002</v>
      </c>
      <c r="AN489" s="39">
        <v>926.62990000000002</v>
      </c>
      <c r="AO489" s="39">
        <v>260.19310000000002</v>
      </c>
      <c r="AP489" s="39">
        <v>153.3835</v>
      </c>
      <c r="AQ489" s="39">
        <v>215.20169999999999</v>
      </c>
      <c r="AR489" s="39">
        <v>39.178400000000003</v>
      </c>
      <c r="AS489" s="39">
        <v>92.700400000000002</v>
      </c>
      <c r="AT489" s="39">
        <v>25.895600000000002</v>
      </c>
      <c r="AU489" s="39">
        <v>56.7393</v>
      </c>
      <c r="AV489" s="39">
        <v>58.075099999999999</v>
      </c>
      <c r="AW489" s="39">
        <v>58.065800000000003</v>
      </c>
      <c r="AX489" s="39">
        <v>12.130599999999999</v>
      </c>
      <c r="AY489" s="39">
        <v>72.315200000000004</v>
      </c>
    </row>
    <row r="490" spans="1:51" x14ac:dyDescent="0.25">
      <c r="A490" s="43">
        <v>43098</v>
      </c>
      <c r="B490" s="39">
        <v>4264.5397000000003</v>
      </c>
      <c r="C490" s="39">
        <v>64.9619</v>
      </c>
      <c r="D490" s="39">
        <v>42.414000000000001</v>
      </c>
      <c r="E490" s="39">
        <v>290.41770000000002</v>
      </c>
      <c r="F490" s="39">
        <v>368.9205</v>
      </c>
      <c r="G490" s="39">
        <v>42.851799999999997</v>
      </c>
      <c r="H490" s="39">
        <v>102.232</v>
      </c>
      <c r="I490" s="39">
        <v>28.9604</v>
      </c>
      <c r="J490" s="39">
        <v>41.394799999999996</v>
      </c>
      <c r="K490" s="39">
        <v>36.992100000000001</v>
      </c>
      <c r="L490" s="39">
        <v>497.72879999999998</v>
      </c>
      <c r="M490" s="39">
        <v>41.598199999999999</v>
      </c>
      <c r="N490" s="39">
        <v>34.642899999999997</v>
      </c>
      <c r="O490" s="39">
        <v>120.8922</v>
      </c>
      <c r="P490" s="39">
        <v>43.758400000000002</v>
      </c>
      <c r="Q490" s="39">
        <v>20.721399999999999</v>
      </c>
      <c r="R490" s="39">
        <v>91.845399999999998</v>
      </c>
      <c r="S490" s="39">
        <v>56.359000000000002</v>
      </c>
      <c r="T490" s="39">
        <v>27.413799999999998</v>
      </c>
      <c r="U490" s="39">
        <v>20.3888</v>
      </c>
      <c r="V490" s="39">
        <v>57.193399999999997</v>
      </c>
      <c r="W490" s="39">
        <v>52.082999999999998</v>
      </c>
      <c r="X490" s="39">
        <v>84.882000000000005</v>
      </c>
      <c r="Y490" s="39">
        <v>36.873699999999999</v>
      </c>
      <c r="Z490" s="39">
        <v>35.115000000000002</v>
      </c>
      <c r="AA490" s="39">
        <v>37.788699999999999</v>
      </c>
      <c r="AB490" s="39">
        <v>123.50830000000001</v>
      </c>
      <c r="AC490" s="39">
        <v>62.8795</v>
      </c>
      <c r="AD490" s="39">
        <v>25.227799999999998</v>
      </c>
      <c r="AE490" s="39">
        <v>52.82</v>
      </c>
      <c r="AF490" s="39">
        <v>43.386600000000001</v>
      </c>
      <c r="AG490" s="39">
        <v>17.620699999999999</v>
      </c>
      <c r="AH490" s="39">
        <v>168.3536</v>
      </c>
      <c r="AI490" s="39">
        <v>18.662500000000001</v>
      </c>
      <c r="AJ490" s="39">
        <v>8.0213999999999999</v>
      </c>
      <c r="AK490" s="39">
        <v>6.2610999999999999</v>
      </c>
      <c r="AL490" s="39">
        <v>16.315999999999999</v>
      </c>
      <c r="AM490" s="39">
        <v>270.21120000000002</v>
      </c>
      <c r="AN490" s="39">
        <v>930.49570000000006</v>
      </c>
      <c r="AO490" s="39">
        <v>267.19830000000002</v>
      </c>
      <c r="AP490" s="39">
        <v>157.0557</v>
      </c>
      <c r="AQ490" s="39">
        <v>215.90799999999999</v>
      </c>
      <c r="AR490" s="39">
        <v>38.3078</v>
      </c>
      <c r="AS490" s="39">
        <v>94.236900000000006</v>
      </c>
      <c r="AT490" s="39">
        <v>25.789000000000001</v>
      </c>
      <c r="AU490" s="39">
        <v>57.919699999999999</v>
      </c>
      <c r="AV490" s="39">
        <v>58.231000000000002</v>
      </c>
      <c r="AW490" s="39">
        <v>58.302799999999998</v>
      </c>
      <c r="AX490" s="39">
        <v>12.1104</v>
      </c>
      <c r="AY490" s="39">
        <v>73.181700000000006</v>
      </c>
    </row>
    <row r="491" spans="1:51" x14ac:dyDescent="0.25">
      <c r="A491" s="43">
        <v>43102</v>
      </c>
      <c r="B491" s="39">
        <v>4470.4898000000003</v>
      </c>
      <c r="C491" s="39">
        <v>66.902199999999993</v>
      </c>
      <c r="D491" s="39">
        <v>43.639099999999999</v>
      </c>
      <c r="E491" s="39">
        <v>295.61529999999999</v>
      </c>
      <c r="F491" s="39">
        <v>376.88990000000001</v>
      </c>
      <c r="G491" s="39">
        <v>43.569600000000001</v>
      </c>
      <c r="H491" s="39">
        <v>102.8284</v>
      </c>
      <c r="I491" s="39">
        <v>29.311499999999999</v>
      </c>
      <c r="J491" s="39">
        <v>45.530299999999997</v>
      </c>
      <c r="K491" s="39">
        <v>37.491599999999998</v>
      </c>
      <c r="L491" s="39">
        <v>515.19619999999998</v>
      </c>
      <c r="M491" s="39">
        <v>42.670299999999997</v>
      </c>
      <c r="N491" s="39">
        <v>35.777900000000002</v>
      </c>
      <c r="O491" s="39">
        <v>121.42010000000001</v>
      </c>
      <c r="P491" s="39">
        <v>45.787399999999998</v>
      </c>
      <c r="Q491" s="39">
        <v>22.0928</v>
      </c>
      <c r="R491" s="39">
        <v>99.748199999999997</v>
      </c>
      <c r="S491" s="39">
        <v>58.4499</v>
      </c>
      <c r="T491" s="39">
        <v>28.817799999999998</v>
      </c>
      <c r="U491" s="39">
        <v>20.429300000000001</v>
      </c>
      <c r="V491" s="39">
        <v>57.438499999999998</v>
      </c>
      <c r="W491" s="39">
        <v>52.2044</v>
      </c>
      <c r="X491" s="39">
        <v>93.379599999999996</v>
      </c>
      <c r="Y491" s="39">
        <v>37.405299999999997</v>
      </c>
      <c r="Z491" s="39">
        <v>37.805799999999998</v>
      </c>
      <c r="AA491" s="39">
        <v>37.5002</v>
      </c>
      <c r="AB491" s="39">
        <v>127.36320000000001</v>
      </c>
      <c r="AC491" s="39">
        <v>64.348500000000001</v>
      </c>
      <c r="AD491" s="39">
        <v>25.412099999999999</v>
      </c>
      <c r="AE491" s="39">
        <v>52.69</v>
      </c>
      <c r="AF491" s="39">
        <v>43.963999999999999</v>
      </c>
      <c r="AG491" s="39">
        <v>17.8809</v>
      </c>
      <c r="AH491" s="39">
        <v>170.9622</v>
      </c>
      <c r="AI491" s="39">
        <v>19.3537</v>
      </c>
      <c r="AJ491" s="39">
        <v>8.0815999999999999</v>
      </c>
      <c r="AK491" s="39">
        <v>6.3285999999999998</v>
      </c>
      <c r="AL491" s="39">
        <v>16.954799999999999</v>
      </c>
      <c r="AM491" s="39">
        <v>279.18639999999999</v>
      </c>
      <c r="AN491" s="39">
        <v>934.74810000000002</v>
      </c>
      <c r="AO491" s="39">
        <v>264.94659999999999</v>
      </c>
      <c r="AP491" s="39">
        <v>161.7165</v>
      </c>
      <c r="AQ491" s="39">
        <v>221.55879999999999</v>
      </c>
      <c r="AR491" s="39">
        <v>42.133299999999998</v>
      </c>
      <c r="AS491" s="39">
        <v>95.090500000000006</v>
      </c>
      <c r="AT491" s="39">
        <v>27.174399999999999</v>
      </c>
      <c r="AU491" s="39">
        <v>59.651000000000003</v>
      </c>
      <c r="AV491" s="39">
        <v>58.854599999999998</v>
      </c>
      <c r="AW491" s="39">
        <v>59.9619</v>
      </c>
      <c r="AX491" s="39">
        <v>12.251899999999999</v>
      </c>
      <c r="AY491" s="39">
        <v>75.1511</v>
      </c>
    </row>
    <row r="492" spans="1:51" x14ac:dyDescent="0.25">
      <c r="A492" s="43">
        <v>43103</v>
      </c>
      <c r="B492" s="39">
        <v>4438.9107999999997</v>
      </c>
      <c r="C492" s="39">
        <v>66.327299999999994</v>
      </c>
      <c r="D492" s="39">
        <v>43.723599999999998</v>
      </c>
      <c r="E492" s="39">
        <v>294.3159</v>
      </c>
      <c r="F492" s="39">
        <v>375.8938</v>
      </c>
      <c r="G492" s="39">
        <v>43.782299999999999</v>
      </c>
      <c r="H492" s="39">
        <v>104.8304</v>
      </c>
      <c r="I492" s="39">
        <v>28.843399999999999</v>
      </c>
      <c r="J492" s="39">
        <v>50.0991</v>
      </c>
      <c r="K492" s="39">
        <v>37.558199999999999</v>
      </c>
      <c r="L492" s="39">
        <v>517.45010000000002</v>
      </c>
      <c r="M492" s="39">
        <v>43.885399999999997</v>
      </c>
      <c r="N492" s="39">
        <v>35.507599999999996</v>
      </c>
      <c r="O492" s="39">
        <v>131.45050000000001</v>
      </c>
      <c r="P492" s="39">
        <v>45.8551</v>
      </c>
      <c r="Q492" s="39">
        <v>22.296399999999998</v>
      </c>
      <c r="R492" s="39">
        <v>100.23009999999999</v>
      </c>
      <c r="S492" s="39">
        <v>57.879600000000003</v>
      </c>
      <c r="T492" s="39">
        <v>28.4956</v>
      </c>
      <c r="U492" s="39">
        <v>20.510400000000001</v>
      </c>
      <c r="V492" s="39">
        <v>57.275100000000002</v>
      </c>
      <c r="W492" s="39">
        <v>52.507899999999999</v>
      </c>
      <c r="X492" s="39">
        <v>96.117699999999999</v>
      </c>
      <c r="Y492" s="39">
        <v>38.178600000000003</v>
      </c>
      <c r="Z492" s="39">
        <v>37.402200000000001</v>
      </c>
      <c r="AA492" s="39">
        <v>37.981000000000002</v>
      </c>
      <c r="AB492" s="39">
        <v>130.2157</v>
      </c>
      <c r="AC492" s="39">
        <v>64.634100000000004</v>
      </c>
      <c r="AD492" s="39">
        <v>25.651599999999998</v>
      </c>
      <c r="AE492" s="39">
        <v>52.72</v>
      </c>
      <c r="AF492" s="39">
        <v>48.335599999999999</v>
      </c>
      <c r="AG492" s="39">
        <v>17.857299999999999</v>
      </c>
      <c r="AH492" s="39">
        <v>172.1662</v>
      </c>
      <c r="AI492" s="39">
        <v>19.288900000000002</v>
      </c>
      <c r="AJ492" s="39">
        <v>8.1117000000000008</v>
      </c>
      <c r="AK492" s="39">
        <v>6.3117999999999999</v>
      </c>
      <c r="AL492" s="39">
        <v>17.221</v>
      </c>
      <c r="AM492" s="39">
        <v>275.7491</v>
      </c>
      <c r="AN492" s="39">
        <v>980.36440000000005</v>
      </c>
      <c r="AO492" s="39">
        <v>262.9452</v>
      </c>
      <c r="AP492" s="39">
        <v>161.0103</v>
      </c>
      <c r="AQ492" s="39">
        <v>221.32339999999999</v>
      </c>
      <c r="AR492" s="39">
        <v>43.003900000000002</v>
      </c>
      <c r="AS492" s="39">
        <v>95.261200000000002</v>
      </c>
      <c r="AT492" s="39">
        <v>27.014500000000002</v>
      </c>
      <c r="AU492" s="39">
        <v>59.808399999999999</v>
      </c>
      <c r="AV492" s="39">
        <v>58.932600000000001</v>
      </c>
      <c r="AW492" s="39">
        <v>59.882899999999999</v>
      </c>
      <c r="AX492" s="39">
        <v>12.292400000000001</v>
      </c>
      <c r="AY492" s="39">
        <v>78.459599999999995</v>
      </c>
    </row>
    <row r="493" spans="1:51" x14ac:dyDescent="0.25">
      <c r="A493" s="43">
        <v>43104</v>
      </c>
      <c r="B493" s="39">
        <v>4547.3778000000002</v>
      </c>
      <c r="C493" s="39">
        <v>66.111699999999999</v>
      </c>
      <c r="D493" s="39">
        <v>43.596899999999998</v>
      </c>
      <c r="E493" s="39">
        <v>293.01650000000001</v>
      </c>
      <c r="F493" s="39">
        <v>370.9128</v>
      </c>
      <c r="G493" s="39">
        <v>43.729100000000003</v>
      </c>
      <c r="H493" s="39">
        <v>103.9359</v>
      </c>
      <c r="I493" s="39">
        <v>28.843399999999999</v>
      </c>
      <c r="J493" s="39">
        <v>55.101100000000002</v>
      </c>
      <c r="K493" s="39">
        <v>37.591500000000003</v>
      </c>
      <c r="L493" s="39">
        <v>528.34379999999999</v>
      </c>
      <c r="M493" s="39">
        <v>44.957500000000003</v>
      </c>
      <c r="N493" s="39">
        <v>36.858800000000002</v>
      </c>
      <c r="O493" s="39">
        <v>130.0779</v>
      </c>
      <c r="P493" s="39">
        <v>46.903399999999998</v>
      </c>
      <c r="Q493" s="39">
        <v>24.139299999999999</v>
      </c>
      <c r="R493" s="39">
        <v>100.23009999999999</v>
      </c>
      <c r="S493" s="39">
        <v>58.4499</v>
      </c>
      <c r="T493" s="39">
        <v>29.094000000000001</v>
      </c>
      <c r="U493" s="39">
        <v>20.672499999999999</v>
      </c>
      <c r="V493" s="39">
        <v>56.621499999999997</v>
      </c>
      <c r="W493" s="39">
        <v>52.265099999999997</v>
      </c>
      <c r="X493" s="39">
        <v>97.250699999999995</v>
      </c>
      <c r="Y493" s="39">
        <v>38.057699999999997</v>
      </c>
      <c r="Z493" s="39">
        <v>37.334899999999998</v>
      </c>
      <c r="AA493" s="39">
        <v>38.221400000000003</v>
      </c>
      <c r="AB493" s="39">
        <v>130.2928</v>
      </c>
      <c r="AC493" s="39">
        <v>65.735900000000001</v>
      </c>
      <c r="AD493" s="39">
        <v>25.467400000000001</v>
      </c>
      <c r="AE493" s="39">
        <v>52.47</v>
      </c>
      <c r="AF493" s="39">
        <v>48.830500000000001</v>
      </c>
      <c r="AG493" s="39">
        <v>17.786300000000001</v>
      </c>
      <c r="AH493" s="39">
        <v>171.36349999999999</v>
      </c>
      <c r="AI493" s="39">
        <v>19.310500000000001</v>
      </c>
      <c r="AJ493" s="39">
        <v>8.0815999999999999</v>
      </c>
      <c r="AK493" s="39">
        <v>6.3960999999999997</v>
      </c>
      <c r="AL493" s="39">
        <v>18.365500000000001</v>
      </c>
      <c r="AM493" s="39">
        <v>277.08580000000001</v>
      </c>
      <c r="AN493" s="39">
        <v>965.67439999999999</v>
      </c>
      <c r="AO493" s="39">
        <v>263.77910000000003</v>
      </c>
      <c r="AP493" s="39">
        <v>162.42269999999999</v>
      </c>
      <c r="AQ493" s="39">
        <v>221.32339999999999</v>
      </c>
      <c r="AR493" s="39">
        <v>42.634500000000003</v>
      </c>
      <c r="AS493" s="39">
        <v>95.261200000000002</v>
      </c>
      <c r="AT493" s="39">
        <v>27.387499999999999</v>
      </c>
      <c r="AU493" s="39">
        <v>60.673999999999999</v>
      </c>
      <c r="AV493" s="39">
        <v>58.854599999999998</v>
      </c>
      <c r="AW493" s="39">
        <v>60.198900000000002</v>
      </c>
      <c r="AX493" s="39">
        <v>12.3126</v>
      </c>
      <c r="AY493" s="39">
        <v>76.569000000000003</v>
      </c>
    </row>
    <row r="494" spans="1:51" x14ac:dyDescent="0.25">
      <c r="A494" s="43">
        <v>43105</v>
      </c>
      <c r="B494" s="39">
        <v>4772.5499</v>
      </c>
      <c r="C494" s="39">
        <v>71.357500000000002</v>
      </c>
      <c r="D494" s="39">
        <v>45.202199999999998</v>
      </c>
      <c r="E494" s="39">
        <v>296.91469999999998</v>
      </c>
      <c r="F494" s="39">
        <v>390.8365</v>
      </c>
      <c r="G494" s="39">
        <v>44.234200000000001</v>
      </c>
      <c r="H494" s="39">
        <v>104.7878</v>
      </c>
      <c r="I494" s="39">
        <v>29.779499999999999</v>
      </c>
      <c r="J494" s="39">
        <v>55.101100000000002</v>
      </c>
      <c r="K494" s="39">
        <v>37.724600000000002</v>
      </c>
      <c r="L494" s="39">
        <v>525.71429999999998</v>
      </c>
      <c r="M494" s="39">
        <v>44.171300000000002</v>
      </c>
      <c r="N494" s="39">
        <v>37.723500000000001</v>
      </c>
      <c r="O494" s="39">
        <v>133.77330000000001</v>
      </c>
      <c r="P494" s="39">
        <v>46.565199999999997</v>
      </c>
      <c r="Q494" s="39">
        <v>24</v>
      </c>
      <c r="R494" s="39">
        <v>102.44670000000001</v>
      </c>
      <c r="S494" s="39">
        <v>58.164700000000003</v>
      </c>
      <c r="T494" s="39">
        <v>29.232099999999999</v>
      </c>
      <c r="U494" s="39">
        <v>20.753599999999999</v>
      </c>
      <c r="V494" s="39">
        <v>56.458100000000002</v>
      </c>
      <c r="W494" s="39">
        <v>52.447200000000002</v>
      </c>
      <c r="X494" s="39">
        <v>98.053299999999993</v>
      </c>
      <c r="Y494" s="39">
        <v>38.589300000000001</v>
      </c>
      <c r="Z494" s="39">
        <v>36.527700000000003</v>
      </c>
      <c r="AA494" s="39">
        <v>38.221400000000003</v>
      </c>
      <c r="AB494" s="39">
        <v>128.4425</v>
      </c>
      <c r="AC494" s="39">
        <v>65.939899999999994</v>
      </c>
      <c r="AD494" s="39">
        <v>25.3568</v>
      </c>
      <c r="AE494" s="39">
        <v>53.02</v>
      </c>
      <c r="AF494" s="39">
        <v>50.232799999999997</v>
      </c>
      <c r="AG494" s="39">
        <v>17.786300000000001</v>
      </c>
      <c r="AH494" s="39">
        <v>172.5675</v>
      </c>
      <c r="AI494" s="39">
        <v>19.159300000000002</v>
      </c>
      <c r="AJ494" s="39">
        <v>8.1266999999999996</v>
      </c>
      <c r="AK494" s="39">
        <v>6.4130000000000003</v>
      </c>
      <c r="AL494" s="39">
        <v>18.7913</v>
      </c>
      <c r="AM494" s="39">
        <v>291.98079999999999</v>
      </c>
      <c r="AN494" s="39">
        <v>942.86620000000005</v>
      </c>
      <c r="AO494" s="39">
        <v>266.19760000000002</v>
      </c>
      <c r="AP494" s="39">
        <v>164.2587</v>
      </c>
      <c r="AQ494" s="39">
        <v>225.09059999999999</v>
      </c>
      <c r="AR494" s="39">
        <v>41.843000000000004</v>
      </c>
      <c r="AS494" s="39">
        <v>95.773399999999995</v>
      </c>
      <c r="AT494" s="39">
        <v>26.801400000000001</v>
      </c>
      <c r="AU494" s="39">
        <v>65.631799999999998</v>
      </c>
      <c r="AV494" s="39">
        <v>59.0105</v>
      </c>
      <c r="AW494" s="39">
        <v>59.171799999999998</v>
      </c>
      <c r="AX494" s="39">
        <v>12.474299999999999</v>
      </c>
      <c r="AY494" s="39">
        <v>80.507800000000003</v>
      </c>
    </row>
    <row r="495" spans="1:51" x14ac:dyDescent="0.25">
      <c r="A495" s="43">
        <v>43108</v>
      </c>
      <c r="B495" s="39">
        <v>4941.4290000000001</v>
      </c>
      <c r="C495" s="39">
        <v>72.794700000000006</v>
      </c>
      <c r="D495" s="39">
        <v>45.666899999999998</v>
      </c>
      <c r="E495" s="39">
        <v>302.76209999999998</v>
      </c>
      <c r="F495" s="39">
        <v>393.49299999999999</v>
      </c>
      <c r="G495" s="39">
        <v>44.845599999999997</v>
      </c>
      <c r="H495" s="39">
        <v>106.40649999999999</v>
      </c>
      <c r="I495" s="39">
        <v>30.364599999999999</v>
      </c>
      <c r="J495" s="39">
        <v>56.243299999999998</v>
      </c>
      <c r="K495" s="39">
        <v>37.491599999999998</v>
      </c>
      <c r="L495" s="39">
        <v>518.38919999999996</v>
      </c>
      <c r="M495" s="39">
        <v>45.100499999999997</v>
      </c>
      <c r="N495" s="39">
        <v>39.561</v>
      </c>
      <c r="O495" s="39">
        <v>134.61799999999999</v>
      </c>
      <c r="P495" s="39">
        <v>46.632800000000003</v>
      </c>
      <c r="Q495" s="39">
        <v>26.4</v>
      </c>
      <c r="R495" s="39">
        <v>105.1452</v>
      </c>
      <c r="S495" s="39">
        <v>58.64</v>
      </c>
      <c r="T495" s="39">
        <v>29.255199999999999</v>
      </c>
      <c r="U495" s="39">
        <v>21.260200000000001</v>
      </c>
      <c r="V495" s="39">
        <v>55.395899999999997</v>
      </c>
      <c r="W495" s="39">
        <v>52.265099999999997</v>
      </c>
      <c r="X495" s="39">
        <v>97.345200000000006</v>
      </c>
      <c r="Y495" s="39">
        <v>38.081899999999997</v>
      </c>
      <c r="Z495" s="39">
        <v>35.787700000000001</v>
      </c>
      <c r="AA495" s="39">
        <v>39.423299999999998</v>
      </c>
      <c r="AB495" s="39">
        <v>134.07050000000001</v>
      </c>
      <c r="AC495" s="39">
        <v>67.694500000000005</v>
      </c>
      <c r="AD495" s="39">
        <v>25.7622</v>
      </c>
      <c r="AE495" s="39">
        <v>52.65</v>
      </c>
      <c r="AF495" s="39">
        <v>51.140099999999997</v>
      </c>
      <c r="AG495" s="39">
        <v>17.809899999999999</v>
      </c>
      <c r="AH495" s="39">
        <v>174.97540000000001</v>
      </c>
      <c r="AI495" s="39">
        <v>20.066500000000001</v>
      </c>
      <c r="AJ495" s="39">
        <v>8.202</v>
      </c>
      <c r="AK495" s="39">
        <v>6.3960999999999997</v>
      </c>
      <c r="AL495" s="39">
        <v>18.764700000000001</v>
      </c>
      <c r="AM495" s="39">
        <v>298.2826</v>
      </c>
      <c r="AN495" s="39">
        <v>936.68100000000004</v>
      </c>
      <c r="AO495" s="39">
        <v>270.28390000000002</v>
      </c>
      <c r="AP495" s="39">
        <v>166.51849999999999</v>
      </c>
      <c r="AQ495" s="39">
        <v>226.0324</v>
      </c>
      <c r="AR495" s="39">
        <v>45.879600000000003</v>
      </c>
      <c r="AS495" s="39">
        <v>95.773399999999995</v>
      </c>
      <c r="AT495" s="39">
        <v>27.440799999999999</v>
      </c>
      <c r="AU495" s="39">
        <v>66.182699999999997</v>
      </c>
      <c r="AV495" s="39">
        <v>59.088500000000003</v>
      </c>
      <c r="AW495" s="39">
        <v>62.015900000000002</v>
      </c>
      <c r="AX495" s="39">
        <v>12.474299999999999</v>
      </c>
      <c r="AY495" s="39">
        <v>81.610600000000005</v>
      </c>
    </row>
    <row r="496" spans="1:51" x14ac:dyDescent="0.25">
      <c r="A496" s="43">
        <v>43109</v>
      </c>
      <c r="B496" s="39">
        <v>4920.8339999999998</v>
      </c>
      <c r="C496" s="39">
        <v>75.453599999999994</v>
      </c>
      <c r="D496" s="39">
        <v>45.835799999999999</v>
      </c>
      <c r="E496" s="39">
        <v>300.81299999999999</v>
      </c>
      <c r="F496" s="39">
        <v>388.8442</v>
      </c>
      <c r="G496" s="39">
        <v>44.313899999999997</v>
      </c>
      <c r="H496" s="39">
        <v>106.91759999999999</v>
      </c>
      <c r="I496" s="39">
        <v>30.071999999999999</v>
      </c>
      <c r="J496" s="39">
        <v>56.479599999999998</v>
      </c>
      <c r="K496" s="39">
        <v>37.325099999999999</v>
      </c>
      <c r="L496" s="39">
        <v>513.31799999999998</v>
      </c>
      <c r="M496" s="39">
        <v>45.171999999999997</v>
      </c>
      <c r="N496" s="39">
        <v>39.128700000000002</v>
      </c>
      <c r="O496" s="39">
        <v>131.23929999999999</v>
      </c>
      <c r="P496" s="39">
        <v>46.565199999999997</v>
      </c>
      <c r="Q496" s="39">
        <v>26.207100000000001</v>
      </c>
      <c r="R496" s="39">
        <v>105.43429999999999</v>
      </c>
      <c r="S496" s="39">
        <v>58.259799999999998</v>
      </c>
      <c r="T496" s="39">
        <v>28.6797</v>
      </c>
      <c r="U496" s="39">
        <v>20.814399999999999</v>
      </c>
      <c r="V496" s="39">
        <v>54.7423</v>
      </c>
      <c r="W496" s="39">
        <v>52.993499999999997</v>
      </c>
      <c r="X496" s="39">
        <v>98.950299999999999</v>
      </c>
      <c r="Y496" s="39">
        <v>38.661799999999999</v>
      </c>
      <c r="Z496" s="39">
        <v>36.796700000000001</v>
      </c>
      <c r="AA496" s="39">
        <v>39.2791</v>
      </c>
      <c r="AB496" s="39">
        <v>134.53309999999999</v>
      </c>
      <c r="AC496" s="39">
        <v>67.857699999999994</v>
      </c>
      <c r="AD496" s="39">
        <v>25.7438</v>
      </c>
      <c r="AE496" s="39">
        <v>52.6</v>
      </c>
      <c r="AF496" s="39">
        <v>50.315300000000001</v>
      </c>
      <c r="AG496" s="39">
        <v>17.809899999999999</v>
      </c>
      <c r="AH496" s="39">
        <v>174.1728</v>
      </c>
      <c r="AI496" s="39">
        <v>19.656099999999999</v>
      </c>
      <c r="AJ496" s="39">
        <v>8.202</v>
      </c>
      <c r="AK496" s="39">
        <v>6.3624000000000001</v>
      </c>
      <c r="AL496" s="39">
        <v>18.631599999999999</v>
      </c>
      <c r="AM496" s="39">
        <v>299.81029999999998</v>
      </c>
      <c r="AN496" s="39">
        <v>926.24329999999998</v>
      </c>
      <c r="AO496" s="39">
        <v>270.53410000000002</v>
      </c>
      <c r="AP496" s="39">
        <v>165.8124</v>
      </c>
      <c r="AQ496" s="39">
        <v>226.5033</v>
      </c>
      <c r="AR496" s="39">
        <v>45.035400000000003</v>
      </c>
      <c r="AS496" s="39">
        <v>95.773399999999995</v>
      </c>
      <c r="AT496" s="39">
        <v>27.121099999999998</v>
      </c>
      <c r="AU496" s="39">
        <v>66.654899999999998</v>
      </c>
      <c r="AV496" s="39">
        <v>59.166400000000003</v>
      </c>
      <c r="AW496" s="39">
        <v>61.7789</v>
      </c>
      <c r="AX496" s="39">
        <v>12.4339</v>
      </c>
      <c r="AY496" s="39">
        <v>83.107399999999998</v>
      </c>
    </row>
    <row r="497" spans="1:51" x14ac:dyDescent="0.25">
      <c r="A497" s="43">
        <v>43110</v>
      </c>
      <c r="B497" s="39">
        <v>4897.4930000000004</v>
      </c>
      <c r="C497" s="39">
        <v>74.016400000000004</v>
      </c>
      <c r="D497" s="39">
        <v>46.131599999999999</v>
      </c>
      <c r="E497" s="39">
        <v>300.16329999999999</v>
      </c>
      <c r="F497" s="39">
        <v>386.18770000000001</v>
      </c>
      <c r="G497" s="39">
        <v>43.8354</v>
      </c>
      <c r="H497" s="39">
        <v>106.15089999999999</v>
      </c>
      <c r="I497" s="39">
        <v>29.662500000000001</v>
      </c>
      <c r="J497" s="39">
        <v>56.006999999999998</v>
      </c>
      <c r="K497" s="39">
        <v>37.258499999999998</v>
      </c>
      <c r="L497" s="39">
        <v>536.42010000000005</v>
      </c>
      <c r="M497" s="39">
        <v>44.4572</v>
      </c>
      <c r="N497" s="39">
        <v>39.4529</v>
      </c>
      <c r="O497" s="39">
        <v>130.3947</v>
      </c>
      <c r="P497" s="39">
        <v>46.396099999999997</v>
      </c>
      <c r="Q497" s="39">
        <v>26.067799999999998</v>
      </c>
      <c r="R497" s="39">
        <v>106.97629999999999</v>
      </c>
      <c r="S497" s="39">
        <v>57.214300000000001</v>
      </c>
      <c r="T497" s="39">
        <v>28.817799999999998</v>
      </c>
      <c r="U497" s="39">
        <v>20.510400000000001</v>
      </c>
      <c r="V497" s="39">
        <v>54.0886</v>
      </c>
      <c r="W497" s="39">
        <v>52.265099999999997</v>
      </c>
      <c r="X497" s="39">
        <v>96.920299999999997</v>
      </c>
      <c r="Y497" s="39">
        <v>37.816099999999999</v>
      </c>
      <c r="Z497" s="39">
        <v>36.796700000000001</v>
      </c>
      <c r="AA497" s="39">
        <v>40.048299999999998</v>
      </c>
      <c r="AB497" s="39">
        <v>137.07730000000001</v>
      </c>
      <c r="AC497" s="39">
        <v>67.327200000000005</v>
      </c>
      <c r="AD497" s="39">
        <v>25.1172</v>
      </c>
      <c r="AE497" s="39">
        <v>51.18</v>
      </c>
      <c r="AF497" s="39">
        <v>50.315300000000001</v>
      </c>
      <c r="AG497" s="39">
        <v>17.620699999999999</v>
      </c>
      <c r="AH497" s="39">
        <v>176.982</v>
      </c>
      <c r="AI497" s="39">
        <v>19.548100000000002</v>
      </c>
      <c r="AJ497" s="39">
        <v>8.1868999999999996</v>
      </c>
      <c r="AK497" s="39">
        <v>6.2610999999999999</v>
      </c>
      <c r="AL497" s="39">
        <v>19.030899999999999</v>
      </c>
      <c r="AM497" s="39">
        <v>302.8657</v>
      </c>
      <c r="AN497" s="39">
        <v>912.32650000000001</v>
      </c>
      <c r="AO497" s="39">
        <v>282.45960000000002</v>
      </c>
      <c r="AP497" s="39">
        <v>163.69380000000001</v>
      </c>
      <c r="AQ497" s="39">
        <v>224.85509999999999</v>
      </c>
      <c r="AR497" s="39">
        <v>45.088099999999997</v>
      </c>
      <c r="AS497" s="39">
        <v>94.578299999999999</v>
      </c>
      <c r="AT497" s="39">
        <v>26.961200000000002</v>
      </c>
      <c r="AU497" s="39">
        <v>66.103999999999999</v>
      </c>
      <c r="AV497" s="39">
        <v>58.620800000000003</v>
      </c>
      <c r="AW497" s="39">
        <v>61.304900000000004</v>
      </c>
      <c r="AX497" s="39">
        <v>12.4339</v>
      </c>
      <c r="AY497" s="39">
        <v>81.689400000000006</v>
      </c>
    </row>
    <row r="498" spans="1:51" x14ac:dyDescent="0.25">
      <c r="A498" s="43">
        <v>43111</v>
      </c>
      <c r="B498" s="39">
        <v>4826.0968999999996</v>
      </c>
      <c r="C498" s="39">
        <v>72.650999999999996</v>
      </c>
      <c r="D498" s="39">
        <v>45.751399999999997</v>
      </c>
      <c r="E498" s="39">
        <v>297.56450000000001</v>
      </c>
      <c r="F498" s="39">
        <v>385.19150000000002</v>
      </c>
      <c r="G498" s="39">
        <v>43.596200000000003</v>
      </c>
      <c r="H498" s="39">
        <v>106.40649999999999</v>
      </c>
      <c r="I498" s="39">
        <v>30.540099999999999</v>
      </c>
      <c r="J498" s="39">
        <v>51.910800000000002</v>
      </c>
      <c r="K498" s="39">
        <v>37.791200000000003</v>
      </c>
      <c r="L498" s="39">
        <v>524.77520000000004</v>
      </c>
      <c r="M498" s="39">
        <v>44.242800000000003</v>
      </c>
      <c r="N498" s="39">
        <v>38.858400000000003</v>
      </c>
      <c r="O498" s="39">
        <v>130.7114</v>
      </c>
      <c r="P498" s="39">
        <v>46.226999999999997</v>
      </c>
      <c r="Q498" s="39">
        <v>24.492799999999999</v>
      </c>
      <c r="R498" s="39">
        <v>105.8198</v>
      </c>
      <c r="S498" s="39">
        <v>57.309399999999997</v>
      </c>
      <c r="T498" s="39">
        <v>27.874099999999999</v>
      </c>
      <c r="U498" s="39">
        <v>20.672499999999999</v>
      </c>
      <c r="V498" s="39">
        <v>54.823999999999998</v>
      </c>
      <c r="W498" s="39">
        <v>52.447200000000002</v>
      </c>
      <c r="X498" s="39">
        <v>97.817300000000003</v>
      </c>
      <c r="Y498" s="39">
        <v>40.812399999999997</v>
      </c>
      <c r="Z498" s="39">
        <v>36.662199999999999</v>
      </c>
      <c r="AA498" s="39">
        <v>40.192500000000003</v>
      </c>
      <c r="AB498" s="39">
        <v>134.22470000000001</v>
      </c>
      <c r="AC498" s="39">
        <v>69.102199999999996</v>
      </c>
      <c r="AD498" s="39">
        <v>25.1357</v>
      </c>
      <c r="AE498" s="39">
        <v>51.69</v>
      </c>
      <c r="AF498" s="39">
        <v>49.985300000000002</v>
      </c>
      <c r="AG498" s="39">
        <v>17.904599999999999</v>
      </c>
      <c r="AH498" s="39">
        <v>176.58070000000001</v>
      </c>
      <c r="AI498" s="39">
        <v>19.072900000000001</v>
      </c>
      <c r="AJ498" s="39">
        <v>8.2170000000000005</v>
      </c>
      <c r="AK498" s="39">
        <v>6.2949000000000002</v>
      </c>
      <c r="AL498" s="39">
        <v>18.8446</v>
      </c>
      <c r="AM498" s="39">
        <v>301.33800000000002</v>
      </c>
      <c r="AN498" s="39">
        <v>899.95600000000002</v>
      </c>
      <c r="AO498" s="39">
        <v>282.12610000000001</v>
      </c>
      <c r="AP498" s="39">
        <v>166.51849999999999</v>
      </c>
      <c r="AQ498" s="39">
        <v>224.38419999999999</v>
      </c>
      <c r="AR498" s="39">
        <v>43.162199999999999</v>
      </c>
      <c r="AS498" s="39">
        <v>93.895499999999998</v>
      </c>
      <c r="AT498" s="39">
        <v>26.3751</v>
      </c>
      <c r="AU498" s="39">
        <v>65.946600000000004</v>
      </c>
      <c r="AV498" s="39">
        <v>59.088500000000003</v>
      </c>
      <c r="AW498" s="39">
        <v>60.356900000000003</v>
      </c>
      <c r="AX498" s="39">
        <v>12.4945</v>
      </c>
      <c r="AY498" s="39">
        <v>80.744100000000003</v>
      </c>
    </row>
    <row r="499" spans="1:51" x14ac:dyDescent="0.25">
      <c r="A499" s="43">
        <v>43112</v>
      </c>
      <c r="B499" s="39">
        <v>4881.0169999999998</v>
      </c>
      <c r="C499" s="39">
        <v>72.076099999999997</v>
      </c>
      <c r="D499" s="39">
        <v>46.1738</v>
      </c>
      <c r="E499" s="39">
        <v>295.61529999999999</v>
      </c>
      <c r="F499" s="39">
        <v>389.50830000000002</v>
      </c>
      <c r="G499" s="39">
        <v>44.154400000000003</v>
      </c>
      <c r="H499" s="39">
        <v>104.6174</v>
      </c>
      <c r="I499" s="39">
        <v>30.364599999999999</v>
      </c>
      <c r="J499" s="39">
        <v>50.138500000000001</v>
      </c>
      <c r="K499" s="39">
        <v>37.424999999999997</v>
      </c>
      <c r="L499" s="39">
        <v>529.0951</v>
      </c>
      <c r="M499" s="39">
        <v>43.670999999999999</v>
      </c>
      <c r="N499" s="39">
        <v>38.858400000000003</v>
      </c>
      <c r="O499" s="39">
        <v>130.60579999999999</v>
      </c>
      <c r="P499" s="39">
        <v>45.8889</v>
      </c>
      <c r="Q499" s="39">
        <v>24.9</v>
      </c>
      <c r="R499" s="39">
        <v>106.4944</v>
      </c>
      <c r="S499" s="39">
        <v>57.499499999999998</v>
      </c>
      <c r="T499" s="39">
        <v>27.9892</v>
      </c>
      <c r="U499" s="39">
        <v>20.368500000000001</v>
      </c>
      <c r="V499" s="39">
        <v>54.497199999999999</v>
      </c>
      <c r="W499" s="39">
        <v>52.022300000000001</v>
      </c>
      <c r="X499" s="39">
        <v>98.761399999999995</v>
      </c>
      <c r="Y499" s="39">
        <v>40.039200000000001</v>
      </c>
      <c r="Z499" s="39">
        <v>36.258600000000001</v>
      </c>
      <c r="AA499" s="39">
        <v>41.009900000000002</v>
      </c>
      <c r="AB499" s="39">
        <v>132.99119999999999</v>
      </c>
      <c r="AC499" s="39">
        <v>68.265699999999995</v>
      </c>
      <c r="AD499" s="39">
        <v>25.1541</v>
      </c>
      <c r="AE499" s="39">
        <v>51.18</v>
      </c>
      <c r="AF499" s="39">
        <v>55.016800000000003</v>
      </c>
      <c r="AG499" s="39">
        <v>17.573399999999999</v>
      </c>
      <c r="AH499" s="39">
        <v>176.58070000000001</v>
      </c>
      <c r="AI499" s="39">
        <v>19.634499999999999</v>
      </c>
      <c r="AJ499" s="39">
        <v>8.3223000000000003</v>
      </c>
      <c r="AK499" s="39">
        <v>6.2779999999999996</v>
      </c>
      <c r="AL499" s="39">
        <v>19.030899999999999</v>
      </c>
      <c r="AM499" s="39">
        <v>299.81029999999998</v>
      </c>
      <c r="AN499" s="39">
        <v>919.28489999999999</v>
      </c>
      <c r="AO499" s="39">
        <v>282.79320000000001</v>
      </c>
      <c r="AP499" s="39">
        <v>167.50720000000001</v>
      </c>
      <c r="AQ499" s="39">
        <v>223.91329999999999</v>
      </c>
      <c r="AR499" s="39">
        <v>43.4788</v>
      </c>
      <c r="AS499" s="39">
        <v>92.871099999999998</v>
      </c>
      <c r="AT499" s="39">
        <v>26.801400000000001</v>
      </c>
      <c r="AU499" s="39">
        <v>66.103999999999999</v>
      </c>
      <c r="AV499" s="39">
        <v>59.088500000000003</v>
      </c>
      <c r="AW499" s="39">
        <v>59.882899999999999</v>
      </c>
      <c r="AX499" s="39">
        <v>12.4137</v>
      </c>
      <c r="AY499" s="39">
        <v>81.059200000000004</v>
      </c>
    </row>
    <row r="500" spans="1:51" x14ac:dyDescent="0.25">
      <c r="A500" s="43">
        <v>43115</v>
      </c>
      <c r="B500" s="39">
        <v>5092.4589999999998</v>
      </c>
      <c r="C500" s="39">
        <v>71.141999999999996</v>
      </c>
      <c r="D500" s="39">
        <v>45.286700000000003</v>
      </c>
      <c r="E500" s="39">
        <v>291.71710000000002</v>
      </c>
      <c r="F500" s="39">
        <v>393.82510000000002</v>
      </c>
      <c r="G500" s="39">
        <v>43.383499999999998</v>
      </c>
      <c r="H500" s="39">
        <v>101.5505</v>
      </c>
      <c r="I500" s="39">
        <v>30.774100000000001</v>
      </c>
      <c r="J500" s="39">
        <v>48.799300000000002</v>
      </c>
      <c r="K500" s="39">
        <v>36.492699999999999</v>
      </c>
      <c r="L500" s="39">
        <v>549.00419999999997</v>
      </c>
      <c r="M500" s="39">
        <v>42.4559</v>
      </c>
      <c r="N500" s="39">
        <v>38.858400000000003</v>
      </c>
      <c r="O500" s="39">
        <v>126.2769</v>
      </c>
      <c r="P500" s="39">
        <v>45.652200000000001</v>
      </c>
      <c r="Q500" s="39">
        <v>22.671399999999998</v>
      </c>
      <c r="R500" s="39">
        <v>111.21680000000001</v>
      </c>
      <c r="S500" s="39">
        <v>56.549100000000003</v>
      </c>
      <c r="T500" s="39">
        <v>26.723199999999999</v>
      </c>
      <c r="U500" s="39">
        <v>19.537500000000001</v>
      </c>
      <c r="V500" s="39">
        <v>54.170299999999997</v>
      </c>
      <c r="W500" s="39">
        <v>50.990299999999998</v>
      </c>
      <c r="X500" s="39">
        <v>97.014700000000005</v>
      </c>
      <c r="Y500" s="39">
        <v>39.966700000000003</v>
      </c>
      <c r="Z500" s="39">
        <v>36.796700000000001</v>
      </c>
      <c r="AA500" s="39">
        <v>41.538699999999999</v>
      </c>
      <c r="AB500" s="39">
        <v>127.9799</v>
      </c>
      <c r="AC500" s="39">
        <v>68.469700000000003</v>
      </c>
      <c r="AD500" s="39">
        <v>24.435400000000001</v>
      </c>
      <c r="AE500" s="39">
        <v>49.13</v>
      </c>
      <c r="AF500" s="39">
        <v>56.831499999999998</v>
      </c>
      <c r="AG500" s="39">
        <v>17.4315</v>
      </c>
      <c r="AH500" s="39">
        <v>177.9853</v>
      </c>
      <c r="AI500" s="39">
        <v>19.051300000000001</v>
      </c>
      <c r="AJ500" s="39">
        <v>8.2170000000000005</v>
      </c>
      <c r="AK500" s="39">
        <v>6.1261000000000001</v>
      </c>
      <c r="AL500" s="39">
        <v>19.403500000000001</v>
      </c>
      <c r="AM500" s="39">
        <v>316.99689999999998</v>
      </c>
      <c r="AN500" s="39">
        <v>906.52779999999996</v>
      </c>
      <c r="AO500" s="39">
        <v>279.37400000000002</v>
      </c>
      <c r="AP500" s="39">
        <v>163.12889999999999</v>
      </c>
      <c r="AQ500" s="39">
        <v>222.26519999999999</v>
      </c>
      <c r="AR500" s="39">
        <v>40.523899999999998</v>
      </c>
      <c r="AS500" s="39">
        <v>91.334699999999998</v>
      </c>
      <c r="AT500" s="39">
        <v>25.4693</v>
      </c>
      <c r="AU500" s="39">
        <v>67.284400000000005</v>
      </c>
      <c r="AV500" s="39">
        <v>57.763300000000001</v>
      </c>
      <c r="AW500" s="39">
        <v>58.065800000000003</v>
      </c>
      <c r="AX500" s="39">
        <v>12.353</v>
      </c>
      <c r="AY500" s="39">
        <v>80.0351</v>
      </c>
    </row>
    <row r="501" spans="1:51" x14ac:dyDescent="0.25">
      <c r="A501" s="43">
        <v>43116</v>
      </c>
      <c r="B501" s="39">
        <v>5519.4621999999999</v>
      </c>
      <c r="C501" s="39">
        <v>74.6631</v>
      </c>
      <c r="D501" s="39">
        <v>48.201599999999999</v>
      </c>
      <c r="E501" s="39">
        <v>297.56450000000001</v>
      </c>
      <c r="F501" s="39">
        <v>416.7373</v>
      </c>
      <c r="G501" s="39">
        <v>47.716500000000003</v>
      </c>
      <c r="H501" s="39">
        <v>107.98260000000001</v>
      </c>
      <c r="I501" s="39">
        <v>32.002699999999997</v>
      </c>
      <c r="J501" s="39">
        <v>49.705199999999998</v>
      </c>
      <c r="K501" s="39">
        <v>36.825600000000001</v>
      </c>
      <c r="L501" s="39">
        <v>557.0806</v>
      </c>
      <c r="M501" s="39">
        <v>42.5989</v>
      </c>
      <c r="N501" s="39">
        <v>42.749699999999997</v>
      </c>
      <c r="O501" s="39">
        <v>127.1216</v>
      </c>
      <c r="P501" s="39">
        <v>46.328499999999998</v>
      </c>
      <c r="Q501" s="39">
        <v>22.960699999999999</v>
      </c>
      <c r="R501" s="39">
        <v>122.29989999999999</v>
      </c>
      <c r="S501" s="39">
        <v>56.454000000000001</v>
      </c>
      <c r="T501" s="39">
        <v>27.275700000000001</v>
      </c>
      <c r="U501" s="39">
        <v>19.375399999999999</v>
      </c>
      <c r="V501" s="39">
        <v>53.435000000000002</v>
      </c>
      <c r="W501" s="39">
        <v>51.415199999999999</v>
      </c>
      <c r="X501" s="39">
        <v>101.0275</v>
      </c>
      <c r="Y501" s="39">
        <v>40.860700000000001</v>
      </c>
      <c r="Z501" s="39">
        <v>37.334899999999998</v>
      </c>
      <c r="AA501" s="39">
        <v>42.788699999999999</v>
      </c>
      <c r="AB501" s="39">
        <v>131.06379999999999</v>
      </c>
      <c r="AC501" s="39">
        <v>67.510800000000003</v>
      </c>
      <c r="AD501" s="39">
        <v>24.582799999999999</v>
      </c>
      <c r="AE501" s="39">
        <v>49.78</v>
      </c>
      <c r="AF501" s="39">
        <v>57.903799999999997</v>
      </c>
      <c r="AG501" s="39">
        <v>17.691700000000001</v>
      </c>
      <c r="AH501" s="39">
        <v>178.18600000000001</v>
      </c>
      <c r="AI501" s="39">
        <v>19.159300000000002</v>
      </c>
      <c r="AJ501" s="39">
        <v>8.3825000000000003</v>
      </c>
      <c r="AK501" s="39">
        <v>6.1429999999999998</v>
      </c>
      <c r="AL501" s="39">
        <v>18.924399999999999</v>
      </c>
      <c r="AM501" s="39">
        <v>337.6207</v>
      </c>
      <c r="AN501" s="39">
        <v>890.67809999999997</v>
      </c>
      <c r="AO501" s="39">
        <v>269.53339999999997</v>
      </c>
      <c r="AP501" s="39">
        <v>167.93090000000001</v>
      </c>
      <c r="AQ501" s="39">
        <v>230.2705</v>
      </c>
      <c r="AR501" s="39">
        <v>41.0779</v>
      </c>
      <c r="AS501" s="39">
        <v>90.993200000000002</v>
      </c>
      <c r="AT501" s="39">
        <v>25.629200000000001</v>
      </c>
      <c r="AU501" s="39">
        <v>71.219200000000001</v>
      </c>
      <c r="AV501" s="39">
        <v>57.919199999999996</v>
      </c>
      <c r="AW501" s="39">
        <v>58.223799999999997</v>
      </c>
      <c r="AX501" s="39">
        <v>12.535</v>
      </c>
      <c r="AY501" s="39">
        <v>84.4465</v>
      </c>
    </row>
    <row r="502" spans="1:51" x14ac:dyDescent="0.25">
      <c r="A502" s="43">
        <v>43117</v>
      </c>
      <c r="B502" s="39">
        <v>5460.4232000000002</v>
      </c>
      <c r="C502" s="39">
        <v>72.507300000000001</v>
      </c>
      <c r="D502" s="39">
        <v>47.229900000000001</v>
      </c>
      <c r="E502" s="39">
        <v>296.26499999999999</v>
      </c>
      <c r="F502" s="39">
        <v>406.77550000000002</v>
      </c>
      <c r="G502" s="39">
        <v>52.5015</v>
      </c>
      <c r="H502" s="39">
        <v>108.74930000000001</v>
      </c>
      <c r="I502" s="39">
        <v>30.598600000000001</v>
      </c>
      <c r="J502" s="39">
        <v>48.720599999999997</v>
      </c>
      <c r="K502" s="39">
        <v>37.025399999999998</v>
      </c>
      <c r="L502" s="39">
        <v>542.0548</v>
      </c>
      <c r="M502" s="39">
        <v>42.956200000000003</v>
      </c>
      <c r="N502" s="39">
        <v>43.0199</v>
      </c>
      <c r="O502" s="39">
        <v>125.4323</v>
      </c>
      <c r="P502" s="39">
        <v>46.937199999999997</v>
      </c>
      <c r="Q502" s="39">
        <v>23.925000000000001</v>
      </c>
      <c r="R502" s="39">
        <v>125.09480000000001</v>
      </c>
      <c r="S502" s="39">
        <v>55.313499999999998</v>
      </c>
      <c r="T502" s="39">
        <v>27.367699999999999</v>
      </c>
      <c r="U502" s="39">
        <v>19.193000000000001</v>
      </c>
      <c r="V502" s="39">
        <v>52.127699999999997</v>
      </c>
      <c r="W502" s="39">
        <v>52.629300000000001</v>
      </c>
      <c r="X502" s="39">
        <v>96.023300000000006</v>
      </c>
      <c r="Y502" s="39">
        <v>41.247300000000003</v>
      </c>
      <c r="Z502" s="39">
        <v>38.276699999999998</v>
      </c>
      <c r="AA502" s="39">
        <v>42.740600000000001</v>
      </c>
      <c r="AB502" s="39">
        <v>130.0615</v>
      </c>
      <c r="AC502" s="39">
        <v>67.021199999999993</v>
      </c>
      <c r="AD502" s="39">
        <v>24.6934</v>
      </c>
      <c r="AE502" s="39">
        <v>50.89</v>
      </c>
      <c r="AF502" s="39">
        <v>60.378300000000003</v>
      </c>
      <c r="AG502" s="39">
        <v>17.904599999999999</v>
      </c>
      <c r="AH502" s="39">
        <v>178.5873</v>
      </c>
      <c r="AI502" s="39">
        <v>19.332100000000001</v>
      </c>
      <c r="AJ502" s="39">
        <v>8.4578000000000007</v>
      </c>
      <c r="AK502" s="39">
        <v>6.1599000000000004</v>
      </c>
      <c r="AL502" s="39">
        <v>18.711500000000001</v>
      </c>
      <c r="AM502" s="39">
        <v>342.39479999999998</v>
      </c>
      <c r="AN502" s="39">
        <v>877.14779999999996</v>
      </c>
      <c r="AO502" s="39">
        <v>271.28469999999999</v>
      </c>
      <c r="AP502" s="39">
        <v>169.90819999999999</v>
      </c>
      <c r="AQ502" s="39">
        <v>229.0932</v>
      </c>
      <c r="AR502" s="39">
        <v>41.869399999999999</v>
      </c>
      <c r="AS502" s="39">
        <v>89.968900000000005</v>
      </c>
      <c r="AT502" s="39">
        <v>25.842300000000002</v>
      </c>
      <c r="AU502" s="39">
        <v>66.812299999999993</v>
      </c>
      <c r="AV502" s="39">
        <v>57.919199999999996</v>
      </c>
      <c r="AW502" s="39">
        <v>59.013800000000003</v>
      </c>
      <c r="AX502" s="39">
        <v>12.716900000000001</v>
      </c>
      <c r="AY502" s="39">
        <v>85.234300000000005</v>
      </c>
    </row>
    <row r="503" spans="1:51" x14ac:dyDescent="0.25">
      <c r="A503" s="43">
        <v>43118</v>
      </c>
      <c r="B503" s="39">
        <v>5459.0501999999997</v>
      </c>
      <c r="C503" s="39">
        <v>72.5792</v>
      </c>
      <c r="D503" s="39">
        <v>46.469499999999996</v>
      </c>
      <c r="E503" s="39">
        <v>299.5136</v>
      </c>
      <c r="F503" s="39">
        <v>402.79070000000002</v>
      </c>
      <c r="G503" s="39">
        <v>51.890099999999997</v>
      </c>
      <c r="H503" s="39">
        <v>108.6641</v>
      </c>
      <c r="I503" s="39">
        <v>30.774100000000001</v>
      </c>
      <c r="J503" s="39">
        <v>49.508299999999998</v>
      </c>
      <c r="K503" s="39">
        <v>37.058700000000002</v>
      </c>
      <c r="L503" s="39">
        <v>549.75549999999998</v>
      </c>
      <c r="M503" s="39">
        <v>43.385100000000001</v>
      </c>
      <c r="N503" s="39">
        <v>41.614699999999999</v>
      </c>
      <c r="O503" s="39">
        <v>126.69929999999999</v>
      </c>
      <c r="P503" s="39">
        <v>46.869599999999998</v>
      </c>
      <c r="Q503" s="39">
        <v>24.3</v>
      </c>
      <c r="R503" s="39">
        <v>121.33620000000001</v>
      </c>
      <c r="S503" s="39">
        <v>55.4086</v>
      </c>
      <c r="T503" s="39">
        <v>27.482800000000001</v>
      </c>
      <c r="U503" s="39">
        <v>19.132200000000001</v>
      </c>
      <c r="V503" s="39">
        <v>52.6997</v>
      </c>
      <c r="W503" s="39">
        <v>55.725099999999998</v>
      </c>
      <c r="X503" s="39">
        <v>103.1991</v>
      </c>
      <c r="Y503" s="39">
        <v>40.353299999999997</v>
      </c>
      <c r="Z503" s="39">
        <v>38.411200000000001</v>
      </c>
      <c r="AA503" s="39">
        <v>43.413699999999999</v>
      </c>
      <c r="AB503" s="39">
        <v>135.92080000000001</v>
      </c>
      <c r="AC503" s="39">
        <v>67.898499999999999</v>
      </c>
      <c r="AD503" s="39">
        <v>24.767099999999999</v>
      </c>
      <c r="AE503" s="39">
        <v>51.45</v>
      </c>
      <c r="AF503" s="39">
        <v>60.213299999999997</v>
      </c>
      <c r="AG503" s="39">
        <v>17.9755</v>
      </c>
      <c r="AH503" s="39">
        <v>180.7945</v>
      </c>
      <c r="AI503" s="39">
        <v>19.915299999999998</v>
      </c>
      <c r="AJ503" s="39">
        <v>8.4427000000000003</v>
      </c>
      <c r="AK503" s="39">
        <v>6.1599000000000004</v>
      </c>
      <c r="AL503" s="39">
        <v>18.631599999999999</v>
      </c>
      <c r="AM503" s="39">
        <v>335.52019999999999</v>
      </c>
      <c r="AN503" s="39">
        <v>874.05520000000001</v>
      </c>
      <c r="AO503" s="39">
        <v>271.28469999999999</v>
      </c>
      <c r="AP503" s="39">
        <v>169.0608</v>
      </c>
      <c r="AQ503" s="39">
        <v>230.7414</v>
      </c>
      <c r="AR503" s="39">
        <v>42.6873</v>
      </c>
      <c r="AS503" s="39">
        <v>90.310400000000001</v>
      </c>
      <c r="AT503" s="39">
        <v>26.3751</v>
      </c>
      <c r="AU503" s="39">
        <v>67.992699999999999</v>
      </c>
      <c r="AV503" s="39">
        <v>57.841200000000001</v>
      </c>
      <c r="AW503" s="39">
        <v>59.329799999999999</v>
      </c>
      <c r="AX503" s="39">
        <v>12.7372</v>
      </c>
      <c r="AY503" s="39">
        <v>85.628100000000003</v>
      </c>
    </row>
    <row r="504" spans="1:51" x14ac:dyDescent="0.25">
      <c r="A504" s="43">
        <v>43119</v>
      </c>
      <c r="B504" s="39">
        <v>5412.3681999999999</v>
      </c>
      <c r="C504" s="39">
        <v>70.710800000000006</v>
      </c>
      <c r="D504" s="39">
        <v>45.666899999999998</v>
      </c>
      <c r="E504" s="39">
        <v>299.5136</v>
      </c>
      <c r="F504" s="39">
        <v>396.48160000000001</v>
      </c>
      <c r="G504" s="39">
        <v>50.720399999999998</v>
      </c>
      <c r="H504" s="39">
        <v>109.3031</v>
      </c>
      <c r="I504" s="39">
        <v>30.247499999999999</v>
      </c>
      <c r="J504" s="39">
        <v>47.854100000000003</v>
      </c>
      <c r="K504" s="39">
        <v>37.8245</v>
      </c>
      <c r="L504" s="39">
        <v>539.61310000000003</v>
      </c>
      <c r="M504" s="39">
        <v>43.242100000000001</v>
      </c>
      <c r="N504" s="39">
        <v>40.8581</v>
      </c>
      <c r="O504" s="39">
        <v>127.33280000000001</v>
      </c>
      <c r="P504" s="39">
        <v>47.106299999999997</v>
      </c>
      <c r="Q504" s="39">
        <v>24.278600000000001</v>
      </c>
      <c r="R504" s="39">
        <v>119.2159</v>
      </c>
      <c r="S504" s="39">
        <v>55.503599999999999</v>
      </c>
      <c r="T504" s="39">
        <v>27.183599999999998</v>
      </c>
      <c r="U504" s="39">
        <v>19.193000000000001</v>
      </c>
      <c r="V504" s="39">
        <v>52.6997</v>
      </c>
      <c r="W504" s="39">
        <v>54.571800000000003</v>
      </c>
      <c r="X504" s="39">
        <v>99.705600000000004</v>
      </c>
      <c r="Y504" s="39">
        <v>40.401600000000002</v>
      </c>
      <c r="Z504" s="39">
        <v>38.276699999999998</v>
      </c>
      <c r="AA504" s="39">
        <v>43.365600000000001</v>
      </c>
      <c r="AB504" s="39">
        <v>133.2225</v>
      </c>
      <c r="AC504" s="39">
        <v>66.409099999999995</v>
      </c>
      <c r="AD504" s="39">
        <v>24.7118</v>
      </c>
      <c r="AE504" s="39">
        <v>51.4</v>
      </c>
      <c r="AF504" s="39">
        <v>63.100299999999997</v>
      </c>
      <c r="AG504" s="39">
        <v>17.904599999999999</v>
      </c>
      <c r="AH504" s="39">
        <v>182.80109999999999</v>
      </c>
      <c r="AI504" s="39">
        <v>20.1097</v>
      </c>
      <c r="AJ504" s="39">
        <v>8.3374000000000006</v>
      </c>
      <c r="AK504" s="39">
        <v>6.2779999999999996</v>
      </c>
      <c r="AL504" s="39">
        <v>18.738099999999999</v>
      </c>
      <c r="AM504" s="39">
        <v>330.17320000000001</v>
      </c>
      <c r="AN504" s="39">
        <v>881.7867</v>
      </c>
      <c r="AO504" s="39">
        <v>273.78649999999999</v>
      </c>
      <c r="AP504" s="39">
        <v>169.90819999999999</v>
      </c>
      <c r="AQ504" s="39">
        <v>233.3313</v>
      </c>
      <c r="AR504" s="39">
        <v>43.742600000000003</v>
      </c>
      <c r="AS504" s="39">
        <v>89.798199999999994</v>
      </c>
      <c r="AT504" s="39">
        <v>26.801400000000001</v>
      </c>
      <c r="AU504" s="39">
        <v>66.654899999999998</v>
      </c>
      <c r="AV504" s="39">
        <v>58.075099999999999</v>
      </c>
      <c r="AW504" s="39">
        <v>59.408799999999999</v>
      </c>
      <c r="AX504" s="39">
        <v>12.818</v>
      </c>
      <c r="AY504" s="39">
        <v>84.6828</v>
      </c>
    </row>
    <row r="505" spans="1:51" x14ac:dyDescent="0.25">
      <c r="A505" s="43">
        <v>43122</v>
      </c>
      <c r="B505" s="39">
        <v>5427.4712</v>
      </c>
      <c r="C505" s="39">
        <v>71.285700000000006</v>
      </c>
      <c r="D505" s="39">
        <v>45.920299999999997</v>
      </c>
      <c r="E505" s="39">
        <v>302.76209999999998</v>
      </c>
      <c r="F505" s="39">
        <v>398.14190000000002</v>
      </c>
      <c r="G505" s="39">
        <v>53.139499999999998</v>
      </c>
      <c r="H505" s="39">
        <v>109.8994</v>
      </c>
      <c r="I505" s="39">
        <v>30.130500000000001</v>
      </c>
      <c r="J505" s="39">
        <v>48.129800000000003</v>
      </c>
      <c r="K505" s="39">
        <v>37.8245</v>
      </c>
      <c r="L505" s="39">
        <v>556.32929999999999</v>
      </c>
      <c r="M505" s="39">
        <v>43.813899999999997</v>
      </c>
      <c r="N505" s="39">
        <v>41.020200000000003</v>
      </c>
      <c r="O505" s="39">
        <v>131.23929999999999</v>
      </c>
      <c r="P505" s="39">
        <v>47.579700000000003</v>
      </c>
      <c r="Q505" s="39">
        <v>26.7</v>
      </c>
      <c r="R505" s="39">
        <v>122.0108</v>
      </c>
      <c r="S505" s="39">
        <v>55.028399999999998</v>
      </c>
      <c r="T505" s="39">
        <v>27.252600000000001</v>
      </c>
      <c r="U505" s="39">
        <v>19.3551</v>
      </c>
      <c r="V505" s="39">
        <v>52.863100000000003</v>
      </c>
      <c r="W505" s="39">
        <v>55.118099999999998</v>
      </c>
      <c r="X505" s="39">
        <v>99.705600000000004</v>
      </c>
      <c r="Y505" s="39">
        <v>40.208300000000001</v>
      </c>
      <c r="Z505" s="39">
        <v>38.276699999999998</v>
      </c>
      <c r="AA505" s="39">
        <v>42.644500000000001</v>
      </c>
      <c r="AB505" s="39">
        <v>135.30410000000001</v>
      </c>
      <c r="AC505" s="39">
        <v>66.939599999999999</v>
      </c>
      <c r="AD505" s="39">
        <v>24.969799999999999</v>
      </c>
      <c r="AE505" s="39">
        <v>51.81</v>
      </c>
      <c r="AF505" s="39">
        <v>69.451499999999996</v>
      </c>
      <c r="AG505" s="39">
        <v>18.519500000000001</v>
      </c>
      <c r="AH505" s="39">
        <v>179.38990000000001</v>
      </c>
      <c r="AI505" s="39">
        <v>20.1313</v>
      </c>
      <c r="AJ505" s="39">
        <v>8.8941999999999997</v>
      </c>
      <c r="AK505" s="39">
        <v>6.2443</v>
      </c>
      <c r="AL505" s="39">
        <v>18.392099999999999</v>
      </c>
      <c r="AM505" s="39">
        <v>334.75630000000001</v>
      </c>
      <c r="AN505" s="39">
        <v>903.04859999999996</v>
      </c>
      <c r="AO505" s="39">
        <v>281.45890000000003</v>
      </c>
      <c r="AP505" s="39">
        <v>167.93090000000001</v>
      </c>
      <c r="AQ505" s="39">
        <v>232.8604</v>
      </c>
      <c r="AR505" s="39">
        <v>44.243899999999996</v>
      </c>
      <c r="AS505" s="39">
        <v>89.968900000000005</v>
      </c>
      <c r="AT505" s="39">
        <v>27.867100000000001</v>
      </c>
      <c r="AU505" s="39">
        <v>67.126999999999995</v>
      </c>
      <c r="AV505" s="39">
        <v>58.620800000000003</v>
      </c>
      <c r="AW505" s="39">
        <v>60.435899999999997</v>
      </c>
      <c r="AX505" s="39">
        <v>12.9191</v>
      </c>
      <c r="AY505" s="39">
        <v>85.785700000000006</v>
      </c>
    </row>
    <row r="506" spans="1:51" x14ac:dyDescent="0.25">
      <c r="A506" s="43">
        <v>43123</v>
      </c>
      <c r="B506" s="39">
        <v>5626.5563000000002</v>
      </c>
      <c r="C506" s="39">
        <v>73.441500000000005</v>
      </c>
      <c r="D506" s="39">
        <v>46.680700000000002</v>
      </c>
      <c r="E506" s="39">
        <v>302.11239999999998</v>
      </c>
      <c r="F506" s="39">
        <v>406.1114</v>
      </c>
      <c r="G506" s="39">
        <v>52.767299999999999</v>
      </c>
      <c r="H506" s="39">
        <v>108.91970000000001</v>
      </c>
      <c r="I506" s="39">
        <v>30.774100000000001</v>
      </c>
      <c r="J506" s="39">
        <v>48.799300000000002</v>
      </c>
      <c r="K506" s="39">
        <v>37.6248</v>
      </c>
      <c r="L506" s="39">
        <v>553.32410000000004</v>
      </c>
      <c r="M506" s="39">
        <v>43.385100000000001</v>
      </c>
      <c r="N506" s="39">
        <v>42.533499999999997</v>
      </c>
      <c r="O506" s="39">
        <v>130.50020000000001</v>
      </c>
      <c r="P506" s="39">
        <v>47.207700000000003</v>
      </c>
      <c r="Q506" s="39">
        <v>26.1</v>
      </c>
      <c r="R506" s="39">
        <v>130.29910000000001</v>
      </c>
      <c r="S506" s="39">
        <v>53.982999999999997</v>
      </c>
      <c r="T506" s="39">
        <v>27.2987</v>
      </c>
      <c r="U506" s="39">
        <v>19.456499999999998</v>
      </c>
      <c r="V506" s="39">
        <v>51.964300000000001</v>
      </c>
      <c r="W506" s="39">
        <v>55.118099999999998</v>
      </c>
      <c r="X506" s="39">
        <v>102.727</v>
      </c>
      <c r="Y506" s="39">
        <v>39.555900000000001</v>
      </c>
      <c r="Z506" s="39">
        <v>38.276699999999998</v>
      </c>
      <c r="AA506" s="39">
        <v>42.596400000000003</v>
      </c>
      <c r="AB506" s="39">
        <v>132.45150000000001</v>
      </c>
      <c r="AC506" s="39">
        <v>66.225499999999997</v>
      </c>
      <c r="AD506" s="39">
        <v>24.896100000000001</v>
      </c>
      <c r="AE506" s="39">
        <v>51.58</v>
      </c>
      <c r="AF506" s="39">
        <v>76.380200000000002</v>
      </c>
      <c r="AG506" s="39">
        <v>18.543199999999999</v>
      </c>
      <c r="AH506" s="39">
        <v>185.40969999999999</v>
      </c>
      <c r="AI506" s="39">
        <v>19.958500000000001</v>
      </c>
      <c r="AJ506" s="39">
        <v>8.8641000000000005</v>
      </c>
      <c r="AK506" s="39">
        <v>6.2274000000000003</v>
      </c>
      <c r="AL506" s="39">
        <v>18.738099999999999</v>
      </c>
      <c r="AM506" s="39">
        <v>338.95749999999998</v>
      </c>
      <c r="AN506" s="39">
        <v>901.50229999999999</v>
      </c>
      <c r="AO506" s="39">
        <v>283.29360000000003</v>
      </c>
      <c r="AP506" s="39">
        <v>171.32060000000001</v>
      </c>
      <c r="AQ506" s="39">
        <v>232.1541</v>
      </c>
      <c r="AR506" s="39">
        <v>43.874499999999998</v>
      </c>
      <c r="AS506" s="39">
        <v>89.968900000000005</v>
      </c>
      <c r="AT506" s="39">
        <v>28.133500000000002</v>
      </c>
      <c r="AU506" s="39">
        <v>69.015699999999995</v>
      </c>
      <c r="AV506" s="39">
        <v>58.5428</v>
      </c>
      <c r="AW506" s="39">
        <v>60.672899999999998</v>
      </c>
      <c r="AX506" s="39">
        <v>12.9596</v>
      </c>
      <c r="AY506" s="39">
        <v>87.124899999999997</v>
      </c>
    </row>
    <row r="507" spans="1:51" x14ac:dyDescent="0.25">
      <c r="A507" s="43">
        <v>43124</v>
      </c>
      <c r="B507" s="39">
        <v>5647.1513000000004</v>
      </c>
      <c r="C507" s="39">
        <v>72.5792</v>
      </c>
      <c r="D507" s="39">
        <v>46.384999999999998</v>
      </c>
      <c r="E507" s="39">
        <v>300.81299999999999</v>
      </c>
      <c r="F507" s="39">
        <v>404.78309999999999</v>
      </c>
      <c r="G507" s="39">
        <v>51.650799999999997</v>
      </c>
      <c r="H507" s="39">
        <v>110.11239999999999</v>
      </c>
      <c r="I507" s="39">
        <v>30.4816</v>
      </c>
      <c r="J507" s="39">
        <v>47.027000000000001</v>
      </c>
      <c r="K507" s="39">
        <v>38.124200000000002</v>
      </c>
      <c r="L507" s="39">
        <v>536.79579999999999</v>
      </c>
      <c r="M507" s="39">
        <v>42.956200000000003</v>
      </c>
      <c r="N507" s="39">
        <v>41.8309</v>
      </c>
      <c r="O507" s="39">
        <v>131.1337</v>
      </c>
      <c r="P507" s="39">
        <v>47.207700000000003</v>
      </c>
      <c r="Q507" s="39">
        <v>26.475000000000001</v>
      </c>
      <c r="R507" s="39">
        <v>131.64830000000001</v>
      </c>
      <c r="S507" s="39">
        <v>53.507800000000003</v>
      </c>
      <c r="T507" s="39">
        <v>27.229600000000001</v>
      </c>
      <c r="U507" s="39">
        <v>19.5578</v>
      </c>
      <c r="V507" s="39">
        <v>53.598399999999998</v>
      </c>
      <c r="W507" s="39">
        <v>54.996699999999997</v>
      </c>
      <c r="X507" s="39">
        <v>103.1991</v>
      </c>
      <c r="Y507" s="39">
        <v>41.319800000000001</v>
      </c>
      <c r="Z507" s="39">
        <v>40.294800000000002</v>
      </c>
      <c r="AA507" s="39">
        <v>42.500300000000003</v>
      </c>
      <c r="AB507" s="39">
        <v>132.45150000000001</v>
      </c>
      <c r="AC507" s="39">
        <v>67.327200000000005</v>
      </c>
      <c r="AD507" s="39">
        <v>25.025099999999998</v>
      </c>
      <c r="AE507" s="39">
        <v>51.69</v>
      </c>
      <c r="AF507" s="39">
        <v>84.051199999999994</v>
      </c>
      <c r="AG507" s="39">
        <v>18.685099999999998</v>
      </c>
      <c r="AH507" s="39">
        <v>187.21559999999999</v>
      </c>
      <c r="AI507" s="39">
        <v>20.088100000000001</v>
      </c>
      <c r="AJ507" s="39">
        <v>8.8491</v>
      </c>
      <c r="AK507" s="39">
        <v>6.2610999999999999</v>
      </c>
      <c r="AL507" s="39">
        <v>19.4834</v>
      </c>
      <c r="AM507" s="39">
        <v>340.67610000000002</v>
      </c>
      <c r="AN507" s="39">
        <v>892.22439999999995</v>
      </c>
      <c r="AO507" s="39">
        <v>283.21019999999999</v>
      </c>
      <c r="AP507" s="39">
        <v>174.28659999999999</v>
      </c>
      <c r="AQ507" s="39">
        <v>238.04040000000001</v>
      </c>
      <c r="AR507" s="39">
        <v>43.4788</v>
      </c>
      <c r="AS507" s="39">
        <v>89.968900000000005</v>
      </c>
      <c r="AT507" s="39">
        <v>28.7196</v>
      </c>
      <c r="AU507" s="39">
        <v>68.622200000000007</v>
      </c>
      <c r="AV507" s="39">
        <v>58.776699999999998</v>
      </c>
      <c r="AW507" s="39">
        <v>59.803899999999999</v>
      </c>
      <c r="AX507" s="39">
        <v>13.202199999999999</v>
      </c>
      <c r="AY507" s="39">
        <v>85.549400000000006</v>
      </c>
    </row>
    <row r="508" spans="1:51" x14ac:dyDescent="0.25">
      <c r="A508" s="43">
        <v>43125</v>
      </c>
      <c r="B508" s="39">
        <v>5519.4621999999999</v>
      </c>
      <c r="C508" s="39">
        <v>74.375699999999995</v>
      </c>
      <c r="D508" s="39">
        <v>46.004800000000003</v>
      </c>
      <c r="E508" s="39">
        <v>303.41180000000003</v>
      </c>
      <c r="F508" s="39">
        <v>396.14949999999999</v>
      </c>
      <c r="G508" s="39">
        <v>51.012799999999999</v>
      </c>
      <c r="H508" s="39">
        <v>109.26049999999999</v>
      </c>
      <c r="I508" s="39">
        <v>30.013500000000001</v>
      </c>
      <c r="J508" s="39">
        <v>48.051000000000002</v>
      </c>
      <c r="K508" s="39">
        <v>38.124200000000002</v>
      </c>
      <c r="L508" s="39">
        <v>527.40470000000005</v>
      </c>
      <c r="M508" s="39">
        <v>43.599499999999999</v>
      </c>
      <c r="N508" s="39">
        <v>40.101500000000001</v>
      </c>
      <c r="O508" s="39">
        <v>128.70529999999999</v>
      </c>
      <c r="P508" s="39">
        <v>47.207700000000003</v>
      </c>
      <c r="Q508" s="39">
        <v>25.735700000000001</v>
      </c>
      <c r="R508" s="39">
        <v>130.5882</v>
      </c>
      <c r="S508" s="39">
        <v>53.317700000000002</v>
      </c>
      <c r="T508" s="39">
        <v>27.436800000000002</v>
      </c>
      <c r="U508" s="39">
        <v>19.274100000000001</v>
      </c>
      <c r="V508" s="39">
        <v>53.435000000000002</v>
      </c>
      <c r="W508" s="39">
        <v>55.725099999999998</v>
      </c>
      <c r="X508" s="39">
        <v>101.9717</v>
      </c>
      <c r="Y508" s="39">
        <v>40.860700000000001</v>
      </c>
      <c r="Z508" s="39">
        <v>40.093000000000004</v>
      </c>
      <c r="AA508" s="39">
        <v>43.0291</v>
      </c>
      <c r="AB508" s="39">
        <v>133.99340000000001</v>
      </c>
      <c r="AC508" s="39">
        <v>67.245599999999996</v>
      </c>
      <c r="AD508" s="39">
        <v>24.969799999999999</v>
      </c>
      <c r="AE508" s="39">
        <v>51.3</v>
      </c>
      <c r="AF508" s="39">
        <v>85.618399999999994</v>
      </c>
      <c r="AG508" s="39">
        <v>18.6614</v>
      </c>
      <c r="AH508" s="39">
        <v>186.41300000000001</v>
      </c>
      <c r="AI508" s="39">
        <v>21.038499999999999</v>
      </c>
      <c r="AJ508" s="39">
        <v>8.9243000000000006</v>
      </c>
      <c r="AK508" s="39">
        <v>6.3624000000000001</v>
      </c>
      <c r="AL508" s="39">
        <v>19.297000000000001</v>
      </c>
      <c r="AM508" s="39">
        <v>326.54500000000002</v>
      </c>
      <c r="AN508" s="39">
        <v>877.53440000000001</v>
      </c>
      <c r="AO508" s="39">
        <v>290.88260000000002</v>
      </c>
      <c r="AP508" s="39">
        <v>176.4051</v>
      </c>
      <c r="AQ508" s="39">
        <v>237.0986</v>
      </c>
      <c r="AR508" s="39">
        <v>45.457500000000003</v>
      </c>
      <c r="AS508" s="39">
        <v>90.139600000000002</v>
      </c>
      <c r="AT508" s="39">
        <v>28.506499999999999</v>
      </c>
      <c r="AU508" s="39">
        <v>67.205699999999993</v>
      </c>
      <c r="AV508" s="39">
        <v>58.776699999999998</v>
      </c>
      <c r="AW508" s="39">
        <v>60.198900000000002</v>
      </c>
      <c r="AX508" s="39">
        <v>13.0404</v>
      </c>
      <c r="AY508" s="39">
        <v>83.737499999999997</v>
      </c>
    </row>
    <row r="509" spans="1:51" x14ac:dyDescent="0.25">
      <c r="A509" s="43">
        <v>43126</v>
      </c>
      <c r="B509" s="39">
        <v>5497.4942000000001</v>
      </c>
      <c r="C509" s="39">
        <v>80.627499999999998</v>
      </c>
      <c r="D509" s="39">
        <v>47.610100000000003</v>
      </c>
      <c r="E509" s="39">
        <v>300.81299999999999</v>
      </c>
      <c r="F509" s="39">
        <v>405.77929999999998</v>
      </c>
      <c r="G509" s="39">
        <v>51.438200000000002</v>
      </c>
      <c r="H509" s="39">
        <v>112.7534</v>
      </c>
      <c r="I509" s="39">
        <v>30.715599999999998</v>
      </c>
      <c r="J509" s="39">
        <v>50.926200000000001</v>
      </c>
      <c r="K509" s="39">
        <v>38.4572</v>
      </c>
      <c r="L509" s="39">
        <v>533.41499999999996</v>
      </c>
      <c r="M509" s="39">
        <v>43.027700000000003</v>
      </c>
      <c r="N509" s="39">
        <v>40.804099999999998</v>
      </c>
      <c r="O509" s="39">
        <v>127.4383</v>
      </c>
      <c r="P509" s="39">
        <v>47.444400000000002</v>
      </c>
      <c r="Q509" s="39">
        <v>25.1357</v>
      </c>
      <c r="R509" s="39">
        <v>132.22659999999999</v>
      </c>
      <c r="S509" s="39">
        <v>52.557400000000001</v>
      </c>
      <c r="T509" s="39">
        <v>28.104299999999999</v>
      </c>
      <c r="U509" s="39">
        <v>20.003699999999998</v>
      </c>
      <c r="V509" s="39">
        <v>52.454500000000003</v>
      </c>
      <c r="W509" s="39">
        <v>54.996699999999997</v>
      </c>
      <c r="X509" s="39">
        <v>100.08329999999999</v>
      </c>
      <c r="Y509" s="39">
        <v>43.446199999999997</v>
      </c>
      <c r="Z509" s="39">
        <v>40.160200000000003</v>
      </c>
      <c r="AA509" s="39">
        <v>44.9041</v>
      </c>
      <c r="AB509" s="39">
        <v>132.22020000000001</v>
      </c>
      <c r="AC509" s="39">
        <v>67.245599999999996</v>
      </c>
      <c r="AD509" s="39">
        <v>25.430499999999999</v>
      </c>
      <c r="AE509" s="39">
        <v>50.88</v>
      </c>
      <c r="AF509" s="39">
        <v>87.020600000000002</v>
      </c>
      <c r="AG509" s="39">
        <v>18.6614</v>
      </c>
      <c r="AH509" s="39">
        <v>187.01499999999999</v>
      </c>
      <c r="AI509" s="39">
        <v>20.973700000000001</v>
      </c>
      <c r="AJ509" s="39">
        <v>8.9845000000000006</v>
      </c>
      <c r="AK509" s="39">
        <v>6.3285999999999998</v>
      </c>
      <c r="AL509" s="39">
        <v>19.6431</v>
      </c>
      <c r="AM509" s="39">
        <v>328.2636</v>
      </c>
      <c r="AN509" s="39">
        <v>882.17330000000004</v>
      </c>
      <c r="AO509" s="39">
        <v>291.7165</v>
      </c>
      <c r="AP509" s="39">
        <v>179.37110000000001</v>
      </c>
      <c r="AQ509" s="39">
        <v>240.15940000000001</v>
      </c>
      <c r="AR509" s="39">
        <v>45.5366</v>
      </c>
      <c r="AS509" s="39">
        <v>90.651799999999994</v>
      </c>
      <c r="AT509" s="39">
        <v>28.080200000000001</v>
      </c>
      <c r="AU509" s="39">
        <v>71.376599999999996</v>
      </c>
      <c r="AV509" s="39">
        <v>58.620800000000003</v>
      </c>
      <c r="AW509" s="39">
        <v>59.803899999999999</v>
      </c>
      <c r="AX509" s="39">
        <v>13</v>
      </c>
      <c r="AY509" s="39">
        <v>86.022000000000006</v>
      </c>
    </row>
    <row r="510" spans="1:51" x14ac:dyDescent="0.25">
      <c r="A510" s="43">
        <v>43129</v>
      </c>
      <c r="B510" s="39">
        <v>5295.6630999999998</v>
      </c>
      <c r="C510" s="39">
        <v>79.118499999999997</v>
      </c>
      <c r="D510" s="39">
        <v>47.061</v>
      </c>
      <c r="E510" s="39">
        <v>295.61529999999999</v>
      </c>
      <c r="F510" s="39">
        <v>401.13040000000001</v>
      </c>
      <c r="G510" s="39">
        <v>50.401400000000002</v>
      </c>
      <c r="H510" s="39">
        <v>112.37</v>
      </c>
      <c r="I510" s="39">
        <v>30.306100000000001</v>
      </c>
      <c r="J510" s="39">
        <v>49.980899999999998</v>
      </c>
      <c r="K510" s="39">
        <v>38.124200000000002</v>
      </c>
      <c r="L510" s="39">
        <v>516.32320000000004</v>
      </c>
      <c r="M510" s="39">
        <v>43.813899999999997</v>
      </c>
      <c r="N510" s="39">
        <v>42.101100000000002</v>
      </c>
      <c r="O510" s="39">
        <v>127.1216</v>
      </c>
      <c r="P510" s="39">
        <v>45.652200000000001</v>
      </c>
      <c r="Q510" s="39">
        <v>25.1571</v>
      </c>
      <c r="R510" s="39">
        <v>133.76859999999999</v>
      </c>
      <c r="S510" s="39">
        <v>51.036700000000003</v>
      </c>
      <c r="T510" s="39">
        <v>27.667000000000002</v>
      </c>
      <c r="U510" s="39">
        <v>19.415900000000001</v>
      </c>
      <c r="V510" s="39">
        <v>53.108199999999997</v>
      </c>
      <c r="W510" s="39">
        <v>53.661200000000001</v>
      </c>
      <c r="X510" s="39">
        <v>100.6026</v>
      </c>
      <c r="Y510" s="39">
        <v>43.204599999999999</v>
      </c>
      <c r="Z510" s="39">
        <v>39.0167</v>
      </c>
      <c r="AA510" s="39">
        <v>45.865699999999997</v>
      </c>
      <c r="AB510" s="39">
        <v>134.22470000000001</v>
      </c>
      <c r="AC510" s="39">
        <v>67.184399999999997</v>
      </c>
      <c r="AD510" s="39">
        <v>27.457599999999999</v>
      </c>
      <c r="AE510" s="39">
        <v>51.13</v>
      </c>
      <c r="AF510" s="39">
        <v>78.359800000000007</v>
      </c>
      <c r="AG510" s="39">
        <v>18.330300000000001</v>
      </c>
      <c r="AH510" s="39">
        <v>184.6071</v>
      </c>
      <c r="AI510" s="39">
        <v>21.621700000000001</v>
      </c>
      <c r="AJ510" s="39">
        <v>8.8491</v>
      </c>
      <c r="AK510" s="39">
        <v>6.4298999999999999</v>
      </c>
      <c r="AL510" s="39">
        <v>19.802800000000001</v>
      </c>
      <c r="AM510" s="39">
        <v>324.2534</v>
      </c>
      <c r="AN510" s="39">
        <v>858.20540000000005</v>
      </c>
      <c r="AO510" s="39">
        <v>287.38</v>
      </c>
      <c r="AP510" s="39">
        <v>180.35980000000001</v>
      </c>
      <c r="AQ510" s="39">
        <v>234.9795</v>
      </c>
      <c r="AR510" s="39">
        <v>48.2804</v>
      </c>
      <c r="AS510" s="39">
        <v>89.115300000000005</v>
      </c>
      <c r="AT510" s="39">
        <v>29.305700000000002</v>
      </c>
      <c r="AU510" s="39">
        <v>73.737399999999994</v>
      </c>
      <c r="AV510" s="39">
        <v>57.841200000000001</v>
      </c>
      <c r="AW510" s="39">
        <v>61.541899999999998</v>
      </c>
      <c r="AX510" s="39">
        <v>12.979799999999999</v>
      </c>
      <c r="AY510" s="39">
        <v>84.367699999999999</v>
      </c>
    </row>
    <row r="511" spans="1:51" x14ac:dyDescent="0.25">
      <c r="A511" s="43">
        <v>43130</v>
      </c>
      <c r="B511" s="39">
        <v>4992.2299999999996</v>
      </c>
      <c r="C511" s="39">
        <v>77.465699999999998</v>
      </c>
      <c r="D511" s="39">
        <v>47.441200000000002</v>
      </c>
      <c r="E511" s="39">
        <v>292.36680000000001</v>
      </c>
      <c r="F511" s="39">
        <v>387.51589999999999</v>
      </c>
      <c r="G511" s="39">
        <v>50.667299999999997</v>
      </c>
      <c r="H511" s="39">
        <v>112.4978</v>
      </c>
      <c r="I511" s="39">
        <v>30.247499999999999</v>
      </c>
      <c r="J511" s="39">
        <v>46.081699999999998</v>
      </c>
      <c r="K511" s="39">
        <v>38.523699999999998</v>
      </c>
      <c r="L511" s="39">
        <v>516.32320000000004</v>
      </c>
      <c r="M511" s="39">
        <v>43.599499999999999</v>
      </c>
      <c r="N511" s="39">
        <v>41.344499999999996</v>
      </c>
      <c r="O511" s="39">
        <v>129.1277</v>
      </c>
      <c r="P511" s="39">
        <v>46.429900000000004</v>
      </c>
      <c r="Q511" s="39">
        <v>24.964300000000001</v>
      </c>
      <c r="R511" s="39">
        <v>122.6854</v>
      </c>
      <c r="S511" s="39">
        <v>50.656599999999997</v>
      </c>
      <c r="T511" s="39">
        <v>27.2987</v>
      </c>
      <c r="U511" s="39">
        <v>19.395700000000001</v>
      </c>
      <c r="V511" s="39">
        <v>52.618000000000002</v>
      </c>
      <c r="W511" s="39">
        <v>53.782600000000002</v>
      </c>
      <c r="X511" s="39">
        <v>102.1605</v>
      </c>
      <c r="Y511" s="39">
        <v>44.461100000000002</v>
      </c>
      <c r="Z511" s="39">
        <v>40.362099999999998</v>
      </c>
      <c r="AA511" s="39">
        <v>48.461799999999997</v>
      </c>
      <c r="AB511" s="39">
        <v>137.53989999999999</v>
      </c>
      <c r="AC511" s="39">
        <v>66.266300000000001</v>
      </c>
      <c r="AD511" s="39">
        <v>26.351900000000001</v>
      </c>
      <c r="AE511" s="39">
        <v>52.35</v>
      </c>
      <c r="AF511" s="39">
        <v>76.462699999999998</v>
      </c>
      <c r="AG511" s="39">
        <v>18.424900000000001</v>
      </c>
      <c r="AH511" s="39">
        <v>180.7945</v>
      </c>
      <c r="AI511" s="39">
        <v>21.103300000000001</v>
      </c>
      <c r="AJ511" s="39">
        <v>8.8792000000000009</v>
      </c>
      <c r="AK511" s="39">
        <v>6.4635999999999996</v>
      </c>
      <c r="AL511" s="39">
        <v>19.1906</v>
      </c>
      <c r="AM511" s="39">
        <v>315.4692</v>
      </c>
      <c r="AN511" s="39">
        <v>851.24699999999996</v>
      </c>
      <c r="AO511" s="39">
        <v>287.04640000000001</v>
      </c>
      <c r="AP511" s="39">
        <v>178.52369999999999</v>
      </c>
      <c r="AQ511" s="39">
        <v>231.9186</v>
      </c>
      <c r="AR511" s="39">
        <v>47.990200000000002</v>
      </c>
      <c r="AS511" s="39">
        <v>89.798199999999994</v>
      </c>
      <c r="AT511" s="39">
        <v>28.346599999999999</v>
      </c>
      <c r="AU511" s="39">
        <v>73.737399999999994</v>
      </c>
      <c r="AV511" s="39">
        <v>58.153100000000002</v>
      </c>
      <c r="AW511" s="39">
        <v>63.911900000000003</v>
      </c>
      <c r="AX511" s="39">
        <v>13.060600000000001</v>
      </c>
      <c r="AY511" s="39">
        <v>83.501199999999997</v>
      </c>
    </row>
    <row r="512" spans="1:51" x14ac:dyDescent="0.25">
      <c r="A512" s="43">
        <v>43131</v>
      </c>
      <c r="B512" s="39">
        <v>5156.9901</v>
      </c>
      <c r="C512" s="39">
        <v>80.843100000000007</v>
      </c>
      <c r="D512" s="39">
        <v>45.835799999999999</v>
      </c>
      <c r="E512" s="39">
        <v>291.71710000000002</v>
      </c>
      <c r="F512" s="39">
        <v>391.83269999999999</v>
      </c>
      <c r="G512" s="39">
        <v>49.603900000000003</v>
      </c>
      <c r="H512" s="39">
        <v>111.1773</v>
      </c>
      <c r="I512" s="39">
        <v>30.247499999999999</v>
      </c>
      <c r="J512" s="39">
        <v>46.908799999999999</v>
      </c>
      <c r="K512" s="39">
        <v>37.8245</v>
      </c>
      <c r="L512" s="39">
        <v>523.83609999999999</v>
      </c>
      <c r="M512" s="39">
        <v>42.313000000000002</v>
      </c>
      <c r="N512" s="39">
        <v>41.290500000000002</v>
      </c>
      <c r="O512" s="39">
        <v>130.18350000000001</v>
      </c>
      <c r="P512" s="39">
        <v>45.1449</v>
      </c>
      <c r="Q512" s="39">
        <v>24.707100000000001</v>
      </c>
      <c r="R512" s="39">
        <v>132.6121</v>
      </c>
      <c r="S512" s="39">
        <v>49.801200000000001</v>
      </c>
      <c r="T512" s="39">
        <v>26.953399999999998</v>
      </c>
      <c r="U512" s="39">
        <v>18.645800000000001</v>
      </c>
      <c r="V512" s="39">
        <v>51.147300000000001</v>
      </c>
      <c r="W512" s="39">
        <v>52.386499999999998</v>
      </c>
      <c r="X512" s="39">
        <v>102.06610000000001</v>
      </c>
      <c r="Y512" s="39">
        <v>44.388599999999997</v>
      </c>
      <c r="Z512" s="39">
        <v>38.411200000000001</v>
      </c>
      <c r="AA512" s="39">
        <v>48.606099999999998</v>
      </c>
      <c r="AB512" s="39">
        <v>138.3108</v>
      </c>
      <c r="AC512" s="39">
        <v>68.041300000000007</v>
      </c>
      <c r="AD512" s="39">
        <v>25.909600000000001</v>
      </c>
      <c r="AE512" s="39">
        <v>51.38</v>
      </c>
      <c r="AF512" s="39">
        <v>75.142899999999997</v>
      </c>
      <c r="AG512" s="39">
        <v>17.739000000000001</v>
      </c>
      <c r="AH512" s="39">
        <v>181.7978</v>
      </c>
      <c r="AI512" s="39">
        <v>21.556899999999999</v>
      </c>
      <c r="AJ512" s="39">
        <v>8.7286999999999999</v>
      </c>
      <c r="AK512" s="39">
        <v>6.3117999999999999</v>
      </c>
      <c r="AL512" s="39">
        <v>18.8446</v>
      </c>
      <c r="AM512" s="39">
        <v>329.02749999999997</v>
      </c>
      <c r="AN512" s="39">
        <v>847.38120000000004</v>
      </c>
      <c r="AO512" s="39">
        <v>286.7962</v>
      </c>
      <c r="AP512" s="39">
        <v>178.52369999999999</v>
      </c>
      <c r="AQ512" s="39">
        <v>214.49529999999999</v>
      </c>
      <c r="AR512" s="39">
        <v>47.488999999999997</v>
      </c>
      <c r="AS512" s="39">
        <v>88.090999999999994</v>
      </c>
      <c r="AT512" s="39">
        <v>28.293299999999999</v>
      </c>
      <c r="AU512" s="39">
        <v>73.658699999999996</v>
      </c>
      <c r="AV512" s="39">
        <v>57.3735</v>
      </c>
      <c r="AW512" s="39">
        <v>65.175899999999999</v>
      </c>
      <c r="AX512" s="39">
        <v>12.797800000000001</v>
      </c>
      <c r="AY512" s="39">
        <v>83.264899999999997</v>
      </c>
    </row>
    <row r="513" spans="1:51" x14ac:dyDescent="0.25">
      <c r="A513" s="43">
        <v>43132</v>
      </c>
      <c r="B513" s="39">
        <v>5148.7520999999997</v>
      </c>
      <c r="C513" s="39">
        <v>78.543599999999998</v>
      </c>
      <c r="D513" s="39">
        <v>44.441800000000001</v>
      </c>
      <c r="E513" s="39">
        <v>282.62130000000002</v>
      </c>
      <c r="F513" s="39">
        <v>382.53500000000003</v>
      </c>
      <c r="G513" s="39">
        <v>48.407699999999998</v>
      </c>
      <c r="H513" s="39">
        <v>107.5992</v>
      </c>
      <c r="I513" s="39">
        <v>29.194400000000002</v>
      </c>
      <c r="J513" s="39">
        <v>43.167099999999998</v>
      </c>
      <c r="K513" s="39">
        <v>36.958799999999997</v>
      </c>
      <c r="L513" s="39">
        <v>523.08479999999997</v>
      </c>
      <c r="M513" s="39">
        <v>41.3123</v>
      </c>
      <c r="N513" s="39">
        <v>38.750300000000003</v>
      </c>
      <c r="O513" s="39">
        <v>118.99169999999999</v>
      </c>
      <c r="P513" s="39">
        <v>42.980699999999999</v>
      </c>
      <c r="Q513" s="39">
        <v>24.932099999999998</v>
      </c>
      <c r="R513" s="39">
        <v>131.9374</v>
      </c>
      <c r="S513" s="39">
        <v>47.140099999999997</v>
      </c>
      <c r="T513" s="39">
        <v>26.308900000000001</v>
      </c>
      <c r="U513" s="39">
        <v>17.693200000000001</v>
      </c>
      <c r="V513" s="39">
        <v>50.575299999999999</v>
      </c>
      <c r="W513" s="39">
        <v>50.565399999999997</v>
      </c>
      <c r="X513" s="39">
        <v>99.375200000000007</v>
      </c>
      <c r="Y513" s="39">
        <v>42.890500000000003</v>
      </c>
      <c r="Z513" s="39">
        <v>38.209400000000002</v>
      </c>
      <c r="AA513" s="39">
        <v>48.0291</v>
      </c>
      <c r="AB513" s="39">
        <v>132.52860000000001</v>
      </c>
      <c r="AC513" s="39">
        <v>67.327200000000005</v>
      </c>
      <c r="AD513" s="39">
        <v>23.993099999999998</v>
      </c>
      <c r="AE513" s="39">
        <v>49.96</v>
      </c>
      <c r="AF513" s="39">
        <v>72.915899999999993</v>
      </c>
      <c r="AG513" s="39">
        <v>16.887499999999999</v>
      </c>
      <c r="AH513" s="39">
        <v>185.00839999999999</v>
      </c>
      <c r="AI513" s="39">
        <v>22.204899999999999</v>
      </c>
      <c r="AJ513" s="39">
        <v>8.8792000000000009</v>
      </c>
      <c r="AK513" s="39">
        <v>6.2274000000000003</v>
      </c>
      <c r="AL513" s="39">
        <v>19.057500000000001</v>
      </c>
      <c r="AM513" s="39">
        <v>335.71109999999999</v>
      </c>
      <c r="AN513" s="39">
        <v>861.29809999999998</v>
      </c>
      <c r="AO513" s="39">
        <v>290.79919999999998</v>
      </c>
      <c r="AP513" s="39">
        <v>176.6876</v>
      </c>
      <c r="AQ513" s="39">
        <v>214.02440000000001</v>
      </c>
      <c r="AR513" s="39">
        <v>47.488999999999997</v>
      </c>
      <c r="AS513" s="39">
        <v>83.310900000000004</v>
      </c>
      <c r="AT513" s="39">
        <v>28.986000000000001</v>
      </c>
      <c r="AU513" s="39">
        <v>70.668300000000002</v>
      </c>
      <c r="AV513" s="39">
        <v>55.268799999999999</v>
      </c>
      <c r="AW513" s="39">
        <v>64.543899999999994</v>
      </c>
      <c r="AX513" s="39">
        <v>12.5754</v>
      </c>
      <c r="AY513" s="39">
        <v>79.089799999999997</v>
      </c>
    </row>
    <row r="514" spans="1:51" x14ac:dyDescent="0.25">
      <c r="A514" s="43">
        <v>43133</v>
      </c>
      <c r="B514" s="39">
        <v>5132.2761</v>
      </c>
      <c r="C514" s="39">
        <v>75.238</v>
      </c>
      <c r="D514" s="39">
        <v>43.681399999999996</v>
      </c>
      <c r="E514" s="39">
        <v>283.92070000000001</v>
      </c>
      <c r="F514" s="39">
        <v>375.56169999999997</v>
      </c>
      <c r="G514" s="39">
        <v>48.912799999999997</v>
      </c>
      <c r="H514" s="39">
        <v>108.3659</v>
      </c>
      <c r="I514" s="39">
        <v>29.545500000000001</v>
      </c>
      <c r="J514" s="39">
        <v>45.687800000000003</v>
      </c>
      <c r="K514" s="39">
        <v>36.858899999999998</v>
      </c>
      <c r="L514" s="39">
        <v>536.98360000000002</v>
      </c>
      <c r="M514" s="39">
        <v>43.027700000000003</v>
      </c>
      <c r="N514" s="39">
        <v>38.2639</v>
      </c>
      <c r="O514" s="39">
        <v>117.408</v>
      </c>
      <c r="P514" s="39">
        <v>42.372</v>
      </c>
      <c r="Q514" s="39">
        <v>25.35</v>
      </c>
      <c r="R514" s="39">
        <v>132.8048</v>
      </c>
      <c r="S514" s="39">
        <v>47.425199999999997</v>
      </c>
      <c r="T514" s="39">
        <v>26.884399999999999</v>
      </c>
      <c r="U514" s="39">
        <v>17.5716</v>
      </c>
      <c r="V514" s="39">
        <v>52.6997</v>
      </c>
      <c r="W514" s="39">
        <v>49.594099999999997</v>
      </c>
      <c r="X514" s="39">
        <v>98.478200000000001</v>
      </c>
      <c r="Y514" s="39">
        <v>44.219499999999996</v>
      </c>
      <c r="Z514" s="39">
        <v>38.344000000000001</v>
      </c>
      <c r="AA514" s="39">
        <v>47.115699999999997</v>
      </c>
      <c r="AB514" s="39">
        <v>142.47399999999999</v>
      </c>
      <c r="AC514" s="39">
        <v>63.287599999999998</v>
      </c>
      <c r="AD514" s="39">
        <v>23.200700000000001</v>
      </c>
      <c r="AE514" s="39">
        <v>49.94</v>
      </c>
      <c r="AF514" s="39">
        <v>77.947400000000002</v>
      </c>
      <c r="AG514" s="39">
        <v>16.7456</v>
      </c>
      <c r="AH514" s="39">
        <v>184.0051</v>
      </c>
      <c r="AI514" s="39">
        <v>23.976099999999999</v>
      </c>
      <c r="AJ514" s="39">
        <v>8.8641000000000005</v>
      </c>
      <c r="AK514" s="39">
        <v>6.2610999999999999</v>
      </c>
      <c r="AL514" s="39">
        <v>20.068899999999999</v>
      </c>
      <c r="AM514" s="39">
        <v>351.75189999999998</v>
      </c>
      <c r="AN514" s="39">
        <v>865.93700000000001</v>
      </c>
      <c r="AO514" s="39">
        <v>289.38139999999999</v>
      </c>
      <c r="AP514" s="39">
        <v>182.61959999999999</v>
      </c>
      <c r="AQ514" s="39">
        <v>216.37889999999999</v>
      </c>
      <c r="AR514" s="39">
        <v>50.786799999999999</v>
      </c>
      <c r="AS514" s="39">
        <v>82.115799999999993</v>
      </c>
      <c r="AT514" s="39">
        <v>30.424700000000001</v>
      </c>
      <c r="AU514" s="39">
        <v>70.432199999999995</v>
      </c>
      <c r="AV514" s="39">
        <v>54.645200000000003</v>
      </c>
      <c r="AW514" s="39">
        <v>70.942999999999998</v>
      </c>
      <c r="AX514" s="39">
        <v>12.6159</v>
      </c>
      <c r="AY514" s="39">
        <v>78.695999999999998</v>
      </c>
    </row>
    <row r="515" spans="1:51" x14ac:dyDescent="0.25">
      <c r="A515" s="43">
        <v>43136</v>
      </c>
      <c r="B515" s="39">
        <v>5078.7290000000003</v>
      </c>
      <c r="C515" s="39">
        <v>74.519400000000005</v>
      </c>
      <c r="D515" s="39">
        <v>43.765799999999999</v>
      </c>
      <c r="E515" s="39">
        <v>286.51949999999999</v>
      </c>
      <c r="F515" s="39">
        <v>381.87090000000001</v>
      </c>
      <c r="G515" s="39">
        <v>50.667299999999997</v>
      </c>
      <c r="H515" s="39">
        <v>109.3031</v>
      </c>
      <c r="I515" s="39">
        <v>31.8857</v>
      </c>
      <c r="J515" s="39">
        <v>47.4602</v>
      </c>
      <c r="K515" s="39">
        <v>37.125300000000003</v>
      </c>
      <c r="L515" s="39">
        <v>524.02390000000003</v>
      </c>
      <c r="M515" s="39">
        <v>44.671599999999998</v>
      </c>
      <c r="N515" s="39">
        <v>39.074599999999997</v>
      </c>
      <c r="O515" s="39">
        <v>118.0415</v>
      </c>
      <c r="P515" s="39">
        <v>43.454099999999997</v>
      </c>
      <c r="Q515" s="39">
        <v>26.2393</v>
      </c>
      <c r="R515" s="39">
        <v>130.87729999999999</v>
      </c>
      <c r="S515" s="39">
        <v>47.330100000000002</v>
      </c>
      <c r="T515" s="39">
        <v>26.953399999999998</v>
      </c>
      <c r="U515" s="39">
        <v>17.5108</v>
      </c>
      <c r="V515" s="39">
        <v>51.964300000000001</v>
      </c>
      <c r="W515" s="39">
        <v>49.290599999999998</v>
      </c>
      <c r="X515" s="39">
        <v>96.353800000000007</v>
      </c>
      <c r="Y515" s="39">
        <v>46.031700000000001</v>
      </c>
      <c r="Z515" s="39">
        <v>38.0749</v>
      </c>
      <c r="AA515" s="39">
        <v>49.471400000000003</v>
      </c>
      <c r="AB515" s="39">
        <v>147.17689999999999</v>
      </c>
      <c r="AC515" s="39">
        <v>61.267800000000001</v>
      </c>
      <c r="AD515" s="39">
        <v>22.961200000000002</v>
      </c>
      <c r="AE515" s="39">
        <v>48.79</v>
      </c>
      <c r="AF515" s="39">
        <v>74.153099999999995</v>
      </c>
      <c r="AG515" s="39">
        <v>16.6983</v>
      </c>
      <c r="AH515" s="39">
        <v>189.62360000000001</v>
      </c>
      <c r="AI515" s="39">
        <v>24.256900000000002</v>
      </c>
      <c r="AJ515" s="39">
        <v>8.9845000000000006</v>
      </c>
      <c r="AK515" s="39">
        <v>6.2443</v>
      </c>
      <c r="AL515" s="39">
        <v>20.308499999999999</v>
      </c>
      <c r="AM515" s="39">
        <v>356.90789999999998</v>
      </c>
      <c r="AN515" s="39">
        <v>850.47379999999998</v>
      </c>
      <c r="AO515" s="39">
        <v>284.79469999999998</v>
      </c>
      <c r="AP515" s="39">
        <v>190.67009999999999</v>
      </c>
      <c r="AQ515" s="39">
        <v>220.61699999999999</v>
      </c>
      <c r="AR515" s="39">
        <v>51.8949</v>
      </c>
      <c r="AS515" s="39">
        <v>81.7744</v>
      </c>
      <c r="AT515" s="39">
        <v>31.277200000000001</v>
      </c>
      <c r="AU515" s="39">
        <v>73.422600000000003</v>
      </c>
      <c r="AV515" s="39">
        <v>54.645200000000003</v>
      </c>
      <c r="AW515" s="39">
        <v>73.866100000000003</v>
      </c>
      <c r="AX515" s="39">
        <v>12.818</v>
      </c>
      <c r="AY515" s="39">
        <v>80.113900000000001</v>
      </c>
    </row>
    <row r="516" spans="1:51" x14ac:dyDescent="0.25">
      <c r="A516" s="43">
        <v>43137</v>
      </c>
      <c r="B516" s="39">
        <v>4918.0879999999997</v>
      </c>
      <c r="C516" s="39">
        <v>67.117800000000003</v>
      </c>
      <c r="D516" s="39">
        <v>41.738100000000003</v>
      </c>
      <c r="E516" s="39">
        <v>277.42360000000002</v>
      </c>
      <c r="F516" s="39">
        <v>366.92809999999997</v>
      </c>
      <c r="G516" s="39">
        <v>48.965899999999998</v>
      </c>
      <c r="H516" s="39">
        <v>102.9987</v>
      </c>
      <c r="I516" s="39">
        <v>30.540099999999999</v>
      </c>
      <c r="J516" s="39">
        <v>42.733899999999998</v>
      </c>
      <c r="K516" s="39">
        <v>34.894500000000001</v>
      </c>
      <c r="L516" s="39">
        <v>507.11989999999997</v>
      </c>
      <c r="M516" s="39">
        <v>42.4559</v>
      </c>
      <c r="N516" s="39">
        <v>36.966900000000003</v>
      </c>
      <c r="O516" s="39">
        <v>114.9796</v>
      </c>
      <c r="P516" s="39">
        <v>40.579700000000003</v>
      </c>
      <c r="Q516" s="39">
        <v>24.3643</v>
      </c>
      <c r="R516" s="39">
        <v>123.2637</v>
      </c>
      <c r="S516" s="39">
        <v>45.8095</v>
      </c>
      <c r="T516" s="39">
        <v>25.042999999999999</v>
      </c>
      <c r="U516" s="39">
        <v>16.416399999999999</v>
      </c>
      <c r="V516" s="39">
        <v>48.369300000000003</v>
      </c>
      <c r="W516" s="39">
        <v>47.4696</v>
      </c>
      <c r="X516" s="39">
        <v>93.285200000000003</v>
      </c>
      <c r="Y516" s="39">
        <v>42.165599999999998</v>
      </c>
      <c r="Z516" s="39">
        <v>35.854999999999997</v>
      </c>
      <c r="AA516" s="39">
        <v>44.567599999999999</v>
      </c>
      <c r="AB516" s="39">
        <v>140.39240000000001</v>
      </c>
      <c r="AC516" s="39">
        <v>60.614899999999999</v>
      </c>
      <c r="AD516" s="39">
        <v>21.910799999999998</v>
      </c>
      <c r="AE516" s="39">
        <v>46</v>
      </c>
      <c r="AF516" s="39">
        <v>69.781499999999994</v>
      </c>
      <c r="AG516" s="39">
        <v>15.8232</v>
      </c>
      <c r="AH516" s="39">
        <v>182.80109999999999</v>
      </c>
      <c r="AI516" s="39">
        <v>23.911300000000001</v>
      </c>
      <c r="AJ516" s="39">
        <v>8.9845000000000006</v>
      </c>
      <c r="AK516" s="39">
        <v>6.1768000000000001</v>
      </c>
      <c r="AL516" s="39">
        <v>19.722899999999999</v>
      </c>
      <c r="AM516" s="39">
        <v>344.30439999999999</v>
      </c>
      <c r="AN516" s="39">
        <v>849.31410000000005</v>
      </c>
      <c r="AO516" s="39">
        <v>284.79469999999998</v>
      </c>
      <c r="AP516" s="39">
        <v>177.3938</v>
      </c>
      <c r="AQ516" s="39">
        <v>214.02440000000001</v>
      </c>
      <c r="AR516" s="39">
        <v>49.045499999999997</v>
      </c>
      <c r="AS516" s="39">
        <v>80.408699999999996</v>
      </c>
      <c r="AT516" s="39">
        <v>28.932700000000001</v>
      </c>
      <c r="AU516" s="39">
        <v>68.622200000000007</v>
      </c>
      <c r="AV516" s="39">
        <v>51.527000000000001</v>
      </c>
      <c r="AW516" s="39">
        <v>69.757999999999996</v>
      </c>
      <c r="AX516" s="39">
        <v>12.332800000000001</v>
      </c>
      <c r="AY516" s="39">
        <v>76.332700000000003</v>
      </c>
    </row>
    <row r="517" spans="1:51" x14ac:dyDescent="0.25">
      <c r="A517" s="43">
        <v>43138</v>
      </c>
      <c r="B517" s="39">
        <v>4528.1558000000005</v>
      </c>
      <c r="C517" s="39">
        <v>67.333299999999994</v>
      </c>
      <c r="D517" s="39">
        <v>41.400100000000002</v>
      </c>
      <c r="E517" s="39">
        <v>278.72300000000001</v>
      </c>
      <c r="F517" s="39">
        <v>355.30590000000001</v>
      </c>
      <c r="G517" s="39">
        <v>51.066000000000003</v>
      </c>
      <c r="H517" s="39">
        <v>103.38209999999999</v>
      </c>
      <c r="I517" s="39">
        <v>31.1251</v>
      </c>
      <c r="J517" s="39">
        <v>44.506300000000003</v>
      </c>
      <c r="K517" s="39">
        <v>35.194099999999999</v>
      </c>
      <c r="L517" s="39">
        <v>484.95690000000002</v>
      </c>
      <c r="M517" s="39">
        <v>43.7425</v>
      </c>
      <c r="N517" s="39">
        <v>36.048099999999998</v>
      </c>
      <c r="O517" s="39">
        <v>115.6131</v>
      </c>
      <c r="P517" s="39">
        <v>41.323700000000002</v>
      </c>
      <c r="Q517" s="39">
        <v>22.939299999999999</v>
      </c>
      <c r="R517" s="39">
        <v>111.21680000000001</v>
      </c>
      <c r="S517" s="39">
        <v>44.573999999999998</v>
      </c>
      <c r="T517" s="39">
        <v>25.042999999999999</v>
      </c>
      <c r="U517" s="39">
        <v>16.517700000000001</v>
      </c>
      <c r="V517" s="39">
        <v>49.921700000000001</v>
      </c>
      <c r="W517" s="39">
        <v>47.044600000000003</v>
      </c>
      <c r="X517" s="39">
        <v>93.662899999999993</v>
      </c>
      <c r="Y517" s="39">
        <v>41.054000000000002</v>
      </c>
      <c r="Z517" s="39">
        <v>35.653100000000002</v>
      </c>
      <c r="AA517" s="39">
        <v>44.567599999999999</v>
      </c>
      <c r="AB517" s="39">
        <v>141.4718</v>
      </c>
      <c r="AC517" s="39">
        <v>61.981900000000003</v>
      </c>
      <c r="AD517" s="39">
        <v>22.537299999999998</v>
      </c>
      <c r="AE517" s="39">
        <v>46.06</v>
      </c>
      <c r="AF517" s="39">
        <v>72.421000000000006</v>
      </c>
      <c r="AG517" s="39">
        <v>16.154299999999999</v>
      </c>
      <c r="AH517" s="39">
        <v>180.59389999999999</v>
      </c>
      <c r="AI517" s="39">
        <v>23.004100000000001</v>
      </c>
      <c r="AJ517" s="39">
        <v>8.9995999999999992</v>
      </c>
      <c r="AK517" s="39">
        <v>6.1599000000000004</v>
      </c>
      <c r="AL517" s="39">
        <v>19.030899999999999</v>
      </c>
      <c r="AM517" s="39">
        <v>312.03179999999998</v>
      </c>
      <c r="AN517" s="39">
        <v>852.4067</v>
      </c>
      <c r="AO517" s="39">
        <v>283.79399999999998</v>
      </c>
      <c r="AP517" s="39">
        <v>173.8629</v>
      </c>
      <c r="AQ517" s="39">
        <v>217.55619999999999</v>
      </c>
      <c r="AR517" s="39">
        <v>46.064300000000003</v>
      </c>
      <c r="AS517" s="39">
        <v>80.9208</v>
      </c>
      <c r="AT517" s="39">
        <v>28.7196</v>
      </c>
      <c r="AU517" s="39">
        <v>65.474400000000003</v>
      </c>
      <c r="AV517" s="39">
        <v>51.604999999999997</v>
      </c>
      <c r="AW517" s="39">
        <v>68.730999999999995</v>
      </c>
      <c r="AX517" s="39">
        <v>12.474299999999999</v>
      </c>
      <c r="AY517" s="39">
        <v>75.466200000000001</v>
      </c>
    </row>
    <row r="518" spans="1:51" x14ac:dyDescent="0.25">
      <c r="A518" s="43">
        <v>43139</v>
      </c>
      <c r="B518" s="39">
        <v>4496.5767999999998</v>
      </c>
      <c r="C518" s="39">
        <v>67.836399999999998</v>
      </c>
      <c r="D518" s="39">
        <v>41.780299999999997</v>
      </c>
      <c r="E518" s="39">
        <v>281.3218</v>
      </c>
      <c r="F518" s="39">
        <v>357.29829999999998</v>
      </c>
      <c r="G518" s="39">
        <v>50.879899999999999</v>
      </c>
      <c r="H518" s="39">
        <v>102.1468</v>
      </c>
      <c r="I518" s="39">
        <v>30.598600000000001</v>
      </c>
      <c r="J518" s="39">
        <v>42.733899999999998</v>
      </c>
      <c r="K518" s="39">
        <v>35.327300000000001</v>
      </c>
      <c r="L518" s="39">
        <v>472.37279999999998</v>
      </c>
      <c r="M518" s="39">
        <v>42.813299999999998</v>
      </c>
      <c r="N518" s="39">
        <v>36.264299999999999</v>
      </c>
      <c r="O518" s="39">
        <v>115.9298</v>
      </c>
      <c r="P518" s="39">
        <v>42.5411</v>
      </c>
      <c r="Q518" s="39">
        <v>23.421399999999998</v>
      </c>
      <c r="R518" s="39">
        <v>112.0842</v>
      </c>
      <c r="S518" s="39">
        <v>45.904499999999999</v>
      </c>
      <c r="T518" s="39">
        <v>24.720700000000001</v>
      </c>
      <c r="U518" s="39">
        <v>17.3689</v>
      </c>
      <c r="V518" s="39">
        <v>51.392400000000002</v>
      </c>
      <c r="W518" s="39">
        <v>47.4696</v>
      </c>
      <c r="X518" s="39">
        <v>94.606999999999999</v>
      </c>
      <c r="Y518" s="39">
        <v>40.691600000000001</v>
      </c>
      <c r="Z518" s="39">
        <v>36.4604</v>
      </c>
      <c r="AA518" s="39">
        <v>42.884900000000002</v>
      </c>
      <c r="AB518" s="39">
        <v>141.4718</v>
      </c>
      <c r="AC518" s="39">
        <v>63.41</v>
      </c>
      <c r="AD518" s="39">
        <v>22.6479</v>
      </c>
      <c r="AE518" s="39">
        <v>46.5</v>
      </c>
      <c r="AF518" s="39">
        <v>79.679599999999994</v>
      </c>
      <c r="AG518" s="39">
        <v>16.863900000000001</v>
      </c>
      <c r="AH518" s="39">
        <v>174.7747</v>
      </c>
      <c r="AI518" s="39">
        <v>21.9025</v>
      </c>
      <c r="AJ518" s="39">
        <v>8.5782000000000007</v>
      </c>
      <c r="AK518" s="39">
        <v>6.1599000000000004</v>
      </c>
      <c r="AL518" s="39">
        <v>17.886399999999998</v>
      </c>
      <c r="AM518" s="39">
        <v>299.23739999999998</v>
      </c>
      <c r="AN518" s="39">
        <v>883.33309999999994</v>
      </c>
      <c r="AO518" s="39">
        <v>273.78649999999999</v>
      </c>
      <c r="AP518" s="39">
        <v>175.13399999999999</v>
      </c>
      <c r="AQ518" s="39">
        <v>217.79159999999999</v>
      </c>
      <c r="AR518" s="39">
        <v>43.241300000000003</v>
      </c>
      <c r="AS518" s="39">
        <v>81.433000000000007</v>
      </c>
      <c r="AT518" s="39">
        <v>28.8794</v>
      </c>
      <c r="AU518" s="39">
        <v>64.215299999999999</v>
      </c>
      <c r="AV518" s="39">
        <v>52.2286</v>
      </c>
      <c r="AW518" s="39">
        <v>68.257000000000005</v>
      </c>
      <c r="AX518" s="39">
        <v>12.4339</v>
      </c>
      <c r="AY518" s="39">
        <v>74.599699999999999</v>
      </c>
    </row>
    <row r="519" spans="1:51" x14ac:dyDescent="0.25">
      <c r="A519" s="43">
        <v>43140</v>
      </c>
      <c r="B519" s="39">
        <v>4293.3726999999999</v>
      </c>
      <c r="C519" s="39">
        <v>64.243300000000005</v>
      </c>
      <c r="D519" s="39">
        <v>39.4146</v>
      </c>
      <c r="E519" s="39">
        <v>269.62720000000002</v>
      </c>
      <c r="F519" s="39">
        <v>335.38220000000001</v>
      </c>
      <c r="G519" s="39">
        <v>48.806399999999996</v>
      </c>
      <c r="H519" s="39">
        <v>95.161000000000001</v>
      </c>
      <c r="I519" s="39">
        <v>29.486999999999998</v>
      </c>
      <c r="J519" s="39">
        <v>38.480200000000004</v>
      </c>
      <c r="K519" s="39">
        <v>33.296199999999999</v>
      </c>
      <c r="L519" s="39">
        <v>472.185</v>
      </c>
      <c r="M519" s="39">
        <v>38.739199999999997</v>
      </c>
      <c r="N519" s="39">
        <v>33.508000000000003</v>
      </c>
      <c r="O519" s="39">
        <v>111.6009</v>
      </c>
      <c r="P519" s="39">
        <v>40.850200000000001</v>
      </c>
      <c r="Q519" s="39">
        <v>21.7607</v>
      </c>
      <c r="R519" s="39">
        <v>103.12130000000001</v>
      </c>
      <c r="S519" s="39">
        <v>45.049199999999999</v>
      </c>
      <c r="T519" s="39">
        <v>23.339700000000001</v>
      </c>
      <c r="U519" s="39">
        <v>17.3081</v>
      </c>
      <c r="V519" s="39">
        <v>51.065600000000003</v>
      </c>
      <c r="W519" s="39">
        <v>46.134099999999997</v>
      </c>
      <c r="X519" s="39">
        <v>89.0364</v>
      </c>
      <c r="Y519" s="39">
        <v>39.145099999999999</v>
      </c>
      <c r="Z519" s="39">
        <v>35.384099999999997</v>
      </c>
      <c r="AA519" s="39">
        <v>42.259900000000002</v>
      </c>
      <c r="AB519" s="39">
        <v>127.51730000000001</v>
      </c>
      <c r="AC519" s="39">
        <v>62.736699999999999</v>
      </c>
      <c r="AD519" s="39">
        <v>22.260899999999999</v>
      </c>
      <c r="AE519" s="39">
        <v>46.05</v>
      </c>
      <c r="AF519" s="39">
        <v>71.678600000000003</v>
      </c>
      <c r="AG519" s="39">
        <v>16.722000000000001</v>
      </c>
      <c r="AH519" s="39">
        <v>166.34700000000001</v>
      </c>
      <c r="AI519" s="39">
        <v>21.600100000000001</v>
      </c>
      <c r="AJ519" s="39">
        <v>8.5480999999999998</v>
      </c>
      <c r="AK519" s="39">
        <v>5.8560999999999996</v>
      </c>
      <c r="AL519" s="39">
        <v>16.981400000000001</v>
      </c>
      <c r="AM519" s="39">
        <v>270.97500000000002</v>
      </c>
      <c r="AN519" s="39">
        <v>884.49279999999999</v>
      </c>
      <c r="AO519" s="39">
        <v>266.94810000000001</v>
      </c>
      <c r="AP519" s="39">
        <v>169.6258</v>
      </c>
      <c r="AQ519" s="39">
        <v>213.55350000000001</v>
      </c>
      <c r="AR519" s="39">
        <v>39.969900000000003</v>
      </c>
      <c r="AS519" s="39">
        <v>77.165000000000006</v>
      </c>
      <c r="AT519" s="39">
        <v>26.908000000000001</v>
      </c>
      <c r="AU519" s="39">
        <v>58.3919</v>
      </c>
      <c r="AV519" s="39">
        <v>50.357700000000001</v>
      </c>
      <c r="AW519" s="39">
        <v>61.462899999999998</v>
      </c>
      <c r="AX519" s="39">
        <v>11.908200000000001</v>
      </c>
      <c r="AY519" s="39">
        <v>70.030699999999996</v>
      </c>
    </row>
    <row r="520" spans="1:51" x14ac:dyDescent="0.25">
      <c r="A520" s="43">
        <v>43143</v>
      </c>
      <c r="B520" s="39">
        <v>4379.8717999999999</v>
      </c>
      <c r="C520" s="39">
        <v>65.177499999999995</v>
      </c>
      <c r="D520" s="39">
        <v>39.794800000000002</v>
      </c>
      <c r="E520" s="39">
        <v>273.52539999999999</v>
      </c>
      <c r="F520" s="39">
        <v>335.71429999999998</v>
      </c>
      <c r="G520" s="39">
        <v>49.843200000000003</v>
      </c>
      <c r="H520" s="39">
        <v>97.248199999999997</v>
      </c>
      <c r="I520" s="39">
        <v>29.662500000000001</v>
      </c>
      <c r="J520" s="39">
        <v>39.228499999999997</v>
      </c>
      <c r="K520" s="39">
        <v>33.5959</v>
      </c>
      <c r="L520" s="39">
        <v>498.66789999999997</v>
      </c>
      <c r="M520" s="39">
        <v>39.311</v>
      </c>
      <c r="N520" s="39">
        <v>33.7241</v>
      </c>
      <c r="O520" s="39">
        <v>116.14100000000001</v>
      </c>
      <c r="P520" s="39">
        <v>42.101399999999998</v>
      </c>
      <c r="Q520" s="39">
        <v>22.371400000000001</v>
      </c>
      <c r="R520" s="39">
        <v>105.0488</v>
      </c>
      <c r="S520" s="39">
        <v>45.999600000000001</v>
      </c>
      <c r="T520" s="39">
        <v>23.938099999999999</v>
      </c>
      <c r="U520" s="39">
        <v>17.348700000000001</v>
      </c>
      <c r="V520" s="39">
        <v>52.127699999999997</v>
      </c>
      <c r="W520" s="39">
        <v>47.165999999999997</v>
      </c>
      <c r="X520" s="39">
        <v>93.474000000000004</v>
      </c>
      <c r="Y520" s="39">
        <v>39.918300000000002</v>
      </c>
      <c r="Z520" s="39">
        <v>36.729500000000002</v>
      </c>
      <c r="AA520" s="39">
        <v>44.663699999999999</v>
      </c>
      <c r="AB520" s="39">
        <v>130.0615</v>
      </c>
      <c r="AC520" s="39">
        <v>62.859099999999998</v>
      </c>
      <c r="AD520" s="39">
        <v>22.684699999999999</v>
      </c>
      <c r="AE520" s="39">
        <v>46.97</v>
      </c>
      <c r="AF520" s="39">
        <v>75.637799999999999</v>
      </c>
      <c r="AG520" s="39">
        <v>16.6983</v>
      </c>
      <c r="AH520" s="39">
        <v>166.94900000000001</v>
      </c>
      <c r="AI520" s="39">
        <v>21.578499999999998</v>
      </c>
      <c r="AJ520" s="39">
        <v>8.4125999999999994</v>
      </c>
      <c r="AK520" s="39">
        <v>5.8391999999999999</v>
      </c>
      <c r="AL520" s="39">
        <v>16.7685</v>
      </c>
      <c r="AM520" s="39">
        <v>276.89479999999998</v>
      </c>
      <c r="AN520" s="39">
        <v>919.28489999999999</v>
      </c>
      <c r="AO520" s="39">
        <v>269.53339999999997</v>
      </c>
      <c r="AP520" s="39">
        <v>170.33189999999999</v>
      </c>
      <c r="AQ520" s="39">
        <v>212.61170000000001</v>
      </c>
      <c r="AR520" s="39">
        <v>40.576700000000002</v>
      </c>
      <c r="AS520" s="39">
        <v>78.530699999999996</v>
      </c>
      <c r="AT520" s="39">
        <v>28.080200000000001</v>
      </c>
      <c r="AU520" s="39">
        <v>58.863999999999997</v>
      </c>
      <c r="AV520" s="39">
        <v>51.215200000000003</v>
      </c>
      <c r="AW520" s="39">
        <v>62.015900000000002</v>
      </c>
      <c r="AX520" s="39">
        <v>11.989100000000001</v>
      </c>
      <c r="AY520" s="39">
        <v>70.424599999999998</v>
      </c>
    </row>
    <row r="521" spans="1:51" x14ac:dyDescent="0.25">
      <c r="A521" s="43">
        <v>43144</v>
      </c>
      <c r="B521" s="39">
        <v>4493.8307999999997</v>
      </c>
      <c r="C521" s="39">
        <v>65.249399999999994</v>
      </c>
      <c r="D521" s="39">
        <v>40.259500000000003</v>
      </c>
      <c r="E521" s="39">
        <v>275.47449999999998</v>
      </c>
      <c r="F521" s="39">
        <v>336.3784</v>
      </c>
      <c r="G521" s="39">
        <v>49.736800000000002</v>
      </c>
      <c r="H521" s="39">
        <v>96.864800000000002</v>
      </c>
      <c r="I521" s="39">
        <v>29.838000000000001</v>
      </c>
      <c r="J521" s="39">
        <v>39.543599999999998</v>
      </c>
      <c r="K521" s="39">
        <v>33.895600000000002</v>
      </c>
      <c r="L521" s="39">
        <v>504.11470000000003</v>
      </c>
      <c r="M521" s="39">
        <v>39.168100000000003</v>
      </c>
      <c r="N521" s="39">
        <v>35.129300000000001</v>
      </c>
      <c r="O521" s="39">
        <v>117.408</v>
      </c>
      <c r="P521" s="39">
        <v>42.439599999999999</v>
      </c>
      <c r="Q521" s="39">
        <v>22.9071</v>
      </c>
      <c r="R521" s="39">
        <v>106.87990000000001</v>
      </c>
      <c r="S521" s="39">
        <v>46.0946</v>
      </c>
      <c r="T521" s="39">
        <v>24.375499999999999</v>
      </c>
      <c r="U521" s="39">
        <v>17.105499999999999</v>
      </c>
      <c r="V521" s="39">
        <v>52.045999999999999</v>
      </c>
      <c r="W521" s="39">
        <v>47.408799999999999</v>
      </c>
      <c r="X521" s="39">
        <v>95.504000000000005</v>
      </c>
      <c r="Y521" s="39">
        <v>41.537300000000002</v>
      </c>
      <c r="Z521" s="39">
        <v>36.729500000000002</v>
      </c>
      <c r="AA521" s="39">
        <v>44.327199999999998</v>
      </c>
      <c r="AB521" s="39">
        <v>131.14089999999999</v>
      </c>
      <c r="AC521" s="39">
        <v>63.389600000000002</v>
      </c>
      <c r="AD521" s="39">
        <v>22.4268</v>
      </c>
      <c r="AE521" s="39">
        <v>46.58</v>
      </c>
      <c r="AF521" s="39">
        <v>74.235600000000005</v>
      </c>
      <c r="AG521" s="39">
        <v>16.485399999999998</v>
      </c>
      <c r="AH521" s="39">
        <v>168.3536</v>
      </c>
      <c r="AI521" s="39">
        <v>21.578499999999998</v>
      </c>
      <c r="AJ521" s="39">
        <v>8.3825000000000003</v>
      </c>
      <c r="AK521" s="39">
        <v>5.8391999999999999</v>
      </c>
      <c r="AL521" s="39">
        <v>16.8749</v>
      </c>
      <c r="AM521" s="39">
        <v>288.54349999999999</v>
      </c>
      <c r="AN521" s="39">
        <v>918.89829999999995</v>
      </c>
      <c r="AO521" s="39">
        <v>274.53710000000001</v>
      </c>
      <c r="AP521" s="39">
        <v>170.47319999999999</v>
      </c>
      <c r="AQ521" s="39">
        <v>211.90539999999999</v>
      </c>
      <c r="AR521" s="39">
        <v>40.893300000000004</v>
      </c>
      <c r="AS521" s="39">
        <v>78.36</v>
      </c>
      <c r="AT521" s="39">
        <v>27.440799999999999</v>
      </c>
      <c r="AU521" s="39">
        <v>59.965800000000002</v>
      </c>
      <c r="AV521" s="39">
        <v>51.449100000000001</v>
      </c>
      <c r="AW521" s="39">
        <v>63.358899999999998</v>
      </c>
      <c r="AX521" s="39">
        <v>12.0093</v>
      </c>
      <c r="AY521" s="39">
        <v>70.739699999999999</v>
      </c>
    </row>
    <row r="522" spans="1:51" x14ac:dyDescent="0.25">
      <c r="A522" s="43">
        <v>43145</v>
      </c>
      <c r="B522" s="39">
        <v>4554.2428</v>
      </c>
      <c r="C522" s="39">
        <v>64.530799999999999</v>
      </c>
      <c r="D522" s="39">
        <v>40.048299999999998</v>
      </c>
      <c r="E522" s="39">
        <v>275.47449999999998</v>
      </c>
      <c r="F522" s="39">
        <v>335.38220000000001</v>
      </c>
      <c r="G522" s="39">
        <v>49.79</v>
      </c>
      <c r="H522" s="39">
        <v>97.077799999999996</v>
      </c>
      <c r="I522" s="39">
        <v>29.8965</v>
      </c>
      <c r="J522" s="39">
        <v>40.4101</v>
      </c>
      <c r="K522" s="39">
        <v>33.9955</v>
      </c>
      <c r="L522" s="39">
        <v>503.36340000000001</v>
      </c>
      <c r="M522" s="39">
        <v>39.596899999999998</v>
      </c>
      <c r="N522" s="39">
        <v>36.156199999999998</v>
      </c>
      <c r="O522" s="39">
        <v>117.61920000000001</v>
      </c>
      <c r="P522" s="39">
        <v>41.8309</v>
      </c>
      <c r="Q522" s="39">
        <v>23.796399999999998</v>
      </c>
      <c r="R522" s="39">
        <v>108.22920000000001</v>
      </c>
      <c r="S522" s="39">
        <v>46.664900000000003</v>
      </c>
      <c r="T522" s="39">
        <v>24.467500000000001</v>
      </c>
      <c r="U522" s="39">
        <v>17.125699999999998</v>
      </c>
      <c r="V522" s="39">
        <v>51.310699999999997</v>
      </c>
      <c r="W522" s="39">
        <v>47.530299999999997</v>
      </c>
      <c r="X522" s="39">
        <v>96.825900000000004</v>
      </c>
      <c r="Y522" s="39">
        <v>41.561500000000002</v>
      </c>
      <c r="Z522" s="39">
        <v>37.065800000000003</v>
      </c>
      <c r="AA522" s="39">
        <v>44.615699999999997</v>
      </c>
      <c r="AB522" s="39">
        <v>135.0728</v>
      </c>
      <c r="AC522" s="39">
        <v>63.369199999999999</v>
      </c>
      <c r="AD522" s="39">
        <v>22.2056</v>
      </c>
      <c r="AE522" s="39">
        <v>46.66</v>
      </c>
      <c r="AF522" s="39">
        <v>66.812100000000001</v>
      </c>
      <c r="AG522" s="39">
        <v>16.4145</v>
      </c>
      <c r="AH522" s="39">
        <v>168.9556</v>
      </c>
      <c r="AI522" s="39">
        <v>22.204899999999999</v>
      </c>
      <c r="AJ522" s="39">
        <v>8.2921999999999993</v>
      </c>
      <c r="AK522" s="39">
        <v>5.7717000000000001</v>
      </c>
      <c r="AL522" s="39">
        <v>16.795100000000001</v>
      </c>
      <c r="AM522" s="39">
        <v>290.26220000000001</v>
      </c>
      <c r="AN522" s="39">
        <v>925.85680000000002</v>
      </c>
      <c r="AO522" s="39">
        <v>276.9556</v>
      </c>
      <c r="AP522" s="39">
        <v>174.14529999999999</v>
      </c>
      <c r="AQ522" s="39">
        <v>203.42910000000001</v>
      </c>
      <c r="AR522" s="39">
        <v>42.872</v>
      </c>
      <c r="AS522" s="39">
        <v>78.701499999999996</v>
      </c>
      <c r="AT522" s="39">
        <v>28.133500000000002</v>
      </c>
      <c r="AU522" s="39">
        <v>60.123199999999997</v>
      </c>
      <c r="AV522" s="39">
        <v>51.527000000000001</v>
      </c>
      <c r="AW522" s="39">
        <v>66.360900000000001</v>
      </c>
      <c r="AX522" s="39">
        <v>12.029500000000001</v>
      </c>
      <c r="AY522" s="39">
        <v>70.660899999999998</v>
      </c>
    </row>
    <row r="523" spans="1:51" x14ac:dyDescent="0.25">
      <c r="A523" s="43">
        <v>43153</v>
      </c>
      <c r="B523" s="39">
        <v>4627.0119000000004</v>
      </c>
      <c r="C523" s="39">
        <v>65.680599999999998</v>
      </c>
      <c r="D523" s="39">
        <v>40.724200000000003</v>
      </c>
      <c r="E523" s="39">
        <v>278.07330000000002</v>
      </c>
      <c r="F523" s="39">
        <v>341.35930000000002</v>
      </c>
      <c r="G523" s="39">
        <v>51.039400000000001</v>
      </c>
      <c r="H523" s="39">
        <v>99.676199999999994</v>
      </c>
      <c r="I523" s="39">
        <v>30.540099999999999</v>
      </c>
      <c r="J523" s="39">
        <v>41.985599999999998</v>
      </c>
      <c r="K523" s="39">
        <v>34.361699999999999</v>
      </c>
      <c r="L523" s="39">
        <v>517.26229999999998</v>
      </c>
      <c r="M523" s="39">
        <v>40.168700000000001</v>
      </c>
      <c r="N523" s="39">
        <v>37.561399999999999</v>
      </c>
      <c r="O523" s="39">
        <v>118.99169999999999</v>
      </c>
      <c r="P523" s="39">
        <v>43.251199999999997</v>
      </c>
      <c r="Q523" s="39">
        <v>24.246400000000001</v>
      </c>
      <c r="R523" s="39">
        <v>111.98779999999999</v>
      </c>
      <c r="S523" s="39">
        <v>46.664900000000003</v>
      </c>
      <c r="T523" s="39">
        <v>25.111999999999998</v>
      </c>
      <c r="U523" s="39">
        <v>17.2879</v>
      </c>
      <c r="V523" s="39">
        <v>53.761800000000001</v>
      </c>
      <c r="W523" s="39">
        <v>48.076599999999999</v>
      </c>
      <c r="X523" s="39">
        <v>98.006100000000004</v>
      </c>
      <c r="Y523" s="39">
        <v>44.026200000000003</v>
      </c>
      <c r="Z523" s="39">
        <v>37.402200000000001</v>
      </c>
      <c r="AA523" s="39">
        <v>45.721400000000003</v>
      </c>
      <c r="AB523" s="39">
        <v>140.084</v>
      </c>
      <c r="AC523" s="39">
        <v>68.6126</v>
      </c>
      <c r="AD523" s="39">
        <v>22.4636</v>
      </c>
      <c r="AE523" s="39">
        <v>47.15</v>
      </c>
      <c r="AF523" s="39">
        <v>70.441400000000002</v>
      </c>
      <c r="AG523" s="39">
        <v>16.579999999999998</v>
      </c>
      <c r="AH523" s="39">
        <v>171.5642</v>
      </c>
      <c r="AI523" s="39">
        <v>22.507300000000001</v>
      </c>
      <c r="AJ523" s="39">
        <v>8.3976000000000006</v>
      </c>
      <c r="AK523" s="39">
        <v>5.8223000000000003</v>
      </c>
      <c r="AL523" s="39">
        <v>17.247599999999998</v>
      </c>
      <c r="AM523" s="39">
        <v>294.65429999999998</v>
      </c>
      <c r="AN523" s="39">
        <v>927.78959999999995</v>
      </c>
      <c r="AO523" s="39">
        <v>283.7106</v>
      </c>
      <c r="AP523" s="39">
        <v>180.501</v>
      </c>
      <c r="AQ523" s="39">
        <v>205.07730000000001</v>
      </c>
      <c r="AR523" s="39">
        <v>44.059199999999997</v>
      </c>
      <c r="AS523" s="39">
        <v>80.0672</v>
      </c>
      <c r="AT523" s="39">
        <v>28.346599999999999</v>
      </c>
      <c r="AU523" s="39">
        <v>61.697099999999999</v>
      </c>
      <c r="AV523" s="39">
        <v>52.072699999999998</v>
      </c>
      <c r="AW523" s="39">
        <v>67.703999999999994</v>
      </c>
      <c r="AX523" s="39">
        <v>12.1913</v>
      </c>
      <c r="AY523" s="39">
        <v>72.000100000000003</v>
      </c>
    </row>
    <row r="524" spans="1:51" x14ac:dyDescent="0.25">
      <c r="A524" s="43">
        <v>43154</v>
      </c>
      <c r="B524" s="39">
        <v>4767.0578999999998</v>
      </c>
      <c r="C524" s="39">
        <v>66.399199999999993</v>
      </c>
      <c r="D524" s="39">
        <v>40.935400000000001</v>
      </c>
      <c r="E524" s="39">
        <v>278.07330000000002</v>
      </c>
      <c r="F524" s="39">
        <v>347.66849999999999</v>
      </c>
      <c r="G524" s="39">
        <v>50.826799999999999</v>
      </c>
      <c r="H524" s="39">
        <v>100.6133</v>
      </c>
      <c r="I524" s="39">
        <v>31.008099999999999</v>
      </c>
      <c r="J524" s="39">
        <v>43.0884</v>
      </c>
      <c r="K524" s="39">
        <v>34.361699999999999</v>
      </c>
      <c r="L524" s="39">
        <v>514.44500000000005</v>
      </c>
      <c r="M524" s="39">
        <v>40.740499999999997</v>
      </c>
      <c r="N524" s="39">
        <v>37.723500000000001</v>
      </c>
      <c r="O524" s="39">
        <v>119.3085</v>
      </c>
      <c r="P524" s="39">
        <v>43.555500000000002</v>
      </c>
      <c r="Q524" s="39">
        <v>24.996400000000001</v>
      </c>
      <c r="R524" s="39">
        <v>111.31319999999999</v>
      </c>
      <c r="S524" s="39">
        <v>46.95</v>
      </c>
      <c r="T524" s="39">
        <v>25.365200000000002</v>
      </c>
      <c r="U524" s="39">
        <v>17.3081</v>
      </c>
      <c r="V524" s="39">
        <v>53.598399999999998</v>
      </c>
      <c r="W524" s="39">
        <v>48.380099999999999</v>
      </c>
      <c r="X524" s="39">
        <v>97.9589</v>
      </c>
      <c r="Y524" s="39">
        <v>44.219499999999996</v>
      </c>
      <c r="Z524" s="39">
        <v>37.267600000000002</v>
      </c>
      <c r="AA524" s="39">
        <v>44.471400000000003</v>
      </c>
      <c r="AB524" s="39">
        <v>138.69630000000001</v>
      </c>
      <c r="AC524" s="39">
        <v>72.121700000000004</v>
      </c>
      <c r="AD524" s="39">
        <v>22.4452</v>
      </c>
      <c r="AE524" s="39">
        <v>47.63</v>
      </c>
      <c r="AF524" s="39">
        <v>70.358900000000006</v>
      </c>
      <c r="AG524" s="39">
        <v>16.6037</v>
      </c>
      <c r="AH524" s="39">
        <v>176.38</v>
      </c>
      <c r="AI524" s="39">
        <v>22.680099999999999</v>
      </c>
      <c r="AJ524" s="39">
        <v>8.4276999999999997</v>
      </c>
      <c r="AK524" s="39">
        <v>5.8560999999999996</v>
      </c>
      <c r="AL524" s="39">
        <v>17.5137</v>
      </c>
      <c r="AM524" s="39">
        <v>298.66449999999998</v>
      </c>
      <c r="AN524" s="39">
        <v>900.72910000000002</v>
      </c>
      <c r="AO524" s="39">
        <v>284.1275</v>
      </c>
      <c r="AP524" s="39">
        <v>179.93610000000001</v>
      </c>
      <c r="AQ524" s="39">
        <v>205.54820000000001</v>
      </c>
      <c r="AR524" s="39">
        <v>45.1937</v>
      </c>
      <c r="AS524" s="39">
        <v>79.555099999999996</v>
      </c>
      <c r="AT524" s="39">
        <v>30.0517</v>
      </c>
      <c r="AU524" s="39">
        <v>63.271000000000001</v>
      </c>
      <c r="AV524" s="39">
        <v>51.994799999999998</v>
      </c>
      <c r="AW524" s="39">
        <v>71.022000000000006</v>
      </c>
      <c r="AX524" s="39">
        <v>12.1913</v>
      </c>
      <c r="AY524" s="39">
        <v>73.496799999999993</v>
      </c>
    </row>
    <row r="525" spans="1:51" x14ac:dyDescent="0.25">
      <c r="A525" s="43">
        <v>43157</v>
      </c>
      <c r="B525" s="39">
        <v>4692.9159</v>
      </c>
      <c r="C525" s="39">
        <v>67.548900000000003</v>
      </c>
      <c r="D525" s="39">
        <v>41.4846</v>
      </c>
      <c r="E525" s="39">
        <v>281.3218</v>
      </c>
      <c r="F525" s="39">
        <v>350.65710000000001</v>
      </c>
      <c r="G525" s="39">
        <v>51.331800000000001</v>
      </c>
      <c r="H525" s="39">
        <v>102.18940000000001</v>
      </c>
      <c r="I525" s="39">
        <v>31.183599999999998</v>
      </c>
      <c r="J525" s="39">
        <v>43.994199999999999</v>
      </c>
      <c r="K525" s="39">
        <v>34.927799999999998</v>
      </c>
      <c r="L525" s="39">
        <v>522.33349999999996</v>
      </c>
      <c r="M525" s="39">
        <v>41.026400000000002</v>
      </c>
      <c r="N525" s="39">
        <v>38.209899999999998</v>
      </c>
      <c r="O525" s="39">
        <v>120.3643</v>
      </c>
      <c r="P525" s="39">
        <v>44.705300000000001</v>
      </c>
      <c r="Q525" s="39">
        <v>25.242799999999999</v>
      </c>
      <c r="R525" s="39">
        <v>109.77119999999999</v>
      </c>
      <c r="S525" s="39">
        <v>48.090499999999999</v>
      </c>
      <c r="T525" s="39">
        <v>25.756499999999999</v>
      </c>
      <c r="U525" s="39">
        <v>17.7135</v>
      </c>
      <c r="V525" s="39">
        <v>54.497199999999999</v>
      </c>
      <c r="W525" s="39">
        <v>49.047800000000002</v>
      </c>
      <c r="X525" s="39">
        <v>99.044700000000006</v>
      </c>
      <c r="Y525" s="39">
        <v>44.412799999999997</v>
      </c>
      <c r="Z525" s="39">
        <v>37.402200000000001</v>
      </c>
      <c r="AA525" s="39">
        <v>44.952199999999998</v>
      </c>
      <c r="AB525" s="39">
        <v>142.08860000000001</v>
      </c>
      <c r="AC525" s="39">
        <v>72.733800000000002</v>
      </c>
      <c r="AD525" s="39">
        <v>23.0717</v>
      </c>
      <c r="AE525" s="39">
        <v>48.85</v>
      </c>
      <c r="AF525" s="39">
        <v>75.472899999999996</v>
      </c>
      <c r="AG525" s="39">
        <v>16.982099999999999</v>
      </c>
      <c r="AH525" s="39">
        <v>175.9787</v>
      </c>
      <c r="AI525" s="39">
        <v>22.939299999999999</v>
      </c>
      <c r="AJ525" s="39">
        <v>8.4878999999999998</v>
      </c>
      <c r="AK525" s="39">
        <v>5.9405000000000001</v>
      </c>
      <c r="AL525" s="39">
        <v>17.646799999999999</v>
      </c>
      <c r="AM525" s="39">
        <v>288.16160000000002</v>
      </c>
      <c r="AN525" s="39">
        <v>911.55330000000004</v>
      </c>
      <c r="AO525" s="39">
        <v>287.54680000000002</v>
      </c>
      <c r="AP525" s="39">
        <v>181.77209999999999</v>
      </c>
      <c r="AQ525" s="39">
        <v>212.61170000000001</v>
      </c>
      <c r="AR525" s="39">
        <v>45.272799999999997</v>
      </c>
      <c r="AS525" s="39">
        <v>81.262299999999996</v>
      </c>
      <c r="AT525" s="39">
        <v>30.318100000000001</v>
      </c>
      <c r="AU525" s="39">
        <v>64.923599999999993</v>
      </c>
      <c r="AV525" s="39">
        <v>53.008099999999999</v>
      </c>
      <c r="AW525" s="39">
        <v>71.022000000000006</v>
      </c>
      <c r="AX525" s="39">
        <v>12.3126</v>
      </c>
      <c r="AY525" s="39">
        <v>73.339299999999994</v>
      </c>
    </row>
    <row r="526" spans="1:51" x14ac:dyDescent="0.25">
      <c r="A526" s="43">
        <v>43158</v>
      </c>
      <c r="B526" s="39">
        <v>4517.1718000000001</v>
      </c>
      <c r="C526" s="39">
        <v>66.183599999999998</v>
      </c>
      <c r="D526" s="39">
        <v>40.766399999999997</v>
      </c>
      <c r="E526" s="39">
        <v>278.72300000000001</v>
      </c>
      <c r="F526" s="39">
        <v>341.69139999999999</v>
      </c>
      <c r="G526" s="39">
        <v>50.640700000000002</v>
      </c>
      <c r="H526" s="39">
        <v>100.9115</v>
      </c>
      <c r="I526" s="39">
        <v>30.774100000000001</v>
      </c>
      <c r="J526" s="39">
        <v>42.221899999999998</v>
      </c>
      <c r="K526" s="39">
        <v>34.861199999999997</v>
      </c>
      <c r="L526" s="39">
        <v>507.87119999999999</v>
      </c>
      <c r="M526" s="39">
        <v>40.240200000000002</v>
      </c>
      <c r="N526" s="39">
        <v>38.101799999999997</v>
      </c>
      <c r="O526" s="39">
        <v>118.675</v>
      </c>
      <c r="P526" s="39">
        <v>44.265700000000002</v>
      </c>
      <c r="Q526" s="39">
        <v>24.3643</v>
      </c>
      <c r="R526" s="39">
        <v>105.0488</v>
      </c>
      <c r="S526" s="39">
        <v>47.900399999999998</v>
      </c>
      <c r="T526" s="39">
        <v>25.365200000000002</v>
      </c>
      <c r="U526" s="39">
        <v>17.693200000000001</v>
      </c>
      <c r="V526" s="39">
        <v>55.232500000000002</v>
      </c>
      <c r="W526" s="39">
        <v>48.744300000000003</v>
      </c>
      <c r="X526" s="39">
        <v>95.692800000000005</v>
      </c>
      <c r="Y526" s="39">
        <v>45.935099999999998</v>
      </c>
      <c r="Z526" s="39">
        <v>38.747599999999998</v>
      </c>
      <c r="AA526" s="39">
        <v>43.558</v>
      </c>
      <c r="AB526" s="39">
        <v>142.55109999999999</v>
      </c>
      <c r="AC526" s="39">
        <v>74.631200000000007</v>
      </c>
      <c r="AD526" s="39">
        <v>23.4956</v>
      </c>
      <c r="AE526" s="39">
        <v>50.2</v>
      </c>
      <c r="AF526" s="39">
        <v>79.102199999999996</v>
      </c>
      <c r="AG526" s="39">
        <v>17.1477</v>
      </c>
      <c r="AH526" s="39">
        <v>172.36680000000001</v>
      </c>
      <c r="AI526" s="39">
        <v>21.9025</v>
      </c>
      <c r="AJ526" s="39">
        <v>8.4727999999999994</v>
      </c>
      <c r="AK526" s="39">
        <v>5.9573999999999998</v>
      </c>
      <c r="AL526" s="39">
        <v>17.4605</v>
      </c>
      <c r="AM526" s="39">
        <v>277.08580000000001</v>
      </c>
      <c r="AN526" s="39">
        <v>911.16679999999997</v>
      </c>
      <c r="AO526" s="39">
        <v>286.7962</v>
      </c>
      <c r="AP526" s="39">
        <v>175.55770000000001</v>
      </c>
      <c r="AQ526" s="39">
        <v>211.90539999999999</v>
      </c>
      <c r="AR526" s="39">
        <v>42.054099999999998</v>
      </c>
      <c r="AS526" s="39">
        <v>80.579400000000007</v>
      </c>
      <c r="AT526" s="39">
        <v>29.785299999999999</v>
      </c>
      <c r="AU526" s="39">
        <v>63.271000000000001</v>
      </c>
      <c r="AV526" s="39">
        <v>52.618400000000001</v>
      </c>
      <c r="AW526" s="39">
        <v>68.02</v>
      </c>
      <c r="AX526" s="39">
        <v>12.251899999999999</v>
      </c>
      <c r="AY526" s="39">
        <v>72.630300000000005</v>
      </c>
    </row>
    <row r="527" spans="1:51" x14ac:dyDescent="0.25">
      <c r="A527" s="43">
        <v>43159</v>
      </c>
      <c r="B527" s="39">
        <v>4489.7118</v>
      </c>
      <c r="C527" s="39">
        <v>67.261499999999998</v>
      </c>
      <c r="D527" s="39">
        <v>40.808700000000002</v>
      </c>
      <c r="E527" s="39">
        <v>278.07330000000002</v>
      </c>
      <c r="F527" s="39">
        <v>342.02350000000001</v>
      </c>
      <c r="G527" s="39">
        <v>50.268500000000003</v>
      </c>
      <c r="H527" s="39">
        <v>101.2949</v>
      </c>
      <c r="I527" s="39">
        <v>30.832599999999999</v>
      </c>
      <c r="J527" s="39">
        <v>42.379399999999997</v>
      </c>
      <c r="K527" s="39">
        <v>34.694699999999997</v>
      </c>
      <c r="L527" s="39">
        <v>509.1859</v>
      </c>
      <c r="M527" s="39">
        <v>40.168700000000001</v>
      </c>
      <c r="N527" s="39">
        <v>38.750300000000003</v>
      </c>
      <c r="O527" s="39">
        <v>123.6374</v>
      </c>
      <c r="P527" s="39">
        <v>44.299500000000002</v>
      </c>
      <c r="Q527" s="39">
        <v>24.7821</v>
      </c>
      <c r="R527" s="39">
        <v>105.6271</v>
      </c>
      <c r="S527" s="39">
        <v>47.425199999999997</v>
      </c>
      <c r="T527" s="39">
        <v>25.273099999999999</v>
      </c>
      <c r="U527" s="39">
        <v>17.591899999999999</v>
      </c>
      <c r="V527" s="39">
        <v>54.7423</v>
      </c>
      <c r="W527" s="39">
        <v>48.622900000000001</v>
      </c>
      <c r="X527" s="39">
        <v>95.504000000000005</v>
      </c>
      <c r="Y527" s="39">
        <v>47.094900000000003</v>
      </c>
      <c r="Z527" s="39">
        <v>38.411200000000001</v>
      </c>
      <c r="AA527" s="39">
        <v>47.548400000000001</v>
      </c>
      <c r="AB527" s="39">
        <v>140.31530000000001</v>
      </c>
      <c r="AC527" s="39">
        <v>75.590100000000007</v>
      </c>
      <c r="AD527" s="39">
        <v>23.145399999999999</v>
      </c>
      <c r="AE527" s="39">
        <v>49.88</v>
      </c>
      <c r="AF527" s="39">
        <v>78.359800000000007</v>
      </c>
      <c r="AG527" s="39">
        <v>17.123999999999999</v>
      </c>
      <c r="AH527" s="39">
        <v>170.36019999999999</v>
      </c>
      <c r="AI527" s="39">
        <v>21.686499999999999</v>
      </c>
      <c r="AJ527" s="39">
        <v>8.3674999999999997</v>
      </c>
      <c r="AK527" s="39">
        <v>5.9741999999999997</v>
      </c>
      <c r="AL527" s="39">
        <v>17.061299999999999</v>
      </c>
      <c r="AM527" s="39">
        <v>279.37729999999999</v>
      </c>
      <c r="AN527" s="39">
        <v>896.86329999999998</v>
      </c>
      <c r="AO527" s="39">
        <v>280.54160000000002</v>
      </c>
      <c r="AP527" s="39">
        <v>173.4392</v>
      </c>
      <c r="AQ527" s="39">
        <v>212.14080000000001</v>
      </c>
      <c r="AR527" s="39">
        <v>41.526400000000002</v>
      </c>
      <c r="AS527" s="39">
        <v>80.408699999999996</v>
      </c>
      <c r="AT527" s="39">
        <v>30.105</v>
      </c>
      <c r="AU527" s="39">
        <v>63.743099999999998</v>
      </c>
      <c r="AV527" s="39">
        <v>52.618400000000001</v>
      </c>
      <c r="AW527" s="39">
        <v>68.652000000000001</v>
      </c>
      <c r="AX527" s="39">
        <v>12.1104</v>
      </c>
      <c r="AY527" s="39">
        <v>72.709100000000007</v>
      </c>
    </row>
    <row r="528" spans="1:51" x14ac:dyDescent="0.25">
      <c r="A528" s="43">
        <v>43160</v>
      </c>
      <c r="B528" s="39">
        <v>4449.8948</v>
      </c>
      <c r="C528" s="39">
        <v>66.471000000000004</v>
      </c>
      <c r="D528" s="39">
        <v>41.104399999999998</v>
      </c>
      <c r="E528" s="39">
        <v>278.07330000000002</v>
      </c>
      <c r="F528" s="39">
        <v>346.67230000000001</v>
      </c>
      <c r="G528" s="39">
        <v>50.667299999999997</v>
      </c>
      <c r="H528" s="39">
        <v>101.25230000000001</v>
      </c>
      <c r="I528" s="39">
        <v>30.598600000000001</v>
      </c>
      <c r="J528" s="39">
        <v>43.521599999999999</v>
      </c>
      <c r="K528" s="39">
        <v>34.794600000000003</v>
      </c>
      <c r="L528" s="39">
        <v>515.94749999999999</v>
      </c>
      <c r="M528" s="39">
        <v>40.168700000000001</v>
      </c>
      <c r="N528" s="39">
        <v>39.182699999999997</v>
      </c>
      <c r="O528" s="39">
        <v>123.74290000000001</v>
      </c>
      <c r="P528" s="39">
        <v>45.5169</v>
      </c>
      <c r="Q528" s="39">
        <v>25.0928</v>
      </c>
      <c r="R528" s="39">
        <v>103.21769999999999</v>
      </c>
      <c r="S528" s="39">
        <v>47.995399999999997</v>
      </c>
      <c r="T528" s="39">
        <v>25.388200000000001</v>
      </c>
      <c r="U528" s="39">
        <v>18.037800000000001</v>
      </c>
      <c r="V528" s="39">
        <v>55.069099999999999</v>
      </c>
      <c r="W528" s="39">
        <v>49.958399999999997</v>
      </c>
      <c r="X528" s="39">
        <v>94.418199999999999</v>
      </c>
      <c r="Y528" s="39">
        <v>46.418399999999998</v>
      </c>
      <c r="Z528" s="39">
        <v>39.689399999999999</v>
      </c>
      <c r="AA528" s="39">
        <v>48.125300000000003</v>
      </c>
      <c r="AB528" s="39">
        <v>145.8663</v>
      </c>
      <c r="AC528" s="39">
        <v>75.590100000000007</v>
      </c>
      <c r="AD528" s="39">
        <v>23.348099999999999</v>
      </c>
      <c r="AE528" s="39">
        <v>50.72</v>
      </c>
      <c r="AF528" s="39">
        <v>80.504400000000004</v>
      </c>
      <c r="AG528" s="39">
        <v>17.667999999999999</v>
      </c>
      <c r="AH528" s="39">
        <v>170.5609</v>
      </c>
      <c r="AI528" s="39">
        <v>21.600100000000001</v>
      </c>
      <c r="AJ528" s="39">
        <v>8.3374000000000006</v>
      </c>
      <c r="AK528" s="39">
        <v>6.0754999999999999</v>
      </c>
      <c r="AL528" s="39">
        <v>17.007999999999999</v>
      </c>
      <c r="AM528" s="39">
        <v>280.71409999999997</v>
      </c>
      <c r="AN528" s="39">
        <v>900.34249999999997</v>
      </c>
      <c r="AO528" s="39">
        <v>282.95999999999998</v>
      </c>
      <c r="AP528" s="39">
        <v>173.8629</v>
      </c>
      <c r="AQ528" s="39">
        <v>211.66990000000001</v>
      </c>
      <c r="AR528" s="39">
        <v>41.130699999999997</v>
      </c>
      <c r="AS528" s="39">
        <v>80.9208</v>
      </c>
      <c r="AT528" s="39">
        <v>29.785299999999999</v>
      </c>
      <c r="AU528" s="39">
        <v>62.956200000000003</v>
      </c>
      <c r="AV528" s="39">
        <v>53.241999999999997</v>
      </c>
      <c r="AW528" s="39">
        <v>66.2029</v>
      </c>
      <c r="AX528" s="39">
        <v>12.1104</v>
      </c>
      <c r="AY528" s="39">
        <v>72.472800000000007</v>
      </c>
    </row>
    <row r="529" spans="1:51" x14ac:dyDescent="0.25">
      <c r="A529" s="43">
        <v>43161</v>
      </c>
      <c r="B529" s="39">
        <v>4432.0457999999999</v>
      </c>
      <c r="C529" s="39">
        <v>65.824299999999994</v>
      </c>
      <c r="D529" s="39">
        <v>41.315600000000003</v>
      </c>
      <c r="E529" s="39">
        <v>276.12419999999997</v>
      </c>
      <c r="F529" s="39">
        <v>343.0197</v>
      </c>
      <c r="G529" s="39">
        <v>51.012799999999999</v>
      </c>
      <c r="H529" s="39">
        <v>100.1874</v>
      </c>
      <c r="I529" s="39">
        <v>29.838000000000001</v>
      </c>
      <c r="J529" s="39">
        <v>42.576300000000003</v>
      </c>
      <c r="K529" s="39">
        <v>34.794600000000003</v>
      </c>
      <c r="L529" s="39">
        <v>521.01869999999997</v>
      </c>
      <c r="M529" s="39">
        <v>40.5261</v>
      </c>
      <c r="N529" s="39">
        <v>40.155500000000004</v>
      </c>
      <c r="O529" s="39">
        <v>126.0658</v>
      </c>
      <c r="P529" s="39">
        <v>44.434800000000003</v>
      </c>
      <c r="Q529" s="39">
        <v>24.225000000000001</v>
      </c>
      <c r="R529" s="39">
        <v>102.1576</v>
      </c>
      <c r="S529" s="39">
        <v>47.710299999999997</v>
      </c>
      <c r="T529" s="39">
        <v>25.135000000000002</v>
      </c>
      <c r="U529" s="39">
        <v>18.4634</v>
      </c>
      <c r="V529" s="39">
        <v>54.006900000000002</v>
      </c>
      <c r="W529" s="39">
        <v>50.5047</v>
      </c>
      <c r="X529" s="39">
        <v>95.834500000000006</v>
      </c>
      <c r="Y529" s="39">
        <v>46.3459</v>
      </c>
      <c r="Z529" s="39">
        <v>38.814799999999998</v>
      </c>
      <c r="AA529" s="39">
        <v>47.692599999999999</v>
      </c>
      <c r="AB529" s="39">
        <v>143.47630000000001</v>
      </c>
      <c r="AC529" s="39">
        <v>74.671999999999997</v>
      </c>
      <c r="AD529" s="39">
        <v>23.182300000000001</v>
      </c>
      <c r="AE529" s="39">
        <v>50.07</v>
      </c>
      <c r="AF529" s="39">
        <v>76.627700000000004</v>
      </c>
      <c r="AG529" s="39">
        <v>17.667999999999999</v>
      </c>
      <c r="AH529" s="39">
        <v>169.15629999999999</v>
      </c>
      <c r="AI529" s="39">
        <v>20.7577</v>
      </c>
      <c r="AJ529" s="39">
        <v>8.3374000000000006</v>
      </c>
      <c r="AK529" s="39">
        <v>6.2274000000000003</v>
      </c>
      <c r="AL529" s="39">
        <v>16.848299999999998</v>
      </c>
      <c r="AM529" s="39">
        <v>282.62369999999999</v>
      </c>
      <c r="AN529" s="39">
        <v>906.52779999999996</v>
      </c>
      <c r="AO529" s="39">
        <v>292.05009999999999</v>
      </c>
      <c r="AP529" s="39">
        <v>170.89689999999999</v>
      </c>
      <c r="AQ529" s="39">
        <v>210.25720000000001</v>
      </c>
      <c r="AR529" s="39">
        <v>39.758800000000001</v>
      </c>
      <c r="AS529" s="39">
        <v>80.237899999999996</v>
      </c>
      <c r="AT529" s="39">
        <v>27.920300000000001</v>
      </c>
      <c r="AU529" s="39">
        <v>62.326599999999999</v>
      </c>
      <c r="AV529" s="39">
        <v>53.475900000000003</v>
      </c>
      <c r="AW529" s="39">
        <v>66.044899999999998</v>
      </c>
      <c r="AX529" s="39">
        <v>12.029500000000001</v>
      </c>
      <c r="AY529" s="39">
        <v>72.000100000000003</v>
      </c>
    </row>
    <row r="530" spans="1:51" x14ac:dyDescent="0.25">
      <c r="A530" s="43">
        <v>43164</v>
      </c>
      <c r="B530" s="39">
        <v>4418.3158000000003</v>
      </c>
      <c r="C530" s="39">
        <v>64.818200000000004</v>
      </c>
      <c r="D530" s="39">
        <v>41.442399999999999</v>
      </c>
      <c r="E530" s="39">
        <v>276.77390000000003</v>
      </c>
      <c r="F530" s="39">
        <v>344.34789999999998</v>
      </c>
      <c r="G530" s="39">
        <v>52.474899999999998</v>
      </c>
      <c r="H530" s="39">
        <v>100.8689</v>
      </c>
      <c r="I530" s="39">
        <v>30.013500000000001</v>
      </c>
      <c r="J530" s="39">
        <v>41.434100000000001</v>
      </c>
      <c r="K530" s="39">
        <v>35.0276</v>
      </c>
      <c r="L530" s="39">
        <v>512.94240000000002</v>
      </c>
      <c r="M530" s="39">
        <v>40.311700000000002</v>
      </c>
      <c r="N530" s="39">
        <v>38.804400000000001</v>
      </c>
      <c r="O530" s="39">
        <v>127.6495</v>
      </c>
      <c r="P530" s="39">
        <v>44.468600000000002</v>
      </c>
      <c r="Q530" s="39">
        <v>22.4786</v>
      </c>
      <c r="R530" s="39">
        <v>102.8322</v>
      </c>
      <c r="S530" s="39">
        <v>47.900399999999998</v>
      </c>
      <c r="T530" s="39">
        <v>25.135000000000002</v>
      </c>
      <c r="U530" s="39">
        <v>18.220199999999998</v>
      </c>
      <c r="V530" s="39">
        <v>54.252099999999999</v>
      </c>
      <c r="W530" s="39">
        <v>50.808199999999999</v>
      </c>
      <c r="X530" s="39">
        <v>94.418199999999999</v>
      </c>
      <c r="Y530" s="39">
        <v>46.515000000000001</v>
      </c>
      <c r="Z530" s="39">
        <v>39.689399999999999</v>
      </c>
      <c r="AA530" s="39">
        <v>46.971400000000003</v>
      </c>
      <c r="AB530" s="39">
        <v>141.78020000000001</v>
      </c>
      <c r="AC530" s="39">
        <v>75.712500000000006</v>
      </c>
      <c r="AD530" s="39">
        <v>23.2376</v>
      </c>
      <c r="AE530" s="39">
        <v>50.47</v>
      </c>
      <c r="AF530" s="39">
        <v>72.585899999999995</v>
      </c>
      <c r="AG530" s="39">
        <v>17.809899999999999</v>
      </c>
      <c r="AH530" s="39">
        <v>169.15629999999999</v>
      </c>
      <c r="AI530" s="39">
        <v>20.541699999999999</v>
      </c>
      <c r="AJ530" s="39">
        <v>8.4578000000000007</v>
      </c>
      <c r="AK530" s="39">
        <v>6.2949000000000002</v>
      </c>
      <c r="AL530" s="39">
        <v>17.007999999999999</v>
      </c>
      <c r="AM530" s="39">
        <v>283.76949999999999</v>
      </c>
      <c r="AN530" s="39">
        <v>909.23389999999995</v>
      </c>
      <c r="AO530" s="39">
        <v>293.46780000000001</v>
      </c>
      <c r="AP530" s="39">
        <v>170.47319999999999</v>
      </c>
      <c r="AQ530" s="39">
        <v>210.25720000000001</v>
      </c>
      <c r="AR530" s="39">
        <v>38.2286</v>
      </c>
      <c r="AS530" s="39">
        <v>80.0672</v>
      </c>
      <c r="AT530" s="39">
        <v>27.334199999999999</v>
      </c>
      <c r="AU530" s="39">
        <v>63.0349</v>
      </c>
      <c r="AV530" s="39">
        <v>53.553800000000003</v>
      </c>
      <c r="AW530" s="39">
        <v>64.148899999999998</v>
      </c>
      <c r="AX530" s="39">
        <v>12.0093</v>
      </c>
      <c r="AY530" s="39">
        <v>71.842600000000004</v>
      </c>
    </row>
    <row r="531" spans="1:51" x14ac:dyDescent="0.25">
      <c r="A531" s="43">
        <v>43165</v>
      </c>
      <c r="B531" s="39">
        <v>4622.8928999999998</v>
      </c>
      <c r="C531" s="39">
        <v>66.902199999999993</v>
      </c>
      <c r="D531" s="39">
        <v>42.752000000000002</v>
      </c>
      <c r="E531" s="39">
        <v>280.0224</v>
      </c>
      <c r="F531" s="39">
        <v>348.33260000000001</v>
      </c>
      <c r="G531" s="39">
        <v>52.341999999999999</v>
      </c>
      <c r="H531" s="39">
        <v>101.9764</v>
      </c>
      <c r="I531" s="39">
        <v>30.130500000000001</v>
      </c>
      <c r="J531" s="39">
        <v>43.403399999999998</v>
      </c>
      <c r="K531" s="39">
        <v>37.125300000000003</v>
      </c>
      <c r="L531" s="39">
        <v>524.96299999999997</v>
      </c>
      <c r="M531" s="39">
        <v>41.3123</v>
      </c>
      <c r="N531" s="39">
        <v>39.398899999999998</v>
      </c>
      <c r="O531" s="39">
        <v>127.6495</v>
      </c>
      <c r="P531" s="39">
        <v>44.908200000000001</v>
      </c>
      <c r="Q531" s="39">
        <v>23.517800000000001</v>
      </c>
      <c r="R531" s="39">
        <v>108.42189999999999</v>
      </c>
      <c r="S531" s="39">
        <v>48.660699999999999</v>
      </c>
      <c r="T531" s="39">
        <v>25.779499999999999</v>
      </c>
      <c r="U531" s="39">
        <v>18.341799999999999</v>
      </c>
      <c r="V531" s="39">
        <v>54.905700000000003</v>
      </c>
      <c r="W531" s="39">
        <v>52.325800000000001</v>
      </c>
      <c r="X531" s="39">
        <v>95.362399999999994</v>
      </c>
      <c r="Y531" s="39">
        <v>51.178600000000003</v>
      </c>
      <c r="Z531" s="39">
        <v>39.958399999999997</v>
      </c>
      <c r="AA531" s="39">
        <v>47.115699999999997</v>
      </c>
      <c r="AB531" s="39">
        <v>142.8595</v>
      </c>
      <c r="AC531" s="39">
        <v>75.896100000000004</v>
      </c>
      <c r="AD531" s="39">
        <v>23.329699999999999</v>
      </c>
      <c r="AE531" s="39">
        <v>50.98</v>
      </c>
      <c r="AF531" s="39">
        <v>74.565600000000003</v>
      </c>
      <c r="AG531" s="39">
        <v>17.715299999999999</v>
      </c>
      <c r="AH531" s="39">
        <v>170.5609</v>
      </c>
      <c r="AI531" s="39">
        <v>20.822500000000002</v>
      </c>
      <c r="AJ531" s="39">
        <v>8.5029000000000003</v>
      </c>
      <c r="AK531" s="39">
        <v>6.4467999999999996</v>
      </c>
      <c r="AL531" s="39">
        <v>17.221</v>
      </c>
      <c r="AM531" s="39">
        <v>296.94580000000002</v>
      </c>
      <c r="AN531" s="39">
        <v>919.28489999999999</v>
      </c>
      <c r="AO531" s="39">
        <v>292.5505</v>
      </c>
      <c r="AP531" s="39">
        <v>173.8629</v>
      </c>
      <c r="AQ531" s="39">
        <v>212.37629999999999</v>
      </c>
      <c r="AR531" s="39">
        <v>40.787700000000001</v>
      </c>
      <c r="AS531" s="39">
        <v>81.433000000000007</v>
      </c>
      <c r="AT531" s="39">
        <v>28.453199999999999</v>
      </c>
      <c r="AU531" s="39">
        <v>66.418800000000005</v>
      </c>
      <c r="AV531" s="39">
        <v>53.943600000000004</v>
      </c>
      <c r="AW531" s="39">
        <v>70.073999999999998</v>
      </c>
      <c r="AX531" s="39">
        <v>12.130599999999999</v>
      </c>
      <c r="AY531" s="39">
        <v>73.024199999999993</v>
      </c>
    </row>
    <row r="532" spans="1:51" x14ac:dyDescent="0.25">
      <c r="A532" s="43">
        <v>43166</v>
      </c>
      <c r="B532" s="39">
        <v>4517.1718000000001</v>
      </c>
      <c r="C532" s="39">
        <v>66.039900000000003</v>
      </c>
      <c r="D532" s="39">
        <v>43.047699999999999</v>
      </c>
      <c r="E532" s="39">
        <v>280.0224</v>
      </c>
      <c r="F532" s="39">
        <v>345.34410000000003</v>
      </c>
      <c r="G532" s="39">
        <v>51.278700000000001</v>
      </c>
      <c r="H532" s="39">
        <v>100.1448</v>
      </c>
      <c r="I532" s="39">
        <v>30.306100000000001</v>
      </c>
      <c r="J532" s="39">
        <v>42.103700000000003</v>
      </c>
      <c r="K532" s="39">
        <v>36.159700000000001</v>
      </c>
      <c r="L532" s="39">
        <v>516.1354</v>
      </c>
      <c r="M532" s="39">
        <v>40.311700000000002</v>
      </c>
      <c r="N532" s="39">
        <v>38.2639</v>
      </c>
      <c r="O532" s="39">
        <v>124.6932</v>
      </c>
      <c r="P532" s="39">
        <v>43.521700000000003</v>
      </c>
      <c r="Q532" s="39">
        <v>22.714300000000001</v>
      </c>
      <c r="R532" s="39">
        <v>106.5908</v>
      </c>
      <c r="S532" s="39">
        <v>48.660699999999999</v>
      </c>
      <c r="T532" s="39">
        <v>25.388200000000001</v>
      </c>
      <c r="U532" s="39">
        <v>17.794599999999999</v>
      </c>
      <c r="V532" s="39">
        <v>53.925199999999997</v>
      </c>
      <c r="W532" s="39">
        <v>51.354500000000002</v>
      </c>
      <c r="X532" s="39">
        <v>95.456800000000001</v>
      </c>
      <c r="Y532" s="39">
        <v>49.463000000000001</v>
      </c>
      <c r="Z532" s="39">
        <v>39.218499999999999</v>
      </c>
      <c r="AA532" s="39">
        <v>46.394500000000001</v>
      </c>
      <c r="AB532" s="39">
        <v>139.15889999999999</v>
      </c>
      <c r="AC532" s="39">
        <v>75.651300000000006</v>
      </c>
      <c r="AD532" s="39">
        <v>23.385000000000002</v>
      </c>
      <c r="AE532" s="39">
        <v>51.47</v>
      </c>
      <c r="AF532" s="39">
        <v>72.090999999999994</v>
      </c>
      <c r="AG532" s="39">
        <v>17.4315</v>
      </c>
      <c r="AH532" s="39">
        <v>169.75819999999999</v>
      </c>
      <c r="AI532" s="39">
        <v>20.347300000000001</v>
      </c>
      <c r="AJ532" s="39">
        <v>8.6082999999999998</v>
      </c>
      <c r="AK532" s="39">
        <v>6.4298999999999999</v>
      </c>
      <c r="AL532" s="39">
        <v>17.141100000000002</v>
      </c>
      <c r="AM532" s="39">
        <v>294.2724</v>
      </c>
      <c r="AN532" s="39">
        <v>928.56280000000004</v>
      </c>
      <c r="AO532" s="39">
        <v>299.88920000000002</v>
      </c>
      <c r="AP532" s="39">
        <v>173.2979</v>
      </c>
      <c r="AQ532" s="39">
        <v>211.19900000000001</v>
      </c>
      <c r="AR532" s="39">
        <v>38.861800000000002</v>
      </c>
      <c r="AS532" s="39">
        <v>80.579400000000007</v>
      </c>
      <c r="AT532" s="39">
        <v>27.6539</v>
      </c>
      <c r="AU532" s="39">
        <v>65.081000000000003</v>
      </c>
      <c r="AV532" s="39">
        <v>53.32</v>
      </c>
      <c r="AW532" s="39">
        <v>67.466999999999999</v>
      </c>
      <c r="AX532" s="39">
        <v>12.029500000000001</v>
      </c>
      <c r="AY532" s="39">
        <v>72.157700000000006</v>
      </c>
    </row>
    <row r="533" spans="1:51" x14ac:dyDescent="0.25">
      <c r="A533" s="43">
        <v>43167</v>
      </c>
      <c r="B533" s="39">
        <v>4618.7739000000001</v>
      </c>
      <c r="C533" s="39">
        <v>66.039900000000003</v>
      </c>
      <c r="D533" s="39">
        <v>43.005400000000002</v>
      </c>
      <c r="E533" s="39">
        <v>280.6721</v>
      </c>
      <c r="F533" s="39">
        <v>346.34030000000001</v>
      </c>
      <c r="G533" s="39">
        <v>51.225499999999997</v>
      </c>
      <c r="H533" s="39">
        <v>101.9764</v>
      </c>
      <c r="I533" s="39">
        <v>30.540099999999999</v>
      </c>
      <c r="J533" s="39">
        <v>42.497599999999998</v>
      </c>
      <c r="K533" s="39">
        <v>36.292900000000003</v>
      </c>
      <c r="L533" s="39">
        <v>527.40470000000005</v>
      </c>
      <c r="M533" s="39">
        <v>40.5261</v>
      </c>
      <c r="N533" s="39">
        <v>38.696300000000001</v>
      </c>
      <c r="O533" s="39">
        <v>125.1155</v>
      </c>
      <c r="P533" s="39">
        <v>43.961300000000001</v>
      </c>
      <c r="Q533" s="39">
        <v>22.8536</v>
      </c>
      <c r="R533" s="39">
        <v>110.7349</v>
      </c>
      <c r="S533" s="39">
        <v>48.660699999999999</v>
      </c>
      <c r="T533" s="39">
        <v>25.825600000000001</v>
      </c>
      <c r="U533" s="39">
        <v>17.835100000000001</v>
      </c>
      <c r="V533" s="39">
        <v>54.333799999999997</v>
      </c>
      <c r="W533" s="39">
        <v>51.5366</v>
      </c>
      <c r="X533" s="39">
        <v>99.705600000000004</v>
      </c>
      <c r="Y533" s="39">
        <v>49.390500000000003</v>
      </c>
      <c r="Z533" s="39">
        <v>38.814799999999998</v>
      </c>
      <c r="AA533" s="39">
        <v>46.1541</v>
      </c>
      <c r="AB533" s="39">
        <v>140.00700000000001</v>
      </c>
      <c r="AC533" s="39">
        <v>79.874600000000001</v>
      </c>
      <c r="AD533" s="39">
        <v>23.587700000000002</v>
      </c>
      <c r="AE533" s="39">
        <v>52.9</v>
      </c>
      <c r="AF533" s="39">
        <v>73.988200000000006</v>
      </c>
      <c r="AG533" s="39">
        <v>17.644400000000001</v>
      </c>
      <c r="AH533" s="39">
        <v>170.36019999999999</v>
      </c>
      <c r="AI533" s="39">
        <v>20.260899999999999</v>
      </c>
      <c r="AJ533" s="39">
        <v>8.6533999999999995</v>
      </c>
      <c r="AK533" s="39">
        <v>6.6154999999999999</v>
      </c>
      <c r="AL533" s="39">
        <v>17.1677</v>
      </c>
      <c r="AM533" s="39">
        <v>296.75490000000002</v>
      </c>
      <c r="AN533" s="39">
        <v>928.17619999999999</v>
      </c>
      <c r="AO533" s="39">
        <v>298.80509999999998</v>
      </c>
      <c r="AP533" s="39">
        <v>178.38249999999999</v>
      </c>
      <c r="AQ533" s="39">
        <v>210.49270000000001</v>
      </c>
      <c r="AR533" s="39">
        <v>39.2575</v>
      </c>
      <c r="AS533" s="39">
        <v>81.091499999999996</v>
      </c>
      <c r="AT533" s="39">
        <v>27.7605</v>
      </c>
      <c r="AU533" s="39">
        <v>65.789199999999994</v>
      </c>
      <c r="AV533" s="39">
        <v>53.631799999999998</v>
      </c>
      <c r="AW533" s="39">
        <v>67.150999999999996</v>
      </c>
      <c r="AX533" s="39">
        <v>12.090199999999999</v>
      </c>
      <c r="AY533" s="39">
        <v>72.709100000000007</v>
      </c>
    </row>
    <row r="534" spans="1:51" x14ac:dyDescent="0.25">
      <c r="A534" s="43">
        <v>43168</v>
      </c>
      <c r="B534" s="39">
        <v>4594.0598</v>
      </c>
      <c r="C534" s="39">
        <v>65.752399999999994</v>
      </c>
      <c r="D534" s="39">
        <v>43.132199999999997</v>
      </c>
      <c r="E534" s="39">
        <v>281.3218</v>
      </c>
      <c r="F534" s="39">
        <v>347.3365</v>
      </c>
      <c r="G534" s="39">
        <v>51.517899999999997</v>
      </c>
      <c r="H534" s="39">
        <v>102.4024</v>
      </c>
      <c r="I534" s="39">
        <v>30.891100000000002</v>
      </c>
      <c r="J534" s="39">
        <v>42.655099999999997</v>
      </c>
      <c r="K534" s="39">
        <v>36.5593</v>
      </c>
      <c r="L534" s="39">
        <v>535.29319999999996</v>
      </c>
      <c r="M534" s="39">
        <v>40.311700000000002</v>
      </c>
      <c r="N534" s="39">
        <v>38.696300000000001</v>
      </c>
      <c r="O534" s="39">
        <v>128.28299999999999</v>
      </c>
      <c r="P534" s="39">
        <v>44.806800000000003</v>
      </c>
      <c r="Q534" s="39">
        <v>22.360700000000001</v>
      </c>
      <c r="R534" s="39">
        <v>110.44580000000001</v>
      </c>
      <c r="S534" s="39">
        <v>48.945799999999998</v>
      </c>
      <c r="T534" s="39">
        <v>26.009699999999999</v>
      </c>
      <c r="U534" s="39">
        <v>18.5444</v>
      </c>
      <c r="V534" s="39">
        <v>56.294699999999999</v>
      </c>
      <c r="W534" s="39">
        <v>52.507899999999999</v>
      </c>
      <c r="X534" s="39">
        <v>99.375200000000007</v>
      </c>
      <c r="Y534" s="39">
        <v>49.752899999999997</v>
      </c>
      <c r="Z534" s="39">
        <v>39.0839</v>
      </c>
      <c r="AA534" s="39">
        <v>47.933</v>
      </c>
      <c r="AB534" s="39">
        <v>141.00919999999999</v>
      </c>
      <c r="AC534" s="39">
        <v>78.446399999999997</v>
      </c>
      <c r="AD534" s="39">
        <v>24.0853</v>
      </c>
      <c r="AE534" s="39">
        <v>52.97</v>
      </c>
      <c r="AF534" s="39">
        <v>73.905699999999996</v>
      </c>
      <c r="AG534" s="39">
        <v>18.188400000000001</v>
      </c>
      <c r="AH534" s="39">
        <v>170.76150000000001</v>
      </c>
      <c r="AI534" s="39">
        <v>19.656099999999999</v>
      </c>
      <c r="AJ534" s="39">
        <v>8.6233000000000004</v>
      </c>
      <c r="AK534" s="39">
        <v>6.6154999999999999</v>
      </c>
      <c r="AL534" s="39">
        <v>17.007999999999999</v>
      </c>
      <c r="AM534" s="39">
        <v>291.21699999999998</v>
      </c>
      <c r="AN534" s="39">
        <v>934.74810000000002</v>
      </c>
      <c r="AO534" s="39">
        <v>302.47449999999998</v>
      </c>
      <c r="AP534" s="39">
        <v>179.79480000000001</v>
      </c>
      <c r="AQ534" s="39">
        <v>211.19900000000001</v>
      </c>
      <c r="AR534" s="39">
        <v>38.782600000000002</v>
      </c>
      <c r="AS534" s="39">
        <v>81.945099999999996</v>
      </c>
      <c r="AT534" s="39">
        <v>27.280899999999999</v>
      </c>
      <c r="AU534" s="39">
        <v>65.946600000000004</v>
      </c>
      <c r="AV534" s="39">
        <v>54.021500000000003</v>
      </c>
      <c r="AW534" s="39">
        <v>66.044899999999998</v>
      </c>
      <c r="AX534" s="39">
        <v>12.211499999999999</v>
      </c>
      <c r="AY534" s="39">
        <v>72.787899999999993</v>
      </c>
    </row>
    <row r="535" spans="1:51" x14ac:dyDescent="0.25">
      <c r="A535" s="43">
        <v>43171</v>
      </c>
      <c r="B535" s="39">
        <v>4478.7277999999997</v>
      </c>
      <c r="C535" s="39">
        <v>65.393100000000004</v>
      </c>
      <c r="D535" s="39">
        <v>43.005400000000002</v>
      </c>
      <c r="E535" s="39">
        <v>282.62130000000002</v>
      </c>
      <c r="F535" s="39">
        <v>344.68</v>
      </c>
      <c r="G535" s="39">
        <v>51.1723</v>
      </c>
      <c r="H535" s="39">
        <v>104.5322</v>
      </c>
      <c r="I535" s="39">
        <v>30.832599999999999</v>
      </c>
      <c r="J535" s="39">
        <v>44.703200000000002</v>
      </c>
      <c r="K535" s="39">
        <v>36.7258</v>
      </c>
      <c r="L535" s="39">
        <v>535.29319999999996</v>
      </c>
      <c r="M535" s="39">
        <v>40.5976</v>
      </c>
      <c r="N535" s="39">
        <v>37.993699999999997</v>
      </c>
      <c r="O535" s="39">
        <v>127.4383</v>
      </c>
      <c r="P535" s="39">
        <v>45.8889</v>
      </c>
      <c r="Q535" s="39">
        <v>22.9178</v>
      </c>
      <c r="R535" s="39">
        <v>105.1452</v>
      </c>
      <c r="S535" s="39">
        <v>50.751600000000003</v>
      </c>
      <c r="T535" s="39">
        <v>26.815300000000001</v>
      </c>
      <c r="U535" s="39">
        <v>18.828199999999999</v>
      </c>
      <c r="V535" s="39">
        <v>59.2361</v>
      </c>
      <c r="W535" s="39">
        <v>54.996699999999997</v>
      </c>
      <c r="X535" s="39">
        <v>100.1777</v>
      </c>
      <c r="Y535" s="39">
        <v>50.067100000000003</v>
      </c>
      <c r="Z535" s="39">
        <v>39.420299999999997</v>
      </c>
      <c r="AA535" s="39">
        <v>51.923400000000001</v>
      </c>
      <c r="AB535" s="39">
        <v>145.17240000000001</v>
      </c>
      <c r="AC535" s="39">
        <v>78.854500000000002</v>
      </c>
      <c r="AD535" s="39">
        <v>24.066800000000001</v>
      </c>
      <c r="AE535" s="39">
        <v>52.86</v>
      </c>
      <c r="AF535" s="39">
        <v>75.472899999999996</v>
      </c>
      <c r="AG535" s="39">
        <v>18.448599999999999</v>
      </c>
      <c r="AH535" s="39">
        <v>170.5609</v>
      </c>
      <c r="AI535" s="39">
        <v>19.893699999999999</v>
      </c>
      <c r="AJ535" s="39">
        <v>8.6533999999999995</v>
      </c>
      <c r="AK535" s="39">
        <v>6.5143000000000004</v>
      </c>
      <c r="AL535" s="39">
        <v>17.1677</v>
      </c>
      <c r="AM535" s="39">
        <v>278.23160000000001</v>
      </c>
      <c r="AN535" s="39">
        <v>934.74810000000002</v>
      </c>
      <c r="AO535" s="39">
        <v>309.72989999999999</v>
      </c>
      <c r="AP535" s="39">
        <v>180.21850000000001</v>
      </c>
      <c r="AQ535" s="39">
        <v>212.37629999999999</v>
      </c>
      <c r="AR535" s="39">
        <v>39.5214</v>
      </c>
      <c r="AS535" s="39">
        <v>83.4816</v>
      </c>
      <c r="AT535" s="39">
        <v>27.440799999999999</v>
      </c>
      <c r="AU535" s="39">
        <v>64.766199999999998</v>
      </c>
      <c r="AV535" s="39">
        <v>54.723100000000002</v>
      </c>
      <c r="AW535" s="39">
        <v>68.888999999999996</v>
      </c>
      <c r="AX535" s="39">
        <v>12.2317</v>
      </c>
      <c r="AY535" s="39">
        <v>72.709100000000007</v>
      </c>
    </row>
    <row r="536" spans="1:51" x14ac:dyDescent="0.25">
      <c r="A536" s="43">
        <v>43172</v>
      </c>
      <c r="B536" s="39">
        <v>4459.5057999999999</v>
      </c>
      <c r="C536" s="39">
        <v>64.890100000000004</v>
      </c>
      <c r="D536" s="39">
        <v>42.456200000000003</v>
      </c>
      <c r="E536" s="39">
        <v>280.0224</v>
      </c>
      <c r="F536" s="39">
        <v>343.68380000000002</v>
      </c>
      <c r="G536" s="39">
        <v>50.109000000000002</v>
      </c>
      <c r="H536" s="39">
        <v>103.5099</v>
      </c>
      <c r="I536" s="39">
        <v>30.891100000000002</v>
      </c>
      <c r="J536" s="39">
        <v>46.239199999999997</v>
      </c>
      <c r="K536" s="39">
        <v>36.292900000000003</v>
      </c>
      <c r="L536" s="39">
        <v>526.27769999999998</v>
      </c>
      <c r="M536" s="39">
        <v>40.097299999999997</v>
      </c>
      <c r="N536" s="39">
        <v>39.020600000000002</v>
      </c>
      <c r="O536" s="39">
        <v>126.38249999999999</v>
      </c>
      <c r="P536" s="39">
        <v>46.024099999999997</v>
      </c>
      <c r="Q536" s="39">
        <v>22.9178</v>
      </c>
      <c r="R536" s="39">
        <v>103.98869999999999</v>
      </c>
      <c r="S536" s="39">
        <v>50.751600000000003</v>
      </c>
      <c r="T536" s="39">
        <v>26.6081</v>
      </c>
      <c r="U536" s="39">
        <v>18.5242</v>
      </c>
      <c r="V536" s="39">
        <v>59.2361</v>
      </c>
      <c r="W536" s="39">
        <v>57.121299999999998</v>
      </c>
      <c r="X536" s="39">
        <v>98.619799999999998</v>
      </c>
      <c r="Y536" s="39">
        <v>49.0764</v>
      </c>
      <c r="Z536" s="39">
        <v>38.882100000000001</v>
      </c>
      <c r="AA536" s="39">
        <v>50.913800000000002</v>
      </c>
      <c r="AB536" s="39">
        <v>141.00919999999999</v>
      </c>
      <c r="AC536" s="39">
        <v>77.467100000000002</v>
      </c>
      <c r="AD536" s="39">
        <v>24.011600000000001</v>
      </c>
      <c r="AE536" s="39">
        <v>51.85</v>
      </c>
      <c r="AF536" s="39">
        <v>71.431200000000004</v>
      </c>
      <c r="AG536" s="39">
        <v>18.566800000000001</v>
      </c>
      <c r="AH536" s="39">
        <v>169.75819999999999</v>
      </c>
      <c r="AI536" s="39">
        <v>19.936900000000001</v>
      </c>
      <c r="AJ536" s="39">
        <v>8.5931999999999995</v>
      </c>
      <c r="AK536" s="39">
        <v>6.4130000000000003</v>
      </c>
      <c r="AL536" s="39">
        <v>16.954799999999999</v>
      </c>
      <c r="AM536" s="39">
        <v>277.46769999999998</v>
      </c>
      <c r="AN536" s="39">
        <v>934.74810000000002</v>
      </c>
      <c r="AO536" s="39">
        <v>307.89519999999999</v>
      </c>
      <c r="AP536" s="39">
        <v>177.95869999999999</v>
      </c>
      <c r="AQ536" s="39">
        <v>210.96360000000001</v>
      </c>
      <c r="AR536" s="39">
        <v>38.9146</v>
      </c>
      <c r="AS536" s="39">
        <v>85.188800000000001</v>
      </c>
      <c r="AT536" s="39">
        <v>27.280899999999999</v>
      </c>
      <c r="AU536" s="39">
        <v>64.451400000000007</v>
      </c>
      <c r="AV536" s="39">
        <v>54.411299999999997</v>
      </c>
      <c r="AW536" s="39">
        <v>70.153000000000006</v>
      </c>
      <c r="AX536" s="39">
        <v>12.251899999999999</v>
      </c>
      <c r="AY536" s="39">
        <v>72.472800000000007</v>
      </c>
    </row>
    <row r="537" spans="1:51" x14ac:dyDescent="0.25">
      <c r="A537" s="43">
        <v>43173</v>
      </c>
      <c r="B537" s="39">
        <v>4489.7118</v>
      </c>
      <c r="C537" s="39">
        <v>65.033799999999999</v>
      </c>
      <c r="D537" s="39">
        <v>42.160499999999999</v>
      </c>
      <c r="E537" s="39">
        <v>278.72300000000001</v>
      </c>
      <c r="F537" s="39">
        <v>341.35930000000002</v>
      </c>
      <c r="G537" s="39">
        <v>50.241900000000001</v>
      </c>
      <c r="H537" s="39">
        <v>102.61539999999999</v>
      </c>
      <c r="I537" s="39">
        <v>30.364599999999999</v>
      </c>
      <c r="J537" s="39">
        <v>49.311399999999999</v>
      </c>
      <c r="K537" s="39">
        <v>36.192999999999998</v>
      </c>
      <c r="L537" s="39">
        <v>537.35929999999996</v>
      </c>
      <c r="M537" s="39">
        <v>40.025799999999997</v>
      </c>
      <c r="N537" s="39">
        <v>38.642299999999999</v>
      </c>
      <c r="O537" s="39">
        <v>125.53789999999999</v>
      </c>
      <c r="P537" s="39">
        <v>45.821199999999997</v>
      </c>
      <c r="Q537" s="39">
        <v>23.367799999999999</v>
      </c>
      <c r="R537" s="39">
        <v>104.1814</v>
      </c>
      <c r="S537" s="39">
        <v>50.371400000000001</v>
      </c>
      <c r="T537" s="39">
        <v>27.5288</v>
      </c>
      <c r="U537" s="39">
        <v>18.1188</v>
      </c>
      <c r="V537" s="39">
        <v>57.601999999999997</v>
      </c>
      <c r="W537" s="39">
        <v>55.360900000000001</v>
      </c>
      <c r="X537" s="39">
        <v>98.100499999999997</v>
      </c>
      <c r="Y537" s="39">
        <v>47.360700000000001</v>
      </c>
      <c r="Z537" s="39">
        <v>38.747599999999998</v>
      </c>
      <c r="AA537" s="39">
        <v>50.577199999999998</v>
      </c>
      <c r="AB537" s="39">
        <v>144.32429999999999</v>
      </c>
      <c r="AC537" s="39">
        <v>77.059100000000001</v>
      </c>
      <c r="AD537" s="39">
        <v>23.348099999999999</v>
      </c>
      <c r="AE537" s="39">
        <v>52.09</v>
      </c>
      <c r="AF537" s="39">
        <v>70.441400000000002</v>
      </c>
      <c r="AG537" s="39">
        <v>18.377600000000001</v>
      </c>
      <c r="AH537" s="39">
        <v>168.15299999999999</v>
      </c>
      <c r="AI537" s="39">
        <v>20.584900000000001</v>
      </c>
      <c r="AJ537" s="39">
        <v>8.5329999999999995</v>
      </c>
      <c r="AK537" s="39">
        <v>6.3285999999999998</v>
      </c>
      <c r="AL537" s="39">
        <v>17.087900000000001</v>
      </c>
      <c r="AM537" s="39">
        <v>278.23160000000001</v>
      </c>
      <c r="AN537" s="39">
        <v>915.41909999999996</v>
      </c>
      <c r="AO537" s="39">
        <v>307.47820000000002</v>
      </c>
      <c r="AP537" s="39">
        <v>173.4392</v>
      </c>
      <c r="AQ537" s="39">
        <v>209.08</v>
      </c>
      <c r="AR537" s="39">
        <v>39.415799999999997</v>
      </c>
      <c r="AS537" s="39">
        <v>83.140199999999993</v>
      </c>
      <c r="AT537" s="39">
        <v>27.4941</v>
      </c>
      <c r="AU537" s="39">
        <v>64.215299999999999</v>
      </c>
      <c r="AV537" s="39">
        <v>54.099499999999999</v>
      </c>
      <c r="AW537" s="39">
        <v>70.784999999999997</v>
      </c>
      <c r="AX537" s="39">
        <v>12.211499999999999</v>
      </c>
      <c r="AY537" s="39">
        <v>71.685000000000002</v>
      </c>
    </row>
    <row r="538" spans="1:51" x14ac:dyDescent="0.25">
      <c r="A538" s="43">
        <v>43174</v>
      </c>
      <c r="B538" s="39">
        <v>4484.2197999999999</v>
      </c>
      <c r="C538" s="39">
        <v>64.027799999999999</v>
      </c>
      <c r="D538" s="39">
        <v>41.949300000000001</v>
      </c>
      <c r="E538" s="39">
        <v>277.42360000000002</v>
      </c>
      <c r="F538" s="39">
        <v>338.7029</v>
      </c>
      <c r="G538" s="39">
        <v>50.109000000000002</v>
      </c>
      <c r="H538" s="39">
        <v>101.5505</v>
      </c>
      <c r="I538" s="39">
        <v>30.130500000000001</v>
      </c>
      <c r="J538" s="39">
        <v>50.217199999999998</v>
      </c>
      <c r="K538" s="39">
        <v>36.492699999999999</v>
      </c>
      <c r="L538" s="39">
        <v>535.66890000000001</v>
      </c>
      <c r="M538" s="39">
        <v>39.882800000000003</v>
      </c>
      <c r="N538" s="39">
        <v>39.236699999999999</v>
      </c>
      <c r="O538" s="39">
        <v>124.6932</v>
      </c>
      <c r="P538" s="39">
        <v>50.420299999999997</v>
      </c>
      <c r="Q538" s="39">
        <v>22.939299999999999</v>
      </c>
      <c r="R538" s="39">
        <v>102.9286</v>
      </c>
      <c r="S538" s="39">
        <v>50.371400000000001</v>
      </c>
      <c r="T538" s="39">
        <v>27.275700000000001</v>
      </c>
      <c r="U538" s="39">
        <v>17.814800000000002</v>
      </c>
      <c r="V538" s="39">
        <v>56.621499999999997</v>
      </c>
      <c r="W538" s="39">
        <v>60.884900000000002</v>
      </c>
      <c r="X538" s="39">
        <v>99.422399999999996</v>
      </c>
      <c r="Y538" s="39">
        <v>47.868200000000002</v>
      </c>
      <c r="Z538" s="39">
        <v>40.362099999999998</v>
      </c>
      <c r="AA538" s="39">
        <v>51.250300000000003</v>
      </c>
      <c r="AB538" s="39">
        <v>145.8663</v>
      </c>
      <c r="AC538" s="39">
        <v>77.956800000000001</v>
      </c>
      <c r="AD538" s="39">
        <v>23.126999999999999</v>
      </c>
      <c r="AE538" s="39">
        <v>50.12</v>
      </c>
      <c r="AF538" s="39">
        <v>69.121600000000001</v>
      </c>
      <c r="AG538" s="39">
        <v>18.401199999999999</v>
      </c>
      <c r="AH538" s="39">
        <v>167.7516</v>
      </c>
      <c r="AI538" s="39">
        <v>20.6065</v>
      </c>
      <c r="AJ538" s="39">
        <v>8.7286999999999999</v>
      </c>
      <c r="AK538" s="39">
        <v>6.3455000000000004</v>
      </c>
      <c r="AL538" s="39">
        <v>17.087900000000001</v>
      </c>
      <c r="AM538" s="39">
        <v>278.61349999999999</v>
      </c>
      <c r="AN538" s="39">
        <v>915.8057</v>
      </c>
      <c r="AO538" s="39">
        <v>306.64429999999999</v>
      </c>
      <c r="AP538" s="39">
        <v>177.1113</v>
      </c>
      <c r="AQ538" s="39">
        <v>207.90270000000001</v>
      </c>
      <c r="AR538" s="39">
        <v>39.099200000000003</v>
      </c>
      <c r="AS538" s="39">
        <v>81.945099999999996</v>
      </c>
      <c r="AT538" s="39">
        <v>27.174399999999999</v>
      </c>
      <c r="AU538" s="39">
        <v>64.136600000000001</v>
      </c>
      <c r="AV538" s="39">
        <v>53.475900000000003</v>
      </c>
      <c r="AW538" s="39">
        <v>72.286000000000001</v>
      </c>
      <c r="AX538" s="39">
        <v>12.211499999999999</v>
      </c>
      <c r="AY538" s="39">
        <v>70.660899999999998</v>
      </c>
    </row>
    <row r="539" spans="1:51" x14ac:dyDescent="0.25">
      <c r="A539" s="43">
        <v>43175</v>
      </c>
      <c r="B539" s="39">
        <v>4480.1008000000002</v>
      </c>
      <c r="C539" s="39">
        <v>63.9559</v>
      </c>
      <c r="D539" s="39">
        <v>41.738100000000003</v>
      </c>
      <c r="E539" s="39">
        <v>277.42360000000002</v>
      </c>
      <c r="F539" s="39">
        <v>338.7029</v>
      </c>
      <c r="G539" s="39">
        <v>50.906500000000001</v>
      </c>
      <c r="H539" s="39">
        <v>100.0596</v>
      </c>
      <c r="I539" s="39">
        <v>30.540099999999999</v>
      </c>
      <c r="J539" s="39">
        <v>49.232599999999998</v>
      </c>
      <c r="K539" s="39">
        <v>36.459400000000002</v>
      </c>
      <c r="L539" s="39">
        <v>525.90210000000002</v>
      </c>
      <c r="M539" s="39">
        <v>39.3825</v>
      </c>
      <c r="N539" s="39">
        <v>39.020600000000002</v>
      </c>
      <c r="O539" s="39">
        <v>125.0099</v>
      </c>
      <c r="P539" s="39">
        <v>53.328499999999998</v>
      </c>
      <c r="Q539" s="39">
        <v>22.671399999999998</v>
      </c>
      <c r="R539" s="39">
        <v>102.63939999999999</v>
      </c>
      <c r="S539" s="39">
        <v>49.706200000000003</v>
      </c>
      <c r="T539" s="39">
        <v>26.585100000000001</v>
      </c>
      <c r="U539" s="39">
        <v>17.956700000000001</v>
      </c>
      <c r="V539" s="39">
        <v>56.621499999999997</v>
      </c>
      <c r="W539" s="39">
        <v>66.955100000000002</v>
      </c>
      <c r="X539" s="39">
        <v>100.5082</v>
      </c>
      <c r="Y539" s="39">
        <v>48.061500000000002</v>
      </c>
      <c r="Z539" s="39">
        <v>40.227499999999999</v>
      </c>
      <c r="AA539" s="39">
        <v>50.481099999999998</v>
      </c>
      <c r="AB539" s="39">
        <v>142.01150000000001</v>
      </c>
      <c r="AC539" s="39">
        <v>80.996700000000004</v>
      </c>
      <c r="AD539" s="39">
        <v>23.200700000000001</v>
      </c>
      <c r="AE539" s="39">
        <v>50.46</v>
      </c>
      <c r="AF539" s="39">
        <v>68.049300000000002</v>
      </c>
      <c r="AG539" s="39">
        <v>18.401199999999999</v>
      </c>
      <c r="AH539" s="39">
        <v>166.7483</v>
      </c>
      <c r="AI539" s="39">
        <v>20.325700000000001</v>
      </c>
      <c r="AJ539" s="39">
        <v>8.7135999999999996</v>
      </c>
      <c r="AK539" s="39">
        <v>6.2443</v>
      </c>
      <c r="AL539" s="39">
        <v>17.087900000000001</v>
      </c>
      <c r="AM539" s="39">
        <v>278.99540000000002</v>
      </c>
      <c r="AN539" s="39">
        <v>910.00699999999995</v>
      </c>
      <c r="AO539" s="39">
        <v>307.14460000000003</v>
      </c>
      <c r="AP539" s="39">
        <v>173.7216</v>
      </c>
      <c r="AQ539" s="39">
        <v>206.72550000000001</v>
      </c>
      <c r="AR539" s="39">
        <v>37.410699999999999</v>
      </c>
      <c r="AS539" s="39">
        <v>81.7744</v>
      </c>
      <c r="AT539" s="39">
        <v>26.535</v>
      </c>
      <c r="AU539" s="39">
        <v>64.6875</v>
      </c>
      <c r="AV539" s="39">
        <v>54.333399999999997</v>
      </c>
      <c r="AW539" s="39">
        <v>68.81</v>
      </c>
      <c r="AX539" s="39">
        <v>12.130599999999999</v>
      </c>
      <c r="AY539" s="39">
        <v>70.5822</v>
      </c>
    </row>
    <row r="540" spans="1:51" x14ac:dyDescent="0.25">
      <c r="A540" s="43">
        <v>43178</v>
      </c>
      <c r="B540" s="39">
        <v>4335.9357</v>
      </c>
      <c r="C540" s="39">
        <v>63.237299999999998</v>
      </c>
      <c r="D540" s="39">
        <v>41.738100000000003</v>
      </c>
      <c r="E540" s="39">
        <v>276.77390000000003</v>
      </c>
      <c r="F540" s="39">
        <v>333.05779999999999</v>
      </c>
      <c r="G540" s="39">
        <v>51.783700000000003</v>
      </c>
      <c r="H540" s="39">
        <v>99.676199999999994</v>
      </c>
      <c r="I540" s="39">
        <v>30.598600000000001</v>
      </c>
      <c r="J540" s="39">
        <v>47.6571</v>
      </c>
      <c r="K540" s="39">
        <v>36.392800000000001</v>
      </c>
      <c r="L540" s="39">
        <v>524.02390000000003</v>
      </c>
      <c r="M540" s="39">
        <v>39.025100000000002</v>
      </c>
      <c r="N540" s="39">
        <v>38.4801</v>
      </c>
      <c r="O540" s="39">
        <v>126.9104</v>
      </c>
      <c r="P540" s="39">
        <v>53.193199999999997</v>
      </c>
      <c r="Q540" s="39">
        <v>21.332100000000001</v>
      </c>
      <c r="R540" s="39">
        <v>99.459100000000007</v>
      </c>
      <c r="S540" s="39">
        <v>49.326000000000001</v>
      </c>
      <c r="T540" s="39">
        <v>26.078700000000001</v>
      </c>
      <c r="U540" s="39">
        <v>17.875599999999999</v>
      </c>
      <c r="V540" s="39">
        <v>55.9679</v>
      </c>
      <c r="W540" s="39">
        <v>69.079700000000003</v>
      </c>
      <c r="X540" s="39">
        <v>99.752799999999993</v>
      </c>
      <c r="Y540" s="39">
        <v>49.0764</v>
      </c>
      <c r="Z540" s="39">
        <v>39.622100000000003</v>
      </c>
      <c r="AA540" s="39">
        <v>49.519500000000001</v>
      </c>
      <c r="AB540" s="39">
        <v>142.01150000000001</v>
      </c>
      <c r="AC540" s="39">
        <v>82.567700000000002</v>
      </c>
      <c r="AD540" s="39">
        <v>23.9194</v>
      </c>
      <c r="AE540" s="39">
        <v>51.14</v>
      </c>
      <c r="AF540" s="39">
        <v>69.039100000000005</v>
      </c>
      <c r="AG540" s="39">
        <v>18.495899999999999</v>
      </c>
      <c r="AH540" s="39">
        <v>166.34700000000001</v>
      </c>
      <c r="AI540" s="39">
        <v>19.699300000000001</v>
      </c>
      <c r="AJ540" s="39">
        <v>8.6986000000000008</v>
      </c>
      <c r="AK540" s="39">
        <v>6.2443</v>
      </c>
      <c r="AL540" s="39">
        <v>17.540400000000002</v>
      </c>
      <c r="AM540" s="39">
        <v>268.68349999999998</v>
      </c>
      <c r="AN540" s="39">
        <v>899.95600000000002</v>
      </c>
      <c r="AO540" s="39">
        <v>311.23099999999999</v>
      </c>
      <c r="AP540" s="39">
        <v>172.16800000000001</v>
      </c>
      <c r="AQ540" s="39">
        <v>206.49</v>
      </c>
      <c r="AR540" s="39">
        <v>35.643099999999997</v>
      </c>
      <c r="AS540" s="39">
        <v>81.091499999999996</v>
      </c>
      <c r="AT540" s="39">
        <v>25.522600000000001</v>
      </c>
      <c r="AU540" s="39">
        <v>63.349699999999999</v>
      </c>
      <c r="AV540" s="39">
        <v>54.723100000000002</v>
      </c>
      <c r="AW540" s="39">
        <v>65.017899999999997</v>
      </c>
      <c r="AX540" s="39">
        <v>11.9689</v>
      </c>
      <c r="AY540" s="39">
        <v>69.558099999999996</v>
      </c>
    </row>
    <row r="541" spans="1:51" x14ac:dyDescent="0.25">
      <c r="A541" s="43">
        <v>43179</v>
      </c>
      <c r="B541" s="39">
        <v>4302.9836999999998</v>
      </c>
      <c r="C541" s="39">
        <v>63.812199999999997</v>
      </c>
      <c r="D541" s="39">
        <v>41.442399999999999</v>
      </c>
      <c r="E541" s="39">
        <v>276.12419999999997</v>
      </c>
      <c r="F541" s="39">
        <v>332.72570000000002</v>
      </c>
      <c r="G541" s="39">
        <v>51.624200000000002</v>
      </c>
      <c r="H541" s="39">
        <v>100.6985</v>
      </c>
      <c r="I541" s="39">
        <v>30.9496</v>
      </c>
      <c r="J541" s="39">
        <v>47.775300000000001</v>
      </c>
      <c r="K541" s="39">
        <v>36.226300000000002</v>
      </c>
      <c r="L541" s="39">
        <v>526.84119999999996</v>
      </c>
      <c r="M541" s="39">
        <v>39.025100000000002</v>
      </c>
      <c r="N541" s="39">
        <v>38.2639</v>
      </c>
      <c r="O541" s="39">
        <v>126.0658</v>
      </c>
      <c r="P541" s="39">
        <v>54.309199999999997</v>
      </c>
      <c r="Q541" s="39">
        <v>21.064299999999999</v>
      </c>
      <c r="R541" s="39">
        <v>99.266300000000001</v>
      </c>
      <c r="S541" s="39">
        <v>48.470599999999997</v>
      </c>
      <c r="T541" s="39">
        <v>26.216899999999999</v>
      </c>
      <c r="U541" s="39">
        <v>17.9162</v>
      </c>
      <c r="V541" s="39">
        <v>56.376399999999997</v>
      </c>
      <c r="W541" s="39">
        <v>66.955100000000002</v>
      </c>
      <c r="X541" s="39">
        <v>98.336600000000004</v>
      </c>
      <c r="Y541" s="39">
        <v>48.303100000000001</v>
      </c>
      <c r="Z541" s="39">
        <v>38.411200000000001</v>
      </c>
      <c r="AA541" s="39">
        <v>50.384900000000002</v>
      </c>
      <c r="AB541" s="39">
        <v>142.01150000000001</v>
      </c>
      <c r="AC541" s="39">
        <v>83.649000000000001</v>
      </c>
      <c r="AD541" s="39">
        <v>23.808800000000002</v>
      </c>
      <c r="AE541" s="39">
        <v>51.64</v>
      </c>
      <c r="AF541" s="39">
        <v>69.698999999999998</v>
      </c>
      <c r="AG541" s="39">
        <v>18.353899999999999</v>
      </c>
      <c r="AH541" s="39">
        <v>166.54769999999999</v>
      </c>
      <c r="AI541" s="39">
        <v>19.807300000000001</v>
      </c>
      <c r="AJ541" s="39">
        <v>8.6986000000000008</v>
      </c>
      <c r="AK541" s="39">
        <v>6.4130000000000003</v>
      </c>
      <c r="AL541" s="39">
        <v>18.179200000000002</v>
      </c>
      <c r="AM541" s="39">
        <v>266.01</v>
      </c>
      <c r="AN541" s="39">
        <v>904.20830000000001</v>
      </c>
      <c r="AO541" s="39">
        <v>307.97859999999997</v>
      </c>
      <c r="AP541" s="39">
        <v>171.46180000000001</v>
      </c>
      <c r="AQ541" s="39">
        <v>206.01910000000001</v>
      </c>
      <c r="AR541" s="39">
        <v>36.065199999999997</v>
      </c>
      <c r="AS541" s="39">
        <v>80.0672</v>
      </c>
      <c r="AT541" s="39">
        <v>25.735700000000001</v>
      </c>
      <c r="AU541" s="39">
        <v>61.854500000000002</v>
      </c>
      <c r="AV541" s="39">
        <v>54.411299999999997</v>
      </c>
      <c r="AW541" s="39">
        <v>65.3339</v>
      </c>
      <c r="AX541" s="39">
        <v>11.989100000000001</v>
      </c>
      <c r="AY541" s="39">
        <v>69.242999999999995</v>
      </c>
    </row>
    <row r="542" spans="1:51" x14ac:dyDescent="0.25">
      <c r="A542" s="43">
        <v>43180</v>
      </c>
      <c r="B542" s="39">
        <v>4346.9197000000004</v>
      </c>
      <c r="C542" s="39">
        <v>63.093600000000002</v>
      </c>
      <c r="D542" s="39">
        <v>40.8932</v>
      </c>
      <c r="E542" s="39">
        <v>276.12419999999997</v>
      </c>
      <c r="F542" s="39">
        <v>333.38990000000001</v>
      </c>
      <c r="G542" s="39">
        <v>51.278700000000001</v>
      </c>
      <c r="H542" s="39">
        <v>99.889200000000002</v>
      </c>
      <c r="I542" s="39">
        <v>31.1251</v>
      </c>
      <c r="J542" s="39">
        <v>46.436199999999999</v>
      </c>
      <c r="K542" s="39">
        <v>36.659199999999998</v>
      </c>
      <c r="L542" s="39">
        <v>522.5213</v>
      </c>
      <c r="M542" s="39">
        <v>38.810699999999997</v>
      </c>
      <c r="N542" s="39">
        <v>38.2639</v>
      </c>
      <c r="O542" s="39">
        <v>125.4323</v>
      </c>
      <c r="P542" s="39">
        <v>54.410600000000002</v>
      </c>
      <c r="Q542" s="39">
        <v>20.453600000000002</v>
      </c>
      <c r="R542" s="39">
        <v>98.591700000000003</v>
      </c>
      <c r="S542" s="39">
        <v>48.5657</v>
      </c>
      <c r="T542" s="39">
        <v>25.7105</v>
      </c>
      <c r="U542" s="39">
        <v>18.037800000000001</v>
      </c>
      <c r="V542" s="39">
        <v>55.477600000000002</v>
      </c>
      <c r="W542" s="39">
        <v>66.165999999999997</v>
      </c>
      <c r="X542" s="39">
        <v>97.864500000000007</v>
      </c>
      <c r="Y542" s="39">
        <v>48.689700000000002</v>
      </c>
      <c r="Z542" s="39">
        <v>37.805799999999998</v>
      </c>
      <c r="AA542" s="39">
        <v>49.856099999999998</v>
      </c>
      <c r="AB542" s="39">
        <v>142.01150000000001</v>
      </c>
      <c r="AC542" s="39">
        <v>81.404700000000005</v>
      </c>
      <c r="AD542" s="39">
        <v>23.587700000000002</v>
      </c>
      <c r="AE542" s="39">
        <v>50.99</v>
      </c>
      <c r="AF542" s="39">
        <v>70.523799999999994</v>
      </c>
      <c r="AG542" s="39">
        <v>17.739000000000001</v>
      </c>
      <c r="AH542" s="39">
        <v>166.34700000000001</v>
      </c>
      <c r="AI542" s="39">
        <v>19.785699999999999</v>
      </c>
      <c r="AJ542" s="39">
        <v>8.6684999999999999</v>
      </c>
      <c r="AK542" s="39">
        <v>6.3455000000000004</v>
      </c>
      <c r="AL542" s="39">
        <v>18.232399999999998</v>
      </c>
      <c r="AM542" s="39">
        <v>267.53769999999997</v>
      </c>
      <c r="AN542" s="39">
        <v>884.49279999999999</v>
      </c>
      <c r="AO542" s="39">
        <v>301.72390000000001</v>
      </c>
      <c r="AP542" s="39">
        <v>170.33189999999999</v>
      </c>
      <c r="AQ542" s="39">
        <v>206.25460000000001</v>
      </c>
      <c r="AR542" s="39">
        <v>35.801400000000001</v>
      </c>
      <c r="AS542" s="39">
        <v>79.725800000000007</v>
      </c>
      <c r="AT542" s="39">
        <v>25.416</v>
      </c>
      <c r="AU542" s="39">
        <v>61.460999999999999</v>
      </c>
      <c r="AV542" s="39">
        <v>54.411299999999997</v>
      </c>
      <c r="AW542" s="39">
        <v>63.990900000000003</v>
      </c>
      <c r="AX542" s="39">
        <v>12.090199999999999</v>
      </c>
      <c r="AY542" s="39">
        <v>69.085400000000007</v>
      </c>
    </row>
    <row r="543" spans="1:51" x14ac:dyDescent="0.25">
      <c r="A543" s="43">
        <v>43181</v>
      </c>
      <c r="B543" s="39">
        <v>4281.0156999999999</v>
      </c>
      <c r="C543" s="39">
        <v>63.237299999999998</v>
      </c>
      <c r="D543" s="39">
        <v>41.0199</v>
      </c>
      <c r="E543" s="39">
        <v>274.82479999999998</v>
      </c>
      <c r="F543" s="39">
        <v>331.7296</v>
      </c>
      <c r="G543" s="39">
        <v>52.209099999999999</v>
      </c>
      <c r="H543" s="39">
        <v>100.3152</v>
      </c>
      <c r="I543" s="39">
        <v>30.774100000000001</v>
      </c>
      <c r="J543" s="39">
        <v>46.9482</v>
      </c>
      <c r="K543" s="39">
        <v>36.659199999999998</v>
      </c>
      <c r="L543" s="39">
        <v>505.99299999999999</v>
      </c>
      <c r="M543" s="39">
        <v>38.6678</v>
      </c>
      <c r="N543" s="39">
        <v>37.020899999999997</v>
      </c>
      <c r="O543" s="39">
        <v>123.0039</v>
      </c>
      <c r="P543" s="39">
        <v>53.734299999999998</v>
      </c>
      <c r="Q543" s="39">
        <v>20.453600000000002</v>
      </c>
      <c r="R543" s="39">
        <v>95.796800000000005</v>
      </c>
      <c r="S543" s="39">
        <v>48.8508</v>
      </c>
      <c r="T543" s="39">
        <v>25.871600000000001</v>
      </c>
      <c r="U543" s="39">
        <v>18.7471</v>
      </c>
      <c r="V543" s="39">
        <v>54.7423</v>
      </c>
      <c r="W543" s="39">
        <v>62.766599999999997</v>
      </c>
      <c r="X543" s="39">
        <v>96.070499999999996</v>
      </c>
      <c r="Y543" s="39">
        <v>50.260399999999997</v>
      </c>
      <c r="Z543" s="39">
        <v>37.536700000000003</v>
      </c>
      <c r="AA543" s="39">
        <v>49.038800000000002</v>
      </c>
      <c r="AB543" s="39">
        <v>142.01150000000001</v>
      </c>
      <c r="AC543" s="39">
        <v>80.323400000000007</v>
      </c>
      <c r="AD543" s="39">
        <v>23.256</v>
      </c>
      <c r="AE543" s="39">
        <v>51.58</v>
      </c>
      <c r="AF543" s="39">
        <v>68.461699999999993</v>
      </c>
      <c r="AG543" s="39">
        <v>17.951899999999998</v>
      </c>
      <c r="AH543" s="39">
        <v>165.5444</v>
      </c>
      <c r="AI543" s="39">
        <v>19.548100000000002</v>
      </c>
      <c r="AJ543" s="39">
        <v>8.5329999999999995</v>
      </c>
      <c r="AK543" s="39">
        <v>6.1936</v>
      </c>
      <c r="AL543" s="39">
        <v>18.2058</v>
      </c>
      <c r="AM543" s="39">
        <v>260.09019999999998</v>
      </c>
      <c r="AN543" s="39">
        <v>885.26599999999996</v>
      </c>
      <c r="AO543" s="39">
        <v>299.80590000000001</v>
      </c>
      <c r="AP543" s="39">
        <v>166.37729999999999</v>
      </c>
      <c r="AQ543" s="39">
        <v>205.31270000000001</v>
      </c>
      <c r="AR543" s="39">
        <v>36.118000000000002</v>
      </c>
      <c r="AS543" s="39">
        <v>80.237899999999996</v>
      </c>
      <c r="AT543" s="39">
        <v>25.1496</v>
      </c>
      <c r="AU543" s="39">
        <v>60.752699999999997</v>
      </c>
      <c r="AV543" s="39">
        <v>55.0349</v>
      </c>
      <c r="AW543" s="39">
        <v>62.410899999999998</v>
      </c>
      <c r="AX543" s="39">
        <v>11.9689</v>
      </c>
      <c r="AY543" s="39">
        <v>68.927899999999994</v>
      </c>
    </row>
    <row r="544" spans="1:51" x14ac:dyDescent="0.25">
      <c r="A544" s="43">
        <v>43182</v>
      </c>
      <c r="B544" s="39">
        <v>4265.9126999999999</v>
      </c>
      <c r="C544" s="39">
        <v>58.925699999999999</v>
      </c>
      <c r="D544" s="39">
        <v>39.499099999999999</v>
      </c>
      <c r="E544" s="39">
        <v>274.17509999999999</v>
      </c>
      <c r="F544" s="39">
        <v>324.42419999999998</v>
      </c>
      <c r="G544" s="39">
        <v>52.368600000000001</v>
      </c>
      <c r="H544" s="39">
        <v>94.649799999999999</v>
      </c>
      <c r="I544" s="39">
        <v>30.071999999999999</v>
      </c>
      <c r="J544" s="39">
        <v>42.261299999999999</v>
      </c>
      <c r="K544" s="39">
        <v>34.261800000000001</v>
      </c>
      <c r="L544" s="39">
        <v>502.23649999999998</v>
      </c>
      <c r="M544" s="39">
        <v>35.737299999999998</v>
      </c>
      <c r="N544" s="39">
        <v>35.129300000000001</v>
      </c>
      <c r="O544" s="39">
        <v>116.66889999999999</v>
      </c>
      <c r="P544" s="39">
        <v>50.251199999999997</v>
      </c>
      <c r="Q544" s="39">
        <v>20.453600000000002</v>
      </c>
      <c r="R544" s="39">
        <v>89.436000000000007</v>
      </c>
      <c r="S544" s="39">
        <v>47.330100000000002</v>
      </c>
      <c r="T544" s="39">
        <v>24.168299999999999</v>
      </c>
      <c r="U544" s="39">
        <v>17.2879</v>
      </c>
      <c r="V544" s="39">
        <v>51.147300000000001</v>
      </c>
      <c r="W544" s="39">
        <v>56.514299999999999</v>
      </c>
      <c r="X544" s="39">
        <v>93.143600000000006</v>
      </c>
      <c r="Y544" s="39">
        <v>48.254800000000003</v>
      </c>
      <c r="Z544" s="39">
        <v>35.922199999999997</v>
      </c>
      <c r="AA544" s="39">
        <v>47.067599999999999</v>
      </c>
      <c r="AB544" s="39">
        <v>142.01150000000001</v>
      </c>
      <c r="AC544" s="39">
        <v>77.1203</v>
      </c>
      <c r="AD544" s="39">
        <v>21.8002</v>
      </c>
      <c r="AE544" s="39">
        <v>48.34</v>
      </c>
      <c r="AF544" s="39">
        <v>61.615600000000001</v>
      </c>
      <c r="AG544" s="39">
        <v>16.792899999999999</v>
      </c>
      <c r="AH544" s="39">
        <v>160.1266</v>
      </c>
      <c r="AI544" s="39">
        <v>18.748899999999999</v>
      </c>
      <c r="AJ544" s="39">
        <v>8.2170000000000005</v>
      </c>
      <c r="AK544" s="39">
        <v>6.0923999999999996</v>
      </c>
      <c r="AL544" s="39">
        <v>18.179200000000002</v>
      </c>
      <c r="AM544" s="39">
        <v>254.1704</v>
      </c>
      <c r="AN544" s="39">
        <v>867.09670000000006</v>
      </c>
      <c r="AO544" s="39">
        <v>296.47000000000003</v>
      </c>
      <c r="AP544" s="39">
        <v>151.12370000000001</v>
      </c>
      <c r="AQ544" s="39">
        <v>198.2492</v>
      </c>
      <c r="AR544" s="39">
        <v>32.820099999999996</v>
      </c>
      <c r="AS544" s="39">
        <v>74.433499999999995</v>
      </c>
      <c r="AT544" s="39">
        <v>22.645299999999999</v>
      </c>
      <c r="AU544" s="39">
        <v>57.054000000000002</v>
      </c>
      <c r="AV544" s="39">
        <v>51.760899999999999</v>
      </c>
      <c r="AW544" s="39">
        <v>56.643799999999999</v>
      </c>
      <c r="AX544" s="39">
        <v>11.5039</v>
      </c>
      <c r="AY544" s="39">
        <v>64.595299999999995</v>
      </c>
    </row>
    <row r="545" spans="1:51" x14ac:dyDescent="0.25">
      <c r="A545" s="43">
        <v>43185</v>
      </c>
      <c r="B545" s="39">
        <v>4164.3107</v>
      </c>
      <c r="C545" s="39">
        <v>58.638199999999998</v>
      </c>
      <c r="D545" s="39">
        <v>40.132800000000003</v>
      </c>
      <c r="E545" s="39">
        <v>271.5763</v>
      </c>
      <c r="F545" s="39">
        <v>327.7448</v>
      </c>
      <c r="G545" s="39">
        <v>52.235700000000001</v>
      </c>
      <c r="H545" s="39">
        <v>94.479399999999998</v>
      </c>
      <c r="I545" s="39">
        <v>30.715599999999998</v>
      </c>
      <c r="J545" s="39">
        <v>42.379399999999997</v>
      </c>
      <c r="K545" s="39">
        <v>34.561500000000002</v>
      </c>
      <c r="L545" s="39">
        <v>475.56580000000002</v>
      </c>
      <c r="M545" s="39">
        <v>36.166200000000003</v>
      </c>
      <c r="N545" s="39">
        <v>35.291499999999999</v>
      </c>
      <c r="O545" s="39">
        <v>118.0415</v>
      </c>
      <c r="P545" s="39">
        <v>52.652200000000001</v>
      </c>
      <c r="Q545" s="39">
        <v>20.453600000000002</v>
      </c>
      <c r="R545" s="39">
        <v>90.785300000000007</v>
      </c>
      <c r="S545" s="39">
        <v>47.615299999999998</v>
      </c>
      <c r="T545" s="39">
        <v>24.904900000000001</v>
      </c>
      <c r="U545" s="39">
        <v>17.4297</v>
      </c>
      <c r="V545" s="39">
        <v>51.882599999999996</v>
      </c>
      <c r="W545" s="39">
        <v>56.3322</v>
      </c>
      <c r="X545" s="39">
        <v>95.787300000000002</v>
      </c>
      <c r="Y545" s="39">
        <v>49.003900000000002</v>
      </c>
      <c r="Z545" s="39">
        <v>36.4604</v>
      </c>
      <c r="AA545" s="39">
        <v>48.0291</v>
      </c>
      <c r="AB545" s="39">
        <v>142.01150000000001</v>
      </c>
      <c r="AC545" s="39">
        <v>80.099000000000004</v>
      </c>
      <c r="AD545" s="39">
        <v>21.8002</v>
      </c>
      <c r="AE545" s="39">
        <v>49</v>
      </c>
      <c r="AF545" s="39">
        <v>63.017800000000001</v>
      </c>
      <c r="AG545" s="39">
        <v>17.029399999999999</v>
      </c>
      <c r="AH545" s="39">
        <v>159.7252</v>
      </c>
      <c r="AI545" s="39">
        <v>17.992799999999999</v>
      </c>
      <c r="AJ545" s="39">
        <v>8.2470999999999997</v>
      </c>
      <c r="AK545" s="39">
        <v>6.0754999999999999</v>
      </c>
      <c r="AL545" s="39">
        <v>17.673400000000001</v>
      </c>
      <c r="AM545" s="39">
        <v>249.01439999999999</v>
      </c>
      <c r="AN545" s="39">
        <v>889.9049</v>
      </c>
      <c r="AO545" s="39">
        <v>284.29430000000002</v>
      </c>
      <c r="AP545" s="39">
        <v>154.08969999999999</v>
      </c>
      <c r="AQ545" s="39">
        <v>198.0138</v>
      </c>
      <c r="AR545" s="39">
        <v>33.5852</v>
      </c>
      <c r="AS545" s="39">
        <v>74.433499999999995</v>
      </c>
      <c r="AT545" s="39">
        <v>22.165800000000001</v>
      </c>
      <c r="AU545" s="39">
        <v>57.683599999999998</v>
      </c>
      <c r="AV545" s="39">
        <v>52.2286</v>
      </c>
      <c r="AW545" s="39">
        <v>56.880800000000001</v>
      </c>
      <c r="AX545" s="39">
        <v>11.5443</v>
      </c>
      <c r="AY545" s="39">
        <v>64.437700000000007</v>
      </c>
    </row>
    <row r="546" spans="1:51" x14ac:dyDescent="0.25">
      <c r="A546" s="43">
        <v>43186</v>
      </c>
      <c r="B546" s="39">
        <v>4259.0477000000001</v>
      </c>
      <c r="C546" s="39">
        <v>60.147300000000001</v>
      </c>
      <c r="D546" s="39">
        <v>40.766399999999997</v>
      </c>
      <c r="E546" s="39">
        <v>272.87569999999999</v>
      </c>
      <c r="F546" s="39">
        <v>327.08069999999998</v>
      </c>
      <c r="G546" s="39">
        <v>48.377499999999998</v>
      </c>
      <c r="H546" s="39">
        <v>94.9054</v>
      </c>
      <c r="I546" s="39">
        <v>31.5932</v>
      </c>
      <c r="J546" s="39">
        <v>43.403399999999998</v>
      </c>
      <c r="K546" s="39">
        <v>35.127499999999998</v>
      </c>
      <c r="L546" s="39">
        <v>475.56580000000002</v>
      </c>
      <c r="M546" s="39">
        <v>36.452100000000002</v>
      </c>
      <c r="N546" s="39">
        <v>36.534500000000001</v>
      </c>
      <c r="O546" s="39">
        <v>119.5196</v>
      </c>
      <c r="P546" s="39">
        <v>53.226999999999997</v>
      </c>
      <c r="Q546" s="39">
        <v>20.453600000000002</v>
      </c>
      <c r="R546" s="39">
        <v>91.845399999999998</v>
      </c>
      <c r="S546" s="39">
        <v>48.470599999999997</v>
      </c>
      <c r="T546" s="39">
        <v>25.411200000000001</v>
      </c>
      <c r="U546" s="39">
        <v>18.503900000000002</v>
      </c>
      <c r="V546" s="39">
        <v>53.189900000000002</v>
      </c>
      <c r="W546" s="39">
        <v>57.6676</v>
      </c>
      <c r="X546" s="39">
        <v>95.787300000000002</v>
      </c>
      <c r="Y546" s="39">
        <v>49.559600000000003</v>
      </c>
      <c r="Z546" s="39">
        <v>36.9985</v>
      </c>
      <c r="AA546" s="39">
        <v>48.894500000000001</v>
      </c>
      <c r="AB546" s="39">
        <v>142.01150000000001</v>
      </c>
      <c r="AC546" s="39">
        <v>81.710800000000006</v>
      </c>
      <c r="AD546" s="39">
        <v>22.260899999999999</v>
      </c>
      <c r="AE546" s="39">
        <v>50.1</v>
      </c>
      <c r="AF546" s="39">
        <v>69.286600000000007</v>
      </c>
      <c r="AG546" s="39">
        <v>17.4315</v>
      </c>
      <c r="AH546" s="39">
        <v>160.52789999999999</v>
      </c>
      <c r="AI546" s="39">
        <v>18.144100000000002</v>
      </c>
      <c r="AJ546" s="39">
        <v>8.3223000000000003</v>
      </c>
      <c r="AK546" s="39">
        <v>6.1092000000000004</v>
      </c>
      <c r="AL546" s="39">
        <v>17.673400000000001</v>
      </c>
      <c r="AM546" s="39">
        <v>250.1602</v>
      </c>
      <c r="AN546" s="39">
        <v>891.45119999999997</v>
      </c>
      <c r="AO546" s="39">
        <v>279.791</v>
      </c>
      <c r="AP546" s="39">
        <v>155.36080000000001</v>
      </c>
      <c r="AQ546" s="39">
        <v>199.6619</v>
      </c>
      <c r="AR546" s="39">
        <v>34.323999999999998</v>
      </c>
      <c r="AS546" s="39">
        <v>75.287099999999995</v>
      </c>
      <c r="AT546" s="39">
        <v>22.432200000000002</v>
      </c>
      <c r="AU546" s="39">
        <v>58.863999999999997</v>
      </c>
      <c r="AV546" s="39">
        <v>53.631799999999998</v>
      </c>
      <c r="AW546" s="39">
        <v>57.591799999999999</v>
      </c>
      <c r="AX546" s="39">
        <v>11.7263</v>
      </c>
      <c r="AY546" s="39">
        <v>65.225499999999997</v>
      </c>
    </row>
    <row r="547" spans="1:51" x14ac:dyDescent="0.25">
      <c r="A547" s="43">
        <v>43187</v>
      </c>
      <c r="B547" s="39">
        <v>4301.6107000000002</v>
      </c>
      <c r="C547" s="39">
        <v>59.141199999999998</v>
      </c>
      <c r="D547" s="39">
        <v>39.879300000000001</v>
      </c>
      <c r="E547" s="39">
        <v>272.226</v>
      </c>
      <c r="F547" s="39">
        <v>322.09980000000002</v>
      </c>
      <c r="G547" s="39">
        <v>45.363300000000002</v>
      </c>
      <c r="H547" s="39">
        <v>93.329300000000003</v>
      </c>
      <c r="I547" s="39">
        <v>31.5932</v>
      </c>
      <c r="J547" s="39">
        <v>42.143099999999997</v>
      </c>
      <c r="K547" s="39">
        <v>35.127499999999998</v>
      </c>
      <c r="L547" s="39">
        <v>465.6112</v>
      </c>
      <c r="M547" s="39">
        <v>35.951700000000002</v>
      </c>
      <c r="N547" s="39">
        <v>38.317999999999998</v>
      </c>
      <c r="O547" s="39">
        <v>115.9298</v>
      </c>
      <c r="P547" s="39">
        <v>51.468600000000002</v>
      </c>
      <c r="Q547" s="39">
        <v>20.453600000000002</v>
      </c>
      <c r="R547" s="39">
        <v>92.230900000000005</v>
      </c>
      <c r="S547" s="39">
        <v>47.900399999999998</v>
      </c>
      <c r="T547" s="39">
        <v>25.2501</v>
      </c>
      <c r="U547" s="39">
        <v>17.977</v>
      </c>
      <c r="V547" s="39">
        <v>53.353299999999997</v>
      </c>
      <c r="W547" s="39">
        <v>55.542999999999999</v>
      </c>
      <c r="X547" s="39">
        <v>93.049099999999996</v>
      </c>
      <c r="Y547" s="39">
        <v>47.384900000000002</v>
      </c>
      <c r="Z547" s="39">
        <v>36.662199999999999</v>
      </c>
      <c r="AA547" s="39">
        <v>47.4041</v>
      </c>
      <c r="AB547" s="39">
        <v>142.01150000000001</v>
      </c>
      <c r="AC547" s="39">
        <v>82.302400000000006</v>
      </c>
      <c r="AD547" s="39">
        <v>22.0029</v>
      </c>
      <c r="AE547" s="39">
        <v>50.65</v>
      </c>
      <c r="AF547" s="39">
        <v>76.215199999999996</v>
      </c>
      <c r="AG547" s="39">
        <v>17.360600000000002</v>
      </c>
      <c r="AH547" s="39">
        <v>160.3272</v>
      </c>
      <c r="AI547" s="39">
        <v>18.036100000000001</v>
      </c>
      <c r="AJ547" s="39">
        <v>8.2772000000000006</v>
      </c>
      <c r="AK547" s="39">
        <v>6.2443</v>
      </c>
      <c r="AL547" s="39">
        <v>17.1145</v>
      </c>
      <c r="AM547" s="39">
        <v>249.7782</v>
      </c>
      <c r="AN547" s="39">
        <v>868.25649999999996</v>
      </c>
      <c r="AO547" s="39">
        <v>271.36810000000003</v>
      </c>
      <c r="AP547" s="39">
        <v>153.80719999999999</v>
      </c>
      <c r="AQ547" s="39">
        <v>196.6011</v>
      </c>
      <c r="AR547" s="39">
        <v>33.743499999999997</v>
      </c>
      <c r="AS547" s="39">
        <v>74.092100000000002</v>
      </c>
      <c r="AT547" s="39">
        <v>22.112500000000001</v>
      </c>
      <c r="AU547" s="39">
        <v>58.627899999999997</v>
      </c>
      <c r="AV547" s="39">
        <v>53.008099999999999</v>
      </c>
      <c r="AW547" s="39">
        <v>55.458799999999997</v>
      </c>
      <c r="AX547" s="39">
        <v>11.605</v>
      </c>
      <c r="AY547" s="39">
        <v>65.304299999999998</v>
      </c>
    </row>
    <row r="548" spans="1:51" x14ac:dyDescent="0.25">
      <c r="A548" s="43">
        <v>43188</v>
      </c>
      <c r="B548" s="39">
        <v>4690.1698999999999</v>
      </c>
      <c r="C548" s="39">
        <v>61.656399999999998</v>
      </c>
      <c r="D548" s="39">
        <v>40.8932</v>
      </c>
      <c r="E548" s="39">
        <v>273.52539999999999</v>
      </c>
      <c r="F548" s="39">
        <v>330.0693</v>
      </c>
      <c r="G548" s="39">
        <v>45.393500000000003</v>
      </c>
      <c r="H548" s="39">
        <v>95.799899999999994</v>
      </c>
      <c r="I548" s="39">
        <v>32.295299999999997</v>
      </c>
      <c r="J548" s="39">
        <v>46.357399999999998</v>
      </c>
      <c r="K548" s="39">
        <v>35.427199999999999</v>
      </c>
      <c r="L548" s="39">
        <v>478.57089999999999</v>
      </c>
      <c r="M548" s="39">
        <v>36.737900000000003</v>
      </c>
      <c r="N548" s="39">
        <v>39.020600000000002</v>
      </c>
      <c r="O548" s="39">
        <v>118.675</v>
      </c>
      <c r="P548" s="39">
        <v>52.719799999999999</v>
      </c>
      <c r="Q548" s="39">
        <v>20.453600000000002</v>
      </c>
      <c r="R548" s="39">
        <v>98.302599999999998</v>
      </c>
      <c r="S548" s="39">
        <v>47.900399999999998</v>
      </c>
      <c r="T548" s="39">
        <v>25.9406</v>
      </c>
      <c r="U548" s="39">
        <v>18.301200000000001</v>
      </c>
      <c r="V548" s="39">
        <v>52.944800000000001</v>
      </c>
      <c r="W548" s="39">
        <v>57.303400000000003</v>
      </c>
      <c r="X548" s="39">
        <v>94.418199999999999</v>
      </c>
      <c r="Y548" s="39">
        <v>46.9983</v>
      </c>
      <c r="Z548" s="39">
        <v>36.863999999999997</v>
      </c>
      <c r="AA548" s="39">
        <v>47.981099999999998</v>
      </c>
      <c r="AB548" s="39">
        <v>142.01150000000001</v>
      </c>
      <c r="AC548" s="39">
        <v>82.078000000000003</v>
      </c>
      <c r="AD548" s="39">
        <v>22.297799999999999</v>
      </c>
      <c r="AE548" s="39">
        <v>51.75</v>
      </c>
      <c r="AF548" s="39">
        <v>74.977999999999994</v>
      </c>
      <c r="AG548" s="39">
        <v>17.620699999999999</v>
      </c>
      <c r="AH548" s="39">
        <v>162.13319999999999</v>
      </c>
      <c r="AI548" s="39">
        <v>18.662500000000001</v>
      </c>
      <c r="AJ548" s="39">
        <v>8.3223000000000003</v>
      </c>
      <c r="AK548" s="39">
        <v>6.3960999999999997</v>
      </c>
      <c r="AL548" s="39">
        <v>17.620200000000001</v>
      </c>
      <c r="AM548" s="39">
        <v>262.76369999999997</v>
      </c>
      <c r="AN548" s="39">
        <v>870.96249999999998</v>
      </c>
      <c r="AO548" s="39">
        <v>274.70389999999998</v>
      </c>
      <c r="AP548" s="39">
        <v>158.18559999999999</v>
      </c>
      <c r="AQ548" s="39">
        <v>198.0138</v>
      </c>
      <c r="AR548" s="39">
        <v>35.537599999999998</v>
      </c>
      <c r="AS548" s="39">
        <v>74.774900000000002</v>
      </c>
      <c r="AT548" s="39">
        <v>23.0716</v>
      </c>
      <c r="AU548" s="39">
        <v>61.224899999999998</v>
      </c>
      <c r="AV548" s="39">
        <v>53.241999999999997</v>
      </c>
      <c r="AW548" s="39">
        <v>57.275799999999997</v>
      </c>
      <c r="AX548" s="39">
        <v>11.6656</v>
      </c>
      <c r="AY548" s="39">
        <v>67.431200000000004</v>
      </c>
    </row>
    <row r="549" spans="1:51" x14ac:dyDescent="0.25">
      <c r="A549" s="43">
        <v>43189</v>
      </c>
      <c r="B549" s="39">
        <v>4570.7187999999996</v>
      </c>
      <c r="C549" s="39">
        <v>60.937800000000003</v>
      </c>
      <c r="D549" s="39">
        <v>41.315600000000003</v>
      </c>
      <c r="E549" s="39">
        <v>273.52539999999999</v>
      </c>
      <c r="F549" s="39">
        <v>325.42039999999997</v>
      </c>
      <c r="G549" s="39">
        <v>44.971499999999999</v>
      </c>
      <c r="H549" s="39">
        <v>96.055499999999995</v>
      </c>
      <c r="I549" s="39">
        <v>32.061199999999999</v>
      </c>
      <c r="J549" s="39">
        <v>46.081699999999998</v>
      </c>
      <c r="K549" s="39">
        <v>35.393900000000002</v>
      </c>
      <c r="L549" s="39">
        <v>480.82479999999998</v>
      </c>
      <c r="M549" s="39">
        <v>36.594999999999999</v>
      </c>
      <c r="N549" s="39">
        <v>38.858400000000003</v>
      </c>
      <c r="O549" s="39">
        <v>120.0476</v>
      </c>
      <c r="P549" s="39">
        <v>52.956499999999998</v>
      </c>
      <c r="Q549" s="39">
        <v>20.453600000000002</v>
      </c>
      <c r="R549" s="39">
        <v>96.567800000000005</v>
      </c>
      <c r="S549" s="39">
        <v>48.470599999999997</v>
      </c>
      <c r="T549" s="39">
        <v>25.963699999999999</v>
      </c>
      <c r="U549" s="39">
        <v>18.4026</v>
      </c>
      <c r="V549" s="39">
        <v>53.353299999999997</v>
      </c>
      <c r="W549" s="39">
        <v>57.6676</v>
      </c>
      <c r="X549" s="39">
        <v>96.353800000000007</v>
      </c>
      <c r="Y549" s="39">
        <v>47.239899999999999</v>
      </c>
      <c r="Z549" s="39">
        <v>37.200400000000002</v>
      </c>
      <c r="AA549" s="39">
        <v>49.519500000000001</v>
      </c>
      <c r="AB549" s="39">
        <v>142.01150000000001</v>
      </c>
      <c r="AC549" s="39">
        <v>85.709599999999995</v>
      </c>
      <c r="AD549" s="39">
        <v>23.421900000000001</v>
      </c>
      <c r="AE549" s="39">
        <v>52.51</v>
      </c>
      <c r="AF549" s="39">
        <v>77.122600000000006</v>
      </c>
      <c r="AG549" s="39">
        <v>17.9755</v>
      </c>
      <c r="AH549" s="39">
        <v>160.3272</v>
      </c>
      <c r="AI549" s="39">
        <v>18.403300000000002</v>
      </c>
      <c r="AJ549" s="39">
        <v>8.3223000000000003</v>
      </c>
      <c r="AK549" s="39">
        <v>6.4130000000000003</v>
      </c>
      <c r="AL549" s="39">
        <v>17.247599999999998</v>
      </c>
      <c r="AM549" s="39">
        <v>257.22579999999999</v>
      </c>
      <c r="AN549" s="39">
        <v>864.39070000000004</v>
      </c>
      <c r="AO549" s="39">
        <v>283.62720000000002</v>
      </c>
      <c r="AP549" s="39">
        <v>158.04429999999999</v>
      </c>
      <c r="AQ549" s="39">
        <v>199.4265</v>
      </c>
      <c r="AR549" s="39">
        <v>36.329000000000001</v>
      </c>
      <c r="AS549" s="39">
        <v>75.287099999999995</v>
      </c>
      <c r="AT549" s="39">
        <v>23.284700000000001</v>
      </c>
      <c r="AU549" s="39">
        <v>60.280500000000004</v>
      </c>
      <c r="AV549" s="39">
        <v>54.099499999999999</v>
      </c>
      <c r="AW549" s="39">
        <v>56.959800000000001</v>
      </c>
      <c r="AX549" s="39">
        <v>11.6656</v>
      </c>
      <c r="AY549" s="39">
        <v>66.801000000000002</v>
      </c>
    </row>
    <row r="550" spans="1:51" x14ac:dyDescent="0.25">
      <c r="A550" s="43">
        <v>43192</v>
      </c>
      <c r="B550" s="39">
        <v>4598.1787999999997</v>
      </c>
      <c r="C550" s="39">
        <v>60.722200000000001</v>
      </c>
      <c r="D550" s="39">
        <v>41.146599999999999</v>
      </c>
      <c r="E550" s="39">
        <v>274.82479999999998</v>
      </c>
      <c r="F550" s="39">
        <v>323.428</v>
      </c>
      <c r="G550" s="39">
        <v>44.368699999999997</v>
      </c>
      <c r="H550" s="39">
        <v>94.564599999999999</v>
      </c>
      <c r="I550" s="39">
        <v>32.997300000000003</v>
      </c>
      <c r="J550" s="39">
        <v>47.302700000000002</v>
      </c>
      <c r="K550" s="39">
        <v>35.460500000000003</v>
      </c>
      <c r="L550" s="39">
        <v>465.79899999999998</v>
      </c>
      <c r="M550" s="39">
        <v>36.2376</v>
      </c>
      <c r="N550" s="39">
        <v>38.317999999999998</v>
      </c>
      <c r="O550" s="39">
        <v>120.3643</v>
      </c>
      <c r="P550" s="39">
        <v>53.226999999999997</v>
      </c>
      <c r="Q550" s="39">
        <v>19.9071</v>
      </c>
      <c r="R550" s="39">
        <v>96.760599999999997</v>
      </c>
      <c r="S550" s="39">
        <v>48.185499999999998</v>
      </c>
      <c r="T550" s="39">
        <v>26.078700000000001</v>
      </c>
      <c r="U550" s="39">
        <v>18.4026</v>
      </c>
      <c r="V550" s="39">
        <v>53.353299999999997</v>
      </c>
      <c r="W550" s="39">
        <v>57.849699999999999</v>
      </c>
      <c r="X550" s="39">
        <v>100.08329999999999</v>
      </c>
      <c r="Y550" s="39">
        <v>49.293799999999997</v>
      </c>
      <c r="Z550" s="39">
        <v>36.594900000000003</v>
      </c>
      <c r="AA550" s="39">
        <v>49.808</v>
      </c>
      <c r="AB550" s="39">
        <v>142.01150000000001</v>
      </c>
      <c r="AC550" s="39">
        <v>86.362499999999997</v>
      </c>
      <c r="AD550" s="39">
        <v>22.924299999999999</v>
      </c>
      <c r="AE550" s="39">
        <v>52.01</v>
      </c>
      <c r="AF550" s="39">
        <v>76.710099999999997</v>
      </c>
      <c r="AG550" s="39">
        <v>18.283000000000001</v>
      </c>
      <c r="AH550" s="39">
        <v>159.7252</v>
      </c>
      <c r="AI550" s="39">
        <v>18.489699999999999</v>
      </c>
      <c r="AJ550" s="39">
        <v>8.3072999999999997</v>
      </c>
      <c r="AK550" s="39">
        <v>6.2949000000000002</v>
      </c>
      <c r="AL550" s="39">
        <v>17.1145</v>
      </c>
      <c r="AM550" s="39">
        <v>260.47210000000001</v>
      </c>
      <c r="AN550" s="39">
        <v>837.71669999999995</v>
      </c>
      <c r="AO550" s="39">
        <v>283.46039999999999</v>
      </c>
      <c r="AP550" s="39">
        <v>156.6319</v>
      </c>
      <c r="AQ550" s="39">
        <v>200.1328</v>
      </c>
      <c r="AR550" s="39">
        <v>35.9069</v>
      </c>
      <c r="AS550" s="39">
        <v>75.457800000000006</v>
      </c>
      <c r="AT550" s="39">
        <v>23.444600000000001</v>
      </c>
      <c r="AU550" s="39">
        <v>59.572299999999998</v>
      </c>
      <c r="AV550" s="39">
        <v>54.099499999999999</v>
      </c>
      <c r="AW550" s="39">
        <v>56.169800000000002</v>
      </c>
      <c r="AX550" s="39">
        <v>11.5443</v>
      </c>
      <c r="AY550" s="39">
        <v>66.722200000000001</v>
      </c>
    </row>
    <row r="551" spans="1:51" x14ac:dyDescent="0.25">
      <c r="A551" s="43">
        <v>43193</v>
      </c>
      <c r="B551" s="39">
        <v>4618.7739000000001</v>
      </c>
      <c r="C551" s="39">
        <v>59.3568</v>
      </c>
      <c r="D551" s="39">
        <v>40.4285</v>
      </c>
      <c r="E551" s="39">
        <v>273.52539999999999</v>
      </c>
      <c r="F551" s="39">
        <v>317.11880000000002</v>
      </c>
      <c r="G551" s="39">
        <v>43.524700000000003</v>
      </c>
      <c r="H551" s="39">
        <v>94.607200000000006</v>
      </c>
      <c r="I551" s="39">
        <v>33.348399999999998</v>
      </c>
      <c r="J551" s="39">
        <v>48.799300000000002</v>
      </c>
      <c r="K551" s="39">
        <v>35.060899999999997</v>
      </c>
      <c r="L551" s="39">
        <v>460.7278</v>
      </c>
      <c r="M551" s="39">
        <v>35.4514</v>
      </c>
      <c r="N551" s="39">
        <v>38.966500000000003</v>
      </c>
      <c r="O551" s="39">
        <v>119.2029</v>
      </c>
      <c r="P551" s="39">
        <v>51.401000000000003</v>
      </c>
      <c r="Q551" s="39">
        <v>18.942799999999998</v>
      </c>
      <c r="R551" s="39">
        <v>94.1584</v>
      </c>
      <c r="S551" s="39">
        <v>47.900399999999998</v>
      </c>
      <c r="T551" s="39">
        <v>26.239899999999999</v>
      </c>
      <c r="U551" s="39">
        <v>17.956700000000001</v>
      </c>
      <c r="V551" s="39">
        <v>53.271599999999999</v>
      </c>
      <c r="W551" s="39">
        <v>55.907200000000003</v>
      </c>
      <c r="X551" s="39">
        <v>100.9331</v>
      </c>
      <c r="Y551" s="39">
        <v>47.554000000000002</v>
      </c>
      <c r="Z551" s="39">
        <v>36.124000000000002</v>
      </c>
      <c r="AA551" s="39">
        <v>49.808</v>
      </c>
      <c r="AB551" s="39">
        <v>142.01150000000001</v>
      </c>
      <c r="AC551" s="39">
        <v>87.178600000000003</v>
      </c>
      <c r="AD551" s="39">
        <v>22.555700000000002</v>
      </c>
      <c r="AE551" s="39">
        <v>53.19</v>
      </c>
      <c r="AF551" s="39">
        <v>74.153099999999995</v>
      </c>
      <c r="AG551" s="39">
        <v>17.857299999999999</v>
      </c>
      <c r="AH551" s="39">
        <v>158.72190000000001</v>
      </c>
      <c r="AI551" s="39">
        <v>18.0793</v>
      </c>
      <c r="AJ551" s="39">
        <v>8.202</v>
      </c>
      <c r="AK551" s="39">
        <v>6.2104999999999997</v>
      </c>
      <c r="AL551" s="39">
        <v>16.981400000000001</v>
      </c>
      <c r="AM551" s="39">
        <v>258.37150000000003</v>
      </c>
      <c r="AN551" s="39">
        <v>824.57299999999998</v>
      </c>
      <c r="AO551" s="39">
        <v>276.1216</v>
      </c>
      <c r="AP551" s="39">
        <v>155.64330000000001</v>
      </c>
      <c r="AQ551" s="39">
        <v>198.2492</v>
      </c>
      <c r="AR551" s="39">
        <v>35.220999999999997</v>
      </c>
      <c r="AS551" s="39">
        <v>73.921300000000002</v>
      </c>
      <c r="AT551" s="39">
        <v>23.1249</v>
      </c>
      <c r="AU551" s="39">
        <v>58.313200000000002</v>
      </c>
      <c r="AV551" s="39">
        <v>53.086100000000002</v>
      </c>
      <c r="AW551" s="39">
        <v>54.905799999999999</v>
      </c>
      <c r="AX551" s="39">
        <v>11.321899999999999</v>
      </c>
      <c r="AY551" s="39">
        <v>66.013199999999998</v>
      </c>
    </row>
    <row r="552" spans="1:51" x14ac:dyDescent="0.25">
      <c r="A552" s="43">
        <v>43194</v>
      </c>
      <c r="B552" s="39">
        <v>4503.4417999999996</v>
      </c>
      <c r="C552" s="39">
        <v>59.213099999999997</v>
      </c>
      <c r="D552" s="39">
        <v>40.006</v>
      </c>
      <c r="E552" s="39">
        <v>272.87569999999999</v>
      </c>
      <c r="F552" s="39">
        <v>314.7944</v>
      </c>
      <c r="G552" s="39">
        <v>43.012300000000003</v>
      </c>
      <c r="H552" s="39">
        <v>98.185299999999998</v>
      </c>
      <c r="I552" s="39">
        <v>33.1143</v>
      </c>
      <c r="J552" s="39">
        <v>46.908799999999999</v>
      </c>
      <c r="K552" s="39">
        <v>34.561500000000002</v>
      </c>
      <c r="L552" s="39">
        <v>480.82479999999998</v>
      </c>
      <c r="M552" s="39">
        <v>35.308500000000002</v>
      </c>
      <c r="N552" s="39">
        <v>39.561</v>
      </c>
      <c r="O552" s="39">
        <v>118.78060000000001</v>
      </c>
      <c r="P552" s="39">
        <v>53.159399999999998</v>
      </c>
      <c r="Q552" s="39">
        <v>18.225000000000001</v>
      </c>
      <c r="R552" s="39">
        <v>94.061999999999998</v>
      </c>
      <c r="S552" s="39">
        <v>47.425199999999997</v>
      </c>
      <c r="T552" s="39">
        <v>26.032699999999998</v>
      </c>
      <c r="U552" s="39">
        <v>17.470300000000002</v>
      </c>
      <c r="V552" s="39">
        <v>53.353299999999997</v>
      </c>
      <c r="W552" s="39">
        <v>54.329000000000001</v>
      </c>
      <c r="X552" s="39">
        <v>99.988900000000001</v>
      </c>
      <c r="Y552" s="39">
        <v>46.37</v>
      </c>
      <c r="Z552" s="39">
        <v>35.854999999999997</v>
      </c>
      <c r="AA552" s="39">
        <v>50.000300000000003</v>
      </c>
      <c r="AB552" s="39">
        <v>142.01150000000001</v>
      </c>
      <c r="AC552" s="39">
        <v>86.648099999999999</v>
      </c>
      <c r="AD552" s="39">
        <v>22.371500000000001</v>
      </c>
      <c r="AE552" s="39">
        <v>52.78</v>
      </c>
      <c r="AF552" s="39">
        <v>79.0197</v>
      </c>
      <c r="AG552" s="39">
        <v>17.620699999999999</v>
      </c>
      <c r="AH552" s="39">
        <v>158.92259999999999</v>
      </c>
      <c r="AI552" s="39">
        <v>17.776800000000001</v>
      </c>
      <c r="AJ552" s="39">
        <v>8.202</v>
      </c>
      <c r="AK552" s="39">
        <v>6.1599000000000004</v>
      </c>
      <c r="AL552" s="39">
        <v>17.1145</v>
      </c>
      <c r="AM552" s="39">
        <v>261.42689999999999</v>
      </c>
      <c r="AN552" s="39">
        <v>846.60810000000004</v>
      </c>
      <c r="AO552" s="39">
        <v>282.70979999999997</v>
      </c>
      <c r="AP552" s="39">
        <v>155.92580000000001</v>
      </c>
      <c r="AQ552" s="39">
        <v>197.3074</v>
      </c>
      <c r="AR552" s="39">
        <v>34.614199999999997</v>
      </c>
      <c r="AS552" s="39">
        <v>73.067700000000002</v>
      </c>
      <c r="AT552" s="39">
        <v>22.645299999999999</v>
      </c>
      <c r="AU552" s="39">
        <v>57.683599999999998</v>
      </c>
      <c r="AV552" s="39">
        <v>53.164099999999998</v>
      </c>
      <c r="AW552" s="39">
        <v>54.747799999999998</v>
      </c>
      <c r="AX552" s="39">
        <v>11.241</v>
      </c>
      <c r="AY552" s="39">
        <v>65.146699999999996</v>
      </c>
    </row>
    <row r="553" spans="1:51" x14ac:dyDescent="0.25">
      <c r="A553" s="43">
        <v>43199</v>
      </c>
      <c r="B553" s="39">
        <v>4341.4277000000002</v>
      </c>
      <c r="C553" s="39">
        <v>60.075400000000002</v>
      </c>
      <c r="D553" s="39">
        <v>39.8371</v>
      </c>
      <c r="E553" s="39">
        <v>269.62720000000002</v>
      </c>
      <c r="F553" s="39">
        <v>311.80590000000001</v>
      </c>
      <c r="G553" s="39">
        <v>43.343800000000002</v>
      </c>
      <c r="H553" s="39">
        <v>98.227900000000005</v>
      </c>
      <c r="I553" s="39">
        <v>32.880299999999998</v>
      </c>
      <c r="J553" s="39">
        <v>48.484299999999998</v>
      </c>
      <c r="K553" s="39">
        <v>34.561500000000002</v>
      </c>
      <c r="L553" s="39">
        <v>476.6927</v>
      </c>
      <c r="M553" s="39">
        <v>35.237000000000002</v>
      </c>
      <c r="N553" s="39">
        <v>39.128700000000002</v>
      </c>
      <c r="O553" s="39">
        <v>118.78060000000001</v>
      </c>
      <c r="P553" s="39">
        <v>52.347799999999999</v>
      </c>
      <c r="Q553" s="39">
        <v>18.621400000000001</v>
      </c>
      <c r="R553" s="39">
        <v>92.712800000000001</v>
      </c>
      <c r="S553" s="39">
        <v>46.759900000000002</v>
      </c>
      <c r="T553" s="39">
        <v>26.746300000000002</v>
      </c>
      <c r="U553" s="39">
        <v>17.490600000000001</v>
      </c>
      <c r="V553" s="39">
        <v>52.536299999999997</v>
      </c>
      <c r="W553" s="39">
        <v>54.389699999999998</v>
      </c>
      <c r="X553" s="39">
        <v>98.619799999999998</v>
      </c>
      <c r="Y553" s="39">
        <v>46.95</v>
      </c>
      <c r="Z553" s="39">
        <v>35.854999999999997</v>
      </c>
      <c r="AA553" s="39">
        <v>50.288800000000002</v>
      </c>
      <c r="AB553" s="39">
        <v>142.01150000000001</v>
      </c>
      <c r="AC553" s="39">
        <v>87.117400000000004</v>
      </c>
      <c r="AD553" s="39">
        <v>22.4636</v>
      </c>
      <c r="AE553" s="39">
        <v>52.2</v>
      </c>
      <c r="AF553" s="39">
        <v>82.401499999999999</v>
      </c>
      <c r="AG553" s="39">
        <v>17.549800000000001</v>
      </c>
      <c r="AH553" s="39">
        <v>158.5213</v>
      </c>
      <c r="AI553" s="39">
        <v>18.489699999999999</v>
      </c>
      <c r="AJ553" s="39">
        <v>8.1719000000000008</v>
      </c>
      <c r="AK553" s="39">
        <v>6.1261000000000001</v>
      </c>
      <c r="AL553" s="39">
        <v>17.540400000000002</v>
      </c>
      <c r="AM553" s="39">
        <v>257.03480000000002</v>
      </c>
      <c r="AN553" s="39">
        <v>846.60810000000004</v>
      </c>
      <c r="AO553" s="39">
        <v>283.96080000000001</v>
      </c>
      <c r="AP553" s="39">
        <v>155.07830000000001</v>
      </c>
      <c r="AQ553" s="39">
        <v>199.4265</v>
      </c>
      <c r="AR553" s="39">
        <v>34.060099999999998</v>
      </c>
      <c r="AS553" s="39">
        <v>72.897000000000006</v>
      </c>
      <c r="AT553" s="39">
        <v>23.231400000000001</v>
      </c>
      <c r="AU553" s="39">
        <v>60.280500000000004</v>
      </c>
      <c r="AV553" s="39">
        <v>53.008099999999999</v>
      </c>
      <c r="AW553" s="39">
        <v>54.589799999999997</v>
      </c>
      <c r="AX553" s="39">
        <v>11.2613</v>
      </c>
      <c r="AY553" s="39">
        <v>65.540599999999998</v>
      </c>
    </row>
    <row r="554" spans="1:51" x14ac:dyDescent="0.25">
      <c r="A554" s="43">
        <v>43200</v>
      </c>
      <c r="B554" s="39">
        <v>4418.3158000000003</v>
      </c>
      <c r="C554" s="39">
        <v>60.650300000000001</v>
      </c>
      <c r="D554" s="39">
        <v>40.006</v>
      </c>
      <c r="E554" s="39">
        <v>272.226</v>
      </c>
      <c r="F554" s="39">
        <v>318.11500000000001</v>
      </c>
      <c r="G554" s="39">
        <v>43.645299999999999</v>
      </c>
      <c r="H554" s="39">
        <v>98.739099999999993</v>
      </c>
      <c r="I554" s="39">
        <v>32.997300000000003</v>
      </c>
      <c r="J554" s="39">
        <v>49.902200000000001</v>
      </c>
      <c r="K554" s="39">
        <v>35.0276</v>
      </c>
      <c r="L554" s="39">
        <v>484.95690000000002</v>
      </c>
      <c r="M554" s="39">
        <v>35.880299999999998</v>
      </c>
      <c r="N554" s="39">
        <v>39.6691</v>
      </c>
      <c r="O554" s="39">
        <v>119.5196</v>
      </c>
      <c r="P554" s="39">
        <v>51.874400000000001</v>
      </c>
      <c r="Q554" s="39">
        <v>20.078600000000002</v>
      </c>
      <c r="R554" s="39">
        <v>97.820700000000002</v>
      </c>
      <c r="S554" s="39">
        <v>47.805300000000003</v>
      </c>
      <c r="T554" s="39">
        <v>26.8383</v>
      </c>
      <c r="U554" s="39">
        <v>17.3689</v>
      </c>
      <c r="V554" s="39">
        <v>51.964300000000001</v>
      </c>
      <c r="W554" s="39">
        <v>54.207599999999999</v>
      </c>
      <c r="X554" s="39">
        <v>99.847200000000001</v>
      </c>
      <c r="Y554" s="39">
        <v>47.264099999999999</v>
      </c>
      <c r="Z554" s="39">
        <v>35.787700000000001</v>
      </c>
      <c r="AA554" s="39">
        <v>49.519500000000001</v>
      </c>
      <c r="AB554" s="39">
        <v>142.01150000000001</v>
      </c>
      <c r="AC554" s="39">
        <v>87.933400000000006</v>
      </c>
      <c r="AD554" s="39">
        <v>22.4452</v>
      </c>
      <c r="AE554" s="39">
        <v>52.27</v>
      </c>
      <c r="AF554" s="39">
        <v>78.772199999999998</v>
      </c>
      <c r="AG554" s="39">
        <v>17.620699999999999</v>
      </c>
      <c r="AH554" s="39">
        <v>161.3305</v>
      </c>
      <c r="AI554" s="39">
        <v>19.180900000000001</v>
      </c>
      <c r="AJ554" s="39">
        <v>8.2319999999999993</v>
      </c>
      <c r="AK554" s="39">
        <v>6.1261000000000001</v>
      </c>
      <c r="AL554" s="39">
        <v>18.019500000000001</v>
      </c>
      <c r="AM554" s="39">
        <v>272.88459999999998</v>
      </c>
      <c r="AN554" s="39">
        <v>855.49940000000004</v>
      </c>
      <c r="AO554" s="39">
        <v>283.29360000000003</v>
      </c>
      <c r="AP554" s="39">
        <v>157.90309999999999</v>
      </c>
      <c r="AQ554" s="39">
        <v>213.08260000000001</v>
      </c>
      <c r="AR554" s="39">
        <v>36.197099999999999</v>
      </c>
      <c r="AS554" s="39">
        <v>73.750600000000006</v>
      </c>
      <c r="AT554" s="39">
        <v>24.2438</v>
      </c>
      <c r="AU554" s="39">
        <v>61.067500000000003</v>
      </c>
      <c r="AV554" s="39">
        <v>53.475900000000003</v>
      </c>
      <c r="AW554" s="39">
        <v>56.406799999999997</v>
      </c>
      <c r="AX554" s="39">
        <v>11.3017</v>
      </c>
      <c r="AY554" s="39">
        <v>66.958500000000001</v>
      </c>
    </row>
    <row r="555" spans="1:51" x14ac:dyDescent="0.25">
      <c r="A555" s="43">
        <v>43201</v>
      </c>
      <c r="B555" s="39">
        <v>4477.3548000000001</v>
      </c>
      <c r="C555" s="39">
        <v>61.009599999999999</v>
      </c>
      <c r="D555" s="39">
        <v>39.879300000000001</v>
      </c>
      <c r="E555" s="39">
        <v>272.87569999999999</v>
      </c>
      <c r="F555" s="39">
        <v>320.10739999999998</v>
      </c>
      <c r="G555" s="39">
        <v>43.374000000000002</v>
      </c>
      <c r="H555" s="39">
        <v>99.207599999999999</v>
      </c>
      <c r="I555" s="39">
        <v>33.055799999999998</v>
      </c>
      <c r="J555" s="39">
        <v>50.059699999999999</v>
      </c>
      <c r="K555" s="39">
        <v>34.894500000000001</v>
      </c>
      <c r="L555" s="39">
        <v>490.96719999999999</v>
      </c>
      <c r="M555" s="39">
        <v>35.808799999999998</v>
      </c>
      <c r="N555" s="39">
        <v>40.6419</v>
      </c>
      <c r="O555" s="39">
        <v>121.6313</v>
      </c>
      <c r="P555" s="39">
        <v>51.908200000000001</v>
      </c>
      <c r="Q555" s="39">
        <v>19.789300000000001</v>
      </c>
      <c r="R555" s="39">
        <v>100.4228</v>
      </c>
      <c r="S555" s="39">
        <v>49.230899999999998</v>
      </c>
      <c r="T555" s="39">
        <v>26.585100000000001</v>
      </c>
      <c r="U555" s="39">
        <v>17.652699999999999</v>
      </c>
      <c r="V555" s="39">
        <v>52.6997</v>
      </c>
      <c r="W555" s="39">
        <v>55.118099999999998</v>
      </c>
      <c r="X555" s="39">
        <v>102.6798</v>
      </c>
      <c r="Y555" s="39">
        <v>47.554000000000002</v>
      </c>
      <c r="Z555" s="39">
        <v>35.585900000000002</v>
      </c>
      <c r="AA555" s="39">
        <v>50.384900000000002</v>
      </c>
      <c r="AB555" s="39">
        <v>142.01150000000001</v>
      </c>
      <c r="AC555" s="39">
        <v>89.157600000000002</v>
      </c>
      <c r="AD555" s="39">
        <v>22.776900000000001</v>
      </c>
      <c r="AE555" s="39">
        <v>54.98</v>
      </c>
      <c r="AF555" s="39">
        <v>79.267099999999999</v>
      </c>
      <c r="AG555" s="39">
        <v>17.786300000000001</v>
      </c>
      <c r="AH555" s="39">
        <v>162.13319999999999</v>
      </c>
      <c r="AI555" s="39">
        <v>18.9649</v>
      </c>
      <c r="AJ555" s="39">
        <v>8.2470999999999997</v>
      </c>
      <c r="AK555" s="39">
        <v>6.1429999999999998</v>
      </c>
      <c r="AL555" s="39">
        <v>18.338899999999999</v>
      </c>
      <c r="AM555" s="39">
        <v>277.65870000000001</v>
      </c>
      <c r="AN555" s="39">
        <v>856.27250000000004</v>
      </c>
      <c r="AO555" s="39">
        <v>275.62119999999999</v>
      </c>
      <c r="AP555" s="39">
        <v>161.0103</v>
      </c>
      <c r="AQ555" s="39">
        <v>212.37629999999999</v>
      </c>
      <c r="AR555" s="39">
        <v>35.722200000000001</v>
      </c>
      <c r="AS555" s="39">
        <v>74.262799999999999</v>
      </c>
      <c r="AT555" s="39">
        <v>24.084</v>
      </c>
      <c r="AU555" s="39">
        <v>61.303600000000003</v>
      </c>
      <c r="AV555" s="39">
        <v>54.177399999999999</v>
      </c>
      <c r="AW555" s="39">
        <v>56.011800000000001</v>
      </c>
      <c r="AX555" s="39">
        <v>11.3017</v>
      </c>
      <c r="AY555" s="39">
        <v>66.958500000000001</v>
      </c>
    </row>
    <row r="556" spans="1:51" x14ac:dyDescent="0.25">
      <c r="A556" s="43">
        <v>43202</v>
      </c>
      <c r="B556" s="39">
        <v>4373.0068000000001</v>
      </c>
      <c r="C556" s="39">
        <v>60.003599999999999</v>
      </c>
      <c r="D556" s="39">
        <v>39.076599999999999</v>
      </c>
      <c r="E556" s="39">
        <v>270.92660000000001</v>
      </c>
      <c r="F556" s="39">
        <v>317.45089999999999</v>
      </c>
      <c r="G556" s="39">
        <v>42.469700000000003</v>
      </c>
      <c r="H556" s="39">
        <v>98.185299999999998</v>
      </c>
      <c r="I556" s="39">
        <v>33.699399999999997</v>
      </c>
      <c r="J556" s="39">
        <v>48.681199999999997</v>
      </c>
      <c r="K556" s="39">
        <v>34.961100000000002</v>
      </c>
      <c r="L556" s="39">
        <v>486.45940000000002</v>
      </c>
      <c r="M556" s="39">
        <v>35.379899999999999</v>
      </c>
      <c r="N556" s="39">
        <v>40.317700000000002</v>
      </c>
      <c r="O556" s="39">
        <v>119.5196</v>
      </c>
      <c r="P556" s="39">
        <v>53.463799999999999</v>
      </c>
      <c r="Q556" s="39">
        <v>19.4678</v>
      </c>
      <c r="R556" s="39">
        <v>101.00109999999999</v>
      </c>
      <c r="S556" s="39">
        <v>50.561500000000002</v>
      </c>
      <c r="T556" s="39">
        <v>25.871600000000001</v>
      </c>
      <c r="U556" s="39">
        <v>17.5716</v>
      </c>
      <c r="V556" s="39">
        <v>51.964300000000001</v>
      </c>
      <c r="W556" s="39">
        <v>54.146900000000002</v>
      </c>
      <c r="X556" s="39">
        <v>101.6884</v>
      </c>
      <c r="Y556" s="39">
        <v>47.868200000000002</v>
      </c>
      <c r="Z556" s="39">
        <v>35.854999999999997</v>
      </c>
      <c r="AA556" s="39">
        <v>49.759900000000002</v>
      </c>
      <c r="AB556" s="39">
        <v>142.01150000000001</v>
      </c>
      <c r="AC556" s="39">
        <v>88.749499999999998</v>
      </c>
      <c r="AD556" s="39">
        <v>23.2376</v>
      </c>
      <c r="AE556" s="39">
        <v>54.59</v>
      </c>
      <c r="AF556" s="39">
        <v>77.864900000000006</v>
      </c>
      <c r="AG556" s="39">
        <v>17.573399999999999</v>
      </c>
      <c r="AH556" s="39">
        <v>161.9325</v>
      </c>
      <c r="AI556" s="39">
        <v>18.8353</v>
      </c>
      <c r="AJ556" s="39">
        <v>8.2170000000000005</v>
      </c>
      <c r="AK556" s="39">
        <v>6.0923999999999996</v>
      </c>
      <c r="AL556" s="39">
        <v>18.471900000000002</v>
      </c>
      <c r="AM556" s="39">
        <v>274.79430000000002</v>
      </c>
      <c r="AN556" s="39">
        <v>866.32360000000006</v>
      </c>
      <c r="AO556" s="39">
        <v>274.78730000000002</v>
      </c>
      <c r="AP556" s="39">
        <v>158.60929999999999</v>
      </c>
      <c r="AQ556" s="39">
        <v>208.37360000000001</v>
      </c>
      <c r="AR556" s="39">
        <v>35.748600000000003</v>
      </c>
      <c r="AS556" s="39">
        <v>73.921300000000002</v>
      </c>
      <c r="AT556" s="39">
        <v>23.924099999999999</v>
      </c>
      <c r="AU556" s="39">
        <v>59.336199999999998</v>
      </c>
      <c r="AV556" s="39">
        <v>53.475900000000003</v>
      </c>
      <c r="AW556" s="39">
        <v>54.9848</v>
      </c>
      <c r="AX556" s="39">
        <v>11.220800000000001</v>
      </c>
      <c r="AY556" s="39">
        <v>66.4071</v>
      </c>
    </row>
    <row r="557" spans="1:51" x14ac:dyDescent="0.25">
      <c r="A557" s="43">
        <v>43203</v>
      </c>
      <c r="B557" s="39">
        <v>4290.6266999999998</v>
      </c>
      <c r="C557" s="39">
        <v>59.8598</v>
      </c>
      <c r="D557" s="39">
        <v>38.780900000000003</v>
      </c>
      <c r="E557" s="39">
        <v>270.92660000000001</v>
      </c>
      <c r="F557" s="39">
        <v>317.45089999999999</v>
      </c>
      <c r="G557" s="39">
        <v>42.319000000000003</v>
      </c>
      <c r="H557" s="39">
        <v>99.079899999999995</v>
      </c>
      <c r="I557" s="39">
        <v>33.523899999999998</v>
      </c>
      <c r="J557" s="39">
        <v>48.523600000000002</v>
      </c>
      <c r="K557" s="39">
        <v>34.794600000000003</v>
      </c>
      <c r="L557" s="39">
        <v>475.94139999999999</v>
      </c>
      <c r="M557" s="39">
        <v>35.880299999999998</v>
      </c>
      <c r="N557" s="39">
        <v>40.425699999999999</v>
      </c>
      <c r="O557" s="39">
        <v>121.5257</v>
      </c>
      <c r="P557" s="39">
        <v>51.840600000000002</v>
      </c>
      <c r="Q557" s="39">
        <v>19.5</v>
      </c>
      <c r="R557" s="39">
        <v>102.7358</v>
      </c>
      <c r="S557" s="39">
        <v>50.371400000000001</v>
      </c>
      <c r="T557" s="39">
        <v>25.963699999999999</v>
      </c>
      <c r="U557" s="39">
        <v>17.470300000000002</v>
      </c>
      <c r="V557" s="39">
        <v>52.944800000000001</v>
      </c>
      <c r="W557" s="39">
        <v>52.629300000000001</v>
      </c>
      <c r="X557" s="39">
        <v>100.6498</v>
      </c>
      <c r="Y557" s="39">
        <v>49.487099999999998</v>
      </c>
      <c r="Z557" s="39">
        <v>36.796700000000001</v>
      </c>
      <c r="AA557" s="39">
        <v>49.567599999999999</v>
      </c>
      <c r="AB557" s="39">
        <v>142.01150000000001</v>
      </c>
      <c r="AC557" s="39">
        <v>85.485200000000006</v>
      </c>
      <c r="AD557" s="39">
        <v>22.795300000000001</v>
      </c>
      <c r="AE557" s="39">
        <v>55.82</v>
      </c>
      <c r="AF557" s="39">
        <v>78.194900000000004</v>
      </c>
      <c r="AG557" s="39">
        <v>17.715299999999999</v>
      </c>
      <c r="AH557" s="39">
        <v>160.7285</v>
      </c>
      <c r="AI557" s="39">
        <v>18.900099999999998</v>
      </c>
      <c r="AJ557" s="39">
        <v>8.1568000000000005</v>
      </c>
      <c r="AK557" s="39">
        <v>6.1261000000000001</v>
      </c>
      <c r="AL557" s="39">
        <v>18.179200000000002</v>
      </c>
      <c r="AM557" s="39">
        <v>267.7287</v>
      </c>
      <c r="AN557" s="39">
        <v>864.39070000000004</v>
      </c>
      <c r="AO557" s="39">
        <v>274.8707</v>
      </c>
      <c r="AP557" s="39">
        <v>158.18559999999999</v>
      </c>
      <c r="AQ557" s="39">
        <v>207.90270000000001</v>
      </c>
      <c r="AR557" s="39">
        <v>36.329000000000001</v>
      </c>
      <c r="AS557" s="39">
        <v>73.238500000000002</v>
      </c>
      <c r="AT557" s="39">
        <v>23.977399999999999</v>
      </c>
      <c r="AU557" s="39">
        <v>59.965800000000002</v>
      </c>
      <c r="AV557" s="39">
        <v>53.164099999999998</v>
      </c>
      <c r="AW557" s="39">
        <v>55.616799999999998</v>
      </c>
      <c r="AX557" s="39">
        <v>11.2006</v>
      </c>
      <c r="AY557" s="39">
        <v>67.116100000000003</v>
      </c>
    </row>
    <row r="558" spans="1:51" x14ac:dyDescent="0.25">
      <c r="A558" s="43">
        <v>43206</v>
      </c>
      <c r="B558" s="39">
        <v>4123.1207000000004</v>
      </c>
      <c r="C558" s="39">
        <v>58.063299999999998</v>
      </c>
      <c r="D558" s="39">
        <v>38.104999999999997</v>
      </c>
      <c r="E558" s="39">
        <v>270.92660000000001</v>
      </c>
      <c r="F558" s="39">
        <v>308.81729999999999</v>
      </c>
      <c r="G558" s="39">
        <v>40.842100000000002</v>
      </c>
      <c r="H558" s="39">
        <v>98.824299999999994</v>
      </c>
      <c r="I558" s="39">
        <v>33.816400000000002</v>
      </c>
      <c r="J558" s="39">
        <v>46.436199999999999</v>
      </c>
      <c r="K558" s="39">
        <v>34.295099999999998</v>
      </c>
      <c r="L558" s="39">
        <v>483.26650000000001</v>
      </c>
      <c r="M558" s="39">
        <v>34.951099999999997</v>
      </c>
      <c r="N558" s="39">
        <v>39.506999999999998</v>
      </c>
      <c r="O558" s="39">
        <v>122.0536</v>
      </c>
      <c r="P558" s="39">
        <v>51.739100000000001</v>
      </c>
      <c r="Q558" s="39">
        <v>18.589300000000001</v>
      </c>
      <c r="R558" s="39">
        <v>97.627899999999997</v>
      </c>
      <c r="S558" s="39">
        <v>51.036700000000003</v>
      </c>
      <c r="T558" s="39">
        <v>26.078700000000001</v>
      </c>
      <c r="U558" s="39">
        <v>18.139099999999999</v>
      </c>
      <c r="V558" s="39">
        <v>53.353299999999997</v>
      </c>
      <c r="W558" s="39">
        <v>52.811399999999999</v>
      </c>
      <c r="X558" s="39">
        <v>97.722800000000007</v>
      </c>
      <c r="Y558" s="39">
        <v>50.067100000000003</v>
      </c>
      <c r="Z558" s="39">
        <v>35.249499999999998</v>
      </c>
      <c r="AA558" s="39">
        <v>50.192599999999999</v>
      </c>
      <c r="AB558" s="39">
        <v>142.01150000000001</v>
      </c>
      <c r="AC558" s="39">
        <v>86.709299999999999</v>
      </c>
      <c r="AD558" s="39">
        <v>22.371500000000001</v>
      </c>
      <c r="AE558" s="39">
        <v>55.51</v>
      </c>
      <c r="AF558" s="39">
        <v>80.009500000000003</v>
      </c>
      <c r="AG558" s="39">
        <v>17.904599999999999</v>
      </c>
      <c r="AH558" s="39">
        <v>157.518</v>
      </c>
      <c r="AI558" s="39">
        <v>18.360099999999999</v>
      </c>
      <c r="AJ558" s="39">
        <v>8.1417999999999999</v>
      </c>
      <c r="AK558" s="39">
        <v>5.9741999999999997</v>
      </c>
      <c r="AL558" s="39">
        <v>17.8598</v>
      </c>
      <c r="AM558" s="39">
        <v>252.83359999999999</v>
      </c>
      <c r="AN558" s="39">
        <v>866.71019999999999</v>
      </c>
      <c r="AO558" s="39">
        <v>270.86770000000001</v>
      </c>
      <c r="AP558" s="39">
        <v>156.4907</v>
      </c>
      <c r="AQ558" s="39">
        <v>203.19370000000001</v>
      </c>
      <c r="AR558" s="39">
        <v>34.007399999999997</v>
      </c>
      <c r="AS558" s="39">
        <v>72.214100000000002</v>
      </c>
      <c r="AT558" s="39">
        <v>22.965</v>
      </c>
      <c r="AU558" s="39">
        <v>58.785299999999999</v>
      </c>
      <c r="AV558" s="39">
        <v>52.774299999999997</v>
      </c>
      <c r="AW558" s="39">
        <v>53.404800000000002</v>
      </c>
      <c r="AX558" s="39">
        <v>11.0793</v>
      </c>
      <c r="AY558" s="39">
        <v>67.037300000000002</v>
      </c>
    </row>
    <row r="559" spans="1:51" x14ac:dyDescent="0.25">
      <c r="A559" s="43">
        <v>43207</v>
      </c>
      <c r="B559" s="39">
        <v>4108.0176000000001</v>
      </c>
      <c r="C559" s="39">
        <v>56.123100000000001</v>
      </c>
      <c r="D559" s="39">
        <v>37.513599999999997</v>
      </c>
      <c r="E559" s="39">
        <v>269.62720000000002</v>
      </c>
      <c r="F559" s="39">
        <v>304.16840000000002</v>
      </c>
      <c r="G559" s="39">
        <v>40.058399999999999</v>
      </c>
      <c r="H559" s="39">
        <v>98.866900000000001</v>
      </c>
      <c r="I559" s="39">
        <v>32.178199999999997</v>
      </c>
      <c r="J559" s="39">
        <v>46.593699999999998</v>
      </c>
      <c r="K559" s="39">
        <v>33.5959</v>
      </c>
      <c r="L559" s="39">
        <v>473.49970000000002</v>
      </c>
      <c r="M559" s="39">
        <v>34.879600000000003</v>
      </c>
      <c r="N559" s="39">
        <v>38.534199999999998</v>
      </c>
      <c r="O559" s="39">
        <v>119.5196</v>
      </c>
      <c r="P559" s="39">
        <v>49.405799999999999</v>
      </c>
      <c r="Q559" s="39">
        <v>18.3964</v>
      </c>
      <c r="R559" s="39">
        <v>97.531599999999997</v>
      </c>
      <c r="S559" s="39">
        <v>50.656599999999997</v>
      </c>
      <c r="T559" s="39">
        <v>25.065999999999999</v>
      </c>
      <c r="U559" s="39">
        <v>16.8825</v>
      </c>
      <c r="V559" s="39">
        <v>51.637500000000003</v>
      </c>
      <c r="W559" s="39">
        <v>50.868899999999996</v>
      </c>
      <c r="X559" s="39">
        <v>96.589799999999997</v>
      </c>
      <c r="Y559" s="39">
        <v>48.1098</v>
      </c>
      <c r="Z559" s="39">
        <v>34.913200000000003</v>
      </c>
      <c r="AA559" s="39">
        <v>47.115699999999997</v>
      </c>
      <c r="AB559" s="39">
        <v>142.01150000000001</v>
      </c>
      <c r="AC559" s="39">
        <v>82.424800000000005</v>
      </c>
      <c r="AD559" s="39">
        <v>21.984500000000001</v>
      </c>
      <c r="AE559" s="39">
        <v>53.2</v>
      </c>
      <c r="AF559" s="39">
        <v>80.174499999999995</v>
      </c>
      <c r="AG559" s="39">
        <v>16.982099999999999</v>
      </c>
      <c r="AH559" s="39">
        <v>157.31729999999999</v>
      </c>
      <c r="AI559" s="39">
        <v>18.252099999999999</v>
      </c>
      <c r="AJ559" s="39">
        <v>8.0815999999999999</v>
      </c>
      <c r="AK559" s="39">
        <v>5.9066999999999998</v>
      </c>
      <c r="AL559" s="39">
        <v>17.620200000000001</v>
      </c>
      <c r="AM559" s="39">
        <v>251.11500000000001</v>
      </c>
      <c r="AN559" s="39">
        <v>854.72619999999995</v>
      </c>
      <c r="AO559" s="39">
        <v>261.61079999999998</v>
      </c>
      <c r="AP559" s="39">
        <v>153.5247</v>
      </c>
      <c r="AQ559" s="39">
        <v>201.5455</v>
      </c>
      <c r="AR559" s="39">
        <v>34.112900000000003</v>
      </c>
      <c r="AS559" s="39">
        <v>70.848399999999998</v>
      </c>
      <c r="AT559" s="39">
        <v>23.178100000000001</v>
      </c>
      <c r="AU559" s="39">
        <v>58.863999999999997</v>
      </c>
      <c r="AV559" s="39">
        <v>52.150700000000001</v>
      </c>
      <c r="AW559" s="39">
        <v>52.930799999999998</v>
      </c>
      <c r="AX559" s="39">
        <v>10.937799999999999</v>
      </c>
      <c r="AY559" s="39">
        <v>68.455200000000005</v>
      </c>
    </row>
    <row r="560" spans="1:51" x14ac:dyDescent="0.25">
      <c r="A560" s="43">
        <v>43208</v>
      </c>
      <c r="B560" s="39">
        <v>4124.4937</v>
      </c>
      <c r="C560" s="39">
        <v>56.338700000000003</v>
      </c>
      <c r="D560" s="39">
        <v>37.724800000000002</v>
      </c>
      <c r="E560" s="39">
        <v>270.27690000000001</v>
      </c>
      <c r="F560" s="39">
        <v>306.16079999999999</v>
      </c>
      <c r="G560" s="39">
        <v>40.721499999999999</v>
      </c>
      <c r="H560" s="39">
        <v>98.739099999999993</v>
      </c>
      <c r="I560" s="39">
        <v>32.412300000000002</v>
      </c>
      <c r="J560" s="39">
        <v>47.6571</v>
      </c>
      <c r="K560" s="39">
        <v>33.7624</v>
      </c>
      <c r="L560" s="39">
        <v>470.1189</v>
      </c>
      <c r="M560" s="39">
        <v>35.165500000000002</v>
      </c>
      <c r="N560" s="39">
        <v>38.588200000000001</v>
      </c>
      <c r="O560" s="39">
        <v>120.57550000000001</v>
      </c>
      <c r="P560" s="39">
        <v>48.932400000000001</v>
      </c>
      <c r="Q560" s="39">
        <v>18.899999999999999</v>
      </c>
      <c r="R560" s="39">
        <v>100.23009999999999</v>
      </c>
      <c r="S560" s="39">
        <v>53.032600000000002</v>
      </c>
      <c r="T560" s="39">
        <v>25.158100000000001</v>
      </c>
      <c r="U560" s="39">
        <v>17.2879</v>
      </c>
      <c r="V560" s="39">
        <v>51.555799999999998</v>
      </c>
      <c r="W560" s="39">
        <v>51.172400000000003</v>
      </c>
      <c r="X560" s="39">
        <v>96.637</v>
      </c>
      <c r="Y560" s="39">
        <v>47.119100000000003</v>
      </c>
      <c r="Z560" s="39">
        <v>35.518599999999999</v>
      </c>
      <c r="AA560" s="39">
        <v>48.077199999999998</v>
      </c>
      <c r="AB560" s="39">
        <v>142.01150000000001</v>
      </c>
      <c r="AC560" s="39">
        <v>84.851600000000005</v>
      </c>
      <c r="AD560" s="39">
        <v>22.0029</v>
      </c>
      <c r="AE560" s="39">
        <v>53.9</v>
      </c>
      <c r="AF560" s="39">
        <v>82.236599999999996</v>
      </c>
      <c r="AG560" s="39">
        <v>17.265999999999998</v>
      </c>
      <c r="AH560" s="39">
        <v>158.72190000000001</v>
      </c>
      <c r="AI560" s="39">
        <v>18.878499999999999</v>
      </c>
      <c r="AJ560" s="39">
        <v>7.8257000000000003</v>
      </c>
      <c r="AK560" s="39">
        <v>5.9066999999999998</v>
      </c>
      <c r="AL560" s="39">
        <v>18.232399999999998</v>
      </c>
      <c r="AM560" s="39">
        <v>257.03480000000002</v>
      </c>
      <c r="AN560" s="39">
        <v>821.09379999999999</v>
      </c>
      <c r="AO560" s="39">
        <v>261.44400000000002</v>
      </c>
      <c r="AP560" s="39">
        <v>152.6773</v>
      </c>
      <c r="AQ560" s="39">
        <v>202.25190000000001</v>
      </c>
      <c r="AR560" s="39">
        <v>34.878</v>
      </c>
      <c r="AS560" s="39">
        <v>71.360600000000005</v>
      </c>
      <c r="AT560" s="39">
        <v>23.977399999999999</v>
      </c>
      <c r="AU560" s="39">
        <v>59.651000000000003</v>
      </c>
      <c r="AV560" s="39">
        <v>53.241999999999997</v>
      </c>
      <c r="AW560" s="39">
        <v>54.1158</v>
      </c>
      <c r="AX560" s="39">
        <v>10.8367</v>
      </c>
      <c r="AY560" s="39">
        <v>69.951999999999998</v>
      </c>
    </row>
    <row r="561" spans="1:51" x14ac:dyDescent="0.25">
      <c r="A561" s="43">
        <v>43209</v>
      </c>
      <c r="B561" s="39">
        <v>4150.5807000000004</v>
      </c>
      <c r="C561" s="39">
        <v>56.554299999999998</v>
      </c>
      <c r="D561" s="39">
        <v>37.555799999999998</v>
      </c>
      <c r="E561" s="39">
        <v>270.92660000000001</v>
      </c>
      <c r="F561" s="39">
        <v>306.49290000000002</v>
      </c>
      <c r="G561" s="39">
        <v>41.595599999999997</v>
      </c>
      <c r="H561" s="39">
        <v>98.014899999999997</v>
      </c>
      <c r="I561" s="39">
        <v>32.236699999999999</v>
      </c>
      <c r="J561" s="39">
        <v>49.232599999999998</v>
      </c>
      <c r="K561" s="39">
        <v>33.695799999999998</v>
      </c>
      <c r="L561" s="39">
        <v>485.70819999999998</v>
      </c>
      <c r="M561" s="39">
        <v>35.308500000000002</v>
      </c>
      <c r="N561" s="39">
        <v>38.4801</v>
      </c>
      <c r="O561" s="39">
        <v>120.8922</v>
      </c>
      <c r="P561" s="39">
        <v>49.033799999999999</v>
      </c>
      <c r="Q561" s="39">
        <v>19.350000000000001</v>
      </c>
      <c r="R561" s="39">
        <v>100.0373</v>
      </c>
      <c r="S561" s="39">
        <v>53.317700000000002</v>
      </c>
      <c r="T561" s="39">
        <v>25.4573</v>
      </c>
      <c r="U561" s="39">
        <v>17.044699999999999</v>
      </c>
      <c r="V561" s="39">
        <v>51.147300000000001</v>
      </c>
      <c r="W561" s="39">
        <v>50.626100000000001</v>
      </c>
      <c r="X561" s="39">
        <v>98.997500000000002</v>
      </c>
      <c r="Y561" s="39">
        <v>47.638500000000001</v>
      </c>
      <c r="Z561" s="39">
        <v>35.585900000000002</v>
      </c>
      <c r="AA561" s="39">
        <v>49.231099999999998</v>
      </c>
      <c r="AB561" s="39">
        <v>142.01150000000001</v>
      </c>
      <c r="AC561" s="39">
        <v>83.470799999999997</v>
      </c>
      <c r="AD561" s="39">
        <v>22.150300000000001</v>
      </c>
      <c r="AE561" s="39">
        <v>56.27</v>
      </c>
      <c r="AF561" s="39">
        <v>82.649000000000001</v>
      </c>
      <c r="AG561" s="39">
        <v>17.004000000000001</v>
      </c>
      <c r="AH561" s="39">
        <v>159.1233</v>
      </c>
      <c r="AI561" s="39">
        <v>19.699300000000001</v>
      </c>
      <c r="AJ561" s="39">
        <v>7.8407999999999998</v>
      </c>
      <c r="AK561" s="39">
        <v>5.9066999999999998</v>
      </c>
      <c r="AL561" s="39">
        <v>18.365500000000001</v>
      </c>
      <c r="AM561" s="39">
        <v>256.65289999999999</v>
      </c>
      <c r="AN561" s="39">
        <v>836.94359999999995</v>
      </c>
      <c r="AO561" s="39">
        <v>266.44779999999997</v>
      </c>
      <c r="AP561" s="39">
        <v>155.07830000000001</v>
      </c>
      <c r="AQ561" s="39">
        <v>204.13550000000001</v>
      </c>
      <c r="AR561" s="39">
        <v>36.7776</v>
      </c>
      <c r="AS561" s="39">
        <v>71.531300000000002</v>
      </c>
      <c r="AT561" s="39">
        <v>24.989799999999999</v>
      </c>
      <c r="AU561" s="39">
        <v>61.067500000000003</v>
      </c>
      <c r="AV561" s="39">
        <v>53.631799999999998</v>
      </c>
      <c r="AW561" s="39">
        <v>55.458799999999997</v>
      </c>
      <c r="AX561" s="39">
        <v>10.7963</v>
      </c>
      <c r="AY561" s="39">
        <v>70.503399999999999</v>
      </c>
    </row>
    <row r="562" spans="1:51" x14ac:dyDescent="0.25">
      <c r="A562" s="43">
        <v>43210</v>
      </c>
      <c r="B562" s="39">
        <v>4139.5967000000001</v>
      </c>
      <c r="C562" s="39">
        <v>54.901499999999999</v>
      </c>
      <c r="D562" s="39">
        <v>36.7532</v>
      </c>
      <c r="E562" s="39">
        <v>268.97750000000002</v>
      </c>
      <c r="F562" s="39">
        <v>302.17610000000002</v>
      </c>
      <c r="G562" s="39">
        <v>41.203800000000001</v>
      </c>
      <c r="H562" s="39">
        <v>95.885099999999994</v>
      </c>
      <c r="I562" s="39">
        <v>31.359200000000001</v>
      </c>
      <c r="J562" s="39">
        <v>46.514899999999997</v>
      </c>
      <c r="K562" s="39">
        <v>32.963299999999997</v>
      </c>
      <c r="L562" s="39">
        <v>486.0838</v>
      </c>
      <c r="M562" s="39">
        <v>34.093400000000003</v>
      </c>
      <c r="N562" s="39">
        <v>37.020899999999997</v>
      </c>
      <c r="O562" s="39">
        <v>118.5694</v>
      </c>
      <c r="P562" s="39">
        <v>49.507199999999997</v>
      </c>
      <c r="Q562" s="39">
        <v>18.117799999999999</v>
      </c>
      <c r="R562" s="39">
        <v>97.146100000000004</v>
      </c>
      <c r="S562" s="39">
        <v>52.6524</v>
      </c>
      <c r="T562" s="39">
        <v>24.467500000000001</v>
      </c>
      <c r="U562" s="39">
        <v>16.396100000000001</v>
      </c>
      <c r="V562" s="39">
        <v>49.758299999999998</v>
      </c>
      <c r="W562" s="39">
        <v>48.987099999999998</v>
      </c>
      <c r="X562" s="39">
        <v>99.705600000000004</v>
      </c>
      <c r="Y562" s="39">
        <v>46.377099999999999</v>
      </c>
      <c r="Z562" s="39">
        <v>34.980400000000003</v>
      </c>
      <c r="AA562" s="39">
        <v>48.125300000000003</v>
      </c>
      <c r="AB562" s="39">
        <v>142.01150000000001</v>
      </c>
      <c r="AC562" s="39">
        <v>81.002300000000005</v>
      </c>
      <c r="AD562" s="39">
        <v>22.113499999999998</v>
      </c>
      <c r="AE562" s="39">
        <v>54.03</v>
      </c>
      <c r="AF562" s="39">
        <v>78.359800000000007</v>
      </c>
      <c r="AG562" s="39">
        <v>16.622900000000001</v>
      </c>
      <c r="AH562" s="39">
        <v>156.31399999999999</v>
      </c>
      <c r="AI562" s="39">
        <v>19.634499999999999</v>
      </c>
      <c r="AJ562" s="39">
        <v>7.6300999999999997</v>
      </c>
      <c r="AK562" s="39">
        <v>5.7885999999999997</v>
      </c>
      <c r="AL562" s="39">
        <v>18.179200000000002</v>
      </c>
      <c r="AM562" s="39">
        <v>255.88900000000001</v>
      </c>
      <c r="AN562" s="39">
        <v>822.64020000000005</v>
      </c>
      <c r="AO562" s="39">
        <v>265.94740000000002</v>
      </c>
      <c r="AP562" s="39">
        <v>151.54740000000001</v>
      </c>
      <c r="AQ562" s="39">
        <v>202.25190000000001</v>
      </c>
      <c r="AR562" s="39">
        <v>36.619300000000003</v>
      </c>
      <c r="AS562" s="39">
        <v>70.336200000000005</v>
      </c>
      <c r="AT562" s="39">
        <v>24.2438</v>
      </c>
      <c r="AU562" s="39">
        <v>60.516599999999997</v>
      </c>
      <c r="AV562" s="39">
        <v>52.696300000000001</v>
      </c>
      <c r="AW562" s="39">
        <v>53.641800000000003</v>
      </c>
      <c r="AX562" s="39">
        <v>10.5334</v>
      </c>
      <c r="AY562" s="39">
        <v>68.376499999999993</v>
      </c>
    </row>
    <row r="563" spans="1:51" x14ac:dyDescent="0.25">
      <c r="A563" s="43">
        <v>43213</v>
      </c>
      <c r="B563" s="39">
        <v>4106.6445999999996</v>
      </c>
      <c r="C563" s="39">
        <v>54.039099999999998</v>
      </c>
      <c r="D563" s="39">
        <v>36.710900000000002</v>
      </c>
      <c r="E563" s="39">
        <v>268.97750000000002</v>
      </c>
      <c r="F563" s="39">
        <v>302.50810000000001</v>
      </c>
      <c r="G563" s="39">
        <v>41.354500000000002</v>
      </c>
      <c r="H563" s="39">
        <v>96.566699999999997</v>
      </c>
      <c r="I563" s="39">
        <v>32.295299999999997</v>
      </c>
      <c r="J563" s="39">
        <v>47.381399999999999</v>
      </c>
      <c r="K563" s="39">
        <v>32.663600000000002</v>
      </c>
      <c r="L563" s="39">
        <v>482.1395</v>
      </c>
      <c r="M563" s="39">
        <v>34.164900000000003</v>
      </c>
      <c r="N563" s="39">
        <v>37.020899999999997</v>
      </c>
      <c r="O563" s="39">
        <v>119.2029</v>
      </c>
      <c r="P563" s="39">
        <v>50.792299999999997</v>
      </c>
      <c r="Q563" s="39">
        <v>18.653600000000001</v>
      </c>
      <c r="R563" s="39">
        <v>99.073599999999999</v>
      </c>
      <c r="S563" s="39">
        <v>52.6524</v>
      </c>
      <c r="T563" s="39">
        <v>24.9969</v>
      </c>
      <c r="U563" s="39">
        <v>16.436699999999998</v>
      </c>
      <c r="V563" s="39">
        <v>48.287599999999998</v>
      </c>
      <c r="W563" s="39">
        <v>49.229900000000001</v>
      </c>
      <c r="X563" s="39">
        <v>99.422399999999996</v>
      </c>
      <c r="Y563" s="39">
        <v>43.5944</v>
      </c>
      <c r="Z563" s="39">
        <v>31.482399999999998</v>
      </c>
      <c r="AA563" s="39">
        <v>47.884900000000002</v>
      </c>
      <c r="AB563" s="39">
        <v>142.01150000000001</v>
      </c>
      <c r="AC563" s="39">
        <v>83.010599999999997</v>
      </c>
      <c r="AD563" s="39">
        <v>22.168800000000001</v>
      </c>
      <c r="AE563" s="39">
        <v>53.39</v>
      </c>
      <c r="AF563" s="39">
        <v>80.257000000000005</v>
      </c>
      <c r="AG563" s="39">
        <v>16.694400000000002</v>
      </c>
      <c r="AH563" s="39">
        <v>155.9127</v>
      </c>
      <c r="AI563" s="39">
        <v>19.7209</v>
      </c>
      <c r="AJ563" s="39">
        <v>7.6902999999999997</v>
      </c>
      <c r="AK563" s="39">
        <v>5.8055000000000003</v>
      </c>
      <c r="AL563" s="39">
        <v>18.179200000000002</v>
      </c>
      <c r="AM563" s="39">
        <v>258.5625</v>
      </c>
      <c r="AN563" s="39">
        <v>832.69119999999998</v>
      </c>
      <c r="AO563" s="39">
        <v>262.1112</v>
      </c>
      <c r="AP563" s="39">
        <v>151.26490000000001</v>
      </c>
      <c r="AQ563" s="39">
        <v>200.83920000000001</v>
      </c>
      <c r="AR563" s="39">
        <v>37.7273</v>
      </c>
      <c r="AS563" s="39">
        <v>68.116900000000001</v>
      </c>
      <c r="AT563" s="39">
        <v>24.723400000000002</v>
      </c>
      <c r="AU563" s="39">
        <v>59.336199999999998</v>
      </c>
      <c r="AV563" s="39">
        <v>52.618400000000001</v>
      </c>
      <c r="AW563" s="39">
        <v>54.826799999999999</v>
      </c>
      <c r="AX563" s="39">
        <v>10.513199999999999</v>
      </c>
      <c r="AY563" s="39">
        <v>68.612799999999993</v>
      </c>
    </row>
    <row r="564" spans="1:51" x14ac:dyDescent="0.25">
      <c r="A564" s="43">
        <v>43214</v>
      </c>
      <c r="B564" s="39">
        <v>4246.6907000000001</v>
      </c>
      <c r="C564" s="39">
        <v>55.476399999999998</v>
      </c>
      <c r="D564" s="39">
        <v>37.3446</v>
      </c>
      <c r="E564" s="39">
        <v>271.5763</v>
      </c>
      <c r="F564" s="39">
        <v>307.15699999999998</v>
      </c>
      <c r="G564" s="39">
        <v>42.168300000000002</v>
      </c>
      <c r="H564" s="39">
        <v>99.463200000000001</v>
      </c>
      <c r="I564" s="39">
        <v>32.587800000000001</v>
      </c>
      <c r="J564" s="39">
        <v>50.217199999999998</v>
      </c>
      <c r="K564" s="39">
        <v>33.1631</v>
      </c>
      <c r="L564" s="39">
        <v>489.46460000000002</v>
      </c>
      <c r="M564" s="39">
        <v>34.665199999999999</v>
      </c>
      <c r="N564" s="39">
        <v>38.4801</v>
      </c>
      <c r="O564" s="39">
        <v>121.209</v>
      </c>
      <c r="P564" s="39">
        <v>52.280200000000001</v>
      </c>
      <c r="Q564" s="39">
        <v>19.553599999999999</v>
      </c>
      <c r="R564" s="39">
        <v>103.7959</v>
      </c>
      <c r="S564" s="39">
        <v>54.363100000000003</v>
      </c>
      <c r="T564" s="39">
        <v>26.216899999999999</v>
      </c>
      <c r="U564" s="39">
        <v>16.700099999999999</v>
      </c>
      <c r="V564" s="39">
        <v>48.532699999999998</v>
      </c>
      <c r="W564" s="39">
        <v>51.658000000000001</v>
      </c>
      <c r="X564" s="39">
        <v>104.75700000000001</v>
      </c>
      <c r="Y564" s="39">
        <v>44.299399999999999</v>
      </c>
      <c r="Z564" s="39">
        <v>31.885999999999999</v>
      </c>
      <c r="AA564" s="39">
        <v>48.0291</v>
      </c>
      <c r="AB564" s="39">
        <v>142.01150000000001</v>
      </c>
      <c r="AC564" s="39">
        <v>89.119200000000006</v>
      </c>
      <c r="AD564" s="39">
        <v>22.684699999999999</v>
      </c>
      <c r="AE564" s="39">
        <v>55.27</v>
      </c>
      <c r="AF564" s="39">
        <v>86.443299999999994</v>
      </c>
      <c r="AG564" s="39">
        <v>16.956399999999999</v>
      </c>
      <c r="AH564" s="39">
        <v>158.12</v>
      </c>
      <c r="AI564" s="39">
        <v>19.9801</v>
      </c>
      <c r="AJ564" s="39">
        <v>7.8106999999999998</v>
      </c>
      <c r="AK564" s="39">
        <v>5.8223000000000003</v>
      </c>
      <c r="AL564" s="39">
        <v>18.471900000000002</v>
      </c>
      <c r="AM564" s="39">
        <v>269.06540000000001</v>
      </c>
      <c r="AN564" s="39">
        <v>840.03620000000001</v>
      </c>
      <c r="AO564" s="39">
        <v>266.53120000000001</v>
      </c>
      <c r="AP564" s="39">
        <v>155.36080000000001</v>
      </c>
      <c r="AQ564" s="39">
        <v>202.25190000000001</v>
      </c>
      <c r="AR564" s="39">
        <v>38.650700000000001</v>
      </c>
      <c r="AS564" s="39">
        <v>69.482600000000005</v>
      </c>
      <c r="AT564" s="39">
        <v>25.575900000000001</v>
      </c>
      <c r="AU564" s="39">
        <v>61.303600000000003</v>
      </c>
      <c r="AV564" s="39">
        <v>53.709699999999998</v>
      </c>
      <c r="AW564" s="39">
        <v>56.011800000000001</v>
      </c>
      <c r="AX564" s="39">
        <v>10.6952</v>
      </c>
      <c r="AY564" s="39">
        <v>70.267099999999999</v>
      </c>
    </row>
    <row r="565" spans="1:51" x14ac:dyDescent="0.25">
      <c r="A565" s="43">
        <v>43215</v>
      </c>
      <c r="B565" s="39">
        <v>4135.4777000000004</v>
      </c>
      <c r="C565" s="39">
        <v>55.620100000000001</v>
      </c>
      <c r="D565" s="39">
        <v>37.2179</v>
      </c>
      <c r="E565" s="39">
        <v>271.5763</v>
      </c>
      <c r="F565" s="39">
        <v>304.50049999999999</v>
      </c>
      <c r="G565" s="39">
        <v>43.162999999999997</v>
      </c>
      <c r="H565" s="39">
        <v>97.376000000000005</v>
      </c>
      <c r="I565" s="39">
        <v>32.470799999999997</v>
      </c>
      <c r="J565" s="39">
        <v>50.768599999999999</v>
      </c>
      <c r="K565" s="39">
        <v>33.3628</v>
      </c>
      <c r="L565" s="39">
        <v>495.85059999999999</v>
      </c>
      <c r="M565" s="39">
        <v>34.379300000000001</v>
      </c>
      <c r="N565" s="39">
        <v>38.534199999999998</v>
      </c>
      <c r="O565" s="39">
        <v>122.0536</v>
      </c>
      <c r="P565" s="39">
        <v>51.299500000000002</v>
      </c>
      <c r="Q565" s="39">
        <v>19.2</v>
      </c>
      <c r="R565" s="39">
        <v>101.5793</v>
      </c>
      <c r="S565" s="39">
        <v>53.127600000000001</v>
      </c>
      <c r="T565" s="39">
        <v>26.677199999999999</v>
      </c>
      <c r="U565" s="39">
        <v>16.720400000000001</v>
      </c>
      <c r="V565" s="39">
        <v>48.2059</v>
      </c>
      <c r="W565" s="39">
        <v>51.597299999999997</v>
      </c>
      <c r="X565" s="39">
        <v>106.5981</v>
      </c>
      <c r="Y565" s="39">
        <v>47.898200000000003</v>
      </c>
      <c r="Z565" s="39">
        <v>31.616900000000001</v>
      </c>
      <c r="AA565" s="39">
        <v>47.836799999999997</v>
      </c>
      <c r="AB565" s="39">
        <v>142.01150000000001</v>
      </c>
      <c r="AC565" s="39">
        <v>93.261399999999995</v>
      </c>
      <c r="AD565" s="39">
        <v>22.592600000000001</v>
      </c>
      <c r="AE565" s="39">
        <v>53.71</v>
      </c>
      <c r="AF565" s="39">
        <v>87.680499999999995</v>
      </c>
      <c r="AG565" s="39">
        <v>16.956399999999999</v>
      </c>
      <c r="AH565" s="39">
        <v>155.51140000000001</v>
      </c>
      <c r="AI565" s="39">
        <v>19.893699999999999</v>
      </c>
      <c r="AJ565" s="39">
        <v>7.8257000000000003</v>
      </c>
      <c r="AK565" s="39">
        <v>5.8560999999999996</v>
      </c>
      <c r="AL565" s="39">
        <v>17.966200000000001</v>
      </c>
      <c r="AM565" s="39">
        <v>264.48230000000001</v>
      </c>
      <c r="AN565" s="39">
        <v>815.29520000000002</v>
      </c>
      <c r="AO565" s="39">
        <v>266.11419999999998</v>
      </c>
      <c r="AP565" s="39">
        <v>154.23089999999999</v>
      </c>
      <c r="AQ565" s="39">
        <v>198.4847</v>
      </c>
      <c r="AR565" s="39">
        <v>37.463500000000003</v>
      </c>
      <c r="AS565" s="39">
        <v>69.141199999999998</v>
      </c>
      <c r="AT565" s="39">
        <v>25.1496</v>
      </c>
      <c r="AU565" s="39">
        <v>61.303600000000003</v>
      </c>
      <c r="AV565" s="39">
        <v>53.865600000000001</v>
      </c>
      <c r="AW565" s="39">
        <v>55.537799999999997</v>
      </c>
      <c r="AX565" s="39">
        <v>10.6547</v>
      </c>
      <c r="AY565" s="39">
        <v>69.715599999999995</v>
      </c>
    </row>
    <row r="566" spans="1:51" x14ac:dyDescent="0.25">
      <c r="A566" s="43">
        <v>43216</v>
      </c>
      <c r="B566" s="39">
        <v>3913.0515999999998</v>
      </c>
      <c r="C566" s="39">
        <v>54.182899999999997</v>
      </c>
      <c r="D566" s="39">
        <v>36.584200000000003</v>
      </c>
      <c r="E566" s="39">
        <v>270.27690000000001</v>
      </c>
      <c r="F566" s="39">
        <v>301.512</v>
      </c>
      <c r="G566" s="39">
        <v>41.957299999999996</v>
      </c>
      <c r="H566" s="39">
        <v>97.290800000000004</v>
      </c>
      <c r="I566" s="39">
        <v>31.827200000000001</v>
      </c>
      <c r="J566" s="39">
        <v>49.350700000000003</v>
      </c>
      <c r="K566" s="39">
        <v>33.029899999999998</v>
      </c>
      <c r="L566" s="39">
        <v>494.91140000000001</v>
      </c>
      <c r="M566" s="39">
        <v>33.5931</v>
      </c>
      <c r="N566" s="39">
        <v>38.858400000000003</v>
      </c>
      <c r="O566" s="39">
        <v>122.0536</v>
      </c>
      <c r="P566" s="39">
        <v>50.487900000000003</v>
      </c>
      <c r="Q566" s="39">
        <v>18.910699999999999</v>
      </c>
      <c r="R566" s="39">
        <v>98.4953</v>
      </c>
      <c r="S566" s="39">
        <v>51.987099999999998</v>
      </c>
      <c r="T566" s="39">
        <v>26.446999999999999</v>
      </c>
      <c r="U566" s="39">
        <v>16.375900000000001</v>
      </c>
      <c r="V566" s="39">
        <v>47.2254</v>
      </c>
      <c r="W566" s="39">
        <v>48.198</v>
      </c>
      <c r="X566" s="39">
        <v>105.89</v>
      </c>
      <c r="Y566" s="39">
        <v>47.490099999999998</v>
      </c>
      <c r="Z566" s="39">
        <v>30.876999999999999</v>
      </c>
      <c r="AA566" s="39">
        <v>50.000300000000003</v>
      </c>
      <c r="AB566" s="39">
        <v>142.01150000000001</v>
      </c>
      <c r="AC566" s="39">
        <v>92.926699999999997</v>
      </c>
      <c r="AD566" s="39">
        <v>22.8322</v>
      </c>
      <c r="AE566" s="39">
        <v>51.48</v>
      </c>
      <c r="AF566" s="39">
        <v>85.123500000000007</v>
      </c>
      <c r="AG566" s="39">
        <v>16.932500000000001</v>
      </c>
      <c r="AH566" s="39">
        <v>154.10679999999999</v>
      </c>
      <c r="AI566" s="39">
        <v>19.8505</v>
      </c>
      <c r="AJ566" s="39">
        <v>7.6150000000000002</v>
      </c>
      <c r="AK566" s="39">
        <v>5.7380000000000004</v>
      </c>
      <c r="AL566" s="39">
        <v>17.966200000000001</v>
      </c>
      <c r="AM566" s="39">
        <v>259.51729999999998</v>
      </c>
      <c r="AN566" s="39">
        <v>795.96619999999996</v>
      </c>
      <c r="AO566" s="39">
        <v>263.27870000000001</v>
      </c>
      <c r="AP566" s="39">
        <v>149.5701</v>
      </c>
      <c r="AQ566" s="39">
        <v>191.6566</v>
      </c>
      <c r="AR566" s="39">
        <v>37.067799999999998</v>
      </c>
      <c r="AS566" s="39">
        <v>68.116900000000001</v>
      </c>
      <c r="AT566" s="39">
        <v>24.670100000000001</v>
      </c>
      <c r="AU566" s="39">
        <v>59.965800000000002</v>
      </c>
      <c r="AV566" s="39">
        <v>53.086100000000002</v>
      </c>
      <c r="AW566" s="39">
        <v>54.747799999999998</v>
      </c>
      <c r="AX566" s="39">
        <v>10.472799999999999</v>
      </c>
      <c r="AY566" s="39">
        <v>69.715599999999995</v>
      </c>
    </row>
    <row r="567" spans="1:51" x14ac:dyDescent="0.25">
      <c r="A567" s="43">
        <v>43217</v>
      </c>
      <c r="B567" s="39">
        <v>3899.3216000000002</v>
      </c>
      <c r="C567" s="39">
        <v>53.823599999999999</v>
      </c>
      <c r="D567" s="39">
        <v>36.7532</v>
      </c>
      <c r="E567" s="39">
        <v>272.87569999999999</v>
      </c>
      <c r="F567" s="39">
        <v>300.84780000000001</v>
      </c>
      <c r="G567" s="39">
        <v>41.625799999999998</v>
      </c>
      <c r="H567" s="39">
        <v>97.418599999999998</v>
      </c>
      <c r="I567" s="39">
        <v>31.359200000000001</v>
      </c>
      <c r="J567" s="39">
        <v>48.76</v>
      </c>
      <c r="K567" s="39">
        <v>33.029899999999998</v>
      </c>
      <c r="L567" s="39">
        <v>490.20729999999998</v>
      </c>
      <c r="M567" s="39">
        <v>33.878999999999998</v>
      </c>
      <c r="N567" s="39">
        <v>38.912500000000001</v>
      </c>
      <c r="O567" s="39">
        <v>122.7927</v>
      </c>
      <c r="P567" s="39">
        <v>50.217399999999998</v>
      </c>
      <c r="Q567" s="39">
        <v>19.0928</v>
      </c>
      <c r="R567" s="39">
        <v>98.4953</v>
      </c>
      <c r="S567" s="39">
        <v>51.892099999999999</v>
      </c>
      <c r="T567" s="39">
        <v>26.659700000000001</v>
      </c>
      <c r="U567" s="39">
        <v>16.375900000000001</v>
      </c>
      <c r="V567" s="39">
        <v>47.715699999999998</v>
      </c>
      <c r="W567" s="39">
        <v>48.562199999999997</v>
      </c>
      <c r="X567" s="39">
        <v>106.50369999999999</v>
      </c>
      <c r="Y567" s="39">
        <v>48.862900000000003</v>
      </c>
      <c r="Z567" s="39">
        <v>30.6752</v>
      </c>
      <c r="AA567" s="39">
        <v>52.884900000000002</v>
      </c>
      <c r="AB567" s="39">
        <v>142.01150000000001</v>
      </c>
      <c r="AC567" s="39">
        <v>92.926699999999997</v>
      </c>
      <c r="AD567" s="39">
        <v>22.481999999999999</v>
      </c>
      <c r="AE567" s="39">
        <v>52.6</v>
      </c>
      <c r="AF567" s="39">
        <v>83.061400000000006</v>
      </c>
      <c r="AG567" s="39">
        <v>16.9087</v>
      </c>
      <c r="AH567" s="39">
        <v>154.90940000000001</v>
      </c>
      <c r="AI567" s="39">
        <v>19.958500000000001</v>
      </c>
      <c r="AJ567" s="39">
        <v>7.6752000000000002</v>
      </c>
      <c r="AK567" s="39">
        <v>5.7717000000000001</v>
      </c>
      <c r="AL567" s="39">
        <v>18.392099999999999</v>
      </c>
      <c r="AM567" s="39">
        <v>250.73310000000001</v>
      </c>
      <c r="AN567" s="39">
        <v>791.71379999999999</v>
      </c>
      <c r="AO567" s="39">
        <v>266.28100000000001</v>
      </c>
      <c r="AP567" s="39">
        <v>152.9598</v>
      </c>
      <c r="AQ567" s="39">
        <v>191.8921</v>
      </c>
      <c r="AR567" s="39">
        <v>38.070300000000003</v>
      </c>
      <c r="AS567" s="39">
        <v>67.604699999999994</v>
      </c>
      <c r="AT567" s="39">
        <v>24.616800000000001</v>
      </c>
      <c r="AU567" s="39">
        <v>61.067500000000003</v>
      </c>
      <c r="AV567" s="39">
        <v>53.943600000000004</v>
      </c>
      <c r="AW567" s="39">
        <v>55.774799999999999</v>
      </c>
      <c r="AX567" s="39">
        <v>10.493</v>
      </c>
      <c r="AY567" s="39">
        <v>70.030699999999996</v>
      </c>
    </row>
    <row r="568" spans="1:51" x14ac:dyDescent="0.25">
      <c r="A568" s="43">
        <v>43222</v>
      </c>
      <c r="B568" s="39">
        <v>3800.4654999999998</v>
      </c>
      <c r="C568" s="39">
        <v>53.104999999999997</v>
      </c>
      <c r="D568" s="39">
        <v>36.246200000000002</v>
      </c>
      <c r="E568" s="39">
        <v>273.52539999999999</v>
      </c>
      <c r="F568" s="39">
        <v>297.19510000000002</v>
      </c>
      <c r="G568" s="39">
        <v>40.450200000000002</v>
      </c>
      <c r="H568" s="39">
        <v>96.268500000000003</v>
      </c>
      <c r="I568" s="39">
        <v>30.598600000000001</v>
      </c>
      <c r="J568" s="39">
        <v>51.595799999999997</v>
      </c>
      <c r="K568" s="39">
        <v>32.963299999999997</v>
      </c>
      <c r="L568" s="39">
        <v>485.30720000000002</v>
      </c>
      <c r="M568" s="39">
        <v>33.5931</v>
      </c>
      <c r="N568" s="39">
        <v>39.993400000000001</v>
      </c>
      <c r="O568" s="39">
        <v>125.6434</v>
      </c>
      <c r="P568" s="39">
        <v>50.690800000000003</v>
      </c>
      <c r="Q568" s="39">
        <v>19.371400000000001</v>
      </c>
      <c r="R568" s="39">
        <v>97.435199999999995</v>
      </c>
      <c r="S568" s="39">
        <v>54.553199999999997</v>
      </c>
      <c r="T568" s="39">
        <v>27.628799999999998</v>
      </c>
      <c r="U568" s="39">
        <v>16.3353</v>
      </c>
      <c r="V568" s="39">
        <v>46.898600000000002</v>
      </c>
      <c r="W568" s="39">
        <v>47.955199999999998</v>
      </c>
      <c r="X568" s="39">
        <v>112.21599999999999</v>
      </c>
      <c r="Y568" s="39">
        <v>52.610100000000003</v>
      </c>
      <c r="Z568" s="39">
        <v>30.338799999999999</v>
      </c>
      <c r="AA568" s="39">
        <v>53.942599999999999</v>
      </c>
      <c r="AB568" s="39">
        <v>142.01150000000001</v>
      </c>
      <c r="AC568" s="39">
        <v>94.14</v>
      </c>
      <c r="AD568" s="39">
        <v>22.6663</v>
      </c>
      <c r="AE568" s="39">
        <v>51.73</v>
      </c>
      <c r="AF568" s="39">
        <v>90.484999999999999</v>
      </c>
      <c r="AG568" s="39">
        <v>16.7897</v>
      </c>
      <c r="AH568" s="39">
        <v>155.3107</v>
      </c>
      <c r="AI568" s="39">
        <v>18.986499999999999</v>
      </c>
      <c r="AJ568" s="39">
        <v>7.7504999999999997</v>
      </c>
      <c r="AK568" s="39">
        <v>5.9741999999999997</v>
      </c>
      <c r="AL568" s="39">
        <v>18.285599999999999</v>
      </c>
      <c r="AM568" s="39">
        <v>251.49690000000001</v>
      </c>
      <c r="AN568" s="39">
        <v>816.8415</v>
      </c>
      <c r="AO568" s="39">
        <v>273.11939999999998</v>
      </c>
      <c r="AP568" s="39">
        <v>153.5247</v>
      </c>
      <c r="AQ568" s="39">
        <v>191.6566</v>
      </c>
      <c r="AR568" s="39">
        <v>35.511200000000002</v>
      </c>
      <c r="AS568" s="39">
        <v>65.385400000000004</v>
      </c>
      <c r="AT568" s="39">
        <v>25.416</v>
      </c>
      <c r="AU568" s="39">
        <v>61.460999999999999</v>
      </c>
      <c r="AV568" s="39">
        <v>55.190800000000003</v>
      </c>
      <c r="AW568" s="39">
        <v>54.352800000000002</v>
      </c>
      <c r="AX568" s="39">
        <v>10.5739</v>
      </c>
      <c r="AY568" s="39">
        <v>70.345799999999997</v>
      </c>
    </row>
    <row r="569" spans="1:51" x14ac:dyDescent="0.25">
      <c r="A569" s="43">
        <v>43223</v>
      </c>
      <c r="B569" s="39">
        <v>3752.4105</v>
      </c>
      <c r="C569" s="39">
        <v>52.889400000000002</v>
      </c>
      <c r="D569" s="39">
        <v>36.457500000000003</v>
      </c>
      <c r="E569" s="39">
        <v>274.82479999999998</v>
      </c>
      <c r="F569" s="39">
        <v>294.8707</v>
      </c>
      <c r="G569" s="39">
        <v>40.751600000000003</v>
      </c>
      <c r="H569" s="39">
        <v>96.609200000000001</v>
      </c>
      <c r="I569" s="39">
        <v>32.061199999999999</v>
      </c>
      <c r="J569" s="39">
        <v>51.201900000000002</v>
      </c>
      <c r="K569" s="39">
        <v>33.329500000000003</v>
      </c>
      <c r="L569" s="39">
        <v>481.19110000000001</v>
      </c>
      <c r="M569" s="39">
        <v>34.021900000000002</v>
      </c>
      <c r="N569" s="39">
        <v>40.587899999999998</v>
      </c>
      <c r="O569" s="39">
        <v>125.3267</v>
      </c>
      <c r="P569" s="39">
        <v>51.739100000000001</v>
      </c>
      <c r="Q569" s="39">
        <v>19.414300000000001</v>
      </c>
      <c r="R569" s="39">
        <v>98.977199999999996</v>
      </c>
      <c r="S569" s="39">
        <v>54.173099999999998</v>
      </c>
      <c r="T569" s="39">
        <v>27.8887</v>
      </c>
      <c r="U569" s="39">
        <v>16.4772</v>
      </c>
      <c r="V569" s="39">
        <v>48.2059</v>
      </c>
      <c r="W569" s="39">
        <v>48.440800000000003</v>
      </c>
      <c r="X569" s="39">
        <v>111.4135</v>
      </c>
      <c r="Y569" s="39">
        <v>54.724899999999998</v>
      </c>
      <c r="Z569" s="39">
        <v>30.2715</v>
      </c>
      <c r="AA569" s="39">
        <v>53.942599999999999</v>
      </c>
      <c r="AB569" s="39">
        <v>142.01150000000001</v>
      </c>
      <c r="AC569" s="39">
        <v>92.759299999999996</v>
      </c>
      <c r="AD569" s="39">
        <v>22.924299999999999</v>
      </c>
      <c r="AE569" s="39">
        <v>53.24</v>
      </c>
      <c r="AF569" s="39">
        <v>91.144800000000004</v>
      </c>
      <c r="AG569" s="39">
        <v>16.694400000000002</v>
      </c>
      <c r="AH569" s="39">
        <v>156.31399999999999</v>
      </c>
      <c r="AI569" s="39">
        <v>19.310500000000001</v>
      </c>
      <c r="AJ569" s="39">
        <v>7.7354000000000003</v>
      </c>
      <c r="AK569" s="39">
        <v>6.1599000000000004</v>
      </c>
      <c r="AL569" s="39">
        <v>18.631599999999999</v>
      </c>
      <c r="AM569" s="39">
        <v>249.01439999999999</v>
      </c>
      <c r="AN569" s="39">
        <v>811.81590000000006</v>
      </c>
      <c r="AO569" s="39">
        <v>276.20499999999998</v>
      </c>
      <c r="AP569" s="39">
        <v>153.80719999999999</v>
      </c>
      <c r="AQ569" s="39">
        <v>193.0693</v>
      </c>
      <c r="AR569" s="39">
        <v>35.880499999999998</v>
      </c>
      <c r="AS569" s="39">
        <v>65.556100000000001</v>
      </c>
      <c r="AT569" s="39">
        <v>25.735700000000001</v>
      </c>
      <c r="AU569" s="39">
        <v>62.326599999999999</v>
      </c>
      <c r="AV569" s="39">
        <v>56.282200000000003</v>
      </c>
      <c r="AW569" s="39">
        <v>54.352800000000002</v>
      </c>
      <c r="AX569" s="39">
        <v>10.5739</v>
      </c>
      <c r="AY569" s="39">
        <v>70.109499999999997</v>
      </c>
    </row>
    <row r="570" spans="1:51" x14ac:dyDescent="0.25">
      <c r="A570" s="43">
        <v>43224</v>
      </c>
      <c r="B570" s="39">
        <v>3694.7444999999998</v>
      </c>
      <c r="C570" s="39">
        <v>53.104999999999997</v>
      </c>
      <c r="D570" s="39">
        <v>36.837699999999998</v>
      </c>
      <c r="E570" s="39">
        <v>274.82479999999998</v>
      </c>
      <c r="F570" s="39">
        <v>290.5539</v>
      </c>
      <c r="G570" s="39">
        <v>40.631100000000004</v>
      </c>
      <c r="H570" s="39">
        <v>95.6721</v>
      </c>
      <c r="I570" s="39">
        <v>32.119700000000002</v>
      </c>
      <c r="J570" s="39">
        <v>51.674500000000002</v>
      </c>
      <c r="K570" s="39">
        <v>33.096499999999999</v>
      </c>
      <c r="L570" s="39">
        <v>474.52699999999999</v>
      </c>
      <c r="M570" s="39">
        <v>33.807499999999997</v>
      </c>
      <c r="N570" s="39">
        <v>41.182400000000001</v>
      </c>
      <c r="O570" s="39">
        <v>126.69929999999999</v>
      </c>
      <c r="P570" s="39">
        <v>52.618299999999998</v>
      </c>
      <c r="Q570" s="39">
        <v>18.996400000000001</v>
      </c>
      <c r="R570" s="39">
        <v>99.651799999999994</v>
      </c>
      <c r="S570" s="39">
        <v>53.032600000000002</v>
      </c>
      <c r="T570" s="39">
        <v>28.101400000000002</v>
      </c>
      <c r="U570" s="39">
        <v>16.598800000000001</v>
      </c>
      <c r="V570" s="39">
        <v>47.879100000000001</v>
      </c>
      <c r="W570" s="39">
        <v>48.319400000000002</v>
      </c>
      <c r="X570" s="39">
        <v>109.66670000000001</v>
      </c>
      <c r="Y570" s="39">
        <v>53.982900000000001</v>
      </c>
      <c r="Z570" s="39">
        <v>30.406099999999999</v>
      </c>
      <c r="AA570" s="39">
        <v>55.721499999999999</v>
      </c>
      <c r="AB570" s="39">
        <v>142.01150000000001</v>
      </c>
      <c r="AC570" s="39">
        <v>97.612799999999993</v>
      </c>
      <c r="AD570" s="39">
        <v>22.776900000000001</v>
      </c>
      <c r="AE570" s="39">
        <v>52.62</v>
      </c>
      <c r="AF570" s="39">
        <v>100.3006</v>
      </c>
      <c r="AG570" s="39">
        <v>16.432400000000001</v>
      </c>
      <c r="AH570" s="39">
        <v>156.71539999999999</v>
      </c>
      <c r="AI570" s="39">
        <v>19.440100000000001</v>
      </c>
      <c r="AJ570" s="39">
        <v>7.7504999999999997</v>
      </c>
      <c r="AK570" s="39">
        <v>6.2779999999999996</v>
      </c>
      <c r="AL570" s="39">
        <v>18.658300000000001</v>
      </c>
      <c r="AM570" s="39">
        <v>248.82339999999999</v>
      </c>
      <c r="AN570" s="39">
        <v>801.76490000000001</v>
      </c>
      <c r="AO570" s="39">
        <v>272.4522</v>
      </c>
      <c r="AP570" s="39">
        <v>154.93709999999999</v>
      </c>
      <c r="AQ570" s="39">
        <v>191.8921</v>
      </c>
      <c r="AR570" s="39">
        <v>35.4848</v>
      </c>
      <c r="AS570" s="39">
        <v>65.385400000000004</v>
      </c>
      <c r="AT570" s="39">
        <v>25.1496</v>
      </c>
      <c r="AU570" s="39">
        <v>64.136600000000001</v>
      </c>
      <c r="AV570" s="39">
        <v>55.892400000000002</v>
      </c>
      <c r="AW570" s="39">
        <v>53.957799999999999</v>
      </c>
      <c r="AX570" s="39">
        <v>10.553599999999999</v>
      </c>
      <c r="AY570" s="39">
        <v>70.503399999999999</v>
      </c>
    </row>
    <row r="571" spans="1:51" x14ac:dyDescent="0.25">
      <c r="A571" s="43">
        <v>43227</v>
      </c>
      <c r="B571" s="39">
        <v>3759.2755000000002</v>
      </c>
      <c r="C571" s="39">
        <v>53.967300000000002</v>
      </c>
      <c r="D571" s="39">
        <v>36.964399999999998</v>
      </c>
      <c r="E571" s="39">
        <v>276.77390000000003</v>
      </c>
      <c r="F571" s="39">
        <v>294.8707</v>
      </c>
      <c r="G571" s="39">
        <v>41.294199999999996</v>
      </c>
      <c r="H571" s="39">
        <v>96.992599999999996</v>
      </c>
      <c r="I571" s="39">
        <v>31.8857</v>
      </c>
      <c r="J571" s="39">
        <v>53.328699999999998</v>
      </c>
      <c r="K571" s="39">
        <v>33.396099999999997</v>
      </c>
      <c r="L571" s="39">
        <v>488.63929999999999</v>
      </c>
      <c r="M571" s="39">
        <v>34.3078</v>
      </c>
      <c r="N571" s="39">
        <v>41.290500000000002</v>
      </c>
      <c r="O571" s="39">
        <v>127.86069999999999</v>
      </c>
      <c r="P571" s="39">
        <v>53.937199999999997</v>
      </c>
      <c r="Q571" s="39">
        <v>19.4893</v>
      </c>
      <c r="R571" s="39">
        <v>100.5192</v>
      </c>
      <c r="S571" s="39">
        <v>53.602800000000002</v>
      </c>
      <c r="T571" s="39">
        <v>28.5505</v>
      </c>
      <c r="U571" s="39">
        <v>16.8217</v>
      </c>
      <c r="V571" s="39">
        <v>48.296900000000001</v>
      </c>
      <c r="W571" s="39">
        <v>49.108499999999999</v>
      </c>
      <c r="X571" s="39">
        <v>111.6495</v>
      </c>
      <c r="Y571" s="39">
        <v>56.728400000000001</v>
      </c>
      <c r="Z571" s="39">
        <v>30.540600000000001</v>
      </c>
      <c r="AA571" s="39">
        <v>57.2119</v>
      </c>
      <c r="AB571" s="39">
        <v>142.01150000000001</v>
      </c>
      <c r="AC571" s="39">
        <v>97.947500000000005</v>
      </c>
      <c r="AD571" s="39">
        <v>23.108599999999999</v>
      </c>
      <c r="AE571" s="39">
        <v>54.16</v>
      </c>
      <c r="AF571" s="39">
        <v>110.36360000000001</v>
      </c>
      <c r="AG571" s="39">
        <v>16.9087</v>
      </c>
      <c r="AH571" s="39">
        <v>157.31729999999999</v>
      </c>
      <c r="AI571" s="39">
        <v>19.548100000000002</v>
      </c>
      <c r="AJ571" s="39">
        <v>7.7655000000000003</v>
      </c>
      <c r="AK571" s="39">
        <v>6.2274000000000003</v>
      </c>
      <c r="AL571" s="39">
        <v>19.110700000000001</v>
      </c>
      <c r="AM571" s="39">
        <v>257.9896</v>
      </c>
      <c r="AN571" s="39">
        <v>807.56359999999995</v>
      </c>
      <c r="AO571" s="39">
        <v>276.03820000000002</v>
      </c>
      <c r="AP571" s="39">
        <v>157.3381</v>
      </c>
      <c r="AQ571" s="39">
        <v>192.8339</v>
      </c>
      <c r="AR571" s="39">
        <v>37.8065</v>
      </c>
      <c r="AS571" s="39">
        <v>66.580399999999997</v>
      </c>
      <c r="AT571" s="39">
        <v>25.041899999999998</v>
      </c>
      <c r="AU571" s="39">
        <v>65.867900000000006</v>
      </c>
      <c r="AV571" s="39">
        <v>56.905799999999999</v>
      </c>
      <c r="AW571" s="39">
        <v>55.142800000000001</v>
      </c>
      <c r="AX571" s="39">
        <v>10.6952</v>
      </c>
      <c r="AY571" s="39">
        <v>70.975999999999999</v>
      </c>
    </row>
    <row r="572" spans="1:51" x14ac:dyDescent="0.25">
      <c r="A572" s="43">
        <v>43228</v>
      </c>
      <c r="B572" s="39">
        <v>3939.1386000000002</v>
      </c>
      <c r="C572" s="39">
        <v>54.182899999999997</v>
      </c>
      <c r="D572" s="39">
        <v>37.386800000000001</v>
      </c>
      <c r="E572" s="39">
        <v>275.47449999999998</v>
      </c>
      <c r="F572" s="39">
        <v>298.19130000000001</v>
      </c>
      <c r="G572" s="39">
        <v>41.324300000000001</v>
      </c>
      <c r="H572" s="39">
        <v>99.676199999999994</v>
      </c>
      <c r="I572" s="39">
        <v>31.768699999999999</v>
      </c>
      <c r="J572" s="39">
        <v>53.289400000000001</v>
      </c>
      <c r="K572" s="39">
        <v>33.5959</v>
      </c>
      <c r="L572" s="39">
        <v>499.8116</v>
      </c>
      <c r="M572" s="39">
        <v>34.3078</v>
      </c>
      <c r="N572" s="39">
        <v>41.398600000000002</v>
      </c>
      <c r="O572" s="39">
        <v>127.54389999999999</v>
      </c>
      <c r="P572" s="39">
        <v>54.444400000000002</v>
      </c>
      <c r="Q572" s="39">
        <v>19.8964</v>
      </c>
      <c r="R572" s="39">
        <v>103.0249</v>
      </c>
      <c r="S572" s="39">
        <v>53.697800000000001</v>
      </c>
      <c r="T572" s="39">
        <v>28.4087</v>
      </c>
      <c r="U572" s="39">
        <v>16.902799999999999</v>
      </c>
      <c r="V572" s="39">
        <v>48.296900000000001</v>
      </c>
      <c r="W572" s="39">
        <v>49.5334</v>
      </c>
      <c r="X572" s="39">
        <v>110.6581</v>
      </c>
      <c r="Y572" s="39">
        <v>56.951000000000001</v>
      </c>
      <c r="Z572" s="39">
        <v>30.607900000000001</v>
      </c>
      <c r="AA572" s="39">
        <v>56.779200000000003</v>
      </c>
      <c r="AB572" s="39">
        <v>142.01150000000001</v>
      </c>
      <c r="AC572" s="39">
        <v>96.190200000000004</v>
      </c>
      <c r="AD572" s="39">
        <v>23.385000000000002</v>
      </c>
      <c r="AE572" s="39">
        <v>54.27</v>
      </c>
      <c r="AF572" s="39">
        <v>117.5397</v>
      </c>
      <c r="AG572" s="39">
        <v>17.051600000000001</v>
      </c>
      <c r="AH572" s="39">
        <v>158.92259999999999</v>
      </c>
      <c r="AI572" s="39">
        <v>19.5913</v>
      </c>
      <c r="AJ572" s="39">
        <v>7.7805999999999997</v>
      </c>
      <c r="AK572" s="39">
        <v>6.2274000000000003</v>
      </c>
      <c r="AL572" s="39">
        <v>18.818000000000001</v>
      </c>
      <c r="AM572" s="39">
        <v>263.71850000000001</v>
      </c>
      <c r="AN572" s="39">
        <v>816.45489999999995</v>
      </c>
      <c r="AO572" s="39">
        <v>284.04419999999999</v>
      </c>
      <c r="AP572" s="39">
        <v>157.6206</v>
      </c>
      <c r="AQ572" s="39">
        <v>194.0111</v>
      </c>
      <c r="AR572" s="39">
        <v>37.938400000000001</v>
      </c>
      <c r="AS572" s="39">
        <v>67.433999999999997</v>
      </c>
      <c r="AT572" s="39">
        <v>25.041899999999998</v>
      </c>
      <c r="AU572" s="39">
        <v>65.553100000000001</v>
      </c>
      <c r="AV572" s="39">
        <v>56.749899999999997</v>
      </c>
      <c r="AW572" s="39">
        <v>55.300800000000002</v>
      </c>
      <c r="AX572" s="39">
        <v>10.7356</v>
      </c>
      <c r="AY572" s="39">
        <v>71.448700000000002</v>
      </c>
    </row>
    <row r="573" spans="1:51" x14ac:dyDescent="0.25">
      <c r="A573" s="43">
        <v>43229</v>
      </c>
      <c r="B573" s="39">
        <v>3871.8616000000002</v>
      </c>
      <c r="C573" s="39">
        <v>53.607999999999997</v>
      </c>
      <c r="D573" s="39">
        <v>37.091099999999997</v>
      </c>
      <c r="E573" s="39">
        <v>276.12419999999997</v>
      </c>
      <c r="F573" s="39">
        <v>295.53480000000002</v>
      </c>
      <c r="G573" s="39">
        <v>40.932499999999997</v>
      </c>
      <c r="H573" s="39">
        <v>98.994699999999995</v>
      </c>
      <c r="I573" s="39">
        <v>31.359200000000001</v>
      </c>
      <c r="J573" s="39">
        <v>52.659199999999998</v>
      </c>
      <c r="K573" s="39">
        <v>33.429400000000001</v>
      </c>
      <c r="L573" s="39">
        <v>501.77159999999998</v>
      </c>
      <c r="M573" s="39">
        <v>34.2363</v>
      </c>
      <c r="N573" s="39">
        <v>41.344499999999996</v>
      </c>
      <c r="O573" s="39">
        <v>126.9104</v>
      </c>
      <c r="P573" s="39">
        <v>53.937199999999997</v>
      </c>
      <c r="Q573" s="39">
        <v>19.574999999999999</v>
      </c>
      <c r="R573" s="39">
        <v>103.12130000000001</v>
      </c>
      <c r="S573" s="39">
        <v>52.9375</v>
      </c>
      <c r="T573" s="39">
        <v>28.834099999999999</v>
      </c>
      <c r="U573" s="39">
        <v>16.902799999999999</v>
      </c>
      <c r="V573" s="39">
        <v>48.1297</v>
      </c>
      <c r="W573" s="39">
        <v>50.5047</v>
      </c>
      <c r="X573" s="39">
        <v>110.7998</v>
      </c>
      <c r="Y573" s="39">
        <v>56.691299999999998</v>
      </c>
      <c r="Z573" s="39">
        <v>30.473400000000002</v>
      </c>
      <c r="AA573" s="39">
        <v>56.250300000000003</v>
      </c>
      <c r="AB573" s="39">
        <v>142.01150000000001</v>
      </c>
      <c r="AC573" s="39">
        <v>95.897300000000001</v>
      </c>
      <c r="AD573" s="39">
        <v>23.403400000000001</v>
      </c>
      <c r="AE573" s="39">
        <v>54.46</v>
      </c>
      <c r="AF573" s="39">
        <v>113.663</v>
      </c>
      <c r="AG573" s="39">
        <v>17.337399999999999</v>
      </c>
      <c r="AH573" s="39">
        <v>159.32390000000001</v>
      </c>
      <c r="AI573" s="39">
        <v>19.2241</v>
      </c>
      <c r="AJ573" s="39">
        <v>7.7504999999999997</v>
      </c>
      <c r="AK573" s="39">
        <v>6.1429999999999998</v>
      </c>
      <c r="AL573" s="39">
        <v>19.1373</v>
      </c>
      <c r="AM573" s="39">
        <v>265.24619999999999</v>
      </c>
      <c r="AN573" s="39">
        <v>811.81590000000006</v>
      </c>
      <c r="AO573" s="39">
        <v>286.7962</v>
      </c>
      <c r="AP573" s="39">
        <v>158.46799999999999</v>
      </c>
      <c r="AQ573" s="39">
        <v>192.8339</v>
      </c>
      <c r="AR573" s="39">
        <v>38.149500000000003</v>
      </c>
      <c r="AS573" s="39">
        <v>66.921899999999994</v>
      </c>
      <c r="AT573" s="39">
        <v>24.1264</v>
      </c>
      <c r="AU573" s="39">
        <v>65.002300000000005</v>
      </c>
      <c r="AV573" s="39">
        <v>56.671900000000001</v>
      </c>
      <c r="AW573" s="39">
        <v>55.142800000000001</v>
      </c>
      <c r="AX573" s="39">
        <v>10.8569</v>
      </c>
      <c r="AY573" s="39">
        <v>70.739699999999999</v>
      </c>
    </row>
    <row r="574" spans="1:51" x14ac:dyDescent="0.25">
      <c r="A574" s="43">
        <v>43230</v>
      </c>
      <c r="B574" s="39">
        <v>3854.0124999999998</v>
      </c>
      <c r="C574" s="39">
        <v>55.763800000000003</v>
      </c>
      <c r="D574" s="39">
        <v>38.062800000000003</v>
      </c>
      <c r="E574" s="39">
        <v>277.42360000000002</v>
      </c>
      <c r="F574" s="39">
        <v>296.86309999999997</v>
      </c>
      <c r="G574" s="39">
        <v>40.9024</v>
      </c>
      <c r="H574" s="39">
        <v>99.590999999999994</v>
      </c>
      <c r="I574" s="39">
        <v>31.534700000000001</v>
      </c>
      <c r="J574" s="39">
        <v>53.131799999999998</v>
      </c>
      <c r="K574" s="39">
        <v>33.662500000000001</v>
      </c>
      <c r="L574" s="39">
        <v>514.51189999999997</v>
      </c>
      <c r="M574" s="39">
        <v>34.379300000000001</v>
      </c>
      <c r="N574" s="39">
        <v>42.155200000000001</v>
      </c>
      <c r="O574" s="39">
        <v>127.54389999999999</v>
      </c>
      <c r="P574" s="39">
        <v>54.106299999999997</v>
      </c>
      <c r="Q574" s="39">
        <v>19.649999999999999</v>
      </c>
      <c r="R574" s="39">
        <v>103.12130000000001</v>
      </c>
      <c r="S574" s="39">
        <v>53.697800000000001</v>
      </c>
      <c r="T574" s="39">
        <v>28.881399999999999</v>
      </c>
      <c r="U574" s="39">
        <v>16.983899999999998</v>
      </c>
      <c r="V574" s="39">
        <v>48.881799999999998</v>
      </c>
      <c r="W574" s="39">
        <v>50.383299999999998</v>
      </c>
      <c r="X574" s="39">
        <v>110.98860000000001</v>
      </c>
      <c r="Y574" s="39">
        <v>56.357399999999998</v>
      </c>
      <c r="Z574" s="39">
        <v>30.540600000000001</v>
      </c>
      <c r="AA574" s="39">
        <v>56.5869</v>
      </c>
      <c r="AB574" s="39">
        <v>142.01150000000001</v>
      </c>
      <c r="AC574" s="39">
        <v>99.411900000000003</v>
      </c>
      <c r="AD574" s="39">
        <v>23.808800000000002</v>
      </c>
      <c r="AE574" s="39">
        <v>54.98</v>
      </c>
      <c r="AF574" s="39">
        <v>115.1477</v>
      </c>
      <c r="AG574" s="39">
        <v>17.146899999999999</v>
      </c>
      <c r="AH574" s="39">
        <v>159.32390000000001</v>
      </c>
      <c r="AI574" s="39">
        <v>19.288900000000002</v>
      </c>
      <c r="AJ574" s="39">
        <v>7.7504999999999997</v>
      </c>
      <c r="AK574" s="39">
        <v>6.3624000000000001</v>
      </c>
      <c r="AL574" s="39">
        <v>19.350300000000001</v>
      </c>
      <c r="AM574" s="39">
        <v>265.43709999999999</v>
      </c>
      <c r="AN574" s="39">
        <v>838.87649999999996</v>
      </c>
      <c r="AO574" s="39">
        <v>290.21539999999999</v>
      </c>
      <c r="AP574" s="39">
        <v>158.60929999999999</v>
      </c>
      <c r="AQ574" s="39">
        <v>193.0693</v>
      </c>
      <c r="AR574" s="39">
        <v>39.231099999999998</v>
      </c>
      <c r="AS574" s="39">
        <v>68.116900000000001</v>
      </c>
      <c r="AT574" s="39">
        <v>24.395700000000001</v>
      </c>
      <c r="AU574" s="39">
        <v>68.622200000000007</v>
      </c>
      <c r="AV574" s="39">
        <v>56.671900000000001</v>
      </c>
      <c r="AW574" s="39">
        <v>55.9328</v>
      </c>
      <c r="AX574" s="39">
        <v>10.8771</v>
      </c>
      <c r="AY574" s="39">
        <v>70.660899999999998</v>
      </c>
    </row>
    <row r="575" spans="1:51" x14ac:dyDescent="0.25">
      <c r="A575" s="43">
        <v>43231</v>
      </c>
      <c r="B575" s="39">
        <v>3836.1635000000001</v>
      </c>
      <c r="C575" s="39">
        <v>54.973300000000002</v>
      </c>
      <c r="D575" s="39">
        <v>38.274000000000001</v>
      </c>
      <c r="E575" s="39">
        <v>275.47449999999998</v>
      </c>
      <c r="F575" s="39">
        <v>294.8707</v>
      </c>
      <c r="G575" s="39">
        <v>41.113300000000002</v>
      </c>
      <c r="H575" s="39">
        <v>100.2726</v>
      </c>
      <c r="I575" s="39">
        <v>32.002699999999997</v>
      </c>
      <c r="J575" s="39">
        <v>51.029200000000003</v>
      </c>
      <c r="K575" s="39">
        <v>33.329500000000003</v>
      </c>
      <c r="L575" s="39">
        <v>512.55179999999996</v>
      </c>
      <c r="M575" s="39">
        <v>34.379300000000001</v>
      </c>
      <c r="N575" s="39">
        <v>40.966200000000001</v>
      </c>
      <c r="O575" s="39">
        <v>125.53789999999999</v>
      </c>
      <c r="P575" s="39">
        <v>53.937199999999997</v>
      </c>
      <c r="Q575" s="39">
        <v>19.8857</v>
      </c>
      <c r="R575" s="39">
        <v>100.90470000000001</v>
      </c>
      <c r="S575" s="39">
        <v>53.697800000000001</v>
      </c>
      <c r="T575" s="39">
        <v>28.5032</v>
      </c>
      <c r="U575" s="39">
        <v>16.841999999999999</v>
      </c>
      <c r="V575" s="39">
        <v>49.048900000000003</v>
      </c>
      <c r="W575" s="39">
        <v>50.261899999999997</v>
      </c>
      <c r="X575" s="39">
        <v>114.1044</v>
      </c>
      <c r="Y575" s="39">
        <v>56.023499999999999</v>
      </c>
      <c r="Z575" s="39">
        <v>30.002500000000001</v>
      </c>
      <c r="AA575" s="39">
        <v>55.529200000000003</v>
      </c>
      <c r="AB575" s="39">
        <v>142.01150000000001</v>
      </c>
      <c r="AC575" s="39">
        <v>95.311599999999999</v>
      </c>
      <c r="AD575" s="39">
        <v>23.385000000000002</v>
      </c>
      <c r="AE575" s="39">
        <v>53.5</v>
      </c>
      <c r="AF575" s="39">
        <v>116.05500000000001</v>
      </c>
      <c r="AG575" s="39">
        <v>16.7182</v>
      </c>
      <c r="AH575" s="39">
        <v>159.1233</v>
      </c>
      <c r="AI575" s="39">
        <v>19.4617</v>
      </c>
      <c r="AJ575" s="39">
        <v>7.6902999999999997</v>
      </c>
      <c r="AK575" s="39">
        <v>6.3455000000000004</v>
      </c>
      <c r="AL575" s="39">
        <v>19.297000000000001</v>
      </c>
      <c r="AM575" s="39">
        <v>261.61790000000002</v>
      </c>
      <c r="AN575" s="39">
        <v>841.19590000000005</v>
      </c>
      <c r="AO575" s="39">
        <v>288.6309</v>
      </c>
      <c r="AP575" s="39">
        <v>158.32679999999999</v>
      </c>
      <c r="AQ575" s="39">
        <v>193.3048</v>
      </c>
      <c r="AR575" s="39">
        <v>40.444800000000001</v>
      </c>
      <c r="AS575" s="39">
        <v>67.263300000000001</v>
      </c>
      <c r="AT575" s="39">
        <v>24.395700000000001</v>
      </c>
      <c r="AU575" s="39">
        <v>67.677899999999994</v>
      </c>
      <c r="AV575" s="39">
        <v>56.438099999999999</v>
      </c>
      <c r="AW575" s="39">
        <v>57.275799999999997</v>
      </c>
      <c r="AX575" s="39">
        <v>10.9176</v>
      </c>
      <c r="AY575" s="39">
        <v>70.739699999999999</v>
      </c>
    </row>
    <row r="576" spans="1:51" x14ac:dyDescent="0.25">
      <c r="A576" s="43">
        <v>43234</v>
      </c>
      <c r="B576" s="39">
        <v>3836.1635000000001</v>
      </c>
      <c r="C576" s="39">
        <v>54.7577</v>
      </c>
      <c r="D576" s="39">
        <v>37.513599999999997</v>
      </c>
      <c r="E576" s="39">
        <v>275.47449999999998</v>
      </c>
      <c r="F576" s="39">
        <v>298.85550000000001</v>
      </c>
      <c r="G576" s="39">
        <v>40.932499999999997</v>
      </c>
      <c r="H576" s="39">
        <v>99.931799999999996</v>
      </c>
      <c r="I576" s="39">
        <v>31.008099999999999</v>
      </c>
      <c r="J576" s="39">
        <v>51.110100000000003</v>
      </c>
      <c r="K576" s="39">
        <v>33.229599999999998</v>
      </c>
      <c r="L576" s="39">
        <v>527.25220000000002</v>
      </c>
      <c r="M576" s="39">
        <v>34.093400000000003</v>
      </c>
      <c r="N576" s="39">
        <v>41.939</v>
      </c>
      <c r="O576" s="39">
        <v>125.749</v>
      </c>
      <c r="P576" s="39">
        <v>53.598999999999997</v>
      </c>
      <c r="Q576" s="39">
        <v>19.714300000000001</v>
      </c>
      <c r="R576" s="39">
        <v>100.4228</v>
      </c>
      <c r="S576" s="39">
        <v>53.602800000000002</v>
      </c>
      <c r="T576" s="39">
        <v>28.5032</v>
      </c>
      <c r="U576" s="39">
        <v>16.760899999999999</v>
      </c>
      <c r="V576" s="39">
        <v>48.046199999999999</v>
      </c>
      <c r="W576" s="39">
        <v>49.8977</v>
      </c>
      <c r="X576" s="39">
        <v>110.1388</v>
      </c>
      <c r="Y576" s="39">
        <v>55.838000000000001</v>
      </c>
      <c r="Z576" s="39">
        <v>29.7334</v>
      </c>
      <c r="AA576" s="39">
        <v>56.202300000000001</v>
      </c>
      <c r="AB576" s="39">
        <v>142.01150000000001</v>
      </c>
      <c r="AC576" s="39">
        <v>95.311599999999999</v>
      </c>
      <c r="AD576" s="39">
        <v>23.126999999999999</v>
      </c>
      <c r="AE576" s="39">
        <v>52.92</v>
      </c>
      <c r="AF576" s="39">
        <v>117.86969999999999</v>
      </c>
      <c r="AG576" s="39">
        <v>16.646799999999999</v>
      </c>
      <c r="AH576" s="39">
        <v>159.52459999999999</v>
      </c>
      <c r="AI576" s="39">
        <v>19.7425</v>
      </c>
      <c r="AJ576" s="39">
        <v>7.7805999999999997</v>
      </c>
      <c r="AK576" s="39">
        <v>6.3285999999999998</v>
      </c>
      <c r="AL576" s="39">
        <v>19.004300000000001</v>
      </c>
      <c r="AM576" s="39">
        <v>261.99979999999999</v>
      </c>
      <c r="AN576" s="39">
        <v>848.92750000000001</v>
      </c>
      <c r="AO576" s="39">
        <v>293.55119999999999</v>
      </c>
      <c r="AP576" s="39">
        <v>158.60929999999999</v>
      </c>
      <c r="AQ576" s="39">
        <v>194.0111</v>
      </c>
      <c r="AR576" s="39">
        <v>40.048999999999999</v>
      </c>
      <c r="AS576" s="39">
        <v>66.409700000000001</v>
      </c>
      <c r="AT576" s="39">
        <v>24.234100000000002</v>
      </c>
      <c r="AU576" s="39">
        <v>66.182699999999997</v>
      </c>
      <c r="AV576" s="39">
        <v>56.438099999999999</v>
      </c>
      <c r="AW576" s="39">
        <v>56.8018</v>
      </c>
      <c r="AX576" s="39">
        <v>10.755800000000001</v>
      </c>
      <c r="AY576" s="39">
        <v>70.109499999999997</v>
      </c>
    </row>
    <row r="577" spans="1:51" x14ac:dyDescent="0.25">
      <c r="A577" s="43">
        <v>43235</v>
      </c>
      <c r="B577" s="39">
        <v>3810.0765000000001</v>
      </c>
      <c r="C577" s="39">
        <v>54.973300000000002</v>
      </c>
      <c r="D577" s="39">
        <v>37.893799999999999</v>
      </c>
      <c r="E577" s="39">
        <v>280.6721</v>
      </c>
      <c r="F577" s="39">
        <v>299.85160000000002</v>
      </c>
      <c r="G577" s="39">
        <v>41.053100000000001</v>
      </c>
      <c r="H577" s="39">
        <v>100.8689</v>
      </c>
      <c r="I577" s="39">
        <v>30.891100000000002</v>
      </c>
      <c r="J577" s="39">
        <v>51.352699999999999</v>
      </c>
      <c r="K577" s="39">
        <v>33.196399999999997</v>
      </c>
      <c r="L577" s="39">
        <v>527.64419999999996</v>
      </c>
      <c r="M577" s="39">
        <v>34.164900000000003</v>
      </c>
      <c r="N577" s="39">
        <v>43.182000000000002</v>
      </c>
      <c r="O577" s="39">
        <v>126.4881</v>
      </c>
      <c r="P577" s="39">
        <v>56.608699999999999</v>
      </c>
      <c r="Q577" s="39">
        <v>20.303599999999999</v>
      </c>
      <c r="R577" s="39">
        <v>100.4228</v>
      </c>
      <c r="S577" s="39">
        <v>53.317700000000002</v>
      </c>
      <c r="T577" s="39">
        <v>29.164999999999999</v>
      </c>
      <c r="U577" s="39">
        <v>16.700099999999999</v>
      </c>
      <c r="V577" s="39">
        <v>47.879100000000001</v>
      </c>
      <c r="W577" s="39">
        <v>49.958399999999997</v>
      </c>
      <c r="X577" s="39">
        <v>110.0444</v>
      </c>
      <c r="Y577" s="39">
        <v>58.620600000000003</v>
      </c>
      <c r="Z577" s="39">
        <v>29.6661</v>
      </c>
      <c r="AA577" s="39">
        <v>55.433</v>
      </c>
      <c r="AB577" s="39">
        <v>142.01150000000001</v>
      </c>
      <c r="AC577" s="39">
        <v>96.273899999999998</v>
      </c>
      <c r="AD577" s="39">
        <v>23.606100000000001</v>
      </c>
      <c r="AE577" s="39">
        <v>53.55</v>
      </c>
      <c r="AF577" s="39">
        <v>129.66489999999999</v>
      </c>
      <c r="AG577" s="39">
        <v>16.765799999999999</v>
      </c>
      <c r="AH577" s="39">
        <v>158.92259999999999</v>
      </c>
      <c r="AI577" s="39">
        <v>19.396899999999999</v>
      </c>
      <c r="AJ577" s="39">
        <v>7.7956000000000003</v>
      </c>
      <c r="AK577" s="39">
        <v>6.4635999999999996</v>
      </c>
      <c r="AL577" s="39">
        <v>19.057500000000001</v>
      </c>
      <c r="AM577" s="39">
        <v>266.5829</v>
      </c>
      <c r="AN577" s="39">
        <v>847.38120000000004</v>
      </c>
      <c r="AO577" s="39">
        <v>291.9667</v>
      </c>
      <c r="AP577" s="39">
        <v>159.31540000000001</v>
      </c>
      <c r="AQ577" s="39">
        <v>194.7175</v>
      </c>
      <c r="AR577" s="39">
        <v>39.758800000000001</v>
      </c>
      <c r="AS577" s="39">
        <v>66.580399999999997</v>
      </c>
      <c r="AT577" s="39">
        <v>24.341799999999999</v>
      </c>
      <c r="AU577" s="39">
        <v>67.441800000000001</v>
      </c>
      <c r="AV577" s="39">
        <v>57.061700000000002</v>
      </c>
      <c r="AW577" s="39">
        <v>56.959800000000001</v>
      </c>
      <c r="AX577" s="39">
        <v>10.755800000000001</v>
      </c>
      <c r="AY577" s="39">
        <v>70.345799999999997</v>
      </c>
    </row>
    <row r="578" spans="1:51" x14ac:dyDescent="0.25">
      <c r="A578" s="43">
        <v>43236</v>
      </c>
      <c r="B578" s="39">
        <v>3738.6804999999999</v>
      </c>
      <c r="C578" s="39">
        <v>54.398400000000002</v>
      </c>
      <c r="D578" s="39">
        <v>37.767000000000003</v>
      </c>
      <c r="E578" s="39">
        <v>278.07330000000002</v>
      </c>
      <c r="F578" s="39">
        <v>299.85160000000002</v>
      </c>
      <c r="G578" s="39">
        <v>40.600900000000003</v>
      </c>
      <c r="H578" s="39">
        <v>99.974400000000003</v>
      </c>
      <c r="I578" s="39">
        <v>31.008099999999999</v>
      </c>
      <c r="J578" s="39">
        <v>51.231400000000001</v>
      </c>
      <c r="K578" s="39">
        <v>33.1631</v>
      </c>
      <c r="L578" s="39">
        <v>528.62419999999997</v>
      </c>
      <c r="M578" s="39">
        <v>33.878999999999998</v>
      </c>
      <c r="N578" s="39">
        <v>42.533499999999997</v>
      </c>
      <c r="O578" s="39">
        <v>125.749</v>
      </c>
      <c r="P578" s="39">
        <v>56.101399999999998</v>
      </c>
      <c r="Q578" s="39">
        <v>20.057099999999998</v>
      </c>
      <c r="R578" s="39">
        <v>100.32640000000001</v>
      </c>
      <c r="S578" s="39">
        <v>53.317700000000002</v>
      </c>
      <c r="T578" s="39">
        <v>28.645</v>
      </c>
      <c r="U578" s="39">
        <v>16.6799</v>
      </c>
      <c r="V578" s="39">
        <v>47.712000000000003</v>
      </c>
      <c r="W578" s="39">
        <v>49.594099999999997</v>
      </c>
      <c r="X578" s="39">
        <v>109.9028</v>
      </c>
      <c r="Y578" s="39">
        <v>57.322000000000003</v>
      </c>
      <c r="Z578" s="39">
        <v>29.464300000000001</v>
      </c>
      <c r="AA578" s="39">
        <v>57.452300000000001</v>
      </c>
      <c r="AB578" s="39">
        <v>142.01150000000001</v>
      </c>
      <c r="AC578" s="39">
        <v>95.646299999999997</v>
      </c>
      <c r="AD578" s="39">
        <v>24.251100000000001</v>
      </c>
      <c r="AE578" s="39">
        <v>52.77</v>
      </c>
      <c r="AF578" s="39">
        <v>142.61490000000001</v>
      </c>
      <c r="AG578" s="39">
        <v>16.4801</v>
      </c>
      <c r="AH578" s="39">
        <v>157.11670000000001</v>
      </c>
      <c r="AI578" s="39">
        <v>19.137699999999999</v>
      </c>
      <c r="AJ578" s="39">
        <v>7.8257000000000003</v>
      </c>
      <c r="AK578" s="39">
        <v>6.5143000000000004</v>
      </c>
      <c r="AL578" s="39">
        <v>18.8978</v>
      </c>
      <c r="AM578" s="39">
        <v>260.66309999999999</v>
      </c>
      <c r="AN578" s="39">
        <v>839.26310000000001</v>
      </c>
      <c r="AO578" s="39">
        <v>287.54680000000002</v>
      </c>
      <c r="AP578" s="39">
        <v>158.60929999999999</v>
      </c>
      <c r="AQ578" s="39">
        <v>195.4238</v>
      </c>
      <c r="AR578" s="39">
        <v>39.072899999999997</v>
      </c>
      <c r="AS578" s="39">
        <v>66.239000000000004</v>
      </c>
      <c r="AT578" s="39">
        <v>23.857099999999999</v>
      </c>
      <c r="AU578" s="39">
        <v>66.9696</v>
      </c>
      <c r="AV578" s="39">
        <v>57.685299999999998</v>
      </c>
      <c r="AW578" s="39">
        <v>57.117800000000003</v>
      </c>
      <c r="AX578" s="39">
        <v>10.6952</v>
      </c>
      <c r="AY578" s="39">
        <v>70.345799999999997</v>
      </c>
    </row>
    <row r="579" spans="1:51" x14ac:dyDescent="0.25">
      <c r="A579" s="43">
        <v>43237</v>
      </c>
      <c r="B579" s="39">
        <v>3678.2685000000001</v>
      </c>
      <c r="C579" s="39">
        <v>54.613999999999997</v>
      </c>
      <c r="D579" s="39">
        <v>37.893799999999999</v>
      </c>
      <c r="E579" s="39">
        <v>276.77390000000003</v>
      </c>
      <c r="F579" s="39">
        <v>304.16840000000002</v>
      </c>
      <c r="G579" s="39">
        <v>40.721499999999999</v>
      </c>
      <c r="H579" s="39">
        <v>100.3578</v>
      </c>
      <c r="I579" s="39">
        <v>30.891100000000002</v>
      </c>
      <c r="J579" s="39">
        <v>51.514400000000002</v>
      </c>
      <c r="K579" s="39">
        <v>33.063200000000002</v>
      </c>
      <c r="L579" s="39">
        <v>520.98</v>
      </c>
      <c r="M579" s="39">
        <v>33.950400000000002</v>
      </c>
      <c r="N579" s="39">
        <v>43.0199</v>
      </c>
      <c r="O579" s="39">
        <v>127.86069999999999</v>
      </c>
      <c r="P579" s="39">
        <v>56.2029</v>
      </c>
      <c r="Q579" s="39">
        <v>20.100000000000001</v>
      </c>
      <c r="R579" s="39">
        <v>101.67570000000001</v>
      </c>
      <c r="S579" s="39">
        <v>53.127600000000001</v>
      </c>
      <c r="T579" s="39">
        <v>28.881399999999999</v>
      </c>
      <c r="U579" s="39">
        <v>16.7407</v>
      </c>
      <c r="V579" s="39">
        <v>47.879100000000001</v>
      </c>
      <c r="W579" s="39">
        <v>49.594099999999997</v>
      </c>
      <c r="X579" s="39">
        <v>108.5809</v>
      </c>
      <c r="Y579" s="39">
        <v>54.910400000000003</v>
      </c>
      <c r="Z579" s="39">
        <v>29.531600000000001</v>
      </c>
      <c r="AA579" s="39">
        <v>57.115699999999997</v>
      </c>
      <c r="AB579" s="39">
        <v>142.01150000000001</v>
      </c>
      <c r="AC579" s="39">
        <v>94.8095</v>
      </c>
      <c r="AD579" s="39">
        <v>24.417000000000002</v>
      </c>
      <c r="AE579" s="39">
        <v>52.74</v>
      </c>
      <c r="AF579" s="39">
        <v>137.66579999999999</v>
      </c>
      <c r="AG579" s="39">
        <v>16.551500000000001</v>
      </c>
      <c r="AH579" s="39">
        <v>157.11670000000001</v>
      </c>
      <c r="AI579" s="39">
        <v>18.813700000000001</v>
      </c>
      <c r="AJ579" s="39">
        <v>7.8106999999999998</v>
      </c>
      <c r="AK579" s="39">
        <v>6.5312000000000001</v>
      </c>
      <c r="AL579" s="39">
        <v>18.924399999999999</v>
      </c>
      <c r="AM579" s="39">
        <v>259.70830000000001</v>
      </c>
      <c r="AN579" s="39">
        <v>829.21199999999999</v>
      </c>
      <c r="AO579" s="39">
        <v>287.63010000000003</v>
      </c>
      <c r="AP579" s="39">
        <v>159.73920000000001</v>
      </c>
      <c r="AQ579" s="39">
        <v>196.8365</v>
      </c>
      <c r="AR579" s="39">
        <v>39.574100000000001</v>
      </c>
      <c r="AS579" s="39">
        <v>66.239000000000004</v>
      </c>
      <c r="AT579" s="39">
        <v>23.8033</v>
      </c>
      <c r="AU579" s="39">
        <v>67.599199999999996</v>
      </c>
      <c r="AV579" s="39">
        <v>57.139699999999998</v>
      </c>
      <c r="AW579" s="39">
        <v>57.117800000000003</v>
      </c>
      <c r="AX579" s="39">
        <v>10.634499999999999</v>
      </c>
      <c r="AY579" s="39">
        <v>69.636899999999997</v>
      </c>
    </row>
    <row r="580" spans="1:51" x14ac:dyDescent="0.25">
      <c r="A580" s="43">
        <v>43238</v>
      </c>
      <c r="B580" s="39">
        <v>3727.6965</v>
      </c>
      <c r="C580" s="39">
        <v>55.045200000000001</v>
      </c>
      <c r="D580" s="39">
        <v>37.978299999999997</v>
      </c>
      <c r="E580" s="39">
        <v>278.72300000000001</v>
      </c>
      <c r="F580" s="39">
        <v>309.81349999999998</v>
      </c>
      <c r="G580" s="39">
        <v>40.842100000000002</v>
      </c>
      <c r="H580" s="39">
        <v>99.931799999999996</v>
      </c>
      <c r="I580" s="39">
        <v>30.9496</v>
      </c>
      <c r="J580" s="39">
        <v>50.826999999999998</v>
      </c>
      <c r="K580" s="39">
        <v>33.262900000000002</v>
      </c>
      <c r="L580" s="39">
        <v>535.68039999999996</v>
      </c>
      <c r="M580" s="39">
        <v>34.665199999999999</v>
      </c>
      <c r="N580" s="39">
        <v>42.803699999999999</v>
      </c>
      <c r="O580" s="39">
        <v>127.01600000000001</v>
      </c>
      <c r="P580" s="39">
        <v>56.405799999999999</v>
      </c>
      <c r="Q580" s="39">
        <v>19.564299999999999</v>
      </c>
      <c r="R580" s="39">
        <v>102.63939999999999</v>
      </c>
      <c r="S580" s="39">
        <v>53.507800000000003</v>
      </c>
      <c r="T580" s="39">
        <v>28.881399999999999</v>
      </c>
      <c r="U580" s="39">
        <v>16.8217</v>
      </c>
      <c r="V580" s="39">
        <v>48.046199999999999</v>
      </c>
      <c r="W580" s="39">
        <v>48.604700000000001</v>
      </c>
      <c r="X580" s="39">
        <v>109.6195</v>
      </c>
      <c r="Y580" s="39">
        <v>55.466999999999999</v>
      </c>
      <c r="Z580" s="39">
        <v>30.002500000000001</v>
      </c>
      <c r="AA580" s="39">
        <v>58.269599999999997</v>
      </c>
      <c r="AB580" s="39">
        <v>127.7865</v>
      </c>
      <c r="AC580" s="39">
        <v>95.060500000000005</v>
      </c>
      <c r="AD580" s="39">
        <v>24.380099999999999</v>
      </c>
      <c r="AE580" s="39">
        <v>53.26</v>
      </c>
      <c r="AF580" s="39">
        <v>141.8725</v>
      </c>
      <c r="AG580" s="39">
        <v>16.622900000000001</v>
      </c>
      <c r="AH580" s="39">
        <v>158.92259999999999</v>
      </c>
      <c r="AI580" s="39">
        <v>18.9649</v>
      </c>
      <c r="AJ580" s="39">
        <v>7.8257000000000003</v>
      </c>
      <c r="AK580" s="39">
        <v>6.4467999999999996</v>
      </c>
      <c r="AL580" s="39">
        <v>19.7761</v>
      </c>
      <c r="AM580" s="39">
        <v>265.05520000000001</v>
      </c>
      <c r="AN580" s="39">
        <v>816.8415</v>
      </c>
      <c r="AO580" s="39">
        <v>291.46629999999999</v>
      </c>
      <c r="AP580" s="39">
        <v>160.30410000000001</v>
      </c>
      <c r="AQ580" s="39">
        <v>197.5429</v>
      </c>
      <c r="AR580" s="39">
        <v>41.130699999999997</v>
      </c>
      <c r="AS580" s="39">
        <v>68.287599999999998</v>
      </c>
      <c r="AT580" s="39">
        <v>23.857099999999999</v>
      </c>
      <c r="AU580" s="39">
        <v>66.418800000000005</v>
      </c>
      <c r="AV580" s="39">
        <v>57.3735</v>
      </c>
      <c r="AW580" s="39">
        <v>58.776800000000001</v>
      </c>
      <c r="AX580" s="39">
        <v>10.6952</v>
      </c>
      <c r="AY580" s="39">
        <v>70.030699999999996</v>
      </c>
    </row>
    <row r="581" spans="1:51" x14ac:dyDescent="0.25">
      <c r="A581" s="43">
        <v>43241</v>
      </c>
      <c r="B581" s="39">
        <v>3716.7125000000001</v>
      </c>
      <c r="C581" s="39">
        <v>55.404499999999999</v>
      </c>
      <c r="D581" s="39">
        <v>38.231699999999996</v>
      </c>
      <c r="E581" s="39">
        <v>280.0224</v>
      </c>
      <c r="F581" s="39">
        <v>312.1379</v>
      </c>
      <c r="G581" s="39">
        <v>41.324300000000001</v>
      </c>
      <c r="H581" s="39">
        <v>101.33750000000001</v>
      </c>
      <c r="I581" s="39">
        <v>31.008099999999999</v>
      </c>
      <c r="J581" s="39">
        <v>52.282699999999998</v>
      </c>
      <c r="K581" s="39">
        <v>33.562600000000003</v>
      </c>
      <c r="L581" s="39">
        <v>530.78030000000001</v>
      </c>
      <c r="M581" s="39">
        <v>35.022599999999997</v>
      </c>
      <c r="N581" s="39">
        <v>41.398600000000002</v>
      </c>
      <c r="O581" s="39">
        <v>126.9104</v>
      </c>
      <c r="P581" s="39">
        <v>57.656999999999996</v>
      </c>
      <c r="Q581" s="39">
        <v>19.1678</v>
      </c>
      <c r="R581" s="39">
        <v>101.00109999999999</v>
      </c>
      <c r="S581" s="39">
        <v>56.644100000000002</v>
      </c>
      <c r="T581" s="39">
        <v>29.684999999999999</v>
      </c>
      <c r="U581" s="39">
        <v>16.9636</v>
      </c>
      <c r="V581" s="39">
        <v>48.798200000000001</v>
      </c>
      <c r="W581" s="39">
        <v>49.470500000000001</v>
      </c>
      <c r="X581" s="39">
        <v>112.1216</v>
      </c>
      <c r="Y581" s="39">
        <v>54.836199999999998</v>
      </c>
      <c r="Z581" s="39">
        <v>30.2715</v>
      </c>
      <c r="AA581" s="39">
        <v>56.731099999999998</v>
      </c>
      <c r="AB581" s="39">
        <v>129.53479999999999</v>
      </c>
      <c r="AC581" s="39">
        <v>97.361699999999999</v>
      </c>
      <c r="AD581" s="39">
        <v>24.342400000000001</v>
      </c>
      <c r="AE581" s="39">
        <v>54.21</v>
      </c>
      <c r="AF581" s="39">
        <v>142.5324</v>
      </c>
      <c r="AG581" s="39">
        <v>16.765799999999999</v>
      </c>
      <c r="AH581" s="39">
        <v>159.32390000000001</v>
      </c>
      <c r="AI581" s="39">
        <v>18.9649</v>
      </c>
      <c r="AJ581" s="39">
        <v>7.8859000000000004</v>
      </c>
      <c r="AK581" s="39">
        <v>6.5818000000000003</v>
      </c>
      <c r="AL581" s="39">
        <v>19.350300000000001</v>
      </c>
      <c r="AM581" s="39">
        <v>262.5727</v>
      </c>
      <c r="AN581" s="39">
        <v>856.65909999999997</v>
      </c>
      <c r="AO581" s="39">
        <v>287.71350000000001</v>
      </c>
      <c r="AP581" s="39">
        <v>163.41130000000001</v>
      </c>
      <c r="AQ581" s="39">
        <v>198.4847</v>
      </c>
      <c r="AR581" s="39">
        <v>40.576700000000002</v>
      </c>
      <c r="AS581" s="39">
        <v>75.116399999999999</v>
      </c>
      <c r="AT581" s="39">
        <v>24.1264</v>
      </c>
      <c r="AU581" s="39">
        <v>67.205699999999993</v>
      </c>
      <c r="AV581" s="39">
        <v>57.529400000000003</v>
      </c>
      <c r="AW581" s="39">
        <v>59.092799999999997</v>
      </c>
      <c r="AX581" s="39">
        <v>10.7963</v>
      </c>
      <c r="AY581" s="39">
        <v>70.5822</v>
      </c>
    </row>
    <row r="582" spans="1:51" x14ac:dyDescent="0.25">
      <c r="A582" s="43">
        <v>43242</v>
      </c>
      <c r="B582" s="39">
        <v>3668.6574999999998</v>
      </c>
      <c r="C582" s="39">
        <v>55.404499999999999</v>
      </c>
      <c r="D582" s="39">
        <v>38.316200000000002</v>
      </c>
      <c r="E582" s="39">
        <v>280.0224</v>
      </c>
      <c r="F582" s="39">
        <v>309.14940000000001</v>
      </c>
      <c r="G582" s="39">
        <v>41.113300000000002</v>
      </c>
      <c r="H582" s="39">
        <v>101.0819</v>
      </c>
      <c r="I582" s="39">
        <v>30.891100000000002</v>
      </c>
      <c r="J582" s="39">
        <v>51.756999999999998</v>
      </c>
      <c r="K582" s="39">
        <v>33.729100000000003</v>
      </c>
      <c r="L582" s="39">
        <v>529.21220000000005</v>
      </c>
      <c r="M582" s="39">
        <v>35.165500000000002</v>
      </c>
      <c r="N582" s="39">
        <v>40.804099999999998</v>
      </c>
      <c r="O582" s="39">
        <v>127.9663</v>
      </c>
      <c r="P582" s="39">
        <v>58.603900000000003</v>
      </c>
      <c r="Q582" s="39">
        <v>18.6767</v>
      </c>
      <c r="R582" s="39">
        <v>97.724299999999999</v>
      </c>
      <c r="S582" s="39">
        <v>56.644100000000002</v>
      </c>
      <c r="T582" s="39">
        <v>29.8504</v>
      </c>
      <c r="U582" s="39">
        <v>17.004100000000001</v>
      </c>
      <c r="V582" s="39">
        <v>48.881799999999998</v>
      </c>
      <c r="W582" s="39">
        <v>49.841500000000003</v>
      </c>
      <c r="X582" s="39">
        <v>112.68810000000001</v>
      </c>
      <c r="Y582" s="39">
        <v>55.838000000000001</v>
      </c>
      <c r="Z582" s="39">
        <v>30.607900000000001</v>
      </c>
      <c r="AA582" s="39">
        <v>59.7119</v>
      </c>
      <c r="AB582" s="39">
        <v>125.4024</v>
      </c>
      <c r="AC582" s="39">
        <v>101.88039999999999</v>
      </c>
      <c r="AD582" s="39">
        <v>24.078399999999998</v>
      </c>
      <c r="AE582" s="39">
        <v>54.55</v>
      </c>
      <c r="AF582" s="39">
        <v>140.3878</v>
      </c>
      <c r="AG582" s="39">
        <v>16.837299999999999</v>
      </c>
      <c r="AH582" s="39">
        <v>158.12</v>
      </c>
      <c r="AI582" s="39">
        <v>18.640899999999998</v>
      </c>
      <c r="AJ582" s="39">
        <v>7.9160000000000004</v>
      </c>
      <c r="AK582" s="39">
        <v>6.5987</v>
      </c>
      <c r="AL582" s="39">
        <v>19.350300000000001</v>
      </c>
      <c r="AM582" s="39">
        <v>252.06979999999999</v>
      </c>
      <c r="AN582" s="39">
        <v>849.70069999999998</v>
      </c>
      <c r="AO582" s="39">
        <v>289.96519999999998</v>
      </c>
      <c r="AP582" s="39">
        <v>163.12889999999999</v>
      </c>
      <c r="AQ582" s="39">
        <v>199.6619</v>
      </c>
      <c r="AR582" s="39">
        <v>40.048999999999999</v>
      </c>
      <c r="AS582" s="39">
        <v>74.262799999999999</v>
      </c>
      <c r="AT582" s="39">
        <v>23.911000000000001</v>
      </c>
      <c r="AU582" s="39">
        <v>67.520499999999998</v>
      </c>
      <c r="AV582" s="39">
        <v>57.607399999999998</v>
      </c>
      <c r="AW582" s="39">
        <v>58.934800000000003</v>
      </c>
      <c r="AX582" s="39">
        <v>10.7963</v>
      </c>
      <c r="AY582" s="39">
        <v>70.424599999999998</v>
      </c>
    </row>
    <row r="583" spans="1:51" x14ac:dyDescent="0.25">
      <c r="A583" s="43">
        <v>43243</v>
      </c>
      <c r="B583" s="39">
        <v>3679.6415000000002</v>
      </c>
      <c r="C583" s="39">
        <v>54.613999999999997</v>
      </c>
      <c r="D583" s="39">
        <v>37.936</v>
      </c>
      <c r="E583" s="39">
        <v>277.42360000000002</v>
      </c>
      <c r="F583" s="39">
        <v>305.8288</v>
      </c>
      <c r="G583" s="39">
        <v>40.932499999999997</v>
      </c>
      <c r="H583" s="39">
        <v>99.335400000000007</v>
      </c>
      <c r="I583" s="39">
        <v>30.306100000000001</v>
      </c>
      <c r="J583" s="39">
        <v>49.3309</v>
      </c>
      <c r="K583" s="39">
        <v>33.296199999999999</v>
      </c>
      <c r="L583" s="39">
        <v>517.84400000000005</v>
      </c>
      <c r="M583" s="39">
        <v>34.164900000000003</v>
      </c>
      <c r="N583" s="39">
        <v>40.317700000000002</v>
      </c>
      <c r="O583" s="39">
        <v>127.54389999999999</v>
      </c>
      <c r="P583" s="39">
        <v>57.149700000000003</v>
      </c>
      <c r="Q583" s="39">
        <v>17.682600000000001</v>
      </c>
      <c r="R583" s="39">
        <v>95.700400000000002</v>
      </c>
      <c r="S583" s="39">
        <v>55.4086</v>
      </c>
      <c r="T583" s="39">
        <v>28.715900000000001</v>
      </c>
      <c r="U583" s="39">
        <v>17.004100000000001</v>
      </c>
      <c r="V583" s="39">
        <v>48.463999999999999</v>
      </c>
      <c r="W583" s="39">
        <v>48.542900000000003</v>
      </c>
      <c r="X583" s="39">
        <v>113.01860000000001</v>
      </c>
      <c r="Y583" s="39">
        <v>53.908700000000003</v>
      </c>
      <c r="Z583" s="39">
        <v>30.540600000000001</v>
      </c>
      <c r="AA583" s="39">
        <v>61.779200000000003</v>
      </c>
      <c r="AB583" s="39">
        <v>118.9654</v>
      </c>
      <c r="AC583" s="39">
        <v>101.5457</v>
      </c>
      <c r="AD583" s="39">
        <v>23.870999999999999</v>
      </c>
      <c r="AE583" s="39">
        <v>53.8</v>
      </c>
      <c r="AF583" s="39">
        <v>143.96619999999999</v>
      </c>
      <c r="AG583" s="39">
        <v>16.575299999999999</v>
      </c>
      <c r="AH583" s="39">
        <v>156.31399999999999</v>
      </c>
      <c r="AI583" s="39">
        <v>18.252099999999999</v>
      </c>
      <c r="AJ583" s="39">
        <v>8.0364000000000004</v>
      </c>
      <c r="AK583" s="39">
        <v>6.9192999999999998</v>
      </c>
      <c r="AL583" s="39">
        <v>18.658300000000001</v>
      </c>
      <c r="AM583" s="39">
        <v>245.5771</v>
      </c>
      <c r="AN583" s="39">
        <v>845.44830000000002</v>
      </c>
      <c r="AO583" s="39">
        <v>290.7158</v>
      </c>
      <c r="AP583" s="39">
        <v>161.1515</v>
      </c>
      <c r="AQ583" s="39">
        <v>199.8974</v>
      </c>
      <c r="AR583" s="39">
        <v>36.065199999999997</v>
      </c>
      <c r="AS583" s="39">
        <v>72.897000000000006</v>
      </c>
      <c r="AT583" s="39">
        <v>23.157</v>
      </c>
      <c r="AU583" s="39">
        <v>66.025300000000001</v>
      </c>
      <c r="AV583" s="39">
        <v>58.308999999999997</v>
      </c>
      <c r="AW583" s="39">
        <v>56.011800000000001</v>
      </c>
      <c r="AX583" s="39">
        <v>10.6547</v>
      </c>
      <c r="AY583" s="39">
        <v>68.612799999999993</v>
      </c>
    </row>
    <row r="584" spans="1:51" x14ac:dyDescent="0.25">
      <c r="A584" s="43">
        <v>43244</v>
      </c>
      <c r="B584" s="39">
        <v>3659.0464999999999</v>
      </c>
      <c r="C584" s="39">
        <v>54.398400000000002</v>
      </c>
      <c r="D584" s="39">
        <v>38.780900000000003</v>
      </c>
      <c r="E584" s="39">
        <v>276.12419999999997</v>
      </c>
      <c r="F584" s="39">
        <v>309.81349999999998</v>
      </c>
      <c r="G584" s="39">
        <v>40.631100000000004</v>
      </c>
      <c r="H584" s="39">
        <v>98.952100000000002</v>
      </c>
      <c r="I584" s="39">
        <v>30.4816</v>
      </c>
      <c r="J584" s="39">
        <v>49.452199999999998</v>
      </c>
      <c r="K584" s="39">
        <v>33.229599999999998</v>
      </c>
      <c r="L584" s="39">
        <v>509.61180000000002</v>
      </c>
      <c r="M584" s="39">
        <v>34.021900000000002</v>
      </c>
      <c r="N584" s="39">
        <v>39.723199999999999</v>
      </c>
      <c r="O584" s="39">
        <v>126.0658</v>
      </c>
      <c r="P584" s="39">
        <v>56.811599999999999</v>
      </c>
      <c r="Q584" s="39">
        <v>17.764500000000002</v>
      </c>
      <c r="R584" s="39">
        <v>93.869299999999996</v>
      </c>
      <c r="S584" s="39">
        <v>54.173099999999998</v>
      </c>
      <c r="T584" s="39">
        <v>29.141400000000001</v>
      </c>
      <c r="U584" s="39">
        <v>17.105499999999999</v>
      </c>
      <c r="V584" s="39">
        <v>47.795499999999997</v>
      </c>
      <c r="W584" s="39">
        <v>49.099400000000003</v>
      </c>
      <c r="X584" s="39">
        <v>110.9414</v>
      </c>
      <c r="Y584" s="39">
        <v>55.578299999999999</v>
      </c>
      <c r="Z584" s="39">
        <v>30.876999999999999</v>
      </c>
      <c r="AA584" s="39">
        <v>61.731099999999998</v>
      </c>
      <c r="AB584" s="39">
        <v>119.76009999999999</v>
      </c>
      <c r="AC584" s="39">
        <v>102.1315</v>
      </c>
      <c r="AD584" s="39">
        <v>23.531600000000001</v>
      </c>
      <c r="AE584" s="39">
        <v>54</v>
      </c>
      <c r="AF584" s="39">
        <v>147.29490000000001</v>
      </c>
      <c r="AG584" s="39">
        <v>16.5991</v>
      </c>
      <c r="AH584" s="39">
        <v>156.71539999999999</v>
      </c>
      <c r="AI584" s="39">
        <v>18.273700000000002</v>
      </c>
      <c r="AJ584" s="39">
        <v>8.0364000000000004</v>
      </c>
      <c r="AK584" s="39">
        <v>6.9192999999999998</v>
      </c>
      <c r="AL584" s="39">
        <v>18.631599999999999</v>
      </c>
      <c r="AM584" s="39">
        <v>242.52170000000001</v>
      </c>
      <c r="AN584" s="39">
        <v>839.64959999999996</v>
      </c>
      <c r="AO584" s="39">
        <v>284.54450000000003</v>
      </c>
      <c r="AP584" s="39">
        <v>158.18559999999999</v>
      </c>
      <c r="AQ584" s="39">
        <v>196.8365</v>
      </c>
      <c r="AR584" s="39">
        <v>36.144399999999997</v>
      </c>
      <c r="AS584" s="39">
        <v>72.189300000000003</v>
      </c>
      <c r="AT584" s="39">
        <v>23.157</v>
      </c>
      <c r="AU584" s="39">
        <v>68.228800000000007</v>
      </c>
      <c r="AV584" s="39">
        <v>56.2042</v>
      </c>
      <c r="AW584" s="39">
        <v>55.774799999999999</v>
      </c>
      <c r="AX584" s="39">
        <v>10.6143</v>
      </c>
      <c r="AY584" s="39">
        <v>68.297700000000006</v>
      </c>
    </row>
    <row r="585" spans="1:51" x14ac:dyDescent="0.25">
      <c r="A585" s="43">
        <v>43245</v>
      </c>
      <c r="B585" s="39">
        <v>3623.3485000000001</v>
      </c>
      <c r="C585" s="39">
        <v>53.392400000000002</v>
      </c>
      <c r="D585" s="39">
        <v>38.611899999999999</v>
      </c>
      <c r="E585" s="39">
        <v>275.47449999999998</v>
      </c>
      <c r="F585" s="39">
        <v>308.81729999999999</v>
      </c>
      <c r="G585" s="39">
        <v>39.817300000000003</v>
      </c>
      <c r="H585" s="39">
        <v>98.739099999999993</v>
      </c>
      <c r="I585" s="39">
        <v>30.364599999999999</v>
      </c>
      <c r="J585" s="39">
        <v>48.239199999999997</v>
      </c>
      <c r="K585" s="39">
        <v>32.896700000000003</v>
      </c>
      <c r="L585" s="39">
        <v>517.452</v>
      </c>
      <c r="M585" s="39">
        <v>34.021900000000002</v>
      </c>
      <c r="N585" s="39">
        <v>40.425699999999999</v>
      </c>
      <c r="O585" s="39">
        <v>125.749</v>
      </c>
      <c r="P585" s="39">
        <v>55.729500000000002</v>
      </c>
      <c r="Q585" s="39">
        <v>17.144600000000001</v>
      </c>
      <c r="R585" s="39">
        <v>93.001900000000006</v>
      </c>
      <c r="S585" s="39">
        <v>54.363100000000003</v>
      </c>
      <c r="T585" s="39">
        <v>28.101400000000002</v>
      </c>
      <c r="U585" s="39">
        <v>17.3081</v>
      </c>
      <c r="V585" s="39">
        <v>46.959899999999998</v>
      </c>
      <c r="W585" s="39">
        <v>48.481099999999998</v>
      </c>
      <c r="X585" s="39">
        <v>109.66670000000001</v>
      </c>
      <c r="Y585" s="39">
        <v>53.871600000000001</v>
      </c>
      <c r="Z585" s="39">
        <v>30.258099999999999</v>
      </c>
      <c r="AA585" s="39">
        <v>60.554400000000001</v>
      </c>
      <c r="AB585" s="39">
        <v>116.7403</v>
      </c>
      <c r="AC585" s="39">
        <v>105.60420000000001</v>
      </c>
      <c r="AD585" s="39">
        <v>23.833300000000001</v>
      </c>
      <c r="AE585" s="39">
        <v>54.7</v>
      </c>
      <c r="AF585" s="39">
        <v>139.47239999999999</v>
      </c>
      <c r="AG585" s="39">
        <v>16.432400000000001</v>
      </c>
      <c r="AH585" s="39">
        <v>156.11340000000001</v>
      </c>
      <c r="AI585" s="39">
        <v>18.273700000000002</v>
      </c>
      <c r="AJ585" s="39">
        <v>7.9762000000000004</v>
      </c>
      <c r="AK585" s="39">
        <v>7.1893000000000002</v>
      </c>
      <c r="AL585" s="39">
        <v>18.525200000000002</v>
      </c>
      <c r="AM585" s="39">
        <v>243.28550000000001</v>
      </c>
      <c r="AN585" s="39">
        <v>833.85090000000002</v>
      </c>
      <c r="AO585" s="39">
        <v>288.71429999999998</v>
      </c>
      <c r="AP585" s="39">
        <v>160.4453</v>
      </c>
      <c r="AQ585" s="39">
        <v>195.8947</v>
      </c>
      <c r="AR585" s="39">
        <v>35.352899999999998</v>
      </c>
      <c r="AS585" s="39">
        <v>73.250900000000001</v>
      </c>
      <c r="AT585" s="39">
        <v>22.887799999999999</v>
      </c>
      <c r="AU585" s="39">
        <v>68.543499999999995</v>
      </c>
      <c r="AV585" s="39">
        <v>55.580599999999997</v>
      </c>
      <c r="AW585" s="39">
        <v>54.668799999999997</v>
      </c>
      <c r="AX585" s="39">
        <v>10.5334</v>
      </c>
      <c r="AY585" s="39">
        <v>67.431200000000004</v>
      </c>
    </row>
    <row r="586" spans="1:51" x14ac:dyDescent="0.25">
      <c r="A586" s="43">
        <v>43248</v>
      </c>
      <c r="B586" s="39">
        <v>3638.4515000000001</v>
      </c>
      <c r="C586" s="39">
        <v>52.6738</v>
      </c>
      <c r="D586" s="39">
        <v>37.767000000000003</v>
      </c>
      <c r="E586" s="39">
        <v>273.52539999999999</v>
      </c>
      <c r="F586" s="39">
        <v>311.14170000000001</v>
      </c>
      <c r="G586" s="39">
        <v>39.3048</v>
      </c>
      <c r="H586" s="39">
        <v>98.483500000000006</v>
      </c>
      <c r="I586" s="39">
        <v>29.838000000000001</v>
      </c>
      <c r="J586" s="39">
        <v>48.522199999999998</v>
      </c>
      <c r="K586" s="39">
        <v>33.129800000000003</v>
      </c>
      <c r="L586" s="39">
        <v>539.01250000000005</v>
      </c>
      <c r="M586" s="39">
        <v>33.878999999999998</v>
      </c>
      <c r="N586" s="39">
        <v>40.479799999999997</v>
      </c>
      <c r="O586" s="39">
        <v>125.8546</v>
      </c>
      <c r="P586" s="39">
        <v>56.912999999999997</v>
      </c>
      <c r="Q586" s="39">
        <v>17.2148</v>
      </c>
      <c r="R586" s="39">
        <v>92.134500000000003</v>
      </c>
      <c r="S586" s="39">
        <v>54.743299999999998</v>
      </c>
      <c r="T586" s="39">
        <v>27.959599999999998</v>
      </c>
      <c r="U586" s="39">
        <v>16.598800000000001</v>
      </c>
      <c r="V586" s="39">
        <v>48.714700000000001</v>
      </c>
      <c r="W586" s="39">
        <v>47.306100000000001</v>
      </c>
      <c r="X586" s="39">
        <v>114.2932</v>
      </c>
      <c r="Y586" s="39">
        <v>55.838000000000001</v>
      </c>
      <c r="Z586" s="39">
        <v>29.776700000000002</v>
      </c>
      <c r="AA586" s="39">
        <v>61.682099999999998</v>
      </c>
      <c r="AB586" s="39">
        <v>115.0714</v>
      </c>
      <c r="AC586" s="39">
        <v>106.0226</v>
      </c>
      <c r="AD586" s="39">
        <v>24.285799999999998</v>
      </c>
      <c r="AE586" s="39">
        <v>54.96</v>
      </c>
      <c r="AF586" s="39">
        <v>125.99120000000001</v>
      </c>
      <c r="AG586" s="39">
        <v>16.122800000000002</v>
      </c>
      <c r="AH586" s="39">
        <v>156.71539999999999</v>
      </c>
      <c r="AI586" s="39">
        <v>18.1873</v>
      </c>
      <c r="AJ586" s="39">
        <v>7.9009999999999998</v>
      </c>
      <c r="AK586" s="39">
        <v>6.9192999999999998</v>
      </c>
      <c r="AL586" s="39">
        <v>18.418700000000001</v>
      </c>
      <c r="AM586" s="39">
        <v>240.6121</v>
      </c>
      <c r="AN586" s="39">
        <v>845.83489999999995</v>
      </c>
      <c r="AO586" s="39">
        <v>294.55200000000002</v>
      </c>
      <c r="AP586" s="39">
        <v>157.76179999999999</v>
      </c>
      <c r="AQ586" s="39">
        <v>195.6593</v>
      </c>
      <c r="AR586" s="39">
        <v>35.695900000000002</v>
      </c>
      <c r="AS586" s="39">
        <v>72.012299999999996</v>
      </c>
      <c r="AT586" s="39">
        <v>22.5108</v>
      </c>
      <c r="AU586" s="39">
        <v>68.150099999999995</v>
      </c>
      <c r="AV586" s="39">
        <v>55.970399999999998</v>
      </c>
      <c r="AW586" s="39">
        <v>55.063800000000001</v>
      </c>
      <c r="AX586" s="39">
        <v>10.472799999999999</v>
      </c>
      <c r="AY586" s="39">
        <v>67.431200000000004</v>
      </c>
    </row>
    <row r="587" spans="1:51" x14ac:dyDescent="0.25">
      <c r="A587" s="43">
        <v>43249</v>
      </c>
      <c r="B587" s="39">
        <v>3514.8814000000002</v>
      </c>
      <c r="C587" s="39">
        <v>52.242600000000003</v>
      </c>
      <c r="D587" s="39">
        <v>37.682600000000001</v>
      </c>
      <c r="E587" s="39">
        <v>271.5763</v>
      </c>
      <c r="F587" s="39">
        <v>309.81349999999998</v>
      </c>
      <c r="G587" s="39">
        <v>39.274700000000003</v>
      </c>
      <c r="H587" s="39">
        <v>97.461200000000005</v>
      </c>
      <c r="I587" s="39">
        <v>29.721</v>
      </c>
      <c r="J587" s="39">
        <v>47.268700000000003</v>
      </c>
      <c r="K587" s="39">
        <v>32.730200000000004</v>
      </c>
      <c r="L587" s="39">
        <v>541.75649999999996</v>
      </c>
      <c r="M587" s="39">
        <v>33.735999999999997</v>
      </c>
      <c r="N587" s="39">
        <v>39.831200000000003</v>
      </c>
      <c r="O587" s="39">
        <v>126.17140000000001</v>
      </c>
      <c r="P587" s="39">
        <v>56.5411</v>
      </c>
      <c r="Q587" s="39">
        <v>17.682600000000001</v>
      </c>
      <c r="R587" s="39">
        <v>89.725200000000001</v>
      </c>
      <c r="S587" s="39">
        <v>53.697800000000001</v>
      </c>
      <c r="T587" s="39">
        <v>27.5106</v>
      </c>
      <c r="U587" s="39">
        <v>16.294799999999999</v>
      </c>
      <c r="V587" s="39">
        <v>47.294199999999996</v>
      </c>
      <c r="W587" s="39">
        <v>46.193100000000001</v>
      </c>
      <c r="X587" s="39">
        <v>112.54649999999999</v>
      </c>
      <c r="Y587" s="39">
        <v>56.468699999999998</v>
      </c>
      <c r="Z587" s="39">
        <v>29.914200000000001</v>
      </c>
      <c r="AA587" s="39">
        <v>64.771100000000004</v>
      </c>
      <c r="AB587" s="39">
        <v>115.8661</v>
      </c>
      <c r="AC587" s="39">
        <v>99.495599999999996</v>
      </c>
      <c r="AD587" s="39">
        <v>23.569299999999998</v>
      </c>
      <c r="AE587" s="39">
        <v>53.95</v>
      </c>
      <c r="AF587" s="39">
        <v>126.3241</v>
      </c>
      <c r="AG587" s="39">
        <v>16.122800000000002</v>
      </c>
      <c r="AH587" s="39">
        <v>155.9127</v>
      </c>
      <c r="AI587" s="39">
        <v>18.511299999999999</v>
      </c>
      <c r="AJ587" s="39">
        <v>7.8558000000000003</v>
      </c>
      <c r="AK587" s="39">
        <v>6.9024000000000001</v>
      </c>
      <c r="AL587" s="39">
        <v>18.4986</v>
      </c>
      <c r="AM587" s="39">
        <v>237.3657</v>
      </c>
      <c r="AN587" s="39">
        <v>836.94359999999995</v>
      </c>
      <c r="AO587" s="39">
        <v>297.4708</v>
      </c>
      <c r="AP587" s="39">
        <v>154.51339999999999</v>
      </c>
      <c r="AQ587" s="39">
        <v>194.9529</v>
      </c>
      <c r="AR587" s="39">
        <v>36.381799999999998</v>
      </c>
      <c r="AS587" s="39">
        <v>71.658500000000004</v>
      </c>
      <c r="AT587" s="39">
        <v>23.103200000000001</v>
      </c>
      <c r="AU587" s="39">
        <v>67.048299999999998</v>
      </c>
      <c r="AV587" s="39">
        <v>56.671900000000001</v>
      </c>
      <c r="AW587" s="39">
        <v>55.695799999999998</v>
      </c>
      <c r="AX587" s="39">
        <v>10.331200000000001</v>
      </c>
      <c r="AY587" s="39">
        <v>66.564700000000002</v>
      </c>
    </row>
    <row r="588" spans="1:51" x14ac:dyDescent="0.25">
      <c r="A588" s="43">
        <v>43250</v>
      </c>
      <c r="B588" s="39">
        <v>3383.0734000000002</v>
      </c>
      <c r="C588" s="39">
        <v>50.446100000000001</v>
      </c>
      <c r="D588" s="39">
        <v>36.288499999999999</v>
      </c>
      <c r="E588" s="39">
        <v>265.72899999999998</v>
      </c>
      <c r="F588" s="39">
        <v>303.5043</v>
      </c>
      <c r="G588" s="39">
        <v>38.189599999999999</v>
      </c>
      <c r="H588" s="39">
        <v>94.479399999999998</v>
      </c>
      <c r="I588" s="39">
        <v>29.135899999999999</v>
      </c>
      <c r="J588" s="39">
        <v>44.6</v>
      </c>
      <c r="K588" s="39">
        <v>31.365100000000002</v>
      </c>
      <c r="L588" s="39">
        <v>553.71280000000002</v>
      </c>
      <c r="M588" s="39">
        <v>31.448799999999999</v>
      </c>
      <c r="N588" s="39">
        <v>39.4529</v>
      </c>
      <c r="O588" s="39">
        <v>126.0658</v>
      </c>
      <c r="P588" s="39">
        <v>55.323700000000002</v>
      </c>
      <c r="Q588" s="39">
        <v>16.7821</v>
      </c>
      <c r="R588" s="39">
        <v>87.797700000000006</v>
      </c>
      <c r="S588" s="39">
        <v>52.462299999999999</v>
      </c>
      <c r="T588" s="39">
        <v>26.163399999999999</v>
      </c>
      <c r="U588" s="39">
        <v>15.950200000000001</v>
      </c>
      <c r="V588" s="39">
        <v>46.040799999999997</v>
      </c>
      <c r="W588" s="39">
        <v>43.286700000000003</v>
      </c>
      <c r="X588" s="39">
        <v>114.6709</v>
      </c>
      <c r="Y588" s="39">
        <v>55.800899999999999</v>
      </c>
      <c r="Z588" s="39">
        <v>27.6449</v>
      </c>
      <c r="AA588" s="39">
        <v>63.251100000000001</v>
      </c>
      <c r="AB588" s="39">
        <v>111.81319999999999</v>
      </c>
      <c r="AC588" s="39">
        <v>99.328199999999995</v>
      </c>
      <c r="AD588" s="39">
        <v>22.834</v>
      </c>
      <c r="AE588" s="39">
        <v>50</v>
      </c>
      <c r="AF588" s="39">
        <v>118.41840000000001</v>
      </c>
      <c r="AG588" s="39">
        <v>15.5275</v>
      </c>
      <c r="AH588" s="39">
        <v>152.7022</v>
      </c>
      <c r="AI588" s="39">
        <v>17.82</v>
      </c>
      <c r="AJ588" s="39">
        <v>7.7956000000000003</v>
      </c>
      <c r="AK588" s="39">
        <v>6.8856000000000002</v>
      </c>
      <c r="AL588" s="39">
        <v>18.179200000000002</v>
      </c>
      <c r="AM588" s="39">
        <v>229.91820000000001</v>
      </c>
      <c r="AN588" s="39">
        <v>825.7328</v>
      </c>
      <c r="AO588" s="39">
        <v>293.96820000000002</v>
      </c>
      <c r="AP588" s="39">
        <v>151.54740000000001</v>
      </c>
      <c r="AQ588" s="39">
        <v>192.5984</v>
      </c>
      <c r="AR588" s="39">
        <v>34.878</v>
      </c>
      <c r="AS588" s="39">
        <v>68.473699999999994</v>
      </c>
      <c r="AT588" s="39">
        <v>22.403099999999998</v>
      </c>
      <c r="AU588" s="39">
        <v>63.113599999999998</v>
      </c>
      <c r="AV588" s="39">
        <v>56.515999999999998</v>
      </c>
      <c r="AW588" s="39">
        <v>53.404800000000002</v>
      </c>
      <c r="AX588" s="39">
        <v>9.9471000000000007</v>
      </c>
      <c r="AY588" s="39">
        <v>64.831599999999995</v>
      </c>
    </row>
    <row r="589" spans="1:51" x14ac:dyDescent="0.25">
      <c r="A589" s="43">
        <v>43251</v>
      </c>
      <c r="B589" s="39">
        <v>3513.5084000000002</v>
      </c>
      <c r="C589" s="39">
        <v>51.739600000000003</v>
      </c>
      <c r="D589" s="39">
        <v>36.837699999999998</v>
      </c>
      <c r="E589" s="39">
        <v>270.92660000000001</v>
      </c>
      <c r="F589" s="39">
        <v>307.8211</v>
      </c>
      <c r="G589" s="39">
        <v>39.425400000000003</v>
      </c>
      <c r="H589" s="39">
        <v>96.268500000000003</v>
      </c>
      <c r="I589" s="39">
        <v>29.311499999999999</v>
      </c>
      <c r="J589" s="39">
        <v>45.489600000000003</v>
      </c>
      <c r="K589" s="39">
        <v>31.6647</v>
      </c>
      <c r="L589" s="39">
        <v>574.29330000000004</v>
      </c>
      <c r="M589" s="39">
        <v>31.877700000000001</v>
      </c>
      <c r="N589" s="39">
        <v>40.263599999999997</v>
      </c>
      <c r="O589" s="39">
        <v>132.29509999999999</v>
      </c>
      <c r="P589" s="39">
        <v>57.724600000000002</v>
      </c>
      <c r="Q589" s="39">
        <v>16.910699999999999</v>
      </c>
      <c r="R589" s="39">
        <v>89.339699999999993</v>
      </c>
      <c r="S589" s="39">
        <v>52.462299999999999</v>
      </c>
      <c r="T589" s="39">
        <v>26.919699999999999</v>
      </c>
      <c r="U589" s="39">
        <v>16.1327</v>
      </c>
      <c r="V589" s="39">
        <v>46.291499999999999</v>
      </c>
      <c r="W589" s="39">
        <v>44.1524</v>
      </c>
      <c r="X589" s="39">
        <v>118.77809999999999</v>
      </c>
      <c r="Y589" s="39">
        <v>61.254800000000003</v>
      </c>
      <c r="Z589" s="39">
        <v>27.7136</v>
      </c>
      <c r="AA589" s="39">
        <v>67.958200000000005</v>
      </c>
      <c r="AB589" s="39">
        <v>112.44889999999999</v>
      </c>
      <c r="AC589" s="39">
        <v>100.4997</v>
      </c>
      <c r="AD589" s="39">
        <v>24.5121</v>
      </c>
      <c r="AE589" s="39">
        <v>50.81</v>
      </c>
      <c r="AF589" s="39">
        <v>120.9149</v>
      </c>
      <c r="AG589" s="39">
        <v>15.979900000000001</v>
      </c>
      <c r="AH589" s="39">
        <v>153.7055</v>
      </c>
      <c r="AI589" s="39">
        <v>18.1873</v>
      </c>
      <c r="AJ589" s="39">
        <v>7.8558000000000003</v>
      </c>
      <c r="AK589" s="39">
        <v>7.0373999999999999</v>
      </c>
      <c r="AL589" s="39">
        <v>18.764700000000001</v>
      </c>
      <c r="AM589" s="39">
        <v>235.64709999999999</v>
      </c>
      <c r="AN589" s="39">
        <v>849.70069999999998</v>
      </c>
      <c r="AO589" s="39">
        <v>302.30770000000001</v>
      </c>
      <c r="AP589" s="39">
        <v>150.69999999999999</v>
      </c>
      <c r="AQ589" s="39">
        <v>198.2492</v>
      </c>
      <c r="AR589" s="39">
        <v>35.695900000000002</v>
      </c>
      <c r="AS589" s="39">
        <v>68.296700000000001</v>
      </c>
      <c r="AT589" s="39">
        <v>23.264700000000001</v>
      </c>
      <c r="AU589" s="39">
        <v>64.923599999999993</v>
      </c>
      <c r="AV589" s="39">
        <v>58.386899999999997</v>
      </c>
      <c r="AW589" s="39">
        <v>54.273800000000001</v>
      </c>
      <c r="AX589" s="39">
        <v>9.8460000000000001</v>
      </c>
      <c r="AY589" s="39">
        <v>65.855699999999999</v>
      </c>
    </row>
    <row r="590" spans="1:51" x14ac:dyDescent="0.25">
      <c r="A590" s="43">
        <v>43252</v>
      </c>
      <c r="B590" s="39">
        <v>3569.8013999999998</v>
      </c>
      <c r="C590" s="39">
        <v>51.5959</v>
      </c>
      <c r="D590" s="39">
        <v>37.048900000000003</v>
      </c>
      <c r="E590" s="39">
        <v>273.52539999999999</v>
      </c>
      <c r="F590" s="39">
        <v>308.48520000000002</v>
      </c>
      <c r="G590" s="39">
        <v>39.214399999999998</v>
      </c>
      <c r="H590" s="39">
        <v>95.970299999999995</v>
      </c>
      <c r="I590" s="39">
        <v>29.2529</v>
      </c>
      <c r="J590" s="39">
        <v>46.257800000000003</v>
      </c>
      <c r="K590" s="39">
        <v>30.798999999999999</v>
      </c>
      <c r="L590" s="39">
        <v>561.553</v>
      </c>
      <c r="M590" s="39">
        <v>31.949200000000001</v>
      </c>
      <c r="N590" s="39">
        <v>40.263599999999997</v>
      </c>
      <c r="O590" s="39">
        <v>130.3947</v>
      </c>
      <c r="P590" s="39">
        <v>57.933599999999998</v>
      </c>
      <c r="Q590" s="39">
        <v>17.3551</v>
      </c>
      <c r="R590" s="39">
        <v>88.761399999999995</v>
      </c>
      <c r="S590" s="39">
        <v>51.796999999999997</v>
      </c>
      <c r="T590" s="39">
        <v>26.801500000000001</v>
      </c>
      <c r="U590" s="39">
        <v>15.808400000000001</v>
      </c>
      <c r="V590" s="39">
        <v>46.625700000000002</v>
      </c>
      <c r="W590" s="39">
        <v>44.090600000000002</v>
      </c>
      <c r="X590" s="39">
        <v>117.4562</v>
      </c>
      <c r="Y590" s="39">
        <v>59.770800000000001</v>
      </c>
      <c r="Z590" s="39">
        <v>27.7136</v>
      </c>
      <c r="AA590" s="39">
        <v>67.320800000000006</v>
      </c>
      <c r="AB590" s="39">
        <v>114.5151</v>
      </c>
      <c r="AC590" s="39">
        <v>98.114800000000002</v>
      </c>
      <c r="AD590" s="39">
        <v>24.1538</v>
      </c>
      <c r="AE590" s="39">
        <v>50.25</v>
      </c>
      <c r="AF590" s="39">
        <v>116.58759999999999</v>
      </c>
      <c r="AG590" s="39">
        <v>15.837</v>
      </c>
      <c r="AH590" s="39">
        <v>154.7088</v>
      </c>
      <c r="AI590" s="39">
        <v>18.424900000000001</v>
      </c>
      <c r="AJ590" s="39">
        <v>7.9461000000000004</v>
      </c>
      <c r="AK590" s="39">
        <v>6.9867999999999997</v>
      </c>
      <c r="AL590" s="39">
        <v>18.631599999999999</v>
      </c>
      <c r="AM590" s="39">
        <v>240.4211</v>
      </c>
      <c r="AN590" s="39">
        <v>853.95309999999995</v>
      </c>
      <c r="AO590" s="39">
        <v>297.4708</v>
      </c>
      <c r="AP590" s="39">
        <v>148.5814</v>
      </c>
      <c r="AQ590" s="39">
        <v>197.7783</v>
      </c>
      <c r="AR590" s="39">
        <v>36.645600000000002</v>
      </c>
      <c r="AS590" s="39">
        <v>65.819599999999994</v>
      </c>
      <c r="AT590" s="39">
        <v>24.018699999999999</v>
      </c>
      <c r="AU590" s="39">
        <v>64.372699999999995</v>
      </c>
      <c r="AV590" s="39">
        <v>58.231000000000002</v>
      </c>
      <c r="AW590" s="39">
        <v>54.826799999999999</v>
      </c>
      <c r="AX590" s="39">
        <v>9.7247000000000003</v>
      </c>
      <c r="AY590" s="39">
        <v>65.855699999999999</v>
      </c>
    </row>
    <row r="591" spans="1:51" x14ac:dyDescent="0.25">
      <c r="A591" s="43">
        <v>43255</v>
      </c>
      <c r="B591" s="39">
        <v>3748.2914999999998</v>
      </c>
      <c r="C591" s="39">
        <v>51.955199999999998</v>
      </c>
      <c r="D591" s="39">
        <v>36.879899999999999</v>
      </c>
      <c r="E591" s="39">
        <v>273.52539999999999</v>
      </c>
      <c r="F591" s="39">
        <v>313.13409999999999</v>
      </c>
      <c r="G591" s="39">
        <v>39.335000000000001</v>
      </c>
      <c r="H591" s="39">
        <v>97.503799999999998</v>
      </c>
      <c r="I591" s="39">
        <v>29.545500000000001</v>
      </c>
      <c r="J591" s="39">
        <v>46.9452</v>
      </c>
      <c r="K591" s="39">
        <v>30.3995</v>
      </c>
      <c r="L591" s="39">
        <v>576.05730000000005</v>
      </c>
      <c r="M591" s="39">
        <v>31.949200000000001</v>
      </c>
      <c r="N591" s="39">
        <v>42.0471</v>
      </c>
      <c r="O591" s="39">
        <v>131.0282</v>
      </c>
      <c r="P591" s="39">
        <v>54.624099999999999</v>
      </c>
      <c r="Q591" s="39">
        <v>17.6709</v>
      </c>
      <c r="R591" s="39">
        <v>92.616399999999999</v>
      </c>
      <c r="S591" s="39">
        <v>49.991300000000003</v>
      </c>
      <c r="T591" s="39">
        <v>26.9434</v>
      </c>
      <c r="U591" s="39">
        <v>15.6462</v>
      </c>
      <c r="V591" s="39">
        <v>48.631100000000004</v>
      </c>
      <c r="W591" s="39">
        <v>43.966900000000003</v>
      </c>
      <c r="X591" s="39">
        <v>118.0228</v>
      </c>
      <c r="Y591" s="39">
        <v>57.618899999999996</v>
      </c>
      <c r="Z591" s="39">
        <v>27.6449</v>
      </c>
      <c r="AA591" s="39">
        <v>67.418800000000005</v>
      </c>
      <c r="AB591" s="39">
        <v>114.5946</v>
      </c>
      <c r="AC591" s="39">
        <v>96.190200000000004</v>
      </c>
      <c r="AD591" s="39">
        <v>24.097300000000001</v>
      </c>
      <c r="AE591" s="39">
        <v>50.58</v>
      </c>
      <c r="AF591" s="39">
        <v>119.08410000000001</v>
      </c>
      <c r="AG591" s="39">
        <v>15.8132</v>
      </c>
      <c r="AH591" s="39">
        <v>154.90940000000001</v>
      </c>
      <c r="AI591" s="39">
        <v>18.943300000000001</v>
      </c>
      <c r="AJ591" s="39">
        <v>7.8257000000000003</v>
      </c>
      <c r="AK591" s="39">
        <v>6.9699</v>
      </c>
      <c r="AL591" s="39">
        <v>18.764700000000001</v>
      </c>
      <c r="AM591" s="39">
        <v>253.5975</v>
      </c>
      <c r="AN591" s="39">
        <v>863.23099999999999</v>
      </c>
      <c r="AO591" s="39">
        <v>301.89069999999998</v>
      </c>
      <c r="AP591" s="39">
        <v>151.82990000000001</v>
      </c>
      <c r="AQ591" s="39">
        <v>198.7201</v>
      </c>
      <c r="AR591" s="39">
        <v>37.595399999999998</v>
      </c>
      <c r="AS591" s="39">
        <v>66.704300000000003</v>
      </c>
      <c r="AT591" s="39">
        <v>24.395700000000001</v>
      </c>
      <c r="AU591" s="39">
        <v>64.372699999999995</v>
      </c>
      <c r="AV591" s="39">
        <v>58.5428</v>
      </c>
      <c r="AW591" s="39">
        <v>55.537799999999997</v>
      </c>
      <c r="AX591" s="39">
        <v>9.7448999999999995</v>
      </c>
      <c r="AY591" s="39">
        <v>66.485900000000001</v>
      </c>
    </row>
    <row r="592" spans="1:51" x14ac:dyDescent="0.25">
      <c r="A592" s="43">
        <v>43256</v>
      </c>
      <c r="B592" s="39">
        <v>3774.3784999999998</v>
      </c>
      <c r="C592" s="39">
        <v>52.386299999999999</v>
      </c>
      <c r="D592" s="39">
        <v>37.302399999999999</v>
      </c>
      <c r="E592" s="39">
        <v>272.87569999999999</v>
      </c>
      <c r="F592" s="39">
        <v>313.13409999999999</v>
      </c>
      <c r="G592" s="39">
        <v>39.515799999999999</v>
      </c>
      <c r="H592" s="39">
        <v>97.802000000000007</v>
      </c>
      <c r="I592" s="39">
        <v>29.721</v>
      </c>
      <c r="J592" s="39">
        <v>47.592199999999998</v>
      </c>
      <c r="K592" s="39">
        <v>30.699100000000001</v>
      </c>
      <c r="L592" s="39">
        <v>572.33320000000003</v>
      </c>
      <c r="M592" s="39">
        <v>32.092100000000002</v>
      </c>
      <c r="N592" s="39">
        <v>41.884999999999998</v>
      </c>
      <c r="O592" s="39">
        <v>132.50630000000001</v>
      </c>
      <c r="P592" s="39">
        <v>55.4602</v>
      </c>
      <c r="Q592" s="39">
        <v>17.588999999999999</v>
      </c>
      <c r="R592" s="39">
        <v>93.3874</v>
      </c>
      <c r="S592" s="39">
        <v>50.371400000000001</v>
      </c>
      <c r="T592" s="39">
        <v>27.439699999999998</v>
      </c>
      <c r="U592" s="39">
        <v>15.970499999999999</v>
      </c>
      <c r="V592" s="39">
        <v>49.550199999999997</v>
      </c>
      <c r="W592" s="39">
        <v>44.461599999999997</v>
      </c>
      <c r="X592" s="39">
        <v>117.0314</v>
      </c>
      <c r="Y592" s="39">
        <v>58.843200000000003</v>
      </c>
      <c r="Z592" s="39">
        <v>27.782399999999999</v>
      </c>
      <c r="AA592" s="39">
        <v>70.115600000000001</v>
      </c>
      <c r="AB592" s="39">
        <v>115.8661</v>
      </c>
      <c r="AC592" s="39">
        <v>100.416</v>
      </c>
      <c r="AD592" s="39">
        <v>24.813800000000001</v>
      </c>
      <c r="AE592" s="39">
        <v>51.58</v>
      </c>
      <c r="AF592" s="39">
        <v>124.9926</v>
      </c>
      <c r="AG592" s="39">
        <v>15.9323</v>
      </c>
      <c r="AH592" s="39">
        <v>154.3074</v>
      </c>
      <c r="AI592" s="39">
        <v>18.9649</v>
      </c>
      <c r="AJ592" s="39">
        <v>7.9461000000000004</v>
      </c>
      <c r="AK592" s="39">
        <v>6.8686999999999996</v>
      </c>
      <c r="AL592" s="39">
        <v>18.5672</v>
      </c>
      <c r="AM592" s="39">
        <v>255.69810000000001</v>
      </c>
      <c r="AN592" s="39">
        <v>862.45780000000002</v>
      </c>
      <c r="AO592" s="39">
        <v>302.22430000000003</v>
      </c>
      <c r="AP592" s="39">
        <v>154.37219999999999</v>
      </c>
      <c r="AQ592" s="39">
        <v>199.6619</v>
      </c>
      <c r="AR592" s="39">
        <v>37.859200000000001</v>
      </c>
      <c r="AS592" s="39">
        <v>68.296700000000001</v>
      </c>
      <c r="AT592" s="39">
        <v>24.395700000000001</v>
      </c>
      <c r="AU592" s="39">
        <v>65.159700000000001</v>
      </c>
      <c r="AV592" s="39">
        <v>58.4649</v>
      </c>
      <c r="AW592" s="39">
        <v>55.695799999999998</v>
      </c>
      <c r="AX592" s="39">
        <v>9.7652000000000001</v>
      </c>
      <c r="AY592" s="39">
        <v>66.879800000000003</v>
      </c>
    </row>
    <row r="593" spans="1:51" x14ac:dyDescent="0.25">
      <c r="A593" s="43">
        <v>43257</v>
      </c>
      <c r="B593" s="39">
        <v>3705.7285000000002</v>
      </c>
      <c r="C593" s="39">
        <v>51.955199999999998</v>
      </c>
      <c r="D593" s="39">
        <v>36.795400000000001</v>
      </c>
      <c r="E593" s="39">
        <v>272.87569999999999</v>
      </c>
      <c r="F593" s="39">
        <v>312.1379</v>
      </c>
      <c r="G593" s="39">
        <v>41.053100000000001</v>
      </c>
      <c r="H593" s="39">
        <v>97.248199999999997</v>
      </c>
      <c r="I593" s="39">
        <v>29.486999999999998</v>
      </c>
      <c r="J593" s="39">
        <v>48.32</v>
      </c>
      <c r="K593" s="39">
        <v>30.865600000000001</v>
      </c>
      <c r="L593" s="39">
        <v>565.47310000000004</v>
      </c>
      <c r="M593" s="39">
        <v>32.163600000000002</v>
      </c>
      <c r="N593" s="39">
        <v>41.722799999999999</v>
      </c>
      <c r="O593" s="39">
        <v>133.0342</v>
      </c>
      <c r="P593" s="39">
        <v>60.999299999999998</v>
      </c>
      <c r="Q593" s="39">
        <v>17.764500000000002</v>
      </c>
      <c r="R593" s="39">
        <v>92.038200000000003</v>
      </c>
      <c r="S593" s="39">
        <v>49.801200000000001</v>
      </c>
      <c r="T593" s="39">
        <v>27.770600000000002</v>
      </c>
      <c r="U593" s="39">
        <v>15.8489</v>
      </c>
      <c r="V593" s="39">
        <v>50.218699999999998</v>
      </c>
      <c r="W593" s="39">
        <v>44.647100000000002</v>
      </c>
      <c r="X593" s="39">
        <v>125.8595</v>
      </c>
      <c r="Y593" s="39">
        <v>58.954500000000003</v>
      </c>
      <c r="Z593" s="39">
        <v>27.7136</v>
      </c>
      <c r="AA593" s="39">
        <v>68.987899999999996</v>
      </c>
      <c r="AB593" s="39">
        <v>115.15089999999999</v>
      </c>
      <c r="AC593" s="39">
        <v>101.211</v>
      </c>
      <c r="AD593" s="39">
        <v>24.681799999999999</v>
      </c>
      <c r="AE593" s="39">
        <v>51.95</v>
      </c>
      <c r="AF593" s="39">
        <v>121.41419999999999</v>
      </c>
      <c r="AG593" s="39">
        <v>15.837</v>
      </c>
      <c r="AH593" s="39">
        <v>153.50479999999999</v>
      </c>
      <c r="AI593" s="39">
        <v>19.2241</v>
      </c>
      <c r="AJ593" s="39">
        <v>7.9160000000000004</v>
      </c>
      <c r="AK593" s="39">
        <v>6.8011999999999997</v>
      </c>
      <c r="AL593" s="39">
        <v>18.3979</v>
      </c>
      <c r="AM593" s="39">
        <v>253.5975</v>
      </c>
      <c r="AN593" s="39">
        <v>858.20540000000005</v>
      </c>
      <c r="AO593" s="39">
        <v>300.13940000000002</v>
      </c>
      <c r="AP593" s="39">
        <v>154.08969999999999</v>
      </c>
      <c r="AQ593" s="39">
        <v>200.1328</v>
      </c>
      <c r="AR593" s="39">
        <v>38.281399999999998</v>
      </c>
      <c r="AS593" s="39">
        <v>68.119799999999998</v>
      </c>
      <c r="AT593" s="39">
        <v>24.1264</v>
      </c>
      <c r="AU593" s="39">
        <v>64.372699999999995</v>
      </c>
      <c r="AV593" s="39">
        <v>57.763300000000001</v>
      </c>
      <c r="AW593" s="39">
        <v>55.9328</v>
      </c>
      <c r="AX593" s="39">
        <v>9.7853999999999992</v>
      </c>
      <c r="AY593" s="39">
        <v>66.1708</v>
      </c>
    </row>
    <row r="594" spans="1:51" x14ac:dyDescent="0.25">
      <c r="A594" s="43">
        <v>43258</v>
      </c>
      <c r="B594" s="39">
        <v>3760.6484999999998</v>
      </c>
      <c r="C594" s="39">
        <v>52.0989</v>
      </c>
      <c r="D594" s="39">
        <v>36.710900000000002</v>
      </c>
      <c r="E594" s="39">
        <v>273.52539999999999</v>
      </c>
      <c r="F594" s="39">
        <v>316.78680000000003</v>
      </c>
      <c r="G594" s="39">
        <v>40.691400000000002</v>
      </c>
      <c r="H594" s="39">
        <v>96.609200000000001</v>
      </c>
      <c r="I594" s="39">
        <v>29.311499999999999</v>
      </c>
      <c r="J594" s="39">
        <v>47.632599999999996</v>
      </c>
      <c r="K594" s="39">
        <v>30.366199999999999</v>
      </c>
      <c r="L594" s="39">
        <v>559.78890000000001</v>
      </c>
      <c r="M594" s="39">
        <v>32.3065</v>
      </c>
      <c r="N594" s="39">
        <v>42.587499999999999</v>
      </c>
      <c r="O594" s="39">
        <v>131.23929999999999</v>
      </c>
      <c r="P594" s="39">
        <v>59.501300000000001</v>
      </c>
      <c r="Q594" s="39">
        <v>18.770199999999999</v>
      </c>
      <c r="R594" s="39">
        <v>94.254800000000003</v>
      </c>
      <c r="S594" s="39">
        <v>49.420999999999999</v>
      </c>
      <c r="T594" s="39">
        <v>27.628799999999998</v>
      </c>
      <c r="U594" s="39">
        <v>15.707000000000001</v>
      </c>
      <c r="V594" s="39">
        <v>50.218699999999998</v>
      </c>
      <c r="W594" s="39">
        <v>43.966900000000003</v>
      </c>
      <c r="X594" s="39">
        <v>121.3398</v>
      </c>
      <c r="Y594" s="39">
        <v>57.544699999999999</v>
      </c>
      <c r="Z594" s="39">
        <v>27.5761</v>
      </c>
      <c r="AA594" s="39">
        <v>67.222700000000003</v>
      </c>
      <c r="AB594" s="39">
        <v>114.43559999999999</v>
      </c>
      <c r="AC594" s="39">
        <v>98.867999999999995</v>
      </c>
      <c r="AD594" s="39">
        <v>24.0596</v>
      </c>
      <c r="AE594" s="39">
        <v>51.28</v>
      </c>
      <c r="AF594" s="39">
        <v>124.4101</v>
      </c>
      <c r="AG594" s="39">
        <v>15.6227</v>
      </c>
      <c r="AH594" s="39">
        <v>153.50479999999999</v>
      </c>
      <c r="AI594" s="39">
        <v>19.8505</v>
      </c>
      <c r="AJ594" s="39">
        <v>7.8257000000000003</v>
      </c>
      <c r="AK594" s="39">
        <v>6.4805000000000001</v>
      </c>
      <c r="AL594" s="39">
        <v>18.3979</v>
      </c>
      <c r="AM594" s="39">
        <v>263.52749999999997</v>
      </c>
      <c r="AN594" s="39">
        <v>858.59199999999998</v>
      </c>
      <c r="AO594" s="39">
        <v>296.80360000000002</v>
      </c>
      <c r="AP594" s="39">
        <v>155.21960000000001</v>
      </c>
      <c r="AQ594" s="39">
        <v>200.37989999999999</v>
      </c>
      <c r="AR594" s="39">
        <v>38.624299999999998</v>
      </c>
      <c r="AS594" s="39">
        <v>67.942899999999995</v>
      </c>
      <c r="AT594" s="39">
        <v>24.772600000000001</v>
      </c>
      <c r="AU594" s="39">
        <v>63.900500000000001</v>
      </c>
      <c r="AV594" s="39">
        <v>57.5563</v>
      </c>
      <c r="AW594" s="39">
        <v>56.090800000000002</v>
      </c>
      <c r="AX594" s="39">
        <v>9.7448999999999995</v>
      </c>
      <c r="AY594" s="39">
        <v>65.9345</v>
      </c>
    </row>
    <row r="595" spans="1:51" x14ac:dyDescent="0.25">
      <c r="A595" s="43">
        <v>43259</v>
      </c>
      <c r="B595" s="39">
        <v>3667.2845000000002</v>
      </c>
      <c r="C595" s="39">
        <v>51.739600000000003</v>
      </c>
      <c r="D595" s="39">
        <v>35.992800000000003</v>
      </c>
      <c r="E595" s="39">
        <v>268.97750000000002</v>
      </c>
      <c r="F595" s="39">
        <v>312.47000000000003</v>
      </c>
      <c r="G595" s="39">
        <v>40.420099999999998</v>
      </c>
      <c r="H595" s="39">
        <v>95.927700000000002</v>
      </c>
      <c r="I595" s="39">
        <v>29.194400000000002</v>
      </c>
      <c r="J595" s="39">
        <v>46.217399999999998</v>
      </c>
      <c r="K595" s="39">
        <v>29.866700000000002</v>
      </c>
      <c r="L595" s="39">
        <v>562.53300000000002</v>
      </c>
      <c r="M595" s="39">
        <v>31.6633</v>
      </c>
      <c r="N595" s="39">
        <v>42.425400000000003</v>
      </c>
      <c r="O595" s="39">
        <v>131.95410000000001</v>
      </c>
      <c r="P595" s="39">
        <v>60.023899999999998</v>
      </c>
      <c r="Q595" s="39">
        <v>18.910599999999999</v>
      </c>
      <c r="R595" s="39">
        <v>90.881699999999995</v>
      </c>
      <c r="S595" s="39">
        <v>48.280500000000004</v>
      </c>
      <c r="T595" s="39">
        <v>27.3688</v>
      </c>
      <c r="U595" s="39">
        <v>15.3828</v>
      </c>
      <c r="V595" s="39">
        <v>49.216000000000001</v>
      </c>
      <c r="W595" s="39">
        <v>43.472200000000001</v>
      </c>
      <c r="X595" s="39">
        <v>126.6755</v>
      </c>
      <c r="Y595" s="39">
        <v>57.544699999999999</v>
      </c>
      <c r="Z595" s="39">
        <v>27.782399999999999</v>
      </c>
      <c r="AA595" s="39">
        <v>65.604699999999994</v>
      </c>
      <c r="AB595" s="39">
        <v>111.9721</v>
      </c>
      <c r="AC595" s="39">
        <v>98.658799999999999</v>
      </c>
      <c r="AD595" s="39">
        <v>23.3431</v>
      </c>
      <c r="AE595" s="39">
        <v>51</v>
      </c>
      <c r="AF595" s="39">
        <v>117.6694</v>
      </c>
      <c r="AG595" s="39">
        <v>15.3369</v>
      </c>
      <c r="AH595" s="39">
        <v>150.69560000000001</v>
      </c>
      <c r="AI595" s="39">
        <v>19.782299999999999</v>
      </c>
      <c r="AJ595" s="39">
        <v>7.7053000000000003</v>
      </c>
      <c r="AK595" s="39">
        <v>6.548</v>
      </c>
      <c r="AL595" s="39">
        <v>18.3415</v>
      </c>
      <c r="AM595" s="39">
        <v>256.84100000000001</v>
      </c>
      <c r="AN595" s="39">
        <v>861.29809999999998</v>
      </c>
      <c r="AO595" s="39">
        <v>300.5564</v>
      </c>
      <c r="AP595" s="39">
        <v>152.3948</v>
      </c>
      <c r="AQ595" s="39">
        <v>198.89750000000001</v>
      </c>
      <c r="AR595" s="39">
        <v>37.7273</v>
      </c>
      <c r="AS595" s="39">
        <v>66.881200000000007</v>
      </c>
      <c r="AT595" s="39">
        <v>24.718800000000002</v>
      </c>
      <c r="AU595" s="39">
        <v>61.775799999999997</v>
      </c>
      <c r="AV595" s="39">
        <v>57.4527</v>
      </c>
      <c r="AW595" s="39">
        <v>54.905799999999999</v>
      </c>
      <c r="AX595" s="39">
        <v>9.4417000000000009</v>
      </c>
      <c r="AY595" s="39">
        <v>64.358999999999995</v>
      </c>
    </row>
    <row r="596" spans="1:51" x14ac:dyDescent="0.25">
      <c r="A596" s="43">
        <v>43262</v>
      </c>
      <c r="B596" s="39">
        <v>3749.6644999999999</v>
      </c>
      <c r="C596" s="39">
        <v>52.242600000000003</v>
      </c>
      <c r="D596" s="39">
        <v>36.119500000000002</v>
      </c>
      <c r="E596" s="39">
        <v>267.02839999999998</v>
      </c>
      <c r="F596" s="39">
        <v>307.48910000000001</v>
      </c>
      <c r="G596" s="39">
        <v>40.239199999999997</v>
      </c>
      <c r="H596" s="39">
        <v>95.416499999999999</v>
      </c>
      <c r="I596" s="39">
        <v>29.4285</v>
      </c>
      <c r="J596" s="39">
        <v>47.430500000000002</v>
      </c>
      <c r="K596" s="39">
        <v>29.733499999999999</v>
      </c>
      <c r="L596" s="39">
        <v>549.79269999999997</v>
      </c>
      <c r="M596" s="39">
        <v>31.448799999999999</v>
      </c>
      <c r="N596" s="39">
        <v>42.101100000000002</v>
      </c>
      <c r="O596" s="39">
        <v>132.52600000000001</v>
      </c>
      <c r="P596" s="39">
        <v>57.724600000000002</v>
      </c>
      <c r="Q596" s="39">
        <v>19.682400000000001</v>
      </c>
      <c r="R596" s="39">
        <v>92.905500000000004</v>
      </c>
      <c r="S596" s="39">
        <v>48.660699999999999</v>
      </c>
      <c r="T596" s="39">
        <v>27.912400000000002</v>
      </c>
      <c r="U596" s="39">
        <v>15.3828</v>
      </c>
      <c r="V596" s="39">
        <v>47.795499999999997</v>
      </c>
      <c r="W596" s="39">
        <v>44.894500000000001</v>
      </c>
      <c r="X596" s="39">
        <v>126.11060000000001</v>
      </c>
      <c r="Y596" s="39">
        <v>56.097700000000003</v>
      </c>
      <c r="Z596" s="39">
        <v>27.782399999999999</v>
      </c>
      <c r="AA596" s="39">
        <v>65.1143</v>
      </c>
      <c r="AB596" s="39">
        <v>108.07810000000001</v>
      </c>
      <c r="AC596" s="39">
        <v>94.767600000000002</v>
      </c>
      <c r="AD596" s="39">
        <v>22.645399999999999</v>
      </c>
      <c r="AE596" s="39">
        <v>50.83</v>
      </c>
      <c r="AF596" s="39">
        <v>117.58620000000001</v>
      </c>
      <c r="AG596" s="39">
        <v>15.3369</v>
      </c>
      <c r="AH596" s="39">
        <v>150.4949</v>
      </c>
      <c r="AI596" s="39">
        <v>20.0322</v>
      </c>
      <c r="AJ596" s="39">
        <v>7.6902999999999997</v>
      </c>
      <c r="AK596" s="39">
        <v>6.6154999999999999</v>
      </c>
      <c r="AL596" s="39">
        <v>17.89</v>
      </c>
      <c r="AM596" s="39">
        <v>267.6574</v>
      </c>
      <c r="AN596" s="39">
        <v>845.06169999999997</v>
      </c>
      <c r="AO596" s="39">
        <v>303.47519999999997</v>
      </c>
      <c r="AP596" s="39">
        <v>151.54740000000001</v>
      </c>
      <c r="AQ596" s="39">
        <v>200.62700000000001</v>
      </c>
      <c r="AR596" s="39">
        <v>38.246000000000002</v>
      </c>
      <c r="AS596" s="39">
        <v>67.058199999999999</v>
      </c>
      <c r="AT596" s="39">
        <v>25.526599999999998</v>
      </c>
      <c r="AU596" s="39">
        <v>61.854500000000002</v>
      </c>
      <c r="AV596" s="39">
        <v>56.521099999999997</v>
      </c>
      <c r="AW596" s="39">
        <v>55.300800000000002</v>
      </c>
      <c r="AX596" s="39">
        <v>9.3203999999999994</v>
      </c>
      <c r="AY596" s="39">
        <v>64.674099999999996</v>
      </c>
    </row>
    <row r="597" spans="1:51" x14ac:dyDescent="0.25">
      <c r="A597" s="43">
        <v>43263</v>
      </c>
      <c r="B597" s="39">
        <v>3804.5844999999999</v>
      </c>
      <c r="C597" s="39">
        <v>52.458199999999998</v>
      </c>
      <c r="D597" s="39">
        <v>36.457500000000003</v>
      </c>
      <c r="E597" s="39">
        <v>273.52539999999999</v>
      </c>
      <c r="F597" s="39">
        <v>309.14940000000001</v>
      </c>
      <c r="G597" s="39">
        <v>41.053100000000001</v>
      </c>
      <c r="H597" s="39">
        <v>99.207599999999999</v>
      </c>
      <c r="I597" s="39">
        <v>29.662500000000001</v>
      </c>
      <c r="J597" s="39">
        <v>48.926600000000001</v>
      </c>
      <c r="K597" s="39">
        <v>29.866700000000002</v>
      </c>
      <c r="L597" s="39">
        <v>574.09730000000002</v>
      </c>
      <c r="M597" s="39">
        <v>31.7347</v>
      </c>
      <c r="N597" s="39">
        <v>42.263300000000001</v>
      </c>
      <c r="O597" s="39">
        <v>132.09710000000001</v>
      </c>
      <c r="P597" s="39">
        <v>58.247199999999999</v>
      </c>
      <c r="Q597" s="39">
        <v>19.682400000000001</v>
      </c>
      <c r="R597" s="39">
        <v>93.001900000000006</v>
      </c>
      <c r="S597" s="39">
        <v>49.706200000000003</v>
      </c>
      <c r="T597" s="39">
        <v>28.597799999999999</v>
      </c>
      <c r="U597" s="39">
        <v>15.4841</v>
      </c>
      <c r="V597" s="39">
        <v>48.463999999999999</v>
      </c>
      <c r="W597" s="39">
        <v>45.018099999999997</v>
      </c>
      <c r="X597" s="39">
        <v>127.11490000000001</v>
      </c>
      <c r="Y597" s="39">
        <v>56.876800000000003</v>
      </c>
      <c r="Z597" s="39">
        <v>27.782399999999999</v>
      </c>
      <c r="AA597" s="39">
        <v>65.359499999999997</v>
      </c>
      <c r="AB597" s="39">
        <v>109.58799999999999</v>
      </c>
      <c r="AC597" s="39">
        <v>95.646299999999997</v>
      </c>
      <c r="AD597" s="39">
        <v>22.758500000000002</v>
      </c>
      <c r="AE597" s="39">
        <v>51.46</v>
      </c>
      <c r="AF597" s="39">
        <v>117.503</v>
      </c>
      <c r="AG597" s="39">
        <v>15.4084</v>
      </c>
      <c r="AH597" s="39">
        <v>149.8929</v>
      </c>
      <c r="AI597" s="39">
        <v>20.282</v>
      </c>
      <c r="AJ597" s="39">
        <v>7.6601999999999997</v>
      </c>
      <c r="AK597" s="39">
        <v>6.7336999999999998</v>
      </c>
      <c r="AL597" s="39">
        <v>18.143899999999999</v>
      </c>
      <c r="AM597" s="39">
        <v>268.05070000000001</v>
      </c>
      <c r="AN597" s="39">
        <v>860.13829999999996</v>
      </c>
      <c r="AO597" s="39">
        <v>306.22730000000001</v>
      </c>
      <c r="AP597" s="39">
        <v>151.97110000000001</v>
      </c>
      <c r="AQ597" s="39">
        <v>201.61529999999999</v>
      </c>
      <c r="AR597" s="39">
        <v>39.2834</v>
      </c>
      <c r="AS597" s="39">
        <v>67.588999999999999</v>
      </c>
      <c r="AT597" s="39">
        <v>25.6343</v>
      </c>
      <c r="AU597" s="39">
        <v>62.247900000000001</v>
      </c>
      <c r="AV597" s="39">
        <v>56.831600000000002</v>
      </c>
      <c r="AW597" s="39">
        <v>56.8018</v>
      </c>
      <c r="AX597" s="39">
        <v>9.3607999999999993</v>
      </c>
      <c r="AY597" s="39">
        <v>65.304299999999998</v>
      </c>
    </row>
    <row r="598" spans="1:51" x14ac:dyDescent="0.25">
      <c r="A598" s="43">
        <v>43264</v>
      </c>
      <c r="B598" s="39">
        <v>3794.9735000000001</v>
      </c>
      <c r="C598" s="39">
        <v>52.242600000000003</v>
      </c>
      <c r="D598" s="39">
        <v>36.204000000000001</v>
      </c>
      <c r="E598" s="39">
        <v>270.92660000000001</v>
      </c>
      <c r="F598" s="39">
        <v>307.48910000000001</v>
      </c>
      <c r="G598" s="39">
        <v>40.3598</v>
      </c>
      <c r="H598" s="39">
        <v>98.398300000000006</v>
      </c>
      <c r="I598" s="39">
        <v>29.662500000000001</v>
      </c>
      <c r="J598" s="39">
        <v>47.956099999999999</v>
      </c>
      <c r="K598" s="39">
        <v>29.9666</v>
      </c>
      <c r="L598" s="39">
        <v>546.65660000000003</v>
      </c>
      <c r="M598" s="39">
        <v>31.0915</v>
      </c>
      <c r="N598" s="39">
        <v>42.101100000000002</v>
      </c>
      <c r="O598" s="39">
        <v>130.23859999999999</v>
      </c>
      <c r="P598" s="39">
        <v>56.366</v>
      </c>
      <c r="Q598" s="39">
        <v>20.115100000000002</v>
      </c>
      <c r="R598" s="39">
        <v>95.122200000000007</v>
      </c>
      <c r="S598" s="39">
        <v>48.470599999999997</v>
      </c>
      <c r="T598" s="39">
        <v>27.817799999999998</v>
      </c>
      <c r="U598" s="39">
        <v>15.078799999999999</v>
      </c>
      <c r="V598" s="39">
        <v>48.046199999999999</v>
      </c>
      <c r="W598" s="39">
        <v>43.781399999999998</v>
      </c>
      <c r="X598" s="39">
        <v>129.6258</v>
      </c>
      <c r="Y598" s="39">
        <v>54.539400000000001</v>
      </c>
      <c r="Z598" s="39">
        <v>27.7136</v>
      </c>
      <c r="AA598" s="39">
        <v>63.251100000000001</v>
      </c>
      <c r="AB598" s="39">
        <v>106.1709</v>
      </c>
      <c r="AC598" s="39">
        <v>93.303200000000004</v>
      </c>
      <c r="AD598" s="39">
        <v>22.249400000000001</v>
      </c>
      <c r="AE598" s="39">
        <v>50.95</v>
      </c>
      <c r="AF598" s="39">
        <v>116.9205</v>
      </c>
      <c r="AG598" s="39">
        <v>15.1464</v>
      </c>
      <c r="AH598" s="39">
        <v>148.68899999999999</v>
      </c>
      <c r="AI598" s="39">
        <v>20.2593</v>
      </c>
      <c r="AJ598" s="39">
        <v>7.6300999999999997</v>
      </c>
      <c r="AK598" s="39">
        <v>6.7674000000000003</v>
      </c>
      <c r="AL598" s="39">
        <v>18.313199999999998</v>
      </c>
      <c r="AM598" s="39">
        <v>269.23070000000001</v>
      </c>
      <c r="AN598" s="39">
        <v>841.96910000000003</v>
      </c>
      <c r="AO598" s="39">
        <v>305.64350000000002</v>
      </c>
      <c r="AP598" s="39">
        <v>148.8639</v>
      </c>
      <c r="AQ598" s="39">
        <v>201.61529999999999</v>
      </c>
      <c r="AR598" s="39">
        <v>38.6828</v>
      </c>
      <c r="AS598" s="39">
        <v>67.942899999999995</v>
      </c>
      <c r="AT598" s="39">
        <v>26.2805</v>
      </c>
      <c r="AU598" s="39">
        <v>62.5627</v>
      </c>
      <c r="AV598" s="39">
        <v>55.796399999999998</v>
      </c>
      <c r="AW598" s="39">
        <v>56.564799999999998</v>
      </c>
      <c r="AX598" s="39">
        <v>9.3001000000000005</v>
      </c>
      <c r="AY598" s="39">
        <v>66.722200000000001</v>
      </c>
    </row>
    <row r="599" spans="1:51" x14ac:dyDescent="0.25">
      <c r="A599" s="43">
        <v>43265</v>
      </c>
      <c r="B599" s="39">
        <v>3757.9025000000001</v>
      </c>
      <c r="C599" s="39">
        <v>52.0989</v>
      </c>
      <c r="D599" s="39">
        <v>36.246200000000002</v>
      </c>
      <c r="E599" s="39">
        <v>270.92660000000001</v>
      </c>
      <c r="F599" s="39">
        <v>303.17230000000001</v>
      </c>
      <c r="G599" s="39">
        <v>40.540700000000001</v>
      </c>
      <c r="H599" s="39">
        <v>99.420599999999993</v>
      </c>
      <c r="I599" s="39">
        <v>29.662500000000001</v>
      </c>
      <c r="J599" s="39">
        <v>48.926600000000001</v>
      </c>
      <c r="K599" s="39">
        <v>30.033200000000001</v>
      </c>
      <c r="L599" s="39">
        <v>544.30460000000005</v>
      </c>
      <c r="M599" s="39">
        <v>31.234400000000001</v>
      </c>
      <c r="N599" s="39">
        <v>41.344499999999996</v>
      </c>
      <c r="O599" s="39">
        <v>126.23560000000001</v>
      </c>
      <c r="P599" s="39">
        <v>55.773800000000001</v>
      </c>
      <c r="Q599" s="39">
        <v>20.816800000000001</v>
      </c>
      <c r="R599" s="39">
        <v>95.603999999999999</v>
      </c>
      <c r="S599" s="39">
        <v>48.090499999999999</v>
      </c>
      <c r="T599" s="39">
        <v>28.2196</v>
      </c>
      <c r="U599" s="39">
        <v>15.099</v>
      </c>
      <c r="V599" s="39">
        <v>47.461300000000001</v>
      </c>
      <c r="W599" s="39">
        <v>44.214199999999998</v>
      </c>
      <c r="X599" s="39">
        <v>120.5865</v>
      </c>
      <c r="Y599" s="39">
        <v>55.058799999999998</v>
      </c>
      <c r="Z599" s="39">
        <v>27.7136</v>
      </c>
      <c r="AA599" s="39">
        <v>66.192999999999998</v>
      </c>
      <c r="AB599" s="39">
        <v>107.045</v>
      </c>
      <c r="AC599" s="39">
        <v>91.462299999999999</v>
      </c>
      <c r="AD599" s="39">
        <v>22.098600000000001</v>
      </c>
      <c r="AE599" s="39">
        <v>50.79</v>
      </c>
      <c r="AF599" s="39">
        <v>118.41840000000001</v>
      </c>
      <c r="AG599" s="39">
        <v>14.789199999999999</v>
      </c>
      <c r="AH599" s="39">
        <v>149.29089999999999</v>
      </c>
      <c r="AI599" s="39">
        <v>20.236599999999999</v>
      </c>
      <c r="AJ599" s="39">
        <v>7.5698999999999996</v>
      </c>
      <c r="AK599" s="39">
        <v>6.7168000000000001</v>
      </c>
      <c r="AL599" s="39">
        <v>18.2286</v>
      </c>
      <c r="AM599" s="39">
        <v>268.44409999999999</v>
      </c>
      <c r="AN599" s="39">
        <v>829.59860000000003</v>
      </c>
      <c r="AO599" s="39">
        <v>306.22730000000001</v>
      </c>
      <c r="AP599" s="39">
        <v>148.5814</v>
      </c>
      <c r="AQ599" s="39">
        <v>202.1095</v>
      </c>
      <c r="AR599" s="39">
        <v>39.665599999999998</v>
      </c>
      <c r="AS599" s="39">
        <v>69.181399999999996</v>
      </c>
      <c r="AT599" s="39">
        <v>27.034500000000001</v>
      </c>
      <c r="AU599" s="39">
        <v>62.484000000000002</v>
      </c>
      <c r="AV599" s="39">
        <v>54.347200000000001</v>
      </c>
      <c r="AW599" s="39">
        <v>57.275799999999997</v>
      </c>
      <c r="AX599" s="39">
        <v>9.3001000000000005</v>
      </c>
      <c r="AY599" s="39">
        <v>66.879800000000003</v>
      </c>
    </row>
    <row r="600" spans="1:51" x14ac:dyDescent="0.25">
      <c r="A600" s="43">
        <v>43266</v>
      </c>
      <c r="B600" s="39">
        <v>3843.0284999999999</v>
      </c>
      <c r="C600" s="39">
        <v>51.955199999999998</v>
      </c>
      <c r="D600" s="39">
        <v>36.034999999999997</v>
      </c>
      <c r="E600" s="39">
        <v>270.27690000000001</v>
      </c>
      <c r="F600" s="39">
        <v>303.17230000000001</v>
      </c>
      <c r="G600" s="39">
        <v>39.335000000000001</v>
      </c>
      <c r="H600" s="39">
        <v>98.185299999999998</v>
      </c>
      <c r="I600" s="39">
        <v>30.071999999999999</v>
      </c>
      <c r="J600" s="39">
        <v>48.683900000000001</v>
      </c>
      <c r="K600" s="39">
        <v>29.200800000000001</v>
      </c>
      <c r="L600" s="39">
        <v>534.50440000000003</v>
      </c>
      <c r="M600" s="39">
        <v>31.7347</v>
      </c>
      <c r="N600" s="39">
        <v>41.560699999999997</v>
      </c>
      <c r="O600" s="39">
        <v>122.94750000000001</v>
      </c>
      <c r="P600" s="39">
        <v>55.947899999999997</v>
      </c>
      <c r="Q600" s="39">
        <v>20.734999999999999</v>
      </c>
      <c r="R600" s="39">
        <v>95.893199999999993</v>
      </c>
      <c r="S600" s="39">
        <v>47.805300000000003</v>
      </c>
      <c r="T600" s="39">
        <v>28.2669</v>
      </c>
      <c r="U600" s="39">
        <v>15.0585</v>
      </c>
      <c r="V600" s="39">
        <v>47.210599999999999</v>
      </c>
      <c r="W600" s="39">
        <v>42.111699999999999</v>
      </c>
      <c r="X600" s="39">
        <v>118.07559999999999</v>
      </c>
      <c r="Y600" s="39">
        <v>53.129600000000003</v>
      </c>
      <c r="Z600" s="39">
        <v>27.5761</v>
      </c>
      <c r="AA600" s="39">
        <v>65.555599999999998</v>
      </c>
      <c r="AB600" s="39">
        <v>107.3629</v>
      </c>
      <c r="AC600" s="39">
        <v>88.198800000000006</v>
      </c>
      <c r="AD600" s="39">
        <v>21.306699999999999</v>
      </c>
      <c r="AE600" s="39">
        <v>48.31</v>
      </c>
      <c r="AF600" s="39">
        <v>119.25060000000001</v>
      </c>
      <c r="AG600" s="39">
        <v>14.503399999999999</v>
      </c>
      <c r="AH600" s="39">
        <v>149.49160000000001</v>
      </c>
      <c r="AI600" s="39">
        <v>20.372800000000002</v>
      </c>
      <c r="AJ600" s="39">
        <v>7.5096999999999996</v>
      </c>
      <c r="AK600" s="39">
        <v>6.8686999999999996</v>
      </c>
      <c r="AL600" s="39">
        <v>18.313199999999998</v>
      </c>
      <c r="AM600" s="39">
        <v>275.13060000000002</v>
      </c>
      <c r="AN600" s="39">
        <v>824.18650000000002</v>
      </c>
      <c r="AO600" s="39">
        <v>304.64280000000002</v>
      </c>
      <c r="AP600" s="39">
        <v>146.88659999999999</v>
      </c>
      <c r="AQ600" s="39">
        <v>201.61529999999999</v>
      </c>
      <c r="AR600" s="39">
        <v>40.184199999999997</v>
      </c>
      <c r="AS600" s="39">
        <v>69.181399999999996</v>
      </c>
      <c r="AT600" s="39">
        <v>26.711400000000001</v>
      </c>
      <c r="AU600" s="39">
        <v>63.428400000000003</v>
      </c>
      <c r="AV600" s="39">
        <v>52.690899999999999</v>
      </c>
      <c r="AW600" s="39">
        <v>57.6708</v>
      </c>
      <c r="AX600" s="39">
        <v>9.1738999999999997</v>
      </c>
      <c r="AY600" s="39">
        <v>68.927899999999994</v>
      </c>
    </row>
    <row r="601" spans="1:51" x14ac:dyDescent="0.25">
      <c r="A601" s="43">
        <v>43270</v>
      </c>
      <c r="B601" s="39">
        <v>3720.8314999999998</v>
      </c>
      <c r="C601" s="39">
        <v>46.924900000000001</v>
      </c>
      <c r="D601" s="39">
        <v>32.739899999999999</v>
      </c>
      <c r="E601" s="39">
        <v>261.18099999999998</v>
      </c>
      <c r="F601" s="39">
        <v>287.0351</v>
      </c>
      <c r="G601" s="39">
        <v>36.5017</v>
      </c>
      <c r="H601" s="39">
        <v>95.033199999999994</v>
      </c>
      <c r="I601" s="39">
        <v>28.843399999999999</v>
      </c>
      <c r="J601" s="39">
        <v>43.831699999999998</v>
      </c>
      <c r="K601" s="39">
        <v>26.470500000000001</v>
      </c>
      <c r="L601" s="39">
        <v>511.37580000000003</v>
      </c>
      <c r="M601" s="39">
        <v>29.661999999999999</v>
      </c>
      <c r="N601" s="39">
        <v>39.993400000000001</v>
      </c>
      <c r="O601" s="39">
        <v>119.5164</v>
      </c>
      <c r="P601" s="39">
        <v>52.429400000000001</v>
      </c>
      <c r="Q601" s="39">
        <v>19.413399999999999</v>
      </c>
      <c r="R601" s="39">
        <v>89.339699999999993</v>
      </c>
      <c r="S601" s="39">
        <v>45.144199999999998</v>
      </c>
      <c r="T601" s="39">
        <v>25.903400000000001</v>
      </c>
      <c r="U601" s="39">
        <v>14.024900000000001</v>
      </c>
      <c r="V601" s="39">
        <v>43.617600000000003</v>
      </c>
      <c r="W601" s="39">
        <v>37.906700000000001</v>
      </c>
      <c r="X601" s="39">
        <v>117.4479</v>
      </c>
      <c r="Y601" s="39">
        <v>52.201999999999998</v>
      </c>
      <c r="Z601" s="39">
        <v>24.962900000000001</v>
      </c>
      <c r="AA601" s="39">
        <v>63.398200000000003</v>
      </c>
      <c r="AB601" s="39">
        <v>96.634500000000003</v>
      </c>
      <c r="AC601" s="39">
        <v>86.4833</v>
      </c>
      <c r="AD601" s="39">
        <v>19.590800000000002</v>
      </c>
      <c r="AE601" s="39">
        <v>43.98</v>
      </c>
      <c r="AF601" s="39">
        <v>107.3505</v>
      </c>
      <c r="AG601" s="39">
        <v>13.050700000000001</v>
      </c>
      <c r="AH601" s="39">
        <v>145.47839999999999</v>
      </c>
      <c r="AI601" s="39">
        <v>19.487100000000002</v>
      </c>
      <c r="AJ601" s="39">
        <v>7.1032999999999999</v>
      </c>
      <c r="AK601" s="39">
        <v>6.548</v>
      </c>
      <c r="AL601" s="39">
        <v>18.200399999999998</v>
      </c>
      <c r="AM601" s="39">
        <v>265.29750000000001</v>
      </c>
      <c r="AN601" s="39">
        <v>812.97569999999996</v>
      </c>
      <c r="AO601" s="39">
        <v>306.89440000000002</v>
      </c>
      <c r="AP601" s="39">
        <v>136.15260000000001</v>
      </c>
      <c r="AQ601" s="39">
        <v>196.92080000000001</v>
      </c>
      <c r="AR601" s="39">
        <v>38.246000000000002</v>
      </c>
      <c r="AS601" s="39">
        <v>63.873399999999997</v>
      </c>
      <c r="AT601" s="39">
        <v>24.234100000000002</v>
      </c>
      <c r="AU601" s="39">
        <v>57.841000000000001</v>
      </c>
      <c r="AV601" s="39">
        <v>48.446599999999997</v>
      </c>
      <c r="AW601" s="39">
        <v>54.510800000000003</v>
      </c>
      <c r="AX601" s="39">
        <v>8.5006000000000004</v>
      </c>
      <c r="AY601" s="39">
        <v>66.249600000000001</v>
      </c>
    </row>
    <row r="602" spans="1:51" x14ac:dyDescent="0.25">
      <c r="A602" s="43">
        <v>43271</v>
      </c>
      <c r="B602" s="39">
        <v>3701.6095</v>
      </c>
      <c r="C602" s="39">
        <v>47.284199999999998</v>
      </c>
      <c r="D602" s="39">
        <v>33.204599999999999</v>
      </c>
      <c r="E602" s="39">
        <v>262.48039999999997</v>
      </c>
      <c r="F602" s="39">
        <v>287.37849999999997</v>
      </c>
      <c r="G602" s="39">
        <v>36.833199999999998</v>
      </c>
      <c r="H602" s="39">
        <v>95.970299999999995</v>
      </c>
      <c r="I602" s="39">
        <v>29.135899999999999</v>
      </c>
      <c r="J602" s="39">
        <v>45.368299999999998</v>
      </c>
      <c r="K602" s="39">
        <v>27.202999999999999</v>
      </c>
      <c r="L602" s="39">
        <v>521.56809999999996</v>
      </c>
      <c r="M602" s="39">
        <v>30.090800000000002</v>
      </c>
      <c r="N602" s="39">
        <v>39.885300000000001</v>
      </c>
      <c r="O602" s="39">
        <v>119.65940000000001</v>
      </c>
      <c r="P602" s="39">
        <v>54.066800000000001</v>
      </c>
      <c r="Q602" s="39">
        <v>20.617999999999999</v>
      </c>
      <c r="R602" s="39">
        <v>91.652699999999996</v>
      </c>
      <c r="S602" s="39">
        <v>47.710299999999997</v>
      </c>
      <c r="T602" s="39">
        <v>26.754300000000001</v>
      </c>
      <c r="U602" s="39">
        <v>14.0459</v>
      </c>
      <c r="V602" s="39">
        <v>43.533999999999999</v>
      </c>
      <c r="W602" s="39">
        <v>37.5976</v>
      </c>
      <c r="X602" s="39">
        <v>121.277</v>
      </c>
      <c r="Y602" s="39">
        <v>54.168399999999998</v>
      </c>
      <c r="Z602" s="39">
        <v>25.375499999999999</v>
      </c>
      <c r="AA602" s="39">
        <v>61.780200000000001</v>
      </c>
      <c r="AB602" s="39">
        <v>97.906099999999995</v>
      </c>
      <c r="AC602" s="39">
        <v>89.119200000000006</v>
      </c>
      <c r="AD602" s="39">
        <v>19.892499999999998</v>
      </c>
      <c r="AE602" s="39">
        <v>45.06</v>
      </c>
      <c r="AF602" s="39">
        <v>110.1799</v>
      </c>
      <c r="AG602" s="39">
        <v>13.455500000000001</v>
      </c>
      <c r="AH602" s="39">
        <v>146.48169999999999</v>
      </c>
      <c r="AI602" s="39">
        <v>19.668800000000001</v>
      </c>
      <c r="AJ602" s="39">
        <v>7.1184000000000003</v>
      </c>
      <c r="AK602" s="39">
        <v>6.5818000000000003</v>
      </c>
      <c r="AL602" s="39">
        <v>18.0593</v>
      </c>
      <c r="AM602" s="39">
        <v>278.27719999999999</v>
      </c>
      <c r="AN602" s="39">
        <v>812.20249999999999</v>
      </c>
      <c r="AO602" s="39">
        <v>299.63909999999998</v>
      </c>
      <c r="AP602" s="39">
        <v>139.96600000000001</v>
      </c>
      <c r="AQ602" s="39">
        <v>201.12119999999999</v>
      </c>
      <c r="AR602" s="39">
        <v>38.737400000000001</v>
      </c>
      <c r="AS602" s="39">
        <v>66.704300000000003</v>
      </c>
      <c r="AT602" s="39">
        <v>25.418900000000001</v>
      </c>
      <c r="AU602" s="39">
        <v>59.2575</v>
      </c>
      <c r="AV602" s="39">
        <v>48.964199999999998</v>
      </c>
      <c r="AW602" s="39">
        <v>55.379800000000003</v>
      </c>
      <c r="AX602" s="39">
        <v>8.5847999999999995</v>
      </c>
      <c r="AY602" s="39">
        <v>67.903800000000004</v>
      </c>
    </row>
    <row r="603" spans="1:51" x14ac:dyDescent="0.25">
      <c r="A603" s="43">
        <v>43272</v>
      </c>
      <c r="B603" s="39">
        <v>3807.3305</v>
      </c>
      <c r="C603" s="39">
        <v>48.0747</v>
      </c>
      <c r="D603" s="39">
        <v>32.486400000000003</v>
      </c>
      <c r="E603" s="39">
        <v>261.83069999999998</v>
      </c>
      <c r="F603" s="39">
        <v>286.6918</v>
      </c>
      <c r="G603" s="39">
        <v>35.748100000000001</v>
      </c>
      <c r="H603" s="39">
        <v>95.544300000000007</v>
      </c>
      <c r="I603" s="39">
        <v>29.135899999999999</v>
      </c>
      <c r="J603" s="39">
        <v>45.449100000000001</v>
      </c>
      <c r="K603" s="39">
        <v>26.870100000000001</v>
      </c>
      <c r="L603" s="39">
        <v>523.72410000000002</v>
      </c>
      <c r="M603" s="39">
        <v>30.233799999999999</v>
      </c>
      <c r="N603" s="39">
        <v>40.6419</v>
      </c>
      <c r="O603" s="39">
        <v>120.2312</v>
      </c>
      <c r="P603" s="39">
        <v>52.185600000000001</v>
      </c>
      <c r="Q603" s="39">
        <v>20.4543</v>
      </c>
      <c r="R603" s="39">
        <v>92.230900000000005</v>
      </c>
      <c r="S603" s="39">
        <v>46.569800000000001</v>
      </c>
      <c r="T603" s="39">
        <v>27.014299999999999</v>
      </c>
      <c r="U603" s="39">
        <v>13.3941</v>
      </c>
      <c r="V603" s="39">
        <v>41.528599999999997</v>
      </c>
      <c r="W603" s="39">
        <v>35.3095</v>
      </c>
      <c r="X603" s="39">
        <v>121.9676</v>
      </c>
      <c r="Y603" s="39">
        <v>51.868099999999998</v>
      </c>
      <c r="Z603" s="39">
        <v>24.275200000000002</v>
      </c>
      <c r="AA603" s="39">
        <v>61.093699999999998</v>
      </c>
      <c r="AB603" s="39">
        <v>96.713999999999999</v>
      </c>
      <c r="AC603" s="39">
        <v>88.993700000000004</v>
      </c>
      <c r="AD603" s="39">
        <v>19.270299999999999</v>
      </c>
      <c r="AE603" s="39">
        <v>43.35</v>
      </c>
      <c r="AF603" s="39">
        <v>113.675</v>
      </c>
      <c r="AG603" s="39">
        <v>13.1221</v>
      </c>
      <c r="AH603" s="39">
        <v>145.47839999999999</v>
      </c>
      <c r="AI603" s="39">
        <v>19.736899999999999</v>
      </c>
      <c r="AJ603" s="39">
        <v>6.9226999999999999</v>
      </c>
      <c r="AK603" s="39">
        <v>6.4973999999999998</v>
      </c>
      <c r="AL603" s="39">
        <v>18.087499999999999</v>
      </c>
      <c r="AM603" s="39">
        <v>278.86720000000003</v>
      </c>
      <c r="AN603" s="39">
        <v>799.44539999999995</v>
      </c>
      <c r="AO603" s="39">
        <v>298.7217</v>
      </c>
      <c r="AP603" s="39">
        <v>137.84739999999999</v>
      </c>
      <c r="AQ603" s="39">
        <v>194.9442</v>
      </c>
      <c r="AR603" s="39">
        <v>39.201500000000003</v>
      </c>
      <c r="AS603" s="39">
        <v>67.765900000000002</v>
      </c>
      <c r="AT603" s="39">
        <v>25.203499999999998</v>
      </c>
      <c r="AU603" s="39">
        <v>59.0214</v>
      </c>
      <c r="AV603" s="39">
        <v>49.171300000000002</v>
      </c>
      <c r="AW603" s="39">
        <v>56.406799999999997</v>
      </c>
      <c r="AX603" s="39">
        <v>8.4163999999999994</v>
      </c>
      <c r="AY603" s="39">
        <v>62.3157</v>
      </c>
    </row>
    <row r="604" spans="1:51" x14ac:dyDescent="0.25">
      <c r="A604" s="43">
        <v>43273</v>
      </c>
      <c r="B604" s="39">
        <v>3858.1315</v>
      </c>
      <c r="C604" s="39">
        <v>48.6496</v>
      </c>
      <c r="D604" s="39">
        <v>33.204599999999999</v>
      </c>
      <c r="E604" s="39">
        <v>265.72899999999998</v>
      </c>
      <c r="F604" s="39">
        <v>289.78190000000001</v>
      </c>
      <c r="G604" s="39">
        <v>35.989199999999997</v>
      </c>
      <c r="H604" s="39">
        <v>96.140699999999995</v>
      </c>
      <c r="I604" s="39">
        <v>29.077400000000001</v>
      </c>
      <c r="J604" s="39">
        <v>46.257800000000003</v>
      </c>
      <c r="K604" s="39">
        <v>27.4694</v>
      </c>
      <c r="L604" s="39">
        <v>532.74030000000005</v>
      </c>
      <c r="M604" s="39">
        <v>30.892600000000002</v>
      </c>
      <c r="N604" s="39">
        <v>40.912100000000002</v>
      </c>
      <c r="O604" s="39">
        <v>120.2312</v>
      </c>
      <c r="P604" s="39">
        <v>53.126199999999997</v>
      </c>
      <c r="Q604" s="39">
        <v>20.536100000000001</v>
      </c>
      <c r="R604" s="39">
        <v>93.098299999999995</v>
      </c>
      <c r="S604" s="39">
        <v>47.710299999999997</v>
      </c>
      <c r="T604" s="39">
        <v>27.770600000000002</v>
      </c>
      <c r="U604" s="39">
        <v>13.6043</v>
      </c>
      <c r="V604" s="39">
        <v>42.949100000000001</v>
      </c>
      <c r="W604" s="39">
        <v>35.866100000000003</v>
      </c>
      <c r="X604" s="39">
        <v>122.9091</v>
      </c>
      <c r="Y604" s="39">
        <v>52.053600000000003</v>
      </c>
      <c r="Z604" s="39">
        <v>24.4815</v>
      </c>
      <c r="AA604" s="39">
        <v>62.711799999999997</v>
      </c>
      <c r="AB604" s="39">
        <v>97.826599999999999</v>
      </c>
      <c r="AC604" s="39">
        <v>89.663200000000003</v>
      </c>
      <c r="AD604" s="39">
        <v>20.363900000000001</v>
      </c>
      <c r="AE604" s="39">
        <v>44.25</v>
      </c>
      <c r="AF604" s="39">
        <v>115.589</v>
      </c>
      <c r="AG604" s="39">
        <v>13.3841</v>
      </c>
      <c r="AH604" s="39">
        <v>145.27770000000001</v>
      </c>
      <c r="AI604" s="39">
        <v>19.736899999999999</v>
      </c>
      <c r="AJ604" s="39">
        <v>6.9378000000000002</v>
      </c>
      <c r="AK604" s="39">
        <v>6.6493000000000002</v>
      </c>
      <c r="AL604" s="39">
        <v>17.692399999999999</v>
      </c>
      <c r="AM604" s="39">
        <v>276.70389999999998</v>
      </c>
      <c r="AN604" s="39">
        <v>792.48699999999997</v>
      </c>
      <c r="AO604" s="39">
        <v>294.05160000000001</v>
      </c>
      <c r="AP604" s="39">
        <v>139.25980000000001</v>
      </c>
      <c r="AQ604" s="39">
        <v>193.21469999999999</v>
      </c>
      <c r="AR604" s="39">
        <v>39.5291</v>
      </c>
      <c r="AS604" s="39">
        <v>67.765900000000002</v>
      </c>
      <c r="AT604" s="39">
        <v>25.903600000000001</v>
      </c>
      <c r="AU604" s="39">
        <v>60.516599999999997</v>
      </c>
      <c r="AV604" s="39">
        <v>50.206400000000002</v>
      </c>
      <c r="AW604" s="39">
        <v>57.828800000000001</v>
      </c>
      <c r="AX604" s="39">
        <v>8.5427</v>
      </c>
      <c r="AY604" s="39">
        <v>62.061700000000002</v>
      </c>
    </row>
    <row r="605" spans="1:51" x14ac:dyDescent="0.25">
      <c r="A605" s="43">
        <v>43276</v>
      </c>
      <c r="B605" s="39">
        <v>3637.0785000000001</v>
      </c>
      <c r="C605" s="39">
        <v>48.362200000000001</v>
      </c>
      <c r="D605" s="39">
        <v>33.120100000000001</v>
      </c>
      <c r="E605" s="39">
        <v>265.72899999999998</v>
      </c>
      <c r="F605" s="39">
        <v>287.72179999999997</v>
      </c>
      <c r="G605" s="39">
        <v>35.657699999999998</v>
      </c>
      <c r="H605" s="39">
        <v>95.416499999999999</v>
      </c>
      <c r="I605" s="39">
        <v>29.018899999999999</v>
      </c>
      <c r="J605" s="39">
        <v>45.247</v>
      </c>
      <c r="K605" s="39">
        <v>27.0365</v>
      </c>
      <c r="L605" s="39">
        <v>527.64419999999996</v>
      </c>
      <c r="M605" s="39">
        <v>30.453399999999998</v>
      </c>
      <c r="N605" s="39">
        <v>39.398899999999998</v>
      </c>
      <c r="O605" s="39">
        <v>120.8031</v>
      </c>
      <c r="P605" s="39">
        <v>51.662999999999997</v>
      </c>
      <c r="Q605" s="39">
        <v>19.776</v>
      </c>
      <c r="R605" s="39">
        <v>89.628799999999998</v>
      </c>
      <c r="S605" s="39">
        <v>47.615299999999998</v>
      </c>
      <c r="T605" s="39">
        <v>27.581499999999998</v>
      </c>
      <c r="U605" s="39">
        <v>13.625400000000001</v>
      </c>
      <c r="V605" s="39">
        <v>43.116199999999999</v>
      </c>
      <c r="W605" s="39">
        <v>35.742400000000004</v>
      </c>
      <c r="X605" s="39">
        <v>117.76179999999999</v>
      </c>
      <c r="Y605" s="39">
        <v>50.643799999999999</v>
      </c>
      <c r="Z605" s="39">
        <v>24.275200000000002</v>
      </c>
      <c r="AA605" s="39">
        <v>66.536299999999997</v>
      </c>
      <c r="AB605" s="39">
        <v>100.52849999999999</v>
      </c>
      <c r="AC605" s="39">
        <v>89.956000000000003</v>
      </c>
      <c r="AD605" s="39">
        <v>20.250800000000002</v>
      </c>
      <c r="AE605" s="39">
        <v>44.25</v>
      </c>
      <c r="AF605" s="39">
        <v>114.42400000000001</v>
      </c>
      <c r="AG605" s="39">
        <v>13.336499999999999</v>
      </c>
      <c r="AH605" s="39">
        <v>142.66919999999999</v>
      </c>
      <c r="AI605" s="39">
        <v>19.214500000000001</v>
      </c>
      <c r="AJ605" s="39">
        <v>6.9226999999999999</v>
      </c>
      <c r="AK605" s="39">
        <v>6.6493000000000002</v>
      </c>
      <c r="AL605" s="39">
        <v>17.551400000000001</v>
      </c>
      <c r="AM605" s="39">
        <v>257.23430000000002</v>
      </c>
      <c r="AN605" s="39">
        <v>792.48699999999997</v>
      </c>
      <c r="AO605" s="39">
        <v>293.13420000000002</v>
      </c>
      <c r="AP605" s="39">
        <v>137.2825</v>
      </c>
      <c r="AQ605" s="39">
        <v>192.4734</v>
      </c>
      <c r="AR605" s="39">
        <v>38.246000000000002</v>
      </c>
      <c r="AS605" s="39">
        <v>66.881200000000007</v>
      </c>
      <c r="AT605" s="39">
        <v>25.041899999999998</v>
      </c>
      <c r="AU605" s="39">
        <v>59.965800000000002</v>
      </c>
      <c r="AV605" s="39">
        <v>49.688899999999997</v>
      </c>
      <c r="AW605" s="39">
        <v>56.959800000000001</v>
      </c>
      <c r="AX605" s="39">
        <v>8.4585000000000008</v>
      </c>
      <c r="AY605" s="39">
        <v>61.469000000000001</v>
      </c>
    </row>
    <row r="606" spans="1:51" x14ac:dyDescent="0.25">
      <c r="A606" s="43">
        <v>43277</v>
      </c>
      <c r="B606" s="39">
        <v>3506.6433999999999</v>
      </c>
      <c r="C606" s="39">
        <v>47.284199999999998</v>
      </c>
      <c r="D606" s="39">
        <v>32.866599999999998</v>
      </c>
      <c r="E606" s="39">
        <v>265.07920000000001</v>
      </c>
      <c r="F606" s="39">
        <v>280.51159999999999</v>
      </c>
      <c r="G606" s="39">
        <v>35.778300000000002</v>
      </c>
      <c r="H606" s="39">
        <v>95.842500000000001</v>
      </c>
      <c r="I606" s="39">
        <v>27.907299999999999</v>
      </c>
      <c r="J606" s="39">
        <v>43.750900000000001</v>
      </c>
      <c r="K606" s="39">
        <v>27.139600000000002</v>
      </c>
      <c r="L606" s="39">
        <v>527.25220000000002</v>
      </c>
      <c r="M606" s="39">
        <v>30.160599999999999</v>
      </c>
      <c r="N606" s="39">
        <v>35.507599999999996</v>
      </c>
      <c r="O606" s="39">
        <v>122.08969999999999</v>
      </c>
      <c r="P606" s="39">
        <v>51.1753</v>
      </c>
      <c r="Q606" s="39">
        <v>18.7</v>
      </c>
      <c r="R606" s="39">
        <v>84.81</v>
      </c>
      <c r="S606" s="39">
        <v>47.330100000000002</v>
      </c>
      <c r="T606" s="39">
        <v>27.014299999999999</v>
      </c>
      <c r="U606" s="39">
        <v>13.772500000000001</v>
      </c>
      <c r="V606" s="39">
        <v>43.283299999999997</v>
      </c>
      <c r="W606" s="39">
        <v>36.298999999999999</v>
      </c>
      <c r="X606" s="39">
        <v>111.86109999999999</v>
      </c>
      <c r="Y606" s="39">
        <v>51.237400000000001</v>
      </c>
      <c r="Z606" s="39">
        <v>24.5503</v>
      </c>
      <c r="AA606" s="39">
        <v>68.056200000000004</v>
      </c>
      <c r="AB606" s="39">
        <v>102.9126</v>
      </c>
      <c r="AC606" s="39">
        <v>90.416300000000007</v>
      </c>
      <c r="AD606" s="39">
        <v>20.495899999999999</v>
      </c>
      <c r="AE606" s="39">
        <v>45.28</v>
      </c>
      <c r="AF606" s="39">
        <v>117.00369999999999</v>
      </c>
      <c r="AG606" s="39">
        <v>13.5032</v>
      </c>
      <c r="AH606" s="39">
        <v>141.2645</v>
      </c>
      <c r="AI606" s="39">
        <v>18.374199999999998</v>
      </c>
      <c r="AJ606" s="39">
        <v>6.8475000000000001</v>
      </c>
      <c r="AK606" s="39">
        <v>6.6154999999999999</v>
      </c>
      <c r="AL606" s="39">
        <v>17.212700000000002</v>
      </c>
      <c r="AM606" s="39">
        <v>245.43459999999999</v>
      </c>
      <c r="AN606" s="39">
        <v>786.68830000000003</v>
      </c>
      <c r="AO606" s="39">
        <v>293.13420000000002</v>
      </c>
      <c r="AP606" s="39">
        <v>129.6557</v>
      </c>
      <c r="AQ606" s="39">
        <v>190.7439</v>
      </c>
      <c r="AR606" s="39">
        <v>36.6081</v>
      </c>
      <c r="AS606" s="39">
        <v>67.412099999999995</v>
      </c>
      <c r="AT606" s="39">
        <v>23.9648</v>
      </c>
      <c r="AU606" s="39">
        <v>59.100099999999998</v>
      </c>
      <c r="AV606" s="39">
        <v>49.999400000000001</v>
      </c>
      <c r="AW606" s="39">
        <v>55.695799999999998</v>
      </c>
      <c r="AX606" s="39">
        <v>8.4794999999999998</v>
      </c>
      <c r="AY606" s="39">
        <v>59.436999999999998</v>
      </c>
    </row>
    <row r="607" spans="1:51" x14ac:dyDescent="0.25">
      <c r="A607" s="43">
        <v>43278</v>
      </c>
      <c r="B607" s="39">
        <v>3325.4072999999999</v>
      </c>
      <c r="C607" s="39">
        <v>47.0687</v>
      </c>
      <c r="D607" s="39">
        <v>32.528700000000001</v>
      </c>
      <c r="E607" s="39">
        <v>264.42950000000002</v>
      </c>
      <c r="F607" s="39">
        <v>278.10820000000001</v>
      </c>
      <c r="G607" s="39">
        <v>35.959099999999999</v>
      </c>
      <c r="H607" s="39">
        <v>94.862799999999993</v>
      </c>
      <c r="I607" s="39">
        <v>26.854199999999999</v>
      </c>
      <c r="J607" s="39">
        <v>42.254800000000003</v>
      </c>
      <c r="K607" s="39">
        <v>26.796099999999999</v>
      </c>
      <c r="L607" s="39">
        <v>503.73160000000001</v>
      </c>
      <c r="M607" s="39">
        <v>29.648099999999999</v>
      </c>
      <c r="N607" s="39">
        <v>32.751300000000001</v>
      </c>
      <c r="O607" s="39">
        <v>121.232</v>
      </c>
      <c r="P607" s="39">
        <v>51.384300000000003</v>
      </c>
      <c r="Q607" s="39">
        <v>18.267299999999999</v>
      </c>
      <c r="R607" s="39">
        <v>82.015199999999993</v>
      </c>
      <c r="S607" s="39">
        <v>46.569800000000001</v>
      </c>
      <c r="T607" s="39">
        <v>26.494299999999999</v>
      </c>
      <c r="U607" s="39">
        <v>13.730499999999999</v>
      </c>
      <c r="V607" s="39">
        <v>43.366900000000001</v>
      </c>
      <c r="W607" s="39">
        <v>36.484499999999997</v>
      </c>
      <c r="X607" s="39">
        <v>111.7984</v>
      </c>
      <c r="Y607" s="39">
        <v>51.385800000000003</v>
      </c>
      <c r="Z607" s="39">
        <v>24.344000000000001</v>
      </c>
      <c r="AA607" s="39">
        <v>67.712999999999994</v>
      </c>
      <c r="AB607" s="39">
        <v>100.9259</v>
      </c>
      <c r="AC607" s="39">
        <v>89.495800000000003</v>
      </c>
      <c r="AD607" s="39">
        <v>20.401599999999998</v>
      </c>
      <c r="AE607" s="39">
        <v>44.98</v>
      </c>
      <c r="AF607" s="39">
        <v>115.92189999999999</v>
      </c>
      <c r="AG607" s="39">
        <v>13.241199999999999</v>
      </c>
      <c r="AH607" s="39">
        <v>138.25460000000001</v>
      </c>
      <c r="AI607" s="39">
        <v>17.5565</v>
      </c>
      <c r="AJ607" s="39">
        <v>6.8925999999999998</v>
      </c>
      <c r="AK607" s="39">
        <v>6.5987</v>
      </c>
      <c r="AL607" s="39">
        <v>17.748899999999999</v>
      </c>
      <c r="AM607" s="39">
        <v>234.42150000000001</v>
      </c>
      <c r="AN607" s="39">
        <v>772.38490000000002</v>
      </c>
      <c r="AO607" s="39">
        <v>293.88479999999998</v>
      </c>
      <c r="AP607" s="39">
        <v>126.4072</v>
      </c>
      <c r="AQ607" s="39">
        <v>190.0027</v>
      </c>
      <c r="AR607" s="39">
        <v>35.734499999999997</v>
      </c>
      <c r="AS607" s="39">
        <v>66.704300000000003</v>
      </c>
      <c r="AT607" s="39">
        <v>23.049299999999999</v>
      </c>
      <c r="AU607" s="39">
        <v>59.100099999999998</v>
      </c>
      <c r="AV607" s="39">
        <v>49.999400000000001</v>
      </c>
      <c r="AW607" s="39">
        <v>56.327800000000003</v>
      </c>
      <c r="AX607" s="39">
        <v>8.4163999999999994</v>
      </c>
      <c r="AY607" s="39">
        <v>58.336300000000001</v>
      </c>
    </row>
    <row r="608" spans="1:51" x14ac:dyDescent="0.25">
      <c r="A608" s="43">
        <v>43279</v>
      </c>
      <c r="B608" s="39">
        <v>3278.7253000000001</v>
      </c>
      <c r="C608" s="39">
        <v>47.0687</v>
      </c>
      <c r="D608" s="39">
        <v>31.937200000000001</v>
      </c>
      <c r="E608" s="39">
        <v>262.48039999999997</v>
      </c>
      <c r="F608" s="39">
        <v>272.61470000000003</v>
      </c>
      <c r="G608" s="39">
        <v>35.868699999999997</v>
      </c>
      <c r="H608" s="39">
        <v>92.434799999999996</v>
      </c>
      <c r="I608" s="39">
        <v>26.444700000000001</v>
      </c>
      <c r="J608" s="39">
        <v>42.093000000000004</v>
      </c>
      <c r="K608" s="39">
        <v>26.761700000000001</v>
      </c>
      <c r="L608" s="39">
        <v>497.26350000000002</v>
      </c>
      <c r="M608" s="39">
        <v>29.5749</v>
      </c>
      <c r="N608" s="39">
        <v>32.535200000000003</v>
      </c>
      <c r="O608" s="39">
        <v>119.37350000000001</v>
      </c>
      <c r="P608" s="39">
        <v>51.454000000000001</v>
      </c>
      <c r="Q608" s="39">
        <v>18.302399999999999</v>
      </c>
      <c r="R608" s="39">
        <v>81.051400000000001</v>
      </c>
      <c r="S608" s="39">
        <v>45.429299999999998</v>
      </c>
      <c r="T608" s="39">
        <v>26.139800000000001</v>
      </c>
      <c r="U608" s="39">
        <v>13.730499999999999</v>
      </c>
      <c r="V608" s="39">
        <v>43.283299999999997</v>
      </c>
      <c r="W608" s="39">
        <v>36.051600000000001</v>
      </c>
      <c r="X608" s="39">
        <v>107.1532</v>
      </c>
      <c r="Y608" s="39">
        <v>52.4617</v>
      </c>
      <c r="Z608" s="39">
        <v>24.0001</v>
      </c>
      <c r="AA608" s="39">
        <v>68.546599999999998</v>
      </c>
      <c r="AB608" s="39">
        <v>99.972300000000004</v>
      </c>
      <c r="AC608" s="39">
        <v>86.859899999999996</v>
      </c>
      <c r="AD608" s="39">
        <v>20.288499999999999</v>
      </c>
      <c r="AE608" s="39">
        <v>45.09</v>
      </c>
      <c r="AF608" s="39">
        <v>108.59869999999999</v>
      </c>
      <c r="AG608" s="39">
        <v>13.455500000000001</v>
      </c>
      <c r="AH608" s="39">
        <v>139.0573</v>
      </c>
      <c r="AI608" s="39">
        <v>17.397500000000001</v>
      </c>
      <c r="AJ608" s="39">
        <v>6.9226999999999999</v>
      </c>
      <c r="AK608" s="39">
        <v>6.4973999999999998</v>
      </c>
      <c r="AL608" s="39">
        <v>18.200399999999998</v>
      </c>
      <c r="AM608" s="39">
        <v>230.6849</v>
      </c>
      <c r="AN608" s="39">
        <v>729.08799999999997</v>
      </c>
      <c r="AO608" s="39">
        <v>283.1268</v>
      </c>
      <c r="AP608" s="39">
        <v>124.4299</v>
      </c>
      <c r="AQ608" s="39">
        <v>187.53190000000001</v>
      </c>
      <c r="AR608" s="39">
        <v>34.860900000000001</v>
      </c>
      <c r="AS608" s="39">
        <v>65.819599999999994</v>
      </c>
      <c r="AT608" s="39">
        <v>23.103200000000001</v>
      </c>
      <c r="AU608" s="39">
        <v>59.2575</v>
      </c>
      <c r="AV608" s="39">
        <v>49.895899999999997</v>
      </c>
      <c r="AW608" s="39">
        <v>54.826799999999999</v>
      </c>
      <c r="AX608" s="39">
        <v>8.3954000000000004</v>
      </c>
      <c r="AY608" s="39">
        <v>57.658999999999999</v>
      </c>
    </row>
    <row r="609" spans="1:51" x14ac:dyDescent="0.25">
      <c r="A609" s="43">
        <v>43280</v>
      </c>
      <c r="B609" s="39">
        <v>3377.5814</v>
      </c>
      <c r="C609" s="39">
        <v>46.212899999999998</v>
      </c>
      <c r="D609" s="39">
        <v>32.301900000000003</v>
      </c>
      <c r="E609" s="39">
        <v>267.02839999999998</v>
      </c>
      <c r="F609" s="39">
        <v>276.39150000000001</v>
      </c>
      <c r="G609" s="39">
        <v>36.5017</v>
      </c>
      <c r="H609" s="39">
        <v>94.181200000000004</v>
      </c>
      <c r="I609" s="39">
        <v>28.082799999999999</v>
      </c>
      <c r="J609" s="39">
        <v>44.2361</v>
      </c>
      <c r="K609" s="39">
        <v>27.414400000000001</v>
      </c>
      <c r="L609" s="39">
        <v>517.64800000000002</v>
      </c>
      <c r="M609" s="39">
        <v>30.087299999999999</v>
      </c>
      <c r="N609" s="39">
        <v>34.102499999999999</v>
      </c>
      <c r="O609" s="39">
        <v>121.089</v>
      </c>
      <c r="P609" s="39">
        <v>52.951999999999998</v>
      </c>
      <c r="Q609" s="39">
        <v>18.7468</v>
      </c>
      <c r="R609" s="39">
        <v>84.135400000000004</v>
      </c>
      <c r="S609" s="39">
        <v>47.425199999999997</v>
      </c>
      <c r="T609" s="39">
        <v>27.0379</v>
      </c>
      <c r="U609" s="39">
        <v>14.151</v>
      </c>
      <c r="V609" s="39">
        <v>44.118899999999996</v>
      </c>
      <c r="W609" s="39">
        <v>36.855499999999999</v>
      </c>
      <c r="X609" s="39">
        <v>111.04510000000001</v>
      </c>
      <c r="Y609" s="39">
        <v>54.168399999999998</v>
      </c>
      <c r="Z609" s="39">
        <v>24.4815</v>
      </c>
      <c r="AA609" s="39">
        <v>70.115600000000001</v>
      </c>
      <c r="AB609" s="39">
        <v>102.75369999999999</v>
      </c>
      <c r="AC609" s="39">
        <v>90.5</v>
      </c>
      <c r="AD609" s="39">
        <v>20.609000000000002</v>
      </c>
      <c r="AE609" s="39">
        <v>45.94</v>
      </c>
      <c r="AF609" s="39">
        <v>119.50020000000001</v>
      </c>
      <c r="AG609" s="39">
        <v>13.741300000000001</v>
      </c>
      <c r="AH609" s="39">
        <v>140.46190000000001</v>
      </c>
      <c r="AI609" s="39">
        <v>17.692799999999998</v>
      </c>
      <c r="AJ609" s="39">
        <v>7.0129999999999999</v>
      </c>
      <c r="AK609" s="39">
        <v>6.6154999999999999</v>
      </c>
      <c r="AL609" s="39">
        <v>18.313199999999998</v>
      </c>
      <c r="AM609" s="39">
        <v>239.928</v>
      </c>
      <c r="AN609" s="39">
        <v>741.8451</v>
      </c>
      <c r="AO609" s="39">
        <v>291.79989999999998</v>
      </c>
      <c r="AP609" s="39">
        <v>126.9722</v>
      </c>
      <c r="AQ609" s="39">
        <v>190.24969999999999</v>
      </c>
      <c r="AR609" s="39">
        <v>35.597999999999999</v>
      </c>
      <c r="AS609" s="39">
        <v>66.5274</v>
      </c>
      <c r="AT609" s="39">
        <v>23.8033</v>
      </c>
      <c r="AU609" s="39">
        <v>60.831400000000002</v>
      </c>
      <c r="AV609" s="39">
        <v>50.931100000000001</v>
      </c>
      <c r="AW609" s="39">
        <v>56.485799999999998</v>
      </c>
      <c r="AX609" s="39">
        <v>8.5215999999999994</v>
      </c>
      <c r="AY609" s="39">
        <v>59.521700000000003</v>
      </c>
    </row>
    <row r="610" spans="1:51" x14ac:dyDescent="0.25">
      <c r="A610" s="43">
        <v>43283</v>
      </c>
      <c r="B610" s="39">
        <v>3130.4413</v>
      </c>
      <c r="C610" s="39">
        <v>43.878900000000002</v>
      </c>
      <c r="D610" s="39">
        <v>30.634699999999999</v>
      </c>
      <c r="E610" s="39">
        <v>263.77980000000002</v>
      </c>
      <c r="F610" s="39">
        <v>260.94099999999997</v>
      </c>
      <c r="G610" s="39">
        <v>35.808399999999999</v>
      </c>
      <c r="H610" s="39">
        <v>92.434799999999996</v>
      </c>
      <c r="I610" s="39">
        <v>28.0243</v>
      </c>
      <c r="J610" s="39">
        <v>42.659100000000002</v>
      </c>
      <c r="K610" s="39">
        <v>27.139600000000002</v>
      </c>
      <c r="L610" s="39">
        <v>492.95139999999998</v>
      </c>
      <c r="M610" s="39">
        <v>29.3553</v>
      </c>
      <c r="N610" s="39">
        <v>33.291800000000002</v>
      </c>
      <c r="O610" s="39">
        <v>119.37350000000001</v>
      </c>
      <c r="P610" s="39">
        <v>51.767499999999998</v>
      </c>
      <c r="Q610" s="39">
        <v>17.472100000000001</v>
      </c>
      <c r="R610" s="39">
        <v>79.027500000000003</v>
      </c>
      <c r="S610" s="39">
        <v>45.049199999999999</v>
      </c>
      <c r="T610" s="39">
        <v>26.234300000000001</v>
      </c>
      <c r="U610" s="39">
        <v>14.1721</v>
      </c>
      <c r="V610" s="39">
        <v>44.202500000000001</v>
      </c>
      <c r="W610" s="39">
        <v>35.927900000000001</v>
      </c>
      <c r="X610" s="39">
        <v>110.29179999999999</v>
      </c>
      <c r="Y610" s="39">
        <v>52.4617</v>
      </c>
      <c r="Z610" s="39">
        <v>24.5503</v>
      </c>
      <c r="AA610" s="39">
        <v>70.213700000000003</v>
      </c>
      <c r="AB610" s="39">
        <v>100.36960000000001</v>
      </c>
      <c r="AC610" s="39">
        <v>89.956000000000003</v>
      </c>
      <c r="AD610" s="39">
        <v>20.062200000000001</v>
      </c>
      <c r="AE610" s="39">
        <v>44.132399999999997</v>
      </c>
      <c r="AF610" s="39">
        <v>123.6611</v>
      </c>
      <c r="AG610" s="39">
        <v>13.646100000000001</v>
      </c>
      <c r="AH610" s="39">
        <v>136.64940000000001</v>
      </c>
      <c r="AI610" s="39">
        <v>16.6707</v>
      </c>
      <c r="AJ610" s="39">
        <v>6.9980000000000002</v>
      </c>
      <c r="AK610" s="39">
        <v>6.6154999999999999</v>
      </c>
      <c r="AL610" s="39">
        <v>17.805299999999999</v>
      </c>
      <c r="AM610" s="39">
        <v>216.52520000000001</v>
      </c>
      <c r="AN610" s="39">
        <v>685.7912</v>
      </c>
      <c r="AO610" s="39">
        <v>278.87360000000001</v>
      </c>
      <c r="AP610" s="39">
        <v>119.62779999999999</v>
      </c>
      <c r="AQ610" s="39">
        <v>187.28479999999999</v>
      </c>
      <c r="AR610" s="39">
        <v>33.5779</v>
      </c>
      <c r="AS610" s="39">
        <v>64.935000000000002</v>
      </c>
      <c r="AT610" s="39">
        <v>22.8339</v>
      </c>
      <c r="AU610" s="39">
        <v>56.5032</v>
      </c>
      <c r="AV610" s="39">
        <v>50.517000000000003</v>
      </c>
      <c r="AW610" s="39">
        <v>54.273800000000001</v>
      </c>
      <c r="AX610" s="39">
        <v>8.2690999999999999</v>
      </c>
      <c r="AY610" s="39">
        <v>56.2196</v>
      </c>
    </row>
    <row r="611" spans="1:51" x14ac:dyDescent="0.25">
      <c r="A611" s="43">
        <v>43284</v>
      </c>
      <c r="B611" s="39">
        <v>3215.5673000000002</v>
      </c>
      <c r="C611" s="39">
        <v>43.334299999999999</v>
      </c>
      <c r="D611" s="39">
        <v>30.426300000000001</v>
      </c>
      <c r="E611" s="39">
        <v>265.72899999999998</v>
      </c>
      <c r="F611" s="39">
        <v>258.88099999999997</v>
      </c>
      <c r="G611" s="39">
        <v>36.14</v>
      </c>
      <c r="H611" s="39">
        <v>92.562600000000003</v>
      </c>
      <c r="I611" s="39">
        <v>28.258299999999998</v>
      </c>
      <c r="J611" s="39">
        <v>43.386899999999997</v>
      </c>
      <c r="K611" s="39">
        <v>27.311399999999999</v>
      </c>
      <c r="L611" s="39">
        <v>501.77159999999998</v>
      </c>
      <c r="M611" s="39">
        <v>29.5749</v>
      </c>
      <c r="N611" s="39">
        <v>33.778199999999998</v>
      </c>
      <c r="O611" s="39">
        <v>117.372</v>
      </c>
      <c r="P611" s="39">
        <v>50.966299999999997</v>
      </c>
      <c r="Q611" s="39">
        <v>17.366800000000001</v>
      </c>
      <c r="R611" s="39">
        <v>79.991299999999995</v>
      </c>
      <c r="S611" s="39">
        <v>45.049199999999999</v>
      </c>
      <c r="T611" s="39">
        <v>26.187000000000001</v>
      </c>
      <c r="U611" s="39">
        <v>14.235099999999999</v>
      </c>
      <c r="V611" s="39">
        <v>45.288800000000002</v>
      </c>
      <c r="W611" s="39">
        <v>36.67</v>
      </c>
      <c r="X611" s="39">
        <v>107.3415</v>
      </c>
      <c r="Y611" s="39">
        <v>50.124299999999998</v>
      </c>
      <c r="Z611" s="39">
        <v>24.687799999999999</v>
      </c>
      <c r="AA611" s="39">
        <v>65.800799999999995</v>
      </c>
      <c r="AB611" s="39">
        <v>101.24379999999999</v>
      </c>
      <c r="AC611" s="39">
        <v>90.751000000000005</v>
      </c>
      <c r="AD611" s="39">
        <v>20.288499999999999</v>
      </c>
      <c r="AE611" s="39">
        <v>43.6601</v>
      </c>
      <c r="AF611" s="39">
        <v>131.0675</v>
      </c>
      <c r="AG611" s="39">
        <v>13.7889</v>
      </c>
      <c r="AH611" s="39">
        <v>137.85329999999999</v>
      </c>
      <c r="AI611" s="39">
        <v>16.4663</v>
      </c>
      <c r="AJ611" s="39">
        <v>7.1485000000000003</v>
      </c>
      <c r="AK611" s="39">
        <v>6.8349000000000002</v>
      </c>
      <c r="AL611" s="39">
        <v>17.692399999999999</v>
      </c>
      <c r="AM611" s="39">
        <v>219.27850000000001</v>
      </c>
      <c r="AN611" s="39">
        <v>679.99249999999995</v>
      </c>
      <c r="AO611" s="39">
        <v>273.78649999999999</v>
      </c>
      <c r="AP611" s="39">
        <v>125.2773</v>
      </c>
      <c r="AQ611" s="39">
        <v>186.79069999999999</v>
      </c>
      <c r="AR611" s="39">
        <v>33.359499999999997</v>
      </c>
      <c r="AS611" s="39">
        <v>65.288799999999995</v>
      </c>
      <c r="AT611" s="39">
        <v>22.887799999999999</v>
      </c>
      <c r="AU611" s="39">
        <v>56.188400000000001</v>
      </c>
      <c r="AV611" s="39">
        <v>50.827599999999997</v>
      </c>
      <c r="AW611" s="39">
        <v>53.641800000000003</v>
      </c>
      <c r="AX611" s="39">
        <v>8.3742999999999999</v>
      </c>
      <c r="AY611" s="39">
        <v>56.727600000000002</v>
      </c>
    </row>
    <row r="612" spans="1:51" x14ac:dyDescent="0.25">
      <c r="A612" s="43">
        <v>43285</v>
      </c>
      <c r="B612" s="39">
        <v>3157.9013</v>
      </c>
      <c r="C612" s="39">
        <v>40.144500000000001</v>
      </c>
      <c r="D612" s="39">
        <v>30.582599999999999</v>
      </c>
      <c r="E612" s="39">
        <v>263.13010000000003</v>
      </c>
      <c r="F612" s="39">
        <v>247.5506</v>
      </c>
      <c r="G612" s="39">
        <v>35.808399999999999</v>
      </c>
      <c r="H612" s="39">
        <v>91.497600000000006</v>
      </c>
      <c r="I612" s="39">
        <v>28.32</v>
      </c>
      <c r="J612" s="39">
        <v>43.872199999999999</v>
      </c>
      <c r="K612" s="39">
        <v>27.311399999999999</v>
      </c>
      <c r="L612" s="39">
        <v>489.03129999999999</v>
      </c>
      <c r="M612" s="39">
        <v>29.721299999999999</v>
      </c>
      <c r="N612" s="39">
        <v>33.670099999999998</v>
      </c>
      <c r="O612" s="39">
        <v>118.2298</v>
      </c>
      <c r="P612" s="39">
        <v>49.2941</v>
      </c>
      <c r="Q612" s="39">
        <v>18.045100000000001</v>
      </c>
      <c r="R612" s="39">
        <v>78.773099999999999</v>
      </c>
      <c r="S612" s="39">
        <v>44.478900000000003</v>
      </c>
      <c r="T612" s="39">
        <v>25.572600000000001</v>
      </c>
      <c r="U612" s="39">
        <v>14.109</v>
      </c>
      <c r="V612" s="39">
        <v>44.787399999999998</v>
      </c>
      <c r="W612" s="39">
        <v>35.866100000000003</v>
      </c>
      <c r="X612" s="39">
        <v>106.9649</v>
      </c>
      <c r="Y612" s="39">
        <v>49.233899999999998</v>
      </c>
      <c r="Z612" s="39">
        <v>24.5503</v>
      </c>
      <c r="AA612" s="39">
        <v>64.182699999999997</v>
      </c>
      <c r="AB612" s="39">
        <v>98.303399999999996</v>
      </c>
      <c r="AC612" s="39">
        <v>90.5</v>
      </c>
      <c r="AD612" s="39">
        <v>19.798200000000001</v>
      </c>
      <c r="AE612" s="39">
        <v>40.272799999999997</v>
      </c>
      <c r="AF612" s="39">
        <v>118.00230000000001</v>
      </c>
      <c r="AG612" s="39">
        <v>13.5032</v>
      </c>
      <c r="AH612" s="39">
        <v>136.4487</v>
      </c>
      <c r="AI612" s="39">
        <v>16.511800000000001</v>
      </c>
      <c r="AJ612" s="39">
        <v>7.1184000000000003</v>
      </c>
      <c r="AK612" s="39">
        <v>6.9192999999999998</v>
      </c>
      <c r="AL612" s="39">
        <v>17.579599999999999</v>
      </c>
      <c r="AM612" s="39">
        <v>212.9853</v>
      </c>
      <c r="AN612" s="39">
        <v>679.60590000000002</v>
      </c>
      <c r="AO612" s="39">
        <v>273.78649999999999</v>
      </c>
      <c r="AP612" s="39">
        <v>119.34529999999999</v>
      </c>
      <c r="AQ612" s="39">
        <v>185.3082</v>
      </c>
      <c r="AR612" s="39">
        <v>33.168399999999998</v>
      </c>
      <c r="AS612" s="39">
        <v>64.050299999999993</v>
      </c>
      <c r="AT612" s="39">
        <v>23.3186</v>
      </c>
      <c r="AU612" s="39">
        <v>54.929299999999998</v>
      </c>
      <c r="AV612" s="39">
        <v>50.206400000000002</v>
      </c>
      <c r="AW612" s="39">
        <v>53.009799999999998</v>
      </c>
      <c r="AX612" s="39">
        <v>8.4163999999999994</v>
      </c>
      <c r="AY612" s="39">
        <v>55.796300000000002</v>
      </c>
    </row>
    <row r="613" spans="1:51" x14ac:dyDescent="0.25">
      <c r="A613" s="43">
        <v>43286</v>
      </c>
      <c r="B613" s="39">
        <v>3164.7662999999998</v>
      </c>
      <c r="C613" s="39">
        <v>39.366500000000002</v>
      </c>
      <c r="D613" s="39">
        <v>29.175899999999999</v>
      </c>
      <c r="E613" s="39">
        <v>262.48039999999997</v>
      </c>
      <c r="F613" s="39">
        <v>242.40049999999999</v>
      </c>
      <c r="G613" s="39">
        <v>35.175400000000003</v>
      </c>
      <c r="H613" s="39">
        <v>88.217699999999994</v>
      </c>
      <c r="I613" s="39">
        <v>27.394600000000001</v>
      </c>
      <c r="J613" s="39">
        <v>42.578200000000002</v>
      </c>
      <c r="K613" s="39">
        <v>26.6587</v>
      </c>
      <c r="L613" s="39">
        <v>489.22730000000001</v>
      </c>
      <c r="M613" s="39">
        <v>29.0625</v>
      </c>
      <c r="N613" s="39">
        <v>32.751300000000001</v>
      </c>
      <c r="O613" s="39">
        <v>115.22750000000001</v>
      </c>
      <c r="P613" s="39">
        <v>47.099400000000003</v>
      </c>
      <c r="Q613" s="39">
        <v>17.226500000000001</v>
      </c>
      <c r="R613" s="39">
        <v>76.235399999999998</v>
      </c>
      <c r="S613" s="39">
        <v>43.243400000000001</v>
      </c>
      <c r="T613" s="39">
        <v>24.509</v>
      </c>
      <c r="U613" s="39">
        <v>14.802899999999999</v>
      </c>
      <c r="V613" s="39">
        <v>44.871000000000002</v>
      </c>
      <c r="W613" s="39">
        <v>34.134599999999999</v>
      </c>
      <c r="X613" s="39">
        <v>103.0729</v>
      </c>
      <c r="Y613" s="39">
        <v>46.710999999999999</v>
      </c>
      <c r="Z613" s="39">
        <v>23.8626</v>
      </c>
      <c r="AA613" s="39">
        <v>63.594299999999997</v>
      </c>
      <c r="AB613" s="39">
        <v>94.806799999999996</v>
      </c>
      <c r="AC613" s="39">
        <v>90.374399999999994</v>
      </c>
      <c r="AD613" s="39">
        <v>20.062200000000001</v>
      </c>
      <c r="AE613" s="39">
        <v>38.432600000000001</v>
      </c>
      <c r="AF613" s="39">
        <v>107.184</v>
      </c>
      <c r="AG613" s="39">
        <v>13.265000000000001</v>
      </c>
      <c r="AH613" s="39">
        <v>136.69280000000001</v>
      </c>
      <c r="AI613" s="39">
        <v>16.080200000000001</v>
      </c>
      <c r="AJ613" s="39">
        <v>7.1334</v>
      </c>
      <c r="AK613" s="39">
        <v>6.8686999999999996</v>
      </c>
      <c r="AL613" s="39">
        <v>17.805299999999999</v>
      </c>
      <c r="AM613" s="39">
        <v>210.62530000000001</v>
      </c>
      <c r="AN613" s="39">
        <v>645.97349999999994</v>
      </c>
      <c r="AO613" s="39">
        <v>277.9563</v>
      </c>
      <c r="AP613" s="39">
        <v>118.7804</v>
      </c>
      <c r="AQ613" s="39">
        <v>181.1079</v>
      </c>
      <c r="AR613" s="39">
        <v>31.612300000000001</v>
      </c>
      <c r="AS613" s="39">
        <v>62.280999999999999</v>
      </c>
      <c r="AT613" s="39">
        <v>22.618500000000001</v>
      </c>
      <c r="AU613" s="39">
        <v>51.938899999999997</v>
      </c>
      <c r="AV613" s="39">
        <v>49.067700000000002</v>
      </c>
      <c r="AW613" s="39">
        <v>49.849699999999999</v>
      </c>
      <c r="AX613" s="39">
        <v>8.3323</v>
      </c>
      <c r="AY613" s="39">
        <v>53.425600000000003</v>
      </c>
    </row>
    <row r="614" spans="1:51" x14ac:dyDescent="0.25">
      <c r="A614" s="43">
        <v>43287</v>
      </c>
      <c r="B614" s="39">
        <v>3186.7343000000001</v>
      </c>
      <c r="C614" s="39">
        <v>38.121699999999997</v>
      </c>
      <c r="D614" s="39">
        <v>28.811199999999999</v>
      </c>
      <c r="E614" s="39">
        <v>258.5822</v>
      </c>
      <c r="F614" s="39">
        <v>239.99709999999999</v>
      </c>
      <c r="G614" s="39">
        <v>34.753399999999999</v>
      </c>
      <c r="H614" s="39">
        <v>89.538200000000003</v>
      </c>
      <c r="I614" s="39">
        <v>27.518000000000001</v>
      </c>
      <c r="J614" s="39">
        <v>44.114800000000002</v>
      </c>
      <c r="K614" s="39">
        <v>26.280799999999999</v>
      </c>
      <c r="L614" s="39">
        <v>484.13119999999998</v>
      </c>
      <c r="M614" s="39">
        <v>29.1357</v>
      </c>
      <c r="N614" s="39">
        <v>33.237699999999997</v>
      </c>
      <c r="O614" s="39">
        <v>114.2268</v>
      </c>
      <c r="P614" s="39">
        <v>48.249000000000002</v>
      </c>
      <c r="Q614" s="39">
        <v>17.6358</v>
      </c>
      <c r="R614" s="39">
        <v>75.626300000000001</v>
      </c>
      <c r="S614" s="39">
        <v>43.0533</v>
      </c>
      <c r="T614" s="39">
        <v>24.816199999999998</v>
      </c>
      <c r="U614" s="39">
        <v>14.277200000000001</v>
      </c>
      <c r="V614" s="39">
        <v>44.871000000000002</v>
      </c>
      <c r="W614" s="39">
        <v>34.691200000000002</v>
      </c>
      <c r="X614" s="39">
        <v>102.4452</v>
      </c>
      <c r="Y614" s="39">
        <v>46.377099999999999</v>
      </c>
      <c r="Z614" s="39">
        <v>24.206399999999999</v>
      </c>
      <c r="AA614" s="39">
        <v>65.457599999999999</v>
      </c>
      <c r="AB614" s="39">
        <v>94.329899999999995</v>
      </c>
      <c r="AC614" s="39">
        <v>90.165199999999999</v>
      </c>
      <c r="AD614" s="39">
        <v>19.798200000000001</v>
      </c>
      <c r="AE614" s="39">
        <v>38.562899999999999</v>
      </c>
      <c r="AF614" s="39">
        <v>111.5946</v>
      </c>
      <c r="AG614" s="39">
        <v>13.4079</v>
      </c>
      <c r="AH614" s="39">
        <v>139.37780000000001</v>
      </c>
      <c r="AI614" s="39">
        <v>16.352799999999998</v>
      </c>
      <c r="AJ614" s="39">
        <v>7.0582000000000003</v>
      </c>
      <c r="AK614" s="39">
        <v>6.9024000000000001</v>
      </c>
      <c r="AL614" s="39">
        <v>17.692399999999999</v>
      </c>
      <c r="AM614" s="39">
        <v>208.06870000000001</v>
      </c>
      <c r="AN614" s="39">
        <v>659.8904</v>
      </c>
      <c r="AO614" s="39">
        <v>281.20870000000002</v>
      </c>
      <c r="AP614" s="39">
        <v>119.2041</v>
      </c>
      <c r="AQ614" s="39">
        <v>181.1079</v>
      </c>
      <c r="AR614" s="39">
        <v>30.9299</v>
      </c>
      <c r="AS614" s="39">
        <v>60.511600000000001</v>
      </c>
      <c r="AT614" s="39">
        <v>23.210899999999999</v>
      </c>
      <c r="AU614" s="39">
        <v>51.0732</v>
      </c>
      <c r="AV614" s="39">
        <v>48.860700000000001</v>
      </c>
      <c r="AW614" s="39">
        <v>50.244700000000002</v>
      </c>
      <c r="AX614" s="39">
        <v>8.2481000000000009</v>
      </c>
      <c r="AY614" s="39">
        <v>53.764200000000002</v>
      </c>
    </row>
    <row r="615" spans="1:51" x14ac:dyDescent="0.25">
      <c r="A615" s="43">
        <v>43290</v>
      </c>
      <c r="B615" s="39">
        <v>3296.5743000000002</v>
      </c>
      <c r="C615" s="39">
        <v>40.144500000000001</v>
      </c>
      <c r="D615" s="39">
        <v>29.436399999999999</v>
      </c>
      <c r="E615" s="39">
        <v>262.48039999999997</v>
      </c>
      <c r="F615" s="39">
        <v>247.89400000000001</v>
      </c>
      <c r="G615" s="39">
        <v>35.205599999999997</v>
      </c>
      <c r="H615" s="39">
        <v>91.540199999999999</v>
      </c>
      <c r="I615" s="39">
        <v>28.628499999999999</v>
      </c>
      <c r="J615" s="39">
        <v>46.702599999999997</v>
      </c>
      <c r="K615" s="39">
        <v>27.002199999999998</v>
      </c>
      <c r="L615" s="39">
        <v>502.94760000000002</v>
      </c>
      <c r="M615" s="39">
        <v>29.721299999999999</v>
      </c>
      <c r="N615" s="39">
        <v>33.291800000000002</v>
      </c>
      <c r="O615" s="39">
        <v>115.08459999999999</v>
      </c>
      <c r="P615" s="39">
        <v>49.677300000000002</v>
      </c>
      <c r="Q615" s="39">
        <v>18.571400000000001</v>
      </c>
      <c r="R615" s="39">
        <v>77.352000000000004</v>
      </c>
      <c r="S615" s="39">
        <v>44.478900000000003</v>
      </c>
      <c r="T615" s="39">
        <v>25.785299999999999</v>
      </c>
      <c r="U615" s="39">
        <v>15.160299999999999</v>
      </c>
      <c r="V615" s="39">
        <v>45.121600000000001</v>
      </c>
      <c r="W615" s="39">
        <v>35.185899999999997</v>
      </c>
      <c r="X615" s="39">
        <v>104.8306</v>
      </c>
      <c r="Y615" s="39">
        <v>50.0501</v>
      </c>
      <c r="Z615" s="39">
        <v>24.4815</v>
      </c>
      <c r="AA615" s="39">
        <v>65.604699999999994</v>
      </c>
      <c r="AB615" s="39">
        <v>98.303399999999996</v>
      </c>
      <c r="AC615" s="39">
        <v>93.6798</v>
      </c>
      <c r="AD615" s="39">
        <v>20.1188</v>
      </c>
      <c r="AE615" s="39">
        <v>39.084000000000003</v>
      </c>
      <c r="AF615" s="39">
        <v>120.33240000000001</v>
      </c>
      <c r="AG615" s="39">
        <v>13.6699</v>
      </c>
      <c r="AH615" s="39">
        <v>142.79519999999999</v>
      </c>
      <c r="AI615" s="39">
        <v>17.011399999999998</v>
      </c>
      <c r="AJ615" s="39">
        <v>7.1635</v>
      </c>
      <c r="AK615" s="39">
        <v>7.0037000000000003</v>
      </c>
      <c r="AL615" s="39">
        <v>18.087499999999999</v>
      </c>
      <c r="AM615" s="39">
        <v>219.27850000000001</v>
      </c>
      <c r="AN615" s="39">
        <v>664.14279999999997</v>
      </c>
      <c r="AO615" s="39">
        <v>287.54680000000002</v>
      </c>
      <c r="AP615" s="39">
        <v>121.0402</v>
      </c>
      <c r="AQ615" s="39">
        <v>182.8374</v>
      </c>
      <c r="AR615" s="39">
        <v>31.967199999999998</v>
      </c>
      <c r="AS615" s="39">
        <v>61.042400000000001</v>
      </c>
      <c r="AT615" s="39">
        <v>24.1264</v>
      </c>
      <c r="AU615" s="39">
        <v>52.3934</v>
      </c>
      <c r="AV615" s="39">
        <v>49.585299999999997</v>
      </c>
      <c r="AW615" s="39">
        <v>51.903700000000001</v>
      </c>
      <c r="AX615" s="39">
        <v>8.3954000000000004</v>
      </c>
      <c r="AY615" s="39">
        <v>55.2883</v>
      </c>
    </row>
    <row r="616" spans="1:51" x14ac:dyDescent="0.25">
      <c r="A616" s="43">
        <v>43291</v>
      </c>
      <c r="B616" s="39">
        <v>3315.7963</v>
      </c>
      <c r="C616" s="39">
        <v>42.322899999999997</v>
      </c>
      <c r="D616" s="39">
        <v>29.6448</v>
      </c>
      <c r="E616" s="39">
        <v>261.83069999999998</v>
      </c>
      <c r="F616" s="39">
        <v>248.92400000000001</v>
      </c>
      <c r="G616" s="39">
        <v>35.326099999999997</v>
      </c>
      <c r="H616" s="39">
        <v>92.434799999999996</v>
      </c>
      <c r="I616" s="39">
        <v>29.183800000000002</v>
      </c>
      <c r="J616" s="39">
        <v>47.147399999999998</v>
      </c>
      <c r="K616" s="39">
        <v>27.380099999999999</v>
      </c>
      <c r="L616" s="39">
        <v>501.18360000000001</v>
      </c>
      <c r="M616" s="39">
        <v>29.940899999999999</v>
      </c>
      <c r="N616" s="39">
        <v>33.021599999999999</v>
      </c>
      <c r="O616" s="39">
        <v>118.0868</v>
      </c>
      <c r="P616" s="39">
        <v>50.164999999999999</v>
      </c>
      <c r="Q616" s="39">
        <v>19.7058</v>
      </c>
      <c r="R616" s="39">
        <v>79.077699999999993</v>
      </c>
      <c r="S616" s="39">
        <v>44.478900000000003</v>
      </c>
      <c r="T616" s="39">
        <v>26.187000000000001</v>
      </c>
      <c r="U616" s="39">
        <v>14.802899999999999</v>
      </c>
      <c r="V616" s="39">
        <v>46.040799999999997</v>
      </c>
      <c r="W616" s="39">
        <v>35.371400000000001</v>
      </c>
      <c r="X616" s="39">
        <v>106.2744</v>
      </c>
      <c r="Y616" s="39">
        <v>50.643799999999999</v>
      </c>
      <c r="Z616" s="39">
        <v>24.5503</v>
      </c>
      <c r="AA616" s="39">
        <v>68.448499999999996</v>
      </c>
      <c r="AB616" s="39">
        <v>102.2769</v>
      </c>
      <c r="AC616" s="39">
        <v>97.319900000000004</v>
      </c>
      <c r="AD616" s="39">
        <v>20.3262</v>
      </c>
      <c r="AE616" s="39">
        <v>39.181699999999999</v>
      </c>
      <c r="AF616" s="39">
        <v>124.4101</v>
      </c>
      <c r="AG616" s="39">
        <v>13.7889</v>
      </c>
      <c r="AH616" s="39">
        <v>141.81880000000001</v>
      </c>
      <c r="AI616" s="39">
        <v>17.283999999999999</v>
      </c>
      <c r="AJ616" s="39">
        <v>7.1786000000000003</v>
      </c>
      <c r="AK616" s="39">
        <v>7.0542999999999996</v>
      </c>
      <c r="AL616" s="39">
        <v>18.369700000000002</v>
      </c>
      <c r="AM616" s="39">
        <v>222.0318</v>
      </c>
      <c r="AN616" s="39">
        <v>686.95090000000005</v>
      </c>
      <c r="AO616" s="39">
        <v>288.8811</v>
      </c>
      <c r="AP616" s="39">
        <v>121.74639999999999</v>
      </c>
      <c r="AQ616" s="39">
        <v>183.33160000000001</v>
      </c>
      <c r="AR616" s="39">
        <v>32.267499999999998</v>
      </c>
      <c r="AS616" s="39">
        <v>63.342599999999997</v>
      </c>
      <c r="AT616" s="39">
        <v>24.664899999999999</v>
      </c>
      <c r="AU616" s="39">
        <v>53.218400000000003</v>
      </c>
      <c r="AV616" s="39">
        <v>49.067700000000002</v>
      </c>
      <c r="AW616" s="39">
        <v>51.745699999999999</v>
      </c>
      <c r="AX616" s="39">
        <v>8.4163999999999994</v>
      </c>
      <c r="AY616" s="39">
        <v>56.134999999999998</v>
      </c>
    </row>
    <row r="617" spans="1:51" x14ac:dyDescent="0.25">
      <c r="A617" s="43">
        <v>43292</v>
      </c>
      <c r="B617" s="39">
        <v>3221.0592999999999</v>
      </c>
      <c r="C617" s="39">
        <v>41.155900000000003</v>
      </c>
      <c r="D617" s="39">
        <v>29.019600000000001</v>
      </c>
      <c r="E617" s="39">
        <v>258.5822</v>
      </c>
      <c r="F617" s="39">
        <v>241.02709999999999</v>
      </c>
      <c r="G617" s="39">
        <v>34.662999999999997</v>
      </c>
      <c r="H617" s="39">
        <v>91.0291</v>
      </c>
      <c r="I617" s="39">
        <v>29.1221</v>
      </c>
      <c r="J617" s="39">
        <v>46.419600000000003</v>
      </c>
      <c r="K617" s="39">
        <v>26.9678</v>
      </c>
      <c r="L617" s="39">
        <v>499.8116</v>
      </c>
      <c r="M617" s="39">
        <v>29.3553</v>
      </c>
      <c r="N617" s="39">
        <v>32.913499999999999</v>
      </c>
      <c r="O617" s="39">
        <v>114.2268</v>
      </c>
      <c r="P617" s="39">
        <v>50.164999999999999</v>
      </c>
      <c r="Q617" s="39">
        <v>20.1736</v>
      </c>
      <c r="R617" s="39">
        <v>78.164100000000005</v>
      </c>
      <c r="S617" s="39">
        <v>44.098799999999997</v>
      </c>
      <c r="T617" s="39">
        <v>25.856200000000001</v>
      </c>
      <c r="U617" s="39">
        <v>14.13</v>
      </c>
      <c r="V617" s="39">
        <v>45.372300000000003</v>
      </c>
      <c r="W617" s="39">
        <v>33.825400000000002</v>
      </c>
      <c r="X617" s="39">
        <v>104.2028</v>
      </c>
      <c r="Y617" s="39">
        <v>49.679099999999998</v>
      </c>
      <c r="Z617" s="39">
        <v>23.725100000000001</v>
      </c>
      <c r="AA617" s="39">
        <v>68.644599999999997</v>
      </c>
      <c r="AB617" s="39">
        <v>102.1974</v>
      </c>
      <c r="AC617" s="39">
        <v>99.077200000000005</v>
      </c>
      <c r="AD617" s="39">
        <v>19.7605</v>
      </c>
      <c r="AE617" s="39">
        <v>38.025500000000001</v>
      </c>
      <c r="AF617" s="39">
        <v>123.6611</v>
      </c>
      <c r="AG617" s="39">
        <v>13.455500000000001</v>
      </c>
      <c r="AH617" s="39">
        <v>139.62190000000001</v>
      </c>
      <c r="AI617" s="39">
        <v>16.852399999999999</v>
      </c>
      <c r="AJ617" s="39">
        <v>7.1032999999999999</v>
      </c>
      <c r="AK617" s="39">
        <v>6.9024000000000001</v>
      </c>
      <c r="AL617" s="39">
        <v>18.002800000000001</v>
      </c>
      <c r="AM617" s="39">
        <v>216.52520000000001</v>
      </c>
      <c r="AN617" s="39">
        <v>676.12670000000003</v>
      </c>
      <c r="AO617" s="39">
        <v>289.21469999999999</v>
      </c>
      <c r="AP617" s="39">
        <v>117.5093</v>
      </c>
      <c r="AQ617" s="39">
        <v>178.88419999999999</v>
      </c>
      <c r="AR617" s="39">
        <v>31.039100000000001</v>
      </c>
      <c r="AS617" s="39">
        <v>61.219299999999997</v>
      </c>
      <c r="AT617" s="39">
        <v>24.503399999999999</v>
      </c>
      <c r="AU617" s="39">
        <v>51.155700000000003</v>
      </c>
      <c r="AV617" s="39">
        <v>47.100900000000003</v>
      </c>
      <c r="AW617" s="39">
        <v>50.481699999999996</v>
      </c>
      <c r="AX617" s="39">
        <v>8.2481000000000009</v>
      </c>
      <c r="AY617" s="39">
        <v>54.949599999999997</v>
      </c>
    </row>
    <row r="618" spans="1:51" x14ac:dyDescent="0.25">
      <c r="A618" s="43">
        <v>43293</v>
      </c>
      <c r="B618" s="39">
        <v>3274.6062999999999</v>
      </c>
      <c r="C618" s="39">
        <v>42.245100000000001</v>
      </c>
      <c r="D618" s="39">
        <v>29.540600000000001</v>
      </c>
      <c r="E618" s="39">
        <v>261.83069999999998</v>
      </c>
      <c r="F618" s="39">
        <v>247.5506</v>
      </c>
      <c r="G618" s="39">
        <v>35.567300000000003</v>
      </c>
      <c r="H618" s="39">
        <v>92.647800000000004</v>
      </c>
      <c r="I618" s="39">
        <v>29.307200000000002</v>
      </c>
      <c r="J618" s="39">
        <v>47.106999999999999</v>
      </c>
      <c r="K618" s="39">
        <v>27.5519</v>
      </c>
      <c r="L618" s="39">
        <v>511.1798</v>
      </c>
      <c r="M618" s="39">
        <v>29.794499999999999</v>
      </c>
      <c r="N618" s="39">
        <v>32.859400000000001</v>
      </c>
      <c r="O618" s="39">
        <v>116.8001</v>
      </c>
      <c r="P618" s="39">
        <v>51.244999999999997</v>
      </c>
      <c r="Q618" s="39">
        <v>20.793399999999998</v>
      </c>
      <c r="R618" s="39">
        <v>79.686800000000005</v>
      </c>
      <c r="S618" s="39">
        <v>44.764000000000003</v>
      </c>
      <c r="T618" s="39">
        <v>26.068899999999999</v>
      </c>
      <c r="U618" s="39">
        <v>14.340299999999999</v>
      </c>
      <c r="V618" s="39">
        <v>46.7928</v>
      </c>
      <c r="W618" s="39">
        <v>35.185899999999997</v>
      </c>
      <c r="X618" s="39">
        <v>106.71380000000001</v>
      </c>
      <c r="Y618" s="39">
        <v>50.458199999999998</v>
      </c>
      <c r="Z618" s="39">
        <v>24.068899999999999</v>
      </c>
      <c r="AA618" s="39">
        <v>69.036900000000003</v>
      </c>
      <c r="AB618" s="39">
        <v>106.32980000000001</v>
      </c>
      <c r="AC618" s="39">
        <v>102.54989999999999</v>
      </c>
      <c r="AD618" s="39">
        <v>20.269600000000001</v>
      </c>
      <c r="AE618" s="39">
        <v>39.002600000000001</v>
      </c>
      <c r="AF618" s="39">
        <v>123.245</v>
      </c>
      <c r="AG618" s="39">
        <v>13.8604</v>
      </c>
      <c r="AH618" s="39">
        <v>142.06290000000001</v>
      </c>
      <c r="AI618" s="39">
        <v>17.283999999999999</v>
      </c>
      <c r="AJ618" s="39">
        <v>7.1786000000000003</v>
      </c>
      <c r="AK618" s="39">
        <v>6.9867999999999997</v>
      </c>
      <c r="AL618" s="39">
        <v>17.918199999999999</v>
      </c>
      <c r="AM618" s="39">
        <v>220.45849999999999</v>
      </c>
      <c r="AN618" s="39">
        <v>683.08510000000001</v>
      </c>
      <c r="AO618" s="39">
        <v>286.7962</v>
      </c>
      <c r="AP618" s="39">
        <v>121.1814</v>
      </c>
      <c r="AQ618" s="39">
        <v>180.86080000000001</v>
      </c>
      <c r="AR618" s="39">
        <v>32.240200000000002</v>
      </c>
      <c r="AS618" s="39">
        <v>62.457900000000002</v>
      </c>
      <c r="AT618" s="39">
        <v>25.041899999999998</v>
      </c>
      <c r="AU618" s="39">
        <v>52.558399999999999</v>
      </c>
      <c r="AV618" s="39">
        <v>48.136099999999999</v>
      </c>
      <c r="AW618" s="39">
        <v>51.666699999999999</v>
      </c>
      <c r="AX618" s="39">
        <v>8.5215999999999994</v>
      </c>
      <c r="AY618" s="39">
        <v>56.643000000000001</v>
      </c>
    </row>
    <row r="619" spans="1:51" x14ac:dyDescent="0.25">
      <c r="A619" s="43">
        <v>43294</v>
      </c>
      <c r="B619" s="39">
        <v>3256.7573000000002</v>
      </c>
      <c r="C619" s="39">
        <v>43.956699999999998</v>
      </c>
      <c r="D619" s="39">
        <v>30.113700000000001</v>
      </c>
      <c r="E619" s="39">
        <v>261.18099999999998</v>
      </c>
      <c r="F619" s="39">
        <v>250.29740000000001</v>
      </c>
      <c r="G619" s="39">
        <v>35.567300000000003</v>
      </c>
      <c r="H619" s="39">
        <v>93.116299999999995</v>
      </c>
      <c r="I619" s="39">
        <v>29.6157</v>
      </c>
      <c r="J619" s="39">
        <v>47.309100000000001</v>
      </c>
      <c r="K619" s="39">
        <v>27.414400000000001</v>
      </c>
      <c r="L619" s="39">
        <v>524.90009999999995</v>
      </c>
      <c r="M619" s="39">
        <v>29.794499999999999</v>
      </c>
      <c r="N619" s="39">
        <v>31.9407</v>
      </c>
      <c r="O619" s="39">
        <v>117.0861</v>
      </c>
      <c r="P619" s="39">
        <v>51.593299999999999</v>
      </c>
      <c r="Q619" s="39">
        <v>21.366499999999998</v>
      </c>
      <c r="R619" s="39">
        <v>79.686800000000005</v>
      </c>
      <c r="S619" s="39">
        <v>45.144199999999998</v>
      </c>
      <c r="T619" s="39">
        <v>26.257999999999999</v>
      </c>
      <c r="U619" s="39">
        <v>14.445399999999999</v>
      </c>
      <c r="V619" s="39">
        <v>46.709299999999999</v>
      </c>
      <c r="W619" s="39">
        <v>35.185899999999997</v>
      </c>
      <c r="X619" s="39">
        <v>109.28740000000001</v>
      </c>
      <c r="Y619" s="39">
        <v>51.719700000000003</v>
      </c>
      <c r="Z619" s="39">
        <v>23.725100000000001</v>
      </c>
      <c r="AA619" s="39">
        <v>70.164599999999993</v>
      </c>
      <c r="AB619" s="39">
        <v>105.6146</v>
      </c>
      <c r="AC619" s="39">
        <v>102.8009</v>
      </c>
      <c r="AD619" s="39">
        <v>20.194199999999999</v>
      </c>
      <c r="AE619" s="39">
        <v>38.3675</v>
      </c>
      <c r="AF619" s="39">
        <v>125.2422</v>
      </c>
      <c r="AG619" s="39">
        <v>13.812799999999999</v>
      </c>
      <c r="AH619" s="39">
        <v>141.81880000000001</v>
      </c>
      <c r="AI619" s="39">
        <v>17.3521</v>
      </c>
      <c r="AJ619" s="39">
        <v>7.1485000000000003</v>
      </c>
      <c r="AK619" s="39">
        <v>6.9699</v>
      </c>
      <c r="AL619" s="39">
        <v>17.89</v>
      </c>
      <c r="AM619" s="39">
        <v>219.67179999999999</v>
      </c>
      <c r="AN619" s="39">
        <v>691.97640000000001</v>
      </c>
      <c r="AO619" s="39">
        <v>292.13350000000003</v>
      </c>
      <c r="AP619" s="39">
        <v>120.7577</v>
      </c>
      <c r="AQ619" s="39">
        <v>181.602</v>
      </c>
      <c r="AR619" s="39">
        <v>31.912600000000001</v>
      </c>
      <c r="AS619" s="39">
        <v>63.519500000000001</v>
      </c>
      <c r="AT619" s="39">
        <v>25.203499999999998</v>
      </c>
      <c r="AU619" s="39">
        <v>53.135899999999999</v>
      </c>
      <c r="AV619" s="39">
        <v>47.722000000000001</v>
      </c>
      <c r="AW619" s="39">
        <v>51.192700000000002</v>
      </c>
      <c r="AX619" s="39">
        <v>8.6058000000000003</v>
      </c>
      <c r="AY619" s="39">
        <v>56.8123</v>
      </c>
    </row>
    <row r="620" spans="1:51" x14ac:dyDescent="0.25">
      <c r="A620" s="43">
        <v>43297</v>
      </c>
      <c r="B620" s="39">
        <v>3178.4962999999998</v>
      </c>
      <c r="C620" s="39">
        <v>48.002299999999998</v>
      </c>
      <c r="D620" s="39">
        <v>29.592700000000001</v>
      </c>
      <c r="E620" s="39">
        <v>261.83069999999998</v>
      </c>
      <c r="F620" s="39">
        <v>248.2373</v>
      </c>
      <c r="G620" s="39">
        <v>35.808399999999999</v>
      </c>
      <c r="H620" s="39">
        <v>93.712699999999998</v>
      </c>
      <c r="I620" s="39">
        <v>29.739100000000001</v>
      </c>
      <c r="J620" s="39">
        <v>47.0261</v>
      </c>
      <c r="K620" s="39">
        <v>27.311399999999999</v>
      </c>
      <c r="L620" s="39">
        <v>524.11609999999996</v>
      </c>
      <c r="M620" s="39">
        <v>30.014099999999999</v>
      </c>
      <c r="N620" s="39">
        <v>31.238099999999999</v>
      </c>
      <c r="O620" s="39">
        <v>119.37350000000001</v>
      </c>
      <c r="P620" s="39">
        <v>50.861800000000002</v>
      </c>
      <c r="Q620" s="39">
        <v>21.319700000000001</v>
      </c>
      <c r="R620" s="39">
        <v>77.961100000000002</v>
      </c>
      <c r="S620" s="39">
        <v>44.859099999999998</v>
      </c>
      <c r="T620" s="39">
        <v>25.714400000000001</v>
      </c>
      <c r="U620" s="39">
        <v>14.4034</v>
      </c>
      <c r="V620" s="39">
        <v>48.547499999999999</v>
      </c>
      <c r="W620" s="39">
        <v>35.000399999999999</v>
      </c>
      <c r="X620" s="39">
        <v>107.71810000000001</v>
      </c>
      <c r="Y620" s="39">
        <v>52.016500000000001</v>
      </c>
      <c r="Z620" s="39">
        <v>23.656300000000002</v>
      </c>
      <c r="AA620" s="39">
        <v>69.380099999999999</v>
      </c>
      <c r="AB620" s="39">
        <v>108.7933</v>
      </c>
      <c r="AC620" s="39">
        <v>100.5834</v>
      </c>
      <c r="AD620" s="39">
        <v>20.439299999999999</v>
      </c>
      <c r="AE620" s="39">
        <v>38.514000000000003</v>
      </c>
      <c r="AF620" s="39">
        <v>121.58069999999999</v>
      </c>
      <c r="AG620" s="39">
        <v>13.931800000000001</v>
      </c>
      <c r="AH620" s="39">
        <v>140.35419999999999</v>
      </c>
      <c r="AI620" s="39">
        <v>17.056899999999999</v>
      </c>
      <c r="AJ620" s="39">
        <v>7.1184000000000003</v>
      </c>
      <c r="AK620" s="39">
        <v>7.0037000000000003</v>
      </c>
      <c r="AL620" s="39">
        <v>17.861799999999999</v>
      </c>
      <c r="AM620" s="39">
        <v>214.36189999999999</v>
      </c>
      <c r="AN620" s="39">
        <v>685.40459999999996</v>
      </c>
      <c r="AO620" s="39">
        <v>292.30029999999999</v>
      </c>
      <c r="AP620" s="39">
        <v>120.4752</v>
      </c>
      <c r="AQ620" s="39">
        <v>179.3783</v>
      </c>
      <c r="AR620" s="39">
        <v>32.458599999999997</v>
      </c>
      <c r="AS620" s="39">
        <v>63.696399999999997</v>
      </c>
      <c r="AT620" s="39">
        <v>25.041899999999998</v>
      </c>
      <c r="AU620" s="39">
        <v>52.3108</v>
      </c>
      <c r="AV620" s="39">
        <v>48.860700000000001</v>
      </c>
      <c r="AW620" s="39">
        <v>51.192700000000002</v>
      </c>
      <c r="AX620" s="39">
        <v>8.4585000000000008</v>
      </c>
      <c r="AY620" s="39">
        <v>56.2196</v>
      </c>
    </row>
    <row r="621" spans="1:51" x14ac:dyDescent="0.25">
      <c r="A621" s="43">
        <v>43298</v>
      </c>
      <c r="B621" s="39">
        <v>3155.1552999999999</v>
      </c>
      <c r="C621" s="39">
        <v>47.457700000000003</v>
      </c>
      <c r="D621" s="39">
        <v>29.853200000000001</v>
      </c>
      <c r="E621" s="39">
        <v>260.53129999999999</v>
      </c>
      <c r="F621" s="39">
        <v>247.2073</v>
      </c>
      <c r="G621" s="39">
        <v>35.959099999999999</v>
      </c>
      <c r="H621" s="39">
        <v>93.116299999999995</v>
      </c>
      <c r="I621" s="39">
        <v>29.862500000000001</v>
      </c>
      <c r="J621" s="39">
        <v>47.268700000000003</v>
      </c>
      <c r="K621" s="39">
        <v>27.414400000000001</v>
      </c>
      <c r="L621" s="39">
        <v>527.05619999999999</v>
      </c>
      <c r="M621" s="39">
        <v>29.794499999999999</v>
      </c>
      <c r="N621" s="39">
        <v>31.886600000000001</v>
      </c>
      <c r="O621" s="39">
        <v>120.946</v>
      </c>
      <c r="P621" s="39">
        <v>50.234699999999997</v>
      </c>
      <c r="Q621" s="39">
        <v>20.5595</v>
      </c>
      <c r="R621" s="39">
        <v>78.062600000000003</v>
      </c>
      <c r="S621" s="39">
        <v>44.573999999999998</v>
      </c>
      <c r="T621" s="39">
        <v>25.714400000000001</v>
      </c>
      <c r="U621" s="39">
        <v>14.3192</v>
      </c>
      <c r="V621" s="39">
        <v>48.463999999999999</v>
      </c>
      <c r="W621" s="39">
        <v>35.3095</v>
      </c>
      <c r="X621" s="39">
        <v>104.8306</v>
      </c>
      <c r="Y621" s="39">
        <v>51.014800000000001</v>
      </c>
      <c r="Z621" s="39">
        <v>23.45</v>
      </c>
      <c r="AA621" s="39">
        <v>67.271699999999996</v>
      </c>
      <c r="AB621" s="39">
        <v>107.3629</v>
      </c>
      <c r="AC621" s="39">
        <v>97.487200000000001</v>
      </c>
      <c r="AD621" s="39">
        <v>20.420500000000001</v>
      </c>
      <c r="AE621" s="39">
        <v>38.351199999999999</v>
      </c>
      <c r="AF621" s="39">
        <v>118.252</v>
      </c>
      <c r="AG621" s="39">
        <v>13.9557</v>
      </c>
      <c r="AH621" s="39">
        <v>140.59829999999999</v>
      </c>
      <c r="AI621" s="39">
        <v>16.6935</v>
      </c>
      <c r="AJ621" s="39">
        <v>7.1334</v>
      </c>
      <c r="AK621" s="39">
        <v>6.9867999999999997</v>
      </c>
      <c r="AL621" s="39">
        <v>17.494900000000001</v>
      </c>
      <c r="AM621" s="39">
        <v>214.95189999999999</v>
      </c>
      <c r="AN621" s="39">
        <v>699.70799999999997</v>
      </c>
      <c r="AO621" s="39">
        <v>287.5489</v>
      </c>
      <c r="AP621" s="39">
        <v>122.02889999999999</v>
      </c>
      <c r="AQ621" s="39">
        <v>178.88419999999999</v>
      </c>
      <c r="AR621" s="39">
        <v>31.393899999999999</v>
      </c>
      <c r="AS621" s="39">
        <v>64.227199999999996</v>
      </c>
      <c r="AT621" s="39">
        <v>24.880400000000002</v>
      </c>
      <c r="AU621" s="39">
        <v>51.650799999999997</v>
      </c>
      <c r="AV621" s="39">
        <v>48.860700000000001</v>
      </c>
      <c r="AW621" s="39">
        <v>50.7851</v>
      </c>
      <c r="AX621" s="39">
        <v>8.4585000000000008</v>
      </c>
      <c r="AY621" s="39">
        <v>55.965600000000002</v>
      </c>
    </row>
    <row r="622" spans="1:51" x14ac:dyDescent="0.25">
      <c r="A622" s="43">
        <v>43299</v>
      </c>
      <c r="B622" s="39">
        <v>3085.1322</v>
      </c>
      <c r="C622" s="39">
        <v>47.302100000000003</v>
      </c>
      <c r="D622" s="39">
        <v>29.853200000000001</v>
      </c>
      <c r="E622" s="39">
        <v>260.53129999999999</v>
      </c>
      <c r="F622" s="39">
        <v>245.8339</v>
      </c>
      <c r="G622" s="39">
        <v>36.441400000000002</v>
      </c>
      <c r="H622" s="39">
        <v>93.1614</v>
      </c>
      <c r="I622" s="39">
        <v>29.677399999999999</v>
      </c>
      <c r="J622" s="39">
        <v>46.46</v>
      </c>
      <c r="K622" s="39">
        <v>27.414400000000001</v>
      </c>
      <c r="L622" s="39">
        <v>531.5643</v>
      </c>
      <c r="M622" s="39">
        <v>29.5749</v>
      </c>
      <c r="N622" s="39">
        <v>31.3443</v>
      </c>
      <c r="O622" s="39">
        <v>122.51860000000001</v>
      </c>
      <c r="P622" s="39">
        <v>51.244999999999997</v>
      </c>
      <c r="Q622" s="39">
        <v>20.302199999999999</v>
      </c>
      <c r="R622" s="39">
        <v>76.133799999999994</v>
      </c>
      <c r="S622" s="39">
        <v>43.148400000000002</v>
      </c>
      <c r="T622" s="39">
        <v>25.2653</v>
      </c>
      <c r="U622" s="39">
        <v>14.2562</v>
      </c>
      <c r="V622" s="39">
        <v>48.380400000000002</v>
      </c>
      <c r="W622" s="39">
        <v>34.938499999999998</v>
      </c>
      <c r="X622" s="39">
        <v>103.889</v>
      </c>
      <c r="Y622" s="39">
        <v>50.124299999999998</v>
      </c>
      <c r="Z622" s="39">
        <v>25.7881</v>
      </c>
      <c r="AA622" s="39">
        <v>66.879499999999993</v>
      </c>
      <c r="AB622" s="39">
        <v>105.0583</v>
      </c>
      <c r="AC622" s="39">
        <v>97.654600000000002</v>
      </c>
      <c r="AD622" s="39">
        <v>21.155799999999999</v>
      </c>
      <c r="AE622" s="39">
        <v>38.025500000000001</v>
      </c>
      <c r="AF622" s="39">
        <v>114.00790000000001</v>
      </c>
      <c r="AG622" s="39">
        <v>13.8842</v>
      </c>
      <c r="AH622" s="39">
        <v>140.35419999999999</v>
      </c>
      <c r="AI622" s="39">
        <v>16.761600000000001</v>
      </c>
      <c r="AJ622" s="39">
        <v>7.4043000000000001</v>
      </c>
      <c r="AK622" s="39">
        <v>7.5269000000000004</v>
      </c>
      <c r="AL622" s="39">
        <v>17.523099999999999</v>
      </c>
      <c r="AM622" s="39">
        <v>207.87209999999999</v>
      </c>
      <c r="AN622" s="39">
        <v>680.37909999999999</v>
      </c>
      <c r="AO622" s="39">
        <v>286.93290000000002</v>
      </c>
      <c r="AP622" s="39">
        <v>120.6165</v>
      </c>
      <c r="AQ622" s="39">
        <v>178.88419999999999</v>
      </c>
      <c r="AR622" s="39">
        <v>30.711500000000001</v>
      </c>
      <c r="AS622" s="39">
        <v>64.581100000000006</v>
      </c>
      <c r="AT622" s="39">
        <v>24.234100000000002</v>
      </c>
      <c r="AU622" s="39">
        <v>50.825699999999998</v>
      </c>
      <c r="AV622" s="39">
        <v>48.653700000000001</v>
      </c>
      <c r="AW622" s="39">
        <v>50.295999999999999</v>
      </c>
      <c r="AX622" s="39">
        <v>8.4163999999999994</v>
      </c>
      <c r="AY622" s="39">
        <v>55.372900000000001</v>
      </c>
    </row>
    <row r="623" spans="1:51" x14ac:dyDescent="0.25">
      <c r="A623" s="43">
        <v>43300</v>
      </c>
      <c r="B623" s="39">
        <v>3113.9652000000001</v>
      </c>
      <c r="C623" s="39">
        <v>47.224299999999999</v>
      </c>
      <c r="D623" s="39">
        <v>29.3843</v>
      </c>
      <c r="E623" s="39">
        <v>260.53129999999999</v>
      </c>
      <c r="F623" s="39">
        <v>244.1172</v>
      </c>
      <c r="G623" s="39">
        <v>35.929000000000002</v>
      </c>
      <c r="H623" s="39">
        <v>93.341700000000003</v>
      </c>
      <c r="I623" s="39">
        <v>29.6157</v>
      </c>
      <c r="J623" s="39">
        <v>47.187800000000003</v>
      </c>
      <c r="K623" s="39">
        <v>27.208300000000001</v>
      </c>
      <c r="L623" s="39">
        <v>522.35209999999995</v>
      </c>
      <c r="M623" s="39">
        <v>29.5017</v>
      </c>
      <c r="N623" s="39">
        <v>30.4224</v>
      </c>
      <c r="O623" s="39">
        <v>121.232</v>
      </c>
      <c r="P623" s="39">
        <v>50.339199999999998</v>
      </c>
      <c r="Q623" s="39">
        <v>21.308</v>
      </c>
      <c r="R623" s="39">
        <v>76.539900000000003</v>
      </c>
      <c r="S623" s="39">
        <v>41.817799999999998</v>
      </c>
      <c r="T623" s="39">
        <v>25.430700000000002</v>
      </c>
      <c r="U623" s="39">
        <v>13.8987</v>
      </c>
      <c r="V623" s="39">
        <v>47.377699999999997</v>
      </c>
      <c r="W623" s="39">
        <v>33.825400000000002</v>
      </c>
      <c r="X623" s="39">
        <v>104.64230000000001</v>
      </c>
      <c r="Y623" s="39">
        <v>52.4617</v>
      </c>
      <c r="Z623" s="39">
        <v>24.6191</v>
      </c>
      <c r="AA623" s="39">
        <v>67.173699999999997</v>
      </c>
      <c r="AB623" s="39">
        <v>105.2967</v>
      </c>
      <c r="AC623" s="39">
        <v>95.646299999999997</v>
      </c>
      <c r="AD623" s="39">
        <v>20.8918</v>
      </c>
      <c r="AE623" s="39">
        <v>37.357799999999997</v>
      </c>
      <c r="AF623" s="39">
        <v>113.59180000000001</v>
      </c>
      <c r="AG623" s="39">
        <v>13.7651</v>
      </c>
      <c r="AH623" s="39">
        <v>140.59829999999999</v>
      </c>
      <c r="AI623" s="39">
        <v>17.5565</v>
      </c>
      <c r="AJ623" s="39">
        <v>7.4043000000000001</v>
      </c>
      <c r="AK623" s="39">
        <v>7.5774999999999997</v>
      </c>
      <c r="AL623" s="39">
        <v>17.635999999999999</v>
      </c>
      <c r="AM623" s="39">
        <v>209.642</v>
      </c>
      <c r="AN623" s="39">
        <v>682.69849999999997</v>
      </c>
      <c r="AO623" s="39">
        <v>279.80579999999998</v>
      </c>
      <c r="AP623" s="39">
        <v>119.2041</v>
      </c>
      <c r="AQ623" s="39">
        <v>176.9075</v>
      </c>
      <c r="AR623" s="39">
        <v>30.9026</v>
      </c>
      <c r="AS623" s="39">
        <v>65.111900000000006</v>
      </c>
      <c r="AT623" s="39">
        <v>25.095800000000001</v>
      </c>
      <c r="AU623" s="39">
        <v>50.990699999999997</v>
      </c>
      <c r="AV623" s="39">
        <v>47.515000000000001</v>
      </c>
      <c r="AW623" s="39">
        <v>50.214500000000001</v>
      </c>
      <c r="AX623" s="39">
        <v>8.3742999999999999</v>
      </c>
      <c r="AY623" s="39">
        <v>55.542299999999997</v>
      </c>
    </row>
    <row r="624" spans="1:51" x14ac:dyDescent="0.25">
      <c r="A624" s="43">
        <v>43301</v>
      </c>
      <c r="B624" s="39">
        <v>3177.1233000000002</v>
      </c>
      <c r="C624" s="39">
        <v>46.990900000000003</v>
      </c>
      <c r="D624" s="39">
        <v>29.592700000000001</v>
      </c>
      <c r="E624" s="39">
        <v>261.18099999999998</v>
      </c>
      <c r="F624" s="39">
        <v>247.89400000000001</v>
      </c>
      <c r="G624" s="39">
        <v>36.350999999999999</v>
      </c>
      <c r="H624" s="39">
        <v>94.197999999999993</v>
      </c>
      <c r="I624" s="39">
        <v>29.800799999999999</v>
      </c>
      <c r="J624" s="39">
        <v>47.956099999999999</v>
      </c>
      <c r="K624" s="39">
        <v>27.792300000000001</v>
      </c>
      <c r="L624" s="39">
        <v>529.80020000000002</v>
      </c>
      <c r="M624" s="39">
        <v>29.794499999999999</v>
      </c>
      <c r="N624" s="39">
        <v>30.747800000000002</v>
      </c>
      <c r="O624" s="39">
        <v>122.23269999999999</v>
      </c>
      <c r="P624" s="39">
        <v>50.687600000000003</v>
      </c>
      <c r="Q624" s="39">
        <v>21.7758</v>
      </c>
      <c r="R624" s="39">
        <v>78.265600000000006</v>
      </c>
      <c r="S624" s="39">
        <v>42.578099999999999</v>
      </c>
      <c r="T624" s="39">
        <v>25.667100000000001</v>
      </c>
      <c r="U624" s="39">
        <v>14.0459</v>
      </c>
      <c r="V624" s="39">
        <v>47.795499999999997</v>
      </c>
      <c r="W624" s="39">
        <v>34.753</v>
      </c>
      <c r="X624" s="39">
        <v>104.5167</v>
      </c>
      <c r="Y624" s="39">
        <v>51.608400000000003</v>
      </c>
      <c r="Z624" s="39">
        <v>25.925699999999999</v>
      </c>
      <c r="AA624" s="39">
        <v>67.320800000000006</v>
      </c>
      <c r="AB624" s="39">
        <v>105.85299999999999</v>
      </c>
      <c r="AC624" s="39">
        <v>97.9893</v>
      </c>
      <c r="AD624" s="39">
        <v>20.9861</v>
      </c>
      <c r="AE624" s="39">
        <v>37.8626</v>
      </c>
      <c r="AF624" s="39">
        <v>114.1743</v>
      </c>
      <c r="AG624" s="39">
        <v>13.931800000000001</v>
      </c>
      <c r="AH624" s="39">
        <v>144.99199999999999</v>
      </c>
      <c r="AI624" s="39">
        <v>17.942599999999999</v>
      </c>
      <c r="AJ624" s="39">
        <v>7.8558000000000003</v>
      </c>
      <c r="AK624" s="39">
        <v>7.5944000000000003</v>
      </c>
      <c r="AL624" s="39">
        <v>18.031099999999999</v>
      </c>
      <c r="AM624" s="39">
        <v>215.93520000000001</v>
      </c>
      <c r="AN624" s="39">
        <v>686.5643</v>
      </c>
      <c r="AO624" s="39">
        <v>285.08519999999999</v>
      </c>
      <c r="AP624" s="39">
        <v>120.21680000000001</v>
      </c>
      <c r="AQ624" s="39">
        <v>178.1429</v>
      </c>
      <c r="AR624" s="39">
        <v>31.2028</v>
      </c>
      <c r="AS624" s="39">
        <v>65.288799999999995</v>
      </c>
      <c r="AT624" s="39">
        <v>25.257300000000001</v>
      </c>
      <c r="AU624" s="39">
        <v>51.815800000000003</v>
      </c>
      <c r="AV624" s="39">
        <v>47.825499999999998</v>
      </c>
      <c r="AW624" s="39">
        <v>50.377600000000001</v>
      </c>
      <c r="AX624" s="39">
        <v>8.5215999999999994</v>
      </c>
      <c r="AY624" s="39">
        <v>56.2196</v>
      </c>
    </row>
    <row r="625" spans="1:51" x14ac:dyDescent="0.25">
      <c r="A625" s="43">
        <v>43304</v>
      </c>
      <c r="B625" s="39">
        <v>3260.8762999999999</v>
      </c>
      <c r="C625" s="39">
        <v>47.535499999999999</v>
      </c>
      <c r="D625" s="39">
        <v>30.009499999999999</v>
      </c>
      <c r="E625" s="39">
        <v>264.42950000000002</v>
      </c>
      <c r="F625" s="39">
        <v>252.70079999999999</v>
      </c>
      <c r="G625" s="39">
        <v>37.074399999999997</v>
      </c>
      <c r="H625" s="39">
        <v>95.595200000000006</v>
      </c>
      <c r="I625" s="39">
        <v>30.2944</v>
      </c>
      <c r="J625" s="39">
        <v>51.312199999999997</v>
      </c>
      <c r="K625" s="39">
        <v>27.964099999999998</v>
      </c>
      <c r="L625" s="39">
        <v>512.35580000000004</v>
      </c>
      <c r="M625" s="39">
        <v>30.380199999999999</v>
      </c>
      <c r="N625" s="39">
        <v>31.940799999999999</v>
      </c>
      <c r="O625" s="39">
        <v>121.9468</v>
      </c>
      <c r="P625" s="39">
        <v>50.164999999999999</v>
      </c>
      <c r="Q625" s="39">
        <v>22.641200000000001</v>
      </c>
      <c r="R625" s="39">
        <v>80.904899999999998</v>
      </c>
      <c r="S625" s="39">
        <v>43.0533</v>
      </c>
      <c r="T625" s="39">
        <v>26.707000000000001</v>
      </c>
      <c r="U625" s="39">
        <v>14.445399999999999</v>
      </c>
      <c r="V625" s="39">
        <v>47.962600000000002</v>
      </c>
      <c r="W625" s="39">
        <v>35.124000000000002</v>
      </c>
      <c r="X625" s="39">
        <v>109.8524</v>
      </c>
      <c r="Y625" s="39">
        <v>51.868099999999998</v>
      </c>
      <c r="Z625" s="39">
        <v>26.132000000000001</v>
      </c>
      <c r="AA625" s="39">
        <v>64.673000000000002</v>
      </c>
      <c r="AB625" s="39">
        <v>107.3629</v>
      </c>
      <c r="AC625" s="39">
        <v>88.533500000000004</v>
      </c>
      <c r="AD625" s="39">
        <v>21.155799999999999</v>
      </c>
      <c r="AE625" s="39">
        <v>37.8626</v>
      </c>
      <c r="AF625" s="39">
        <v>111.3449</v>
      </c>
      <c r="AG625" s="39">
        <v>14.1462</v>
      </c>
      <c r="AH625" s="39">
        <v>146.45660000000001</v>
      </c>
      <c r="AI625" s="39">
        <v>18.578600000000002</v>
      </c>
      <c r="AJ625" s="39">
        <v>7.7935999999999996</v>
      </c>
      <c r="AK625" s="39">
        <v>7.6619000000000002</v>
      </c>
      <c r="AL625" s="39">
        <v>18.143899999999999</v>
      </c>
      <c r="AM625" s="39">
        <v>227.9316</v>
      </c>
      <c r="AN625" s="39">
        <v>692.74959999999999</v>
      </c>
      <c r="AO625" s="39">
        <v>286.84500000000003</v>
      </c>
      <c r="AP625" s="39">
        <v>123.9781</v>
      </c>
      <c r="AQ625" s="39">
        <v>178.88419999999999</v>
      </c>
      <c r="AR625" s="39">
        <v>32.267499999999998</v>
      </c>
      <c r="AS625" s="39">
        <v>65.111900000000006</v>
      </c>
      <c r="AT625" s="39">
        <v>26.334399999999999</v>
      </c>
      <c r="AU625" s="39">
        <v>53.053400000000003</v>
      </c>
      <c r="AV625" s="39">
        <v>48.446599999999997</v>
      </c>
      <c r="AW625" s="39">
        <v>51.4373</v>
      </c>
      <c r="AX625" s="39">
        <v>8.7319999999999993</v>
      </c>
      <c r="AY625" s="39">
        <v>56.896999999999998</v>
      </c>
    </row>
    <row r="626" spans="1:51" x14ac:dyDescent="0.25">
      <c r="A626" s="43">
        <v>43305</v>
      </c>
      <c r="B626" s="39">
        <v>3347.3753000000002</v>
      </c>
      <c r="C626" s="39">
        <v>48.235700000000001</v>
      </c>
      <c r="D626" s="39">
        <v>33.031300000000002</v>
      </c>
      <c r="E626" s="39">
        <v>269.62720000000002</v>
      </c>
      <c r="F626" s="39">
        <v>258.1943</v>
      </c>
      <c r="G626" s="39">
        <v>37.198099999999997</v>
      </c>
      <c r="H626" s="39">
        <v>97.082499999999996</v>
      </c>
      <c r="I626" s="39">
        <v>30.788</v>
      </c>
      <c r="J626" s="39">
        <v>54.183100000000003</v>
      </c>
      <c r="K626" s="39">
        <v>28.5138</v>
      </c>
      <c r="L626" s="39">
        <v>517.25599999999997</v>
      </c>
      <c r="M626" s="39">
        <v>31.039000000000001</v>
      </c>
      <c r="N626" s="39">
        <v>32.428899999999999</v>
      </c>
      <c r="O626" s="39">
        <v>122.8045</v>
      </c>
      <c r="P626" s="39">
        <v>51.454000000000001</v>
      </c>
      <c r="Q626" s="39">
        <v>24.1265</v>
      </c>
      <c r="R626" s="39">
        <v>83.341200000000001</v>
      </c>
      <c r="S626" s="39">
        <v>45.714500000000001</v>
      </c>
      <c r="T626" s="39">
        <v>27.8887</v>
      </c>
      <c r="U626" s="39">
        <v>14.592599999999999</v>
      </c>
      <c r="V626" s="39">
        <v>48.046199999999999</v>
      </c>
      <c r="W626" s="39">
        <v>36.113399999999999</v>
      </c>
      <c r="X626" s="39">
        <v>111.7984</v>
      </c>
      <c r="Y626" s="39">
        <v>53.166699999999999</v>
      </c>
      <c r="Z626" s="39">
        <v>26.407</v>
      </c>
      <c r="AA626" s="39">
        <v>65.016300000000001</v>
      </c>
      <c r="AB626" s="39">
        <v>108.396</v>
      </c>
      <c r="AC626" s="39">
        <v>92.131699999999995</v>
      </c>
      <c r="AD626" s="39">
        <v>21.664899999999999</v>
      </c>
      <c r="AE626" s="39">
        <v>39.263199999999998</v>
      </c>
      <c r="AF626" s="39">
        <v>112.5932</v>
      </c>
      <c r="AG626" s="39">
        <v>14.2653</v>
      </c>
      <c r="AH626" s="39">
        <v>146.70070000000001</v>
      </c>
      <c r="AI626" s="39">
        <v>19.3962</v>
      </c>
      <c r="AJ626" s="39">
        <v>7.7313999999999998</v>
      </c>
      <c r="AK626" s="39">
        <v>7.4256000000000002</v>
      </c>
      <c r="AL626" s="39">
        <v>18.3979</v>
      </c>
      <c r="AM626" s="39">
        <v>235.40479999999999</v>
      </c>
      <c r="AN626" s="39">
        <v>687.72410000000002</v>
      </c>
      <c r="AO626" s="39">
        <v>286.58100000000002</v>
      </c>
      <c r="AP626" s="39">
        <v>128.02869999999999</v>
      </c>
      <c r="AQ626" s="39">
        <v>184.0728</v>
      </c>
      <c r="AR626" s="39">
        <v>33.687100000000001</v>
      </c>
      <c r="AS626" s="39">
        <v>66.350399999999993</v>
      </c>
      <c r="AT626" s="39">
        <v>26.657499999999999</v>
      </c>
      <c r="AU626" s="39">
        <v>54.538600000000002</v>
      </c>
      <c r="AV626" s="39">
        <v>49.378300000000003</v>
      </c>
      <c r="AW626" s="39">
        <v>52.66</v>
      </c>
      <c r="AX626" s="39">
        <v>9.0055999999999994</v>
      </c>
      <c r="AY626" s="39">
        <v>58.674999999999997</v>
      </c>
    </row>
    <row r="627" spans="1:51" x14ac:dyDescent="0.25">
      <c r="A627" s="43">
        <v>43306</v>
      </c>
      <c r="B627" s="39">
        <v>3319.9153000000001</v>
      </c>
      <c r="C627" s="39">
        <v>47.146500000000003</v>
      </c>
      <c r="D627" s="39">
        <v>32.2498</v>
      </c>
      <c r="E627" s="39">
        <v>272.226</v>
      </c>
      <c r="F627" s="39">
        <v>255.79089999999999</v>
      </c>
      <c r="G627" s="39">
        <v>37.538600000000002</v>
      </c>
      <c r="H627" s="39">
        <v>97.217799999999997</v>
      </c>
      <c r="I627" s="39">
        <v>31.034800000000001</v>
      </c>
      <c r="J627" s="39">
        <v>53.253100000000003</v>
      </c>
      <c r="K627" s="39">
        <v>28.5138</v>
      </c>
      <c r="L627" s="39">
        <v>519.02</v>
      </c>
      <c r="M627" s="39">
        <v>31.185400000000001</v>
      </c>
      <c r="N627" s="39">
        <v>32.862699999999997</v>
      </c>
      <c r="O627" s="39">
        <v>122.66160000000001</v>
      </c>
      <c r="P627" s="39">
        <v>51.593299999999999</v>
      </c>
      <c r="Q627" s="39">
        <v>24.278500000000001</v>
      </c>
      <c r="R627" s="39">
        <v>83.036600000000007</v>
      </c>
      <c r="S627" s="39">
        <v>45.429299999999998</v>
      </c>
      <c r="T627" s="39">
        <v>28.1723</v>
      </c>
      <c r="U627" s="39">
        <v>14.5505</v>
      </c>
      <c r="V627" s="39">
        <v>49.466700000000003</v>
      </c>
      <c r="W627" s="39">
        <v>35.927900000000001</v>
      </c>
      <c r="X627" s="39">
        <v>113.80710000000001</v>
      </c>
      <c r="Y627" s="39">
        <v>52.573</v>
      </c>
      <c r="Z627" s="39">
        <v>26.3383</v>
      </c>
      <c r="AA627" s="39">
        <v>64.427899999999994</v>
      </c>
      <c r="AB627" s="39">
        <v>108.6344</v>
      </c>
      <c r="AC627" s="39">
        <v>93.596100000000007</v>
      </c>
      <c r="AD627" s="39">
        <v>21.382100000000001</v>
      </c>
      <c r="AE627" s="39">
        <v>38.741999999999997</v>
      </c>
      <c r="AF627" s="39">
        <v>109.3477</v>
      </c>
      <c r="AG627" s="39">
        <v>14.2653</v>
      </c>
      <c r="AH627" s="39">
        <v>146.21250000000001</v>
      </c>
      <c r="AI627" s="39">
        <v>19.5779</v>
      </c>
      <c r="AJ627" s="39">
        <v>7.7935999999999996</v>
      </c>
      <c r="AK627" s="39">
        <v>7.3581000000000003</v>
      </c>
      <c r="AL627" s="39">
        <v>18.4543</v>
      </c>
      <c r="AM627" s="39">
        <v>236.78139999999999</v>
      </c>
      <c r="AN627" s="39">
        <v>702.41409999999996</v>
      </c>
      <c r="AO627" s="39">
        <v>288.07679999999999</v>
      </c>
      <c r="AP627" s="39">
        <v>126.87139999999999</v>
      </c>
      <c r="AQ627" s="39">
        <v>181.84909999999999</v>
      </c>
      <c r="AR627" s="39">
        <v>33.414099999999998</v>
      </c>
      <c r="AS627" s="39">
        <v>65.996600000000001</v>
      </c>
      <c r="AT627" s="39">
        <v>27.465299999999999</v>
      </c>
      <c r="AU627" s="39">
        <v>54.043500000000002</v>
      </c>
      <c r="AV627" s="39">
        <v>49.378300000000003</v>
      </c>
      <c r="AW627" s="39">
        <v>52.578499999999998</v>
      </c>
      <c r="AX627" s="39">
        <v>8.9634999999999998</v>
      </c>
      <c r="AY627" s="39">
        <v>57.912999999999997</v>
      </c>
    </row>
    <row r="628" spans="1:51" x14ac:dyDescent="0.25">
      <c r="A628" s="43">
        <v>43307</v>
      </c>
      <c r="B628" s="39">
        <v>3255.3843000000002</v>
      </c>
      <c r="C628" s="39">
        <v>47.535499999999999</v>
      </c>
      <c r="D628" s="39">
        <v>32.301900000000003</v>
      </c>
      <c r="E628" s="39">
        <v>270.27690000000001</v>
      </c>
      <c r="F628" s="39">
        <v>255.44749999999999</v>
      </c>
      <c r="G628" s="39">
        <v>36.950600000000001</v>
      </c>
      <c r="H628" s="39">
        <v>96.451599999999999</v>
      </c>
      <c r="I628" s="39">
        <v>31.158200000000001</v>
      </c>
      <c r="J628" s="39">
        <v>53.697899999999997</v>
      </c>
      <c r="K628" s="39">
        <v>28.5825</v>
      </c>
      <c r="L628" s="39">
        <v>505.8877</v>
      </c>
      <c r="M628" s="39">
        <v>31.258600000000001</v>
      </c>
      <c r="N628" s="39">
        <v>32.428899999999999</v>
      </c>
      <c r="O628" s="39">
        <v>122.37569999999999</v>
      </c>
      <c r="P628" s="39">
        <v>49.956000000000003</v>
      </c>
      <c r="Q628" s="39">
        <v>23.366299999999999</v>
      </c>
      <c r="R628" s="39">
        <v>82.224500000000006</v>
      </c>
      <c r="S628" s="39">
        <v>45.8095</v>
      </c>
      <c r="T628" s="39">
        <v>28.0305</v>
      </c>
      <c r="U628" s="39">
        <v>14.634600000000001</v>
      </c>
      <c r="V628" s="39">
        <v>48.965299999999999</v>
      </c>
      <c r="W628" s="39">
        <v>36.422600000000003</v>
      </c>
      <c r="X628" s="39">
        <v>111.2334</v>
      </c>
      <c r="Y628" s="39">
        <v>51.46</v>
      </c>
      <c r="Z628" s="39">
        <v>26.200700000000001</v>
      </c>
      <c r="AA628" s="39">
        <v>64.133700000000005</v>
      </c>
      <c r="AB628" s="39">
        <v>110.7801</v>
      </c>
      <c r="AC628" s="39">
        <v>93.093999999999994</v>
      </c>
      <c r="AD628" s="39">
        <v>21.004999999999999</v>
      </c>
      <c r="AE628" s="39">
        <v>39.051499999999997</v>
      </c>
      <c r="AF628" s="39">
        <v>107.0176</v>
      </c>
      <c r="AG628" s="39">
        <v>14.3843</v>
      </c>
      <c r="AH628" s="39">
        <v>145.4802</v>
      </c>
      <c r="AI628" s="39">
        <v>19.055499999999999</v>
      </c>
      <c r="AJ628" s="39">
        <v>7.8090999999999999</v>
      </c>
      <c r="AK628" s="39">
        <v>7.4593999999999996</v>
      </c>
      <c r="AL628" s="39">
        <v>18.5108</v>
      </c>
      <c r="AM628" s="39">
        <v>232.6515</v>
      </c>
      <c r="AN628" s="39">
        <v>686.95090000000005</v>
      </c>
      <c r="AO628" s="39">
        <v>282.79739999999998</v>
      </c>
      <c r="AP628" s="39">
        <v>125.28</v>
      </c>
      <c r="AQ628" s="39">
        <v>181.602</v>
      </c>
      <c r="AR628" s="39">
        <v>33.168399999999998</v>
      </c>
      <c r="AS628" s="39">
        <v>67.412099999999995</v>
      </c>
      <c r="AT628" s="39">
        <v>27.0884</v>
      </c>
      <c r="AU628" s="39">
        <v>53.466000000000001</v>
      </c>
      <c r="AV628" s="39">
        <v>50.102899999999998</v>
      </c>
      <c r="AW628" s="39">
        <v>52.497</v>
      </c>
      <c r="AX628" s="39">
        <v>9.0266000000000002</v>
      </c>
      <c r="AY628" s="39">
        <v>58.590299999999999</v>
      </c>
    </row>
    <row r="629" spans="1:51" x14ac:dyDescent="0.25">
      <c r="A629" s="43">
        <v>43308</v>
      </c>
      <c r="B629" s="39">
        <v>3201.8373000000001</v>
      </c>
      <c r="C629" s="39">
        <v>47.768900000000002</v>
      </c>
      <c r="D629" s="39">
        <v>32.458199999999998</v>
      </c>
      <c r="E629" s="39">
        <v>270.92660000000001</v>
      </c>
      <c r="F629" s="39">
        <v>253.04409999999999</v>
      </c>
      <c r="G629" s="39">
        <v>36.981499999999997</v>
      </c>
      <c r="H629" s="39">
        <v>96.812100000000001</v>
      </c>
      <c r="I629" s="39">
        <v>31.158200000000001</v>
      </c>
      <c r="J629" s="39">
        <v>52.686999999999998</v>
      </c>
      <c r="K629" s="39">
        <v>28.204599999999999</v>
      </c>
      <c r="L629" s="39">
        <v>517.452</v>
      </c>
      <c r="M629" s="39">
        <v>31.185400000000001</v>
      </c>
      <c r="N629" s="39">
        <v>32.212000000000003</v>
      </c>
      <c r="O629" s="39">
        <v>120.8031</v>
      </c>
      <c r="P629" s="39">
        <v>49.816699999999997</v>
      </c>
      <c r="Q629" s="39">
        <v>23.506599999999999</v>
      </c>
      <c r="R629" s="39">
        <v>82.5291</v>
      </c>
      <c r="S629" s="39">
        <v>44.859099999999998</v>
      </c>
      <c r="T629" s="39">
        <v>28.432300000000001</v>
      </c>
      <c r="U629" s="39">
        <v>14.4664</v>
      </c>
      <c r="V629" s="39">
        <v>48.631100000000004</v>
      </c>
      <c r="W629" s="39">
        <v>35.742400000000004</v>
      </c>
      <c r="X629" s="39">
        <v>110.9195</v>
      </c>
      <c r="Y629" s="39">
        <v>51.237400000000001</v>
      </c>
      <c r="Z629" s="39">
        <v>26.132000000000001</v>
      </c>
      <c r="AA629" s="39">
        <v>63.741399999999999</v>
      </c>
      <c r="AB629" s="39">
        <v>111.0185</v>
      </c>
      <c r="AC629" s="39">
        <v>92.717500000000001</v>
      </c>
      <c r="AD629" s="39">
        <v>20.741</v>
      </c>
      <c r="AE629" s="39">
        <v>38.660600000000002</v>
      </c>
      <c r="AF629" s="39">
        <v>108.2659</v>
      </c>
      <c r="AG629" s="39">
        <v>14.432</v>
      </c>
      <c r="AH629" s="39">
        <v>145.7243</v>
      </c>
      <c r="AI629" s="39">
        <v>19.3508</v>
      </c>
      <c r="AJ629" s="39">
        <v>7.7625000000000002</v>
      </c>
      <c r="AK629" s="39">
        <v>7.4424000000000001</v>
      </c>
      <c r="AL629" s="39">
        <v>18.680099999999999</v>
      </c>
      <c r="AM629" s="39">
        <v>232.45490000000001</v>
      </c>
      <c r="AN629" s="39">
        <v>678.59770000000003</v>
      </c>
      <c r="AO629" s="39">
        <v>274.35050000000001</v>
      </c>
      <c r="AP629" s="39">
        <v>125.28</v>
      </c>
      <c r="AQ629" s="39">
        <v>180.11959999999999</v>
      </c>
      <c r="AR629" s="39">
        <v>33.141100000000002</v>
      </c>
      <c r="AS629" s="39">
        <v>67.058199999999999</v>
      </c>
      <c r="AT629" s="39">
        <v>27.7346</v>
      </c>
      <c r="AU629" s="39">
        <v>54.208599999999997</v>
      </c>
      <c r="AV629" s="39">
        <v>49.895899999999997</v>
      </c>
      <c r="AW629" s="39">
        <v>52.415500000000002</v>
      </c>
      <c r="AX629" s="39">
        <v>8.9845000000000006</v>
      </c>
      <c r="AY629" s="39">
        <v>59.0137</v>
      </c>
    </row>
    <row r="630" spans="1:51" x14ac:dyDescent="0.25">
      <c r="A630" s="43">
        <v>43311</v>
      </c>
      <c r="B630" s="39">
        <v>3182.6152999999999</v>
      </c>
      <c r="C630" s="39">
        <v>47.224299999999999</v>
      </c>
      <c r="D630" s="39">
        <v>32.406100000000002</v>
      </c>
      <c r="E630" s="39">
        <v>269.62720000000002</v>
      </c>
      <c r="F630" s="39">
        <v>253.38749999999999</v>
      </c>
      <c r="G630" s="39">
        <v>36.671999999999997</v>
      </c>
      <c r="H630" s="39">
        <v>96.676900000000003</v>
      </c>
      <c r="I630" s="39">
        <v>31.158200000000001</v>
      </c>
      <c r="J630" s="39">
        <v>53.293599999999998</v>
      </c>
      <c r="K630" s="39">
        <v>28.204599999999999</v>
      </c>
      <c r="L630" s="39">
        <v>504.12369999999999</v>
      </c>
      <c r="M630" s="39">
        <v>31.185400000000001</v>
      </c>
      <c r="N630" s="39">
        <v>31.8324</v>
      </c>
      <c r="O630" s="39">
        <v>113.9409</v>
      </c>
      <c r="P630" s="39">
        <v>48.5625</v>
      </c>
      <c r="Q630" s="39">
        <v>24.4422</v>
      </c>
      <c r="R630" s="39">
        <v>82.833600000000004</v>
      </c>
      <c r="S630" s="39">
        <v>44.668999999999997</v>
      </c>
      <c r="T630" s="39">
        <v>29.141400000000001</v>
      </c>
      <c r="U630" s="39">
        <v>14.024900000000001</v>
      </c>
      <c r="V630" s="39">
        <v>47.377699999999997</v>
      </c>
      <c r="W630" s="39">
        <v>35.433199999999999</v>
      </c>
      <c r="X630" s="39">
        <v>111.9867</v>
      </c>
      <c r="Y630" s="39">
        <v>49.308100000000003</v>
      </c>
      <c r="Z630" s="39">
        <v>25.444299999999998</v>
      </c>
      <c r="AA630" s="39">
        <v>63.251100000000001</v>
      </c>
      <c r="AB630" s="39">
        <v>109.9059</v>
      </c>
      <c r="AC630" s="39">
        <v>87.738500000000002</v>
      </c>
      <c r="AD630" s="39">
        <v>20.6279</v>
      </c>
      <c r="AE630" s="39">
        <v>38.188299999999998</v>
      </c>
      <c r="AF630" s="39">
        <v>108.8484</v>
      </c>
      <c r="AG630" s="39">
        <v>13.931800000000001</v>
      </c>
      <c r="AH630" s="39">
        <v>147.67699999999999</v>
      </c>
      <c r="AI630" s="39">
        <v>19.918600000000001</v>
      </c>
      <c r="AJ630" s="39">
        <v>7.8558000000000003</v>
      </c>
      <c r="AK630" s="39">
        <v>7.6288999999999998</v>
      </c>
      <c r="AL630" s="39">
        <v>18.6236</v>
      </c>
      <c r="AM630" s="39">
        <v>235.2081</v>
      </c>
      <c r="AN630" s="39">
        <v>663.88019999999995</v>
      </c>
      <c r="AO630" s="39">
        <v>278.74990000000003</v>
      </c>
      <c r="AP630" s="39">
        <v>123.5441</v>
      </c>
      <c r="AQ630" s="39">
        <v>179.13120000000001</v>
      </c>
      <c r="AR630" s="39">
        <v>33.2776</v>
      </c>
      <c r="AS630" s="39">
        <v>67.765900000000002</v>
      </c>
      <c r="AT630" s="39">
        <v>28.003900000000002</v>
      </c>
      <c r="AU630" s="39">
        <v>53.466000000000001</v>
      </c>
      <c r="AV630" s="39">
        <v>49.274799999999999</v>
      </c>
      <c r="AW630" s="39">
        <v>52.415500000000002</v>
      </c>
      <c r="AX630" s="39">
        <v>8.9634999999999998</v>
      </c>
      <c r="AY630" s="39">
        <v>59.098300000000002</v>
      </c>
    </row>
    <row r="631" spans="1:51" x14ac:dyDescent="0.25">
      <c r="A631" s="43">
        <v>43312</v>
      </c>
      <c r="B631" s="39">
        <v>3201.8373000000001</v>
      </c>
      <c r="C631" s="39">
        <v>47.302100000000003</v>
      </c>
      <c r="D631" s="39">
        <v>32.041400000000003</v>
      </c>
      <c r="E631" s="39">
        <v>271.5763</v>
      </c>
      <c r="F631" s="39">
        <v>256.82089999999999</v>
      </c>
      <c r="G631" s="39">
        <v>36.671999999999997</v>
      </c>
      <c r="H631" s="39">
        <v>96.451599999999999</v>
      </c>
      <c r="I631" s="39">
        <v>31.281600000000001</v>
      </c>
      <c r="J631" s="39">
        <v>53.8596</v>
      </c>
      <c r="K631" s="39">
        <v>28.341999999999999</v>
      </c>
      <c r="L631" s="39">
        <v>494.51940000000002</v>
      </c>
      <c r="M631" s="39">
        <v>31.185400000000001</v>
      </c>
      <c r="N631" s="39">
        <v>32.754300000000001</v>
      </c>
      <c r="O631" s="39">
        <v>114.0839</v>
      </c>
      <c r="P631" s="39">
        <v>48.144500000000001</v>
      </c>
      <c r="Q631" s="39">
        <v>24.664400000000001</v>
      </c>
      <c r="R631" s="39">
        <v>83.341200000000001</v>
      </c>
      <c r="S631" s="39">
        <v>44.573999999999998</v>
      </c>
      <c r="T631" s="39">
        <v>28.739599999999999</v>
      </c>
      <c r="U631" s="39">
        <v>14.2141</v>
      </c>
      <c r="V631" s="39">
        <v>47.879100000000001</v>
      </c>
      <c r="W631" s="39">
        <v>35.866100000000003</v>
      </c>
      <c r="X631" s="39">
        <v>112.8027</v>
      </c>
      <c r="Y631" s="39">
        <v>47.712699999999998</v>
      </c>
      <c r="Z631" s="39">
        <v>25.581800000000001</v>
      </c>
      <c r="AA631" s="39">
        <v>59.377600000000001</v>
      </c>
      <c r="AB631" s="39">
        <v>109.6675</v>
      </c>
      <c r="AC631" s="39">
        <v>89.119200000000006</v>
      </c>
      <c r="AD631" s="39">
        <v>20.797599999999999</v>
      </c>
      <c r="AE631" s="39">
        <v>38.628</v>
      </c>
      <c r="AF631" s="39">
        <v>106.2687</v>
      </c>
      <c r="AG631" s="39">
        <v>14.241400000000001</v>
      </c>
      <c r="AH631" s="39">
        <v>148.4093</v>
      </c>
      <c r="AI631" s="39">
        <v>19.736899999999999</v>
      </c>
      <c r="AJ631" s="39">
        <v>7.8403</v>
      </c>
      <c r="AK631" s="39">
        <v>7.6119000000000003</v>
      </c>
      <c r="AL631" s="39">
        <v>19.075099999999999</v>
      </c>
      <c r="AM631" s="39">
        <v>238.5514</v>
      </c>
      <c r="AN631" s="39">
        <v>668.25570000000005</v>
      </c>
      <c r="AO631" s="39">
        <v>280.50970000000001</v>
      </c>
      <c r="AP631" s="39">
        <v>127.16070000000001</v>
      </c>
      <c r="AQ631" s="39">
        <v>179.62540000000001</v>
      </c>
      <c r="AR631" s="39">
        <v>33.0319</v>
      </c>
      <c r="AS631" s="39">
        <v>67.412099999999995</v>
      </c>
      <c r="AT631" s="39">
        <v>27.573</v>
      </c>
      <c r="AU631" s="39">
        <v>55.363700000000001</v>
      </c>
      <c r="AV631" s="39">
        <v>49.688899999999997</v>
      </c>
      <c r="AW631" s="39">
        <v>52.252499999999998</v>
      </c>
      <c r="AX631" s="39">
        <v>9.0055999999999994</v>
      </c>
      <c r="AY631" s="39">
        <v>61.130400000000002</v>
      </c>
    </row>
    <row r="632" spans="1:51" x14ac:dyDescent="0.25">
      <c r="A632" s="43">
        <v>43313</v>
      </c>
      <c r="B632" s="39">
        <v>3068.6561999999999</v>
      </c>
      <c r="C632" s="39">
        <v>44.890300000000003</v>
      </c>
      <c r="D632" s="39">
        <v>31.520399999999999</v>
      </c>
      <c r="E632" s="39">
        <v>268.32780000000002</v>
      </c>
      <c r="F632" s="39">
        <v>250.29740000000001</v>
      </c>
      <c r="G632" s="39">
        <v>36.3626</v>
      </c>
      <c r="H632" s="39">
        <v>94.738900000000001</v>
      </c>
      <c r="I632" s="39">
        <v>31.281600000000001</v>
      </c>
      <c r="J632" s="39">
        <v>52.080500000000001</v>
      </c>
      <c r="K632" s="39">
        <v>27.689299999999999</v>
      </c>
      <c r="L632" s="39">
        <v>502.94760000000002</v>
      </c>
      <c r="M632" s="39">
        <v>30.526599999999998</v>
      </c>
      <c r="N632" s="39">
        <v>31.235900000000001</v>
      </c>
      <c r="O632" s="39">
        <v>113.2261</v>
      </c>
      <c r="P632" s="39">
        <v>48.179299999999998</v>
      </c>
      <c r="Q632" s="39">
        <v>23.027100000000001</v>
      </c>
      <c r="R632" s="39">
        <v>77.656499999999994</v>
      </c>
      <c r="S632" s="39">
        <v>43.718600000000002</v>
      </c>
      <c r="T632" s="39">
        <v>28.243300000000001</v>
      </c>
      <c r="U632" s="39">
        <v>13.7936</v>
      </c>
      <c r="V632" s="39">
        <v>46.625700000000002</v>
      </c>
      <c r="W632" s="39">
        <v>35.247700000000002</v>
      </c>
      <c r="X632" s="39">
        <v>110.16630000000001</v>
      </c>
      <c r="Y632" s="39">
        <v>46.822299999999998</v>
      </c>
      <c r="Z632" s="39">
        <v>25.1692</v>
      </c>
      <c r="AA632" s="39">
        <v>61.584000000000003</v>
      </c>
      <c r="AB632" s="39">
        <v>109.1112</v>
      </c>
      <c r="AC632" s="39">
        <v>86.985399999999998</v>
      </c>
      <c r="AD632" s="39">
        <v>19.930199999999999</v>
      </c>
      <c r="AE632" s="39">
        <v>37.520699999999998</v>
      </c>
      <c r="AF632" s="39">
        <v>101.3588</v>
      </c>
      <c r="AG632" s="39">
        <v>14.6463</v>
      </c>
      <c r="AH632" s="39">
        <v>145.23609999999999</v>
      </c>
      <c r="AI632" s="39">
        <v>18.987400000000001</v>
      </c>
      <c r="AJ632" s="39">
        <v>7.6847000000000003</v>
      </c>
      <c r="AK632" s="39">
        <v>7.4424000000000001</v>
      </c>
      <c r="AL632" s="39">
        <v>18.764700000000001</v>
      </c>
      <c r="AM632" s="39">
        <v>222.8184</v>
      </c>
      <c r="AN632" s="39">
        <v>647.96929999999998</v>
      </c>
      <c r="AO632" s="39">
        <v>276.02229999999997</v>
      </c>
      <c r="AP632" s="39">
        <v>124.84610000000001</v>
      </c>
      <c r="AQ632" s="39">
        <v>177.40170000000001</v>
      </c>
      <c r="AR632" s="39">
        <v>31.284700000000001</v>
      </c>
      <c r="AS632" s="39">
        <v>65.819599999999994</v>
      </c>
      <c r="AT632" s="39">
        <v>26.2805</v>
      </c>
      <c r="AU632" s="39">
        <v>53.301000000000002</v>
      </c>
      <c r="AV632" s="39">
        <v>49.688899999999997</v>
      </c>
      <c r="AW632" s="39">
        <v>51.2742</v>
      </c>
      <c r="AX632" s="39">
        <v>8.9214000000000002</v>
      </c>
      <c r="AY632" s="39">
        <v>59.521700000000003</v>
      </c>
    </row>
    <row r="633" spans="1:51" x14ac:dyDescent="0.25">
      <c r="A633" s="43">
        <v>43314</v>
      </c>
      <c r="B633" s="39">
        <v>2935.4751999999999</v>
      </c>
      <c r="C633" s="39">
        <v>43.801099999999998</v>
      </c>
      <c r="D633" s="39">
        <v>30.5305</v>
      </c>
      <c r="E633" s="39">
        <v>265.07920000000001</v>
      </c>
      <c r="F633" s="39">
        <v>242.74379999999999</v>
      </c>
      <c r="G633" s="39">
        <v>35.743600000000001</v>
      </c>
      <c r="H633" s="39">
        <v>92.124799999999993</v>
      </c>
      <c r="I633" s="39">
        <v>30.788</v>
      </c>
      <c r="J633" s="39">
        <v>54.8705</v>
      </c>
      <c r="K633" s="39">
        <v>27.002199999999998</v>
      </c>
      <c r="L633" s="39">
        <v>509.61180000000002</v>
      </c>
      <c r="M633" s="39">
        <v>29.721299999999999</v>
      </c>
      <c r="N633" s="39">
        <v>30.476700000000001</v>
      </c>
      <c r="O633" s="39">
        <v>110.0809</v>
      </c>
      <c r="P633" s="39">
        <v>45.845300000000002</v>
      </c>
      <c r="Q633" s="39">
        <v>23.085599999999999</v>
      </c>
      <c r="R633" s="39">
        <v>75.727800000000002</v>
      </c>
      <c r="S633" s="39">
        <v>43.243400000000001</v>
      </c>
      <c r="T633" s="39">
        <v>28.952300000000001</v>
      </c>
      <c r="U633" s="39">
        <v>13.415100000000001</v>
      </c>
      <c r="V633" s="39">
        <v>45.790100000000002</v>
      </c>
      <c r="W633" s="39">
        <v>33.578099999999999</v>
      </c>
      <c r="X633" s="39">
        <v>106.3999</v>
      </c>
      <c r="Y633" s="39">
        <v>46.080199999999998</v>
      </c>
      <c r="Z633" s="39">
        <v>25.581800000000001</v>
      </c>
      <c r="AA633" s="39">
        <v>61.044699999999999</v>
      </c>
      <c r="AB633" s="39">
        <v>106.8066</v>
      </c>
      <c r="AC633" s="39">
        <v>87.236400000000003</v>
      </c>
      <c r="AD633" s="39">
        <v>17.9315</v>
      </c>
      <c r="AE633" s="39">
        <v>36.445900000000002</v>
      </c>
      <c r="AF633" s="39">
        <v>96.365799999999993</v>
      </c>
      <c r="AG633" s="39">
        <v>13.6937</v>
      </c>
      <c r="AH633" s="39">
        <v>142.30699999999999</v>
      </c>
      <c r="AI633" s="39">
        <v>18.805700000000002</v>
      </c>
      <c r="AJ633" s="39">
        <v>7.6691000000000003</v>
      </c>
      <c r="AK633" s="39">
        <v>7.5102000000000002</v>
      </c>
      <c r="AL633" s="39">
        <v>18.3979</v>
      </c>
      <c r="AM633" s="39">
        <v>213.5753</v>
      </c>
      <c r="AN633" s="39">
        <v>620.5231</v>
      </c>
      <c r="AO633" s="39">
        <v>267.1354</v>
      </c>
      <c r="AP633" s="39">
        <v>121.6634</v>
      </c>
      <c r="AQ633" s="39">
        <v>171.71889999999999</v>
      </c>
      <c r="AR633" s="39">
        <v>31.066400000000002</v>
      </c>
      <c r="AS633" s="39">
        <v>66.5274</v>
      </c>
      <c r="AT633" s="39">
        <v>26.334399999999999</v>
      </c>
      <c r="AU633" s="39">
        <v>51.650799999999997</v>
      </c>
      <c r="AV633" s="39">
        <v>48.5501</v>
      </c>
      <c r="AW633" s="39">
        <v>50.051499999999997</v>
      </c>
      <c r="AX633" s="39">
        <v>8.6267999999999994</v>
      </c>
      <c r="AY633" s="39">
        <v>56.896999999999998</v>
      </c>
    </row>
    <row r="634" spans="1:51" x14ac:dyDescent="0.25">
      <c r="A634" s="43">
        <v>43315</v>
      </c>
      <c r="B634" s="39">
        <v>2894.2851999999998</v>
      </c>
      <c r="C634" s="39">
        <v>42.5563</v>
      </c>
      <c r="D634" s="39">
        <v>30.478400000000001</v>
      </c>
      <c r="E634" s="39">
        <v>262.48039999999997</v>
      </c>
      <c r="F634" s="39">
        <v>240.34039999999999</v>
      </c>
      <c r="G634" s="39">
        <v>35.217500000000001</v>
      </c>
      <c r="H634" s="39">
        <v>90.141599999999997</v>
      </c>
      <c r="I634" s="39">
        <v>30.973099999999999</v>
      </c>
      <c r="J634" s="39">
        <v>51.676099999999998</v>
      </c>
      <c r="K634" s="39">
        <v>26.864799999999999</v>
      </c>
      <c r="L634" s="39">
        <v>472.95890000000003</v>
      </c>
      <c r="M634" s="39">
        <v>30.599799999999998</v>
      </c>
      <c r="N634" s="39">
        <v>30.259699999999999</v>
      </c>
      <c r="O634" s="39">
        <v>110.6528</v>
      </c>
      <c r="P634" s="39">
        <v>44.207900000000002</v>
      </c>
      <c r="Q634" s="39">
        <v>22.758199999999999</v>
      </c>
      <c r="R634" s="39">
        <v>74.1036</v>
      </c>
      <c r="S634" s="39">
        <v>43.243400000000001</v>
      </c>
      <c r="T634" s="39">
        <v>28.0305</v>
      </c>
      <c r="U634" s="39">
        <v>13.583299999999999</v>
      </c>
      <c r="V634" s="39">
        <v>44.787399999999998</v>
      </c>
      <c r="W634" s="39">
        <v>32.8979</v>
      </c>
      <c r="X634" s="39">
        <v>103.7007</v>
      </c>
      <c r="Y634" s="39">
        <v>45.115600000000001</v>
      </c>
      <c r="Z634" s="39">
        <v>25.1692</v>
      </c>
      <c r="AA634" s="39">
        <v>56.435699999999997</v>
      </c>
      <c r="AB634" s="39">
        <v>107.2834</v>
      </c>
      <c r="AC634" s="39">
        <v>84.516800000000003</v>
      </c>
      <c r="AD634" s="39">
        <v>17.592099999999999</v>
      </c>
      <c r="AE634" s="39">
        <v>35.615299999999998</v>
      </c>
      <c r="AF634" s="39">
        <v>93.203500000000005</v>
      </c>
      <c r="AG634" s="39">
        <v>13.2888</v>
      </c>
      <c r="AH634" s="39">
        <v>142.06290000000001</v>
      </c>
      <c r="AI634" s="39">
        <v>18.828399999999998</v>
      </c>
      <c r="AJ634" s="39">
        <v>7.8714000000000004</v>
      </c>
      <c r="AK634" s="39">
        <v>7.2558999999999996</v>
      </c>
      <c r="AL634" s="39">
        <v>18.5672</v>
      </c>
      <c r="AM634" s="39">
        <v>210.03540000000001</v>
      </c>
      <c r="AN634" s="39">
        <v>620.5231</v>
      </c>
      <c r="AO634" s="39">
        <v>255.78469999999999</v>
      </c>
      <c r="AP634" s="39">
        <v>119.63809999999999</v>
      </c>
      <c r="AQ634" s="39">
        <v>170.9777</v>
      </c>
      <c r="AR634" s="39">
        <v>31.2301</v>
      </c>
      <c r="AS634" s="39">
        <v>65.465800000000002</v>
      </c>
      <c r="AT634" s="39">
        <v>25.742000000000001</v>
      </c>
      <c r="AU634" s="39">
        <v>51.898299999999999</v>
      </c>
      <c r="AV634" s="39">
        <v>49.4818</v>
      </c>
      <c r="AW634" s="39">
        <v>50.866700000000002</v>
      </c>
      <c r="AX634" s="39">
        <v>8.6267999999999994</v>
      </c>
      <c r="AY634" s="39">
        <v>56.558300000000003</v>
      </c>
    </row>
    <row r="635" spans="1:51" x14ac:dyDescent="0.25">
      <c r="A635" s="43">
        <v>43318</v>
      </c>
      <c r="B635" s="39">
        <v>2864.0790999999999</v>
      </c>
      <c r="C635" s="39">
        <v>41.000300000000003</v>
      </c>
      <c r="D635" s="39">
        <v>30.165800000000001</v>
      </c>
      <c r="E635" s="39">
        <v>260.53129999999999</v>
      </c>
      <c r="F635" s="39">
        <v>235.87690000000001</v>
      </c>
      <c r="G635" s="39">
        <v>34.381999999999998</v>
      </c>
      <c r="H635" s="39">
        <v>88.203599999999994</v>
      </c>
      <c r="I635" s="39">
        <v>30.9114</v>
      </c>
      <c r="J635" s="39">
        <v>51.837899999999998</v>
      </c>
      <c r="K635" s="39">
        <v>26.383800000000001</v>
      </c>
      <c r="L635" s="39">
        <v>450.61439999999999</v>
      </c>
      <c r="M635" s="39">
        <v>30.746200000000002</v>
      </c>
      <c r="N635" s="39">
        <v>29.771699999999999</v>
      </c>
      <c r="O635" s="39">
        <v>105.5061</v>
      </c>
      <c r="P635" s="39">
        <v>43.337000000000003</v>
      </c>
      <c r="Q635" s="39">
        <v>22.851700000000001</v>
      </c>
      <c r="R635" s="39">
        <v>71.971900000000005</v>
      </c>
      <c r="S635" s="39">
        <v>41.912799999999997</v>
      </c>
      <c r="T635" s="39">
        <v>28.0778</v>
      </c>
      <c r="U635" s="39">
        <v>13.667400000000001</v>
      </c>
      <c r="V635" s="39">
        <v>42.781999999999996</v>
      </c>
      <c r="W635" s="39">
        <v>31.846599999999999</v>
      </c>
      <c r="X635" s="39">
        <v>100.4365</v>
      </c>
      <c r="Y635" s="39">
        <v>43.7057</v>
      </c>
      <c r="Z635" s="39">
        <v>24.756599999999999</v>
      </c>
      <c r="AA635" s="39">
        <v>50.796999999999997</v>
      </c>
      <c r="AB635" s="39">
        <v>105.694</v>
      </c>
      <c r="AC635" s="39">
        <v>82.006399999999999</v>
      </c>
      <c r="AD635" s="39">
        <v>17.233899999999998</v>
      </c>
      <c r="AE635" s="39">
        <v>33.530799999999999</v>
      </c>
      <c r="AF635" s="39">
        <v>90.790199999999999</v>
      </c>
      <c r="AG635" s="39">
        <v>13.0983</v>
      </c>
      <c r="AH635" s="39">
        <v>142.55109999999999</v>
      </c>
      <c r="AI635" s="39">
        <v>18.578600000000002</v>
      </c>
      <c r="AJ635" s="39">
        <v>7.6224999999999996</v>
      </c>
      <c r="AK635" s="39">
        <v>7.2558999999999996</v>
      </c>
      <c r="AL635" s="39">
        <v>18.369700000000002</v>
      </c>
      <c r="AM635" s="39">
        <v>206.69210000000001</v>
      </c>
      <c r="AN635" s="39">
        <v>616.54539999999997</v>
      </c>
      <c r="AO635" s="39">
        <v>258.2484</v>
      </c>
      <c r="AP635" s="39">
        <v>117.61279999999999</v>
      </c>
      <c r="AQ635" s="39">
        <v>167.2715</v>
      </c>
      <c r="AR635" s="39">
        <v>31.393899999999999</v>
      </c>
      <c r="AS635" s="39">
        <v>65.996600000000001</v>
      </c>
      <c r="AT635" s="39">
        <v>25.203499999999998</v>
      </c>
      <c r="AU635" s="39">
        <v>50.825699999999998</v>
      </c>
      <c r="AV635" s="39">
        <v>49.171300000000002</v>
      </c>
      <c r="AW635" s="39">
        <v>51.2742</v>
      </c>
      <c r="AX635" s="39">
        <v>8.5006000000000004</v>
      </c>
      <c r="AY635" s="39">
        <v>55.372900000000001</v>
      </c>
    </row>
    <row r="636" spans="1:51" x14ac:dyDescent="0.25">
      <c r="A636" s="43">
        <v>43319</v>
      </c>
      <c r="B636" s="39">
        <v>3001.3791999999999</v>
      </c>
      <c r="C636" s="39">
        <v>42.322899999999997</v>
      </c>
      <c r="D636" s="39">
        <v>31.1557</v>
      </c>
      <c r="E636" s="39">
        <v>270.27690000000001</v>
      </c>
      <c r="F636" s="39">
        <v>243.43049999999999</v>
      </c>
      <c r="G636" s="39">
        <v>34.908099999999997</v>
      </c>
      <c r="H636" s="39">
        <v>90.096599999999995</v>
      </c>
      <c r="I636" s="39">
        <v>31.158200000000001</v>
      </c>
      <c r="J636" s="39">
        <v>54.061799999999998</v>
      </c>
      <c r="K636" s="39">
        <v>27.173999999999999</v>
      </c>
      <c r="L636" s="39">
        <v>462.96269999999998</v>
      </c>
      <c r="M636" s="39">
        <v>31.697900000000001</v>
      </c>
      <c r="N636" s="39">
        <v>30.368200000000002</v>
      </c>
      <c r="O636" s="39">
        <v>105.6491</v>
      </c>
      <c r="P636" s="39">
        <v>44.800199999999997</v>
      </c>
      <c r="Q636" s="39">
        <v>23.5885</v>
      </c>
      <c r="R636" s="39">
        <v>74.306600000000003</v>
      </c>
      <c r="S636" s="39">
        <v>45.619399999999999</v>
      </c>
      <c r="T636" s="39">
        <v>30.583100000000002</v>
      </c>
      <c r="U636" s="39">
        <v>14.0459</v>
      </c>
      <c r="V636" s="39">
        <v>43.701099999999997</v>
      </c>
      <c r="W636" s="39">
        <v>32.588700000000003</v>
      </c>
      <c r="X636" s="39">
        <v>102.3197</v>
      </c>
      <c r="Y636" s="39">
        <v>45.264000000000003</v>
      </c>
      <c r="Z636" s="39">
        <v>25.444299999999998</v>
      </c>
      <c r="AA636" s="39">
        <v>52.071899999999999</v>
      </c>
      <c r="AB636" s="39">
        <v>108.2371</v>
      </c>
      <c r="AC636" s="39">
        <v>83.261600000000001</v>
      </c>
      <c r="AD636" s="39">
        <v>17.705300000000001</v>
      </c>
      <c r="AE636" s="39">
        <v>34.605600000000003</v>
      </c>
      <c r="AF636" s="39">
        <v>97.364400000000003</v>
      </c>
      <c r="AG636" s="39">
        <v>13.4794</v>
      </c>
      <c r="AH636" s="39">
        <v>145.7243</v>
      </c>
      <c r="AI636" s="39">
        <v>19.441600000000001</v>
      </c>
      <c r="AJ636" s="39">
        <v>7.6691000000000003</v>
      </c>
      <c r="AK636" s="39">
        <v>7.2558999999999996</v>
      </c>
      <c r="AL636" s="39">
        <v>19.159800000000001</v>
      </c>
      <c r="AM636" s="39">
        <v>216.52520000000001</v>
      </c>
      <c r="AN636" s="39">
        <v>631.66070000000002</v>
      </c>
      <c r="AO636" s="39">
        <v>264.14370000000002</v>
      </c>
      <c r="AP636" s="39">
        <v>120.3614</v>
      </c>
      <c r="AQ636" s="39">
        <v>170.48349999999999</v>
      </c>
      <c r="AR636" s="39">
        <v>32.3767</v>
      </c>
      <c r="AS636" s="39">
        <v>68.119799999999998</v>
      </c>
      <c r="AT636" s="39">
        <v>26.2805</v>
      </c>
      <c r="AU636" s="39">
        <v>52.228299999999997</v>
      </c>
      <c r="AV636" s="39">
        <v>50.206400000000002</v>
      </c>
      <c r="AW636" s="39">
        <v>52.741599999999998</v>
      </c>
      <c r="AX636" s="39">
        <v>8.7530999999999999</v>
      </c>
      <c r="AY636" s="39">
        <v>57.320300000000003</v>
      </c>
    </row>
    <row r="637" spans="1:51" x14ac:dyDescent="0.25">
      <c r="A637" s="43">
        <v>43320</v>
      </c>
      <c r="B637" s="39">
        <v>2951.9512</v>
      </c>
      <c r="C637" s="39">
        <v>41.311500000000002</v>
      </c>
      <c r="D637" s="39">
        <v>31.051500000000001</v>
      </c>
      <c r="E637" s="39">
        <v>268.32780000000002</v>
      </c>
      <c r="F637" s="39">
        <v>242.05709999999999</v>
      </c>
      <c r="G637" s="39">
        <v>34.443899999999999</v>
      </c>
      <c r="H637" s="39">
        <v>88.789500000000004</v>
      </c>
      <c r="I637" s="39">
        <v>30.726299999999998</v>
      </c>
      <c r="J637" s="39">
        <v>56.204900000000002</v>
      </c>
      <c r="K637" s="39">
        <v>26.864799999999999</v>
      </c>
      <c r="L637" s="39">
        <v>456.88659999999999</v>
      </c>
      <c r="M637" s="39">
        <v>31.551500000000001</v>
      </c>
      <c r="N637" s="39">
        <v>29.9344</v>
      </c>
      <c r="O637" s="39">
        <v>105.6491</v>
      </c>
      <c r="P637" s="39">
        <v>44.486600000000003</v>
      </c>
      <c r="Q637" s="39">
        <v>23.319500000000001</v>
      </c>
      <c r="R637" s="39">
        <v>73.697599999999994</v>
      </c>
      <c r="S637" s="39">
        <v>44.573999999999998</v>
      </c>
      <c r="T637" s="39">
        <v>31.292100000000001</v>
      </c>
      <c r="U637" s="39">
        <v>14.2562</v>
      </c>
      <c r="V637" s="39">
        <v>44.286099999999998</v>
      </c>
      <c r="W637" s="39">
        <v>32.0321</v>
      </c>
      <c r="X637" s="39">
        <v>101.6292</v>
      </c>
      <c r="Y637" s="39">
        <v>40.886000000000003</v>
      </c>
      <c r="Z637" s="39">
        <v>25.306699999999999</v>
      </c>
      <c r="AA637" s="39">
        <v>54.964700000000001</v>
      </c>
      <c r="AB637" s="39">
        <v>106.2503</v>
      </c>
      <c r="AC637" s="39">
        <v>78.157200000000003</v>
      </c>
      <c r="AD637" s="39">
        <v>17.3093</v>
      </c>
      <c r="AE637" s="39">
        <v>33.156300000000002</v>
      </c>
      <c r="AF637" s="39">
        <v>92.953900000000004</v>
      </c>
      <c r="AG637" s="39">
        <v>13.265000000000001</v>
      </c>
      <c r="AH637" s="39">
        <v>144.25970000000001</v>
      </c>
      <c r="AI637" s="39">
        <v>19.668800000000001</v>
      </c>
      <c r="AJ637" s="39">
        <v>7.6379999999999999</v>
      </c>
      <c r="AK637" s="39">
        <v>7.0525000000000002</v>
      </c>
      <c r="AL637" s="39">
        <v>18.990500000000001</v>
      </c>
      <c r="AM637" s="39">
        <v>210.62530000000001</v>
      </c>
      <c r="AN637" s="39">
        <v>615.74990000000003</v>
      </c>
      <c r="AO637" s="39">
        <v>255.52080000000001</v>
      </c>
      <c r="AP637" s="39">
        <v>119.63809999999999</v>
      </c>
      <c r="AQ637" s="39">
        <v>169.49520000000001</v>
      </c>
      <c r="AR637" s="39">
        <v>31.5031</v>
      </c>
      <c r="AS637" s="39">
        <v>67.235100000000003</v>
      </c>
      <c r="AT637" s="39">
        <v>25.7959</v>
      </c>
      <c r="AU637" s="39">
        <v>51.568300000000001</v>
      </c>
      <c r="AV637" s="39">
        <v>48.653700000000001</v>
      </c>
      <c r="AW637" s="39">
        <v>52.252499999999998</v>
      </c>
      <c r="AX637" s="39">
        <v>8.7951999999999995</v>
      </c>
      <c r="AY637" s="39">
        <v>57.489600000000003</v>
      </c>
    </row>
    <row r="638" spans="1:51" x14ac:dyDescent="0.25">
      <c r="A638" s="43">
        <v>43321</v>
      </c>
      <c r="B638" s="39">
        <v>3086.5052000000001</v>
      </c>
      <c r="C638" s="39">
        <v>41.856099999999998</v>
      </c>
      <c r="D638" s="39">
        <v>31.6767</v>
      </c>
      <c r="E638" s="39">
        <v>270.92660000000001</v>
      </c>
      <c r="F638" s="39">
        <v>246.8639</v>
      </c>
      <c r="G638" s="39">
        <v>34.877099999999999</v>
      </c>
      <c r="H638" s="39">
        <v>90.502200000000002</v>
      </c>
      <c r="I638" s="39">
        <v>31.405000000000001</v>
      </c>
      <c r="J638" s="39">
        <v>56.932699999999997</v>
      </c>
      <c r="K638" s="39">
        <v>27.139600000000002</v>
      </c>
      <c r="L638" s="39">
        <v>468.45080000000002</v>
      </c>
      <c r="M638" s="39">
        <v>31.771100000000001</v>
      </c>
      <c r="N638" s="39">
        <v>30.368200000000002</v>
      </c>
      <c r="O638" s="39">
        <v>107.9365</v>
      </c>
      <c r="P638" s="39">
        <v>45.671100000000003</v>
      </c>
      <c r="Q638" s="39">
        <v>23.4832</v>
      </c>
      <c r="R638" s="39">
        <v>75.829300000000003</v>
      </c>
      <c r="S638" s="39">
        <v>45.5244</v>
      </c>
      <c r="T638" s="39">
        <v>31.764800000000001</v>
      </c>
      <c r="U638" s="39">
        <v>14.3192</v>
      </c>
      <c r="V638" s="39">
        <v>44.453200000000002</v>
      </c>
      <c r="W638" s="39">
        <v>32.835999999999999</v>
      </c>
      <c r="X638" s="39">
        <v>104.95610000000001</v>
      </c>
      <c r="Y638" s="39">
        <v>41.590899999999998</v>
      </c>
      <c r="Z638" s="39">
        <v>25.7881</v>
      </c>
      <c r="AA638" s="39">
        <v>58.838299999999997</v>
      </c>
      <c r="AB638" s="39">
        <v>110.8595</v>
      </c>
      <c r="AC638" s="39">
        <v>80.500200000000007</v>
      </c>
      <c r="AD638" s="39">
        <v>17.592099999999999</v>
      </c>
      <c r="AE638" s="39">
        <v>34.459099999999999</v>
      </c>
      <c r="AF638" s="39">
        <v>95.034300000000002</v>
      </c>
      <c r="AG638" s="39">
        <v>13.5984</v>
      </c>
      <c r="AH638" s="39">
        <v>145.7243</v>
      </c>
      <c r="AI638" s="39">
        <v>19.691500000000001</v>
      </c>
      <c r="AJ638" s="39">
        <v>7.6379999999999999</v>
      </c>
      <c r="AK638" s="39">
        <v>7.1032999999999999</v>
      </c>
      <c r="AL638" s="39">
        <v>18.934000000000001</v>
      </c>
      <c r="AM638" s="39">
        <v>226.7517</v>
      </c>
      <c r="AN638" s="39">
        <v>632.05849999999998</v>
      </c>
      <c r="AO638" s="39">
        <v>263.96780000000001</v>
      </c>
      <c r="AP638" s="39">
        <v>121.8081</v>
      </c>
      <c r="AQ638" s="39">
        <v>171.22479999999999</v>
      </c>
      <c r="AR638" s="39">
        <v>32.185600000000001</v>
      </c>
      <c r="AS638" s="39">
        <v>68.650599999999997</v>
      </c>
      <c r="AT638" s="39">
        <v>26.172799999999999</v>
      </c>
      <c r="AU638" s="39">
        <v>52.805900000000001</v>
      </c>
      <c r="AV638" s="39">
        <v>49.688899999999997</v>
      </c>
      <c r="AW638" s="39">
        <v>52.497</v>
      </c>
      <c r="AX638" s="39">
        <v>8.8793000000000006</v>
      </c>
      <c r="AY638" s="39">
        <v>58.590299999999999</v>
      </c>
    </row>
    <row r="639" spans="1:51" x14ac:dyDescent="0.25">
      <c r="A639" s="43">
        <v>43322</v>
      </c>
      <c r="B639" s="39">
        <v>3182.6152999999999</v>
      </c>
      <c r="C639" s="39">
        <v>42.5563</v>
      </c>
      <c r="D639" s="39">
        <v>32.093499999999999</v>
      </c>
      <c r="E639" s="39">
        <v>270.92660000000001</v>
      </c>
      <c r="F639" s="39">
        <v>249.61070000000001</v>
      </c>
      <c r="G639" s="39">
        <v>34.877099999999999</v>
      </c>
      <c r="H639" s="39">
        <v>90.367000000000004</v>
      </c>
      <c r="I639" s="39">
        <v>31.281600000000001</v>
      </c>
      <c r="J639" s="39">
        <v>56.973199999999999</v>
      </c>
      <c r="K639" s="39">
        <v>27.1053</v>
      </c>
      <c r="L639" s="39">
        <v>473.93900000000002</v>
      </c>
      <c r="M639" s="39">
        <v>31.331800000000001</v>
      </c>
      <c r="N639" s="39">
        <v>31.3443</v>
      </c>
      <c r="O639" s="39">
        <v>108.07940000000001</v>
      </c>
      <c r="P639" s="39">
        <v>45.810400000000001</v>
      </c>
      <c r="Q639" s="39">
        <v>23.366299999999999</v>
      </c>
      <c r="R639" s="39">
        <v>77.250500000000002</v>
      </c>
      <c r="S639" s="39">
        <v>45.5244</v>
      </c>
      <c r="T639" s="39">
        <v>32.001100000000001</v>
      </c>
      <c r="U639" s="39">
        <v>14.087899999999999</v>
      </c>
      <c r="V639" s="39">
        <v>44.118899999999996</v>
      </c>
      <c r="W639" s="39">
        <v>33.268900000000002</v>
      </c>
      <c r="X639" s="39">
        <v>111.54730000000001</v>
      </c>
      <c r="Y639" s="39">
        <v>42.704000000000001</v>
      </c>
      <c r="Z639" s="39">
        <v>25.925699999999999</v>
      </c>
      <c r="AA639" s="39">
        <v>57.269199999999998</v>
      </c>
      <c r="AB639" s="39">
        <v>111.0185</v>
      </c>
      <c r="AC639" s="39">
        <v>83.972899999999996</v>
      </c>
      <c r="AD639" s="39">
        <v>17.629899999999999</v>
      </c>
      <c r="AE639" s="39">
        <v>34.361400000000003</v>
      </c>
      <c r="AF639" s="39">
        <v>94.618200000000002</v>
      </c>
      <c r="AG639" s="39">
        <v>13.6937</v>
      </c>
      <c r="AH639" s="39">
        <v>145.4802</v>
      </c>
      <c r="AI639" s="39">
        <v>19.509799999999998</v>
      </c>
      <c r="AJ639" s="39">
        <v>7.2336</v>
      </c>
      <c r="AK639" s="39">
        <v>6.6456</v>
      </c>
      <c r="AL639" s="39">
        <v>18.708300000000001</v>
      </c>
      <c r="AM639" s="39">
        <v>230.0949</v>
      </c>
      <c r="AN639" s="39">
        <v>634.44510000000002</v>
      </c>
      <c r="AO639" s="39">
        <v>263.87979999999999</v>
      </c>
      <c r="AP639" s="39">
        <v>123.5441</v>
      </c>
      <c r="AQ639" s="39">
        <v>171.96600000000001</v>
      </c>
      <c r="AR639" s="39">
        <v>31.939900000000002</v>
      </c>
      <c r="AS639" s="39">
        <v>68.296700000000001</v>
      </c>
      <c r="AT639" s="39">
        <v>25.849699999999999</v>
      </c>
      <c r="AU639" s="39">
        <v>53.878500000000003</v>
      </c>
      <c r="AV639" s="39">
        <v>49.378300000000003</v>
      </c>
      <c r="AW639" s="39">
        <v>51.763399999999997</v>
      </c>
      <c r="AX639" s="39">
        <v>8.9003999999999994</v>
      </c>
      <c r="AY639" s="39">
        <v>58.674999999999997</v>
      </c>
    </row>
    <row r="640" spans="1:51" x14ac:dyDescent="0.25">
      <c r="A640" s="43">
        <v>43325</v>
      </c>
      <c r="B640" s="39">
        <v>3163.3933000000002</v>
      </c>
      <c r="C640" s="39">
        <v>41.622700000000002</v>
      </c>
      <c r="D640" s="39">
        <v>31.468299999999999</v>
      </c>
      <c r="E640" s="39">
        <v>271.5763</v>
      </c>
      <c r="F640" s="39">
        <v>246.5206</v>
      </c>
      <c r="G640" s="39">
        <v>34.939</v>
      </c>
      <c r="H640" s="39">
        <v>90.141599999999997</v>
      </c>
      <c r="I640" s="39">
        <v>31.528400000000001</v>
      </c>
      <c r="J640" s="39">
        <v>56.4071</v>
      </c>
      <c r="K640" s="39">
        <v>27.002199999999998</v>
      </c>
      <c r="L640" s="39">
        <v>470.41090000000003</v>
      </c>
      <c r="M640" s="39">
        <v>31.258600000000001</v>
      </c>
      <c r="N640" s="39">
        <v>31.235900000000001</v>
      </c>
      <c r="O640" s="39">
        <v>107.6506</v>
      </c>
      <c r="P640" s="39">
        <v>46.124000000000002</v>
      </c>
      <c r="Q640" s="39">
        <v>24.4422</v>
      </c>
      <c r="R640" s="39">
        <v>76.539900000000003</v>
      </c>
      <c r="S640" s="39">
        <v>43.623600000000003</v>
      </c>
      <c r="T640" s="39">
        <v>32.119300000000003</v>
      </c>
      <c r="U640" s="39">
        <v>13.835599999999999</v>
      </c>
      <c r="V640" s="39">
        <v>43.116199999999999</v>
      </c>
      <c r="W640" s="39">
        <v>34.320099999999996</v>
      </c>
      <c r="X640" s="39">
        <v>111.35890000000001</v>
      </c>
      <c r="Y640" s="39">
        <v>43.1492</v>
      </c>
      <c r="Z640" s="39">
        <v>25.581800000000001</v>
      </c>
      <c r="AA640" s="39">
        <v>58.0047</v>
      </c>
      <c r="AB640" s="39">
        <v>112.7668</v>
      </c>
      <c r="AC640" s="39">
        <v>85.0608</v>
      </c>
      <c r="AD640" s="39">
        <v>17.7241</v>
      </c>
      <c r="AE640" s="39">
        <v>34.963900000000002</v>
      </c>
      <c r="AF640" s="39">
        <v>95.533600000000007</v>
      </c>
      <c r="AG640" s="39">
        <v>15.074999999999999</v>
      </c>
      <c r="AH640" s="39">
        <v>143.7715</v>
      </c>
      <c r="AI640" s="39">
        <v>19.782299999999999</v>
      </c>
      <c r="AJ640" s="39">
        <v>7.1402000000000001</v>
      </c>
      <c r="AK640" s="39">
        <v>6.7304000000000004</v>
      </c>
      <c r="AL640" s="39">
        <v>18.6236</v>
      </c>
      <c r="AM640" s="39">
        <v>225.57169999999999</v>
      </c>
      <c r="AN640" s="39">
        <v>634.44510000000002</v>
      </c>
      <c r="AO640" s="39">
        <v>260.62419999999997</v>
      </c>
      <c r="AP640" s="39">
        <v>123.1101</v>
      </c>
      <c r="AQ640" s="39">
        <v>171.22479999999999</v>
      </c>
      <c r="AR640" s="39">
        <v>31.967199999999998</v>
      </c>
      <c r="AS640" s="39">
        <v>67.942899999999995</v>
      </c>
      <c r="AT640" s="39">
        <v>26.7652</v>
      </c>
      <c r="AU640" s="39">
        <v>53.301000000000002</v>
      </c>
      <c r="AV640" s="39">
        <v>48.964199999999998</v>
      </c>
      <c r="AW640" s="39">
        <v>51.926400000000001</v>
      </c>
      <c r="AX640" s="39">
        <v>8.8162000000000003</v>
      </c>
      <c r="AY640" s="39">
        <v>58.505699999999997</v>
      </c>
    </row>
    <row r="641" spans="1:51" x14ac:dyDescent="0.25">
      <c r="A641" s="43">
        <v>43326</v>
      </c>
      <c r="B641" s="39">
        <v>3064.5372000000002</v>
      </c>
      <c r="C641" s="39">
        <v>41.467100000000002</v>
      </c>
      <c r="D641" s="39">
        <v>32.093499999999999</v>
      </c>
      <c r="E641" s="39">
        <v>270.92660000000001</v>
      </c>
      <c r="F641" s="39">
        <v>246.5206</v>
      </c>
      <c r="G641" s="39">
        <v>34.846200000000003</v>
      </c>
      <c r="H641" s="39">
        <v>89.600800000000007</v>
      </c>
      <c r="I641" s="39">
        <v>31.528400000000001</v>
      </c>
      <c r="J641" s="39">
        <v>56.730499999999999</v>
      </c>
      <c r="K641" s="39">
        <v>27.1053</v>
      </c>
      <c r="L641" s="39">
        <v>470.6069</v>
      </c>
      <c r="M641" s="39">
        <v>31.331800000000001</v>
      </c>
      <c r="N641" s="39">
        <v>30.910499999999999</v>
      </c>
      <c r="O641" s="39">
        <v>106.9357</v>
      </c>
      <c r="P641" s="39">
        <v>46.054299999999998</v>
      </c>
      <c r="Q641" s="39">
        <v>23.810700000000001</v>
      </c>
      <c r="R641" s="39">
        <v>76.235399999999998</v>
      </c>
      <c r="S641" s="39">
        <v>44.383899999999997</v>
      </c>
      <c r="T641" s="39">
        <v>32.686500000000002</v>
      </c>
      <c r="U641" s="39">
        <v>13.730499999999999</v>
      </c>
      <c r="V641" s="39">
        <v>44.871000000000002</v>
      </c>
      <c r="W641" s="39">
        <v>37.783099999999997</v>
      </c>
      <c r="X641" s="39">
        <v>111.1079</v>
      </c>
      <c r="Y641" s="39">
        <v>43.408900000000003</v>
      </c>
      <c r="Z641" s="39">
        <v>25.444299999999998</v>
      </c>
      <c r="AA641" s="39">
        <v>57.661499999999997</v>
      </c>
      <c r="AB641" s="39">
        <v>111.4158</v>
      </c>
      <c r="AC641" s="39">
        <v>84.935199999999995</v>
      </c>
      <c r="AD641" s="39">
        <v>17.6676</v>
      </c>
      <c r="AE641" s="39">
        <v>34.442799999999998</v>
      </c>
      <c r="AF641" s="39">
        <v>96.948300000000003</v>
      </c>
      <c r="AG641" s="39">
        <v>14.884399999999999</v>
      </c>
      <c r="AH641" s="39">
        <v>143.03919999999999</v>
      </c>
      <c r="AI641" s="39">
        <v>19.214500000000001</v>
      </c>
      <c r="AJ641" s="39">
        <v>7.2024999999999997</v>
      </c>
      <c r="AK641" s="39">
        <v>6.6795</v>
      </c>
      <c r="AL641" s="39">
        <v>18.708300000000001</v>
      </c>
      <c r="AM641" s="39">
        <v>217.5085</v>
      </c>
      <c r="AN641" s="39">
        <v>632.85400000000004</v>
      </c>
      <c r="AO641" s="39">
        <v>262.99990000000003</v>
      </c>
      <c r="AP641" s="39">
        <v>121.6634</v>
      </c>
      <c r="AQ641" s="39">
        <v>171.22479999999999</v>
      </c>
      <c r="AR641" s="39">
        <v>32.185600000000001</v>
      </c>
      <c r="AS641" s="39">
        <v>67.412099999999995</v>
      </c>
      <c r="AT641" s="39">
        <v>26.334399999999999</v>
      </c>
      <c r="AU641" s="39">
        <v>54.621099999999998</v>
      </c>
      <c r="AV641" s="39">
        <v>49.171300000000002</v>
      </c>
      <c r="AW641" s="39">
        <v>52.170900000000003</v>
      </c>
      <c r="AX641" s="39">
        <v>8.8162000000000003</v>
      </c>
      <c r="AY641" s="39">
        <v>58.082299999999996</v>
      </c>
    </row>
    <row r="642" spans="1:51" x14ac:dyDescent="0.25">
      <c r="A642" s="43">
        <v>43327</v>
      </c>
      <c r="B642" s="39">
        <v>3061.7912000000001</v>
      </c>
      <c r="C642" s="39">
        <v>40.144500000000001</v>
      </c>
      <c r="D642" s="39">
        <v>31.4162</v>
      </c>
      <c r="E642" s="39">
        <v>267.67809999999997</v>
      </c>
      <c r="F642" s="39">
        <v>241.71379999999999</v>
      </c>
      <c r="G642" s="39">
        <v>34.381999999999998</v>
      </c>
      <c r="H642" s="39">
        <v>87.212000000000003</v>
      </c>
      <c r="I642" s="39">
        <v>30.6646</v>
      </c>
      <c r="J642" s="39">
        <v>54.264000000000003</v>
      </c>
      <c r="K642" s="39">
        <v>26.5899</v>
      </c>
      <c r="L642" s="39">
        <v>488.05130000000003</v>
      </c>
      <c r="M642" s="39">
        <v>30.526599999999998</v>
      </c>
      <c r="N642" s="39">
        <v>30.639399999999998</v>
      </c>
      <c r="O642" s="39">
        <v>102.9328</v>
      </c>
      <c r="P642" s="39">
        <v>45.531700000000001</v>
      </c>
      <c r="Q642" s="39">
        <v>23.249300000000002</v>
      </c>
      <c r="R642" s="39">
        <v>75.930800000000005</v>
      </c>
      <c r="S642" s="39">
        <v>42.7682</v>
      </c>
      <c r="T642" s="39">
        <v>31.788399999999999</v>
      </c>
      <c r="U642" s="39">
        <v>13.4992</v>
      </c>
      <c r="V642" s="39">
        <v>44.286099999999998</v>
      </c>
      <c r="W642" s="39">
        <v>35.124000000000002</v>
      </c>
      <c r="X642" s="39">
        <v>109.413</v>
      </c>
      <c r="Y642" s="39">
        <v>41.034399999999998</v>
      </c>
      <c r="Z642" s="39">
        <v>25.031700000000001</v>
      </c>
      <c r="AA642" s="39">
        <v>56.975000000000001</v>
      </c>
      <c r="AB642" s="39">
        <v>109.5086</v>
      </c>
      <c r="AC642" s="39">
        <v>82.257499999999993</v>
      </c>
      <c r="AD642" s="39">
        <v>17.478999999999999</v>
      </c>
      <c r="AE642" s="39">
        <v>32.602600000000002</v>
      </c>
      <c r="AF642" s="39">
        <v>93.286699999999996</v>
      </c>
      <c r="AG642" s="39">
        <v>14.598699999999999</v>
      </c>
      <c r="AH642" s="39">
        <v>141.0865</v>
      </c>
      <c r="AI642" s="39">
        <v>18.6921</v>
      </c>
      <c r="AJ642" s="39">
        <v>7.1090999999999998</v>
      </c>
      <c r="AK642" s="39">
        <v>6.51</v>
      </c>
      <c r="AL642" s="39">
        <v>18.313199999999998</v>
      </c>
      <c r="AM642" s="39">
        <v>213.96860000000001</v>
      </c>
      <c r="AN642" s="39">
        <v>606.99890000000005</v>
      </c>
      <c r="AO642" s="39">
        <v>256.66460000000001</v>
      </c>
      <c r="AP642" s="39">
        <v>118.6254</v>
      </c>
      <c r="AQ642" s="39">
        <v>169.00110000000001</v>
      </c>
      <c r="AR642" s="39">
        <v>30.875299999999999</v>
      </c>
      <c r="AS642" s="39">
        <v>66.881200000000007</v>
      </c>
      <c r="AT642" s="39">
        <v>25.688199999999998</v>
      </c>
      <c r="AU642" s="39">
        <v>53.301000000000002</v>
      </c>
      <c r="AV642" s="39">
        <v>48.653700000000001</v>
      </c>
      <c r="AW642" s="39">
        <v>50.540599999999998</v>
      </c>
      <c r="AX642" s="39">
        <v>8.6058000000000003</v>
      </c>
      <c r="AY642" s="39">
        <v>57.151000000000003</v>
      </c>
    </row>
    <row r="643" spans="1:51" x14ac:dyDescent="0.25">
      <c r="A643" s="43">
        <v>43328</v>
      </c>
      <c r="B643" s="39">
        <v>3119.4571999999998</v>
      </c>
      <c r="C643" s="39">
        <v>39.599899999999998</v>
      </c>
      <c r="D643" s="39">
        <v>30.999400000000001</v>
      </c>
      <c r="E643" s="39">
        <v>266.37869999999998</v>
      </c>
      <c r="F643" s="39">
        <v>241.02709999999999</v>
      </c>
      <c r="G643" s="39">
        <v>34.041600000000003</v>
      </c>
      <c r="H643" s="39">
        <v>87.121899999999997</v>
      </c>
      <c r="I643" s="39">
        <v>30.6646</v>
      </c>
      <c r="J643" s="39">
        <v>52.848799999999997</v>
      </c>
      <c r="K643" s="39">
        <v>26.5212</v>
      </c>
      <c r="L643" s="39">
        <v>439.24619999999999</v>
      </c>
      <c r="M643" s="39">
        <v>30.160599999999999</v>
      </c>
      <c r="N643" s="39">
        <v>30.802</v>
      </c>
      <c r="O643" s="39">
        <v>104.93429999999999</v>
      </c>
      <c r="P643" s="39">
        <v>44.974299999999999</v>
      </c>
      <c r="Q643" s="39">
        <v>23.109000000000002</v>
      </c>
      <c r="R643" s="39">
        <v>79.179199999999994</v>
      </c>
      <c r="S643" s="39">
        <v>44.098799999999997</v>
      </c>
      <c r="T643" s="39">
        <v>32.568399999999997</v>
      </c>
      <c r="U643" s="39">
        <v>13.372999999999999</v>
      </c>
      <c r="V643" s="39">
        <v>45.205199999999998</v>
      </c>
      <c r="W643" s="39">
        <v>35.124000000000002</v>
      </c>
      <c r="X643" s="39">
        <v>112.73990000000001</v>
      </c>
      <c r="Y643" s="39">
        <v>41.108600000000003</v>
      </c>
      <c r="Z643" s="39">
        <v>24.5503</v>
      </c>
      <c r="AA643" s="39">
        <v>53.837000000000003</v>
      </c>
      <c r="AB643" s="39">
        <v>107.83969999999999</v>
      </c>
      <c r="AC643" s="39">
        <v>80.918599999999998</v>
      </c>
      <c r="AD643" s="39">
        <v>17.196200000000001</v>
      </c>
      <c r="AE643" s="39">
        <v>32.57</v>
      </c>
      <c r="AF643" s="39">
        <v>91.705600000000004</v>
      </c>
      <c r="AG643" s="39">
        <v>14.527200000000001</v>
      </c>
      <c r="AH643" s="39">
        <v>142.06290000000001</v>
      </c>
      <c r="AI643" s="39">
        <v>18.351400000000002</v>
      </c>
      <c r="AJ643" s="39">
        <v>7.0468999999999999</v>
      </c>
      <c r="AK643" s="39">
        <v>6.4421999999999997</v>
      </c>
      <c r="AL643" s="39">
        <v>18.031099999999999</v>
      </c>
      <c r="AM643" s="39">
        <v>216.52520000000001</v>
      </c>
      <c r="AN643" s="39">
        <v>614.95429999999999</v>
      </c>
      <c r="AO643" s="39">
        <v>249.36150000000001</v>
      </c>
      <c r="AP643" s="39">
        <v>117.0341</v>
      </c>
      <c r="AQ643" s="39">
        <v>168.75399999999999</v>
      </c>
      <c r="AR643" s="39">
        <v>30.738800000000001</v>
      </c>
      <c r="AS643" s="39">
        <v>65.996600000000001</v>
      </c>
      <c r="AT643" s="39">
        <v>25.203499999999998</v>
      </c>
      <c r="AU643" s="39">
        <v>52.805900000000001</v>
      </c>
      <c r="AV643" s="39">
        <v>48.032600000000002</v>
      </c>
      <c r="AW643" s="39">
        <v>50.295999999999999</v>
      </c>
      <c r="AX643" s="39">
        <v>8.5006000000000004</v>
      </c>
      <c r="AY643" s="39">
        <v>57.489600000000003</v>
      </c>
    </row>
    <row r="644" spans="1:51" x14ac:dyDescent="0.25">
      <c r="A644" s="43">
        <v>43329</v>
      </c>
      <c r="B644" s="39">
        <v>3115.3382000000001</v>
      </c>
      <c r="C644" s="39">
        <v>38.899700000000003</v>
      </c>
      <c r="D644" s="39">
        <v>30.634699999999999</v>
      </c>
      <c r="E644" s="39">
        <v>263.77980000000002</v>
      </c>
      <c r="F644" s="39">
        <v>237.93700000000001</v>
      </c>
      <c r="G644" s="39">
        <v>33.144100000000002</v>
      </c>
      <c r="H644" s="39">
        <v>85.634600000000006</v>
      </c>
      <c r="I644" s="39">
        <v>30.788</v>
      </c>
      <c r="J644" s="39">
        <v>51.352699999999999</v>
      </c>
      <c r="K644" s="39">
        <v>26.6587</v>
      </c>
      <c r="L644" s="39">
        <v>442.18619999999999</v>
      </c>
      <c r="M644" s="39">
        <v>30.306999999999999</v>
      </c>
      <c r="N644" s="39">
        <v>30.368200000000002</v>
      </c>
      <c r="O644" s="39">
        <v>105.0772</v>
      </c>
      <c r="P644" s="39">
        <v>45.4621</v>
      </c>
      <c r="Q644" s="39">
        <v>23.436499999999999</v>
      </c>
      <c r="R644" s="39">
        <v>79.483699999999999</v>
      </c>
      <c r="S644" s="39">
        <v>42.578099999999999</v>
      </c>
      <c r="T644" s="39">
        <v>32.048400000000001</v>
      </c>
      <c r="U644" s="39">
        <v>13.162800000000001</v>
      </c>
      <c r="V644" s="39">
        <v>45.873699999999999</v>
      </c>
      <c r="W644" s="39">
        <v>33.392600000000002</v>
      </c>
      <c r="X644" s="39">
        <v>110.3546</v>
      </c>
      <c r="Y644" s="39">
        <v>39.698799999999999</v>
      </c>
      <c r="Z644" s="39">
        <v>24.068899999999999</v>
      </c>
      <c r="AA644" s="39">
        <v>54.768599999999999</v>
      </c>
      <c r="AB644" s="39">
        <v>106.48869999999999</v>
      </c>
      <c r="AC644" s="39">
        <v>80.751199999999997</v>
      </c>
      <c r="AD644" s="39">
        <v>17.101900000000001</v>
      </c>
      <c r="AE644" s="39">
        <v>31.430099999999999</v>
      </c>
      <c r="AF644" s="39">
        <v>91.206299999999999</v>
      </c>
      <c r="AG644" s="39">
        <v>14.217599999999999</v>
      </c>
      <c r="AH644" s="39">
        <v>141.57470000000001</v>
      </c>
      <c r="AI644" s="39">
        <v>18.396899999999999</v>
      </c>
      <c r="AJ644" s="39">
        <v>7.0468999999999999</v>
      </c>
      <c r="AK644" s="39">
        <v>6.4252000000000002</v>
      </c>
      <c r="AL644" s="39">
        <v>17.861799999999999</v>
      </c>
      <c r="AM644" s="39">
        <v>215.34520000000001</v>
      </c>
      <c r="AN644" s="39">
        <v>610.18110000000001</v>
      </c>
      <c r="AO644" s="39">
        <v>246.63390000000001</v>
      </c>
      <c r="AP644" s="39">
        <v>116.1661</v>
      </c>
      <c r="AQ644" s="39">
        <v>167.51859999999999</v>
      </c>
      <c r="AR644" s="39">
        <v>30.6569</v>
      </c>
      <c r="AS644" s="39">
        <v>64.935000000000002</v>
      </c>
      <c r="AT644" s="39">
        <v>25.203499999999998</v>
      </c>
      <c r="AU644" s="39">
        <v>52.888399999999997</v>
      </c>
      <c r="AV644" s="39">
        <v>47.4114</v>
      </c>
      <c r="AW644" s="39">
        <v>50.214500000000001</v>
      </c>
      <c r="AX644" s="39">
        <v>8.4375</v>
      </c>
      <c r="AY644" s="39">
        <v>56.727600000000002</v>
      </c>
    </row>
    <row r="645" spans="1:51" x14ac:dyDescent="0.25">
      <c r="A645" s="43">
        <v>43332</v>
      </c>
      <c r="B645" s="39">
        <v>3205.9562999999998</v>
      </c>
      <c r="C645" s="39">
        <v>39.599899999999998</v>
      </c>
      <c r="D645" s="39">
        <v>30.999400000000001</v>
      </c>
      <c r="E645" s="39">
        <v>267.02839999999998</v>
      </c>
      <c r="F645" s="39">
        <v>239.31039999999999</v>
      </c>
      <c r="G645" s="39">
        <v>33.174999999999997</v>
      </c>
      <c r="H645" s="39">
        <v>85.499300000000005</v>
      </c>
      <c r="I645" s="39">
        <v>30.9114</v>
      </c>
      <c r="J645" s="39">
        <v>51.878300000000003</v>
      </c>
      <c r="K645" s="39">
        <v>26.452500000000001</v>
      </c>
      <c r="L645" s="39">
        <v>439.05009999999999</v>
      </c>
      <c r="M645" s="39">
        <v>30.306999999999999</v>
      </c>
      <c r="N645" s="39">
        <v>30.6936</v>
      </c>
      <c r="O645" s="39">
        <v>107.5076</v>
      </c>
      <c r="P645" s="39">
        <v>47.203899999999997</v>
      </c>
      <c r="Q645" s="39">
        <v>24.500699999999998</v>
      </c>
      <c r="R645" s="39">
        <v>81.8185</v>
      </c>
      <c r="S645" s="39">
        <v>41.722799999999999</v>
      </c>
      <c r="T645" s="39">
        <v>32.308399999999999</v>
      </c>
      <c r="U645" s="39">
        <v>13.372999999999999</v>
      </c>
      <c r="V645" s="39">
        <v>46.124299999999998</v>
      </c>
      <c r="W645" s="39">
        <v>32.835999999999999</v>
      </c>
      <c r="X645" s="39">
        <v>106.2744</v>
      </c>
      <c r="Y645" s="39">
        <v>39.661700000000003</v>
      </c>
      <c r="Z645" s="39">
        <v>24.068899999999999</v>
      </c>
      <c r="AA645" s="39">
        <v>54.866700000000002</v>
      </c>
      <c r="AB645" s="39">
        <v>104.58150000000001</v>
      </c>
      <c r="AC645" s="39">
        <v>79.495999999999995</v>
      </c>
      <c r="AD645" s="39">
        <v>17.101900000000001</v>
      </c>
      <c r="AE645" s="39">
        <v>31.218399999999999</v>
      </c>
      <c r="AF645" s="39">
        <v>92.953900000000004</v>
      </c>
      <c r="AG645" s="39">
        <v>14.0509</v>
      </c>
      <c r="AH645" s="39">
        <v>143.03919999999999</v>
      </c>
      <c r="AI645" s="39">
        <v>18.964700000000001</v>
      </c>
      <c r="AJ645" s="39">
        <v>7.0625</v>
      </c>
      <c r="AK645" s="39">
        <v>6.6116999999999999</v>
      </c>
      <c r="AL645" s="39">
        <v>18.2286</v>
      </c>
      <c r="AM645" s="39">
        <v>221.24510000000001</v>
      </c>
      <c r="AN645" s="39">
        <v>595.86130000000003</v>
      </c>
      <c r="AO645" s="39">
        <v>247.24979999999999</v>
      </c>
      <c r="AP645" s="39">
        <v>115.58750000000001</v>
      </c>
      <c r="AQ645" s="39">
        <v>168.0128</v>
      </c>
      <c r="AR645" s="39">
        <v>31.1755</v>
      </c>
      <c r="AS645" s="39">
        <v>65.996600000000001</v>
      </c>
      <c r="AT645" s="39">
        <v>25.9574</v>
      </c>
      <c r="AU645" s="39">
        <v>53.631</v>
      </c>
      <c r="AV645" s="39">
        <v>48.032600000000002</v>
      </c>
      <c r="AW645" s="39">
        <v>50.703600000000002</v>
      </c>
      <c r="AX645" s="39">
        <v>8.5006000000000004</v>
      </c>
      <c r="AY645" s="39">
        <v>56.896999999999998</v>
      </c>
    </row>
    <row r="646" spans="1:51" x14ac:dyDescent="0.25">
      <c r="A646" s="43">
        <v>43333</v>
      </c>
      <c r="B646" s="39">
        <v>3282.8443000000002</v>
      </c>
      <c r="C646" s="39">
        <v>39.988900000000001</v>
      </c>
      <c r="D646" s="39">
        <v>31.1036</v>
      </c>
      <c r="E646" s="39">
        <v>268.32780000000002</v>
      </c>
      <c r="F646" s="39">
        <v>241.71379999999999</v>
      </c>
      <c r="G646" s="39">
        <v>33.701099999999997</v>
      </c>
      <c r="H646" s="39">
        <v>86.220500000000001</v>
      </c>
      <c r="I646" s="39">
        <v>31.034800000000001</v>
      </c>
      <c r="J646" s="39">
        <v>52.444400000000002</v>
      </c>
      <c r="K646" s="39">
        <v>26.5212</v>
      </c>
      <c r="L646" s="39">
        <v>443.7543</v>
      </c>
      <c r="M646" s="39">
        <v>30.380199999999999</v>
      </c>
      <c r="N646" s="39">
        <v>31.3443</v>
      </c>
      <c r="O646" s="39">
        <v>109.2231</v>
      </c>
      <c r="P646" s="39">
        <v>46.576799999999999</v>
      </c>
      <c r="Q646" s="39">
        <v>24.2317</v>
      </c>
      <c r="R646" s="39">
        <v>81.513999999999996</v>
      </c>
      <c r="S646" s="39">
        <v>41.532699999999998</v>
      </c>
      <c r="T646" s="39">
        <v>32.899299999999997</v>
      </c>
      <c r="U646" s="39">
        <v>13.3941</v>
      </c>
      <c r="V646" s="39">
        <v>46.625700000000002</v>
      </c>
      <c r="W646" s="39">
        <v>33.083399999999997</v>
      </c>
      <c r="X646" s="39">
        <v>106.651</v>
      </c>
      <c r="Y646" s="39">
        <v>40.9602</v>
      </c>
      <c r="Z646" s="39">
        <v>24.206399999999999</v>
      </c>
      <c r="AA646" s="39">
        <v>55.798299999999998</v>
      </c>
      <c r="AB646" s="39">
        <v>108.2371</v>
      </c>
      <c r="AC646" s="39">
        <v>82.843199999999996</v>
      </c>
      <c r="AD646" s="39">
        <v>17.4224</v>
      </c>
      <c r="AE646" s="39">
        <v>31.3324</v>
      </c>
      <c r="AF646" s="39">
        <v>94.035700000000006</v>
      </c>
      <c r="AG646" s="39">
        <v>13.8842</v>
      </c>
      <c r="AH646" s="39">
        <v>143.7715</v>
      </c>
      <c r="AI646" s="39">
        <v>18.964700000000001</v>
      </c>
      <c r="AJ646" s="39">
        <v>7.0780000000000003</v>
      </c>
      <c r="AK646" s="39">
        <v>6.5608000000000004</v>
      </c>
      <c r="AL646" s="39">
        <v>18.285</v>
      </c>
      <c r="AM646" s="39">
        <v>224.98169999999999</v>
      </c>
      <c r="AN646" s="39">
        <v>608.19219999999996</v>
      </c>
      <c r="AO646" s="39">
        <v>250.32939999999999</v>
      </c>
      <c r="AP646" s="39">
        <v>117.46810000000001</v>
      </c>
      <c r="AQ646" s="39">
        <v>169.7423</v>
      </c>
      <c r="AR646" s="39">
        <v>31.093699999999998</v>
      </c>
      <c r="AS646" s="39">
        <v>66.881200000000007</v>
      </c>
      <c r="AT646" s="39">
        <v>25.903600000000001</v>
      </c>
      <c r="AU646" s="39">
        <v>53.960999999999999</v>
      </c>
      <c r="AV646" s="39">
        <v>48.136099999999999</v>
      </c>
      <c r="AW646" s="39">
        <v>50.7851</v>
      </c>
      <c r="AX646" s="39">
        <v>8.5427</v>
      </c>
      <c r="AY646" s="39">
        <v>57.405000000000001</v>
      </c>
    </row>
    <row r="647" spans="1:51" x14ac:dyDescent="0.25">
      <c r="A647" s="43">
        <v>43334</v>
      </c>
      <c r="B647" s="39">
        <v>3284.2172999999998</v>
      </c>
      <c r="C647" s="39">
        <v>39.210900000000002</v>
      </c>
      <c r="D647" s="39">
        <v>30.374199999999998</v>
      </c>
      <c r="E647" s="39">
        <v>267.67809999999997</v>
      </c>
      <c r="F647" s="39">
        <v>240.68379999999999</v>
      </c>
      <c r="G647" s="39">
        <v>34.567700000000002</v>
      </c>
      <c r="H647" s="39">
        <v>84.958500000000001</v>
      </c>
      <c r="I647" s="39">
        <v>31.281600000000001</v>
      </c>
      <c r="J647" s="39">
        <v>51.393099999999997</v>
      </c>
      <c r="K647" s="39">
        <v>26.383800000000001</v>
      </c>
      <c r="L647" s="39">
        <v>448.06639999999999</v>
      </c>
      <c r="M647" s="39">
        <v>30.306999999999999</v>
      </c>
      <c r="N647" s="39">
        <v>31.669699999999999</v>
      </c>
      <c r="O647" s="39">
        <v>108.9372</v>
      </c>
      <c r="P647" s="39">
        <v>46.611699999999999</v>
      </c>
      <c r="Q647" s="39">
        <v>24.243400000000001</v>
      </c>
      <c r="R647" s="39">
        <v>81.006399999999999</v>
      </c>
      <c r="S647" s="39">
        <v>40.962400000000002</v>
      </c>
      <c r="T647" s="39">
        <v>31.835699999999999</v>
      </c>
      <c r="U647" s="39">
        <v>13.31</v>
      </c>
      <c r="V647" s="39">
        <v>45.288800000000002</v>
      </c>
      <c r="W647" s="39">
        <v>33.145200000000003</v>
      </c>
      <c r="X647" s="39">
        <v>105.27</v>
      </c>
      <c r="Y647" s="39">
        <v>40.663400000000003</v>
      </c>
      <c r="Z647" s="39">
        <v>24.068899999999999</v>
      </c>
      <c r="AA647" s="39">
        <v>53.248600000000003</v>
      </c>
      <c r="AB647" s="39">
        <v>109.42910000000001</v>
      </c>
      <c r="AC647" s="39">
        <v>80.625699999999995</v>
      </c>
      <c r="AD647" s="39">
        <v>17.252700000000001</v>
      </c>
      <c r="AE647" s="39">
        <v>30.7624</v>
      </c>
      <c r="AF647" s="39">
        <v>99.361599999999996</v>
      </c>
      <c r="AG647" s="39">
        <v>14.122400000000001</v>
      </c>
      <c r="AH647" s="39">
        <v>143.03919999999999</v>
      </c>
      <c r="AI647" s="39">
        <v>18.9193</v>
      </c>
      <c r="AJ647" s="39">
        <v>7.0157999999999996</v>
      </c>
      <c r="AK647" s="39">
        <v>6.4082999999999997</v>
      </c>
      <c r="AL647" s="39">
        <v>18.426100000000002</v>
      </c>
      <c r="AM647" s="39">
        <v>223.01509999999999</v>
      </c>
      <c r="AN647" s="39">
        <v>592.67909999999995</v>
      </c>
      <c r="AO647" s="39">
        <v>251.20930000000001</v>
      </c>
      <c r="AP647" s="39">
        <v>117.61279999999999</v>
      </c>
      <c r="AQ647" s="39">
        <v>171.4718</v>
      </c>
      <c r="AR647" s="39">
        <v>31.1755</v>
      </c>
      <c r="AS647" s="39">
        <v>67.588999999999999</v>
      </c>
      <c r="AT647" s="39">
        <v>25.526599999999998</v>
      </c>
      <c r="AU647" s="39">
        <v>54.456099999999999</v>
      </c>
      <c r="AV647" s="39">
        <v>47.515000000000001</v>
      </c>
      <c r="AW647" s="39">
        <v>51.192700000000002</v>
      </c>
      <c r="AX647" s="39">
        <v>8.5847999999999995</v>
      </c>
      <c r="AY647" s="39">
        <v>57.320300000000003</v>
      </c>
    </row>
    <row r="648" spans="1:51" x14ac:dyDescent="0.25">
      <c r="A648" s="43">
        <v>43335</v>
      </c>
      <c r="B648" s="39">
        <v>3255.6837</v>
      </c>
      <c r="C648" s="39">
        <v>39.444299999999998</v>
      </c>
      <c r="D648" s="39">
        <v>30.2179</v>
      </c>
      <c r="E648" s="39">
        <v>268.97750000000002</v>
      </c>
      <c r="F648" s="39">
        <v>240.68379999999999</v>
      </c>
      <c r="G648" s="39">
        <v>34.660499999999999</v>
      </c>
      <c r="H648" s="39">
        <v>85.905000000000001</v>
      </c>
      <c r="I648" s="39">
        <v>31.158200000000001</v>
      </c>
      <c r="J648" s="39">
        <v>51.797499999999999</v>
      </c>
      <c r="K648" s="39">
        <v>26.383800000000001</v>
      </c>
      <c r="L648" s="39">
        <v>451.9864</v>
      </c>
      <c r="M648" s="39">
        <v>30.233799999999999</v>
      </c>
      <c r="N648" s="39">
        <v>32.049300000000002</v>
      </c>
      <c r="O648" s="39">
        <v>108.07940000000001</v>
      </c>
      <c r="P648" s="39">
        <v>46.332999999999998</v>
      </c>
      <c r="Q648" s="39">
        <v>23.775600000000001</v>
      </c>
      <c r="R648" s="39">
        <v>80.701899999999995</v>
      </c>
      <c r="S648" s="39">
        <v>41.247599999999998</v>
      </c>
      <c r="T648" s="39">
        <v>29.377700000000001</v>
      </c>
      <c r="U648" s="39">
        <v>13.352</v>
      </c>
      <c r="V648" s="39">
        <v>45.622999999999998</v>
      </c>
      <c r="W648" s="39">
        <v>33.4544</v>
      </c>
      <c r="X648" s="39">
        <v>106.3999</v>
      </c>
      <c r="Y648" s="39">
        <v>40.7376</v>
      </c>
      <c r="Z648" s="39">
        <v>24.068899999999999</v>
      </c>
      <c r="AA648" s="39">
        <v>53.395699999999998</v>
      </c>
      <c r="AB648" s="39">
        <v>108.7933</v>
      </c>
      <c r="AC648" s="39">
        <v>80.040000000000006</v>
      </c>
      <c r="AD648" s="39">
        <v>17.3093</v>
      </c>
      <c r="AE648" s="39">
        <v>31.6418</v>
      </c>
      <c r="AF648" s="39">
        <v>104.0218</v>
      </c>
      <c r="AG648" s="39">
        <v>14.1938</v>
      </c>
      <c r="AH648" s="39">
        <v>143.03919999999999</v>
      </c>
      <c r="AI648" s="39">
        <v>18.442299999999999</v>
      </c>
      <c r="AJ648" s="39">
        <v>7.1090999999999998</v>
      </c>
      <c r="AK648" s="39">
        <v>6.51</v>
      </c>
      <c r="AL648" s="39">
        <v>18.539000000000001</v>
      </c>
      <c r="AM648" s="39">
        <v>222.22839999999999</v>
      </c>
      <c r="AN648" s="39">
        <v>604.6123</v>
      </c>
      <c r="AO648" s="39">
        <v>248.7456</v>
      </c>
      <c r="AP648" s="39">
        <v>117.46810000000001</v>
      </c>
      <c r="AQ648" s="39">
        <v>171.22479999999999</v>
      </c>
      <c r="AR648" s="39">
        <v>30.9572</v>
      </c>
      <c r="AS648" s="39">
        <v>66.881200000000007</v>
      </c>
      <c r="AT648" s="39">
        <v>24.988099999999999</v>
      </c>
      <c r="AU648" s="39">
        <v>54.125999999999998</v>
      </c>
      <c r="AV648" s="39">
        <v>48.5501</v>
      </c>
      <c r="AW648" s="39">
        <v>50.459099999999999</v>
      </c>
      <c r="AX648" s="39">
        <v>8.5006000000000004</v>
      </c>
      <c r="AY648" s="39">
        <v>56.727600000000002</v>
      </c>
    </row>
    <row r="649" spans="1:51" x14ac:dyDescent="0.25">
      <c r="A649" s="43">
        <v>43336</v>
      </c>
      <c r="B649" s="39">
        <v>3249.9769999999999</v>
      </c>
      <c r="C649" s="39">
        <v>39.366500000000002</v>
      </c>
      <c r="D649" s="39">
        <v>30.426300000000001</v>
      </c>
      <c r="E649" s="39">
        <v>269.66019999999997</v>
      </c>
      <c r="F649" s="39">
        <v>237.93700000000001</v>
      </c>
      <c r="G649" s="39">
        <v>34.908099999999997</v>
      </c>
      <c r="H649" s="39">
        <v>84.417599999999993</v>
      </c>
      <c r="I649" s="39">
        <v>31.219899999999999</v>
      </c>
      <c r="J649" s="39">
        <v>50.907899999999998</v>
      </c>
      <c r="K649" s="39">
        <v>26.383800000000001</v>
      </c>
      <c r="L649" s="39">
        <v>445.32229999999998</v>
      </c>
      <c r="M649" s="39">
        <v>30.087299999999999</v>
      </c>
      <c r="N649" s="39">
        <v>32.266199999999998</v>
      </c>
      <c r="O649" s="39">
        <v>111.51049999999999</v>
      </c>
      <c r="P649" s="39">
        <v>46.019500000000001</v>
      </c>
      <c r="Q649" s="39">
        <v>23.4482</v>
      </c>
      <c r="R649" s="39">
        <v>81.209400000000002</v>
      </c>
      <c r="S649" s="39">
        <v>40.867400000000004</v>
      </c>
      <c r="T649" s="39">
        <v>29.732199999999999</v>
      </c>
      <c r="U649" s="39">
        <v>13.120699999999999</v>
      </c>
      <c r="V649" s="39">
        <v>46.458599999999997</v>
      </c>
      <c r="W649" s="39">
        <v>34.753</v>
      </c>
      <c r="X649" s="39">
        <v>106.651</v>
      </c>
      <c r="Y649" s="39">
        <v>40.663400000000003</v>
      </c>
      <c r="Z649" s="39">
        <v>24.0001</v>
      </c>
      <c r="AA649" s="39">
        <v>52.464100000000002</v>
      </c>
      <c r="AB649" s="39">
        <v>109.6675</v>
      </c>
      <c r="AC649" s="39">
        <v>79.077600000000004</v>
      </c>
      <c r="AD649" s="39">
        <v>17.271599999999999</v>
      </c>
      <c r="AE649" s="39">
        <v>32.195500000000003</v>
      </c>
      <c r="AF649" s="39">
        <v>102.3574</v>
      </c>
      <c r="AG649" s="39">
        <v>14.717700000000001</v>
      </c>
      <c r="AH649" s="39">
        <v>145.4802</v>
      </c>
      <c r="AI649" s="39">
        <v>18.328700000000001</v>
      </c>
      <c r="AJ649" s="39">
        <v>7.218</v>
      </c>
      <c r="AK649" s="39">
        <v>6.4082999999999997</v>
      </c>
      <c r="AL649" s="39">
        <v>18.708300000000001</v>
      </c>
      <c r="AM649" s="39">
        <v>222.6217</v>
      </c>
      <c r="AN649" s="39">
        <v>608.59</v>
      </c>
      <c r="AO649" s="39">
        <v>249.62549999999999</v>
      </c>
      <c r="AP649" s="39">
        <v>118.9148</v>
      </c>
      <c r="AQ649" s="39">
        <v>172.7072</v>
      </c>
      <c r="AR649" s="39">
        <v>30.984500000000001</v>
      </c>
      <c r="AS649" s="39">
        <v>66.350399999999993</v>
      </c>
      <c r="AT649" s="39">
        <v>24.934200000000001</v>
      </c>
      <c r="AU649" s="39">
        <v>54.786099999999998</v>
      </c>
      <c r="AV649" s="39">
        <v>48.446599999999997</v>
      </c>
      <c r="AW649" s="39">
        <v>47.850499999999997</v>
      </c>
      <c r="AX649" s="39">
        <v>8.5427</v>
      </c>
      <c r="AY649" s="39">
        <v>56.896999999999998</v>
      </c>
    </row>
    <row r="650" spans="1:51" x14ac:dyDescent="0.25">
      <c r="A650" s="43">
        <v>43339</v>
      </c>
      <c r="B650" s="39">
        <v>3411.1918000000001</v>
      </c>
      <c r="C650" s="39">
        <v>40.377899999999997</v>
      </c>
      <c r="D650" s="39">
        <v>30.999400000000001</v>
      </c>
      <c r="E650" s="39">
        <v>272.39089999999999</v>
      </c>
      <c r="F650" s="39">
        <v>242.74379999999999</v>
      </c>
      <c r="G650" s="39">
        <v>35.186599999999999</v>
      </c>
      <c r="H650" s="39">
        <v>87.076800000000006</v>
      </c>
      <c r="I650" s="39">
        <v>31.343299999999999</v>
      </c>
      <c r="J650" s="39">
        <v>53.172199999999997</v>
      </c>
      <c r="K650" s="39">
        <v>26.727399999999999</v>
      </c>
      <c r="L650" s="39">
        <v>469.43079999999998</v>
      </c>
      <c r="M650" s="39">
        <v>30.453399999999998</v>
      </c>
      <c r="N650" s="39">
        <v>33.838900000000002</v>
      </c>
      <c r="O650" s="39">
        <v>112.08240000000001</v>
      </c>
      <c r="P650" s="39">
        <v>47.029699999999998</v>
      </c>
      <c r="Q650" s="39">
        <v>23.506599999999999</v>
      </c>
      <c r="R650" s="39">
        <v>83.950299999999999</v>
      </c>
      <c r="S650" s="39">
        <v>41.437600000000003</v>
      </c>
      <c r="T650" s="39">
        <v>30.4649</v>
      </c>
      <c r="U650" s="39">
        <v>13.2889</v>
      </c>
      <c r="V650" s="39">
        <v>47.962600000000002</v>
      </c>
      <c r="W650" s="39">
        <v>35.185899999999997</v>
      </c>
      <c r="X650" s="39">
        <v>110.794</v>
      </c>
      <c r="Y650" s="39">
        <v>41.887799999999999</v>
      </c>
      <c r="Z650" s="39">
        <v>24.206399999999999</v>
      </c>
      <c r="AA650" s="39">
        <v>57.710500000000003</v>
      </c>
      <c r="AB650" s="39">
        <v>110.8595</v>
      </c>
      <c r="AC650" s="39">
        <v>83.7637</v>
      </c>
      <c r="AD650" s="39">
        <v>17.252700000000001</v>
      </c>
      <c r="AE650" s="39">
        <v>33.14</v>
      </c>
      <c r="AF650" s="39">
        <v>103.10639999999999</v>
      </c>
      <c r="AG650" s="39">
        <v>15.2179</v>
      </c>
      <c r="AH650" s="39">
        <v>147.18889999999999</v>
      </c>
      <c r="AI650" s="39">
        <v>18.601299999999998</v>
      </c>
      <c r="AJ650" s="39">
        <v>7.3425000000000002</v>
      </c>
      <c r="AK650" s="39">
        <v>6.51</v>
      </c>
      <c r="AL650" s="39">
        <v>19.244399999999999</v>
      </c>
      <c r="AM650" s="39">
        <v>235.9948</v>
      </c>
      <c r="AN650" s="39">
        <v>617.34090000000003</v>
      </c>
      <c r="AO650" s="39">
        <v>256.48869999999999</v>
      </c>
      <c r="AP650" s="39">
        <v>122.3867</v>
      </c>
      <c r="AQ650" s="39">
        <v>175.178</v>
      </c>
      <c r="AR650" s="39">
        <v>31.585000000000001</v>
      </c>
      <c r="AS650" s="39">
        <v>67.058199999999999</v>
      </c>
      <c r="AT650" s="39">
        <v>25.1496</v>
      </c>
      <c r="AU650" s="39">
        <v>56.271299999999997</v>
      </c>
      <c r="AV650" s="39">
        <v>49.171300000000002</v>
      </c>
      <c r="AW650" s="39">
        <v>48.421199999999999</v>
      </c>
      <c r="AX650" s="39">
        <v>8.6058000000000003</v>
      </c>
      <c r="AY650" s="39">
        <v>57.405000000000001</v>
      </c>
    </row>
    <row r="651" spans="1:51" x14ac:dyDescent="0.25">
      <c r="A651" s="43">
        <v>43340</v>
      </c>
      <c r="B651" s="39">
        <v>3406.9117999999999</v>
      </c>
      <c r="C651" s="39">
        <v>40.6113</v>
      </c>
      <c r="D651" s="39">
        <v>31.259899999999998</v>
      </c>
      <c r="E651" s="39">
        <v>271.02550000000002</v>
      </c>
      <c r="F651" s="39">
        <v>243.43049999999999</v>
      </c>
      <c r="G651" s="39">
        <v>35.558</v>
      </c>
      <c r="H651" s="39">
        <v>86.400800000000004</v>
      </c>
      <c r="I651" s="39">
        <v>31.528400000000001</v>
      </c>
      <c r="J651" s="39">
        <v>52.525300000000001</v>
      </c>
      <c r="K651" s="39">
        <v>26.555599999999998</v>
      </c>
      <c r="L651" s="39">
        <v>475.50700000000001</v>
      </c>
      <c r="M651" s="39">
        <v>30.746200000000002</v>
      </c>
      <c r="N651" s="39">
        <v>33.838900000000002</v>
      </c>
      <c r="O651" s="39">
        <v>111.51049999999999</v>
      </c>
      <c r="P651" s="39">
        <v>46.472299999999997</v>
      </c>
      <c r="Q651" s="39">
        <v>23.600200000000001</v>
      </c>
      <c r="R651" s="39">
        <v>81.8185</v>
      </c>
      <c r="S651" s="39">
        <v>41.722799999999999</v>
      </c>
      <c r="T651" s="39">
        <v>30.7012</v>
      </c>
      <c r="U651" s="39">
        <v>13.2889</v>
      </c>
      <c r="V651" s="39">
        <v>47.461300000000001</v>
      </c>
      <c r="W651" s="39">
        <v>35.866100000000003</v>
      </c>
      <c r="X651" s="39">
        <v>109.5385</v>
      </c>
      <c r="Y651" s="39">
        <v>41.442500000000003</v>
      </c>
      <c r="Z651" s="39">
        <v>24.206399999999999</v>
      </c>
      <c r="AA651" s="39">
        <v>56.8279</v>
      </c>
      <c r="AB651" s="39">
        <v>110.93899999999999</v>
      </c>
      <c r="AC651" s="39">
        <v>82.968800000000002</v>
      </c>
      <c r="AD651" s="39">
        <v>17.252700000000001</v>
      </c>
      <c r="AE651" s="39">
        <v>33.0749</v>
      </c>
      <c r="AF651" s="39">
        <v>103.8554</v>
      </c>
      <c r="AG651" s="39">
        <v>15.2417</v>
      </c>
      <c r="AH651" s="39">
        <v>145.9684</v>
      </c>
      <c r="AI651" s="39">
        <v>18.578600000000002</v>
      </c>
      <c r="AJ651" s="39">
        <v>7.4202000000000004</v>
      </c>
      <c r="AK651" s="39">
        <v>6.5438999999999998</v>
      </c>
      <c r="AL651" s="39">
        <v>19.3291</v>
      </c>
      <c r="AM651" s="39">
        <v>235.60149999999999</v>
      </c>
      <c r="AN651" s="39">
        <v>632.45630000000006</v>
      </c>
      <c r="AO651" s="39">
        <v>254.02500000000001</v>
      </c>
      <c r="AP651" s="39">
        <v>120.5061</v>
      </c>
      <c r="AQ651" s="39">
        <v>175.6722</v>
      </c>
      <c r="AR651" s="39">
        <v>31.694199999999999</v>
      </c>
      <c r="AS651" s="39">
        <v>65.111900000000006</v>
      </c>
      <c r="AT651" s="39">
        <v>24.988099999999999</v>
      </c>
      <c r="AU651" s="39">
        <v>58.2515</v>
      </c>
      <c r="AV651" s="39">
        <v>49.067700000000002</v>
      </c>
      <c r="AW651" s="39">
        <v>48.421199999999999</v>
      </c>
      <c r="AX651" s="39">
        <v>8.6267999999999994</v>
      </c>
      <c r="AY651" s="39">
        <v>57.151000000000003</v>
      </c>
    </row>
    <row r="652" spans="1:51" x14ac:dyDescent="0.25">
      <c r="A652" s="43">
        <v>43341</v>
      </c>
      <c r="B652" s="39">
        <v>3411.1918000000001</v>
      </c>
      <c r="C652" s="39">
        <v>40.6113</v>
      </c>
      <c r="D652" s="39">
        <v>31.1557</v>
      </c>
      <c r="E652" s="39">
        <v>270.34280000000001</v>
      </c>
      <c r="F652" s="39">
        <v>241.71379999999999</v>
      </c>
      <c r="G652" s="39">
        <v>35.341299999999997</v>
      </c>
      <c r="H652" s="39">
        <v>85.814800000000005</v>
      </c>
      <c r="I652" s="39">
        <v>31.775200000000002</v>
      </c>
      <c r="J652" s="39">
        <v>52.242199999999997</v>
      </c>
      <c r="K652" s="39">
        <v>26.2121</v>
      </c>
      <c r="L652" s="39">
        <v>468.84280000000001</v>
      </c>
      <c r="M652" s="39">
        <v>30.746200000000002</v>
      </c>
      <c r="N652" s="39">
        <v>33.784599999999998</v>
      </c>
      <c r="O652" s="39">
        <v>110.7957</v>
      </c>
      <c r="P652" s="39">
        <v>44.939500000000002</v>
      </c>
      <c r="Q652" s="39">
        <v>23.179200000000002</v>
      </c>
      <c r="R652" s="39">
        <v>83.239699999999999</v>
      </c>
      <c r="S652" s="39">
        <v>41.247599999999998</v>
      </c>
      <c r="T652" s="39">
        <v>30.961200000000002</v>
      </c>
      <c r="U652" s="39">
        <v>13.1417</v>
      </c>
      <c r="V652" s="39">
        <v>46.959899999999998</v>
      </c>
      <c r="W652" s="39">
        <v>35.062199999999997</v>
      </c>
      <c r="X652" s="39">
        <v>107.7809</v>
      </c>
      <c r="Y652" s="39">
        <v>40.886000000000003</v>
      </c>
      <c r="Z652" s="39">
        <v>24.0001</v>
      </c>
      <c r="AA652" s="39">
        <v>56.141500000000001</v>
      </c>
      <c r="AB652" s="39">
        <v>110.4622</v>
      </c>
      <c r="AC652" s="39">
        <v>83.136099999999999</v>
      </c>
      <c r="AD652" s="39">
        <v>17.120799999999999</v>
      </c>
      <c r="AE652" s="39">
        <v>32.456000000000003</v>
      </c>
      <c r="AF652" s="39">
        <v>106.6015</v>
      </c>
      <c r="AG652" s="39">
        <v>15.098800000000001</v>
      </c>
      <c r="AH652" s="39">
        <v>145.4802</v>
      </c>
      <c r="AI652" s="39">
        <v>18.306000000000001</v>
      </c>
      <c r="AJ652" s="39">
        <v>7.4202000000000004</v>
      </c>
      <c r="AK652" s="39">
        <v>6.4252000000000002</v>
      </c>
      <c r="AL652" s="39">
        <v>19.357299999999999</v>
      </c>
      <c r="AM652" s="39">
        <v>238.15809999999999</v>
      </c>
      <c r="AN652" s="39">
        <v>624.89859999999999</v>
      </c>
      <c r="AO652" s="39">
        <v>250.76939999999999</v>
      </c>
      <c r="AP652" s="39">
        <v>119.3488</v>
      </c>
      <c r="AQ652" s="39">
        <v>175.178</v>
      </c>
      <c r="AR652" s="39">
        <v>31.284700000000001</v>
      </c>
      <c r="AS652" s="39">
        <v>63.342599999999997</v>
      </c>
      <c r="AT652" s="39">
        <v>24.234100000000002</v>
      </c>
      <c r="AU652" s="39">
        <v>58.746600000000001</v>
      </c>
      <c r="AV652" s="39">
        <v>48.653700000000001</v>
      </c>
      <c r="AW652" s="39">
        <v>48.013599999999997</v>
      </c>
      <c r="AX652" s="39">
        <v>8.5847999999999995</v>
      </c>
      <c r="AY652" s="39">
        <v>56.896999999999998</v>
      </c>
    </row>
    <row r="653" spans="1:51" x14ac:dyDescent="0.25">
      <c r="A653" s="43">
        <v>43342</v>
      </c>
      <c r="B653" s="39">
        <v>3352.6979999999999</v>
      </c>
      <c r="C653" s="39">
        <v>40.6113</v>
      </c>
      <c r="D653" s="39">
        <v>30.634699999999999</v>
      </c>
      <c r="E653" s="39">
        <v>266.92939999999999</v>
      </c>
      <c r="F653" s="39">
        <v>237.25030000000001</v>
      </c>
      <c r="G653" s="39">
        <v>35.527000000000001</v>
      </c>
      <c r="H653" s="39">
        <v>85.950100000000006</v>
      </c>
      <c r="I653" s="39">
        <v>31.9603</v>
      </c>
      <c r="J653" s="39">
        <v>50.665300000000002</v>
      </c>
      <c r="K653" s="39">
        <v>25.971599999999999</v>
      </c>
      <c r="L653" s="39">
        <v>462.96269999999998</v>
      </c>
      <c r="M653" s="39">
        <v>30.087299999999999</v>
      </c>
      <c r="N653" s="39">
        <v>32.862699999999997</v>
      </c>
      <c r="O653" s="39">
        <v>110.3668</v>
      </c>
      <c r="P653" s="39">
        <v>46.124000000000002</v>
      </c>
      <c r="Q653" s="39">
        <v>21.9863</v>
      </c>
      <c r="R653" s="39">
        <v>82.123000000000005</v>
      </c>
      <c r="S653" s="39">
        <v>41.722799999999999</v>
      </c>
      <c r="T653" s="39">
        <v>30.063099999999999</v>
      </c>
      <c r="U653" s="39">
        <v>12.952500000000001</v>
      </c>
      <c r="V653" s="39">
        <v>46.375</v>
      </c>
      <c r="W653" s="39">
        <v>34.567500000000003</v>
      </c>
      <c r="X653" s="39">
        <v>107.5926</v>
      </c>
      <c r="Y653" s="39">
        <v>40.366599999999998</v>
      </c>
      <c r="Z653" s="39">
        <v>23.656300000000002</v>
      </c>
      <c r="AA653" s="39">
        <v>55.111800000000002</v>
      </c>
      <c r="AB653" s="39">
        <v>108.7933</v>
      </c>
      <c r="AC653" s="39">
        <v>81.797200000000004</v>
      </c>
      <c r="AD653" s="39">
        <v>16.9511</v>
      </c>
      <c r="AE653" s="39">
        <v>32.081499999999998</v>
      </c>
      <c r="AF653" s="39">
        <v>106.6015</v>
      </c>
      <c r="AG653" s="39">
        <v>14.979699999999999</v>
      </c>
      <c r="AH653" s="39">
        <v>143.7715</v>
      </c>
      <c r="AI653" s="39">
        <v>18.0108</v>
      </c>
      <c r="AJ653" s="39">
        <v>7.5758000000000001</v>
      </c>
      <c r="AK653" s="39">
        <v>6.51</v>
      </c>
      <c r="AL653" s="39">
        <v>19.187999999999999</v>
      </c>
      <c r="AM653" s="39">
        <v>233.43819999999999</v>
      </c>
      <c r="AN653" s="39">
        <v>622.11419999999998</v>
      </c>
      <c r="AO653" s="39">
        <v>251.8252</v>
      </c>
      <c r="AP653" s="39">
        <v>121.8081</v>
      </c>
      <c r="AQ653" s="39">
        <v>174.93090000000001</v>
      </c>
      <c r="AR653" s="39">
        <v>30.738800000000001</v>
      </c>
      <c r="AS653" s="39">
        <v>61.5732</v>
      </c>
      <c r="AT653" s="39">
        <v>23.4802</v>
      </c>
      <c r="AU653" s="39">
        <v>59.406599999999997</v>
      </c>
      <c r="AV653" s="39">
        <v>48.239600000000003</v>
      </c>
      <c r="AW653" s="39">
        <v>47.198399999999999</v>
      </c>
      <c r="AX653" s="39">
        <v>8.5215999999999994</v>
      </c>
      <c r="AY653" s="39">
        <v>56.727600000000002</v>
      </c>
    </row>
    <row r="654" spans="1:51" x14ac:dyDescent="0.25">
      <c r="A654" s="43">
        <v>43343</v>
      </c>
      <c r="B654" s="39">
        <v>3431.1653999999999</v>
      </c>
      <c r="C654" s="39">
        <v>40.377899999999997</v>
      </c>
      <c r="D654" s="39">
        <v>30.582599999999999</v>
      </c>
      <c r="E654" s="39">
        <v>264.19869999999997</v>
      </c>
      <c r="F654" s="39">
        <v>238.96700000000001</v>
      </c>
      <c r="G654" s="39">
        <v>35.217500000000001</v>
      </c>
      <c r="H654" s="39">
        <v>86.265500000000003</v>
      </c>
      <c r="I654" s="39">
        <v>31.9603</v>
      </c>
      <c r="J654" s="39">
        <v>50.543999999999997</v>
      </c>
      <c r="K654" s="39">
        <v>25.868500000000001</v>
      </c>
      <c r="L654" s="39">
        <v>456.69060000000002</v>
      </c>
      <c r="M654" s="39">
        <v>30.160599999999999</v>
      </c>
      <c r="N654" s="39">
        <v>33.133899999999997</v>
      </c>
      <c r="O654" s="39">
        <v>110.9387</v>
      </c>
      <c r="P654" s="39">
        <v>43.964100000000002</v>
      </c>
      <c r="Q654" s="39">
        <v>22.103200000000001</v>
      </c>
      <c r="R654" s="39">
        <v>82.427599999999998</v>
      </c>
      <c r="S654" s="39">
        <v>41.437600000000003</v>
      </c>
      <c r="T654" s="39">
        <v>29.590399999999999</v>
      </c>
      <c r="U654" s="39">
        <v>12.8474</v>
      </c>
      <c r="V654" s="39">
        <v>46.542099999999998</v>
      </c>
      <c r="W654" s="39">
        <v>33.701799999999999</v>
      </c>
      <c r="X654" s="39">
        <v>106.2744</v>
      </c>
      <c r="Y654" s="39">
        <v>39.476199999999999</v>
      </c>
      <c r="Z654" s="39">
        <v>23.793800000000001</v>
      </c>
      <c r="AA654" s="39">
        <v>54.768599999999999</v>
      </c>
      <c r="AB654" s="39">
        <v>106.72709999999999</v>
      </c>
      <c r="AC654" s="39">
        <v>80.249200000000002</v>
      </c>
      <c r="AD654" s="39">
        <v>16.875599999999999</v>
      </c>
      <c r="AE654" s="39">
        <v>32.276899999999998</v>
      </c>
      <c r="AF654" s="39">
        <v>104.5211</v>
      </c>
      <c r="AG654" s="39">
        <v>14.789199999999999</v>
      </c>
      <c r="AH654" s="39">
        <v>145.7243</v>
      </c>
      <c r="AI654" s="39">
        <v>17.897200000000002</v>
      </c>
      <c r="AJ654" s="39">
        <v>7.5914000000000001</v>
      </c>
      <c r="AK654" s="39">
        <v>6.3235000000000001</v>
      </c>
      <c r="AL654" s="39">
        <v>19.300899999999999</v>
      </c>
      <c r="AM654" s="39">
        <v>241.50129999999999</v>
      </c>
      <c r="AN654" s="39">
        <v>602.62339999999995</v>
      </c>
      <c r="AO654" s="39">
        <v>256.48869999999999</v>
      </c>
      <c r="AP654" s="39">
        <v>120.3614</v>
      </c>
      <c r="AQ654" s="39">
        <v>175.178</v>
      </c>
      <c r="AR654" s="39">
        <v>30.520399999999999</v>
      </c>
      <c r="AS654" s="39">
        <v>61.750100000000003</v>
      </c>
      <c r="AT654" s="39">
        <v>23.4802</v>
      </c>
      <c r="AU654" s="39">
        <v>58.994100000000003</v>
      </c>
      <c r="AV654" s="39">
        <v>47.825499999999998</v>
      </c>
      <c r="AW654" s="39">
        <v>46.872300000000003</v>
      </c>
      <c r="AX654" s="39">
        <v>8.8793000000000006</v>
      </c>
      <c r="AY654" s="39">
        <v>57.320300000000003</v>
      </c>
    </row>
    <row r="655" spans="1:51" x14ac:dyDescent="0.25">
      <c r="A655" s="43">
        <v>43346</v>
      </c>
      <c r="B655" s="39">
        <v>3359.8314</v>
      </c>
      <c r="C655" s="39">
        <v>40.222299999999997</v>
      </c>
      <c r="D655" s="39">
        <v>30.426300000000001</v>
      </c>
      <c r="E655" s="39">
        <v>261.46789999999999</v>
      </c>
      <c r="F655" s="39">
        <v>236.90700000000001</v>
      </c>
      <c r="G655" s="39">
        <v>35.217500000000001</v>
      </c>
      <c r="H655" s="39">
        <v>85.319100000000006</v>
      </c>
      <c r="I655" s="39">
        <v>31.898599999999998</v>
      </c>
      <c r="J655" s="39">
        <v>50.665300000000002</v>
      </c>
      <c r="K655" s="39">
        <v>25.662400000000002</v>
      </c>
      <c r="L655" s="39">
        <v>458.2586</v>
      </c>
      <c r="M655" s="39">
        <v>29.867699999999999</v>
      </c>
      <c r="N655" s="39">
        <v>33.621899999999997</v>
      </c>
      <c r="O655" s="39">
        <v>110.3668</v>
      </c>
      <c r="P655" s="39">
        <v>44.730499999999999</v>
      </c>
      <c r="Q655" s="39">
        <v>22.138300000000001</v>
      </c>
      <c r="R655" s="39">
        <v>81.209400000000002</v>
      </c>
      <c r="S655" s="39">
        <v>41.342599999999997</v>
      </c>
      <c r="T655" s="39">
        <v>30.204899999999999</v>
      </c>
      <c r="U655" s="39">
        <v>12.805300000000001</v>
      </c>
      <c r="V655" s="39">
        <v>45.121600000000001</v>
      </c>
      <c r="W655" s="39">
        <v>34.010899999999999</v>
      </c>
      <c r="X655" s="39">
        <v>105.7094</v>
      </c>
      <c r="Y655" s="39">
        <v>40.9602</v>
      </c>
      <c r="Z655" s="39">
        <v>23.9314</v>
      </c>
      <c r="AA655" s="39">
        <v>53.199599999999997</v>
      </c>
      <c r="AB655" s="39">
        <v>107.7602</v>
      </c>
      <c r="AC655" s="39">
        <v>79.119500000000002</v>
      </c>
      <c r="AD655" s="39">
        <v>16.687100000000001</v>
      </c>
      <c r="AE655" s="39">
        <v>32.1629</v>
      </c>
      <c r="AF655" s="39">
        <v>107.4337</v>
      </c>
      <c r="AG655" s="39">
        <v>15.3131</v>
      </c>
      <c r="AH655" s="39">
        <v>145.9684</v>
      </c>
      <c r="AI655" s="39">
        <v>17.465699999999998</v>
      </c>
      <c r="AJ655" s="39">
        <v>7.5914000000000001</v>
      </c>
      <c r="AK655" s="39">
        <v>6.1708999999999996</v>
      </c>
      <c r="AL655" s="39">
        <v>19.216200000000001</v>
      </c>
      <c r="AM655" s="39">
        <v>239.33799999999999</v>
      </c>
      <c r="AN655" s="39">
        <v>601.8279</v>
      </c>
      <c r="AO655" s="39">
        <v>255.6968</v>
      </c>
      <c r="AP655" s="39">
        <v>118.0468</v>
      </c>
      <c r="AQ655" s="39">
        <v>174.18969999999999</v>
      </c>
      <c r="AR655" s="39">
        <v>30.0563</v>
      </c>
      <c r="AS655" s="39">
        <v>61.927100000000003</v>
      </c>
      <c r="AT655" s="39">
        <v>23.157</v>
      </c>
      <c r="AU655" s="39">
        <v>58.9116</v>
      </c>
      <c r="AV655" s="39">
        <v>47.929000000000002</v>
      </c>
      <c r="AW655" s="39">
        <v>46.057200000000002</v>
      </c>
      <c r="AX655" s="39">
        <v>9.0686999999999998</v>
      </c>
      <c r="AY655" s="39">
        <v>57.743699999999997</v>
      </c>
    </row>
    <row r="656" spans="1:51" x14ac:dyDescent="0.25">
      <c r="A656" s="43">
        <v>43347</v>
      </c>
      <c r="B656" s="39">
        <v>3485.3791999999999</v>
      </c>
      <c r="C656" s="39">
        <v>41.078099999999999</v>
      </c>
      <c r="D656" s="39">
        <v>30.947299999999998</v>
      </c>
      <c r="E656" s="39">
        <v>262.1506</v>
      </c>
      <c r="F656" s="39">
        <v>239.65369999999999</v>
      </c>
      <c r="G656" s="39">
        <v>35.650799999999997</v>
      </c>
      <c r="H656" s="39">
        <v>86.220500000000001</v>
      </c>
      <c r="I656" s="39">
        <v>32.330500000000001</v>
      </c>
      <c r="J656" s="39">
        <v>51.595300000000002</v>
      </c>
      <c r="K656" s="39">
        <v>25.937200000000001</v>
      </c>
      <c r="L656" s="39">
        <v>464.72669999999999</v>
      </c>
      <c r="M656" s="39">
        <v>29.867699999999999</v>
      </c>
      <c r="N656" s="39">
        <v>33.676200000000001</v>
      </c>
      <c r="O656" s="39">
        <v>110.3668</v>
      </c>
      <c r="P656" s="39">
        <v>44.800199999999997</v>
      </c>
      <c r="Q656" s="39">
        <v>22.8049</v>
      </c>
      <c r="R656" s="39">
        <v>83.442700000000002</v>
      </c>
      <c r="S656" s="39">
        <v>41.152500000000003</v>
      </c>
      <c r="T656" s="39">
        <v>30.134</v>
      </c>
      <c r="U656" s="39">
        <v>12.9946</v>
      </c>
      <c r="V656" s="39">
        <v>46.207900000000002</v>
      </c>
      <c r="W656" s="39">
        <v>34.381999999999998</v>
      </c>
      <c r="X656" s="39">
        <v>105.1444</v>
      </c>
      <c r="Y656" s="39">
        <v>40.774700000000003</v>
      </c>
      <c r="Z656" s="39">
        <v>24.0001</v>
      </c>
      <c r="AA656" s="39">
        <v>54.670499999999997</v>
      </c>
      <c r="AB656" s="39">
        <v>108.6344</v>
      </c>
      <c r="AC656" s="39">
        <v>80.123599999999996</v>
      </c>
      <c r="AD656" s="39">
        <v>17.441299999999998</v>
      </c>
      <c r="AE656" s="39">
        <v>32.9771</v>
      </c>
      <c r="AF656" s="39">
        <v>113.9247</v>
      </c>
      <c r="AG656" s="39">
        <v>15.2417</v>
      </c>
      <c r="AH656" s="39">
        <v>148.4093</v>
      </c>
      <c r="AI656" s="39">
        <v>17.670100000000001</v>
      </c>
      <c r="AJ656" s="39">
        <v>7.7157999999999998</v>
      </c>
      <c r="AK656" s="39">
        <v>6.2218</v>
      </c>
      <c r="AL656" s="39">
        <v>19.4419</v>
      </c>
      <c r="AM656" s="39">
        <v>243.0746</v>
      </c>
      <c r="AN656" s="39">
        <v>612.96550000000002</v>
      </c>
      <c r="AO656" s="39">
        <v>255.6088</v>
      </c>
      <c r="AP656" s="39">
        <v>119.2041</v>
      </c>
      <c r="AQ656" s="39">
        <v>176.16630000000001</v>
      </c>
      <c r="AR656" s="39">
        <v>30.302</v>
      </c>
      <c r="AS656" s="39">
        <v>61.396299999999997</v>
      </c>
      <c r="AT656" s="39">
        <v>23.6417</v>
      </c>
      <c r="AU656" s="39">
        <v>60.1492</v>
      </c>
      <c r="AV656" s="39">
        <v>48.032600000000002</v>
      </c>
      <c r="AW656" s="39">
        <v>46.383200000000002</v>
      </c>
      <c r="AX656" s="39">
        <v>9.0897000000000006</v>
      </c>
      <c r="AY656" s="39">
        <v>58.759700000000002</v>
      </c>
    </row>
    <row r="657" spans="1:51" x14ac:dyDescent="0.25">
      <c r="A657" s="43">
        <v>43348</v>
      </c>
      <c r="B657" s="39">
        <v>3339.8578000000002</v>
      </c>
      <c r="C657" s="39">
        <v>40.3001</v>
      </c>
      <c r="D657" s="39">
        <v>30.582599999999999</v>
      </c>
      <c r="E657" s="39">
        <v>257.37180000000001</v>
      </c>
      <c r="F657" s="39">
        <v>236.56360000000001</v>
      </c>
      <c r="G657" s="39">
        <v>35.403199999999998</v>
      </c>
      <c r="H657" s="39">
        <v>84.778199999999998</v>
      </c>
      <c r="I657" s="39">
        <v>32.392200000000003</v>
      </c>
      <c r="J657" s="39">
        <v>50.6248</v>
      </c>
      <c r="K657" s="39">
        <v>25.662400000000002</v>
      </c>
      <c r="L657" s="39">
        <v>470.01889999999997</v>
      </c>
      <c r="M657" s="39">
        <v>29.2089</v>
      </c>
      <c r="N657" s="39">
        <v>33.513500000000001</v>
      </c>
      <c r="O657" s="39">
        <v>108.36539999999999</v>
      </c>
      <c r="P657" s="39">
        <v>43.894399999999997</v>
      </c>
      <c r="Q657" s="39">
        <v>21.857700000000001</v>
      </c>
      <c r="R657" s="39">
        <v>82.224500000000006</v>
      </c>
      <c r="S657" s="39">
        <v>40.554699999999997</v>
      </c>
      <c r="T657" s="39">
        <v>29.330400000000001</v>
      </c>
      <c r="U657" s="39">
        <v>13.015599999999999</v>
      </c>
      <c r="V657" s="39">
        <v>46.207900000000002</v>
      </c>
      <c r="W657" s="39">
        <v>34.134599999999999</v>
      </c>
      <c r="X657" s="39">
        <v>103.1357</v>
      </c>
      <c r="Y657" s="39">
        <v>39.624600000000001</v>
      </c>
      <c r="Z657" s="39">
        <v>23.725100000000001</v>
      </c>
      <c r="AA657" s="39">
        <v>52.9544</v>
      </c>
      <c r="AB657" s="39">
        <v>107.83969999999999</v>
      </c>
      <c r="AC657" s="39">
        <v>78.659199999999998</v>
      </c>
      <c r="AD657" s="39">
        <v>16.9133</v>
      </c>
      <c r="AE657" s="39">
        <v>32.113999999999997</v>
      </c>
      <c r="AF657" s="39">
        <v>112.1771</v>
      </c>
      <c r="AG657" s="39">
        <v>15.003500000000001</v>
      </c>
      <c r="AH657" s="39">
        <v>146.45660000000001</v>
      </c>
      <c r="AI657" s="39">
        <v>17.1477</v>
      </c>
      <c r="AJ657" s="39">
        <v>7.7313999999999998</v>
      </c>
      <c r="AK657" s="39">
        <v>6.1879</v>
      </c>
      <c r="AL657" s="39">
        <v>18.905799999999999</v>
      </c>
      <c r="AM657" s="39">
        <v>232.84819999999999</v>
      </c>
      <c r="AN657" s="39">
        <v>604.6123</v>
      </c>
      <c r="AO657" s="39">
        <v>247.07380000000001</v>
      </c>
      <c r="AP657" s="39">
        <v>117.9021</v>
      </c>
      <c r="AQ657" s="39">
        <v>175.178</v>
      </c>
      <c r="AR657" s="39">
        <v>29.619499999999999</v>
      </c>
      <c r="AS657" s="39">
        <v>60.865499999999997</v>
      </c>
      <c r="AT657" s="39">
        <v>22.941600000000001</v>
      </c>
      <c r="AU657" s="39">
        <v>59.406599999999997</v>
      </c>
      <c r="AV657" s="39">
        <v>47.307899999999997</v>
      </c>
      <c r="AW657" s="39">
        <v>45.323500000000003</v>
      </c>
      <c r="AX657" s="39">
        <v>9.1318000000000001</v>
      </c>
      <c r="AY657" s="39">
        <v>59.098300000000002</v>
      </c>
    </row>
    <row r="658" spans="1:51" x14ac:dyDescent="0.25">
      <c r="A658" s="43">
        <v>43349</v>
      </c>
      <c r="B658" s="39">
        <v>3254.2570000000001</v>
      </c>
      <c r="C658" s="39">
        <v>39.677700000000002</v>
      </c>
      <c r="D658" s="39">
        <v>30.27</v>
      </c>
      <c r="E658" s="39">
        <v>254.64109999999999</v>
      </c>
      <c r="F658" s="39">
        <v>233.8169</v>
      </c>
      <c r="G658" s="39">
        <v>35.186599999999999</v>
      </c>
      <c r="H658" s="39">
        <v>84.417599999999993</v>
      </c>
      <c r="I658" s="39">
        <v>32.639000000000003</v>
      </c>
      <c r="J658" s="39">
        <v>48.603099999999998</v>
      </c>
      <c r="K658" s="39">
        <v>25.6967</v>
      </c>
      <c r="L658" s="39">
        <v>460.41460000000001</v>
      </c>
      <c r="M658" s="39">
        <v>29.1357</v>
      </c>
      <c r="N658" s="39">
        <v>32.4831</v>
      </c>
      <c r="O658" s="39">
        <v>107.5076</v>
      </c>
      <c r="P658" s="39">
        <v>42.814500000000002</v>
      </c>
      <c r="Q658" s="39">
        <v>21.7407</v>
      </c>
      <c r="R658" s="39">
        <v>79.483699999999999</v>
      </c>
      <c r="S658" s="39">
        <v>40.056399999999996</v>
      </c>
      <c r="T658" s="39">
        <v>28.999600000000001</v>
      </c>
      <c r="U658" s="39">
        <v>12.910399999999999</v>
      </c>
      <c r="V658" s="39">
        <v>45.205199999999998</v>
      </c>
      <c r="W658" s="39">
        <v>33.763599999999997</v>
      </c>
      <c r="X658" s="39">
        <v>101.943</v>
      </c>
      <c r="Y658" s="39">
        <v>39.030900000000003</v>
      </c>
      <c r="Z658" s="39">
        <v>23.725100000000001</v>
      </c>
      <c r="AA658" s="39">
        <v>53.003500000000003</v>
      </c>
      <c r="AB658" s="39">
        <v>105.7735</v>
      </c>
      <c r="AC658" s="39">
        <v>77.403999999999996</v>
      </c>
      <c r="AD658" s="39">
        <v>16.8002</v>
      </c>
      <c r="AE658" s="39">
        <v>32</v>
      </c>
      <c r="AF658" s="39">
        <v>117.4198</v>
      </c>
      <c r="AG658" s="39">
        <v>15.1464</v>
      </c>
      <c r="AH658" s="39">
        <v>146.45660000000001</v>
      </c>
      <c r="AI658" s="39">
        <v>16.8979</v>
      </c>
      <c r="AJ658" s="39">
        <v>7.7157999999999998</v>
      </c>
      <c r="AK658" s="39">
        <v>6.1708999999999996</v>
      </c>
      <c r="AL658" s="39">
        <v>18.905799999999999</v>
      </c>
      <c r="AM658" s="39">
        <v>224.785</v>
      </c>
      <c r="AN658" s="39">
        <v>587.50810000000001</v>
      </c>
      <c r="AO658" s="39">
        <v>248.83359999999999</v>
      </c>
      <c r="AP658" s="39">
        <v>116.7448</v>
      </c>
      <c r="AQ658" s="39">
        <v>173.4485</v>
      </c>
      <c r="AR658" s="39">
        <v>29.1008</v>
      </c>
      <c r="AS658" s="39">
        <v>59.980800000000002</v>
      </c>
      <c r="AT658" s="39">
        <v>23.103200000000001</v>
      </c>
      <c r="AU658" s="39">
        <v>58.581499999999998</v>
      </c>
      <c r="AV658" s="39">
        <v>46.997399999999999</v>
      </c>
      <c r="AW658" s="39">
        <v>45.323500000000003</v>
      </c>
      <c r="AX658" s="39">
        <v>8.9845000000000006</v>
      </c>
      <c r="AY658" s="39">
        <v>58.674999999999997</v>
      </c>
    </row>
    <row r="659" spans="1:51" x14ac:dyDescent="0.25">
      <c r="A659" s="43">
        <v>43350</v>
      </c>
      <c r="B659" s="39">
        <v>3311.3242</v>
      </c>
      <c r="C659" s="39">
        <v>39.755499999999998</v>
      </c>
      <c r="D659" s="39">
        <v>30.426300000000001</v>
      </c>
      <c r="E659" s="39">
        <v>253.95840000000001</v>
      </c>
      <c r="F659" s="39">
        <v>231.4135</v>
      </c>
      <c r="G659" s="39">
        <v>34.784300000000002</v>
      </c>
      <c r="H659" s="39">
        <v>84.778199999999998</v>
      </c>
      <c r="I659" s="39">
        <v>33.317700000000002</v>
      </c>
      <c r="J659" s="39">
        <v>49.007399999999997</v>
      </c>
      <c r="K659" s="39">
        <v>25.799800000000001</v>
      </c>
      <c r="L659" s="39">
        <v>470.41090000000003</v>
      </c>
      <c r="M659" s="39">
        <v>29.4285</v>
      </c>
      <c r="N659" s="39">
        <v>33.676200000000001</v>
      </c>
      <c r="O659" s="39">
        <v>107.5076</v>
      </c>
      <c r="P659" s="39">
        <v>43.720199999999998</v>
      </c>
      <c r="Q659" s="39">
        <v>21.998000000000001</v>
      </c>
      <c r="R659" s="39">
        <v>79.788300000000007</v>
      </c>
      <c r="S659" s="39">
        <v>40.554699999999997</v>
      </c>
      <c r="T659" s="39">
        <v>29.826799999999999</v>
      </c>
      <c r="U659" s="39">
        <v>12.8894</v>
      </c>
      <c r="V659" s="39">
        <v>44.453200000000002</v>
      </c>
      <c r="W659" s="39">
        <v>33.639899999999997</v>
      </c>
      <c r="X659" s="39">
        <v>102.2569</v>
      </c>
      <c r="Y659" s="39">
        <v>38.251800000000003</v>
      </c>
      <c r="Z659" s="39">
        <v>23.656300000000002</v>
      </c>
      <c r="AA659" s="39">
        <v>51.875700000000002</v>
      </c>
      <c r="AB659" s="39">
        <v>105.4556</v>
      </c>
      <c r="AC659" s="39">
        <v>78.198999999999998</v>
      </c>
      <c r="AD659" s="39">
        <v>16.819099999999999</v>
      </c>
      <c r="AE659" s="39">
        <v>32.146599999999999</v>
      </c>
      <c r="AF659" s="39">
        <v>116.0883</v>
      </c>
      <c r="AG659" s="39">
        <v>15.3607</v>
      </c>
      <c r="AH659" s="39">
        <v>146.21250000000001</v>
      </c>
      <c r="AI659" s="39">
        <v>17.170400000000001</v>
      </c>
      <c r="AJ659" s="39">
        <v>7.6536</v>
      </c>
      <c r="AK659" s="39">
        <v>6.2047999999999996</v>
      </c>
      <c r="AL659" s="39">
        <v>18.849399999999999</v>
      </c>
      <c r="AM659" s="39">
        <v>226.55500000000001</v>
      </c>
      <c r="AN659" s="39">
        <v>589.89469999999994</v>
      </c>
      <c r="AO659" s="39">
        <v>249.97749999999999</v>
      </c>
      <c r="AP659" s="39">
        <v>116.8895</v>
      </c>
      <c r="AQ659" s="39">
        <v>175.42509999999999</v>
      </c>
      <c r="AR659" s="39">
        <v>29.783300000000001</v>
      </c>
      <c r="AS659" s="39">
        <v>59.626899999999999</v>
      </c>
      <c r="AT659" s="39">
        <v>23.426300000000001</v>
      </c>
      <c r="AU659" s="39">
        <v>57.261400000000002</v>
      </c>
      <c r="AV659" s="39">
        <v>46.997399999999999</v>
      </c>
      <c r="AW659" s="39">
        <v>46.057200000000002</v>
      </c>
      <c r="AX659" s="39">
        <v>9.1107999999999993</v>
      </c>
      <c r="AY659" s="39">
        <v>58.420999999999999</v>
      </c>
    </row>
    <row r="660" spans="1:51" x14ac:dyDescent="0.25">
      <c r="A660" s="43">
        <v>43353</v>
      </c>
      <c r="B660" s="39">
        <v>3346.9911999999999</v>
      </c>
      <c r="C660" s="39">
        <v>38.977499999999999</v>
      </c>
      <c r="D660" s="39">
        <v>29.540600000000001</v>
      </c>
      <c r="E660" s="39">
        <v>251.91040000000001</v>
      </c>
      <c r="F660" s="39">
        <v>231.0701</v>
      </c>
      <c r="G660" s="39">
        <v>33.9178</v>
      </c>
      <c r="H660" s="39">
        <v>84.102199999999996</v>
      </c>
      <c r="I660" s="39">
        <v>33.0092</v>
      </c>
      <c r="J660" s="39">
        <v>46.662199999999999</v>
      </c>
      <c r="K660" s="39">
        <v>25.1814</v>
      </c>
      <c r="L660" s="39">
        <v>468.84280000000001</v>
      </c>
      <c r="M660" s="39">
        <v>29.1357</v>
      </c>
      <c r="N660" s="39">
        <v>34.381100000000004</v>
      </c>
      <c r="O660" s="39">
        <v>107.5076</v>
      </c>
      <c r="P660" s="39">
        <v>42.1526</v>
      </c>
      <c r="Q660" s="39">
        <v>21.3782</v>
      </c>
      <c r="R660" s="39">
        <v>79.382199999999997</v>
      </c>
      <c r="S660" s="39">
        <v>39.657899999999998</v>
      </c>
      <c r="T660" s="39">
        <v>28.834099999999999</v>
      </c>
      <c r="U660" s="39">
        <v>12.7843</v>
      </c>
      <c r="V660" s="39">
        <v>44.118899999999996</v>
      </c>
      <c r="W660" s="39">
        <v>32.959699999999998</v>
      </c>
      <c r="X660" s="39">
        <v>96.983999999999995</v>
      </c>
      <c r="Y660" s="39">
        <v>37.101599999999998</v>
      </c>
      <c r="Z660" s="39">
        <v>23.106200000000001</v>
      </c>
      <c r="AA660" s="39">
        <v>52.219000000000001</v>
      </c>
      <c r="AB660" s="39">
        <v>103.7868</v>
      </c>
      <c r="AC660" s="39">
        <v>77.403999999999996</v>
      </c>
      <c r="AD660" s="39">
        <v>16.309999999999999</v>
      </c>
      <c r="AE660" s="39">
        <v>31.9512</v>
      </c>
      <c r="AF660" s="39">
        <v>107.10080000000001</v>
      </c>
      <c r="AG660" s="39">
        <v>15.1226</v>
      </c>
      <c r="AH660" s="39">
        <v>145.7243</v>
      </c>
      <c r="AI660" s="39">
        <v>17.283999999999999</v>
      </c>
      <c r="AJ660" s="39">
        <v>7.7469000000000001</v>
      </c>
      <c r="AK660" s="39">
        <v>6.2725999999999997</v>
      </c>
      <c r="AL660" s="39">
        <v>18.962199999999999</v>
      </c>
      <c r="AM660" s="39">
        <v>232.0615</v>
      </c>
      <c r="AN660" s="39">
        <v>572.79060000000004</v>
      </c>
      <c r="AO660" s="39">
        <v>250.32939999999999</v>
      </c>
      <c r="AP660" s="39">
        <v>116.0215</v>
      </c>
      <c r="AQ660" s="39">
        <v>175.178</v>
      </c>
      <c r="AR660" s="39">
        <v>29.21</v>
      </c>
      <c r="AS660" s="39">
        <v>58.7423</v>
      </c>
      <c r="AT660" s="39">
        <v>23.3186</v>
      </c>
      <c r="AU660" s="39">
        <v>57.426400000000001</v>
      </c>
      <c r="AV660" s="39">
        <v>46.893900000000002</v>
      </c>
      <c r="AW660" s="39">
        <v>45.6496</v>
      </c>
      <c r="AX660" s="39">
        <v>9.0055999999999994</v>
      </c>
      <c r="AY660" s="39">
        <v>59.436999999999998</v>
      </c>
    </row>
    <row r="661" spans="1:51" x14ac:dyDescent="0.25">
      <c r="A661" s="43">
        <v>43354</v>
      </c>
      <c r="B661" s="39">
        <v>3329.8710999999998</v>
      </c>
      <c r="C661" s="39">
        <v>38.899700000000003</v>
      </c>
      <c r="D661" s="39">
        <v>29.748999999999999</v>
      </c>
      <c r="E661" s="39">
        <v>253.95840000000001</v>
      </c>
      <c r="F661" s="39">
        <v>230.0401</v>
      </c>
      <c r="G661" s="39">
        <v>33.453600000000002</v>
      </c>
      <c r="H661" s="39">
        <v>84.012</v>
      </c>
      <c r="I661" s="39">
        <v>32.392200000000003</v>
      </c>
      <c r="J661" s="39">
        <v>45.813000000000002</v>
      </c>
      <c r="K661" s="39">
        <v>25.215800000000002</v>
      </c>
      <c r="L661" s="39">
        <v>469.03879999999998</v>
      </c>
      <c r="M661" s="39">
        <v>29.0625</v>
      </c>
      <c r="N661" s="39">
        <v>33.730400000000003</v>
      </c>
      <c r="O661" s="39">
        <v>105.6491</v>
      </c>
      <c r="P661" s="39">
        <v>41.386200000000002</v>
      </c>
      <c r="Q661" s="39">
        <v>19.658999999999999</v>
      </c>
      <c r="R661" s="39">
        <v>79.5852</v>
      </c>
      <c r="S661" s="39">
        <v>40.753900000000002</v>
      </c>
      <c r="T661" s="39">
        <v>28.385100000000001</v>
      </c>
      <c r="U661" s="39">
        <v>12.9946</v>
      </c>
      <c r="V661" s="39">
        <v>44.369599999999998</v>
      </c>
      <c r="W661" s="39">
        <v>33.392600000000002</v>
      </c>
      <c r="X661" s="39">
        <v>90.392799999999994</v>
      </c>
      <c r="Y661" s="39">
        <v>37.287199999999999</v>
      </c>
      <c r="Z661" s="39">
        <v>23.106200000000001</v>
      </c>
      <c r="AA661" s="39">
        <v>52.513100000000001</v>
      </c>
      <c r="AB661" s="39">
        <v>103.151</v>
      </c>
      <c r="AC661" s="39">
        <v>77.613200000000006</v>
      </c>
      <c r="AD661" s="39">
        <v>16.309999999999999</v>
      </c>
      <c r="AE661" s="39">
        <v>32.146599999999999</v>
      </c>
      <c r="AF661" s="39">
        <v>112.1771</v>
      </c>
      <c r="AG661" s="39">
        <v>15.670299999999999</v>
      </c>
      <c r="AH661" s="39">
        <v>144.01560000000001</v>
      </c>
      <c r="AI661" s="39">
        <v>16.284600000000001</v>
      </c>
      <c r="AJ661" s="39">
        <v>7.7469000000000001</v>
      </c>
      <c r="AK661" s="39">
        <v>6.2218</v>
      </c>
      <c r="AL661" s="39">
        <v>19.131499999999999</v>
      </c>
      <c r="AM661" s="39">
        <v>229.11160000000001</v>
      </c>
      <c r="AN661" s="39">
        <v>566.42619999999999</v>
      </c>
      <c r="AO661" s="39">
        <v>248.83359999999999</v>
      </c>
      <c r="AP661" s="39">
        <v>115.29810000000001</v>
      </c>
      <c r="AQ661" s="39">
        <v>173.9426</v>
      </c>
      <c r="AR661" s="39">
        <v>28.664000000000001</v>
      </c>
      <c r="AS661" s="39">
        <v>58.211500000000001</v>
      </c>
      <c r="AT661" s="39">
        <v>22.133800000000001</v>
      </c>
      <c r="AU661" s="39">
        <v>56.3538</v>
      </c>
      <c r="AV661" s="39">
        <v>46.583300000000001</v>
      </c>
      <c r="AW661" s="39">
        <v>45.160499999999999</v>
      </c>
      <c r="AX661" s="39">
        <v>8.9634999999999998</v>
      </c>
      <c r="AY661" s="39">
        <v>57.320300000000003</v>
      </c>
    </row>
    <row r="662" spans="1:51" x14ac:dyDescent="0.25">
      <c r="A662" s="43">
        <v>43355</v>
      </c>
      <c r="B662" s="39">
        <v>3264.2438000000002</v>
      </c>
      <c r="C662" s="39">
        <v>38.744100000000003</v>
      </c>
      <c r="D662" s="39">
        <v>29.748999999999999</v>
      </c>
      <c r="E662" s="39">
        <v>253.2757</v>
      </c>
      <c r="F662" s="39">
        <v>231.4135</v>
      </c>
      <c r="G662" s="39">
        <v>33.515500000000003</v>
      </c>
      <c r="H662" s="39">
        <v>83.741600000000005</v>
      </c>
      <c r="I662" s="39">
        <v>32.392200000000003</v>
      </c>
      <c r="J662" s="39">
        <v>45.53</v>
      </c>
      <c r="K662" s="39">
        <v>25.421900000000001</v>
      </c>
      <c r="L662" s="39">
        <v>462.57069999999999</v>
      </c>
      <c r="M662" s="39">
        <v>29.0625</v>
      </c>
      <c r="N662" s="39">
        <v>34.11</v>
      </c>
      <c r="O662" s="39">
        <v>108.36539999999999</v>
      </c>
      <c r="P662" s="39">
        <v>41.316499999999998</v>
      </c>
      <c r="Q662" s="39">
        <v>19.191199999999998</v>
      </c>
      <c r="R662" s="39">
        <v>78.976200000000006</v>
      </c>
      <c r="S662" s="39">
        <v>40.454999999999998</v>
      </c>
      <c r="T662" s="39">
        <v>27.439699999999998</v>
      </c>
      <c r="U662" s="39">
        <v>13.1838</v>
      </c>
      <c r="V662" s="39">
        <v>44.6203</v>
      </c>
      <c r="W662" s="39">
        <v>33.887300000000003</v>
      </c>
      <c r="X662" s="39">
        <v>87.693600000000004</v>
      </c>
      <c r="Y662" s="39">
        <v>37.101599999999998</v>
      </c>
      <c r="Z662" s="39">
        <v>23.106200000000001</v>
      </c>
      <c r="AA662" s="39">
        <v>50.747999999999998</v>
      </c>
      <c r="AB662" s="39">
        <v>103.0716</v>
      </c>
      <c r="AC662" s="39">
        <v>75.311999999999998</v>
      </c>
      <c r="AD662" s="39">
        <v>16.442</v>
      </c>
      <c r="AE662" s="39">
        <v>32.57</v>
      </c>
      <c r="AF662" s="39">
        <v>109.6806</v>
      </c>
      <c r="AG662" s="39">
        <v>15.9085</v>
      </c>
      <c r="AH662" s="39">
        <v>145.9684</v>
      </c>
      <c r="AI662" s="39">
        <v>16.352799999999998</v>
      </c>
      <c r="AJ662" s="39">
        <v>7.6536</v>
      </c>
      <c r="AK662" s="39">
        <v>6.4760999999999997</v>
      </c>
      <c r="AL662" s="39">
        <v>19.2182</v>
      </c>
      <c r="AM662" s="39">
        <v>229.50489999999999</v>
      </c>
      <c r="AN662" s="39">
        <v>561.65300000000002</v>
      </c>
      <c r="AO662" s="39">
        <v>248.3937</v>
      </c>
      <c r="AP662" s="39">
        <v>113.9962</v>
      </c>
      <c r="AQ662" s="39">
        <v>174.18969999999999</v>
      </c>
      <c r="AR662" s="39">
        <v>28.745899999999999</v>
      </c>
      <c r="AS662" s="39">
        <v>58.211500000000001</v>
      </c>
      <c r="AT662" s="39">
        <v>22.133800000000001</v>
      </c>
      <c r="AU662" s="39">
        <v>56.436300000000003</v>
      </c>
      <c r="AV662" s="39">
        <v>46.686799999999998</v>
      </c>
      <c r="AW662" s="39">
        <v>45.241999999999997</v>
      </c>
      <c r="AX662" s="39">
        <v>8.9425000000000008</v>
      </c>
      <c r="AY662" s="39">
        <v>57.912999999999997</v>
      </c>
    </row>
    <row r="663" spans="1:51" x14ac:dyDescent="0.25">
      <c r="A663" s="43">
        <v>43356</v>
      </c>
      <c r="B663" s="39">
        <v>3295.6307999999999</v>
      </c>
      <c r="C663" s="39">
        <v>39.210900000000002</v>
      </c>
      <c r="D663" s="39">
        <v>30.009499999999999</v>
      </c>
      <c r="E663" s="39">
        <v>253.95840000000001</v>
      </c>
      <c r="F663" s="39">
        <v>232.7869</v>
      </c>
      <c r="G663" s="39">
        <v>34.598599999999998</v>
      </c>
      <c r="H663" s="39">
        <v>84.868399999999994</v>
      </c>
      <c r="I663" s="39">
        <v>33.317700000000002</v>
      </c>
      <c r="J663" s="39">
        <v>45.813000000000002</v>
      </c>
      <c r="K663" s="39">
        <v>26.5212</v>
      </c>
      <c r="L663" s="39">
        <v>466.49079999999998</v>
      </c>
      <c r="M663" s="39">
        <v>29.3553</v>
      </c>
      <c r="N663" s="39">
        <v>34.435400000000001</v>
      </c>
      <c r="O663" s="39">
        <v>107.6506</v>
      </c>
      <c r="P663" s="39">
        <v>42.117699999999999</v>
      </c>
      <c r="Q663" s="39">
        <v>19.249700000000001</v>
      </c>
      <c r="R663" s="39">
        <v>79.382199999999997</v>
      </c>
      <c r="S663" s="39">
        <v>40.454999999999998</v>
      </c>
      <c r="T663" s="39">
        <v>27.416</v>
      </c>
      <c r="U663" s="39">
        <v>13.877700000000001</v>
      </c>
      <c r="V663" s="39">
        <v>45.539400000000001</v>
      </c>
      <c r="W663" s="39">
        <v>35.3095</v>
      </c>
      <c r="X663" s="39">
        <v>85.559299999999993</v>
      </c>
      <c r="Y663" s="39">
        <v>37.472700000000003</v>
      </c>
      <c r="Z663" s="39">
        <v>23.174900000000001</v>
      </c>
      <c r="AA663" s="39">
        <v>51.434399999999997</v>
      </c>
      <c r="AB663" s="39">
        <v>104.2636</v>
      </c>
      <c r="AC663" s="39">
        <v>72.006699999999995</v>
      </c>
      <c r="AD663" s="39">
        <v>16.611699999999999</v>
      </c>
      <c r="AE663" s="39">
        <v>32.57</v>
      </c>
      <c r="AF663" s="39">
        <v>109.84699999999999</v>
      </c>
      <c r="AG663" s="39">
        <v>16.2181</v>
      </c>
      <c r="AH663" s="39">
        <v>146.45660000000001</v>
      </c>
      <c r="AI663" s="39">
        <v>16.4436</v>
      </c>
      <c r="AJ663" s="39">
        <v>7.8558000000000003</v>
      </c>
      <c r="AK663" s="39">
        <v>6.5269000000000004</v>
      </c>
      <c r="AL663" s="39">
        <v>19.738399999999999</v>
      </c>
      <c r="AM663" s="39">
        <v>233.2415</v>
      </c>
      <c r="AN663" s="39">
        <v>550.5154</v>
      </c>
      <c r="AO663" s="39">
        <v>253.40899999999999</v>
      </c>
      <c r="AP663" s="39">
        <v>115.15349999999999</v>
      </c>
      <c r="AQ663" s="39">
        <v>175.42509999999999</v>
      </c>
      <c r="AR663" s="39">
        <v>29.073499999999999</v>
      </c>
      <c r="AS663" s="39">
        <v>58.565300000000001</v>
      </c>
      <c r="AT663" s="39">
        <v>22.3492</v>
      </c>
      <c r="AU663" s="39">
        <v>56.931399999999996</v>
      </c>
      <c r="AV663" s="39">
        <v>46.893900000000002</v>
      </c>
      <c r="AW663" s="39">
        <v>46.057200000000002</v>
      </c>
      <c r="AX663" s="39">
        <v>8.9845000000000006</v>
      </c>
      <c r="AY663" s="39">
        <v>58.759700000000002</v>
      </c>
    </row>
    <row r="664" spans="1:51" x14ac:dyDescent="0.25">
      <c r="A664" s="43">
        <v>43357</v>
      </c>
      <c r="B664" s="39">
        <v>3327.0176999999999</v>
      </c>
      <c r="C664" s="39">
        <v>38.821899999999999</v>
      </c>
      <c r="D664" s="39">
        <v>30.165800000000001</v>
      </c>
      <c r="E664" s="39">
        <v>252.59309999999999</v>
      </c>
      <c r="F664" s="39">
        <v>233.8169</v>
      </c>
      <c r="G664" s="39">
        <v>34.381999999999998</v>
      </c>
      <c r="H664" s="39">
        <v>84.643000000000001</v>
      </c>
      <c r="I664" s="39">
        <v>31.898599999999998</v>
      </c>
      <c r="J664" s="39">
        <v>45.0852</v>
      </c>
      <c r="K664" s="39">
        <v>26.109000000000002</v>
      </c>
      <c r="L664" s="39">
        <v>473.35090000000002</v>
      </c>
      <c r="M664" s="39">
        <v>29.2821</v>
      </c>
      <c r="N664" s="39">
        <v>33.621899999999997</v>
      </c>
      <c r="O664" s="39">
        <v>106.5069</v>
      </c>
      <c r="P664" s="39">
        <v>42.117699999999999</v>
      </c>
      <c r="Q664" s="39">
        <v>19.39</v>
      </c>
      <c r="R664" s="39">
        <v>79.483699999999999</v>
      </c>
      <c r="S664" s="39">
        <v>40.255699999999997</v>
      </c>
      <c r="T664" s="39">
        <v>26.5578</v>
      </c>
      <c r="U664" s="39">
        <v>13.3941</v>
      </c>
      <c r="V664" s="39">
        <v>45.706499999999998</v>
      </c>
      <c r="W664" s="39">
        <v>34.753</v>
      </c>
      <c r="X664" s="39">
        <v>86.626499999999993</v>
      </c>
      <c r="Y664" s="39">
        <v>36.878999999999998</v>
      </c>
      <c r="Z664" s="39">
        <v>23.3812</v>
      </c>
      <c r="AA664" s="39">
        <v>51.630600000000001</v>
      </c>
      <c r="AB664" s="39">
        <v>103.23050000000001</v>
      </c>
      <c r="AC664" s="39">
        <v>70.165700000000001</v>
      </c>
      <c r="AD664" s="39">
        <v>16.442</v>
      </c>
      <c r="AE664" s="39">
        <v>32.1629</v>
      </c>
      <c r="AF664" s="39">
        <v>106.68470000000001</v>
      </c>
      <c r="AG664" s="39">
        <v>15.956099999999999</v>
      </c>
      <c r="AH664" s="39">
        <v>145.9684</v>
      </c>
      <c r="AI664" s="39">
        <v>16.6707</v>
      </c>
      <c r="AJ664" s="39">
        <v>7.7779999999999996</v>
      </c>
      <c r="AK664" s="39">
        <v>6.7304000000000004</v>
      </c>
      <c r="AL664" s="39">
        <v>19.565000000000001</v>
      </c>
      <c r="AM664" s="39">
        <v>236.38810000000001</v>
      </c>
      <c r="AN664" s="39">
        <v>558.47080000000005</v>
      </c>
      <c r="AO664" s="39">
        <v>258.2484</v>
      </c>
      <c r="AP664" s="39">
        <v>114.8642</v>
      </c>
      <c r="AQ664" s="39">
        <v>177.89590000000001</v>
      </c>
      <c r="AR664" s="39">
        <v>28.882400000000001</v>
      </c>
      <c r="AS664" s="39">
        <v>58.919199999999996</v>
      </c>
      <c r="AT664" s="39">
        <v>22.295400000000001</v>
      </c>
      <c r="AU664" s="39">
        <v>57.178899999999999</v>
      </c>
      <c r="AV664" s="39">
        <v>46.893900000000002</v>
      </c>
      <c r="AW664" s="39">
        <v>45.894100000000002</v>
      </c>
      <c r="AX664" s="39">
        <v>8.9845000000000006</v>
      </c>
      <c r="AY664" s="39">
        <v>59.098300000000002</v>
      </c>
    </row>
    <row r="665" spans="1:51" x14ac:dyDescent="0.25">
      <c r="A665" s="43">
        <v>43360</v>
      </c>
      <c r="B665" s="39">
        <v>3257.1104</v>
      </c>
      <c r="C665" s="39">
        <v>37.577100000000002</v>
      </c>
      <c r="D665" s="39">
        <v>29.3322</v>
      </c>
      <c r="E665" s="39">
        <v>248.49700000000001</v>
      </c>
      <c r="F665" s="39">
        <v>233.4735</v>
      </c>
      <c r="G665" s="39">
        <v>33.886800000000001</v>
      </c>
      <c r="H665" s="39">
        <v>83.6965</v>
      </c>
      <c r="I665" s="39">
        <v>31.9603</v>
      </c>
      <c r="J665" s="39">
        <v>43.6295</v>
      </c>
      <c r="K665" s="39">
        <v>25.490600000000001</v>
      </c>
      <c r="L665" s="39">
        <v>466.09879999999998</v>
      </c>
      <c r="M665" s="39">
        <v>28.9893</v>
      </c>
      <c r="N665" s="39">
        <v>33.3508</v>
      </c>
      <c r="O665" s="39">
        <v>106.2209</v>
      </c>
      <c r="P665" s="39">
        <v>41.351300000000002</v>
      </c>
      <c r="Q665" s="39">
        <v>18.9573</v>
      </c>
      <c r="R665" s="39">
        <v>76.438400000000001</v>
      </c>
      <c r="S665" s="39">
        <v>39.7575</v>
      </c>
      <c r="T665" s="39">
        <v>26.386099999999999</v>
      </c>
      <c r="U665" s="39">
        <v>12.8474</v>
      </c>
      <c r="V665" s="39">
        <v>44.787399999999998</v>
      </c>
      <c r="W665" s="39">
        <v>34.938499999999998</v>
      </c>
      <c r="X665" s="39">
        <v>82.860100000000003</v>
      </c>
      <c r="Y665" s="39">
        <v>36.099899999999998</v>
      </c>
      <c r="Z665" s="39">
        <v>23.2437</v>
      </c>
      <c r="AA665" s="39">
        <v>50.600900000000003</v>
      </c>
      <c r="AB665" s="39">
        <v>102.3563</v>
      </c>
      <c r="AC665" s="39">
        <v>66.149100000000004</v>
      </c>
      <c r="AD665" s="39">
        <v>16.272300000000001</v>
      </c>
      <c r="AE665" s="39">
        <v>31.153199999999998</v>
      </c>
      <c r="AF665" s="39">
        <v>107.26730000000001</v>
      </c>
      <c r="AG665" s="39">
        <v>16.194299999999998</v>
      </c>
      <c r="AH665" s="39">
        <v>145.23609999999999</v>
      </c>
      <c r="AI665" s="39">
        <v>16.4209</v>
      </c>
      <c r="AJ665" s="39">
        <v>7.7003000000000004</v>
      </c>
      <c r="AK665" s="39">
        <v>6.7643000000000004</v>
      </c>
      <c r="AL665" s="39">
        <v>19.3916</v>
      </c>
      <c r="AM665" s="39">
        <v>235.40479999999999</v>
      </c>
      <c r="AN665" s="39">
        <v>547.73099999999999</v>
      </c>
      <c r="AO665" s="39">
        <v>257.98450000000003</v>
      </c>
      <c r="AP665" s="39">
        <v>111.5369</v>
      </c>
      <c r="AQ665" s="39">
        <v>175.6722</v>
      </c>
      <c r="AR665" s="39">
        <v>28.309100000000001</v>
      </c>
      <c r="AS665" s="39">
        <v>58.565300000000001</v>
      </c>
      <c r="AT665" s="39">
        <v>21.541399999999999</v>
      </c>
      <c r="AU665" s="39">
        <v>55.198700000000002</v>
      </c>
      <c r="AV665" s="39">
        <v>46.2727</v>
      </c>
      <c r="AW665" s="39">
        <v>44.997399999999999</v>
      </c>
      <c r="AX665" s="39">
        <v>8.8582999999999998</v>
      </c>
      <c r="AY665" s="39">
        <v>57.997700000000002</v>
      </c>
    </row>
    <row r="666" spans="1:51" x14ac:dyDescent="0.25">
      <c r="A666" s="43">
        <v>43361</v>
      </c>
      <c r="B666" s="39">
        <v>3281.364</v>
      </c>
      <c r="C666" s="39">
        <v>38.899700000000003</v>
      </c>
      <c r="D666" s="39">
        <v>29.9053</v>
      </c>
      <c r="E666" s="39">
        <v>251.2277</v>
      </c>
      <c r="F666" s="39">
        <v>235.87690000000001</v>
      </c>
      <c r="G666" s="39">
        <v>34.381999999999998</v>
      </c>
      <c r="H666" s="39">
        <v>84.417599999999993</v>
      </c>
      <c r="I666" s="39">
        <v>31.9603</v>
      </c>
      <c r="J666" s="39">
        <v>46.6218</v>
      </c>
      <c r="K666" s="39">
        <v>26.280799999999999</v>
      </c>
      <c r="L666" s="39">
        <v>469.8229</v>
      </c>
      <c r="M666" s="39">
        <v>29.5017</v>
      </c>
      <c r="N666" s="39">
        <v>33.838900000000002</v>
      </c>
      <c r="O666" s="39">
        <v>107.0787</v>
      </c>
      <c r="P666" s="39">
        <v>42.849299999999999</v>
      </c>
      <c r="Q666" s="39">
        <v>20.161899999999999</v>
      </c>
      <c r="R666" s="39">
        <v>77.859499999999997</v>
      </c>
      <c r="S666" s="39">
        <v>40.255699999999997</v>
      </c>
      <c r="T666" s="39">
        <v>27.955500000000001</v>
      </c>
      <c r="U666" s="39">
        <v>12.952500000000001</v>
      </c>
      <c r="V666" s="39">
        <v>45.288800000000002</v>
      </c>
      <c r="W666" s="39">
        <v>35.989800000000002</v>
      </c>
      <c r="X666" s="39">
        <v>86.438100000000006</v>
      </c>
      <c r="Y666" s="39">
        <v>37.398499999999999</v>
      </c>
      <c r="Z666" s="39">
        <v>23.656300000000002</v>
      </c>
      <c r="AA666" s="39">
        <v>50.306699999999999</v>
      </c>
      <c r="AB666" s="39">
        <v>104.8993</v>
      </c>
      <c r="AC666" s="39">
        <v>67.571600000000004</v>
      </c>
      <c r="AD666" s="39">
        <v>16.517399999999999</v>
      </c>
      <c r="AE666" s="39">
        <v>31.706900000000001</v>
      </c>
      <c r="AF666" s="39">
        <v>104.854</v>
      </c>
      <c r="AG666" s="39">
        <v>16.503900000000002</v>
      </c>
      <c r="AH666" s="39">
        <v>147.18889999999999</v>
      </c>
      <c r="AI666" s="39">
        <v>17.238600000000002</v>
      </c>
      <c r="AJ666" s="39">
        <v>7.8714000000000004</v>
      </c>
      <c r="AK666" s="39">
        <v>6.9676999999999998</v>
      </c>
      <c r="AL666" s="39">
        <v>19.680599999999998</v>
      </c>
      <c r="AM666" s="39">
        <v>238.74809999999999</v>
      </c>
      <c r="AN666" s="39">
        <v>548.92430000000002</v>
      </c>
      <c r="AO666" s="39">
        <v>260.18419999999998</v>
      </c>
      <c r="AP666" s="39">
        <v>113.7068</v>
      </c>
      <c r="AQ666" s="39">
        <v>178.6371</v>
      </c>
      <c r="AR666" s="39">
        <v>29.182700000000001</v>
      </c>
      <c r="AS666" s="39">
        <v>59.626899999999999</v>
      </c>
      <c r="AT666" s="39">
        <v>22.456900000000001</v>
      </c>
      <c r="AU666" s="39">
        <v>55.6937</v>
      </c>
      <c r="AV666" s="39">
        <v>46.997399999999999</v>
      </c>
      <c r="AW666" s="39">
        <v>45.894100000000002</v>
      </c>
      <c r="AX666" s="39">
        <v>9.0266000000000002</v>
      </c>
      <c r="AY666" s="39">
        <v>59.606299999999997</v>
      </c>
    </row>
    <row r="667" spans="1:51" x14ac:dyDescent="0.25">
      <c r="A667" s="43">
        <v>43362</v>
      </c>
      <c r="B667" s="39">
        <v>3448.2855</v>
      </c>
      <c r="C667" s="39">
        <v>40.377899999999997</v>
      </c>
      <c r="D667" s="39">
        <v>31.4162</v>
      </c>
      <c r="E667" s="39">
        <v>253.95840000000001</v>
      </c>
      <c r="F667" s="39">
        <v>241.71379999999999</v>
      </c>
      <c r="G667" s="39">
        <v>34.536700000000003</v>
      </c>
      <c r="H667" s="39">
        <v>85.048599999999993</v>
      </c>
      <c r="I667" s="39">
        <v>32.145400000000002</v>
      </c>
      <c r="J667" s="39">
        <v>46.338700000000003</v>
      </c>
      <c r="K667" s="39">
        <v>26.624300000000002</v>
      </c>
      <c r="L667" s="39">
        <v>475.899</v>
      </c>
      <c r="M667" s="39">
        <v>29.648099999999999</v>
      </c>
      <c r="N667" s="39">
        <v>35.302999999999997</v>
      </c>
      <c r="O667" s="39">
        <v>108.22239999999999</v>
      </c>
      <c r="P667" s="39">
        <v>42.918999999999997</v>
      </c>
      <c r="Q667" s="39">
        <v>19.963100000000001</v>
      </c>
      <c r="R667" s="39">
        <v>83.036600000000007</v>
      </c>
      <c r="S667" s="39">
        <v>40.8536</v>
      </c>
      <c r="T667" s="39">
        <v>27.832899999999999</v>
      </c>
      <c r="U667" s="39">
        <v>12.9946</v>
      </c>
      <c r="V667" s="39">
        <v>46.040799999999997</v>
      </c>
      <c r="W667" s="39">
        <v>35.804299999999998</v>
      </c>
      <c r="X667" s="39">
        <v>87.254199999999997</v>
      </c>
      <c r="Y667" s="39">
        <v>39.179299999999998</v>
      </c>
      <c r="Z667" s="39">
        <v>23.793800000000001</v>
      </c>
      <c r="AA667" s="39">
        <v>52.611199999999997</v>
      </c>
      <c r="AB667" s="39">
        <v>105.5351</v>
      </c>
      <c r="AC667" s="39">
        <v>69.5381</v>
      </c>
      <c r="AD667" s="39">
        <v>16.630500000000001</v>
      </c>
      <c r="AE667" s="39">
        <v>32.179200000000002</v>
      </c>
      <c r="AF667" s="39">
        <v>105.18680000000001</v>
      </c>
      <c r="AG667" s="39">
        <v>16.9087</v>
      </c>
      <c r="AH667" s="39">
        <v>147.18889999999999</v>
      </c>
      <c r="AI667" s="39">
        <v>17.420200000000001</v>
      </c>
      <c r="AJ667" s="39">
        <v>7.8403</v>
      </c>
      <c r="AK667" s="39">
        <v>7.1203000000000003</v>
      </c>
      <c r="AL667" s="39">
        <v>20.0274</v>
      </c>
      <c r="AM667" s="39">
        <v>249.95779999999999</v>
      </c>
      <c r="AN667" s="39">
        <v>557.67529999999999</v>
      </c>
      <c r="AO667" s="39">
        <v>262.64789999999999</v>
      </c>
      <c r="AP667" s="39">
        <v>117.0341</v>
      </c>
      <c r="AQ667" s="39">
        <v>180.61369999999999</v>
      </c>
      <c r="AR667" s="39">
        <v>29.674099999999999</v>
      </c>
      <c r="AS667" s="39">
        <v>59.626899999999999</v>
      </c>
      <c r="AT667" s="39">
        <v>22.456900000000001</v>
      </c>
      <c r="AU667" s="39">
        <v>58.829099999999997</v>
      </c>
      <c r="AV667" s="39">
        <v>47.307899999999997</v>
      </c>
      <c r="AW667" s="39">
        <v>46.057200000000002</v>
      </c>
      <c r="AX667" s="39">
        <v>9.1318000000000001</v>
      </c>
      <c r="AY667" s="39">
        <v>60.707000000000001</v>
      </c>
    </row>
    <row r="668" spans="1:51" x14ac:dyDescent="0.25">
      <c r="A668" s="43">
        <v>43363</v>
      </c>
      <c r="B668" s="39">
        <v>3425.4585999999999</v>
      </c>
      <c r="C668" s="39">
        <v>40.377899999999997</v>
      </c>
      <c r="D668" s="39">
        <v>31.6767</v>
      </c>
      <c r="E668" s="39">
        <v>253.2757</v>
      </c>
      <c r="F668" s="39">
        <v>241.02709999999999</v>
      </c>
      <c r="G668" s="39">
        <v>34.227200000000003</v>
      </c>
      <c r="H668" s="39">
        <v>84.192300000000003</v>
      </c>
      <c r="I668" s="39">
        <v>32.330500000000001</v>
      </c>
      <c r="J668" s="39">
        <v>46.500399999999999</v>
      </c>
      <c r="K668" s="39">
        <v>26.452500000000001</v>
      </c>
      <c r="L668" s="39">
        <v>490.01130000000001</v>
      </c>
      <c r="M668" s="39">
        <v>29.5749</v>
      </c>
      <c r="N668" s="39">
        <v>34.814999999999998</v>
      </c>
      <c r="O668" s="39">
        <v>107.5076</v>
      </c>
      <c r="P668" s="39">
        <v>42.082900000000002</v>
      </c>
      <c r="Q668" s="39">
        <v>20.079999999999998</v>
      </c>
      <c r="R668" s="39">
        <v>83.544200000000004</v>
      </c>
      <c r="S668" s="39">
        <v>40.654299999999999</v>
      </c>
      <c r="T668" s="39">
        <v>28.0291</v>
      </c>
      <c r="U668" s="39">
        <v>12.868399999999999</v>
      </c>
      <c r="V668" s="39">
        <v>45.9572</v>
      </c>
      <c r="W668" s="39">
        <v>36.855499999999999</v>
      </c>
      <c r="X668" s="39">
        <v>88.886300000000006</v>
      </c>
      <c r="Y668" s="39">
        <v>39.2164</v>
      </c>
      <c r="Z668" s="39">
        <v>23.793800000000001</v>
      </c>
      <c r="AA668" s="39">
        <v>51.042200000000001</v>
      </c>
      <c r="AB668" s="39">
        <v>104.58150000000001</v>
      </c>
      <c r="AC668" s="39">
        <v>70.040199999999999</v>
      </c>
      <c r="AD668" s="39">
        <v>16.573899999999998</v>
      </c>
      <c r="AE668" s="39">
        <v>32.244300000000003</v>
      </c>
      <c r="AF668" s="39">
        <v>105.3533</v>
      </c>
      <c r="AG668" s="39">
        <v>16.575299999999999</v>
      </c>
      <c r="AH668" s="39">
        <v>147.67699999999999</v>
      </c>
      <c r="AI668" s="39">
        <v>17.488399999999999</v>
      </c>
      <c r="AJ668" s="39">
        <v>7.7935999999999996</v>
      </c>
      <c r="AK668" s="39">
        <v>7.0015999999999998</v>
      </c>
      <c r="AL668" s="39">
        <v>19.911799999999999</v>
      </c>
      <c r="AM668" s="39">
        <v>247.00790000000001</v>
      </c>
      <c r="AN668" s="39">
        <v>554.09529999999995</v>
      </c>
      <c r="AO668" s="39">
        <v>261.0641</v>
      </c>
      <c r="AP668" s="39">
        <v>117.1788</v>
      </c>
      <c r="AQ668" s="39">
        <v>180.86080000000001</v>
      </c>
      <c r="AR668" s="39">
        <v>29.7287</v>
      </c>
      <c r="AS668" s="39">
        <v>59.0961</v>
      </c>
      <c r="AT668" s="39">
        <v>22.3492</v>
      </c>
      <c r="AU668" s="39">
        <v>57.838999999999999</v>
      </c>
      <c r="AV668" s="39">
        <v>46.790300000000002</v>
      </c>
      <c r="AW668" s="39">
        <v>46.220199999999998</v>
      </c>
      <c r="AX668" s="39">
        <v>9.1738999999999997</v>
      </c>
      <c r="AY668" s="39">
        <v>60.876399999999997</v>
      </c>
    </row>
    <row r="669" spans="1:51" x14ac:dyDescent="0.25">
      <c r="A669" s="43">
        <v>43364</v>
      </c>
      <c r="B669" s="39">
        <v>3680.8343</v>
      </c>
      <c r="C669" s="39">
        <v>41.389299999999999</v>
      </c>
      <c r="D669" s="39">
        <v>32.145600000000002</v>
      </c>
      <c r="E669" s="39">
        <v>256.68920000000003</v>
      </c>
      <c r="F669" s="39">
        <v>246.8639</v>
      </c>
      <c r="G669" s="39">
        <v>35.4651</v>
      </c>
      <c r="H669" s="39">
        <v>86.626099999999994</v>
      </c>
      <c r="I669" s="39">
        <v>32.7624</v>
      </c>
      <c r="J669" s="39">
        <v>47.39</v>
      </c>
      <c r="K669" s="39">
        <v>26.6587</v>
      </c>
      <c r="L669" s="39">
        <v>510.7878</v>
      </c>
      <c r="M669" s="39">
        <v>30.014099999999999</v>
      </c>
      <c r="N669" s="39">
        <v>36.224899999999998</v>
      </c>
      <c r="O669" s="39">
        <v>109.2231</v>
      </c>
      <c r="P669" s="39">
        <v>43.128</v>
      </c>
      <c r="Q669" s="39">
        <v>20.547799999999999</v>
      </c>
      <c r="R669" s="39">
        <v>86.386499999999998</v>
      </c>
      <c r="S669" s="39">
        <v>41.4514</v>
      </c>
      <c r="T669" s="39">
        <v>28.2988</v>
      </c>
      <c r="U669" s="39">
        <v>13.057600000000001</v>
      </c>
      <c r="V669" s="39">
        <v>46.7928</v>
      </c>
      <c r="W669" s="39">
        <v>36.979199999999999</v>
      </c>
      <c r="X669" s="39">
        <v>90.957800000000006</v>
      </c>
      <c r="Y669" s="39">
        <v>41.0715</v>
      </c>
      <c r="Z669" s="39">
        <v>23.9314</v>
      </c>
      <c r="AA669" s="39">
        <v>54.817599999999999</v>
      </c>
      <c r="AB669" s="39">
        <v>106.48869999999999</v>
      </c>
      <c r="AC669" s="39">
        <v>71.671999999999997</v>
      </c>
      <c r="AD669" s="39">
        <v>16.819099999999999</v>
      </c>
      <c r="AE669" s="39">
        <v>32.651400000000002</v>
      </c>
      <c r="AF669" s="39">
        <v>110.9288</v>
      </c>
      <c r="AG669" s="39">
        <v>16.5991</v>
      </c>
      <c r="AH669" s="39">
        <v>152.55889999999999</v>
      </c>
      <c r="AI669" s="39">
        <v>18.0562</v>
      </c>
      <c r="AJ669" s="39">
        <v>7.8403</v>
      </c>
      <c r="AK669" s="39">
        <v>6.9676999999999998</v>
      </c>
      <c r="AL669" s="39">
        <v>20.0852</v>
      </c>
      <c r="AM669" s="39">
        <v>258.61099999999999</v>
      </c>
      <c r="AN669" s="39">
        <v>568.41510000000005</v>
      </c>
      <c r="AO669" s="39">
        <v>275.23039999999997</v>
      </c>
      <c r="AP669" s="39">
        <v>119.78279999999999</v>
      </c>
      <c r="AQ669" s="39">
        <v>182.59030000000001</v>
      </c>
      <c r="AR669" s="39">
        <v>31.1755</v>
      </c>
      <c r="AS669" s="39">
        <v>59.45</v>
      </c>
      <c r="AT669" s="39">
        <v>22.780100000000001</v>
      </c>
      <c r="AU669" s="39">
        <v>59.241599999999998</v>
      </c>
      <c r="AV669" s="39">
        <v>47.618499999999997</v>
      </c>
      <c r="AW669" s="39">
        <v>47.279899999999998</v>
      </c>
      <c r="AX669" s="39">
        <v>9.3633000000000006</v>
      </c>
      <c r="AY669" s="39">
        <v>62.400399999999998</v>
      </c>
    </row>
    <row r="670" spans="1:51" x14ac:dyDescent="0.25">
      <c r="A670" s="43">
        <v>43368</v>
      </c>
      <c r="B670" s="39">
        <v>3515.3395</v>
      </c>
      <c r="C670" s="39">
        <v>40.533499999999997</v>
      </c>
      <c r="D670" s="39">
        <v>30.999400000000001</v>
      </c>
      <c r="E670" s="39">
        <v>255.32380000000001</v>
      </c>
      <c r="F670" s="39">
        <v>242.40049999999999</v>
      </c>
      <c r="G670" s="39">
        <v>35.960299999999997</v>
      </c>
      <c r="H670" s="39">
        <v>86.085300000000004</v>
      </c>
      <c r="I670" s="39">
        <v>32.021999999999998</v>
      </c>
      <c r="J670" s="39">
        <v>46.581299999999999</v>
      </c>
      <c r="K670" s="39">
        <v>26.383800000000001</v>
      </c>
      <c r="L670" s="39">
        <v>507.06369999999998</v>
      </c>
      <c r="M670" s="39">
        <v>29.867699999999999</v>
      </c>
      <c r="N670" s="39">
        <v>34.0015</v>
      </c>
      <c r="O670" s="39">
        <v>108.9372</v>
      </c>
      <c r="P670" s="39">
        <v>42.918999999999997</v>
      </c>
      <c r="Q670" s="39">
        <v>20.185300000000002</v>
      </c>
      <c r="R670" s="39">
        <v>82.935100000000006</v>
      </c>
      <c r="S670" s="39">
        <v>41.650700000000001</v>
      </c>
      <c r="T670" s="39">
        <v>27.931000000000001</v>
      </c>
      <c r="U670" s="39">
        <v>12.952500000000001</v>
      </c>
      <c r="V670" s="39">
        <v>47.043500000000002</v>
      </c>
      <c r="W670" s="39">
        <v>36.979199999999999</v>
      </c>
      <c r="X670" s="39">
        <v>90.894999999999996</v>
      </c>
      <c r="Y670" s="39">
        <v>41.034399999999998</v>
      </c>
      <c r="Z670" s="39">
        <v>23.725100000000001</v>
      </c>
      <c r="AA670" s="39">
        <v>54.768599999999999</v>
      </c>
      <c r="AB670" s="39">
        <v>106.5682</v>
      </c>
      <c r="AC670" s="39">
        <v>70.751499999999993</v>
      </c>
      <c r="AD670" s="39">
        <v>16.6494</v>
      </c>
      <c r="AE670" s="39">
        <v>32.407200000000003</v>
      </c>
      <c r="AF670" s="39">
        <v>109.01479999999999</v>
      </c>
      <c r="AG670" s="39">
        <v>16.5991</v>
      </c>
      <c r="AH670" s="39">
        <v>150.8503</v>
      </c>
      <c r="AI670" s="39">
        <v>17.692799999999998</v>
      </c>
      <c r="AJ670" s="39">
        <v>7.8714000000000004</v>
      </c>
      <c r="AK670" s="39">
        <v>7.0693999999999999</v>
      </c>
      <c r="AL670" s="39">
        <v>19.882899999999999</v>
      </c>
      <c r="AM670" s="39">
        <v>243.0746</v>
      </c>
      <c r="AN670" s="39">
        <v>559.2663</v>
      </c>
      <c r="AO670" s="39">
        <v>276.4622</v>
      </c>
      <c r="AP670" s="39">
        <v>117.9021</v>
      </c>
      <c r="AQ670" s="39">
        <v>181.35489999999999</v>
      </c>
      <c r="AR670" s="39">
        <v>30.6296</v>
      </c>
      <c r="AS670" s="39">
        <v>58.565300000000001</v>
      </c>
      <c r="AT670" s="39">
        <v>22.3492</v>
      </c>
      <c r="AU670" s="39">
        <v>57.5914</v>
      </c>
      <c r="AV670" s="39">
        <v>47.515000000000001</v>
      </c>
      <c r="AW670" s="39">
        <v>46.872300000000003</v>
      </c>
      <c r="AX670" s="39">
        <v>9.3842999999999996</v>
      </c>
      <c r="AY670" s="39">
        <v>61.553699999999999</v>
      </c>
    </row>
    <row r="671" spans="1:51" x14ac:dyDescent="0.25">
      <c r="A671" s="43">
        <v>43369</v>
      </c>
      <c r="B671" s="39">
        <v>3519.6194999999998</v>
      </c>
      <c r="C671" s="39">
        <v>40.377899999999997</v>
      </c>
      <c r="D671" s="39">
        <v>30.8431</v>
      </c>
      <c r="E671" s="39">
        <v>255.32380000000001</v>
      </c>
      <c r="F671" s="39">
        <v>243.0872</v>
      </c>
      <c r="G671" s="39">
        <v>35.619799999999998</v>
      </c>
      <c r="H671" s="39">
        <v>86.941599999999994</v>
      </c>
      <c r="I671" s="39">
        <v>32.577300000000001</v>
      </c>
      <c r="J671" s="39">
        <v>47.228299999999997</v>
      </c>
      <c r="K671" s="39">
        <v>26.418199999999999</v>
      </c>
      <c r="L671" s="39">
        <v>511.76780000000002</v>
      </c>
      <c r="M671" s="39">
        <v>29.940899999999999</v>
      </c>
      <c r="N671" s="39">
        <v>33.784599999999998</v>
      </c>
      <c r="O671" s="39">
        <v>110.7957</v>
      </c>
      <c r="P671" s="39">
        <v>43.685400000000001</v>
      </c>
      <c r="Q671" s="39">
        <v>20.3139</v>
      </c>
      <c r="R671" s="39">
        <v>81.92</v>
      </c>
      <c r="S671" s="39">
        <v>42.248600000000003</v>
      </c>
      <c r="T671" s="39">
        <v>28.5441</v>
      </c>
      <c r="U671" s="39">
        <v>13.015599999999999</v>
      </c>
      <c r="V671" s="39">
        <v>46.7928</v>
      </c>
      <c r="W671" s="39">
        <v>35.810699999999997</v>
      </c>
      <c r="X671" s="39">
        <v>93.531499999999994</v>
      </c>
      <c r="Y671" s="39">
        <v>41.850700000000003</v>
      </c>
      <c r="Z671" s="39">
        <v>23.944099999999999</v>
      </c>
      <c r="AA671" s="39">
        <v>54.768599999999999</v>
      </c>
      <c r="AB671" s="39">
        <v>107.9192</v>
      </c>
      <c r="AC671" s="39">
        <v>73.680300000000003</v>
      </c>
      <c r="AD671" s="39">
        <v>16.762499999999999</v>
      </c>
      <c r="AE671" s="39">
        <v>32.423499999999997</v>
      </c>
      <c r="AF671" s="39">
        <v>113.9247</v>
      </c>
      <c r="AG671" s="39">
        <v>17.075399999999998</v>
      </c>
      <c r="AH671" s="39">
        <v>152.31479999999999</v>
      </c>
      <c r="AI671" s="39">
        <v>17.897200000000002</v>
      </c>
      <c r="AJ671" s="39">
        <v>7.6691000000000003</v>
      </c>
      <c r="AK671" s="39">
        <v>7.0015999999999998</v>
      </c>
      <c r="AL671" s="39">
        <v>20.431999999999999</v>
      </c>
      <c r="AM671" s="39">
        <v>243.8613</v>
      </c>
      <c r="AN671" s="39">
        <v>571.59730000000002</v>
      </c>
      <c r="AO671" s="39">
        <v>278.92590000000001</v>
      </c>
      <c r="AP671" s="39">
        <v>117.9021</v>
      </c>
      <c r="AQ671" s="39">
        <v>181.35489999999999</v>
      </c>
      <c r="AR671" s="39">
        <v>30.766100000000002</v>
      </c>
      <c r="AS671" s="39">
        <v>58.565300000000001</v>
      </c>
      <c r="AT671" s="39">
        <v>22.5108</v>
      </c>
      <c r="AU671" s="39">
        <v>57.261400000000002</v>
      </c>
      <c r="AV671" s="39">
        <v>47.825499999999998</v>
      </c>
      <c r="AW671" s="39">
        <v>47.035400000000003</v>
      </c>
      <c r="AX671" s="39">
        <v>9.3633000000000006</v>
      </c>
      <c r="AY671" s="39">
        <v>60.960999999999999</v>
      </c>
    </row>
    <row r="672" spans="1:51" x14ac:dyDescent="0.25">
      <c r="A672" s="43">
        <v>43370</v>
      </c>
      <c r="B672" s="39">
        <v>3488.2325999999998</v>
      </c>
      <c r="C672" s="39">
        <v>39.833300000000001</v>
      </c>
      <c r="D672" s="39">
        <v>30.061599999999999</v>
      </c>
      <c r="E672" s="39">
        <v>254.64109999999999</v>
      </c>
      <c r="F672" s="39">
        <v>242.05709999999999</v>
      </c>
      <c r="G672" s="39">
        <v>35.000900000000001</v>
      </c>
      <c r="H672" s="39">
        <v>86.445800000000006</v>
      </c>
      <c r="I672" s="39">
        <v>32.021999999999998</v>
      </c>
      <c r="J672" s="39">
        <v>47.794400000000003</v>
      </c>
      <c r="K672" s="39">
        <v>26.315100000000001</v>
      </c>
      <c r="L672" s="39">
        <v>503.73160000000001</v>
      </c>
      <c r="M672" s="39">
        <v>29.721299999999999</v>
      </c>
      <c r="N672" s="39">
        <v>33.025399999999998</v>
      </c>
      <c r="O672" s="39">
        <v>109.795</v>
      </c>
      <c r="P672" s="39">
        <v>42.918999999999997</v>
      </c>
      <c r="Q672" s="39">
        <v>20.816800000000001</v>
      </c>
      <c r="R672" s="39">
        <v>81.513999999999996</v>
      </c>
      <c r="S672" s="39">
        <v>41.85</v>
      </c>
      <c r="T672" s="39">
        <v>28.715699999999998</v>
      </c>
      <c r="U672" s="39">
        <v>12.8263</v>
      </c>
      <c r="V672" s="39">
        <v>44.954500000000003</v>
      </c>
      <c r="W672" s="39">
        <v>35.1233</v>
      </c>
      <c r="X672" s="39">
        <v>91.711100000000002</v>
      </c>
      <c r="Y672" s="39">
        <v>40.923099999999998</v>
      </c>
      <c r="Z672" s="39">
        <v>23.360099999999999</v>
      </c>
      <c r="AA672" s="39">
        <v>54.7196</v>
      </c>
      <c r="AB672" s="39">
        <v>106.8861</v>
      </c>
      <c r="AC672" s="39">
        <v>74.182400000000001</v>
      </c>
      <c r="AD672" s="39">
        <v>16.573899999999998</v>
      </c>
      <c r="AE672" s="39">
        <v>32.407200000000003</v>
      </c>
      <c r="AF672" s="39">
        <v>114.84010000000001</v>
      </c>
      <c r="AG672" s="39">
        <v>16.9802</v>
      </c>
      <c r="AH672" s="39">
        <v>153.0471</v>
      </c>
      <c r="AI672" s="39">
        <v>17.965299999999999</v>
      </c>
      <c r="AJ672" s="39">
        <v>7.9646999999999997</v>
      </c>
      <c r="AK672" s="39">
        <v>7.0864000000000003</v>
      </c>
      <c r="AL672" s="39">
        <v>20.345300000000002</v>
      </c>
      <c r="AM672" s="39">
        <v>241.108</v>
      </c>
      <c r="AN672" s="39">
        <v>566.82399999999996</v>
      </c>
      <c r="AO672" s="39">
        <v>275.49430000000001</v>
      </c>
      <c r="AP672" s="39">
        <v>117.75749999999999</v>
      </c>
      <c r="AQ672" s="39">
        <v>180.86080000000001</v>
      </c>
      <c r="AR672" s="39">
        <v>30.984500000000001</v>
      </c>
      <c r="AS672" s="39">
        <v>58.211500000000001</v>
      </c>
      <c r="AT672" s="39">
        <v>22.403099999999998</v>
      </c>
      <c r="AU672" s="39">
        <v>56.931399999999996</v>
      </c>
      <c r="AV672" s="39">
        <v>47.4114</v>
      </c>
      <c r="AW672" s="39">
        <v>47.442900000000002</v>
      </c>
      <c r="AX672" s="39">
        <v>9.4263999999999992</v>
      </c>
      <c r="AY672" s="39">
        <v>61.215000000000003</v>
      </c>
    </row>
    <row r="673" spans="1:51" x14ac:dyDescent="0.25">
      <c r="A673" s="43">
        <v>43371</v>
      </c>
      <c r="B673" s="39">
        <v>3466.8323999999998</v>
      </c>
      <c r="C673" s="39">
        <v>40.144500000000001</v>
      </c>
      <c r="D673" s="39">
        <v>30.374199999999998</v>
      </c>
      <c r="E673" s="39">
        <v>255.32380000000001</v>
      </c>
      <c r="F673" s="39">
        <v>241.71379999999999</v>
      </c>
      <c r="G673" s="39">
        <v>35.186599999999999</v>
      </c>
      <c r="H673" s="39">
        <v>88.113500000000002</v>
      </c>
      <c r="I673" s="39">
        <v>31.8369</v>
      </c>
      <c r="J673" s="39">
        <v>48.158299999999997</v>
      </c>
      <c r="K673" s="39">
        <v>26.349499999999999</v>
      </c>
      <c r="L673" s="39">
        <v>512.55179999999996</v>
      </c>
      <c r="M673" s="39">
        <v>29.867699999999999</v>
      </c>
      <c r="N673" s="39">
        <v>33.513500000000001</v>
      </c>
      <c r="O673" s="39">
        <v>111.3676</v>
      </c>
      <c r="P673" s="39">
        <v>42.988599999999998</v>
      </c>
      <c r="Q673" s="39">
        <v>20.571200000000001</v>
      </c>
      <c r="R673" s="39">
        <v>81.006399999999999</v>
      </c>
      <c r="S673" s="39">
        <v>42.348199999999999</v>
      </c>
      <c r="T673" s="39">
        <v>28.764800000000001</v>
      </c>
      <c r="U673" s="39">
        <v>12.9735</v>
      </c>
      <c r="V673" s="39">
        <v>45.622999999999998</v>
      </c>
      <c r="W673" s="39">
        <v>35.192100000000003</v>
      </c>
      <c r="X673" s="39">
        <v>93.029300000000006</v>
      </c>
      <c r="Y673" s="39">
        <v>41.850700000000003</v>
      </c>
      <c r="Z673" s="39">
        <v>23.871099999999998</v>
      </c>
      <c r="AA673" s="39">
        <v>54.425400000000003</v>
      </c>
      <c r="AB673" s="39">
        <v>109.2702</v>
      </c>
      <c r="AC673" s="39">
        <v>74.307900000000004</v>
      </c>
      <c r="AD673" s="39">
        <v>16.819099999999999</v>
      </c>
      <c r="AE673" s="39">
        <v>32.3095</v>
      </c>
      <c r="AF673" s="39">
        <v>115.0065</v>
      </c>
      <c r="AG673" s="39">
        <v>17.194500000000001</v>
      </c>
      <c r="AH673" s="39">
        <v>154.75579999999999</v>
      </c>
      <c r="AI673" s="39">
        <v>17.8291</v>
      </c>
      <c r="AJ673" s="39">
        <v>7.9024999999999999</v>
      </c>
      <c r="AK673" s="39">
        <v>7.1203000000000003</v>
      </c>
      <c r="AL673" s="39">
        <v>20.576499999999999</v>
      </c>
      <c r="AM673" s="39">
        <v>239.33799999999999</v>
      </c>
      <c r="AN673" s="39">
        <v>583.53039999999999</v>
      </c>
      <c r="AO673" s="39">
        <v>292.82819999999998</v>
      </c>
      <c r="AP673" s="39">
        <v>117.3235</v>
      </c>
      <c r="AQ673" s="39">
        <v>183.08449999999999</v>
      </c>
      <c r="AR673" s="39">
        <v>31.448499999999999</v>
      </c>
      <c r="AS673" s="39">
        <v>58.565300000000001</v>
      </c>
      <c r="AT673" s="39">
        <v>22.403099999999998</v>
      </c>
      <c r="AU673" s="39">
        <v>58.086500000000001</v>
      </c>
      <c r="AV673" s="39">
        <v>48.239600000000003</v>
      </c>
      <c r="AW673" s="39">
        <v>48.095100000000002</v>
      </c>
      <c r="AX673" s="39">
        <v>9.4054000000000002</v>
      </c>
      <c r="AY673" s="39">
        <v>60.876399999999997</v>
      </c>
    </row>
    <row r="674" spans="1:51" x14ac:dyDescent="0.25">
      <c r="A674" s="43">
        <v>43381</v>
      </c>
      <c r="B674" s="39">
        <v>3145.8294000000001</v>
      </c>
      <c r="C674" s="39">
        <v>38.899700000000003</v>
      </c>
      <c r="D674" s="39">
        <v>28.915400000000002</v>
      </c>
      <c r="E674" s="39">
        <v>247.8143</v>
      </c>
      <c r="F674" s="39">
        <v>232.1002</v>
      </c>
      <c r="G674" s="39">
        <v>34.196300000000001</v>
      </c>
      <c r="H674" s="39">
        <v>85.634600000000006</v>
      </c>
      <c r="I674" s="39">
        <v>30.5412</v>
      </c>
      <c r="J674" s="39">
        <v>46.46</v>
      </c>
      <c r="K674" s="39">
        <v>25.456299999999999</v>
      </c>
      <c r="L674" s="39">
        <v>491.77539999999999</v>
      </c>
      <c r="M674" s="39">
        <v>29.3553</v>
      </c>
      <c r="N674" s="39">
        <v>31.1816</v>
      </c>
      <c r="O674" s="39">
        <v>109.2231</v>
      </c>
      <c r="P674" s="39">
        <v>41.107500000000002</v>
      </c>
      <c r="Q674" s="39">
        <v>19.9514</v>
      </c>
      <c r="R674" s="39">
        <v>76.539900000000003</v>
      </c>
      <c r="S674" s="39">
        <v>40.8536</v>
      </c>
      <c r="T674" s="39">
        <v>27.514099999999999</v>
      </c>
      <c r="U674" s="39">
        <v>12.447900000000001</v>
      </c>
      <c r="V674" s="39">
        <v>44.035400000000003</v>
      </c>
      <c r="W674" s="39">
        <v>34.023600000000002</v>
      </c>
      <c r="X674" s="39">
        <v>89.262900000000002</v>
      </c>
      <c r="Y674" s="39">
        <v>41.1828</v>
      </c>
      <c r="Z674" s="39">
        <v>23.214099999999998</v>
      </c>
      <c r="AA674" s="39">
        <v>51.287300000000002</v>
      </c>
      <c r="AB674" s="39">
        <v>105.3762</v>
      </c>
      <c r="AC674" s="39">
        <v>71.253600000000006</v>
      </c>
      <c r="AD674" s="39">
        <v>16.253399999999999</v>
      </c>
      <c r="AE674" s="39">
        <v>31.169499999999999</v>
      </c>
      <c r="AF674" s="39">
        <v>110.26309999999999</v>
      </c>
      <c r="AG674" s="39">
        <v>16.8611</v>
      </c>
      <c r="AH674" s="39">
        <v>149.14160000000001</v>
      </c>
      <c r="AI674" s="39">
        <v>16.738900000000001</v>
      </c>
      <c r="AJ674" s="39">
        <v>7.8868999999999998</v>
      </c>
      <c r="AK674" s="39">
        <v>6.9847000000000001</v>
      </c>
      <c r="AL674" s="39">
        <v>19.131499999999999</v>
      </c>
      <c r="AM674" s="39">
        <v>223.21170000000001</v>
      </c>
      <c r="AN674" s="39">
        <v>568.81290000000001</v>
      </c>
      <c r="AO674" s="39">
        <v>264.0557</v>
      </c>
      <c r="AP674" s="39">
        <v>114.1408</v>
      </c>
      <c r="AQ674" s="39">
        <v>180.11959999999999</v>
      </c>
      <c r="AR674" s="39">
        <v>30.465800000000002</v>
      </c>
      <c r="AS674" s="39">
        <v>56.442100000000003</v>
      </c>
      <c r="AT674" s="39">
        <v>21.864599999999999</v>
      </c>
      <c r="AU674" s="39">
        <v>54.208599999999997</v>
      </c>
      <c r="AV674" s="39">
        <v>47.2044</v>
      </c>
      <c r="AW674" s="39">
        <v>46.953800000000001</v>
      </c>
      <c r="AX674" s="39">
        <v>9.3001000000000005</v>
      </c>
      <c r="AY674" s="39">
        <v>59.436999999999998</v>
      </c>
    </row>
    <row r="675" spans="1:51" x14ac:dyDescent="0.25">
      <c r="A675" s="43">
        <v>43382</v>
      </c>
      <c r="B675" s="39">
        <v>3113.0156999999999</v>
      </c>
      <c r="C675" s="39">
        <v>38.6663</v>
      </c>
      <c r="D675" s="39">
        <v>28.967500000000001</v>
      </c>
      <c r="E675" s="39">
        <v>247.8143</v>
      </c>
      <c r="F675" s="39">
        <v>231.0701</v>
      </c>
      <c r="G675" s="39">
        <v>34.227200000000003</v>
      </c>
      <c r="H675" s="39">
        <v>85.093699999999998</v>
      </c>
      <c r="I675" s="39">
        <v>30.047599999999999</v>
      </c>
      <c r="J675" s="39">
        <v>47.8752</v>
      </c>
      <c r="K675" s="39">
        <v>25.284500000000001</v>
      </c>
      <c r="L675" s="39">
        <v>491.77539999999999</v>
      </c>
      <c r="M675" s="39">
        <v>30.672999999999998</v>
      </c>
      <c r="N675" s="39">
        <v>31.290099999999999</v>
      </c>
      <c r="O675" s="39">
        <v>109.0802</v>
      </c>
      <c r="P675" s="39">
        <v>41.490699999999997</v>
      </c>
      <c r="Q675" s="39">
        <v>19.9514</v>
      </c>
      <c r="R675" s="39">
        <v>76.539900000000003</v>
      </c>
      <c r="S675" s="39">
        <v>41.252200000000002</v>
      </c>
      <c r="T675" s="39">
        <v>28.960999999999999</v>
      </c>
      <c r="U675" s="39">
        <v>12.510899999999999</v>
      </c>
      <c r="V675" s="39">
        <v>42.865600000000001</v>
      </c>
      <c r="W675" s="39">
        <v>34.298499999999997</v>
      </c>
      <c r="X675" s="39">
        <v>90.078999999999994</v>
      </c>
      <c r="Y675" s="39">
        <v>40.106900000000003</v>
      </c>
      <c r="Z675" s="39">
        <v>23.4331</v>
      </c>
      <c r="AA675" s="39">
        <v>50.8461</v>
      </c>
      <c r="AB675" s="39">
        <v>106.5682</v>
      </c>
      <c r="AC675" s="39">
        <v>69.872799999999998</v>
      </c>
      <c r="AD675" s="39">
        <v>16.2346</v>
      </c>
      <c r="AE675" s="39">
        <v>31.1858</v>
      </c>
      <c r="AF675" s="39">
        <v>109.7638</v>
      </c>
      <c r="AG675" s="39">
        <v>16.9087</v>
      </c>
      <c r="AH675" s="39">
        <v>149.14160000000001</v>
      </c>
      <c r="AI675" s="39">
        <v>16.761600000000001</v>
      </c>
      <c r="AJ675" s="39">
        <v>7.4980000000000002</v>
      </c>
      <c r="AK675" s="39">
        <v>6.9337999999999997</v>
      </c>
      <c r="AL675" s="39">
        <v>19.2471</v>
      </c>
      <c r="AM675" s="39">
        <v>220.6551</v>
      </c>
      <c r="AN675" s="39">
        <v>548.92430000000002</v>
      </c>
      <c r="AO675" s="39">
        <v>264.40769999999998</v>
      </c>
      <c r="AP675" s="39">
        <v>112.98350000000001</v>
      </c>
      <c r="AQ675" s="39">
        <v>180.11959999999999</v>
      </c>
      <c r="AR675" s="39">
        <v>31.748799999999999</v>
      </c>
      <c r="AS675" s="39">
        <v>56.795999999999999</v>
      </c>
      <c r="AT675" s="39">
        <v>22.0261</v>
      </c>
      <c r="AU675" s="39">
        <v>54.538600000000002</v>
      </c>
      <c r="AV675" s="39">
        <v>47.722000000000001</v>
      </c>
      <c r="AW675" s="39">
        <v>48.095100000000002</v>
      </c>
      <c r="AX675" s="39">
        <v>9.2370000000000001</v>
      </c>
      <c r="AY675" s="39">
        <v>57.912999999999997</v>
      </c>
    </row>
    <row r="676" spans="1:51" x14ac:dyDescent="0.25">
      <c r="A676" s="43">
        <v>43383</v>
      </c>
      <c r="B676" s="39">
        <v>3103.029</v>
      </c>
      <c r="C676" s="39">
        <v>38.432899999999997</v>
      </c>
      <c r="D676" s="39">
        <v>29.175899999999999</v>
      </c>
      <c r="E676" s="39">
        <v>248.49700000000001</v>
      </c>
      <c r="F676" s="39">
        <v>230.38339999999999</v>
      </c>
      <c r="G676" s="39">
        <v>34.4129</v>
      </c>
      <c r="H676" s="39">
        <v>84.147199999999998</v>
      </c>
      <c r="I676" s="39">
        <v>30.356100000000001</v>
      </c>
      <c r="J676" s="39">
        <v>48.4818</v>
      </c>
      <c r="K676" s="39">
        <v>25.318899999999999</v>
      </c>
      <c r="L676" s="39">
        <v>496.87150000000003</v>
      </c>
      <c r="M676" s="39">
        <v>30.819400000000002</v>
      </c>
      <c r="N676" s="39">
        <v>30.747800000000002</v>
      </c>
      <c r="O676" s="39">
        <v>109.5091</v>
      </c>
      <c r="P676" s="39">
        <v>41.351300000000002</v>
      </c>
      <c r="Q676" s="39">
        <v>20.676500000000001</v>
      </c>
      <c r="R676" s="39">
        <v>76.438400000000001</v>
      </c>
      <c r="S676" s="39">
        <v>40.753900000000002</v>
      </c>
      <c r="T676" s="39">
        <v>28.936399999999999</v>
      </c>
      <c r="U676" s="39">
        <v>12.447900000000001</v>
      </c>
      <c r="V676" s="39">
        <v>42.364199999999997</v>
      </c>
      <c r="W676" s="39">
        <v>34.298499999999997</v>
      </c>
      <c r="X676" s="39">
        <v>90.267300000000006</v>
      </c>
      <c r="Y676" s="39">
        <v>41.479599999999998</v>
      </c>
      <c r="Z676" s="39">
        <v>23.360099999999999</v>
      </c>
      <c r="AA676" s="39">
        <v>51.434399999999997</v>
      </c>
      <c r="AB676" s="39">
        <v>110.93899999999999</v>
      </c>
      <c r="AC676" s="39">
        <v>70.584100000000007</v>
      </c>
      <c r="AD676" s="39">
        <v>16.215699999999998</v>
      </c>
      <c r="AE676" s="39">
        <v>31.5441</v>
      </c>
      <c r="AF676" s="39">
        <v>116.5044</v>
      </c>
      <c r="AG676" s="39">
        <v>16.575299999999999</v>
      </c>
      <c r="AH676" s="39">
        <v>150.8503</v>
      </c>
      <c r="AI676" s="39">
        <v>16.988700000000001</v>
      </c>
      <c r="AJ676" s="39">
        <v>7.6379999999999999</v>
      </c>
      <c r="AK676" s="39">
        <v>6.9508000000000001</v>
      </c>
      <c r="AL676" s="39">
        <v>19.276</v>
      </c>
      <c r="AM676" s="39">
        <v>223.21170000000001</v>
      </c>
      <c r="AN676" s="39">
        <v>544.54880000000003</v>
      </c>
      <c r="AO676" s="39">
        <v>258.2484</v>
      </c>
      <c r="AP676" s="39">
        <v>114.1408</v>
      </c>
      <c r="AQ676" s="39">
        <v>181.84909999999999</v>
      </c>
      <c r="AR676" s="39">
        <v>32.322099999999999</v>
      </c>
      <c r="AS676" s="39">
        <v>56.619</v>
      </c>
      <c r="AT676" s="39">
        <v>22.3492</v>
      </c>
      <c r="AU676" s="39">
        <v>54.043500000000002</v>
      </c>
      <c r="AV676" s="39">
        <v>47.515000000000001</v>
      </c>
      <c r="AW676" s="39">
        <v>48.584200000000003</v>
      </c>
      <c r="AX676" s="39">
        <v>9.5315999999999992</v>
      </c>
      <c r="AY676" s="39">
        <v>58.2517</v>
      </c>
    </row>
    <row r="677" spans="1:51" x14ac:dyDescent="0.25">
      <c r="A677" s="43">
        <v>43384</v>
      </c>
      <c r="B677" s="39">
        <v>2986.0412000000001</v>
      </c>
      <c r="C677" s="39">
        <v>34.776400000000002</v>
      </c>
      <c r="D677" s="39">
        <v>26.310400000000001</v>
      </c>
      <c r="E677" s="39">
        <v>228.0164</v>
      </c>
      <c r="F677" s="39">
        <v>210.46950000000001</v>
      </c>
      <c r="G677" s="39">
        <v>32.153799999999997</v>
      </c>
      <c r="H677" s="39">
        <v>77.656999999999996</v>
      </c>
      <c r="I677" s="39">
        <v>29.2455</v>
      </c>
      <c r="J677" s="39">
        <v>47.4709</v>
      </c>
      <c r="K677" s="39">
        <v>23.360700000000001</v>
      </c>
      <c r="L677" s="39">
        <v>482.36709999999999</v>
      </c>
      <c r="M677" s="39">
        <v>29.3553</v>
      </c>
      <c r="N677" s="39">
        <v>28.849799999999998</v>
      </c>
      <c r="O677" s="39">
        <v>105.22020000000001</v>
      </c>
      <c r="P677" s="39">
        <v>38.564399999999999</v>
      </c>
      <c r="Q677" s="39">
        <v>19.577200000000001</v>
      </c>
      <c r="R677" s="39">
        <v>71.464299999999994</v>
      </c>
      <c r="S677" s="39">
        <v>39.259300000000003</v>
      </c>
      <c r="T677" s="39">
        <v>27.931000000000001</v>
      </c>
      <c r="U677" s="39">
        <v>11.2704</v>
      </c>
      <c r="V677" s="39">
        <v>39.272500000000001</v>
      </c>
      <c r="W677" s="39">
        <v>31.136700000000001</v>
      </c>
      <c r="X677" s="39">
        <v>85.622100000000003</v>
      </c>
      <c r="Y677" s="39">
        <v>38.9938</v>
      </c>
      <c r="Z677" s="39">
        <v>21.170100000000001</v>
      </c>
      <c r="AA677" s="39">
        <v>48.639600000000002</v>
      </c>
      <c r="AB677" s="39">
        <v>104.74039999999999</v>
      </c>
      <c r="AC677" s="39">
        <v>66.483800000000002</v>
      </c>
      <c r="AD677" s="39">
        <v>15.0467</v>
      </c>
      <c r="AE677" s="39">
        <v>29.655000000000001</v>
      </c>
      <c r="AF677" s="39">
        <v>110.3463</v>
      </c>
      <c r="AG677" s="39">
        <v>15.6465</v>
      </c>
      <c r="AH677" s="39">
        <v>145.4802</v>
      </c>
      <c r="AI677" s="39">
        <v>16.307400000000001</v>
      </c>
      <c r="AJ677" s="39">
        <v>7.3579999999999997</v>
      </c>
      <c r="AK677" s="39">
        <v>6.7812000000000001</v>
      </c>
      <c r="AL677" s="39">
        <v>18.495799999999999</v>
      </c>
      <c r="AM677" s="39">
        <v>215.93520000000001</v>
      </c>
      <c r="AN677" s="39">
        <v>517.8981</v>
      </c>
      <c r="AO677" s="39">
        <v>250.41739999999999</v>
      </c>
      <c r="AP677" s="39">
        <v>106.9076</v>
      </c>
      <c r="AQ677" s="39">
        <v>171.4718</v>
      </c>
      <c r="AR677" s="39">
        <v>31.7761</v>
      </c>
      <c r="AS677" s="39">
        <v>51.134099999999997</v>
      </c>
      <c r="AT677" s="39">
        <v>20.8413</v>
      </c>
      <c r="AU677" s="39">
        <v>49.505499999999998</v>
      </c>
      <c r="AV677" s="39">
        <v>43.477699999999999</v>
      </c>
      <c r="AW677" s="39">
        <v>45.812600000000003</v>
      </c>
      <c r="AX677" s="39">
        <v>8.9634999999999998</v>
      </c>
      <c r="AY677" s="39">
        <v>53.764200000000002</v>
      </c>
    </row>
    <row r="678" spans="1:51" x14ac:dyDescent="0.25">
      <c r="A678" s="43">
        <v>43385</v>
      </c>
      <c r="B678" s="39">
        <v>3110.1624000000002</v>
      </c>
      <c r="C678" s="39">
        <v>33.531599999999997</v>
      </c>
      <c r="D678" s="39">
        <v>26.362500000000001</v>
      </c>
      <c r="E678" s="39">
        <v>225.28569999999999</v>
      </c>
      <c r="F678" s="39">
        <v>210.46950000000001</v>
      </c>
      <c r="G678" s="39">
        <v>31.380099999999999</v>
      </c>
      <c r="H678" s="39">
        <v>78.558400000000006</v>
      </c>
      <c r="I678" s="39">
        <v>30.788</v>
      </c>
      <c r="J678" s="39">
        <v>51.352699999999999</v>
      </c>
      <c r="K678" s="39">
        <v>23.566800000000001</v>
      </c>
      <c r="L678" s="39">
        <v>489.61930000000001</v>
      </c>
      <c r="M678" s="39">
        <v>29.4285</v>
      </c>
      <c r="N678" s="39">
        <v>29.337900000000001</v>
      </c>
      <c r="O678" s="39">
        <v>108.36539999999999</v>
      </c>
      <c r="P678" s="39">
        <v>38.564399999999999</v>
      </c>
      <c r="Q678" s="39">
        <v>20.442599999999999</v>
      </c>
      <c r="R678" s="39">
        <v>72.073400000000007</v>
      </c>
      <c r="S678" s="39">
        <v>38.6614</v>
      </c>
      <c r="T678" s="39">
        <v>28.8383</v>
      </c>
      <c r="U678" s="39">
        <v>11.039099999999999</v>
      </c>
      <c r="V678" s="39">
        <v>38.102699999999999</v>
      </c>
      <c r="W678" s="39">
        <v>30.311900000000001</v>
      </c>
      <c r="X678" s="39">
        <v>89.262900000000002</v>
      </c>
      <c r="Y678" s="39">
        <v>41.5167</v>
      </c>
      <c r="Z678" s="39">
        <v>20.8781</v>
      </c>
      <c r="AA678" s="39">
        <v>48.590600000000002</v>
      </c>
      <c r="AB678" s="39">
        <v>106.32980000000001</v>
      </c>
      <c r="AC678" s="39">
        <v>68.701300000000003</v>
      </c>
      <c r="AD678" s="39">
        <v>14.726100000000001</v>
      </c>
      <c r="AE678" s="39">
        <v>29.361899999999999</v>
      </c>
      <c r="AF678" s="39">
        <v>106.1854</v>
      </c>
      <c r="AG678" s="39">
        <v>15.956099999999999</v>
      </c>
      <c r="AH678" s="39">
        <v>147.18889999999999</v>
      </c>
      <c r="AI678" s="39">
        <v>16.988700000000001</v>
      </c>
      <c r="AJ678" s="39">
        <v>7.2647000000000004</v>
      </c>
      <c r="AK678" s="39">
        <v>6.7812000000000001</v>
      </c>
      <c r="AL678" s="39">
        <v>18.842600000000001</v>
      </c>
      <c r="AM678" s="39">
        <v>223.60509999999999</v>
      </c>
      <c r="AN678" s="39">
        <v>516.70479999999998</v>
      </c>
      <c r="AO678" s="39">
        <v>249.8015</v>
      </c>
      <c r="AP678" s="39">
        <v>104.8823</v>
      </c>
      <c r="AQ678" s="39">
        <v>171.4718</v>
      </c>
      <c r="AR678" s="39">
        <v>32.267499999999998</v>
      </c>
      <c r="AS678" s="39">
        <v>52.549599999999998</v>
      </c>
      <c r="AT678" s="39">
        <v>21.218299999999999</v>
      </c>
      <c r="AU678" s="39">
        <v>50.330599999999997</v>
      </c>
      <c r="AV678" s="39">
        <v>43.477699999999999</v>
      </c>
      <c r="AW678" s="39">
        <v>46.464700000000001</v>
      </c>
      <c r="AX678" s="39">
        <v>9.0686999999999998</v>
      </c>
      <c r="AY678" s="39">
        <v>53.679600000000001</v>
      </c>
    </row>
    <row r="679" spans="1:51" x14ac:dyDescent="0.25">
      <c r="A679" s="43">
        <v>43388</v>
      </c>
      <c r="B679" s="39">
        <v>3063.0819000000001</v>
      </c>
      <c r="C679" s="39">
        <v>32.675800000000002</v>
      </c>
      <c r="D679" s="39">
        <v>25.945699999999999</v>
      </c>
      <c r="E679" s="39">
        <v>221.8723</v>
      </c>
      <c r="F679" s="39">
        <v>206.69280000000001</v>
      </c>
      <c r="G679" s="39">
        <v>30.5136</v>
      </c>
      <c r="H679" s="39">
        <v>76.800700000000006</v>
      </c>
      <c r="I679" s="39">
        <v>30.479500000000002</v>
      </c>
      <c r="J679" s="39">
        <v>51.352699999999999</v>
      </c>
      <c r="K679" s="39">
        <v>22.4331</v>
      </c>
      <c r="L679" s="39">
        <v>455.5145</v>
      </c>
      <c r="M679" s="39">
        <v>28.257200000000001</v>
      </c>
      <c r="N679" s="39">
        <v>28.7956</v>
      </c>
      <c r="O679" s="39">
        <v>107.3646</v>
      </c>
      <c r="P679" s="39">
        <v>38.564399999999999</v>
      </c>
      <c r="Q679" s="39">
        <v>20.079999999999998</v>
      </c>
      <c r="R679" s="39">
        <v>69.941599999999994</v>
      </c>
      <c r="S679" s="39">
        <v>37.764699999999998</v>
      </c>
      <c r="T679" s="39">
        <v>27.514099999999999</v>
      </c>
      <c r="U679" s="39">
        <v>10.997</v>
      </c>
      <c r="V679" s="39">
        <v>37.851999999999997</v>
      </c>
      <c r="W679" s="39">
        <v>29.968299999999999</v>
      </c>
      <c r="X679" s="39">
        <v>87.819100000000006</v>
      </c>
      <c r="Y679" s="39">
        <v>39.661700000000003</v>
      </c>
      <c r="Z679" s="39">
        <v>20.659099999999999</v>
      </c>
      <c r="AA679" s="39">
        <v>47.070599999999999</v>
      </c>
      <c r="AB679" s="39">
        <v>105.3762</v>
      </c>
      <c r="AC679" s="39">
        <v>67.195099999999996</v>
      </c>
      <c r="AD679" s="39">
        <v>14.386699999999999</v>
      </c>
      <c r="AE679" s="39">
        <v>30.029599999999999</v>
      </c>
      <c r="AF679" s="39">
        <v>103.6057</v>
      </c>
      <c r="AG679" s="39">
        <v>16.575299999999999</v>
      </c>
      <c r="AH679" s="39">
        <v>146.70070000000001</v>
      </c>
      <c r="AI679" s="39">
        <v>16.579899999999999</v>
      </c>
      <c r="AJ679" s="39">
        <v>7.2491000000000003</v>
      </c>
      <c r="AK679" s="39">
        <v>6.6287000000000003</v>
      </c>
      <c r="AL679" s="39">
        <v>18.727</v>
      </c>
      <c r="AM679" s="39">
        <v>217.31190000000001</v>
      </c>
      <c r="AN679" s="39">
        <v>504.77170000000001</v>
      </c>
      <c r="AO679" s="39">
        <v>237.571</v>
      </c>
      <c r="AP679" s="39">
        <v>104.01430000000001</v>
      </c>
      <c r="AQ679" s="39">
        <v>171.4718</v>
      </c>
      <c r="AR679" s="39">
        <v>30.6023</v>
      </c>
      <c r="AS679" s="39">
        <v>52.195700000000002</v>
      </c>
      <c r="AT679" s="39">
        <v>20.949000000000002</v>
      </c>
      <c r="AU679" s="39">
        <v>49.505499999999998</v>
      </c>
      <c r="AV679" s="39">
        <v>42.235500000000002</v>
      </c>
      <c r="AW679" s="39">
        <v>44.508299999999998</v>
      </c>
      <c r="AX679" s="39">
        <v>8.7951999999999995</v>
      </c>
      <c r="AY679" s="39">
        <v>53.0869</v>
      </c>
    </row>
    <row r="680" spans="1:51" x14ac:dyDescent="0.25">
      <c r="A680" s="43">
        <v>43389</v>
      </c>
      <c r="B680" s="39">
        <v>2997.4546</v>
      </c>
      <c r="C680" s="39">
        <v>30.886399999999998</v>
      </c>
      <c r="D680" s="39">
        <v>25.112100000000002</v>
      </c>
      <c r="E680" s="39">
        <v>221.8723</v>
      </c>
      <c r="F680" s="39">
        <v>198.79589999999999</v>
      </c>
      <c r="G680" s="39">
        <v>29.275700000000001</v>
      </c>
      <c r="H680" s="39">
        <v>75.358400000000003</v>
      </c>
      <c r="I680" s="39">
        <v>30.109300000000001</v>
      </c>
      <c r="J680" s="39">
        <v>49.3309</v>
      </c>
      <c r="K680" s="39">
        <v>22.4331</v>
      </c>
      <c r="L680" s="39">
        <v>455.90649999999999</v>
      </c>
      <c r="M680" s="39">
        <v>27.452000000000002</v>
      </c>
      <c r="N680" s="39">
        <v>27.3856</v>
      </c>
      <c r="O680" s="39">
        <v>103.7906</v>
      </c>
      <c r="P680" s="39">
        <v>37.554099999999998</v>
      </c>
      <c r="Q680" s="39">
        <v>19.0626</v>
      </c>
      <c r="R680" s="39">
        <v>68.012900000000002</v>
      </c>
      <c r="S680" s="39">
        <v>37.366100000000003</v>
      </c>
      <c r="T680" s="39">
        <v>26.6068</v>
      </c>
      <c r="U680" s="39">
        <v>10.765700000000001</v>
      </c>
      <c r="V680" s="39">
        <v>36.932899999999997</v>
      </c>
      <c r="W680" s="39">
        <v>29.349599999999999</v>
      </c>
      <c r="X680" s="39">
        <v>85.433800000000005</v>
      </c>
      <c r="Y680" s="39">
        <v>37.695300000000003</v>
      </c>
      <c r="Z680" s="39">
        <v>20.2211</v>
      </c>
      <c r="AA680" s="39">
        <v>46.482199999999999</v>
      </c>
      <c r="AB680" s="39">
        <v>103.23050000000001</v>
      </c>
      <c r="AC680" s="39">
        <v>66.692999999999998</v>
      </c>
      <c r="AD680" s="39">
        <v>14.235900000000001</v>
      </c>
      <c r="AE680" s="39">
        <v>29.9481</v>
      </c>
      <c r="AF680" s="39">
        <v>93.453199999999995</v>
      </c>
      <c r="AG680" s="39">
        <v>15.9323</v>
      </c>
      <c r="AH680" s="39">
        <v>147.67699999999999</v>
      </c>
      <c r="AI680" s="39">
        <v>16.4663</v>
      </c>
      <c r="AJ680" s="39">
        <v>7.2491000000000003</v>
      </c>
      <c r="AK680" s="39">
        <v>6.6116999999999999</v>
      </c>
      <c r="AL680" s="39">
        <v>18.929300000000001</v>
      </c>
      <c r="AM680" s="39">
        <v>210.42869999999999</v>
      </c>
      <c r="AN680" s="39">
        <v>470.5634</v>
      </c>
      <c r="AO680" s="39">
        <v>238.89080000000001</v>
      </c>
      <c r="AP680" s="39">
        <v>101.41030000000001</v>
      </c>
      <c r="AQ680" s="39">
        <v>170.9777</v>
      </c>
      <c r="AR680" s="39">
        <v>29.810600000000001</v>
      </c>
      <c r="AS680" s="39">
        <v>51.311</v>
      </c>
      <c r="AT680" s="39">
        <v>20.3567</v>
      </c>
      <c r="AU680" s="39">
        <v>48.597900000000003</v>
      </c>
      <c r="AV680" s="39">
        <v>41.7179</v>
      </c>
      <c r="AW680" s="39">
        <v>43.448599999999999</v>
      </c>
      <c r="AX680" s="39">
        <v>8.7951999999999995</v>
      </c>
      <c r="AY680" s="39">
        <v>51.986199999999997</v>
      </c>
    </row>
    <row r="681" spans="1:51" x14ac:dyDescent="0.25">
      <c r="A681" s="43">
        <v>43390</v>
      </c>
      <c r="B681" s="39">
        <v>3027.4149000000002</v>
      </c>
      <c r="C681" s="39">
        <v>31.9756</v>
      </c>
      <c r="D681" s="39">
        <v>25.424700000000001</v>
      </c>
      <c r="E681" s="39">
        <v>222.55500000000001</v>
      </c>
      <c r="F681" s="39">
        <v>202.22929999999999</v>
      </c>
      <c r="G681" s="39">
        <v>29.4924</v>
      </c>
      <c r="H681" s="39">
        <v>75.899299999999997</v>
      </c>
      <c r="I681" s="39">
        <v>30.726299999999998</v>
      </c>
      <c r="J681" s="39">
        <v>49.654400000000003</v>
      </c>
      <c r="K681" s="39">
        <v>22.639199999999999</v>
      </c>
      <c r="L681" s="39">
        <v>456.49459999999999</v>
      </c>
      <c r="M681" s="39">
        <v>27.744800000000001</v>
      </c>
      <c r="N681" s="39">
        <v>27.7652</v>
      </c>
      <c r="O681" s="39">
        <v>100.7884</v>
      </c>
      <c r="P681" s="39">
        <v>37.310200000000002</v>
      </c>
      <c r="Q681" s="39">
        <v>19.507000000000001</v>
      </c>
      <c r="R681" s="39">
        <v>69.434100000000001</v>
      </c>
      <c r="S681" s="39">
        <v>37.0672</v>
      </c>
      <c r="T681" s="39">
        <v>26.925599999999999</v>
      </c>
      <c r="U681" s="39">
        <v>10.870900000000001</v>
      </c>
      <c r="V681" s="39">
        <v>37.183599999999998</v>
      </c>
      <c r="W681" s="39">
        <v>29.212199999999999</v>
      </c>
      <c r="X681" s="39">
        <v>83.299499999999995</v>
      </c>
      <c r="Y681" s="39">
        <v>38.066299999999998</v>
      </c>
      <c r="Z681" s="39">
        <v>20.2941</v>
      </c>
      <c r="AA681" s="39">
        <v>45.991900000000001</v>
      </c>
      <c r="AB681" s="39">
        <v>106.09139999999999</v>
      </c>
      <c r="AC681" s="39">
        <v>68.073700000000002</v>
      </c>
      <c r="AD681" s="39">
        <v>14.349</v>
      </c>
      <c r="AE681" s="39">
        <v>30.0458</v>
      </c>
      <c r="AF681" s="39">
        <v>94.368600000000001</v>
      </c>
      <c r="AG681" s="39">
        <v>15.860900000000001</v>
      </c>
      <c r="AH681" s="39">
        <v>150.11799999999999</v>
      </c>
      <c r="AI681" s="39">
        <v>16.829699999999999</v>
      </c>
      <c r="AJ681" s="39">
        <v>7.3891</v>
      </c>
      <c r="AK681" s="39">
        <v>6.6795</v>
      </c>
      <c r="AL681" s="39">
        <v>18.6981</v>
      </c>
      <c r="AM681" s="39">
        <v>213.96860000000001</v>
      </c>
      <c r="AN681" s="39">
        <v>476.92770000000002</v>
      </c>
      <c r="AO681" s="39">
        <v>243.90620000000001</v>
      </c>
      <c r="AP681" s="39">
        <v>102.5676</v>
      </c>
      <c r="AQ681" s="39">
        <v>173.9426</v>
      </c>
      <c r="AR681" s="39">
        <v>30.711500000000001</v>
      </c>
      <c r="AS681" s="39">
        <v>51.664900000000003</v>
      </c>
      <c r="AT681" s="39">
        <v>20.895199999999999</v>
      </c>
      <c r="AU681" s="39">
        <v>48.845500000000001</v>
      </c>
      <c r="AV681" s="39">
        <v>42.235500000000002</v>
      </c>
      <c r="AW681" s="39">
        <v>44.589799999999997</v>
      </c>
      <c r="AX681" s="39">
        <v>8.9003999999999994</v>
      </c>
      <c r="AY681" s="39">
        <v>52.832900000000002</v>
      </c>
    </row>
    <row r="682" spans="1:51" x14ac:dyDescent="0.25">
      <c r="A682" s="43">
        <v>43391</v>
      </c>
      <c r="B682" s="39">
        <v>2937.5340999999999</v>
      </c>
      <c r="C682" s="39">
        <v>31.353200000000001</v>
      </c>
      <c r="D682" s="39">
        <v>25.164200000000001</v>
      </c>
      <c r="E682" s="39">
        <v>218.4589</v>
      </c>
      <c r="F682" s="39">
        <v>199.48249999999999</v>
      </c>
      <c r="G682" s="39">
        <v>28.842500000000001</v>
      </c>
      <c r="H682" s="39">
        <v>74.5471</v>
      </c>
      <c r="I682" s="39">
        <v>30.602900000000002</v>
      </c>
      <c r="J682" s="39">
        <v>45.813000000000002</v>
      </c>
      <c r="K682" s="39">
        <v>21.7804</v>
      </c>
      <c r="L682" s="39">
        <v>456.49459999999999</v>
      </c>
      <c r="M682" s="39">
        <v>26.866299999999999</v>
      </c>
      <c r="N682" s="39">
        <v>27.222899999999999</v>
      </c>
      <c r="O682" s="39">
        <v>97.929100000000005</v>
      </c>
      <c r="P682" s="39">
        <v>36.265099999999997</v>
      </c>
      <c r="Q682" s="39">
        <v>18.302399999999999</v>
      </c>
      <c r="R682" s="39">
        <v>69.230999999999995</v>
      </c>
      <c r="S682" s="39">
        <v>35.771799999999999</v>
      </c>
      <c r="T682" s="39">
        <v>25.871099999999998</v>
      </c>
      <c r="U682" s="39">
        <v>10.6396</v>
      </c>
      <c r="V682" s="39">
        <v>35.0946</v>
      </c>
      <c r="W682" s="39">
        <v>27.768799999999999</v>
      </c>
      <c r="X682" s="39">
        <v>80.412000000000006</v>
      </c>
      <c r="Y682" s="39">
        <v>37.250100000000003</v>
      </c>
      <c r="Z682" s="39">
        <v>20.805099999999999</v>
      </c>
      <c r="AA682" s="39">
        <v>44.079700000000003</v>
      </c>
      <c r="AB682" s="39">
        <v>103.86620000000001</v>
      </c>
      <c r="AC682" s="39">
        <v>65.814400000000006</v>
      </c>
      <c r="AD682" s="39">
        <v>14.1416</v>
      </c>
      <c r="AE682" s="39">
        <v>29.475899999999999</v>
      </c>
      <c r="AF682" s="39">
        <v>89.874799999999993</v>
      </c>
      <c r="AG682" s="39">
        <v>15.384600000000001</v>
      </c>
      <c r="AH682" s="39">
        <v>147.9211</v>
      </c>
      <c r="AI682" s="39">
        <v>16.330100000000002</v>
      </c>
      <c r="AJ682" s="39">
        <v>7.1712999999999996</v>
      </c>
      <c r="AK682" s="39">
        <v>6.3913000000000002</v>
      </c>
      <c r="AL682" s="39">
        <v>17.9467</v>
      </c>
      <c r="AM682" s="39">
        <v>209.642</v>
      </c>
      <c r="AN682" s="39">
        <v>477.32549999999998</v>
      </c>
      <c r="AO682" s="39">
        <v>242.05840000000001</v>
      </c>
      <c r="AP682" s="39">
        <v>101.26560000000001</v>
      </c>
      <c r="AQ682" s="39">
        <v>172.7072</v>
      </c>
      <c r="AR682" s="39">
        <v>28.8278</v>
      </c>
      <c r="AS682" s="39">
        <v>50.780200000000001</v>
      </c>
      <c r="AT682" s="39">
        <v>20.087399999999999</v>
      </c>
      <c r="AU682" s="39">
        <v>49.1755</v>
      </c>
      <c r="AV682" s="39">
        <v>41.303899999999999</v>
      </c>
      <c r="AW682" s="39">
        <v>42.715000000000003</v>
      </c>
      <c r="AX682" s="39">
        <v>8.6689000000000007</v>
      </c>
      <c r="AY682" s="39">
        <v>52.494199999999999</v>
      </c>
    </row>
    <row r="683" spans="1:51" x14ac:dyDescent="0.25">
      <c r="A683" s="43">
        <v>43392</v>
      </c>
      <c r="B683" s="39">
        <v>3075.922</v>
      </c>
      <c r="C683" s="39">
        <v>32.442399999999999</v>
      </c>
      <c r="D683" s="39">
        <v>26.1541</v>
      </c>
      <c r="E683" s="39">
        <v>221.8723</v>
      </c>
      <c r="F683" s="39">
        <v>207.3794</v>
      </c>
      <c r="G683" s="39">
        <v>29.709</v>
      </c>
      <c r="H683" s="39">
        <v>76.259799999999998</v>
      </c>
      <c r="I683" s="39">
        <v>31.343299999999999</v>
      </c>
      <c r="J683" s="39">
        <v>47.0261</v>
      </c>
      <c r="K683" s="39">
        <v>22.089600000000001</v>
      </c>
      <c r="L683" s="39">
        <v>467.66680000000002</v>
      </c>
      <c r="M683" s="39">
        <v>27.305599999999998</v>
      </c>
      <c r="N683" s="39">
        <v>28.0364</v>
      </c>
      <c r="O683" s="39">
        <v>100.0736</v>
      </c>
      <c r="P683" s="39">
        <v>37.136099999999999</v>
      </c>
      <c r="Q683" s="39">
        <v>18.629899999999999</v>
      </c>
      <c r="R683" s="39">
        <v>72.5809</v>
      </c>
      <c r="S683" s="39">
        <v>37.565399999999997</v>
      </c>
      <c r="T683" s="39">
        <v>26.9011</v>
      </c>
      <c r="U683" s="39">
        <v>10.8498</v>
      </c>
      <c r="V683" s="39">
        <v>35.5124</v>
      </c>
      <c r="W683" s="39">
        <v>28.731000000000002</v>
      </c>
      <c r="X683" s="39">
        <v>83.613399999999999</v>
      </c>
      <c r="Y683" s="39">
        <v>40.9602</v>
      </c>
      <c r="Z683" s="39">
        <v>21.170100000000001</v>
      </c>
      <c r="AA683" s="39">
        <v>46.776400000000002</v>
      </c>
      <c r="AB683" s="39">
        <v>105.694</v>
      </c>
      <c r="AC683" s="39">
        <v>67.069599999999994</v>
      </c>
      <c r="AD683" s="39">
        <v>14.481</v>
      </c>
      <c r="AE683" s="39">
        <v>30.387799999999999</v>
      </c>
      <c r="AF683" s="39">
        <v>96.199299999999994</v>
      </c>
      <c r="AG683" s="39">
        <v>15.6942</v>
      </c>
      <c r="AH683" s="39">
        <v>150.8503</v>
      </c>
      <c r="AI683" s="39">
        <v>16.852399999999999</v>
      </c>
      <c r="AJ683" s="39">
        <v>7.3735999999999997</v>
      </c>
      <c r="AK683" s="39">
        <v>6.4591000000000003</v>
      </c>
      <c r="AL683" s="39">
        <v>18.235700000000001</v>
      </c>
      <c r="AM683" s="39">
        <v>219.67179999999999</v>
      </c>
      <c r="AN683" s="39">
        <v>478.12099999999998</v>
      </c>
      <c r="AO683" s="39">
        <v>247.77770000000001</v>
      </c>
      <c r="AP683" s="39">
        <v>104.1589</v>
      </c>
      <c r="AQ683" s="39">
        <v>175.178</v>
      </c>
      <c r="AR683" s="39">
        <v>29.237300000000001</v>
      </c>
      <c r="AS683" s="39">
        <v>51.311</v>
      </c>
      <c r="AT683" s="39">
        <v>20.302800000000001</v>
      </c>
      <c r="AU683" s="39">
        <v>51.650799999999997</v>
      </c>
      <c r="AV683" s="39">
        <v>42.338999999999999</v>
      </c>
      <c r="AW683" s="39">
        <v>43.774700000000003</v>
      </c>
      <c r="AX683" s="39">
        <v>8.9425000000000008</v>
      </c>
      <c r="AY683" s="39">
        <v>53.510199999999998</v>
      </c>
    </row>
    <row r="684" spans="1:51" x14ac:dyDescent="0.25">
      <c r="A684" s="43">
        <v>43395</v>
      </c>
      <c r="B684" s="39">
        <v>3255.6837</v>
      </c>
      <c r="C684" s="39">
        <v>33.9206</v>
      </c>
      <c r="D684" s="39">
        <v>27.143999999999998</v>
      </c>
      <c r="E684" s="39">
        <v>229.3818</v>
      </c>
      <c r="F684" s="39">
        <v>216.9931</v>
      </c>
      <c r="G684" s="39">
        <v>30.946899999999999</v>
      </c>
      <c r="H684" s="39">
        <v>79.865499999999997</v>
      </c>
      <c r="I684" s="39">
        <v>32.7624</v>
      </c>
      <c r="J684" s="39">
        <v>50.260899999999999</v>
      </c>
      <c r="K684" s="39">
        <v>23.8416</v>
      </c>
      <c r="L684" s="39">
        <v>485.89519999999999</v>
      </c>
      <c r="M684" s="39">
        <v>28.9893</v>
      </c>
      <c r="N684" s="39">
        <v>28.849799999999998</v>
      </c>
      <c r="O684" s="39">
        <v>103.7906</v>
      </c>
      <c r="P684" s="39">
        <v>38.320500000000003</v>
      </c>
      <c r="Q684" s="39">
        <v>19.8812</v>
      </c>
      <c r="R684" s="39">
        <v>75.220200000000006</v>
      </c>
      <c r="S684" s="39">
        <v>38.860700000000001</v>
      </c>
      <c r="T684" s="39">
        <v>28.470500000000001</v>
      </c>
      <c r="U684" s="39">
        <v>11.3124</v>
      </c>
      <c r="V684" s="39">
        <v>37.601399999999998</v>
      </c>
      <c r="W684" s="39">
        <v>29.8995</v>
      </c>
      <c r="X684" s="39">
        <v>89.953400000000002</v>
      </c>
      <c r="Y684" s="39">
        <v>45.041400000000003</v>
      </c>
      <c r="Z684" s="39">
        <v>21.827100000000002</v>
      </c>
      <c r="AA684" s="39">
        <v>51.385399999999997</v>
      </c>
      <c r="AB684" s="39">
        <v>109.9059</v>
      </c>
      <c r="AC684" s="39">
        <v>73.763999999999996</v>
      </c>
      <c r="AD684" s="39">
        <v>15.159800000000001</v>
      </c>
      <c r="AE684" s="39">
        <v>31.8535</v>
      </c>
      <c r="AF684" s="39">
        <v>105.8526</v>
      </c>
      <c r="AG684" s="39">
        <v>16.4086</v>
      </c>
      <c r="AH684" s="39">
        <v>154.75579999999999</v>
      </c>
      <c r="AI684" s="39">
        <v>17.624700000000001</v>
      </c>
      <c r="AJ684" s="39">
        <v>7.4980000000000002</v>
      </c>
      <c r="AK684" s="39">
        <v>6.8490000000000002</v>
      </c>
      <c r="AL684" s="39">
        <v>18.6692</v>
      </c>
      <c r="AM684" s="39">
        <v>229.50489999999999</v>
      </c>
      <c r="AN684" s="39">
        <v>493.63409999999999</v>
      </c>
      <c r="AO684" s="39">
        <v>253.93700000000001</v>
      </c>
      <c r="AP684" s="39">
        <v>108.64360000000001</v>
      </c>
      <c r="AQ684" s="39">
        <v>182.3433</v>
      </c>
      <c r="AR684" s="39">
        <v>30.766100000000002</v>
      </c>
      <c r="AS684" s="39">
        <v>53.257300000000001</v>
      </c>
      <c r="AT684" s="39">
        <v>21.1645</v>
      </c>
      <c r="AU684" s="39">
        <v>54.703600000000002</v>
      </c>
      <c r="AV684" s="39">
        <v>43.9953</v>
      </c>
      <c r="AW684" s="39">
        <v>45.486499999999999</v>
      </c>
      <c r="AX684" s="39">
        <v>9.2790999999999997</v>
      </c>
      <c r="AY684" s="39">
        <v>55.881</v>
      </c>
    </row>
    <row r="685" spans="1:51" x14ac:dyDescent="0.25">
      <c r="A685" s="43">
        <v>43396</v>
      </c>
      <c r="B685" s="39">
        <v>3158.6695</v>
      </c>
      <c r="C685" s="39">
        <v>33.9206</v>
      </c>
      <c r="D685" s="39">
        <v>26.518799999999999</v>
      </c>
      <c r="E685" s="39">
        <v>225.9684</v>
      </c>
      <c r="F685" s="39">
        <v>212.87289999999999</v>
      </c>
      <c r="G685" s="39">
        <v>30.482700000000001</v>
      </c>
      <c r="H685" s="39">
        <v>78.468299999999999</v>
      </c>
      <c r="I685" s="39">
        <v>33.194299999999998</v>
      </c>
      <c r="J685" s="39">
        <v>49.735300000000002</v>
      </c>
      <c r="K685" s="39">
        <v>23.223299999999998</v>
      </c>
      <c r="L685" s="39">
        <v>466.09879999999998</v>
      </c>
      <c r="M685" s="39">
        <v>28.623200000000001</v>
      </c>
      <c r="N685" s="39">
        <v>27.819400000000002</v>
      </c>
      <c r="O685" s="39">
        <v>102.7898</v>
      </c>
      <c r="P685" s="39">
        <v>35.672899999999998</v>
      </c>
      <c r="Q685" s="39">
        <v>20.115100000000002</v>
      </c>
      <c r="R685" s="39">
        <v>73.697599999999994</v>
      </c>
      <c r="S685" s="39">
        <v>37.8643</v>
      </c>
      <c r="T685" s="39">
        <v>27.661300000000001</v>
      </c>
      <c r="U685" s="39">
        <v>11.123200000000001</v>
      </c>
      <c r="V685" s="39">
        <v>36.765799999999999</v>
      </c>
      <c r="W685" s="39">
        <v>29.349599999999999</v>
      </c>
      <c r="X685" s="39">
        <v>89.4512</v>
      </c>
      <c r="Y685" s="39">
        <v>45.634999999999998</v>
      </c>
      <c r="Z685" s="39">
        <v>21.389099999999999</v>
      </c>
      <c r="AA685" s="39">
        <v>48.884799999999998</v>
      </c>
      <c r="AB685" s="39">
        <v>107.20399999999999</v>
      </c>
      <c r="AC685" s="39">
        <v>74.935500000000005</v>
      </c>
      <c r="AD685" s="39">
        <v>14.613</v>
      </c>
      <c r="AE685" s="39">
        <v>31.5929</v>
      </c>
      <c r="AF685" s="39">
        <v>100.6099</v>
      </c>
      <c r="AG685" s="39">
        <v>16.170500000000001</v>
      </c>
      <c r="AH685" s="39">
        <v>150.8503</v>
      </c>
      <c r="AI685" s="39">
        <v>16.852399999999999</v>
      </c>
      <c r="AJ685" s="39">
        <v>7.4824999999999999</v>
      </c>
      <c r="AK685" s="39">
        <v>6.4082999999999997</v>
      </c>
      <c r="AL685" s="39">
        <v>18.0623</v>
      </c>
      <c r="AM685" s="39">
        <v>222.6217</v>
      </c>
      <c r="AN685" s="39">
        <v>483.29199999999997</v>
      </c>
      <c r="AO685" s="39">
        <v>244.4341</v>
      </c>
      <c r="AP685" s="39">
        <v>106.6182</v>
      </c>
      <c r="AQ685" s="39">
        <v>177.40170000000001</v>
      </c>
      <c r="AR685" s="39">
        <v>29.346499999999999</v>
      </c>
      <c r="AS685" s="39">
        <v>52.018700000000003</v>
      </c>
      <c r="AT685" s="39">
        <v>20.733599999999999</v>
      </c>
      <c r="AU685" s="39">
        <v>51.320700000000002</v>
      </c>
      <c r="AV685" s="39">
        <v>43.167200000000001</v>
      </c>
      <c r="AW685" s="39">
        <v>44.671399999999998</v>
      </c>
      <c r="AX685" s="39">
        <v>9.2159999999999993</v>
      </c>
      <c r="AY685" s="39">
        <v>54.610900000000001</v>
      </c>
    </row>
    <row r="686" spans="1:51" x14ac:dyDescent="0.25">
      <c r="A686" s="43">
        <v>43397</v>
      </c>
      <c r="B686" s="39">
        <v>3221.4434000000001</v>
      </c>
      <c r="C686" s="39">
        <v>33.687199999999997</v>
      </c>
      <c r="D686" s="39">
        <v>26.4146</v>
      </c>
      <c r="E686" s="39">
        <v>226.65110000000001</v>
      </c>
      <c r="F686" s="39">
        <v>215.27629999999999</v>
      </c>
      <c r="G686" s="39">
        <v>30.575500000000002</v>
      </c>
      <c r="H686" s="39">
        <v>79.189400000000006</v>
      </c>
      <c r="I686" s="39">
        <v>33.626199999999997</v>
      </c>
      <c r="J686" s="39">
        <v>50.058700000000002</v>
      </c>
      <c r="K686" s="39">
        <v>23.566800000000001</v>
      </c>
      <c r="L686" s="39">
        <v>450.61439999999999</v>
      </c>
      <c r="M686" s="39">
        <v>29.0625</v>
      </c>
      <c r="N686" s="39">
        <v>27.7652</v>
      </c>
      <c r="O686" s="39">
        <v>102.7898</v>
      </c>
      <c r="P686" s="39">
        <v>34.3491</v>
      </c>
      <c r="Q686" s="39">
        <v>19.939699999999998</v>
      </c>
      <c r="R686" s="39">
        <v>74.611199999999997</v>
      </c>
      <c r="S686" s="39">
        <v>38.163200000000003</v>
      </c>
      <c r="T686" s="39">
        <v>27.219899999999999</v>
      </c>
      <c r="U686" s="39">
        <v>11.1442</v>
      </c>
      <c r="V686" s="39">
        <v>36.765799999999999</v>
      </c>
      <c r="W686" s="39">
        <v>29.693300000000001</v>
      </c>
      <c r="X686" s="39">
        <v>87.065899999999999</v>
      </c>
      <c r="Y686" s="39">
        <v>45.004300000000001</v>
      </c>
      <c r="Z686" s="39">
        <v>21.316099999999999</v>
      </c>
      <c r="AA686" s="39">
        <v>49.865400000000001</v>
      </c>
      <c r="AB686" s="39">
        <v>106.09139999999999</v>
      </c>
      <c r="AC686" s="39">
        <v>75.102800000000002</v>
      </c>
      <c r="AD686" s="39">
        <v>14.613</v>
      </c>
      <c r="AE686" s="39">
        <v>31.772099999999998</v>
      </c>
      <c r="AF686" s="39">
        <v>101.1092</v>
      </c>
      <c r="AG686" s="39">
        <v>16.194299999999998</v>
      </c>
      <c r="AH686" s="39">
        <v>153.2912</v>
      </c>
      <c r="AI686" s="39">
        <v>16.943300000000001</v>
      </c>
      <c r="AJ686" s="39">
        <v>7.4047000000000001</v>
      </c>
      <c r="AK686" s="39">
        <v>6.4252000000000002</v>
      </c>
      <c r="AL686" s="39">
        <v>17.8889</v>
      </c>
      <c r="AM686" s="39">
        <v>226.35830000000001</v>
      </c>
      <c r="AN686" s="39">
        <v>477.72320000000002</v>
      </c>
      <c r="AO686" s="39">
        <v>243.11429999999999</v>
      </c>
      <c r="AP686" s="39">
        <v>106.9076</v>
      </c>
      <c r="AQ686" s="39">
        <v>178.1429</v>
      </c>
      <c r="AR686" s="39">
        <v>30.029</v>
      </c>
      <c r="AS686" s="39">
        <v>52.018700000000003</v>
      </c>
      <c r="AT686" s="39">
        <v>20.895199999999999</v>
      </c>
      <c r="AU686" s="39">
        <v>51.155700000000003</v>
      </c>
      <c r="AV686" s="39">
        <v>43.477699999999999</v>
      </c>
      <c r="AW686" s="39">
        <v>44.915900000000001</v>
      </c>
      <c r="AX686" s="39">
        <v>9.2581000000000007</v>
      </c>
      <c r="AY686" s="39">
        <v>55.203600000000002</v>
      </c>
    </row>
    <row r="687" spans="1:51" x14ac:dyDescent="0.25">
      <c r="A687" s="43">
        <v>43398</v>
      </c>
      <c r="B687" s="39">
        <v>3351.2712999999999</v>
      </c>
      <c r="C687" s="39">
        <v>34.698599999999999</v>
      </c>
      <c r="D687" s="39">
        <v>26.1541</v>
      </c>
      <c r="E687" s="39">
        <v>225.9684</v>
      </c>
      <c r="F687" s="39">
        <v>219.0531</v>
      </c>
      <c r="G687" s="39">
        <v>31.689599999999999</v>
      </c>
      <c r="H687" s="39">
        <v>78.828900000000004</v>
      </c>
      <c r="I687" s="39">
        <v>34.058100000000003</v>
      </c>
      <c r="J687" s="39">
        <v>49.775700000000001</v>
      </c>
      <c r="K687" s="39">
        <v>23.8416</v>
      </c>
      <c r="L687" s="39">
        <v>451.9864</v>
      </c>
      <c r="M687" s="39">
        <v>28.9161</v>
      </c>
      <c r="N687" s="39">
        <v>28.5244</v>
      </c>
      <c r="O687" s="39">
        <v>101.21729999999999</v>
      </c>
      <c r="P687" s="39">
        <v>32.990499999999997</v>
      </c>
      <c r="Q687" s="39">
        <v>20.056699999999999</v>
      </c>
      <c r="R687" s="39">
        <v>76.438400000000001</v>
      </c>
      <c r="S687" s="39">
        <v>37.664999999999999</v>
      </c>
      <c r="T687" s="39">
        <v>26.508700000000001</v>
      </c>
      <c r="U687" s="39">
        <v>11.081099999999999</v>
      </c>
      <c r="V687" s="39">
        <v>37.434199999999997</v>
      </c>
      <c r="W687" s="39">
        <v>29.624600000000001</v>
      </c>
      <c r="X687" s="39">
        <v>85.622100000000003</v>
      </c>
      <c r="Y687" s="39">
        <v>44.559100000000001</v>
      </c>
      <c r="Z687" s="39">
        <v>21.243099999999998</v>
      </c>
      <c r="AA687" s="39">
        <v>47.070599999999999</v>
      </c>
      <c r="AB687" s="39">
        <v>107.17740000000001</v>
      </c>
      <c r="AC687" s="39">
        <v>74.893600000000006</v>
      </c>
      <c r="AD687" s="39">
        <v>14.481</v>
      </c>
      <c r="AE687" s="39">
        <v>31.348600000000001</v>
      </c>
      <c r="AF687" s="39">
        <v>102.3574</v>
      </c>
      <c r="AG687" s="39">
        <v>16.2895</v>
      </c>
      <c r="AH687" s="39">
        <v>154.75579999999999</v>
      </c>
      <c r="AI687" s="39">
        <v>17.170400000000001</v>
      </c>
      <c r="AJ687" s="39">
        <v>7.6069000000000004</v>
      </c>
      <c r="AK687" s="39">
        <v>6.4252000000000002</v>
      </c>
      <c r="AL687" s="39">
        <v>17.9178</v>
      </c>
      <c r="AM687" s="39">
        <v>238.94470000000001</v>
      </c>
      <c r="AN687" s="39">
        <v>467.38119999999998</v>
      </c>
      <c r="AO687" s="39">
        <v>241.3545</v>
      </c>
      <c r="AP687" s="39">
        <v>107.4862</v>
      </c>
      <c r="AQ687" s="39">
        <v>178.88419999999999</v>
      </c>
      <c r="AR687" s="39">
        <v>30.438500000000001</v>
      </c>
      <c r="AS687" s="39">
        <v>51.487900000000003</v>
      </c>
      <c r="AT687" s="39">
        <v>20.8413</v>
      </c>
      <c r="AU687" s="39">
        <v>51.0732</v>
      </c>
      <c r="AV687" s="39">
        <v>43.063699999999997</v>
      </c>
      <c r="AW687" s="39">
        <v>44.834400000000002</v>
      </c>
      <c r="AX687" s="39">
        <v>9.4474</v>
      </c>
      <c r="AY687" s="39">
        <v>57.405000000000001</v>
      </c>
    </row>
    <row r="688" spans="1:51" x14ac:dyDescent="0.25">
      <c r="A688" s="43">
        <v>43399</v>
      </c>
      <c r="B688" s="39">
        <v>3396.9250000000002</v>
      </c>
      <c r="C688" s="39">
        <v>35.243200000000002</v>
      </c>
      <c r="D688" s="39">
        <v>26.570900000000002</v>
      </c>
      <c r="E688" s="39">
        <v>226.65110000000001</v>
      </c>
      <c r="F688" s="39">
        <v>223.85990000000001</v>
      </c>
      <c r="G688" s="39">
        <v>31.442</v>
      </c>
      <c r="H688" s="39">
        <v>79.189400000000006</v>
      </c>
      <c r="I688" s="39">
        <v>35.6006</v>
      </c>
      <c r="J688" s="39">
        <v>49.775700000000001</v>
      </c>
      <c r="K688" s="39">
        <v>23.532399999999999</v>
      </c>
      <c r="L688" s="39">
        <v>443.36219999999997</v>
      </c>
      <c r="M688" s="39">
        <v>29.5017</v>
      </c>
      <c r="N688" s="39">
        <v>29.392099999999999</v>
      </c>
      <c r="O688" s="39">
        <v>100.7884</v>
      </c>
      <c r="P688" s="39">
        <v>33.1995</v>
      </c>
      <c r="Q688" s="39">
        <v>20.196999999999999</v>
      </c>
      <c r="R688" s="39">
        <v>78.976200000000006</v>
      </c>
      <c r="S688" s="39">
        <v>38.362499999999997</v>
      </c>
      <c r="T688" s="39">
        <v>26.165400000000002</v>
      </c>
      <c r="U688" s="39">
        <v>11.4596</v>
      </c>
      <c r="V688" s="39">
        <v>37.768500000000003</v>
      </c>
      <c r="W688" s="39">
        <v>29.487100000000002</v>
      </c>
      <c r="X688" s="39">
        <v>85.245500000000007</v>
      </c>
      <c r="Y688" s="39">
        <v>43.5944</v>
      </c>
      <c r="Z688" s="39">
        <v>21.389099999999999</v>
      </c>
      <c r="AA688" s="39">
        <v>46.972499999999997</v>
      </c>
      <c r="AB688" s="39">
        <v>107.26090000000001</v>
      </c>
      <c r="AC688" s="39">
        <v>74.935500000000005</v>
      </c>
      <c r="AD688" s="39">
        <v>14.669499999999999</v>
      </c>
      <c r="AE688" s="39">
        <v>31.6418</v>
      </c>
      <c r="AF688" s="39">
        <v>99.028700000000001</v>
      </c>
      <c r="AG688" s="39">
        <v>16.122800000000002</v>
      </c>
      <c r="AH688" s="39">
        <v>153.2912</v>
      </c>
      <c r="AI688" s="39">
        <v>17.215800000000002</v>
      </c>
      <c r="AJ688" s="39">
        <v>7.5136000000000003</v>
      </c>
      <c r="AK688" s="39">
        <v>6.3913000000000002</v>
      </c>
      <c r="AL688" s="39">
        <v>18.091200000000001</v>
      </c>
      <c r="AM688" s="39">
        <v>243.8613</v>
      </c>
      <c r="AN688" s="39">
        <v>489.2586</v>
      </c>
      <c r="AO688" s="39">
        <v>242.1464</v>
      </c>
      <c r="AP688" s="39">
        <v>108.06489999999999</v>
      </c>
      <c r="AQ688" s="39">
        <v>181.84909999999999</v>
      </c>
      <c r="AR688" s="39">
        <v>30.793399999999998</v>
      </c>
      <c r="AS688" s="39">
        <v>53.080399999999997</v>
      </c>
      <c r="AT688" s="39">
        <v>21.218299999999999</v>
      </c>
      <c r="AU688" s="39">
        <v>52.063299999999998</v>
      </c>
      <c r="AV688" s="39">
        <v>43.374200000000002</v>
      </c>
      <c r="AW688" s="39">
        <v>45.812600000000003</v>
      </c>
      <c r="AX688" s="39">
        <v>9.1949000000000005</v>
      </c>
      <c r="AY688" s="39">
        <v>57.743699999999997</v>
      </c>
    </row>
    <row r="689" spans="1:51" x14ac:dyDescent="0.25">
      <c r="A689" s="43">
        <v>43402</v>
      </c>
      <c r="B689" s="39">
        <v>3252.8303999999998</v>
      </c>
      <c r="C689" s="39">
        <v>35.165399999999998</v>
      </c>
      <c r="D689" s="39">
        <v>25.8415</v>
      </c>
      <c r="E689" s="39">
        <v>222.55500000000001</v>
      </c>
      <c r="F689" s="39">
        <v>221.11320000000001</v>
      </c>
      <c r="G689" s="39">
        <v>31.070699999999999</v>
      </c>
      <c r="H689" s="39">
        <v>77.341499999999996</v>
      </c>
      <c r="I689" s="39">
        <v>36.279299999999999</v>
      </c>
      <c r="J689" s="39">
        <v>49.573500000000003</v>
      </c>
      <c r="K689" s="39">
        <v>23.429400000000001</v>
      </c>
      <c r="L689" s="39">
        <v>421.01769999999999</v>
      </c>
      <c r="M689" s="39">
        <v>28.9893</v>
      </c>
      <c r="N689" s="39">
        <v>29.066700000000001</v>
      </c>
      <c r="O689" s="39">
        <v>98.786900000000003</v>
      </c>
      <c r="P689" s="39">
        <v>32.398299999999999</v>
      </c>
      <c r="Q689" s="39">
        <v>19.483599999999999</v>
      </c>
      <c r="R689" s="39">
        <v>78.976200000000006</v>
      </c>
      <c r="S689" s="39">
        <v>38.163200000000003</v>
      </c>
      <c r="T689" s="39">
        <v>24.743099999999998</v>
      </c>
      <c r="U689" s="39">
        <v>11.039099999999999</v>
      </c>
      <c r="V689" s="39">
        <v>38.102699999999999</v>
      </c>
      <c r="W689" s="39">
        <v>29.487100000000002</v>
      </c>
      <c r="X689" s="39">
        <v>80.223600000000005</v>
      </c>
      <c r="Y689" s="39">
        <v>43.223399999999998</v>
      </c>
      <c r="Z689" s="39">
        <v>21.389099999999999</v>
      </c>
      <c r="AA689" s="39">
        <v>42.608699999999999</v>
      </c>
      <c r="AB689" s="39">
        <v>106.0078</v>
      </c>
      <c r="AC689" s="39">
        <v>72.132199999999997</v>
      </c>
      <c r="AD689" s="39">
        <v>14.5564</v>
      </c>
      <c r="AE689" s="39">
        <v>32.57</v>
      </c>
      <c r="AF689" s="39">
        <v>97.863699999999994</v>
      </c>
      <c r="AG689" s="39">
        <v>15.8847</v>
      </c>
      <c r="AH689" s="39">
        <v>153.53530000000001</v>
      </c>
      <c r="AI689" s="39">
        <v>16.784300000000002</v>
      </c>
      <c r="AJ689" s="39">
        <v>7.3579999999999997</v>
      </c>
      <c r="AK689" s="39">
        <v>6.5438999999999998</v>
      </c>
      <c r="AL689" s="39">
        <v>18.0045</v>
      </c>
      <c r="AM689" s="39">
        <v>237.56809999999999</v>
      </c>
      <c r="AN689" s="39">
        <v>440.33280000000002</v>
      </c>
      <c r="AO689" s="39">
        <v>238.3629</v>
      </c>
      <c r="AP689" s="39">
        <v>107.4862</v>
      </c>
      <c r="AQ689" s="39">
        <v>180.36660000000001</v>
      </c>
      <c r="AR689" s="39">
        <v>27.708600000000001</v>
      </c>
      <c r="AS689" s="39">
        <v>52.195700000000002</v>
      </c>
      <c r="AT689" s="39">
        <v>20.8413</v>
      </c>
      <c r="AU689" s="39">
        <v>51.403199999999998</v>
      </c>
      <c r="AV689" s="39">
        <v>43.063699999999997</v>
      </c>
      <c r="AW689" s="39">
        <v>44.4268</v>
      </c>
      <c r="AX689" s="39">
        <v>8.9003999999999994</v>
      </c>
      <c r="AY689" s="39">
        <v>56.9816</v>
      </c>
    </row>
    <row r="690" spans="1:51" x14ac:dyDescent="0.25">
      <c r="A690" s="43">
        <v>43403</v>
      </c>
      <c r="B690" s="39">
        <v>3379.8049000000001</v>
      </c>
      <c r="C690" s="39">
        <v>35.320999999999998</v>
      </c>
      <c r="D690" s="39">
        <v>25.8415</v>
      </c>
      <c r="E690" s="39">
        <v>225.28569999999999</v>
      </c>
      <c r="F690" s="39">
        <v>224.89</v>
      </c>
      <c r="G690" s="39">
        <v>31.163499999999999</v>
      </c>
      <c r="H690" s="39">
        <v>78.603499999999997</v>
      </c>
      <c r="I690" s="39">
        <v>35.538899999999998</v>
      </c>
      <c r="J690" s="39">
        <v>48.562600000000003</v>
      </c>
      <c r="K690" s="39">
        <v>23.8416</v>
      </c>
      <c r="L690" s="39">
        <v>429.0539</v>
      </c>
      <c r="M690" s="39">
        <v>29.2089</v>
      </c>
      <c r="N690" s="39">
        <v>30.639399999999998</v>
      </c>
      <c r="O690" s="39">
        <v>95.498800000000003</v>
      </c>
      <c r="P690" s="39">
        <v>33.060200000000002</v>
      </c>
      <c r="Q690" s="39">
        <v>19.542100000000001</v>
      </c>
      <c r="R690" s="39">
        <v>80.600399999999993</v>
      </c>
      <c r="S690" s="39">
        <v>38.6614</v>
      </c>
      <c r="T690" s="39">
        <v>24.571400000000001</v>
      </c>
      <c r="U690" s="39">
        <v>11.3545</v>
      </c>
      <c r="V690" s="39">
        <v>38.353400000000001</v>
      </c>
      <c r="W690" s="39">
        <v>29.418399999999998</v>
      </c>
      <c r="X690" s="39">
        <v>80.788600000000002</v>
      </c>
      <c r="Y690" s="39">
        <v>43.779899999999998</v>
      </c>
      <c r="Z690" s="39">
        <v>21.4621</v>
      </c>
      <c r="AA690" s="39">
        <v>38.9803</v>
      </c>
      <c r="AB690" s="39">
        <v>107.5115</v>
      </c>
      <c r="AC690" s="39">
        <v>74.307900000000004</v>
      </c>
      <c r="AD690" s="39">
        <v>14.5564</v>
      </c>
      <c r="AE690" s="39">
        <v>33.14</v>
      </c>
      <c r="AF690" s="39">
        <v>97.114699999999999</v>
      </c>
      <c r="AG690" s="39">
        <v>16.6706</v>
      </c>
      <c r="AH690" s="39">
        <v>155.97620000000001</v>
      </c>
      <c r="AI690" s="39">
        <v>17.056899999999999</v>
      </c>
      <c r="AJ690" s="39">
        <v>7.3735999999999997</v>
      </c>
      <c r="AK690" s="39">
        <v>6.7812000000000001</v>
      </c>
      <c r="AL690" s="39">
        <v>18.235700000000001</v>
      </c>
      <c r="AM690" s="39">
        <v>242.09129999999999</v>
      </c>
      <c r="AN690" s="39">
        <v>421.63749999999999</v>
      </c>
      <c r="AO690" s="39">
        <v>241.26650000000001</v>
      </c>
      <c r="AP690" s="39">
        <v>108.49890000000001</v>
      </c>
      <c r="AQ690" s="39">
        <v>181.35489999999999</v>
      </c>
      <c r="AR690" s="39">
        <v>27.462900000000001</v>
      </c>
      <c r="AS690" s="39">
        <v>55.203600000000002</v>
      </c>
      <c r="AT690" s="39">
        <v>20.464400000000001</v>
      </c>
      <c r="AU690" s="39">
        <v>50.990699999999997</v>
      </c>
      <c r="AV690" s="39">
        <v>43.477699999999999</v>
      </c>
      <c r="AW690" s="39">
        <v>46.220199999999998</v>
      </c>
      <c r="AX690" s="39">
        <v>8.9634999999999998</v>
      </c>
      <c r="AY690" s="39">
        <v>57.743699999999997</v>
      </c>
    </row>
    <row r="691" spans="1:51" x14ac:dyDescent="0.25">
      <c r="A691" s="43">
        <v>43404</v>
      </c>
      <c r="B691" s="39">
        <v>3456.8456000000001</v>
      </c>
      <c r="C691" s="39">
        <v>36.721299999999999</v>
      </c>
      <c r="D691" s="39">
        <v>26.1541</v>
      </c>
      <c r="E691" s="39">
        <v>228.0164</v>
      </c>
      <c r="F691" s="39">
        <v>224.20330000000001</v>
      </c>
      <c r="G691" s="39">
        <v>31.7515</v>
      </c>
      <c r="H691" s="39">
        <v>80.180999999999997</v>
      </c>
      <c r="I691" s="39">
        <v>37.081400000000002</v>
      </c>
      <c r="J691" s="39">
        <v>51.5548</v>
      </c>
      <c r="K691" s="39">
        <v>23.979099999999999</v>
      </c>
      <c r="L691" s="39">
        <v>441.79419999999999</v>
      </c>
      <c r="M691" s="39">
        <v>29.4285</v>
      </c>
      <c r="N691" s="39">
        <v>31.127400000000002</v>
      </c>
      <c r="O691" s="39">
        <v>98.643900000000002</v>
      </c>
      <c r="P691" s="39">
        <v>33.512999999999998</v>
      </c>
      <c r="Q691" s="39">
        <v>19.904599999999999</v>
      </c>
      <c r="R691" s="39">
        <v>80.600399999999993</v>
      </c>
      <c r="S691" s="39">
        <v>39.358899999999998</v>
      </c>
      <c r="T691" s="39">
        <v>25.233499999999999</v>
      </c>
      <c r="U691" s="39">
        <v>11.543699999999999</v>
      </c>
      <c r="V691" s="39">
        <v>38.520499999999998</v>
      </c>
      <c r="W691" s="39">
        <v>29.624600000000001</v>
      </c>
      <c r="X691" s="39">
        <v>83.048400000000001</v>
      </c>
      <c r="Y691" s="39">
        <v>43.4831</v>
      </c>
      <c r="Z691" s="39">
        <v>21.389099999999999</v>
      </c>
      <c r="AA691" s="39">
        <v>38.9803</v>
      </c>
      <c r="AB691" s="39">
        <v>107.5115</v>
      </c>
      <c r="AC691" s="39">
        <v>77.403999999999996</v>
      </c>
      <c r="AD691" s="39">
        <v>14.744999999999999</v>
      </c>
      <c r="AE691" s="39">
        <v>33.384300000000003</v>
      </c>
      <c r="AF691" s="39">
        <v>97.530799999999999</v>
      </c>
      <c r="AG691" s="39">
        <v>16.646799999999999</v>
      </c>
      <c r="AH691" s="39">
        <v>155.97620000000001</v>
      </c>
      <c r="AI691" s="39">
        <v>17.3748</v>
      </c>
      <c r="AJ691" s="39">
        <v>7.3579999999999997</v>
      </c>
      <c r="AK691" s="39">
        <v>7.0525000000000002</v>
      </c>
      <c r="AL691" s="39">
        <v>18.235700000000001</v>
      </c>
      <c r="AM691" s="39">
        <v>247.7945</v>
      </c>
      <c r="AN691" s="39">
        <v>424.02409999999998</v>
      </c>
      <c r="AO691" s="39">
        <v>238.53890000000001</v>
      </c>
      <c r="AP691" s="39">
        <v>108.9329</v>
      </c>
      <c r="AQ691" s="39">
        <v>182.8374</v>
      </c>
      <c r="AR691" s="39">
        <v>28.036200000000001</v>
      </c>
      <c r="AS691" s="39">
        <v>55.557400000000001</v>
      </c>
      <c r="AT691" s="39">
        <v>20.733599999999999</v>
      </c>
      <c r="AU691" s="39">
        <v>50.990699999999997</v>
      </c>
      <c r="AV691" s="39">
        <v>43.581299999999999</v>
      </c>
      <c r="AW691" s="39">
        <v>46.383200000000002</v>
      </c>
      <c r="AX691" s="39">
        <v>8.9845000000000006</v>
      </c>
      <c r="AY691" s="39">
        <v>57.066299999999998</v>
      </c>
    </row>
    <row r="692" spans="1:51" x14ac:dyDescent="0.25">
      <c r="A692" s="43">
        <v>43405</v>
      </c>
      <c r="B692" s="39">
        <v>3483.9524999999999</v>
      </c>
      <c r="C692" s="39">
        <v>37.732700000000001</v>
      </c>
      <c r="D692" s="39">
        <v>26.206199999999999</v>
      </c>
      <c r="E692" s="39">
        <v>231.4299</v>
      </c>
      <c r="F692" s="39">
        <v>225.57660000000001</v>
      </c>
      <c r="G692" s="39">
        <v>32.525199999999998</v>
      </c>
      <c r="H692" s="39">
        <v>81.262699999999995</v>
      </c>
      <c r="I692" s="39">
        <v>36.7729</v>
      </c>
      <c r="J692" s="39">
        <v>51.110100000000003</v>
      </c>
      <c r="K692" s="39">
        <v>24.322600000000001</v>
      </c>
      <c r="L692" s="39">
        <v>425.32979999999998</v>
      </c>
      <c r="M692" s="39">
        <v>29.1357</v>
      </c>
      <c r="N692" s="39">
        <v>32.808500000000002</v>
      </c>
      <c r="O692" s="39">
        <v>98.786900000000003</v>
      </c>
      <c r="P692" s="39">
        <v>33.373699999999999</v>
      </c>
      <c r="Q692" s="39">
        <v>19.5655</v>
      </c>
      <c r="R692" s="39">
        <v>79.280699999999996</v>
      </c>
      <c r="S692" s="39">
        <v>39.159700000000001</v>
      </c>
      <c r="T692" s="39">
        <v>25.16</v>
      </c>
      <c r="U692" s="39">
        <v>11.438599999999999</v>
      </c>
      <c r="V692" s="39">
        <v>38.938299999999998</v>
      </c>
      <c r="W692" s="39">
        <v>30.380700000000001</v>
      </c>
      <c r="X692" s="39">
        <v>85.057100000000005</v>
      </c>
      <c r="Y692" s="39">
        <v>44.113900000000001</v>
      </c>
      <c r="Z692" s="39">
        <v>21.316099999999999</v>
      </c>
      <c r="AA692" s="39">
        <v>42.902900000000002</v>
      </c>
      <c r="AB692" s="39">
        <v>108.1798</v>
      </c>
      <c r="AC692" s="39">
        <v>77.8643</v>
      </c>
      <c r="AD692" s="39">
        <v>14.820399999999999</v>
      </c>
      <c r="AE692" s="39">
        <v>32.960900000000002</v>
      </c>
      <c r="AF692" s="39">
        <v>95.783299999999997</v>
      </c>
      <c r="AG692" s="39">
        <v>16.5991</v>
      </c>
      <c r="AH692" s="39">
        <v>153.53530000000001</v>
      </c>
      <c r="AI692" s="39">
        <v>17.193100000000001</v>
      </c>
      <c r="AJ692" s="39">
        <v>7.3113999999999999</v>
      </c>
      <c r="AK692" s="39">
        <v>7.0186000000000002</v>
      </c>
      <c r="AL692" s="39">
        <v>18.091200000000001</v>
      </c>
      <c r="AM692" s="39">
        <v>252.51439999999999</v>
      </c>
      <c r="AN692" s="39">
        <v>432.37729999999999</v>
      </c>
      <c r="AO692" s="39">
        <v>241.3545</v>
      </c>
      <c r="AP692" s="39">
        <v>107.4862</v>
      </c>
      <c r="AQ692" s="39">
        <v>182.8374</v>
      </c>
      <c r="AR692" s="39">
        <v>27.927</v>
      </c>
      <c r="AS692" s="39">
        <v>55.911299999999997</v>
      </c>
      <c r="AT692" s="39">
        <v>20.3567</v>
      </c>
      <c r="AU692" s="39">
        <v>50.908200000000001</v>
      </c>
      <c r="AV692" s="39">
        <v>43.581299999999999</v>
      </c>
      <c r="AW692" s="39">
        <v>46.301699999999997</v>
      </c>
      <c r="AX692" s="39">
        <v>8.9634999999999998</v>
      </c>
      <c r="AY692" s="39">
        <v>58.759700000000002</v>
      </c>
    </row>
    <row r="693" spans="1:51" x14ac:dyDescent="0.25">
      <c r="A693" s="43">
        <v>43406</v>
      </c>
      <c r="B693" s="39">
        <v>3512.4861000000001</v>
      </c>
      <c r="C693" s="39">
        <v>38.5107</v>
      </c>
      <c r="D693" s="39">
        <v>26.779299999999999</v>
      </c>
      <c r="E693" s="39">
        <v>235.52600000000001</v>
      </c>
      <c r="F693" s="39">
        <v>230.0401</v>
      </c>
      <c r="G693" s="39">
        <v>33.267899999999997</v>
      </c>
      <c r="H693" s="39">
        <v>82.795100000000005</v>
      </c>
      <c r="I693" s="39">
        <v>36.957999999999998</v>
      </c>
      <c r="J693" s="39">
        <v>51.878300000000003</v>
      </c>
      <c r="K693" s="39">
        <v>24.940999999999999</v>
      </c>
      <c r="L693" s="39">
        <v>447.87040000000002</v>
      </c>
      <c r="M693" s="39">
        <v>29.5017</v>
      </c>
      <c r="N693" s="39">
        <v>33.567700000000002</v>
      </c>
      <c r="O693" s="39">
        <v>108.65130000000001</v>
      </c>
      <c r="P693" s="39">
        <v>34.418799999999997</v>
      </c>
      <c r="Q693" s="39">
        <v>20.045000000000002</v>
      </c>
      <c r="R693" s="39">
        <v>80.904899999999998</v>
      </c>
      <c r="S693" s="39">
        <v>39.857199999999999</v>
      </c>
      <c r="T693" s="39">
        <v>26.3125</v>
      </c>
      <c r="U693" s="39">
        <v>11.732900000000001</v>
      </c>
      <c r="V693" s="39">
        <v>39.773899999999998</v>
      </c>
      <c r="W693" s="39">
        <v>30.861799999999999</v>
      </c>
      <c r="X693" s="39">
        <v>88.007499999999993</v>
      </c>
      <c r="Y693" s="39">
        <v>46.451300000000003</v>
      </c>
      <c r="Z693" s="39">
        <v>21.681100000000001</v>
      </c>
      <c r="AA693" s="39">
        <v>44.226799999999997</v>
      </c>
      <c r="AB693" s="39">
        <v>111.5213</v>
      </c>
      <c r="AC693" s="39">
        <v>79.203199999999995</v>
      </c>
      <c r="AD693" s="39">
        <v>15.386100000000001</v>
      </c>
      <c r="AE693" s="39">
        <v>33.677399999999999</v>
      </c>
      <c r="AF693" s="39">
        <v>99.694500000000005</v>
      </c>
      <c r="AG693" s="39">
        <v>17.123100000000001</v>
      </c>
      <c r="AH693" s="39">
        <v>155.97620000000001</v>
      </c>
      <c r="AI693" s="39">
        <v>17.5792</v>
      </c>
      <c r="AJ693" s="39">
        <v>7.4202000000000004</v>
      </c>
      <c r="AK693" s="39">
        <v>7.1711999999999998</v>
      </c>
      <c r="AL693" s="39">
        <v>18.264600000000002</v>
      </c>
      <c r="AM693" s="39">
        <v>249.56450000000001</v>
      </c>
      <c r="AN693" s="39">
        <v>451.47030000000001</v>
      </c>
      <c r="AO693" s="39">
        <v>247.24979999999999</v>
      </c>
      <c r="AP693" s="39">
        <v>110.2349</v>
      </c>
      <c r="AQ693" s="39">
        <v>188.2731</v>
      </c>
      <c r="AR693" s="39">
        <v>28.691299999999998</v>
      </c>
      <c r="AS693" s="39">
        <v>57.326799999999999</v>
      </c>
      <c r="AT693" s="39">
        <v>20.895199999999999</v>
      </c>
      <c r="AU693" s="39">
        <v>51.898299999999999</v>
      </c>
      <c r="AV693" s="39">
        <v>44.512900000000002</v>
      </c>
      <c r="AW693" s="39">
        <v>47.198399999999999</v>
      </c>
      <c r="AX693" s="39">
        <v>9.1107999999999993</v>
      </c>
      <c r="AY693" s="39">
        <v>58.929000000000002</v>
      </c>
    </row>
    <row r="694" spans="1:51" x14ac:dyDescent="0.25">
      <c r="A694" s="43">
        <v>43409</v>
      </c>
      <c r="B694" s="39">
        <v>3429.7386999999999</v>
      </c>
      <c r="C694" s="39">
        <v>40.222299999999997</v>
      </c>
      <c r="D694" s="39">
        <v>26.779299999999999</v>
      </c>
      <c r="E694" s="39">
        <v>236.20859999999999</v>
      </c>
      <c r="F694" s="39">
        <v>230.0401</v>
      </c>
      <c r="G694" s="39">
        <v>32.7727</v>
      </c>
      <c r="H694" s="39">
        <v>82.119</v>
      </c>
      <c r="I694" s="39">
        <v>37.204799999999999</v>
      </c>
      <c r="J694" s="39">
        <v>52.929600000000001</v>
      </c>
      <c r="K694" s="39">
        <v>24.769200000000001</v>
      </c>
      <c r="L694" s="39">
        <v>441.79419999999999</v>
      </c>
      <c r="M694" s="39">
        <v>29.2821</v>
      </c>
      <c r="N694" s="39">
        <v>32.754300000000001</v>
      </c>
      <c r="O694" s="39">
        <v>107.2217</v>
      </c>
      <c r="P694" s="39">
        <v>34.732300000000002</v>
      </c>
      <c r="Q694" s="39">
        <v>19.471900000000002</v>
      </c>
      <c r="R694" s="39">
        <v>79.5852</v>
      </c>
      <c r="S694" s="39">
        <v>40.753900000000002</v>
      </c>
      <c r="T694" s="39">
        <v>26.3371</v>
      </c>
      <c r="U694" s="39">
        <v>12.0694</v>
      </c>
      <c r="V694" s="39">
        <v>40.1081</v>
      </c>
      <c r="W694" s="39">
        <v>32.9238</v>
      </c>
      <c r="X694" s="39">
        <v>87.003100000000003</v>
      </c>
      <c r="Y694" s="39">
        <v>45.115600000000001</v>
      </c>
      <c r="Z694" s="39">
        <v>21.973099999999999</v>
      </c>
      <c r="AA694" s="39">
        <v>43.540300000000002</v>
      </c>
      <c r="AB694" s="39">
        <v>113.0249</v>
      </c>
      <c r="AC694" s="39">
        <v>80.542000000000002</v>
      </c>
      <c r="AD694" s="39">
        <v>15.3672</v>
      </c>
      <c r="AE694" s="39">
        <v>33.595999999999997</v>
      </c>
      <c r="AF694" s="39">
        <v>99.028700000000001</v>
      </c>
      <c r="AG694" s="39">
        <v>17.3612</v>
      </c>
      <c r="AH694" s="39">
        <v>154.9999</v>
      </c>
      <c r="AI694" s="39">
        <v>17.397500000000001</v>
      </c>
      <c r="AJ694" s="39">
        <v>7.3269000000000002</v>
      </c>
      <c r="AK694" s="39">
        <v>7.1711999999999998</v>
      </c>
      <c r="AL694" s="39">
        <v>18.264600000000002</v>
      </c>
      <c r="AM694" s="39">
        <v>241.50129999999999</v>
      </c>
      <c r="AN694" s="39">
        <v>458.6302</v>
      </c>
      <c r="AO694" s="39">
        <v>243.7302</v>
      </c>
      <c r="AP694" s="39">
        <v>110.2349</v>
      </c>
      <c r="AQ694" s="39">
        <v>188.52019999999999</v>
      </c>
      <c r="AR694" s="39">
        <v>28.5275</v>
      </c>
      <c r="AS694" s="39">
        <v>57.680700000000002</v>
      </c>
      <c r="AT694" s="39">
        <v>20.787500000000001</v>
      </c>
      <c r="AU694" s="39">
        <v>51.568300000000001</v>
      </c>
      <c r="AV694" s="39">
        <v>44.512900000000002</v>
      </c>
      <c r="AW694" s="39">
        <v>46.872300000000003</v>
      </c>
      <c r="AX694" s="39">
        <v>9.1738999999999997</v>
      </c>
      <c r="AY694" s="39">
        <v>58.167000000000002</v>
      </c>
    </row>
    <row r="695" spans="1:51" x14ac:dyDescent="0.25">
      <c r="A695" s="43">
        <v>43410</v>
      </c>
      <c r="B695" s="39">
        <v>3444.0055000000002</v>
      </c>
      <c r="C695" s="39">
        <v>41.544899999999998</v>
      </c>
      <c r="D695" s="39">
        <v>26.7272</v>
      </c>
      <c r="E695" s="39">
        <v>236.20859999999999</v>
      </c>
      <c r="F695" s="39">
        <v>232.4435</v>
      </c>
      <c r="G695" s="39">
        <v>32.958399999999997</v>
      </c>
      <c r="H695" s="39">
        <v>81.758499999999998</v>
      </c>
      <c r="I695" s="39">
        <v>37.143099999999997</v>
      </c>
      <c r="J695" s="39">
        <v>52.606200000000001</v>
      </c>
      <c r="K695" s="39">
        <v>24.769200000000001</v>
      </c>
      <c r="L695" s="39">
        <v>440.42219999999998</v>
      </c>
      <c r="M695" s="39">
        <v>29.2089</v>
      </c>
      <c r="N695" s="39">
        <v>33.188099999999999</v>
      </c>
      <c r="O695" s="39">
        <v>103.7906</v>
      </c>
      <c r="P695" s="39">
        <v>34.384</v>
      </c>
      <c r="Q695" s="39">
        <v>19.039200000000001</v>
      </c>
      <c r="R695" s="39">
        <v>80.498800000000003</v>
      </c>
      <c r="S695" s="39">
        <v>40.355400000000003</v>
      </c>
      <c r="T695" s="39">
        <v>26.067299999999999</v>
      </c>
      <c r="U695" s="39">
        <v>11.8591</v>
      </c>
      <c r="V695" s="39">
        <v>40.275199999999998</v>
      </c>
      <c r="W695" s="39">
        <v>34.573500000000003</v>
      </c>
      <c r="X695" s="39">
        <v>86.061499999999995</v>
      </c>
      <c r="Y695" s="39">
        <v>45.189799999999998</v>
      </c>
      <c r="Z695" s="39">
        <v>21.754100000000001</v>
      </c>
      <c r="AA695" s="39">
        <v>42.2164</v>
      </c>
      <c r="AB695" s="39">
        <v>113.9438</v>
      </c>
      <c r="AC695" s="39">
        <v>79.412400000000005</v>
      </c>
      <c r="AD695" s="39">
        <v>15.254099999999999</v>
      </c>
      <c r="AE695" s="39">
        <v>32.9771</v>
      </c>
      <c r="AF695" s="39">
        <v>97.447599999999994</v>
      </c>
      <c r="AG695" s="39">
        <v>17.3612</v>
      </c>
      <c r="AH695" s="39">
        <v>152.803</v>
      </c>
      <c r="AI695" s="39">
        <v>17.306699999999999</v>
      </c>
      <c r="AJ695" s="39">
        <v>7.3425000000000002</v>
      </c>
      <c r="AK695" s="39">
        <v>7.1711999999999998</v>
      </c>
      <c r="AL695" s="39">
        <v>18.351299999999998</v>
      </c>
      <c r="AM695" s="39">
        <v>245.8279</v>
      </c>
      <c r="AN695" s="39">
        <v>452.26589999999999</v>
      </c>
      <c r="AO695" s="39">
        <v>242.41040000000001</v>
      </c>
      <c r="AP695" s="39">
        <v>111.5369</v>
      </c>
      <c r="AQ695" s="39">
        <v>190.7439</v>
      </c>
      <c r="AR695" s="39">
        <v>28.418299999999999</v>
      </c>
      <c r="AS695" s="39">
        <v>57.326799999999999</v>
      </c>
      <c r="AT695" s="39">
        <v>20.787500000000001</v>
      </c>
      <c r="AU695" s="39">
        <v>51.320700000000002</v>
      </c>
      <c r="AV695" s="39">
        <v>44.512900000000002</v>
      </c>
      <c r="AW695" s="39">
        <v>46.627800000000001</v>
      </c>
      <c r="AX695" s="39">
        <v>9.1107999999999993</v>
      </c>
      <c r="AY695" s="39">
        <v>57.743699999999997</v>
      </c>
    </row>
    <row r="696" spans="1:51" x14ac:dyDescent="0.25">
      <c r="A696" s="43">
        <v>43411</v>
      </c>
      <c r="B696" s="39">
        <v>3402.6318000000001</v>
      </c>
      <c r="C696" s="39">
        <v>42.245100000000001</v>
      </c>
      <c r="D696" s="39">
        <v>26.623000000000001</v>
      </c>
      <c r="E696" s="39">
        <v>234.8433</v>
      </c>
      <c r="F696" s="39">
        <v>238.28030000000001</v>
      </c>
      <c r="G696" s="39">
        <v>32.401400000000002</v>
      </c>
      <c r="H696" s="39">
        <v>81.397900000000007</v>
      </c>
      <c r="I696" s="39">
        <v>37.636699999999998</v>
      </c>
      <c r="J696" s="39">
        <v>51.595300000000002</v>
      </c>
      <c r="K696" s="39">
        <v>24.700500000000002</v>
      </c>
      <c r="L696" s="39">
        <v>445.51830000000001</v>
      </c>
      <c r="M696" s="39">
        <v>28.9893</v>
      </c>
      <c r="N696" s="39">
        <v>32.971200000000003</v>
      </c>
      <c r="O696" s="39">
        <v>103.2187</v>
      </c>
      <c r="P696" s="39">
        <v>34.174900000000001</v>
      </c>
      <c r="Q696" s="39">
        <v>18.618200000000002</v>
      </c>
      <c r="R696" s="39">
        <v>79.280699999999996</v>
      </c>
      <c r="S696" s="39">
        <v>40.056399999999996</v>
      </c>
      <c r="T696" s="39">
        <v>26.091799999999999</v>
      </c>
      <c r="U696" s="39">
        <v>12.0273</v>
      </c>
      <c r="V696" s="39">
        <v>39.6068</v>
      </c>
      <c r="W696" s="39">
        <v>34.573500000000003</v>
      </c>
      <c r="X696" s="39">
        <v>85.684899999999999</v>
      </c>
      <c r="Y696" s="39">
        <v>44.596200000000003</v>
      </c>
      <c r="Z696" s="39">
        <v>22.1921</v>
      </c>
      <c r="AA696" s="39">
        <v>42.8048</v>
      </c>
      <c r="AB696" s="39">
        <v>113.8603</v>
      </c>
      <c r="AC696" s="39">
        <v>77.8643</v>
      </c>
      <c r="AD696" s="39">
        <v>15.329499999999999</v>
      </c>
      <c r="AE696" s="39">
        <v>32.911999999999999</v>
      </c>
      <c r="AF696" s="39">
        <v>97.197999999999993</v>
      </c>
      <c r="AG696" s="39">
        <v>17.3612</v>
      </c>
      <c r="AH696" s="39">
        <v>152.31479999999999</v>
      </c>
      <c r="AI696" s="39">
        <v>17.1477</v>
      </c>
      <c r="AJ696" s="39">
        <v>7.2957999999999998</v>
      </c>
      <c r="AK696" s="39">
        <v>7.2558999999999996</v>
      </c>
      <c r="AL696" s="39">
        <v>18.0334</v>
      </c>
      <c r="AM696" s="39">
        <v>243.66460000000001</v>
      </c>
      <c r="AN696" s="39">
        <v>451.47030000000001</v>
      </c>
      <c r="AO696" s="39">
        <v>237.74700000000001</v>
      </c>
      <c r="AP696" s="39">
        <v>111.10290000000001</v>
      </c>
      <c r="AQ696" s="39">
        <v>190.7439</v>
      </c>
      <c r="AR696" s="39">
        <v>27.845099999999999</v>
      </c>
      <c r="AS696" s="39">
        <v>58.034500000000001</v>
      </c>
      <c r="AT696" s="39">
        <v>20.410499999999999</v>
      </c>
      <c r="AU696" s="39">
        <v>50.990699999999997</v>
      </c>
      <c r="AV696" s="39">
        <v>44.305900000000001</v>
      </c>
      <c r="AW696" s="39">
        <v>46.057200000000002</v>
      </c>
      <c r="AX696" s="39">
        <v>9.0055999999999994</v>
      </c>
      <c r="AY696" s="39">
        <v>57.151000000000003</v>
      </c>
    </row>
    <row r="697" spans="1:51" x14ac:dyDescent="0.25">
      <c r="A697" s="43">
        <v>43412</v>
      </c>
      <c r="B697" s="39">
        <v>3422.6053000000002</v>
      </c>
      <c r="C697" s="39">
        <v>41.622700000000002</v>
      </c>
      <c r="D697" s="39">
        <v>26.518799999999999</v>
      </c>
      <c r="E697" s="39">
        <v>234.8433</v>
      </c>
      <c r="F697" s="39">
        <v>235.19030000000001</v>
      </c>
      <c r="G697" s="39">
        <v>32.401400000000002</v>
      </c>
      <c r="H697" s="39">
        <v>81.983800000000002</v>
      </c>
      <c r="I697" s="39">
        <v>37.328200000000002</v>
      </c>
      <c r="J697" s="39">
        <v>50.503500000000003</v>
      </c>
      <c r="K697" s="39">
        <v>24.700500000000002</v>
      </c>
      <c r="L697" s="39">
        <v>453.75049999999999</v>
      </c>
      <c r="M697" s="39">
        <v>28.6965</v>
      </c>
      <c r="N697" s="39">
        <v>32.808500000000002</v>
      </c>
      <c r="O697" s="39">
        <v>103.3617</v>
      </c>
      <c r="P697" s="39">
        <v>33.6175</v>
      </c>
      <c r="Q697" s="39">
        <v>18.664999999999999</v>
      </c>
      <c r="R697" s="39">
        <v>79.280699999999996</v>
      </c>
      <c r="S697" s="39">
        <v>39.259300000000003</v>
      </c>
      <c r="T697" s="39">
        <v>25.7485</v>
      </c>
      <c r="U697" s="39">
        <v>11.8171</v>
      </c>
      <c r="V697" s="39">
        <v>39.773899999999998</v>
      </c>
      <c r="W697" s="39">
        <v>33.748699999999999</v>
      </c>
      <c r="X697" s="39">
        <v>84.303899999999999</v>
      </c>
      <c r="Y697" s="39">
        <v>43.7057</v>
      </c>
      <c r="Z697" s="39">
        <v>21.900099999999998</v>
      </c>
      <c r="AA697" s="39">
        <v>42.020299999999999</v>
      </c>
      <c r="AB697" s="39">
        <v>112.52370000000001</v>
      </c>
      <c r="AC697" s="39">
        <v>76.609099999999998</v>
      </c>
      <c r="AD697" s="39">
        <v>15.612299999999999</v>
      </c>
      <c r="AE697" s="39">
        <v>32.488599999999998</v>
      </c>
      <c r="AF697" s="39">
        <v>94.368600000000001</v>
      </c>
      <c r="AG697" s="39">
        <v>17.004000000000001</v>
      </c>
      <c r="AH697" s="39">
        <v>153.0471</v>
      </c>
      <c r="AI697" s="39">
        <v>17.170400000000001</v>
      </c>
      <c r="AJ697" s="39">
        <v>7.2957999999999998</v>
      </c>
      <c r="AK697" s="39">
        <v>7.2389999999999999</v>
      </c>
      <c r="AL697" s="39">
        <v>18.0623</v>
      </c>
      <c r="AM697" s="39">
        <v>243.46799999999999</v>
      </c>
      <c r="AN697" s="39">
        <v>454.25470000000001</v>
      </c>
      <c r="AO697" s="39">
        <v>239.33080000000001</v>
      </c>
      <c r="AP697" s="39">
        <v>110.66889999999999</v>
      </c>
      <c r="AQ697" s="39">
        <v>189.75559999999999</v>
      </c>
      <c r="AR697" s="39">
        <v>27.9543</v>
      </c>
      <c r="AS697" s="39">
        <v>57.149799999999999</v>
      </c>
      <c r="AT697" s="39">
        <v>20.302800000000001</v>
      </c>
      <c r="AU697" s="39">
        <v>50.248100000000001</v>
      </c>
      <c r="AV697" s="39">
        <v>44.202399999999997</v>
      </c>
      <c r="AW697" s="39">
        <v>45.731099999999998</v>
      </c>
      <c r="AX697" s="39">
        <v>8.9634999999999998</v>
      </c>
      <c r="AY697" s="39">
        <v>57.405000000000001</v>
      </c>
    </row>
    <row r="698" spans="1:51" x14ac:dyDescent="0.25">
      <c r="A698" s="43">
        <v>43413</v>
      </c>
      <c r="B698" s="39">
        <v>3359.8314</v>
      </c>
      <c r="C698" s="39">
        <v>41.778300000000002</v>
      </c>
      <c r="D698" s="39">
        <v>26.362500000000001</v>
      </c>
      <c r="E698" s="39">
        <v>232.11250000000001</v>
      </c>
      <c r="F698" s="39">
        <v>236.22030000000001</v>
      </c>
      <c r="G698" s="39">
        <v>31.689599999999999</v>
      </c>
      <c r="H698" s="39">
        <v>81.127499999999998</v>
      </c>
      <c r="I698" s="39">
        <v>37.883499999999998</v>
      </c>
      <c r="J698" s="39">
        <v>49.694800000000001</v>
      </c>
      <c r="K698" s="39">
        <v>24.528700000000001</v>
      </c>
      <c r="L698" s="39">
        <v>456.88659999999999</v>
      </c>
      <c r="M698" s="39">
        <v>28.403600000000001</v>
      </c>
      <c r="N698" s="39">
        <v>33.079700000000003</v>
      </c>
      <c r="O698" s="39">
        <v>102.5039</v>
      </c>
      <c r="P698" s="39">
        <v>33.722099999999998</v>
      </c>
      <c r="Q698" s="39">
        <v>18.571400000000001</v>
      </c>
      <c r="R698" s="39">
        <v>79.077699999999993</v>
      </c>
      <c r="S698" s="39">
        <v>39.458599999999997</v>
      </c>
      <c r="T698" s="39">
        <v>25.625900000000001</v>
      </c>
      <c r="U698" s="39">
        <v>11.880100000000001</v>
      </c>
      <c r="V698" s="39">
        <v>39.857399999999998</v>
      </c>
      <c r="W698" s="39">
        <v>33.679900000000004</v>
      </c>
      <c r="X698" s="39">
        <v>83.362300000000005</v>
      </c>
      <c r="Y698" s="39">
        <v>43.5944</v>
      </c>
      <c r="Z698" s="39">
        <v>21.827100000000002</v>
      </c>
      <c r="AA698" s="39">
        <v>44.079700000000003</v>
      </c>
      <c r="AB698" s="39">
        <v>114.7792</v>
      </c>
      <c r="AC698" s="39">
        <v>76.902000000000001</v>
      </c>
      <c r="AD698" s="39">
        <v>15.782</v>
      </c>
      <c r="AE698" s="39">
        <v>32.5212</v>
      </c>
      <c r="AF698" s="39">
        <v>93.619600000000005</v>
      </c>
      <c r="AG698" s="39">
        <v>17.408799999999999</v>
      </c>
      <c r="AH698" s="39">
        <v>150.8503</v>
      </c>
      <c r="AI698" s="39">
        <v>16.966000000000001</v>
      </c>
      <c r="AJ698" s="39">
        <v>7.2024999999999997</v>
      </c>
      <c r="AK698" s="39">
        <v>7.1542000000000003</v>
      </c>
      <c r="AL698" s="39">
        <v>17.744399999999999</v>
      </c>
      <c r="AM698" s="39">
        <v>239.53469999999999</v>
      </c>
      <c r="AN698" s="39">
        <v>448.6859</v>
      </c>
      <c r="AO698" s="39">
        <v>239.5067</v>
      </c>
      <c r="AP698" s="39">
        <v>108.20959999999999</v>
      </c>
      <c r="AQ698" s="39">
        <v>187.779</v>
      </c>
      <c r="AR698" s="39">
        <v>27.599399999999999</v>
      </c>
      <c r="AS698" s="39">
        <v>57.326799999999999</v>
      </c>
      <c r="AT698" s="39">
        <v>20.087399999999999</v>
      </c>
      <c r="AU698" s="39">
        <v>49.753100000000003</v>
      </c>
      <c r="AV698" s="39">
        <v>44.202399999999997</v>
      </c>
      <c r="AW698" s="39">
        <v>45.241999999999997</v>
      </c>
      <c r="AX698" s="39">
        <v>8.9003999999999994</v>
      </c>
      <c r="AY698" s="39">
        <v>59.267699999999998</v>
      </c>
    </row>
    <row r="699" spans="1:51" x14ac:dyDescent="0.25">
      <c r="A699" s="43">
        <v>43416</v>
      </c>
      <c r="B699" s="39">
        <v>3406.9117999999999</v>
      </c>
      <c r="C699" s="39">
        <v>42.322899999999997</v>
      </c>
      <c r="D699" s="39">
        <v>26.935600000000001</v>
      </c>
      <c r="E699" s="39">
        <v>243.03550000000001</v>
      </c>
      <c r="F699" s="39">
        <v>241.37039999999999</v>
      </c>
      <c r="G699" s="39">
        <v>32.5871</v>
      </c>
      <c r="H699" s="39">
        <v>82.840199999999996</v>
      </c>
      <c r="I699" s="39">
        <v>37.698399999999999</v>
      </c>
      <c r="J699" s="39">
        <v>51.069600000000001</v>
      </c>
      <c r="K699" s="39">
        <v>25.078399999999998</v>
      </c>
      <c r="L699" s="39">
        <v>456.88659999999999</v>
      </c>
      <c r="M699" s="39">
        <v>29.0625</v>
      </c>
      <c r="N699" s="39">
        <v>34.0015</v>
      </c>
      <c r="O699" s="39">
        <v>104.36239999999999</v>
      </c>
      <c r="P699" s="39">
        <v>34.662599999999998</v>
      </c>
      <c r="Q699" s="39">
        <v>18.501200000000001</v>
      </c>
      <c r="R699" s="39">
        <v>80.904899999999998</v>
      </c>
      <c r="S699" s="39">
        <v>40.255699999999997</v>
      </c>
      <c r="T699" s="39">
        <v>26.091799999999999</v>
      </c>
      <c r="U699" s="39">
        <v>12.2376</v>
      </c>
      <c r="V699" s="39">
        <v>41.194400000000002</v>
      </c>
      <c r="W699" s="39">
        <v>34.3673</v>
      </c>
      <c r="X699" s="39">
        <v>84.303899999999999</v>
      </c>
      <c r="Y699" s="39">
        <v>44.744599999999998</v>
      </c>
      <c r="Z699" s="39">
        <v>22.557099999999998</v>
      </c>
      <c r="AA699" s="39">
        <v>44.864199999999997</v>
      </c>
      <c r="AB699" s="39">
        <v>115.02979999999999</v>
      </c>
      <c r="AC699" s="39">
        <v>78.701099999999997</v>
      </c>
      <c r="AD699" s="39">
        <v>15.9894</v>
      </c>
      <c r="AE699" s="39">
        <v>33.856499999999997</v>
      </c>
      <c r="AF699" s="39">
        <v>95.284000000000006</v>
      </c>
      <c r="AG699" s="39">
        <v>17.575600000000001</v>
      </c>
      <c r="AH699" s="39">
        <v>151.33850000000001</v>
      </c>
      <c r="AI699" s="39">
        <v>17.011399999999998</v>
      </c>
      <c r="AJ699" s="39">
        <v>7.2957999999999998</v>
      </c>
      <c r="AK699" s="39">
        <v>7.5102000000000002</v>
      </c>
      <c r="AL699" s="39">
        <v>17.86</v>
      </c>
      <c r="AM699" s="39">
        <v>242.87799999999999</v>
      </c>
      <c r="AN699" s="39">
        <v>470.16559999999998</v>
      </c>
      <c r="AO699" s="39">
        <v>240.6506</v>
      </c>
      <c r="AP699" s="39">
        <v>110.0902</v>
      </c>
      <c r="AQ699" s="39">
        <v>189.75559999999999</v>
      </c>
      <c r="AR699" s="39">
        <v>27.927</v>
      </c>
      <c r="AS699" s="39">
        <v>58.565300000000001</v>
      </c>
      <c r="AT699" s="39">
        <v>20.3567</v>
      </c>
      <c r="AU699" s="39">
        <v>50.908200000000001</v>
      </c>
      <c r="AV699" s="39">
        <v>45.2376</v>
      </c>
      <c r="AW699" s="39">
        <v>46.383200000000002</v>
      </c>
      <c r="AX699" s="39">
        <v>9.3422000000000001</v>
      </c>
      <c r="AY699" s="39">
        <v>60.283700000000003</v>
      </c>
    </row>
    <row r="700" spans="1:51" x14ac:dyDescent="0.25">
      <c r="A700" s="43">
        <v>43417</v>
      </c>
      <c r="B700" s="39">
        <v>3415.4719</v>
      </c>
      <c r="C700" s="39">
        <v>45.123699999999999</v>
      </c>
      <c r="D700" s="39">
        <v>27.508700000000001</v>
      </c>
      <c r="E700" s="39">
        <v>246.44890000000001</v>
      </c>
      <c r="F700" s="39">
        <v>244.1172</v>
      </c>
      <c r="G700" s="39">
        <v>33.020299999999999</v>
      </c>
      <c r="H700" s="39">
        <v>84.327500000000001</v>
      </c>
      <c r="I700" s="39">
        <v>37.821800000000003</v>
      </c>
      <c r="J700" s="39">
        <v>50.907899999999998</v>
      </c>
      <c r="K700" s="39">
        <v>25.456299999999999</v>
      </c>
      <c r="L700" s="39">
        <v>461.59070000000003</v>
      </c>
      <c r="M700" s="39">
        <v>29.648099999999999</v>
      </c>
      <c r="N700" s="39">
        <v>34.652299999999997</v>
      </c>
      <c r="O700" s="39">
        <v>106.5069</v>
      </c>
      <c r="P700" s="39">
        <v>35.3245</v>
      </c>
      <c r="Q700" s="39">
        <v>18.653300000000002</v>
      </c>
      <c r="R700" s="39">
        <v>81.92</v>
      </c>
      <c r="S700" s="39">
        <v>40.8536</v>
      </c>
      <c r="T700" s="39">
        <v>26.459700000000002</v>
      </c>
      <c r="U700" s="39">
        <v>12.574</v>
      </c>
      <c r="V700" s="39">
        <v>42.614899999999999</v>
      </c>
      <c r="W700" s="39">
        <v>35.673200000000001</v>
      </c>
      <c r="X700" s="39">
        <v>85.873199999999997</v>
      </c>
      <c r="Y700" s="39">
        <v>44.076799999999999</v>
      </c>
      <c r="Z700" s="39">
        <v>23.360099999999999</v>
      </c>
      <c r="AA700" s="39">
        <v>45.452599999999997</v>
      </c>
      <c r="AB700" s="39">
        <v>113.77670000000001</v>
      </c>
      <c r="AC700" s="39">
        <v>78.533699999999996</v>
      </c>
      <c r="AD700" s="39">
        <v>16.1403</v>
      </c>
      <c r="AE700" s="39">
        <v>34.556800000000003</v>
      </c>
      <c r="AF700" s="39">
        <v>95.117500000000007</v>
      </c>
      <c r="AG700" s="39">
        <v>17.646999999999998</v>
      </c>
      <c r="AH700" s="39">
        <v>151.58250000000001</v>
      </c>
      <c r="AI700" s="39">
        <v>16.988700000000001</v>
      </c>
      <c r="AJ700" s="39">
        <v>7.3425000000000002</v>
      </c>
      <c r="AK700" s="39">
        <v>7.5441000000000003</v>
      </c>
      <c r="AL700" s="39">
        <v>17.86</v>
      </c>
      <c r="AM700" s="39">
        <v>245.2379</v>
      </c>
      <c r="AN700" s="39">
        <v>468.97230000000002</v>
      </c>
      <c r="AO700" s="39">
        <v>241.70650000000001</v>
      </c>
      <c r="AP700" s="39">
        <v>112.40479999999999</v>
      </c>
      <c r="AQ700" s="39">
        <v>190.99100000000001</v>
      </c>
      <c r="AR700" s="39">
        <v>28.172699999999999</v>
      </c>
      <c r="AS700" s="39">
        <v>59.803899999999999</v>
      </c>
      <c r="AT700" s="39">
        <v>20.625900000000001</v>
      </c>
      <c r="AU700" s="39">
        <v>51.815800000000003</v>
      </c>
      <c r="AV700" s="39">
        <v>45.962200000000003</v>
      </c>
      <c r="AW700" s="39">
        <v>47.035400000000003</v>
      </c>
      <c r="AX700" s="39">
        <v>9.4474</v>
      </c>
      <c r="AY700" s="39">
        <v>60.368400000000001</v>
      </c>
    </row>
    <row r="701" spans="1:51" x14ac:dyDescent="0.25">
      <c r="A701" s="43">
        <v>43418</v>
      </c>
      <c r="B701" s="39">
        <v>3445.4322000000002</v>
      </c>
      <c r="C701" s="39">
        <v>43.878900000000002</v>
      </c>
      <c r="D701" s="39">
        <v>27.456600000000002</v>
      </c>
      <c r="E701" s="39">
        <v>247.8143</v>
      </c>
      <c r="F701" s="39">
        <v>245.1472</v>
      </c>
      <c r="G701" s="39">
        <v>32.803699999999999</v>
      </c>
      <c r="H701" s="39">
        <v>84.012</v>
      </c>
      <c r="I701" s="39">
        <v>37.636699999999998</v>
      </c>
      <c r="J701" s="39">
        <v>50.907899999999998</v>
      </c>
      <c r="K701" s="39">
        <v>25.524999999999999</v>
      </c>
      <c r="L701" s="39">
        <v>461.7867</v>
      </c>
      <c r="M701" s="39">
        <v>29.5017</v>
      </c>
      <c r="N701" s="39">
        <v>34.598100000000002</v>
      </c>
      <c r="O701" s="39">
        <v>106.078</v>
      </c>
      <c r="P701" s="39">
        <v>35.115499999999997</v>
      </c>
      <c r="Q701" s="39">
        <v>18.7117</v>
      </c>
      <c r="R701" s="39">
        <v>82.427599999999998</v>
      </c>
      <c r="S701" s="39">
        <v>43.344700000000003</v>
      </c>
      <c r="T701" s="39">
        <v>26.239000000000001</v>
      </c>
      <c r="U701" s="39">
        <v>12.553000000000001</v>
      </c>
      <c r="V701" s="39">
        <v>42.113500000000002</v>
      </c>
      <c r="W701" s="39">
        <v>36.979199999999999</v>
      </c>
      <c r="X701" s="39">
        <v>87.3797</v>
      </c>
      <c r="Y701" s="39">
        <v>43.817</v>
      </c>
      <c r="Z701" s="39">
        <v>23.214099999999998</v>
      </c>
      <c r="AA701" s="39">
        <v>46.286099999999998</v>
      </c>
      <c r="AB701" s="39">
        <v>113.5261</v>
      </c>
      <c r="AC701" s="39">
        <v>76.985600000000005</v>
      </c>
      <c r="AD701" s="39">
        <v>17.1585</v>
      </c>
      <c r="AE701" s="39">
        <v>34.687100000000001</v>
      </c>
      <c r="AF701" s="39">
        <v>95.117500000000007</v>
      </c>
      <c r="AG701" s="39">
        <v>17.337399999999999</v>
      </c>
      <c r="AH701" s="39">
        <v>149.87389999999999</v>
      </c>
      <c r="AI701" s="39">
        <v>16.8752</v>
      </c>
      <c r="AJ701" s="39">
        <v>7.4047000000000001</v>
      </c>
      <c r="AK701" s="39">
        <v>7.4424000000000001</v>
      </c>
      <c r="AL701" s="39">
        <v>17.2531</v>
      </c>
      <c r="AM701" s="39">
        <v>247.99119999999999</v>
      </c>
      <c r="AN701" s="39">
        <v>461.41460000000001</v>
      </c>
      <c r="AO701" s="39">
        <v>237.483</v>
      </c>
      <c r="AP701" s="39">
        <v>112.98350000000001</v>
      </c>
      <c r="AQ701" s="39">
        <v>190.7439</v>
      </c>
      <c r="AR701" s="39">
        <v>28.2818</v>
      </c>
      <c r="AS701" s="39">
        <v>60.157699999999998</v>
      </c>
      <c r="AT701" s="39">
        <v>20.895199999999999</v>
      </c>
      <c r="AU701" s="39">
        <v>51.568300000000001</v>
      </c>
      <c r="AV701" s="39">
        <v>46.169199999999996</v>
      </c>
      <c r="AW701" s="39">
        <v>46.953800000000001</v>
      </c>
      <c r="AX701" s="39">
        <v>9.3842999999999996</v>
      </c>
      <c r="AY701" s="39">
        <v>60.114400000000003</v>
      </c>
    </row>
    <row r="702" spans="1:51" x14ac:dyDescent="0.25">
      <c r="A702" s="43">
        <v>43419</v>
      </c>
      <c r="B702" s="39">
        <v>3478.2458000000001</v>
      </c>
      <c r="C702" s="39">
        <v>44.501300000000001</v>
      </c>
      <c r="D702" s="39">
        <v>28.029699999999998</v>
      </c>
      <c r="E702" s="39">
        <v>253.2757</v>
      </c>
      <c r="F702" s="39">
        <v>247.2073</v>
      </c>
      <c r="G702" s="39">
        <v>33.2988</v>
      </c>
      <c r="H702" s="39">
        <v>84.778199999999998</v>
      </c>
      <c r="I702" s="39">
        <v>37.389899999999997</v>
      </c>
      <c r="J702" s="39">
        <v>51.5548</v>
      </c>
      <c r="K702" s="39">
        <v>25.868500000000001</v>
      </c>
      <c r="L702" s="39">
        <v>464.92270000000002</v>
      </c>
      <c r="M702" s="39">
        <v>29.867699999999999</v>
      </c>
      <c r="N702" s="39">
        <v>34.977699999999999</v>
      </c>
      <c r="O702" s="39">
        <v>107.2217</v>
      </c>
      <c r="P702" s="39">
        <v>35.916800000000002</v>
      </c>
      <c r="Q702" s="39">
        <v>18.629899999999999</v>
      </c>
      <c r="R702" s="39">
        <v>82.935100000000006</v>
      </c>
      <c r="S702" s="39">
        <v>43.145400000000002</v>
      </c>
      <c r="T702" s="39">
        <v>26.655799999999999</v>
      </c>
      <c r="U702" s="39">
        <v>12.8474</v>
      </c>
      <c r="V702" s="39">
        <v>42.2806</v>
      </c>
      <c r="W702" s="39">
        <v>40.690800000000003</v>
      </c>
      <c r="X702" s="39">
        <v>88.697999999999993</v>
      </c>
      <c r="Y702" s="39">
        <v>44.151000000000003</v>
      </c>
      <c r="Z702" s="39">
        <v>23.4331</v>
      </c>
      <c r="AA702" s="39">
        <v>46.433199999999999</v>
      </c>
      <c r="AB702" s="39">
        <v>112.9414</v>
      </c>
      <c r="AC702" s="39">
        <v>78.408199999999994</v>
      </c>
      <c r="AD702" s="39">
        <v>16.969899999999999</v>
      </c>
      <c r="AE702" s="39">
        <v>36.022399999999998</v>
      </c>
      <c r="AF702" s="39">
        <v>96.781899999999993</v>
      </c>
      <c r="AG702" s="39">
        <v>17.575600000000001</v>
      </c>
      <c r="AH702" s="39">
        <v>150.6062</v>
      </c>
      <c r="AI702" s="39">
        <v>16.988700000000001</v>
      </c>
      <c r="AJ702" s="39">
        <v>7.4513999999999996</v>
      </c>
      <c r="AK702" s="39">
        <v>7.5102000000000002</v>
      </c>
      <c r="AL702" s="39">
        <v>17.3398</v>
      </c>
      <c r="AM702" s="39">
        <v>251.1378</v>
      </c>
      <c r="AN702" s="39">
        <v>467.38119999999998</v>
      </c>
      <c r="AO702" s="39">
        <v>234.93129999999999</v>
      </c>
      <c r="AP702" s="39">
        <v>113.4175</v>
      </c>
      <c r="AQ702" s="39">
        <v>192.9676</v>
      </c>
      <c r="AR702" s="39">
        <v>28.472899999999999</v>
      </c>
      <c r="AS702" s="39">
        <v>60.334699999999998</v>
      </c>
      <c r="AT702" s="39">
        <v>21.0029</v>
      </c>
      <c r="AU702" s="39">
        <v>51.980800000000002</v>
      </c>
      <c r="AV702" s="39">
        <v>46.790300000000002</v>
      </c>
      <c r="AW702" s="39">
        <v>47.442900000000002</v>
      </c>
      <c r="AX702" s="39">
        <v>9.4894999999999996</v>
      </c>
      <c r="AY702" s="39">
        <v>60.198999999999998</v>
      </c>
    </row>
    <row r="703" spans="1:51" x14ac:dyDescent="0.25">
      <c r="A703" s="43">
        <v>43420</v>
      </c>
      <c r="B703" s="39">
        <v>3535.3130000000001</v>
      </c>
      <c r="C703" s="39">
        <v>46.368499999999997</v>
      </c>
      <c r="D703" s="39">
        <v>28.654900000000001</v>
      </c>
      <c r="E703" s="39">
        <v>254.64109999999999</v>
      </c>
      <c r="F703" s="39">
        <v>251.67070000000001</v>
      </c>
      <c r="G703" s="39">
        <v>33.206000000000003</v>
      </c>
      <c r="H703" s="39">
        <v>86.355699999999999</v>
      </c>
      <c r="I703" s="39">
        <v>37.698399999999999</v>
      </c>
      <c r="J703" s="39">
        <v>50.543999999999997</v>
      </c>
      <c r="K703" s="39">
        <v>26.6587</v>
      </c>
      <c r="L703" s="39">
        <v>467.66680000000002</v>
      </c>
      <c r="M703" s="39">
        <v>29.940899999999999</v>
      </c>
      <c r="N703" s="39">
        <v>35.1404</v>
      </c>
      <c r="O703" s="39">
        <v>107.3646</v>
      </c>
      <c r="P703" s="39">
        <v>36.299999999999997</v>
      </c>
      <c r="Q703" s="39">
        <v>18.360900000000001</v>
      </c>
      <c r="R703" s="39">
        <v>83.645700000000005</v>
      </c>
      <c r="S703" s="39">
        <v>43.444299999999998</v>
      </c>
      <c r="T703" s="39">
        <v>26.704899999999999</v>
      </c>
      <c r="U703" s="39">
        <v>13.204800000000001</v>
      </c>
      <c r="V703" s="39">
        <v>43.032699999999998</v>
      </c>
      <c r="W703" s="39">
        <v>44.746200000000002</v>
      </c>
      <c r="X703" s="39">
        <v>91.648300000000006</v>
      </c>
      <c r="Y703" s="39">
        <v>45.078499999999998</v>
      </c>
      <c r="Z703" s="39">
        <v>23.4331</v>
      </c>
      <c r="AA703" s="39">
        <v>46.6783</v>
      </c>
      <c r="AB703" s="39">
        <v>112.9414</v>
      </c>
      <c r="AC703" s="39">
        <v>77.278499999999994</v>
      </c>
      <c r="AD703" s="39">
        <v>16.9511</v>
      </c>
      <c r="AE703" s="39">
        <v>36.055</v>
      </c>
      <c r="AF703" s="39">
        <v>96.448999999999998</v>
      </c>
      <c r="AG703" s="39">
        <v>17.242100000000001</v>
      </c>
      <c r="AH703" s="39">
        <v>150.3621</v>
      </c>
      <c r="AI703" s="39">
        <v>16.8752</v>
      </c>
      <c r="AJ703" s="39">
        <v>7.4358000000000004</v>
      </c>
      <c r="AK703" s="39">
        <v>7.3746</v>
      </c>
      <c r="AL703" s="39">
        <v>17.484300000000001</v>
      </c>
      <c r="AM703" s="39">
        <v>255.661</v>
      </c>
      <c r="AN703" s="39">
        <v>474.54109999999997</v>
      </c>
      <c r="AO703" s="39">
        <v>229.65190000000001</v>
      </c>
      <c r="AP703" s="39">
        <v>115.44280000000001</v>
      </c>
      <c r="AQ703" s="39">
        <v>194.9442</v>
      </c>
      <c r="AR703" s="39">
        <v>28.363700000000001</v>
      </c>
      <c r="AS703" s="39">
        <v>61.396299999999997</v>
      </c>
      <c r="AT703" s="39">
        <v>20.895199999999999</v>
      </c>
      <c r="AU703" s="39">
        <v>52.558399999999999</v>
      </c>
      <c r="AV703" s="39">
        <v>47.100900000000003</v>
      </c>
      <c r="AW703" s="39">
        <v>47.361400000000003</v>
      </c>
      <c r="AX703" s="39">
        <v>9.6367999999999991</v>
      </c>
      <c r="AY703" s="39">
        <v>60.960999999999999</v>
      </c>
    </row>
    <row r="704" spans="1:51" x14ac:dyDescent="0.25">
      <c r="A704" s="43">
        <v>43423</v>
      </c>
      <c r="B704" s="39">
        <v>3705.0879</v>
      </c>
      <c r="C704" s="39">
        <v>45.901699999999998</v>
      </c>
      <c r="D704" s="39">
        <v>29.175899999999999</v>
      </c>
      <c r="E704" s="39">
        <v>255.32380000000001</v>
      </c>
      <c r="F704" s="39">
        <v>255.44749999999999</v>
      </c>
      <c r="G704" s="39">
        <v>33.329799999999999</v>
      </c>
      <c r="H704" s="39">
        <v>86.536000000000001</v>
      </c>
      <c r="I704" s="39">
        <v>38.377099999999999</v>
      </c>
      <c r="J704" s="39">
        <v>52.242199999999997</v>
      </c>
      <c r="K704" s="39">
        <v>27.139600000000002</v>
      </c>
      <c r="L704" s="39">
        <v>462.57069999999999</v>
      </c>
      <c r="M704" s="39">
        <v>30.672999999999998</v>
      </c>
      <c r="N704" s="39">
        <v>36.767200000000003</v>
      </c>
      <c r="O704" s="39">
        <v>106.6498</v>
      </c>
      <c r="P704" s="39">
        <v>36.404499999999999</v>
      </c>
      <c r="Q704" s="39">
        <v>18.0685</v>
      </c>
      <c r="R704" s="39">
        <v>89.127399999999994</v>
      </c>
      <c r="S704" s="39">
        <v>43.045699999999997</v>
      </c>
      <c r="T704" s="39">
        <v>27.563199999999998</v>
      </c>
      <c r="U704" s="39">
        <v>13.015599999999999</v>
      </c>
      <c r="V704" s="39">
        <v>44.035400000000003</v>
      </c>
      <c r="W704" s="39">
        <v>44.265000000000001</v>
      </c>
      <c r="X704" s="39">
        <v>92.840999999999994</v>
      </c>
      <c r="Y704" s="39">
        <v>45.189799999999998</v>
      </c>
      <c r="Z704" s="39">
        <v>24.528099999999998</v>
      </c>
      <c r="AA704" s="39">
        <v>47.757100000000001</v>
      </c>
      <c r="AB704" s="39">
        <v>112.1895</v>
      </c>
      <c r="AC704" s="39">
        <v>76.106999999999999</v>
      </c>
      <c r="AD704" s="39">
        <v>16.969899999999999</v>
      </c>
      <c r="AE704" s="39">
        <v>36.071300000000001</v>
      </c>
      <c r="AF704" s="39">
        <v>96.448999999999998</v>
      </c>
      <c r="AG704" s="39">
        <v>17.218299999999999</v>
      </c>
      <c r="AH704" s="39">
        <v>152.07069999999999</v>
      </c>
      <c r="AI704" s="39">
        <v>16.9206</v>
      </c>
      <c r="AJ704" s="39">
        <v>7.4513999999999996</v>
      </c>
      <c r="AK704" s="39">
        <v>7.6966999999999999</v>
      </c>
      <c r="AL704" s="39">
        <v>17.715499999999999</v>
      </c>
      <c r="AM704" s="39">
        <v>265.88749999999999</v>
      </c>
      <c r="AN704" s="39">
        <v>471.35890000000001</v>
      </c>
      <c r="AO704" s="39">
        <v>226.57230000000001</v>
      </c>
      <c r="AP704" s="39">
        <v>117.75749999999999</v>
      </c>
      <c r="AQ704" s="39">
        <v>194.45009999999999</v>
      </c>
      <c r="AR704" s="39">
        <v>28.5275</v>
      </c>
      <c r="AS704" s="39">
        <v>61.750100000000003</v>
      </c>
      <c r="AT704" s="39">
        <v>20.6798</v>
      </c>
      <c r="AU704" s="39">
        <v>54.538600000000002</v>
      </c>
      <c r="AV704" s="39">
        <v>47.100900000000003</v>
      </c>
      <c r="AW704" s="39">
        <v>47.6875</v>
      </c>
      <c r="AX704" s="39">
        <v>9.6367999999999991</v>
      </c>
      <c r="AY704" s="39">
        <v>64.178399999999996</v>
      </c>
    </row>
    <row r="705" spans="1:51" x14ac:dyDescent="0.25">
      <c r="A705" s="43">
        <v>43424</v>
      </c>
      <c r="B705" s="39">
        <v>3659.4340999999999</v>
      </c>
      <c r="C705" s="39">
        <v>44.423499999999997</v>
      </c>
      <c r="D705" s="39">
        <v>28.029699999999998</v>
      </c>
      <c r="E705" s="39">
        <v>250.54499999999999</v>
      </c>
      <c r="F705" s="39">
        <v>244.1172</v>
      </c>
      <c r="G705" s="39">
        <v>32.432299999999998</v>
      </c>
      <c r="H705" s="39">
        <v>84.733099999999993</v>
      </c>
      <c r="I705" s="39">
        <v>37.9452</v>
      </c>
      <c r="J705" s="39">
        <v>50.139600000000002</v>
      </c>
      <c r="K705" s="39">
        <v>26.246400000000001</v>
      </c>
      <c r="L705" s="39">
        <v>451.39839999999998</v>
      </c>
      <c r="M705" s="39">
        <v>29.721299999999999</v>
      </c>
      <c r="N705" s="39">
        <v>35.845300000000002</v>
      </c>
      <c r="O705" s="39">
        <v>106.7928</v>
      </c>
      <c r="P705" s="39">
        <v>35.150399999999998</v>
      </c>
      <c r="Q705" s="39">
        <v>17.834599999999998</v>
      </c>
      <c r="R705" s="39">
        <v>86.284999999999997</v>
      </c>
      <c r="S705" s="39">
        <v>42.049300000000002</v>
      </c>
      <c r="T705" s="39">
        <v>26.655799999999999</v>
      </c>
      <c r="U705" s="39">
        <v>12.616099999999999</v>
      </c>
      <c r="V705" s="39">
        <v>43.116199999999999</v>
      </c>
      <c r="W705" s="39">
        <v>41.859299999999998</v>
      </c>
      <c r="X705" s="39">
        <v>91.648300000000006</v>
      </c>
      <c r="Y705" s="39">
        <v>43.520200000000003</v>
      </c>
      <c r="Z705" s="39">
        <v>24.601099999999999</v>
      </c>
      <c r="AA705" s="39">
        <v>45.893799999999999</v>
      </c>
      <c r="AB705" s="39">
        <v>109.767</v>
      </c>
      <c r="AC705" s="39">
        <v>73.471100000000007</v>
      </c>
      <c r="AD705" s="39">
        <v>16.328800000000001</v>
      </c>
      <c r="AE705" s="39">
        <v>35.012799999999999</v>
      </c>
      <c r="AF705" s="39">
        <v>93.869299999999996</v>
      </c>
      <c r="AG705" s="39">
        <v>16.6706</v>
      </c>
      <c r="AH705" s="39">
        <v>150.3621</v>
      </c>
      <c r="AI705" s="39">
        <v>16.579899999999999</v>
      </c>
      <c r="AJ705" s="39">
        <v>7.2647000000000004</v>
      </c>
      <c r="AK705" s="39">
        <v>7.2728999999999999</v>
      </c>
      <c r="AL705" s="39">
        <v>17.513200000000001</v>
      </c>
      <c r="AM705" s="39">
        <v>261.36419999999998</v>
      </c>
      <c r="AN705" s="39">
        <v>455.44810000000001</v>
      </c>
      <c r="AO705" s="39">
        <v>225.9564</v>
      </c>
      <c r="AP705" s="39">
        <v>114.8642</v>
      </c>
      <c r="AQ705" s="39">
        <v>190.24969999999999</v>
      </c>
      <c r="AR705" s="39">
        <v>27.790500000000002</v>
      </c>
      <c r="AS705" s="39">
        <v>59.626899999999999</v>
      </c>
      <c r="AT705" s="39">
        <v>20.302800000000001</v>
      </c>
      <c r="AU705" s="39">
        <v>53.383499999999998</v>
      </c>
      <c r="AV705" s="39">
        <v>45.651600000000002</v>
      </c>
      <c r="AW705" s="39">
        <v>46.464700000000001</v>
      </c>
      <c r="AX705" s="39">
        <v>9.4054000000000002</v>
      </c>
      <c r="AY705" s="39">
        <v>61.892400000000002</v>
      </c>
    </row>
    <row r="706" spans="1:51" x14ac:dyDescent="0.25">
      <c r="A706" s="43">
        <v>43425</v>
      </c>
      <c r="B706" s="39">
        <v>3713.6480000000001</v>
      </c>
      <c r="C706" s="39">
        <v>45.590499999999999</v>
      </c>
      <c r="D706" s="39">
        <v>28.707000000000001</v>
      </c>
      <c r="E706" s="39">
        <v>249.8623</v>
      </c>
      <c r="F706" s="39">
        <v>246.8639</v>
      </c>
      <c r="G706" s="39">
        <v>32.5871</v>
      </c>
      <c r="H706" s="39">
        <v>84.552899999999994</v>
      </c>
      <c r="I706" s="39">
        <v>36.711199999999998</v>
      </c>
      <c r="J706" s="39">
        <v>50.099200000000003</v>
      </c>
      <c r="K706" s="39">
        <v>26.418199999999999</v>
      </c>
      <c r="L706" s="39">
        <v>457.67059999999998</v>
      </c>
      <c r="M706" s="39">
        <v>29.721299999999999</v>
      </c>
      <c r="N706" s="39">
        <v>35.520000000000003</v>
      </c>
      <c r="O706" s="39">
        <v>106.078</v>
      </c>
      <c r="P706" s="39">
        <v>35.498699999999999</v>
      </c>
      <c r="Q706" s="39">
        <v>17.741099999999999</v>
      </c>
      <c r="R706" s="39">
        <v>88.619799999999998</v>
      </c>
      <c r="S706" s="39">
        <v>42.348199999999999</v>
      </c>
      <c r="T706" s="39">
        <v>26.852</v>
      </c>
      <c r="U706" s="39">
        <v>12.9315</v>
      </c>
      <c r="V706" s="39">
        <v>42.865600000000001</v>
      </c>
      <c r="W706" s="39">
        <v>42.203000000000003</v>
      </c>
      <c r="X706" s="39">
        <v>92.903700000000001</v>
      </c>
      <c r="Y706" s="39">
        <v>43.668599999999998</v>
      </c>
      <c r="Z706" s="39">
        <v>23.871099999999998</v>
      </c>
      <c r="AA706" s="39">
        <v>45.256399999999999</v>
      </c>
      <c r="AB706" s="39">
        <v>110.26819999999999</v>
      </c>
      <c r="AC706" s="39">
        <v>73.303700000000006</v>
      </c>
      <c r="AD706" s="39">
        <v>16.517399999999999</v>
      </c>
      <c r="AE706" s="39">
        <v>35.598999999999997</v>
      </c>
      <c r="AF706" s="39">
        <v>92.870699999999999</v>
      </c>
      <c r="AG706" s="39">
        <v>16.694400000000002</v>
      </c>
      <c r="AH706" s="39">
        <v>150.3621</v>
      </c>
      <c r="AI706" s="39">
        <v>16.8752</v>
      </c>
      <c r="AJ706" s="39">
        <v>7.2336</v>
      </c>
      <c r="AK706" s="39">
        <v>7.4763000000000002</v>
      </c>
      <c r="AL706" s="39">
        <v>17.1953</v>
      </c>
      <c r="AM706" s="39">
        <v>263.92079999999999</v>
      </c>
      <c r="AN706" s="39">
        <v>454.65249999999997</v>
      </c>
      <c r="AO706" s="39">
        <v>223.6687</v>
      </c>
      <c r="AP706" s="39">
        <v>115.00879999999999</v>
      </c>
      <c r="AQ706" s="39">
        <v>191.97929999999999</v>
      </c>
      <c r="AR706" s="39">
        <v>27.544799999999999</v>
      </c>
      <c r="AS706" s="39">
        <v>60.334699999999998</v>
      </c>
      <c r="AT706" s="39">
        <v>20.5182</v>
      </c>
      <c r="AU706" s="39">
        <v>53.383499999999998</v>
      </c>
      <c r="AV706" s="39">
        <v>46.0657</v>
      </c>
      <c r="AW706" s="39">
        <v>46.057200000000002</v>
      </c>
      <c r="AX706" s="39">
        <v>9.4474</v>
      </c>
      <c r="AY706" s="39">
        <v>61.723100000000002</v>
      </c>
    </row>
    <row r="707" spans="1:51" x14ac:dyDescent="0.25">
      <c r="A707" s="43">
        <v>43426</v>
      </c>
      <c r="B707" s="39">
        <v>3656.5808000000002</v>
      </c>
      <c r="C707" s="39">
        <v>45.979500000000002</v>
      </c>
      <c r="D707" s="39">
        <v>28.4465</v>
      </c>
      <c r="E707" s="39">
        <v>252.59309999999999</v>
      </c>
      <c r="F707" s="39">
        <v>246.8639</v>
      </c>
      <c r="G707" s="39">
        <v>32.741799999999998</v>
      </c>
      <c r="H707" s="39">
        <v>85.003600000000006</v>
      </c>
      <c r="I707" s="39">
        <v>36.7729</v>
      </c>
      <c r="J707" s="39">
        <v>49.533099999999997</v>
      </c>
      <c r="K707" s="39">
        <v>26.899100000000001</v>
      </c>
      <c r="L707" s="39">
        <v>453.16250000000002</v>
      </c>
      <c r="M707" s="39">
        <v>29.5017</v>
      </c>
      <c r="N707" s="39">
        <v>34.869199999999999</v>
      </c>
      <c r="O707" s="39">
        <v>105.6491</v>
      </c>
      <c r="P707" s="39">
        <v>35.881900000000002</v>
      </c>
      <c r="Q707" s="39">
        <v>17.507200000000001</v>
      </c>
      <c r="R707" s="39">
        <v>86.589600000000004</v>
      </c>
      <c r="S707" s="39">
        <v>42.348199999999999</v>
      </c>
      <c r="T707" s="39">
        <v>26.435099999999998</v>
      </c>
      <c r="U707" s="39">
        <v>13.162800000000001</v>
      </c>
      <c r="V707" s="39">
        <v>42.865600000000001</v>
      </c>
      <c r="W707" s="39">
        <v>43.234000000000002</v>
      </c>
      <c r="X707" s="39">
        <v>91.648300000000006</v>
      </c>
      <c r="Y707" s="39">
        <v>43.854199999999999</v>
      </c>
      <c r="Z707" s="39">
        <v>23.871099999999998</v>
      </c>
      <c r="AA707" s="39">
        <v>45.746699999999997</v>
      </c>
      <c r="AB707" s="39">
        <v>110.9365</v>
      </c>
      <c r="AC707" s="39">
        <v>75.019199999999998</v>
      </c>
      <c r="AD707" s="39">
        <v>16.573899999999998</v>
      </c>
      <c r="AE707" s="39">
        <v>36.152700000000003</v>
      </c>
      <c r="AF707" s="39">
        <v>92.620999999999995</v>
      </c>
      <c r="AG707" s="39">
        <v>16.7897</v>
      </c>
      <c r="AH707" s="39">
        <v>149.87389999999999</v>
      </c>
      <c r="AI707" s="39">
        <v>16.511800000000001</v>
      </c>
      <c r="AJ707" s="39">
        <v>7.2024999999999997</v>
      </c>
      <c r="AK707" s="39">
        <v>7.3914999999999997</v>
      </c>
      <c r="AL707" s="39">
        <v>17.079699999999999</v>
      </c>
      <c r="AM707" s="39">
        <v>259.98759999999999</v>
      </c>
      <c r="AN707" s="39">
        <v>460.6191</v>
      </c>
      <c r="AO707" s="39">
        <v>226.7483</v>
      </c>
      <c r="AP707" s="39">
        <v>115.15349999999999</v>
      </c>
      <c r="AQ707" s="39">
        <v>191.97929999999999</v>
      </c>
      <c r="AR707" s="39">
        <v>27.654</v>
      </c>
      <c r="AS707" s="39">
        <v>61.042400000000001</v>
      </c>
      <c r="AT707" s="39">
        <v>20.141200000000001</v>
      </c>
      <c r="AU707" s="39">
        <v>52.3934</v>
      </c>
      <c r="AV707" s="39">
        <v>46.0657</v>
      </c>
      <c r="AW707" s="39">
        <v>45.812600000000003</v>
      </c>
      <c r="AX707" s="39">
        <v>9.3422000000000001</v>
      </c>
      <c r="AY707" s="39">
        <v>60.791699999999999</v>
      </c>
    </row>
    <row r="708" spans="1:51" x14ac:dyDescent="0.25">
      <c r="A708" s="43">
        <v>43427</v>
      </c>
      <c r="B708" s="39">
        <v>3552.4331999999999</v>
      </c>
      <c r="C708" s="39">
        <v>43.334299999999999</v>
      </c>
      <c r="D708" s="39">
        <v>27.3003</v>
      </c>
      <c r="E708" s="39">
        <v>243.03550000000001</v>
      </c>
      <c r="F708" s="39">
        <v>237.93700000000001</v>
      </c>
      <c r="G708" s="39">
        <v>31.472999999999999</v>
      </c>
      <c r="H708" s="39">
        <v>82.614800000000002</v>
      </c>
      <c r="I708" s="39">
        <v>36.711199999999998</v>
      </c>
      <c r="J708" s="39">
        <v>47.753900000000002</v>
      </c>
      <c r="K708" s="39">
        <v>25.387599999999999</v>
      </c>
      <c r="L708" s="39">
        <v>445.91030000000001</v>
      </c>
      <c r="M708" s="39">
        <v>28.476800000000001</v>
      </c>
      <c r="N708" s="39">
        <v>34.055799999999998</v>
      </c>
      <c r="O708" s="39">
        <v>103.6476</v>
      </c>
      <c r="P708" s="39">
        <v>33.6175</v>
      </c>
      <c r="Q708" s="39">
        <v>16.6067</v>
      </c>
      <c r="R708" s="39">
        <v>83.442700000000002</v>
      </c>
      <c r="S708" s="39">
        <v>40.753900000000002</v>
      </c>
      <c r="T708" s="39">
        <v>25.846599999999999</v>
      </c>
      <c r="U708" s="39">
        <v>12.553000000000001</v>
      </c>
      <c r="V708" s="39">
        <v>41.779299999999999</v>
      </c>
      <c r="W708" s="39">
        <v>38.903700000000001</v>
      </c>
      <c r="X708" s="39">
        <v>90.392799999999994</v>
      </c>
      <c r="Y708" s="39">
        <v>43.186300000000003</v>
      </c>
      <c r="Z708" s="39">
        <v>22.1921</v>
      </c>
      <c r="AA708" s="39">
        <v>44.0306</v>
      </c>
      <c r="AB708" s="39">
        <v>108.5975</v>
      </c>
      <c r="AC708" s="39">
        <v>72.759799999999998</v>
      </c>
      <c r="AD708" s="39">
        <v>15.744300000000001</v>
      </c>
      <c r="AE708" s="39">
        <v>35.061599999999999</v>
      </c>
      <c r="AF708" s="39">
        <v>86.879000000000005</v>
      </c>
      <c r="AG708" s="39">
        <v>16.456199999999999</v>
      </c>
      <c r="AH708" s="39">
        <v>147.9211</v>
      </c>
      <c r="AI708" s="39">
        <v>16.148399999999999</v>
      </c>
      <c r="AJ708" s="39">
        <v>7.0312999999999999</v>
      </c>
      <c r="AK708" s="39">
        <v>7.3068</v>
      </c>
      <c r="AL708" s="39">
        <v>16.877400000000002</v>
      </c>
      <c r="AM708" s="39">
        <v>255.661</v>
      </c>
      <c r="AN708" s="39">
        <v>453.85700000000003</v>
      </c>
      <c r="AO708" s="39">
        <v>221.029</v>
      </c>
      <c r="AP708" s="39">
        <v>112.1155</v>
      </c>
      <c r="AQ708" s="39">
        <v>186.5436</v>
      </c>
      <c r="AR708" s="39">
        <v>26.916899999999998</v>
      </c>
      <c r="AS708" s="39">
        <v>58.034500000000001</v>
      </c>
      <c r="AT708" s="39">
        <v>19.333400000000001</v>
      </c>
      <c r="AU708" s="39">
        <v>50.743200000000002</v>
      </c>
      <c r="AV708" s="39">
        <v>44.305900000000001</v>
      </c>
      <c r="AW708" s="39">
        <v>44.100700000000003</v>
      </c>
      <c r="AX708" s="39">
        <v>9.0897000000000006</v>
      </c>
      <c r="AY708" s="39">
        <v>58.590299999999999</v>
      </c>
    </row>
    <row r="709" spans="1:51" x14ac:dyDescent="0.25">
      <c r="A709" s="43">
        <v>43430</v>
      </c>
      <c r="B709" s="39">
        <v>3593.8069</v>
      </c>
      <c r="C709" s="39">
        <v>44.8125</v>
      </c>
      <c r="D709" s="39">
        <v>27.091899999999999</v>
      </c>
      <c r="E709" s="39">
        <v>243.7182</v>
      </c>
      <c r="F709" s="39">
        <v>238.96700000000001</v>
      </c>
      <c r="G709" s="39">
        <v>31.906199999999998</v>
      </c>
      <c r="H709" s="39">
        <v>82.209199999999996</v>
      </c>
      <c r="I709" s="39">
        <v>36.649500000000003</v>
      </c>
      <c r="J709" s="39">
        <v>48.279600000000002</v>
      </c>
      <c r="K709" s="39">
        <v>25.765499999999999</v>
      </c>
      <c r="L709" s="39">
        <v>432.19</v>
      </c>
      <c r="M709" s="39">
        <v>28.403600000000001</v>
      </c>
      <c r="N709" s="39">
        <v>35.0319</v>
      </c>
      <c r="O709" s="39">
        <v>103.3617</v>
      </c>
      <c r="P709" s="39">
        <v>34.035600000000002</v>
      </c>
      <c r="Q709" s="39">
        <v>15.706200000000001</v>
      </c>
      <c r="R709" s="39">
        <v>83.645700000000005</v>
      </c>
      <c r="S709" s="39">
        <v>41.650700000000001</v>
      </c>
      <c r="T709" s="39">
        <v>26.189900000000002</v>
      </c>
      <c r="U709" s="39">
        <v>12.763299999999999</v>
      </c>
      <c r="V709" s="39">
        <v>41.361499999999999</v>
      </c>
      <c r="W709" s="39">
        <v>40.553400000000003</v>
      </c>
      <c r="X709" s="39">
        <v>89.765100000000004</v>
      </c>
      <c r="Y709" s="39">
        <v>42.666899999999998</v>
      </c>
      <c r="Z709" s="39">
        <v>22.2651</v>
      </c>
      <c r="AA709" s="39">
        <v>42.8048</v>
      </c>
      <c r="AB709" s="39">
        <v>106.17489999999999</v>
      </c>
      <c r="AC709" s="39">
        <v>72.2577</v>
      </c>
      <c r="AD709" s="39">
        <v>15.65</v>
      </c>
      <c r="AE709" s="39">
        <v>35.745600000000003</v>
      </c>
      <c r="AF709" s="39">
        <v>86.879000000000005</v>
      </c>
      <c r="AG709" s="39">
        <v>16.4086</v>
      </c>
      <c r="AH709" s="39">
        <v>147.9211</v>
      </c>
      <c r="AI709" s="39">
        <v>15.7623</v>
      </c>
      <c r="AJ709" s="39">
        <v>6.9847000000000001</v>
      </c>
      <c r="AK709" s="39">
        <v>7.2050999999999998</v>
      </c>
      <c r="AL709" s="39">
        <v>16.732900000000001</v>
      </c>
      <c r="AM709" s="39">
        <v>256.64429999999999</v>
      </c>
      <c r="AN709" s="39">
        <v>445.9015</v>
      </c>
      <c r="AO709" s="39">
        <v>217.77340000000001</v>
      </c>
      <c r="AP709" s="39">
        <v>111.5369</v>
      </c>
      <c r="AQ709" s="39">
        <v>189.26140000000001</v>
      </c>
      <c r="AR709" s="39">
        <v>26.097899999999999</v>
      </c>
      <c r="AS709" s="39">
        <v>59.803899999999999</v>
      </c>
      <c r="AT709" s="39">
        <v>18.579499999999999</v>
      </c>
      <c r="AU709" s="39">
        <v>51.0732</v>
      </c>
      <c r="AV709" s="39">
        <v>44.202399999999997</v>
      </c>
      <c r="AW709" s="39">
        <v>43.530099999999997</v>
      </c>
      <c r="AX709" s="39">
        <v>9.0266000000000002</v>
      </c>
      <c r="AY709" s="39">
        <v>58.2517</v>
      </c>
    </row>
    <row r="710" spans="1:51" x14ac:dyDescent="0.25">
      <c r="A710" s="43">
        <v>43431</v>
      </c>
      <c r="B710" s="39">
        <v>3559.5666000000001</v>
      </c>
      <c r="C710" s="39">
        <v>45.512700000000002</v>
      </c>
      <c r="D710" s="39">
        <v>26.935600000000001</v>
      </c>
      <c r="E710" s="39">
        <v>245.08349999999999</v>
      </c>
      <c r="F710" s="39">
        <v>237.59370000000001</v>
      </c>
      <c r="G710" s="39">
        <v>32.122900000000001</v>
      </c>
      <c r="H710" s="39">
        <v>82.209199999999996</v>
      </c>
      <c r="I710" s="39">
        <v>36.402700000000003</v>
      </c>
      <c r="J710" s="39">
        <v>48.522199999999998</v>
      </c>
      <c r="K710" s="39">
        <v>25.937200000000001</v>
      </c>
      <c r="L710" s="39">
        <v>439.05009999999999</v>
      </c>
      <c r="M710" s="39">
        <v>28.476800000000001</v>
      </c>
      <c r="N710" s="39">
        <v>34.543799999999997</v>
      </c>
      <c r="O710" s="39">
        <v>103.9335</v>
      </c>
      <c r="P710" s="39">
        <v>33.965899999999998</v>
      </c>
      <c r="Q710" s="39">
        <v>15.741300000000001</v>
      </c>
      <c r="R710" s="39">
        <v>84.0518</v>
      </c>
      <c r="S710" s="39">
        <v>41.750399999999999</v>
      </c>
      <c r="T710" s="39">
        <v>26.5578</v>
      </c>
      <c r="U710" s="39">
        <v>12.658099999999999</v>
      </c>
      <c r="V710" s="39">
        <v>41.110799999999998</v>
      </c>
      <c r="W710" s="39">
        <v>41.3782</v>
      </c>
      <c r="X710" s="39">
        <v>90.204499999999996</v>
      </c>
      <c r="Y710" s="39">
        <v>41.813600000000001</v>
      </c>
      <c r="Z710" s="39">
        <v>22.046099999999999</v>
      </c>
      <c r="AA710" s="39">
        <v>43.000999999999998</v>
      </c>
      <c r="AB710" s="39">
        <v>106.0078</v>
      </c>
      <c r="AC710" s="39">
        <v>71.462800000000001</v>
      </c>
      <c r="AD710" s="39">
        <v>15.782</v>
      </c>
      <c r="AE710" s="39">
        <v>35.094200000000001</v>
      </c>
      <c r="AF710" s="39">
        <v>87.128600000000006</v>
      </c>
      <c r="AG710" s="39">
        <v>16.646799999999999</v>
      </c>
      <c r="AH710" s="39">
        <v>147.43289999999999</v>
      </c>
      <c r="AI710" s="39">
        <v>15.5351</v>
      </c>
      <c r="AJ710" s="39">
        <v>7.0002000000000004</v>
      </c>
      <c r="AK710" s="39">
        <v>7.4085000000000001</v>
      </c>
      <c r="AL710" s="39">
        <v>16.790700000000001</v>
      </c>
      <c r="AM710" s="39">
        <v>251.53110000000001</v>
      </c>
      <c r="AN710" s="39">
        <v>445.9015</v>
      </c>
      <c r="AO710" s="39">
        <v>216.27760000000001</v>
      </c>
      <c r="AP710" s="39">
        <v>109.3669</v>
      </c>
      <c r="AQ710" s="39">
        <v>189.01429999999999</v>
      </c>
      <c r="AR710" s="39">
        <v>25.797599999999999</v>
      </c>
      <c r="AS710" s="39">
        <v>58.919199999999996</v>
      </c>
      <c r="AT710" s="39">
        <v>18.687200000000001</v>
      </c>
      <c r="AU710" s="39">
        <v>50.825699999999998</v>
      </c>
      <c r="AV710" s="39">
        <v>44.202399999999997</v>
      </c>
      <c r="AW710" s="39">
        <v>43.693199999999997</v>
      </c>
      <c r="AX710" s="39">
        <v>9.0055999999999994</v>
      </c>
      <c r="AY710" s="39">
        <v>57.574300000000001</v>
      </c>
    </row>
    <row r="711" spans="1:51" x14ac:dyDescent="0.25">
      <c r="A711" s="43">
        <v>43432</v>
      </c>
      <c r="B711" s="39">
        <v>3692.2478000000001</v>
      </c>
      <c r="C711" s="39">
        <v>45.357100000000003</v>
      </c>
      <c r="D711" s="39">
        <v>27.196100000000001</v>
      </c>
      <c r="E711" s="39">
        <v>246.44890000000001</v>
      </c>
      <c r="F711" s="39">
        <v>240.34039999999999</v>
      </c>
      <c r="G711" s="39">
        <v>32.03</v>
      </c>
      <c r="H711" s="39">
        <v>83.290899999999993</v>
      </c>
      <c r="I711" s="39">
        <v>36.7729</v>
      </c>
      <c r="J711" s="39">
        <v>48.764800000000001</v>
      </c>
      <c r="K711" s="39">
        <v>26.0746</v>
      </c>
      <c r="L711" s="39">
        <v>441.99020000000002</v>
      </c>
      <c r="M711" s="39">
        <v>28.6965</v>
      </c>
      <c r="N711" s="39">
        <v>36.008000000000003</v>
      </c>
      <c r="O711" s="39">
        <v>104.2195</v>
      </c>
      <c r="P711" s="39">
        <v>35.011000000000003</v>
      </c>
      <c r="Q711" s="39">
        <v>15.6126</v>
      </c>
      <c r="R711" s="39">
        <v>86.386499999999998</v>
      </c>
      <c r="S711" s="39">
        <v>41.551099999999998</v>
      </c>
      <c r="T711" s="39">
        <v>26.3125</v>
      </c>
      <c r="U711" s="39">
        <v>13.919700000000001</v>
      </c>
      <c r="V711" s="39">
        <v>41.528599999999997</v>
      </c>
      <c r="W711" s="39">
        <v>39.316200000000002</v>
      </c>
      <c r="X711" s="39">
        <v>90.455600000000004</v>
      </c>
      <c r="Y711" s="39">
        <v>42.370100000000001</v>
      </c>
      <c r="Z711" s="39">
        <v>22.1921</v>
      </c>
      <c r="AA711" s="39">
        <v>43.785499999999999</v>
      </c>
      <c r="AB711" s="39">
        <v>106.9267</v>
      </c>
      <c r="AC711" s="39">
        <v>70.793300000000002</v>
      </c>
      <c r="AD711" s="39">
        <v>16.0837</v>
      </c>
      <c r="AE711" s="39">
        <v>35.371000000000002</v>
      </c>
      <c r="AF711" s="39">
        <v>86.213300000000004</v>
      </c>
      <c r="AG711" s="39">
        <v>16.6706</v>
      </c>
      <c r="AH711" s="39">
        <v>147.9211</v>
      </c>
      <c r="AI711" s="39">
        <v>15.5579</v>
      </c>
      <c r="AJ711" s="39">
        <v>7.0157999999999996</v>
      </c>
      <c r="AK711" s="39">
        <v>7.3746</v>
      </c>
      <c r="AL711" s="39">
        <v>16.964099999999998</v>
      </c>
      <c r="AM711" s="39">
        <v>262.74090000000001</v>
      </c>
      <c r="AN711" s="39">
        <v>445.9015</v>
      </c>
      <c r="AO711" s="39">
        <v>219.35720000000001</v>
      </c>
      <c r="AP711" s="39">
        <v>111.2475</v>
      </c>
      <c r="AQ711" s="39">
        <v>189.5085</v>
      </c>
      <c r="AR711" s="39">
        <v>26.097899999999999</v>
      </c>
      <c r="AS711" s="39">
        <v>59.626899999999999</v>
      </c>
      <c r="AT711" s="39">
        <v>18.794899999999998</v>
      </c>
      <c r="AU711" s="39">
        <v>51.155700000000003</v>
      </c>
      <c r="AV711" s="39">
        <v>44.823500000000003</v>
      </c>
      <c r="AW711" s="39">
        <v>44.019199999999998</v>
      </c>
      <c r="AX711" s="39">
        <v>9.0686999999999998</v>
      </c>
      <c r="AY711" s="39">
        <v>57.997700000000002</v>
      </c>
    </row>
    <row r="712" spans="1:51" x14ac:dyDescent="0.25">
      <c r="A712" s="43">
        <v>43433</v>
      </c>
      <c r="B712" s="39">
        <v>3608.0736999999999</v>
      </c>
      <c r="C712" s="39">
        <v>43.723300000000002</v>
      </c>
      <c r="D712" s="39">
        <v>26.623000000000001</v>
      </c>
      <c r="E712" s="39">
        <v>243.03550000000001</v>
      </c>
      <c r="F712" s="39">
        <v>234.84690000000001</v>
      </c>
      <c r="G712" s="39">
        <v>31.5349</v>
      </c>
      <c r="H712" s="39">
        <v>82.569699999999997</v>
      </c>
      <c r="I712" s="39">
        <v>36.896299999999997</v>
      </c>
      <c r="J712" s="39">
        <v>47.430500000000002</v>
      </c>
      <c r="K712" s="39">
        <v>25.284500000000001</v>
      </c>
      <c r="L712" s="39">
        <v>435.91410000000002</v>
      </c>
      <c r="M712" s="39">
        <v>28.257200000000001</v>
      </c>
      <c r="N712" s="39">
        <v>35.086100000000002</v>
      </c>
      <c r="O712" s="39">
        <v>102.3609</v>
      </c>
      <c r="P712" s="39">
        <v>34.174900000000001</v>
      </c>
      <c r="Q712" s="39">
        <v>15.2384</v>
      </c>
      <c r="R712" s="39">
        <v>83.848699999999994</v>
      </c>
      <c r="S712" s="39">
        <v>40.355400000000003</v>
      </c>
      <c r="T712" s="39">
        <v>26.263500000000001</v>
      </c>
      <c r="U712" s="39">
        <v>15.307499999999999</v>
      </c>
      <c r="V712" s="39">
        <v>40.275199999999998</v>
      </c>
      <c r="W712" s="39">
        <v>40.003500000000003</v>
      </c>
      <c r="X712" s="39">
        <v>89.1374</v>
      </c>
      <c r="Y712" s="39">
        <v>41.256999999999998</v>
      </c>
      <c r="Z712" s="39">
        <v>21.389099999999999</v>
      </c>
      <c r="AA712" s="39">
        <v>42.8048</v>
      </c>
      <c r="AB712" s="39">
        <v>105.3396</v>
      </c>
      <c r="AC712" s="39">
        <v>69.245199999999997</v>
      </c>
      <c r="AD712" s="39">
        <v>15.4992</v>
      </c>
      <c r="AE712" s="39">
        <v>34.833599999999997</v>
      </c>
      <c r="AF712" s="39">
        <v>83.633499999999998</v>
      </c>
      <c r="AG712" s="39">
        <v>16.742000000000001</v>
      </c>
      <c r="AH712" s="39">
        <v>147.43289999999999</v>
      </c>
      <c r="AI712" s="39">
        <v>15.2172</v>
      </c>
      <c r="AJ712" s="39">
        <v>6.9691000000000001</v>
      </c>
      <c r="AK712" s="39">
        <v>7.3914999999999997</v>
      </c>
      <c r="AL712" s="39">
        <v>16.848500000000001</v>
      </c>
      <c r="AM712" s="39">
        <v>253.89109999999999</v>
      </c>
      <c r="AN712" s="39">
        <v>443.11720000000003</v>
      </c>
      <c r="AO712" s="39">
        <v>219.35720000000001</v>
      </c>
      <c r="AP712" s="39">
        <v>108.49890000000001</v>
      </c>
      <c r="AQ712" s="39">
        <v>188.2731</v>
      </c>
      <c r="AR712" s="39">
        <v>25.633800000000001</v>
      </c>
      <c r="AS712" s="39">
        <v>58.919199999999996</v>
      </c>
      <c r="AT712" s="39">
        <v>18.364100000000001</v>
      </c>
      <c r="AU712" s="39">
        <v>50.330599999999997</v>
      </c>
      <c r="AV712" s="39">
        <v>44.72</v>
      </c>
      <c r="AW712" s="39">
        <v>43.285600000000002</v>
      </c>
      <c r="AX712" s="39">
        <v>8.9634999999999998</v>
      </c>
      <c r="AY712" s="39">
        <v>56.558300000000003</v>
      </c>
    </row>
    <row r="713" spans="1:51" x14ac:dyDescent="0.25">
      <c r="A713" s="43">
        <v>43434</v>
      </c>
      <c r="B713" s="39">
        <v>3629.4739</v>
      </c>
      <c r="C713" s="39">
        <v>44.190100000000001</v>
      </c>
      <c r="D713" s="39">
        <v>26.623000000000001</v>
      </c>
      <c r="E713" s="39">
        <v>242.3528</v>
      </c>
      <c r="F713" s="39">
        <v>232.7869</v>
      </c>
      <c r="G713" s="39">
        <v>31.596800000000002</v>
      </c>
      <c r="H713" s="39">
        <v>81.082400000000007</v>
      </c>
      <c r="I713" s="39">
        <v>36.896299999999997</v>
      </c>
      <c r="J713" s="39">
        <v>47.8752</v>
      </c>
      <c r="K713" s="39">
        <v>25.937200000000001</v>
      </c>
      <c r="L713" s="39">
        <v>448.85039999999998</v>
      </c>
      <c r="M713" s="39">
        <v>28.257200000000001</v>
      </c>
      <c r="N713" s="39">
        <v>34.760800000000003</v>
      </c>
      <c r="O713" s="39">
        <v>103.0758</v>
      </c>
      <c r="P713" s="39">
        <v>34.314300000000003</v>
      </c>
      <c r="Q713" s="39">
        <v>15.4489</v>
      </c>
      <c r="R713" s="39">
        <v>85.066900000000004</v>
      </c>
      <c r="S713" s="39">
        <v>39.857199999999999</v>
      </c>
      <c r="T713" s="39">
        <v>26.140899999999998</v>
      </c>
      <c r="U713" s="39">
        <v>16.842500000000001</v>
      </c>
      <c r="V713" s="39">
        <v>40.191699999999997</v>
      </c>
      <c r="W713" s="39">
        <v>39.591099999999997</v>
      </c>
      <c r="X713" s="39">
        <v>88.949100000000001</v>
      </c>
      <c r="Y713" s="39">
        <v>42.221699999999998</v>
      </c>
      <c r="Z713" s="39">
        <v>21.389099999999999</v>
      </c>
      <c r="AA713" s="39">
        <v>44.57</v>
      </c>
      <c r="AB713" s="39">
        <v>105.7572</v>
      </c>
      <c r="AC713" s="39">
        <v>70.249399999999994</v>
      </c>
      <c r="AD713" s="39">
        <v>15.763199999999999</v>
      </c>
      <c r="AE713" s="39">
        <v>34.687100000000001</v>
      </c>
      <c r="AF713" s="39">
        <v>88.460099999999997</v>
      </c>
      <c r="AG713" s="39">
        <v>16.9802</v>
      </c>
      <c r="AH713" s="39">
        <v>148.89750000000001</v>
      </c>
      <c r="AI713" s="39">
        <v>15.262600000000001</v>
      </c>
      <c r="AJ713" s="39">
        <v>6.9847000000000001</v>
      </c>
      <c r="AK713" s="39">
        <v>7.7305999999999999</v>
      </c>
      <c r="AL713" s="39">
        <v>17.050799999999999</v>
      </c>
      <c r="AM713" s="39">
        <v>257.62759999999997</v>
      </c>
      <c r="AN713" s="39">
        <v>447.8904</v>
      </c>
      <c r="AO713" s="39">
        <v>218.6533</v>
      </c>
      <c r="AP713" s="39">
        <v>109.0775</v>
      </c>
      <c r="AQ713" s="39">
        <v>189.01429999999999</v>
      </c>
      <c r="AR713" s="39">
        <v>26.043299999999999</v>
      </c>
      <c r="AS713" s="39">
        <v>58.565300000000001</v>
      </c>
      <c r="AT713" s="39">
        <v>18.471800000000002</v>
      </c>
      <c r="AU713" s="39">
        <v>50.4131</v>
      </c>
      <c r="AV713" s="39">
        <v>44.305900000000001</v>
      </c>
      <c r="AW713" s="39">
        <v>43.9377</v>
      </c>
      <c r="AX713" s="39">
        <v>9.0055999999999994</v>
      </c>
      <c r="AY713" s="39">
        <v>56.9816</v>
      </c>
    </row>
    <row r="714" spans="1:51" x14ac:dyDescent="0.25">
      <c r="A714" s="43">
        <v>43437</v>
      </c>
      <c r="B714" s="39">
        <v>3670.8476000000001</v>
      </c>
      <c r="C714" s="39">
        <v>45.823900000000002</v>
      </c>
      <c r="D714" s="39">
        <v>27.248200000000001</v>
      </c>
      <c r="E714" s="39">
        <v>251.2277</v>
      </c>
      <c r="F714" s="39">
        <v>240.68379999999999</v>
      </c>
      <c r="G714" s="39">
        <v>32.2776</v>
      </c>
      <c r="H714" s="39">
        <v>84.868399999999994</v>
      </c>
      <c r="I714" s="39">
        <v>37.0197</v>
      </c>
      <c r="J714" s="39">
        <v>48.845700000000001</v>
      </c>
      <c r="K714" s="39">
        <v>26.555599999999998</v>
      </c>
      <c r="L714" s="39">
        <v>471.39089999999999</v>
      </c>
      <c r="M714" s="39">
        <v>28.9893</v>
      </c>
      <c r="N714" s="39">
        <v>34.598100000000002</v>
      </c>
      <c r="O714" s="39">
        <v>104.64830000000001</v>
      </c>
      <c r="P714" s="39">
        <v>35.463900000000002</v>
      </c>
      <c r="Q714" s="39">
        <v>15.904999999999999</v>
      </c>
      <c r="R714" s="39">
        <v>85.168400000000005</v>
      </c>
      <c r="S714" s="39">
        <v>41.650700000000001</v>
      </c>
      <c r="T714" s="39">
        <v>26.680399999999999</v>
      </c>
      <c r="U714" s="39">
        <v>17.641500000000001</v>
      </c>
      <c r="V714" s="39">
        <v>43.116199999999999</v>
      </c>
      <c r="W714" s="39">
        <v>41.171999999999997</v>
      </c>
      <c r="X714" s="39">
        <v>92.464299999999994</v>
      </c>
      <c r="Y714" s="39">
        <v>42.852400000000003</v>
      </c>
      <c r="Z714" s="39">
        <v>22.046099999999999</v>
      </c>
      <c r="AA714" s="39">
        <v>44.913200000000003</v>
      </c>
      <c r="AB714" s="39">
        <v>107.8456</v>
      </c>
      <c r="AC714" s="39">
        <v>72.2577</v>
      </c>
      <c r="AD714" s="39">
        <v>16.178000000000001</v>
      </c>
      <c r="AE714" s="39">
        <v>35.826999999999998</v>
      </c>
      <c r="AF714" s="39">
        <v>89.458699999999993</v>
      </c>
      <c r="AG714" s="39">
        <v>17.313600000000001</v>
      </c>
      <c r="AH714" s="39">
        <v>150.6062</v>
      </c>
      <c r="AI714" s="39">
        <v>15.5351</v>
      </c>
      <c r="AJ714" s="39">
        <v>7.1558000000000002</v>
      </c>
      <c r="AK714" s="39">
        <v>7.9001000000000001</v>
      </c>
      <c r="AL714" s="39">
        <v>17.513200000000001</v>
      </c>
      <c r="AM714" s="39">
        <v>257.62759999999997</v>
      </c>
      <c r="AN714" s="39">
        <v>465.7901</v>
      </c>
      <c r="AO714" s="39">
        <v>223.3167</v>
      </c>
      <c r="AP714" s="39">
        <v>111.8262</v>
      </c>
      <c r="AQ714" s="39">
        <v>192.9676</v>
      </c>
      <c r="AR714" s="39">
        <v>27.244499999999999</v>
      </c>
      <c r="AS714" s="39">
        <v>60.511600000000001</v>
      </c>
      <c r="AT714" s="39">
        <v>18.956499999999998</v>
      </c>
      <c r="AU714" s="39">
        <v>51.568300000000001</v>
      </c>
      <c r="AV714" s="39">
        <v>46.376300000000001</v>
      </c>
      <c r="AW714" s="39">
        <v>45.160499999999999</v>
      </c>
      <c r="AX714" s="39">
        <v>9.2370000000000001</v>
      </c>
      <c r="AY714" s="39">
        <v>58.2517</v>
      </c>
    </row>
    <row r="715" spans="1:51" x14ac:dyDescent="0.25">
      <c r="A715" s="43">
        <v>43438</v>
      </c>
      <c r="B715" s="39">
        <v>3585.2467999999999</v>
      </c>
      <c r="C715" s="39">
        <v>45.279299999999999</v>
      </c>
      <c r="D715" s="39">
        <v>27.248200000000001</v>
      </c>
      <c r="E715" s="39">
        <v>256.00650000000002</v>
      </c>
      <c r="F715" s="39">
        <v>238.96700000000001</v>
      </c>
      <c r="G715" s="39">
        <v>33.360700000000001</v>
      </c>
      <c r="H715" s="39">
        <v>85.769800000000004</v>
      </c>
      <c r="I715" s="39">
        <v>37.0197</v>
      </c>
      <c r="J715" s="39">
        <v>49.007399999999997</v>
      </c>
      <c r="K715" s="39">
        <v>26.624300000000002</v>
      </c>
      <c r="L715" s="39">
        <v>469.8229</v>
      </c>
      <c r="M715" s="39">
        <v>29.0625</v>
      </c>
      <c r="N715" s="39">
        <v>33.3508</v>
      </c>
      <c r="O715" s="39">
        <v>104.93429999999999</v>
      </c>
      <c r="P715" s="39">
        <v>35.359400000000001</v>
      </c>
      <c r="Q715" s="39">
        <v>16.478000000000002</v>
      </c>
      <c r="R715" s="39">
        <v>83.036600000000007</v>
      </c>
      <c r="S715" s="39">
        <v>41.351799999999997</v>
      </c>
      <c r="T715" s="39">
        <v>26.6313</v>
      </c>
      <c r="U715" s="39">
        <v>16.821400000000001</v>
      </c>
      <c r="V715" s="39">
        <v>43.366900000000001</v>
      </c>
      <c r="W715" s="39">
        <v>42.615400000000001</v>
      </c>
      <c r="X715" s="39">
        <v>92.652699999999996</v>
      </c>
      <c r="Y715" s="39">
        <v>43.408900000000003</v>
      </c>
      <c r="Z715" s="39">
        <v>22.411100000000001</v>
      </c>
      <c r="AA715" s="39">
        <v>44.619</v>
      </c>
      <c r="AB715" s="39">
        <v>111.02</v>
      </c>
      <c r="AC715" s="39">
        <v>72.2577</v>
      </c>
      <c r="AD715" s="39">
        <v>17.0642</v>
      </c>
      <c r="AE715" s="39">
        <v>37.113500000000002</v>
      </c>
      <c r="AF715" s="39">
        <v>89.542000000000002</v>
      </c>
      <c r="AG715" s="39">
        <v>17.146899999999999</v>
      </c>
      <c r="AH715" s="39">
        <v>151.09440000000001</v>
      </c>
      <c r="AI715" s="39">
        <v>15.8985</v>
      </c>
      <c r="AJ715" s="39">
        <v>7.1712999999999996</v>
      </c>
      <c r="AK715" s="39">
        <v>8.0358000000000001</v>
      </c>
      <c r="AL715" s="39">
        <v>17.397600000000001</v>
      </c>
      <c r="AM715" s="39">
        <v>249.36779999999999</v>
      </c>
      <c r="AN715" s="39">
        <v>468.5745</v>
      </c>
      <c r="AO715" s="39">
        <v>220.85300000000001</v>
      </c>
      <c r="AP715" s="39">
        <v>111.10290000000001</v>
      </c>
      <c r="AQ715" s="39">
        <v>193.95590000000001</v>
      </c>
      <c r="AR715" s="39">
        <v>27.408300000000001</v>
      </c>
      <c r="AS715" s="39">
        <v>61.042400000000001</v>
      </c>
      <c r="AT715" s="39">
        <v>19.279599999999999</v>
      </c>
      <c r="AU715" s="39">
        <v>51.238199999999999</v>
      </c>
      <c r="AV715" s="39">
        <v>45.962200000000003</v>
      </c>
      <c r="AW715" s="39">
        <v>45.241999999999997</v>
      </c>
      <c r="AX715" s="39">
        <v>9.2581000000000007</v>
      </c>
      <c r="AY715" s="39">
        <v>58.082299999999996</v>
      </c>
    </row>
    <row r="716" spans="1:51" x14ac:dyDescent="0.25">
      <c r="A716" s="43">
        <v>43439</v>
      </c>
      <c r="B716" s="39">
        <v>3609.5003000000002</v>
      </c>
      <c r="C716" s="39">
        <v>45.823900000000002</v>
      </c>
      <c r="D716" s="39">
        <v>26.9877</v>
      </c>
      <c r="E716" s="39">
        <v>254.64109999999999</v>
      </c>
      <c r="F716" s="39">
        <v>236.56360000000001</v>
      </c>
      <c r="G716" s="39">
        <v>34.381999999999998</v>
      </c>
      <c r="H716" s="39">
        <v>85.138800000000003</v>
      </c>
      <c r="I716" s="39">
        <v>36.464399999999998</v>
      </c>
      <c r="J716" s="39">
        <v>48.117899999999999</v>
      </c>
      <c r="K716" s="39">
        <v>26.177700000000002</v>
      </c>
      <c r="L716" s="39">
        <v>470.6069</v>
      </c>
      <c r="M716" s="39">
        <v>28.7697</v>
      </c>
      <c r="N716" s="39">
        <v>34.543799999999997</v>
      </c>
      <c r="O716" s="39">
        <v>103.7906</v>
      </c>
      <c r="P716" s="39">
        <v>34.802</v>
      </c>
      <c r="Q716" s="39">
        <v>16.326000000000001</v>
      </c>
      <c r="R716" s="39">
        <v>83.747200000000007</v>
      </c>
      <c r="S716" s="39">
        <v>40.753900000000002</v>
      </c>
      <c r="T716" s="39">
        <v>26.189900000000002</v>
      </c>
      <c r="U716" s="39">
        <v>15.686</v>
      </c>
      <c r="V716" s="39">
        <v>42.949100000000001</v>
      </c>
      <c r="W716" s="39">
        <v>41.446899999999999</v>
      </c>
      <c r="X716" s="39">
        <v>93.343199999999996</v>
      </c>
      <c r="Y716" s="39">
        <v>43.408900000000003</v>
      </c>
      <c r="Z716" s="39">
        <v>22.046099999999999</v>
      </c>
      <c r="AA716" s="39">
        <v>45.109299999999998</v>
      </c>
      <c r="AB716" s="39">
        <v>109.4328</v>
      </c>
      <c r="AC716" s="39">
        <v>74.098699999999994</v>
      </c>
      <c r="AD716" s="39">
        <v>16.4985</v>
      </c>
      <c r="AE716" s="39">
        <v>36.804099999999998</v>
      </c>
      <c r="AF716" s="39">
        <v>87.794399999999996</v>
      </c>
      <c r="AG716" s="39">
        <v>16.956399999999999</v>
      </c>
      <c r="AH716" s="39">
        <v>149.62979999999999</v>
      </c>
      <c r="AI716" s="39">
        <v>15.7623</v>
      </c>
      <c r="AJ716" s="39">
        <v>7.1558000000000002</v>
      </c>
      <c r="AK716" s="39">
        <v>8.0696999999999992</v>
      </c>
      <c r="AL716" s="39">
        <v>17.2531</v>
      </c>
      <c r="AM716" s="39">
        <v>250.3511</v>
      </c>
      <c r="AN716" s="39">
        <v>480.10989999999998</v>
      </c>
      <c r="AO716" s="39">
        <v>219.88509999999999</v>
      </c>
      <c r="AP716" s="39">
        <v>110.2349</v>
      </c>
      <c r="AQ716" s="39">
        <v>193.95590000000001</v>
      </c>
      <c r="AR716" s="39">
        <v>27.108000000000001</v>
      </c>
      <c r="AS716" s="39">
        <v>61.396299999999997</v>
      </c>
      <c r="AT716" s="39">
        <v>19.2257</v>
      </c>
      <c r="AU716" s="39">
        <v>51.155700000000003</v>
      </c>
      <c r="AV716" s="39">
        <v>45.548099999999998</v>
      </c>
      <c r="AW716" s="39">
        <v>44.834400000000002</v>
      </c>
      <c r="AX716" s="39">
        <v>9.1529000000000007</v>
      </c>
      <c r="AY716" s="39">
        <v>57.489600000000003</v>
      </c>
    </row>
    <row r="717" spans="1:51" x14ac:dyDescent="0.25">
      <c r="A717" s="43">
        <v>43440</v>
      </c>
      <c r="B717" s="39">
        <v>3580.9666999999999</v>
      </c>
      <c r="C717" s="39">
        <v>44.190100000000001</v>
      </c>
      <c r="D717" s="39">
        <v>26.466699999999999</v>
      </c>
      <c r="E717" s="39">
        <v>249.17959999999999</v>
      </c>
      <c r="F717" s="39">
        <v>232.4435</v>
      </c>
      <c r="G717" s="39">
        <v>34.350999999999999</v>
      </c>
      <c r="H717" s="39">
        <v>83.651399999999995</v>
      </c>
      <c r="I717" s="39">
        <v>36.834600000000002</v>
      </c>
      <c r="J717" s="39">
        <v>47.713500000000003</v>
      </c>
      <c r="K717" s="39">
        <v>25.834199999999999</v>
      </c>
      <c r="L717" s="39">
        <v>460.41460000000001</v>
      </c>
      <c r="M717" s="39">
        <v>28.403600000000001</v>
      </c>
      <c r="N717" s="39">
        <v>34.0015</v>
      </c>
      <c r="O717" s="39">
        <v>102.7898</v>
      </c>
      <c r="P717" s="39">
        <v>34.244599999999998</v>
      </c>
      <c r="Q717" s="39">
        <v>15.7296</v>
      </c>
      <c r="R717" s="39">
        <v>82.630600000000001</v>
      </c>
      <c r="S717" s="39">
        <v>39.857199999999999</v>
      </c>
      <c r="T717" s="39">
        <v>26.0183</v>
      </c>
      <c r="U717" s="39">
        <v>14.6767</v>
      </c>
      <c r="V717" s="39">
        <v>41.612200000000001</v>
      </c>
      <c r="W717" s="39">
        <v>40.347200000000001</v>
      </c>
      <c r="X717" s="39">
        <v>92.024900000000002</v>
      </c>
      <c r="Y717" s="39">
        <v>42.704000000000001</v>
      </c>
      <c r="Z717" s="39">
        <v>21.681100000000001</v>
      </c>
      <c r="AA717" s="39">
        <v>43.932600000000001</v>
      </c>
      <c r="AB717" s="39">
        <v>108.34690000000001</v>
      </c>
      <c r="AC717" s="39">
        <v>70.207599999999999</v>
      </c>
      <c r="AD717" s="39">
        <v>16.1403</v>
      </c>
      <c r="AE717" s="39">
        <v>35.745600000000003</v>
      </c>
      <c r="AF717" s="39">
        <v>85.9636</v>
      </c>
      <c r="AG717" s="39">
        <v>16.813500000000001</v>
      </c>
      <c r="AH717" s="39">
        <v>148.1652</v>
      </c>
      <c r="AI717" s="39">
        <v>15.625999999999999</v>
      </c>
      <c r="AJ717" s="39">
        <v>7.0936000000000003</v>
      </c>
      <c r="AK717" s="39">
        <v>8.0866000000000007</v>
      </c>
      <c r="AL717" s="39">
        <v>16.964099999999998</v>
      </c>
      <c r="AM717" s="39">
        <v>249.36779999999999</v>
      </c>
      <c r="AN717" s="39">
        <v>468.97230000000002</v>
      </c>
      <c r="AO717" s="39">
        <v>217.33340000000001</v>
      </c>
      <c r="AP717" s="39">
        <v>108.06489999999999</v>
      </c>
      <c r="AQ717" s="39">
        <v>190.49680000000001</v>
      </c>
      <c r="AR717" s="39">
        <v>26.562000000000001</v>
      </c>
      <c r="AS717" s="39">
        <v>60.334699999999998</v>
      </c>
      <c r="AT717" s="39">
        <v>18.687200000000001</v>
      </c>
      <c r="AU717" s="39">
        <v>50.4131</v>
      </c>
      <c r="AV717" s="39">
        <v>44.72</v>
      </c>
      <c r="AW717" s="39">
        <v>44.345300000000002</v>
      </c>
      <c r="AX717" s="39">
        <v>9.0266000000000002</v>
      </c>
      <c r="AY717" s="39">
        <v>56.9816</v>
      </c>
    </row>
    <row r="718" spans="1:51" x14ac:dyDescent="0.25">
      <c r="A718" s="43">
        <v>43441</v>
      </c>
      <c r="B718" s="39">
        <v>3615.2071000000001</v>
      </c>
      <c r="C718" s="39">
        <v>43.956699999999998</v>
      </c>
      <c r="D718" s="39">
        <v>26.831399999999999</v>
      </c>
      <c r="E718" s="39">
        <v>253.95840000000001</v>
      </c>
      <c r="F718" s="39">
        <v>233.4735</v>
      </c>
      <c r="G718" s="39">
        <v>35.310400000000001</v>
      </c>
      <c r="H718" s="39">
        <v>83.200699999999998</v>
      </c>
      <c r="I718" s="39">
        <v>36.155900000000003</v>
      </c>
      <c r="J718" s="39">
        <v>48.279600000000002</v>
      </c>
      <c r="K718" s="39">
        <v>25.902899999999999</v>
      </c>
      <c r="L718" s="39">
        <v>460.41469999999998</v>
      </c>
      <c r="M718" s="39">
        <v>28.7697</v>
      </c>
      <c r="N718" s="39">
        <v>34.164200000000001</v>
      </c>
      <c r="O718" s="39">
        <v>101.93210000000001</v>
      </c>
      <c r="P718" s="39">
        <v>33.965899999999998</v>
      </c>
      <c r="Q718" s="39">
        <v>15.741300000000001</v>
      </c>
      <c r="R718" s="39">
        <v>83.848699999999994</v>
      </c>
      <c r="S718" s="39">
        <v>40.156100000000002</v>
      </c>
      <c r="T718" s="39">
        <v>26.091799999999999</v>
      </c>
      <c r="U718" s="39">
        <v>14.5716</v>
      </c>
      <c r="V718" s="39">
        <v>41.779299999999999</v>
      </c>
      <c r="W718" s="39">
        <v>39.109900000000003</v>
      </c>
      <c r="X718" s="39">
        <v>93.405900000000003</v>
      </c>
      <c r="Y718" s="39">
        <v>43.445999999999998</v>
      </c>
      <c r="Z718" s="39">
        <v>21.827100000000002</v>
      </c>
      <c r="AA718" s="39">
        <v>44.471899999999998</v>
      </c>
      <c r="AB718" s="39">
        <v>106.4255</v>
      </c>
      <c r="AC718" s="39">
        <v>68.492099999999994</v>
      </c>
      <c r="AD718" s="39">
        <v>16.5928</v>
      </c>
      <c r="AE718" s="39">
        <v>35.9084</v>
      </c>
      <c r="AF718" s="39">
        <v>86.462900000000005</v>
      </c>
      <c r="AG718" s="39">
        <v>16.837299999999999</v>
      </c>
      <c r="AH718" s="39">
        <v>148.1652</v>
      </c>
      <c r="AI718" s="39">
        <v>15.716799999999999</v>
      </c>
      <c r="AJ718" s="39">
        <v>7.1558000000000002</v>
      </c>
      <c r="AK718" s="39">
        <v>8.0188000000000006</v>
      </c>
      <c r="AL718" s="39">
        <v>16.935199999999998</v>
      </c>
      <c r="AM718" s="39">
        <v>249.36779999999999</v>
      </c>
      <c r="AN718" s="39">
        <v>464.19900000000001</v>
      </c>
      <c r="AO718" s="39">
        <v>217.5094</v>
      </c>
      <c r="AP718" s="39">
        <v>108.49890000000001</v>
      </c>
      <c r="AQ718" s="39">
        <v>194.45009999999999</v>
      </c>
      <c r="AR718" s="39">
        <v>26.944199999999999</v>
      </c>
      <c r="AS718" s="39">
        <v>59.45</v>
      </c>
      <c r="AT718" s="39">
        <v>18.633299999999998</v>
      </c>
      <c r="AU718" s="39">
        <v>50.578200000000002</v>
      </c>
      <c r="AV718" s="39">
        <v>44.823500000000003</v>
      </c>
      <c r="AW718" s="39">
        <v>45.079000000000001</v>
      </c>
      <c r="AX718" s="39">
        <v>9.1949000000000005</v>
      </c>
      <c r="AY718" s="39">
        <v>57.489600000000003</v>
      </c>
    </row>
    <row r="719" spans="1:51" x14ac:dyDescent="0.25">
      <c r="A719" s="43">
        <v>43444</v>
      </c>
      <c r="B719" s="39">
        <v>3566.7</v>
      </c>
      <c r="C719" s="39">
        <v>43.178699999999999</v>
      </c>
      <c r="D719" s="39">
        <v>26.310400000000001</v>
      </c>
      <c r="E719" s="39">
        <v>247.8143</v>
      </c>
      <c r="F719" s="39">
        <v>228.32339999999999</v>
      </c>
      <c r="G719" s="39">
        <v>35.341299999999997</v>
      </c>
      <c r="H719" s="39">
        <v>83.155699999999996</v>
      </c>
      <c r="I719" s="39">
        <v>36.094200000000001</v>
      </c>
      <c r="J719" s="39">
        <v>47.430500000000002</v>
      </c>
      <c r="K719" s="39">
        <v>25.387599999999999</v>
      </c>
      <c r="L719" s="39">
        <v>459.5994</v>
      </c>
      <c r="M719" s="39">
        <v>28.403600000000001</v>
      </c>
      <c r="N719" s="39">
        <v>33.405000000000001</v>
      </c>
      <c r="O719" s="39">
        <v>100.93129999999999</v>
      </c>
      <c r="P719" s="39">
        <v>33.443399999999997</v>
      </c>
      <c r="Q719" s="39">
        <v>15.6126</v>
      </c>
      <c r="R719" s="39">
        <v>82.427599999999998</v>
      </c>
      <c r="S719" s="39">
        <v>39.657899999999998</v>
      </c>
      <c r="T719" s="39">
        <v>25.331600000000002</v>
      </c>
      <c r="U719" s="39">
        <v>14.7608</v>
      </c>
      <c r="V719" s="39">
        <v>41.445099999999996</v>
      </c>
      <c r="W719" s="39">
        <v>39.247399999999999</v>
      </c>
      <c r="X719" s="39">
        <v>92.652699999999996</v>
      </c>
      <c r="Y719" s="39">
        <v>42.666899999999998</v>
      </c>
      <c r="Z719" s="39">
        <v>21.316099999999999</v>
      </c>
      <c r="AA719" s="39">
        <v>43.736400000000003</v>
      </c>
      <c r="AB719" s="39">
        <v>104.8383</v>
      </c>
      <c r="AC719" s="39">
        <v>66.985900000000001</v>
      </c>
      <c r="AD719" s="39">
        <v>16.7059</v>
      </c>
      <c r="AE719" s="39">
        <v>35.2896</v>
      </c>
      <c r="AF719" s="39">
        <v>84.299300000000002</v>
      </c>
      <c r="AG719" s="39">
        <v>16.694400000000002</v>
      </c>
      <c r="AH719" s="39">
        <v>146.94479999999999</v>
      </c>
      <c r="AI719" s="39">
        <v>15.6714</v>
      </c>
      <c r="AJ719" s="39">
        <v>7.1246999999999998</v>
      </c>
      <c r="AK719" s="39">
        <v>8.0866000000000007</v>
      </c>
      <c r="AL719" s="39">
        <v>17.108599999999999</v>
      </c>
      <c r="AM719" s="39">
        <v>244.64789999999999</v>
      </c>
      <c r="AN719" s="39">
        <v>466.98340000000002</v>
      </c>
      <c r="AO719" s="39">
        <v>213.81389999999999</v>
      </c>
      <c r="AP719" s="39">
        <v>106.6182</v>
      </c>
      <c r="AQ719" s="39">
        <v>191.48509999999999</v>
      </c>
      <c r="AR719" s="39">
        <v>26.534700000000001</v>
      </c>
      <c r="AS719" s="39">
        <v>60.157699999999998</v>
      </c>
      <c r="AT719" s="39">
        <v>18.256399999999999</v>
      </c>
      <c r="AU719" s="39">
        <v>49.918100000000003</v>
      </c>
      <c r="AV719" s="39">
        <v>44.512900000000002</v>
      </c>
      <c r="AW719" s="39">
        <v>44.4268</v>
      </c>
      <c r="AX719" s="39">
        <v>9.1318000000000001</v>
      </c>
      <c r="AY719" s="39">
        <v>56.304299999999998</v>
      </c>
    </row>
    <row r="720" spans="1:51" x14ac:dyDescent="0.25">
      <c r="A720" s="43">
        <v>43445</v>
      </c>
      <c r="B720" s="39">
        <v>3705.0879</v>
      </c>
      <c r="C720" s="39">
        <v>44.034500000000001</v>
      </c>
      <c r="D720" s="39">
        <v>27.3003</v>
      </c>
      <c r="E720" s="39">
        <v>247.13159999999999</v>
      </c>
      <c r="F720" s="39">
        <v>230.38339999999999</v>
      </c>
      <c r="G720" s="39">
        <v>35.341299999999997</v>
      </c>
      <c r="H720" s="39">
        <v>84.102199999999996</v>
      </c>
      <c r="I720" s="39">
        <v>37.328200000000002</v>
      </c>
      <c r="J720" s="39">
        <v>46.743099999999998</v>
      </c>
      <c r="K720" s="39">
        <v>25.2501</v>
      </c>
      <c r="L720" s="39">
        <v>456.13459999999998</v>
      </c>
      <c r="M720" s="39">
        <v>28.476800000000001</v>
      </c>
      <c r="N720" s="39">
        <v>33.838900000000002</v>
      </c>
      <c r="O720" s="39">
        <v>101.07429999999999</v>
      </c>
      <c r="P720" s="39">
        <v>33.060200000000002</v>
      </c>
      <c r="Q720" s="39">
        <v>15.8231</v>
      </c>
      <c r="R720" s="39">
        <v>88.416799999999995</v>
      </c>
      <c r="S720" s="39">
        <v>39.558199999999999</v>
      </c>
      <c r="T720" s="39">
        <v>25.405200000000001</v>
      </c>
      <c r="U720" s="39">
        <v>15.4337</v>
      </c>
      <c r="V720" s="39">
        <v>42.197099999999999</v>
      </c>
      <c r="W720" s="39">
        <v>39.247399999999999</v>
      </c>
      <c r="X720" s="39">
        <v>93.782600000000002</v>
      </c>
      <c r="Y720" s="39">
        <v>43.112099999999998</v>
      </c>
      <c r="Z720" s="39">
        <v>21.5351</v>
      </c>
      <c r="AA720" s="39">
        <v>44.177700000000002</v>
      </c>
      <c r="AB720" s="39">
        <v>105.42310000000001</v>
      </c>
      <c r="AC720" s="39">
        <v>67.488</v>
      </c>
      <c r="AD720" s="39">
        <v>17.120799999999999</v>
      </c>
      <c r="AE720" s="39">
        <v>35.143099999999997</v>
      </c>
      <c r="AF720" s="39">
        <v>84.798599999999993</v>
      </c>
      <c r="AG720" s="39">
        <v>16.742000000000001</v>
      </c>
      <c r="AH720" s="39">
        <v>146.45660000000001</v>
      </c>
      <c r="AI720" s="39">
        <v>15.6487</v>
      </c>
      <c r="AJ720" s="39">
        <v>7.1558000000000002</v>
      </c>
      <c r="AK720" s="39">
        <v>8.0018999999999991</v>
      </c>
      <c r="AL720" s="39">
        <v>16.906300000000002</v>
      </c>
      <c r="AM720" s="39">
        <v>251.7278</v>
      </c>
      <c r="AN720" s="39">
        <v>466.18790000000001</v>
      </c>
      <c r="AO720" s="39">
        <v>215.2217</v>
      </c>
      <c r="AP720" s="39">
        <v>108.7882</v>
      </c>
      <c r="AQ720" s="39">
        <v>191.238</v>
      </c>
      <c r="AR720" s="39">
        <v>26.4528</v>
      </c>
      <c r="AS720" s="39">
        <v>58.7423</v>
      </c>
      <c r="AT720" s="39">
        <v>18.364100000000001</v>
      </c>
      <c r="AU720" s="39">
        <v>50.908200000000001</v>
      </c>
      <c r="AV720" s="39">
        <v>44.512900000000002</v>
      </c>
      <c r="AW720" s="39">
        <v>44.589799999999997</v>
      </c>
      <c r="AX720" s="39">
        <v>9.1949000000000005</v>
      </c>
      <c r="AY720" s="39">
        <v>57.405000000000001</v>
      </c>
    </row>
    <row r="721" spans="1:51" x14ac:dyDescent="0.25">
      <c r="A721" s="43">
        <v>43446</v>
      </c>
      <c r="B721" s="39">
        <v>3759.3017</v>
      </c>
      <c r="C721" s="39">
        <v>44.034500000000001</v>
      </c>
      <c r="D721" s="39">
        <v>27.143999999999998</v>
      </c>
      <c r="E721" s="39">
        <v>248.49700000000001</v>
      </c>
      <c r="F721" s="39">
        <v>232.7869</v>
      </c>
      <c r="G721" s="39">
        <v>36.950600000000001</v>
      </c>
      <c r="H721" s="39">
        <v>83.966899999999995</v>
      </c>
      <c r="I721" s="39">
        <v>37.821800000000003</v>
      </c>
      <c r="J721" s="39">
        <v>46.500399999999999</v>
      </c>
      <c r="K721" s="39">
        <v>25.353200000000001</v>
      </c>
      <c r="L721" s="39">
        <v>465.71379999999999</v>
      </c>
      <c r="M721" s="39">
        <v>28.476800000000001</v>
      </c>
      <c r="N721" s="39">
        <v>34.11</v>
      </c>
      <c r="O721" s="39">
        <v>100.93129999999999</v>
      </c>
      <c r="P721" s="39">
        <v>33.338799999999999</v>
      </c>
      <c r="Q721" s="39">
        <v>15.975199999999999</v>
      </c>
      <c r="R721" s="39">
        <v>88.924300000000002</v>
      </c>
      <c r="S721" s="39">
        <v>39.358899999999998</v>
      </c>
      <c r="T721" s="39">
        <v>25.356200000000001</v>
      </c>
      <c r="U721" s="39">
        <v>14.739800000000001</v>
      </c>
      <c r="V721" s="39">
        <v>41.946399999999997</v>
      </c>
      <c r="W721" s="39">
        <v>39.7973</v>
      </c>
      <c r="X721" s="39">
        <v>94.473100000000002</v>
      </c>
      <c r="Y721" s="39">
        <v>43.520200000000003</v>
      </c>
      <c r="Z721" s="39">
        <v>21.681100000000001</v>
      </c>
      <c r="AA721" s="39">
        <v>44.079700000000003</v>
      </c>
      <c r="AB721" s="39">
        <v>105.6737</v>
      </c>
      <c r="AC721" s="39">
        <v>67.488</v>
      </c>
      <c r="AD721" s="39">
        <v>16.837900000000001</v>
      </c>
      <c r="AE721" s="39">
        <v>35.208199999999998</v>
      </c>
      <c r="AF721" s="39">
        <v>86.629300000000001</v>
      </c>
      <c r="AG721" s="39">
        <v>17.123100000000001</v>
      </c>
      <c r="AH721" s="39">
        <v>146.21250000000001</v>
      </c>
      <c r="AI721" s="39">
        <v>15.5124</v>
      </c>
      <c r="AJ721" s="39">
        <v>7.1868999999999996</v>
      </c>
      <c r="AK721" s="39">
        <v>8.0866000000000007</v>
      </c>
      <c r="AL721" s="39">
        <v>16.935199999999998</v>
      </c>
      <c r="AM721" s="39">
        <v>253.49770000000001</v>
      </c>
      <c r="AN721" s="39">
        <v>478.5188</v>
      </c>
      <c r="AO721" s="39">
        <v>217.59739999999999</v>
      </c>
      <c r="AP721" s="39">
        <v>108.49890000000001</v>
      </c>
      <c r="AQ721" s="39">
        <v>192.4734</v>
      </c>
      <c r="AR721" s="39">
        <v>26.4528</v>
      </c>
      <c r="AS721" s="39">
        <v>58.211500000000001</v>
      </c>
      <c r="AT721" s="39">
        <v>18.525600000000001</v>
      </c>
      <c r="AU721" s="39">
        <v>51.485799999999998</v>
      </c>
      <c r="AV721" s="39">
        <v>44.512900000000002</v>
      </c>
      <c r="AW721" s="39">
        <v>44.508299999999998</v>
      </c>
      <c r="AX721" s="39">
        <v>9.2790999999999997</v>
      </c>
      <c r="AY721" s="39">
        <v>58.336300000000001</v>
      </c>
    </row>
    <row r="722" spans="1:51" x14ac:dyDescent="0.25">
      <c r="A722" s="43">
        <v>43447</v>
      </c>
      <c r="B722" s="39">
        <v>3866.3027000000002</v>
      </c>
      <c r="C722" s="39">
        <v>44.890300000000003</v>
      </c>
      <c r="D722" s="39">
        <v>26.9877</v>
      </c>
      <c r="E722" s="39">
        <v>253.2757</v>
      </c>
      <c r="F722" s="39">
        <v>237.93700000000001</v>
      </c>
      <c r="G722" s="39">
        <v>36.517299999999999</v>
      </c>
      <c r="H722" s="39">
        <v>85.183800000000005</v>
      </c>
      <c r="I722" s="39">
        <v>38.315399999999997</v>
      </c>
      <c r="J722" s="39">
        <v>47.8752</v>
      </c>
      <c r="K722" s="39">
        <v>25.5593</v>
      </c>
      <c r="L722" s="39">
        <v>472.23579999999998</v>
      </c>
      <c r="M722" s="39">
        <v>28.7697</v>
      </c>
      <c r="N722" s="39">
        <v>35.7911</v>
      </c>
      <c r="O722" s="39">
        <v>101.36020000000001</v>
      </c>
      <c r="P722" s="39">
        <v>33.6524</v>
      </c>
      <c r="Q722" s="39">
        <v>16.173999999999999</v>
      </c>
      <c r="R722" s="39">
        <v>89.025800000000004</v>
      </c>
      <c r="S722" s="39">
        <v>39.956800000000001</v>
      </c>
      <c r="T722" s="39">
        <v>25.846599999999999</v>
      </c>
      <c r="U722" s="39">
        <v>14.634600000000001</v>
      </c>
      <c r="V722" s="39">
        <v>42.364199999999997</v>
      </c>
      <c r="W722" s="39">
        <v>39.522399999999998</v>
      </c>
      <c r="X722" s="39">
        <v>97.297799999999995</v>
      </c>
      <c r="Y722" s="39">
        <v>43.668599999999998</v>
      </c>
      <c r="Z722" s="39">
        <v>21.681100000000001</v>
      </c>
      <c r="AA722" s="39">
        <v>44.079700000000003</v>
      </c>
      <c r="AB722" s="39">
        <v>106.5926</v>
      </c>
      <c r="AC722" s="39">
        <v>68.241100000000003</v>
      </c>
      <c r="AD722" s="39">
        <v>16.687100000000001</v>
      </c>
      <c r="AE722" s="39">
        <v>35.713000000000001</v>
      </c>
      <c r="AF722" s="39">
        <v>87.960800000000006</v>
      </c>
      <c r="AG722" s="39">
        <v>17.1707</v>
      </c>
      <c r="AH722" s="39">
        <v>146.45660000000001</v>
      </c>
      <c r="AI722" s="39">
        <v>15.694100000000001</v>
      </c>
      <c r="AJ722" s="39">
        <v>7.218</v>
      </c>
      <c r="AK722" s="39">
        <v>8.2392000000000003</v>
      </c>
      <c r="AL722" s="39">
        <v>17.137499999999999</v>
      </c>
      <c r="AM722" s="39">
        <v>262.15089999999998</v>
      </c>
      <c r="AN722" s="39">
        <v>486.87200000000001</v>
      </c>
      <c r="AO722" s="39">
        <v>218.2133</v>
      </c>
      <c r="AP722" s="39">
        <v>109.9455</v>
      </c>
      <c r="AQ722" s="39">
        <v>194.69710000000001</v>
      </c>
      <c r="AR722" s="39">
        <v>26.698499999999999</v>
      </c>
      <c r="AS722" s="39">
        <v>58.919199999999996</v>
      </c>
      <c r="AT722" s="39">
        <v>19.010300000000001</v>
      </c>
      <c r="AU722" s="39">
        <v>52.9709</v>
      </c>
      <c r="AV722" s="39">
        <v>44.823500000000003</v>
      </c>
      <c r="AW722" s="39">
        <v>44.834400000000002</v>
      </c>
      <c r="AX722" s="39">
        <v>9.3422000000000001</v>
      </c>
      <c r="AY722" s="39">
        <v>60.114400000000003</v>
      </c>
    </row>
    <row r="723" spans="1:51" x14ac:dyDescent="0.25">
      <c r="A723" s="43">
        <v>43448</v>
      </c>
      <c r="B723" s="39">
        <v>3774.9951999999998</v>
      </c>
      <c r="C723" s="39">
        <v>44.267899999999997</v>
      </c>
      <c r="D723" s="39">
        <v>26.1541</v>
      </c>
      <c r="E723" s="39">
        <v>250.54499999999999</v>
      </c>
      <c r="F723" s="39">
        <v>233.8169</v>
      </c>
      <c r="G723" s="39">
        <v>37.043399999999998</v>
      </c>
      <c r="H723" s="39">
        <v>83.606399999999994</v>
      </c>
      <c r="I723" s="39">
        <v>38.253700000000002</v>
      </c>
      <c r="J723" s="39">
        <v>46.257800000000003</v>
      </c>
      <c r="K723" s="39">
        <v>25.009699999999999</v>
      </c>
      <c r="L723" s="39">
        <v>458.58030000000002</v>
      </c>
      <c r="M723" s="39">
        <v>28.257200000000001</v>
      </c>
      <c r="N723" s="39">
        <v>34.706499999999998</v>
      </c>
      <c r="O723" s="39">
        <v>100.2165</v>
      </c>
      <c r="P723" s="39">
        <v>32.886000000000003</v>
      </c>
      <c r="Q723" s="39">
        <v>15.8933</v>
      </c>
      <c r="R723" s="39">
        <v>88.315299999999993</v>
      </c>
      <c r="S723" s="39">
        <v>39.458599999999997</v>
      </c>
      <c r="T723" s="39">
        <v>25.4297</v>
      </c>
      <c r="U723" s="39">
        <v>13.877700000000001</v>
      </c>
      <c r="V723" s="39">
        <v>41.528599999999997</v>
      </c>
      <c r="W723" s="39">
        <v>38.078899999999997</v>
      </c>
      <c r="X723" s="39">
        <v>93.531499999999994</v>
      </c>
      <c r="Y723" s="39">
        <v>42.444299999999998</v>
      </c>
      <c r="Z723" s="39">
        <v>21.097100000000001</v>
      </c>
      <c r="AA723" s="39">
        <v>42.8048</v>
      </c>
      <c r="AB723" s="39">
        <v>104.5042</v>
      </c>
      <c r="AC723" s="39">
        <v>66.400099999999995</v>
      </c>
      <c r="AD723" s="39">
        <v>16.215699999999998</v>
      </c>
      <c r="AE723" s="39">
        <v>34.980200000000004</v>
      </c>
      <c r="AF723" s="39">
        <v>86.13</v>
      </c>
      <c r="AG723" s="39">
        <v>16.9802</v>
      </c>
      <c r="AH723" s="39">
        <v>145.23609999999999</v>
      </c>
      <c r="AI723" s="39">
        <v>15.376200000000001</v>
      </c>
      <c r="AJ723" s="39">
        <v>7.0936000000000003</v>
      </c>
      <c r="AK723" s="39">
        <v>7.9679000000000002</v>
      </c>
      <c r="AL723" s="39">
        <v>17.021899999999999</v>
      </c>
      <c r="AM723" s="39">
        <v>255.661</v>
      </c>
      <c r="AN723" s="39">
        <v>473.34780000000001</v>
      </c>
      <c r="AO723" s="39">
        <v>217.59739999999999</v>
      </c>
      <c r="AP723" s="39">
        <v>108.49890000000001</v>
      </c>
      <c r="AQ723" s="39">
        <v>189.75559999999999</v>
      </c>
      <c r="AR723" s="39">
        <v>26.1798</v>
      </c>
      <c r="AS723" s="39">
        <v>58.388399999999997</v>
      </c>
      <c r="AT723" s="39">
        <v>18.633299999999998</v>
      </c>
      <c r="AU723" s="39">
        <v>52.805900000000001</v>
      </c>
      <c r="AV723" s="39">
        <v>43.477699999999999</v>
      </c>
      <c r="AW723" s="39">
        <v>43.856200000000001</v>
      </c>
      <c r="AX723" s="39">
        <v>9.1529000000000007</v>
      </c>
      <c r="AY723" s="39">
        <v>59.267699999999998</v>
      </c>
    </row>
    <row r="724" spans="1:51" x14ac:dyDescent="0.25">
      <c r="A724" s="43">
        <v>43451</v>
      </c>
      <c r="B724" s="39">
        <v>3783.5553</v>
      </c>
      <c r="C724" s="39">
        <v>44.501300000000001</v>
      </c>
      <c r="D724" s="39">
        <v>26.623000000000001</v>
      </c>
      <c r="E724" s="39">
        <v>252.59309999999999</v>
      </c>
      <c r="F724" s="39">
        <v>238.28030000000001</v>
      </c>
      <c r="G724" s="39">
        <v>37.26</v>
      </c>
      <c r="H724" s="39">
        <v>83.741600000000005</v>
      </c>
      <c r="I724" s="39">
        <v>37.9452</v>
      </c>
      <c r="J724" s="39">
        <v>46.540900000000001</v>
      </c>
      <c r="K724" s="39">
        <v>25.009699999999999</v>
      </c>
      <c r="L724" s="39">
        <v>460.61849999999998</v>
      </c>
      <c r="M724" s="39">
        <v>28.403600000000001</v>
      </c>
      <c r="N724" s="39">
        <v>33.784599999999998</v>
      </c>
      <c r="O724" s="39">
        <v>101.36020000000001</v>
      </c>
      <c r="P724" s="39">
        <v>32.572400000000002</v>
      </c>
      <c r="Q724" s="39">
        <v>15.869899999999999</v>
      </c>
      <c r="R724" s="39">
        <v>88.315299999999993</v>
      </c>
      <c r="S724" s="39">
        <v>39.458599999999997</v>
      </c>
      <c r="T724" s="39">
        <v>25.724</v>
      </c>
      <c r="U724" s="39">
        <v>14.0459</v>
      </c>
      <c r="V724" s="39">
        <v>41.027299999999997</v>
      </c>
      <c r="W724" s="39">
        <v>38.835000000000001</v>
      </c>
      <c r="X724" s="39">
        <v>93.782600000000002</v>
      </c>
      <c r="Y724" s="39">
        <v>42.332999999999998</v>
      </c>
      <c r="Z724" s="39">
        <v>21.097100000000001</v>
      </c>
      <c r="AA724" s="39">
        <v>42.363500000000002</v>
      </c>
      <c r="AB724" s="39">
        <v>107.595</v>
      </c>
      <c r="AC724" s="39">
        <v>64.852000000000004</v>
      </c>
      <c r="AD724" s="39">
        <v>15.9894</v>
      </c>
      <c r="AE724" s="39">
        <v>34.915100000000002</v>
      </c>
      <c r="AF724" s="39">
        <v>85.048199999999994</v>
      </c>
      <c r="AG724" s="39">
        <v>17.004000000000001</v>
      </c>
      <c r="AH724" s="39">
        <v>144.50380000000001</v>
      </c>
      <c r="AI724" s="39">
        <v>15.4443</v>
      </c>
      <c r="AJ724" s="39">
        <v>7.1712999999999996</v>
      </c>
      <c r="AK724" s="39">
        <v>7.8323</v>
      </c>
      <c r="AL724" s="39">
        <v>17.2531</v>
      </c>
      <c r="AM724" s="39">
        <v>255.661</v>
      </c>
      <c r="AN724" s="39">
        <v>474.54109999999997</v>
      </c>
      <c r="AO724" s="39">
        <v>220.941</v>
      </c>
      <c r="AP724" s="39">
        <v>107.1969</v>
      </c>
      <c r="AQ724" s="39">
        <v>188.76730000000001</v>
      </c>
      <c r="AR724" s="39">
        <v>26.207100000000001</v>
      </c>
      <c r="AS724" s="39">
        <v>58.388399999999997</v>
      </c>
      <c r="AT724" s="39">
        <v>18.794899999999998</v>
      </c>
      <c r="AU724" s="39">
        <v>53.878500000000003</v>
      </c>
      <c r="AV724" s="39">
        <v>43.9953</v>
      </c>
      <c r="AW724" s="39">
        <v>43.9377</v>
      </c>
      <c r="AX724" s="39">
        <v>9.2790999999999997</v>
      </c>
      <c r="AY724" s="39">
        <v>61.469000000000001</v>
      </c>
    </row>
    <row r="725" spans="1:51" x14ac:dyDescent="0.25">
      <c r="A725" s="43">
        <v>43452</v>
      </c>
      <c r="B725" s="39">
        <v>3638.0338999999999</v>
      </c>
      <c r="C725" s="39">
        <v>44.6569</v>
      </c>
      <c r="D725" s="39">
        <v>26.258299999999998</v>
      </c>
      <c r="E725" s="39">
        <v>248.49700000000001</v>
      </c>
      <c r="F725" s="39">
        <v>230.38339999999999</v>
      </c>
      <c r="G725" s="39">
        <v>36.115000000000002</v>
      </c>
      <c r="H725" s="39">
        <v>83.155699999999996</v>
      </c>
      <c r="I725" s="39">
        <v>37.883499999999998</v>
      </c>
      <c r="J725" s="39">
        <v>46.055700000000002</v>
      </c>
      <c r="K725" s="39">
        <v>24.8035</v>
      </c>
      <c r="L725" s="39">
        <v>465.51</v>
      </c>
      <c r="M725" s="39">
        <v>28.184000000000001</v>
      </c>
      <c r="N725" s="39">
        <v>32.971200000000003</v>
      </c>
      <c r="O725" s="39">
        <v>101.07429999999999</v>
      </c>
      <c r="P725" s="39">
        <v>32.607300000000002</v>
      </c>
      <c r="Q725" s="39">
        <v>15.5892</v>
      </c>
      <c r="R725" s="39">
        <v>85.269900000000007</v>
      </c>
      <c r="S725" s="39">
        <v>38.761099999999999</v>
      </c>
      <c r="T725" s="39">
        <v>25.258099999999999</v>
      </c>
      <c r="U725" s="39">
        <v>13.8567</v>
      </c>
      <c r="V725" s="39">
        <v>40.609499999999997</v>
      </c>
      <c r="W725" s="39">
        <v>38.903700000000001</v>
      </c>
      <c r="X725" s="39">
        <v>92.966499999999996</v>
      </c>
      <c r="Y725" s="39">
        <v>41.702300000000001</v>
      </c>
      <c r="Z725" s="39">
        <v>21.097100000000001</v>
      </c>
      <c r="AA725" s="39">
        <v>42.510599999999997</v>
      </c>
      <c r="AB725" s="39">
        <v>107.5115</v>
      </c>
      <c r="AC725" s="39">
        <v>65.144900000000007</v>
      </c>
      <c r="AD725" s="39">
        <v>15.819699999999999</v>
      </c>
      <c r="AE725" s="39">
        <v>34.605600000000003</v>
      </c>
      <c r="AF725" s="39">
        <v>85.297899999999998</v>
      </c>
      <c r="AG725" s="39">
        <v>16.9087</v>
      </c>
      <c r="AH725" s="39">
        <v>142.79519999999999</v>
      </c>
      <c r="AI725" s="39">
        <v>15.2399</v>
      </c>
      <c r="AJ725" s="39">
        <v>7.1712999999999996</v>
      </c>
      <c r="AK725" s="39">
        <v>8.0018999999999991</v>
      </c>
      <c r="AL725" s="39">
        <v>16.790700000000001</v>
      </c>
      <c r="AM725" s="39">
        <v>246.4179</v>
      </c>
      <c r="AN725" s="39">
        <v>474.54109999999997</v>
      </c>
      <c r="AO725" s="39">
        <v>219.97309999999999</v>
      </c>
      <c r="AP725" s="39">
        <v>105.6056</v>
      </c>
      <c r="AQ725" s="39">
        <v>186.79069999999999</v>
      </c>
      <c r="AR725" s="39">
        <v>25.8522</v>
      </c>
      <c r="AS725" s="39">
        <v>59.0961</v>
      </c>
      <c r="AT725" s="39">
        <v>18.956499999999998</v>
      </c>
      <c r="AU725" s="39">
        <v>53.301000000000002</v>
      </c>
      <c r="AV725" s="39">
        <v>43.891800000000003</v>
      </c>
      <c r="AW725" s="39">
        <v>43.122500000000002</v>
      </c>
      <c r="AX725" s="39">
        <v>9.3633000000000006</v>
      </c>
      <c r="AY725" s="39">
        <v>61.130400000000002</v>
      </c>
    </row>
    <row r="726" spans="1:51" x14ac:dyDescent="0.25">
      <c r="A726" s="43">
        <v>43453</v>
      </c>
      <c r="B726" s="39">
        <v>3620.9137999999998</v>
      </c>
      <c r="C726" s="39">
        <v>43.645499999999998</v>
      </c>
      <c r="D726" s="39">
        <v>25.893599999999999</v>
      </c>
      <c r="E726" s="39">
        <v>249.17959999999999</v>
      </c>
      <c r="F726" s="39">
        <v>226.26329999999999</v>
      </c>
      <c r="G726" s="39">
        <v>36.145899999999997</v>
      </c>
      <c r="H726" s="39">
        <v>82.344399999999993</v>
      </c>
      <c r="I726" s="39">
        <v>37.575000000000003</v>
      </c>
      <c r="J726" s="39">
        <v>45.287399999999998</v>
      </c>
      <c r="K726" s="39">
        <v>24.872299999999999</v>
      </c>
      <c r="L726" s="39">
        <v>468.36340000000001</v>
      </c>
      <c r="M726" s="39">
        <v>27.964400000000001</v>
      </c>
      <c r="N726" s="39">
        <v>32.808500000000002</v>
      </c>
      <c r="O726" s="39">
        <v>100.50239999999999</v>
      </c>
      <c r="P726" s="39">
        <v>32.154400000000003</v>
      </c>
      <c r="Q726" s="39">
        <v>15.437200000000001</v>
      </c>
      <c r="R726" s="39">
        <v>86.488</v>
      </c>
      <c r="S726" s="39">
        <v>38.163200000000003</v>
      </c>
      <c r="T726" s="39">
        <v>24.767600000000002</v>
      </c>
      <c r="U726" s="39">
        <v>13.919700000000001</v>
      </c>
      <c r="V726" s="39">
        <v>40.1081</v>
      </c>
      <c r="W726" s="39">
        <v>38.078899999999997</v>
      </c>
      <c r="X726" s="39">
        <v>92.778199999999998</v>
      </c>
      <c r="Y726" s="39">
        <v>41.739400000000003</v>
      </c>
      <c r="Z726" s="39">
        <v>20.9511</v>
      </c>
      <c r="AA726" s="39">
        <v>41.284799999999997</v>
      </c>
      <c r="AB726" s="39">
        <v>106.8432</v>
      </c>
      <c r="AC726" s="39">
        <v>63.931600000000003</v>
      </c>
      <c r="AD726" s="39">
        <v>15.6877</v>
      </c>
      <c r="AE726" s="39">
        <v>34.231099999999998</v>
      </c>
      <c r="AF726" s="39">
        <v>83.550299999999993</v>
      </c>
      <c r="AG726" s="39">
        <v>16.932500000000001</v>
      </c>
      <c r="AH726" s="39">
        <v>142.06290000000001</v>
      </c>
      <c r="AI726" s="39">
        <v>15.1036</v>
      </c>
      <c r="AJ726" s="39">
        <v>7.2024999999999997</v>
      </c>
      <c r="AK726" s="39">
        <v>7.8323</v>
      </c>
      <c r="AL726" s="39">
        <v>16.328299999999999</v>
      </c>
      <c r="AM726" s="39">
        <v>245.04130000000001</v>
      </c>
      <c r="AN726" s="39">
        <v>469.76780000000002</v>
      </c>
      <c r="AO726" s="39">
        <v>224.37260000000001</v>
      </c>
      <c r="AP726" s="39">
        <v>104.1589</v>
      </c>
      <c r="AQ726" s="39">
        <v>184.81399999999999</v>
      </c>
      <c r="AR726" s="39">
        <v>25.360800000000001</v>
      </c>
      <c r="AS726" s="39">
        <v>59.626899999999999</v>
      </c>
      <c r="AT726" s="39">
        <v>18.9026</v>
      </c>
      <c r="AU726" s="39">
        <v>53.053400000000003</v>
      </c>
      <c r="AV726" s="39">
        <v>43.374200000000002</v>
      </c>
      <c r="AW726" s="39">
        <v>42.715000000000003</v>
      </c>
      <c r="AX726" s="39">
        <v>9.3633000000000006</v>
      </c>
      <c r="AY726" s="39">
        <v>60.114400000000003</v>
      </c>
    </row>
    <row r="727" spans="1:51" x14ac:dyDescent="0.25">
      <c r="A727" s="43">
        <v>43454</v>
      </c>
      <c r="B727" s="39">
        <v>3609.5003000000002</v>
      </c>
      <c r="C727" s="39">
        <v>45.045900000000003</v>
      </c>
      <c r="D727" s="39">
        <v>25.945699999999999</v>
      </c>
      <c r="E727" s="39">
        <v>246.44890000000001</v>
      </c>
      <c r="F727" s="39">
        <v>226.95</v>
      </c>
      <c r="G727" s="39">
        <v>36.981499999999997</v>
      </c>
      <c r="H727" s="39">
        <v>83.0655</v>
      </c>
      <c r="I727" s="39">
        <v>37.760100000000001</v>
      </c>
      <c r="J727" s="39">
        <v>45.408700000000003</v>
      </c>
      <c r="K727" s="39">
        <v>25.284500000000001</v>
      </c>
      <c r="L727" s="39">
        <v>475.29300000000001</v>
      </c>
      <c r="M727" s="39">
        <v>27.891200000000001</v>
      </c>
      <c r="N727" s="39">
        <v>32.754300000000001</v>
      </c>
      <c r="O727" s="39">
        <v>99.930599999999998</v>
      </c>
      <c r="P727" s="39">
        <v>31.910499999999999</v>
      </c>
      <c r="Q727" s="39">
        <v>15.600899999999999</v>
      </c>
      <c r="R727" s="39">
        <v>86.995599999999996</v>
      </c>
      <c r="S727" s="39">
        <v>38.063600000000001</v>
      </c>
      <c r="T727" s="39">
        <v>24.841200000000001</v>
      </c>
      <c r="U727" s="39">
        <v>14.087899999999999</v>
      </c>
      <c r="V727" s="39">
        <v>40.0246</v>
      </c>
      <c r="W727" s="39">
        <v>39.316200000000002</v>
      </c>
      <c r="X727" s="39">
        <v>94.912499999999994</v>
      </c>
      <c r="Y727" s="39">
        <v>41.219900000000003</v>
      </c>
      <c r="Z727" s="39">
        <v>21.097100000000001</v>
      </c>
      <c r="AA727" s="39">
        <v>42.608699999999999</v>
      </c>
      <c r="AB727" s="39">
        <v>105.6737</v>
      </c>
      <c r="AC727" s="39">
        <v>64.015199999999993</v>
      </c>
      <c r="AD727" s="39">
        <v>15.612299999999999</v>
      </c>
      <c r="AE727" s="39">
        <v>34.5242</v>
      </c>
      <c r="AF727" s="39">
        <v>84.382499999999993</v>
      </c>
      <c r="AG727" s="39">
        <v>17.051600000000001</v>
      </c>
      <c r="AH727" s="39">
        <v>140.59829999999999</v>
      </c>
      <c r="AI727" s="39">
        <v>14.944599999999999</v>
      </c>
      <c r="AJ727" s="39">
        <v>7.218</v>
      </c>
      <c r="AK727" s="39">
        <v>8.0526999999999997</v>
      </c>
      <c r="AL727" s="39">
        <v>16.212700000000002</v>
      </c>
      <c r="AM727" s="39">
        <v>243.2713</v>
      </c>
      <c r="AN727" s="39">
        <v>465.39229999999998</v>
      </c>
      <c r="AO727" s="39">
        <v>223.3167</v>
      </c>
      <c r="AP727" s="39">
        <v>104.8823</v>
      </c>
      <c r="AQ727" s="39">
        <v>179.8725</v>
      </c>
      <c r="AR727" s="39">
        <v>25.333500000000001</v>
      </c>
      <c r="AS727" s="39">
        <v>59.980800000000002</v>
      </c>
      <c r="AT727" s="39">
        <v>18.9026</v>
      </c>
      <c r="AU727" s="39">
        <v>53.713500000000003</v>
      </c>
      <c r="AV727" s="39">
        <v>43.581299999999999</v>
      </c>
      <c r="AW727" s="39">
        <v>42.633400000000002</v>
      </c>
      <c r="AX727" s="39">
        <v>9.4894999999999996</v>
      </c>
      <c r="AY727" s="39">
        <v>60.537700000000001</v>
      </c>
    </row>
    <row r="728" spans="1:51" x14ac:dyDescent="0.25">
      <c r="A728" s="43">
        <v>43455</v>
      </c>
      <c r="B728" s="39">
        <v>3459.6990000000001</v>
      </c>
      <c r="C728" s="39">
        <v>43.100900000000003</v>
      </c>
      <c r="D728" s="39">
        <v>25.997800000000002</v>
      </c>
      <c r="E728" s="39">
        <v>249.17959999999999</v>
      </c>
      <c r="F728" s="39">
        <v>226.60669999999999</v>
      </c>
      <c r="G728" s="39">
        <v>36.703000000000003</v>
      </c>
      <c r="H728" s="39">
        <v>82.164100000000005</v>
      </c>
      <c r="I728" s="39">
        <v>38.192</v>
      </c>
      <c r="J728" s="39">
        <v>44.721299999999999</v>
      </c>
      <c r="K728" s="39">
        <v>25.147099999999998</v>
      </c>
      <c r="L728" s="39">
        <v>479.98070000000001</v>
      </c>
      <c r="M728" s="39">
        <v>27.598400000000002</v>
      </c>
      <c r="N728" s="39">
        <v>32.645800000000001</v>
      </c>
      <c r="O728" s="39">
        <v>98.501000000000005</v>
      </c>
      <c r="P728" s="39">
        <v>31.7712</v>
      </c>
      <c r="Q728" s="39">
        <v>15.6828</v>
      </c>
      <c r="R728" s="39">
        <v>82.935100000000006</v>
      </c>
      <c r="S728" s="39">
        <v>37.963900000000002</v>
      </c>
      <c r="T728" s="39">
        <v>24.841200000000001</v>
      </c>
      <c r="U728" s="39">
        <v>14.1721</v>
      </c>
      <c r="V728" s="39">
        <v>39.857399999999998</v>
      </c>
      <c r="W728" s="39">
        <v>38.353900000000003</v>
      </c>
      <c r="X728" s="39">
        <v>94.6614</v>
      </c>
      <c r="Y728" s="39">
        <v>40.663400000000003</v>
      </c>
      <c r="Z728" s="39">
        <v>21.097100000000001</v>
      </c>
      <c r="AA728" s="39">
        <v>42.657699999999998</v>
      </c>
      <c r="AB728" s="39">
        <v>104.7548</v>
      </c>
      <c r="AC728" s="39">
        <v>64.349999999999994</v>
      </c>
      <c r="AD728" s="39">
        <v>15.536899999999999</v>
      </c>
      <c r="AE728" s="39">
        <v>34.117100000000001</v>
      </c>
      <c r="AF728" s="39">
        <v>83.8</v>
      </c>
      <c r="AG728" s="39">
        <v>16.646799999999999</v>
      </c>
      <c r="AH728" s="39">
        <v>139.62190000000001</v>
      </c>
      <c r="AI728" s="39">
        <v>15.035500000000001</v>
      </c>
      <c r="AJ728" s="39">
        <v>7.2801999999999998</v>
      </c>
      <c r="AK728" s="39">
        <v>8.0866000000000007</v>
      </c>
      <c r="AL728" s="39">
        <v>16.270499999999998</v>
      </c>
      <c r="AM728" s="39">
        <v>235.01150000000001</v>
      </c>
      <c r="AN728" s="39">
        <v>472.55220000000003</v>
      </c>
      <c r="AO728" s="39">
        <v>225.2525</v>
      </c>
      <c r="AP728" s="39">
        <v>103.43559999999999</v>
      </c>
      <c r="AQ728" s="39">
        <v>178.39</v>
      </c>
      <c r="AR728" s="39">
        <v>24.896799999999999</v>
      </c>
      <c r="AS728" s="39">
        <v>59.803899999999999</v>
      </c>
      <c r="AT728" s="39">
        <v>18.794899999999998</v>
      </c>
      <c r="AU728" s="39">
        <v>51.815800000000003</v>
      </c>
      <c r="AV728" s="39">
        <v>43.270699999999998</v>
      </c>
      <c r="AW728" s="39">
        <v>42.144300000000001</v>
      </c>
      <c r="AX728" s="39">
        <v>9.4054000000000002</v>
      </c>
      <c r="AY728" s="39">
        <v>60.198999999999998</v>
      </c>
    </row>
    <row r="729" spans="1:51" x14ac:dyDescent="0.25">
      <c r="A729" s="43">
        <v>43458</v>
      </c>
      <c r="B729" s="39">
        <v>3406.9117999999999</v>
      </c>
      <c r="C729" s="39">
        <v>43.645499999999998</v>
      </c>
      <c r="D729" s="39">
        <v>25.424700000000001</v>
      </c>
      <c r="E729" s="39">
        <v>250.54499999999999</v>
      </c>
      <c r="F729" s="39">
        <v>229.6968</v>
      </c>
      <c r="G729" s="39">
        <v>39.426299999999998</v>
      </c>
      <c r="H729" s="39">
        <v>82.209199999999996</v>
      </c>
      <c r="I729" s="39">
        <v>38.500500000000002</v>
      </c>
      <c r="J729" s="39">
        <v>45.1661</v>
      </c>
      <c r="K729" s="39">
        <v>25.731100000000001</v>
      </c>
      <c r="L729" s="39">
        <v>485.0761</v>
      </c>
      <c r="M729" s="39">
        <v>28.110800000000001</v>
      </c>
      <c r="N729" s="39">
        <v>31.995100000000001</v>
      </c>
      <c r="O729" s="39">
        <v>100.50239999999999</v>
      </c>
      <c r="P729" s="39">
        <v>32.154400000000003</v>
      </c>
      <c r="Q729" s="39">
        <v>15.6828</v>
      </c>
      <c r="R729" s="39">
        <v>81.006399999999999</v>
      </c>
      <c r="S729" s="39">
        <v>37.8643</v>
      </c>
      <c r="T729" s="39">
        <v>25.086400000000001</v>
      </c>
      <c r="U729" s="39">
        <v>14.0459</v>
      </c>
      <c r="V729" s="39">
        <v>39.523200000000003</v>
      </c>
      <c r="W729" s="39">
        <v>38.766300000000001</v>
      </c>
      <c r="X729" s="39">
        <v>97.548900000000003</v>
      </c>
      <c r="Y729" s="39">
        <v>40.7376</v>
      </c>
      <c r="Z729" s="39">
        <v>21.170100000000001</v>
      </c>
      <c r="AA729" s="39">
        <v>43.638399999999997</v>
      </c>
      <c r="AB729" s="39">
        <v>105.1725</v>
      </c>
      <c r="AC729" s="39">
        <v>65.563299999999998</v>
      </c>
      <c r="AD729" s="39">
        <v>15.593500000000001</v>
      </c>
      <c r="AE729" s="39">
        <v>34.459099999999999</v>
      </c>
      <c r="AF729" s="39">
        <v>84.049599999999998</v>
      </c>
      <c r="AG729" s="39">
        <v>17.027799999999999</v>
      </c>
      <c r="AH729" s="39">
        <v>139.1337</v>
      </c>
      <c r="AI729" s="39">
        <v>15.035500000000001</v>
      </c>
      <c r="AJ729" s="39">
        <v>7.2024999999999997</v>
      </c>
      <c r="AK729" s="39">
        <v>8.0358000000000001</v>
      </c>
      <c r="AL729" s="39">
        <v>16.5884</v>
      </c>
      <c r="AM729" s="39">
        <v>235.40479999999999</v>
      </c>
      <c r="AN729" s="39">
        <v>461.41460000000001</v>
      </c>
      <c r="AO729" s="39">
        <v>227.5402</v>
      </c>
      <c r="AP729" s="39">
        <v>104.3036</v>
      </c>
      <c r="AQ729" s="39">
        <v>179.13120000000001</v>
      </c>
      <c r="AR729" s="39">
        <v>25.006</v>
      </c>
      <c r="AS729" s="39">
        <v>60.865499999999997</v>
      </c>
      <c r="AT729" s="39">
        <v>18.956499999999998</v>
      </c>
      <c r="AU729" s="39">
        <v>52.723399999999998</v>
      </c>
      <c r="AV729" s="39">
        <v>43.477699999999999</v>
      </c>
      <c r="AW729" s="39">
        <v>42.551900000000003</v>
      </c>
      <c r="AX729" s="39">
        <v>9.5106000000000002</v>
      </c>
      <c r="AY729" s="39">
        <v>61.638399999999997</v>
      </c>
    </row>
    <row r="730" spans="1:51" x14ac:dyDescent="0.25">
      <c r="A730" s="43">
        <v>43459</v>
      </c>
      <c r="B730" s="39">
        <v>3419.7519000000002</v>
      </c>
      <c r="C730" s="39">
        <v>43.412100000000002</v>
      </c>
      <c r="D730" s="39">
        <v>24.851600000000001</v>
      </c>
      <c r="E730" s="39">
        <v>246.44890000000001</v>
      </c>
      <c r="F730" s="39">
        <v>225.23330000000001</v>
      </c>
      <c r="G730" s="39">
        <v>40.695099999999996</v>
      </c>
      <c r="H730" s="39">
        <v>80.9923</v>
      </c>
      <c r="I730" s="39">
        <v>38.315399999999997</v>
      </c>
      <c r="J730" s="39">
        <v>45.368299999999998</v>
      </c>
      <c r="K730" s="39">
        <v>25.490600000000001</v>
      </c>
      <c r="L730" s="39">
        <v>480.99979999999999</v>
      </c>
      <c r="M730" s="39">
        <v>27.671600000000002</v>
      </c>
      <c r="N730" s="39">
        <v>31.018999999999998</v>
      </c>
      <c r="O730" s="39">
        <v>101.07429999999999</v>
      </c>
      <c r="P730" s="39">
        <v>31.0745</v>
      </c>
      <c r="Q730" s="39">
        <v>14.922599999999999</v>
      </c>
      <c r="R730" s="39">
        <v>82.427599999999998</v>
      </c>
      <c r="S730" s="39">
        <v>38.262900000000002</v>
      </c>
      <c r="T730" s="39">
        <v>25.110900000000001</v>
      </c>
      <c r="U730" s="39">
        <v>13.7095</v>
      </c>
      <c r="V730" s="39">
        <v>38.938299999999998</v>
      </c>
      <c r="W730" s="39">
        <v>38.835000000000001</v>
      </c>
      <c r="X730" s="39">
        <v>96.795699999999997</v>
      </c>
      <c r="Y730" s="39">
        <v>40.886000000000003</v>
      </c>
      <c r="Z730" s="39">
        <v>21.827100000000002</v>
      </c>
      <c r="AA730" s="39">
        <v>43.246099999999998</v>
      </c>
      <c r="AB730" s="39">
        <v>103.4182</v>
      </c>
      <c r="AC730" s="39">
        <v>65.605199999999996</v>
      </c>
      <c r="AD730" s="39">
        <v>15.3483</v>
      </c>
      <c r="AE730" s="39">
        <v>34.442799999999998</v>
      </c>
      <c r="AF730" s="39">
        <v>81.885999999999996</v>
      </c>
      <c r="AG730" s="39">
        <v>16.9802</v>
      </c>
      <c r="AH730" s="39">
        <v>138.6456</v>
      </c>
      <c r="AI730" s="39">
        <v>14.5131</v>
      </c>
      <c r="AJ730" s="39">
        <v>7.1712999999999996</v>
      </c>
      <c r="AK730" s="39">
        <v>8.0526999999999997</v>
      </c>
      <c r="AL730" s="39">
        <v>16.241599999999998</v>
      </c>
      <c r="AM730" s="39">
        <v>234.6181</v>
      </c>
      <c r="AN730" s="39">
        <v>461.41460000000001</v>
      </c>
      <c r="AO730" s="39">
        <v>230.88380000000001</v>
      </c>
      <c r="AP730" s="39">
        <v>103.86960000000001</v>
      </c>
      <c r="AQ730" s="39">
        <v>177.89590000000001</v>
      </c>
      <c r="AR730" s="39">
        <v>24.487300000000001</v>
      </c>
      <c r="AS730" s="39">
        <v>60.511600000000001</v>
      </c>
      <c r="AT730" s="39">
        <v>18.525600000000001</v>
      </c>
      <c r="AU730" s="39">
        <v>52.063299999999998</v>
      </c>
      <c r="AV730" s="39">
        <v>43.063699999999997</v>
      </c>
      <c r="AW730" s="39">
        <v>41.899799999999999</v>
      </c>
      <c r="AX730" s="39">
        <v>9.5737000000000005</v>
      </c>
      <c r="AY730" s="39">
        <v>60.791699999999999</v>
      </c>
    </row>
    <row r="731" spans="1:51" x14ac:dyDescent="0.25">
      <c r="A731" s="43">
        <v>43460</v>
      </c>
      <c r="B731" s="39">
        <v>3395.4983999999999</v>
      </c>
      <c r="C731" s="39">
        <v>43.100900000000003</v>
      </c>
      <c r="D731" s="39">
        <v>24.6432</v>
      </c>
      <c r="E731" s="39">
        <v>244.40090000000001</v>
      </c>
      <c r="F731" s="39">
        <v>224.54660000000001</v>
      </c>
      <c r="G731" s="39">
        <v>39.302500000000002</v>
      </c>
      <c r="H731" s="39">
        <v>79.459900000000005</v>
      </c>
      <c r="I731" s="39">
        <v>38.623800000000003</v>
      </c>
      <c r="J731" s="39">
        <v>44.761699999999998</v>
      </c>
      <c r="K731" s="39">
        <v>25.353200000000001</v>
      </c>
      <c r="L731" s="39">
        <v>484.05700000000002</v>
      </c>
      <c r="M731" s="39">
        <v>27.744800000000001</v>
      </c>
      <c r="N731" s="39">
        <v>31.1816</v>
      </c>
      <c r="O731" s="39">
        <v>102.218</v>
      </c>
      <c r="P731" s="39">
        <v>30.935099999999998</v>
      </c>
      <c r="Q731" s="39">
        <v>15.0746</v>
      </c>
      <c r="R731" s="39">
        <v>81.412499999999994</v>
      </c>
      <c r="S731" s="39">
        <v>37.963900000000002</v>
      </c>
      <c r="T731" s="39">
        <v>24.9148</v>
      </c>
      <c r="U731" s="39">
        <v>14.2982</v>
      </c>
      <c r="V731" s="39">
        <v>39.356099999999998</v>
      </c>
      <c r="W731" s="39">
        <v>39.591099999999997</v>
      </c>
      <c r="X731" s="39">
        <v>95.226299999999995</v>
      </c>
      <c r="Y731" s="39">
        <v>40.886000000000003</v>
      </c>
      <c r="Z731" s="39">
        <v>21.316099999999999</v>
      </c>
      <c r="AA731" s="39">
        <v>43.197099999999999</v>
      </c>
      <c r="AB731" s="39">
        <v>104.17</v>
      </c>
      <c r="AC731" s="39">
        <v>64.559200000000004</v>
      </c>
      <c r="AD731" s="39">
        <v>15.5746</v>
      </c>
      <c r="AE731" s="39">
        <v>34.068199999999997</v>
      </c>
      <c r="AF731" s="39">
        <v>81.636300000000006</v>
      </c>
      <c r="AG731" s="39">
        <v>17.1707</v>
      </c>
      <c r="AH731" s="39">
        <v>137.91329999999999</v>
      </c>
      <c r="AI731" s="39">
        <v>14.376799999999999</v>
      </c>
      <c r="AJ731" s="39">
        <v>7.218</v>
      </c>
      <c r="AK731" s="39">
        <v>7.9679000000000002</v>
      </c>
      <c r="AL731" s="39">
        <v>16.270499999999998</v>
      </c>
      <c r="AM731" s="39">
        <v>232.25819999999999</v>
      </c>
      <c r="AN731" s="39">
        <v>464.99459999999999</v>
      </c>
      <c r="AO731" s="39">
        <v>235.37119999999999</v>
      </c>
      <c r="AP731" s="39">
        <v>103.29089999999999</v>
      </c>
      <c r="AQ731" s="39">
        <v>177.40170000000001</v>
      </c>
      <c r="AR731" s="39">
        <v>24.132400000000001</v>
      </c>
      <c r="AS731" s="39">
        <v>61.042400000000001</v>
      </c>
      <c r="AT731" s="39">
        <v>18.579499999999999</v>
      </c>
      <c r="AU731" s="39">
        <v>51.485799999999998</v>
      </c>
      <c r="AV731" s="39">
        <v>42.8566</v>
      </c>
      <c r="AW731" s="39">
        <v>41.736800000000002</v>
      </c>
      <c r="AX731" s="39">
        <v>9.6367999999999991</v>
      </c>
      <c r="AY731" s="39">
        <v>60.029699999999998</v>
      </c>
    </row>
    <row r="732" spans="1:51" x14ac:dyDescent="0.25">
      <c r="A732" s="43">
        <v>43461</v>
      </c>
      <c r="B732" s="39">
        <v>3344.1379000000002</v>
      </c>
      <c r="C732" s="39">
        <v>43.023099999999999</v>
      </c>
      <c r="D732" s="39">
        <v>24.122199999999999</v>
      </c>
      <c r="E732" s="39">
        <v>244.40090000000001</v>
      </c>
      <c r="F732" s="39">
        <v>221.11320000000001</v>
      </c>
      <c r="G732" s="39">
        <v>40.230899999999998</v>
      </c>
      <c r="H732" s="39">
        <v>78.828900000000004</v>
      </c>
      <c r="I732" s="39">
        <v>38.068600000000004</v>
      </c>
      <c r="J732" s="39">
        <v>44.074300000000001</v>
      </c>
      <c r="K732" s="39">
        <v>25.2501</v>
      </c>
      <c r="L732" s="39">
        <v>486.91039999999998</v>
      </c>
      <c r="M732" s="39">
        <v>27.671600000000002</v>
      </c>
      <c r="N732" s="39">
        <v>30.910499999999999</v>
      </c>
      <c r="O732" s="39">
        <v>101.21729999999999</v>
      </c>
      <c r="P732" s="39">
        <v>30.5519</v>
      </c>
      <c r="Q732" s="39">
        <v>14.9343</v>
      </c>
      <c r="R732" s="39">
        <v>81.107900000000001</v>
      </c>
      <c r="S732" s="39">
        <v>37.963900000000002</v>
      </c>
      <c r="T732" s="39">
        <v>24.6205</v>
      </c>
      <c r="U732" s="39">
        <v>13.4992</v>
      </c>
      <c r="V732" s="39">
        <v>39.105400000000003</v>
      </c>
      <c r="W732" s="39">
        <v>37.460299999999997</v>
      </c>
      <c r="X732" s="39">
        <v>95.916799999999995</v>
      </c>
      <c r="Y732" s="39">
        <v>40.032699999999998</v>
      </c>
      <c r="Z732" s="39">
        <v>20.805099999999999</v>
      </c>
      <c r="AA732" s="39">
        <v>43.246099999999998</v>
      </c>
      <c r="AB732" s="39">
        <v>102.7499</v>
      </c>
      <c r="AC732" s="39">
        <v>62.843699999999998</v>
      </c>
      <c r="AD732" s="39">
        <v>15.0655</v>
      </c>
      <c r="AE732" s="39">
        <v>33.351700000000001</v>
      </c>
      <c r="AF732" s="39">
        <v>78.474000000000004</v>
      </c>
      <c r="AG732" s="39">
        <v>16.8611</v>
      </c>
      <c r="AH732" s="39">
        <v>137.91329999999999</v>
      </c>
      <c r="AI732" s="39">
        <v>14.603899999999999</v>
      </c>
      <c r="AJ732" s="39">
        <v>7.2801999999999998</v>
      </c>
      <c r="AK732" s="39">
        <v>7.9001000000000001</v>
      </c>
      <c r="AL732" s="39">
        <v>15.1723</v>
      </c>
      <c r="AM732" s="39">
        <v>231.07820000000001</v>
      </c>
      <c r="AN732" s="39">
        <v>474.93880000000001</v>
      </c>
      <c r="AO732" s="39">
        <v>238.97880000000001</v>
      </c>
      <c r="AP732" s="39">
        <v>102.7123</v>
      </c>
      <c r="AQ732" s="39">
        <v>177.40170000000001</v>
      </c>
      <c r="AR732" s="39">
        <v>23.886700000000001</v>
      </c>
      <c r="AS732" s="39">
        <v>60.157699999999998</v>
      </c>
      <c r="AT732" s="39">
        <v>18.471800000000002</v>
      </c>
      <c r="AU732" s="39">
        <v>51.650799999999997</v>
      </c>
      <c r="AV732" s="39">
        <v>42.6496</v>
      </c>
      <c r="AW732" s="39">
        <v>40.677</v>
      </c>
      <c r="AX732" s="39">
        <v>9.6789000000000005</v>
      </c>
      <c r="AY732" s="39">
        <v>60.791699999999999</v>
      </c>
    </row>
    <row r="733" spans="1:51" x14ac:dyDescent="0.25">
      <c r="A733" s="43">
        <v>43462</v>
      </c>
      <c r="B733" s="39">
        <v>3398.3517000000002</v>
      </c>
      <c r="C733" s="39">
        <v>42.8675</v>
      </c>
      <c r="D733" s="39">
        <v>23.965900000000001</v>
      </c>
      <c r="E733" s="39">
        <v>243.03550000000001</v>
      </c>
      <c r="F733" s="39">
        <v>221.11320000000001</v>
      </c>
      <c r="G733" s="39">
        <v>39.488199999999999</v>
      </c>
      <c r="H733" s="39">
        <v>79.595100000000002</v>
      </c>
      <c r="I733" s="39">
        <v>38.192</v>
      </c>
      <c r="J733" s="39">
        <v>44.033900000000003</v>
      </c>
      <c r="K733" s="39">
        <v>25.662400000000002</v>
      </c>
      <c r="L733" s="39">
        <v>480.79599999999999</v>
      </c>
      <c r="M733" s="39">
        <v>27.598400000000002</v>
      </c>
      <c r="N733" s="39">
        <v>30.4224</v>
      </c>
      <c r="O733" s="39">
        <v>100.3595</v>
      </c>
      <c r="P733" s="39">
        <v>29.506799999999998</v>
      </c>
      <c r="Q733" s="39">
        <v>14.957700000000001</v>
      </c>
      <c r="R733" s="39">
        <v>80.701899999999995</v>
      </c>
      <c r="S733" s="39">
        <v>37.963900000000002</v>
      </c>
      <c r="T733" s="39">
        <v>24.669499999999999</v>
      </c>
      <c r="U733" s="39">
        <v>13.667400000000001</v>
      </c>
      <c r="V733" s="39">
        <v>38.854700000000001</v>
      </c>
      <c r="W733" s="39">
        <v>38.2851</v>
      </c>
      <c r="X733" s="39">
        <v>97.360600000000005</v>
      </c>
      <c r="Y733" s="39">
        <v>40.700499999999998</v>
      </c>
      <c r="Z733" s="39">
        <v>20.732099999999999</v>
      </c>
      <c r="AA733" s="39">
        <v>43.736400000000003</v>
      </c>
      <c r="AB733" s="39">
        <v>102.7499</v>
      </c>
      <c r="AC733" s="39">
        <v>61.839500000000001</v>
      </c>
      <c r="AD733" s="39">
        <v>15.103199999999999</v>
      </c>
      <c r="AE733" s="39">
        <v>33.758800000000001</v>
      </c>
      <c r="AF733" s="39">
        <v>78.474000000000004</v>
      </c>
      <c r="AG733" s="39">
        <v>17.0992</v>
      </c>
      <c r="AH733" s="39">
        <v>139.86600000000001</v>
      </c>
      <c r="AI733" s="39">
        <v>14.7629</v>
      </c>
      <c r="AJ733" s="39">
        <v>7.3579999999999997</v>
      </c>
      <c r="AK733" s="39">
        <v>8.0526999999999997</v>
      </c>
      <c r="AL733" s="39">
        <v>14.5943</v>
      </c>
      <c r="AM733" s="39">
        <v>231.86490000000001</v>
      </c>
      <c r="AN733" s="39">
        <v>471.35890000000001</v>
      </c>
      <c r="AO733" s="39">
        <v>234.66730000000001</v>
      </c>
      <c r="AP733" s="39">
        <v>101.989</v>
      </c>
      <c r="AQ733" s="39">
        <v>177.64879999999999</v>
      </c>
      <c r="AR733" s="39">
        <v>23.968599999999999</v>
      </c>
      <c r="AS733" s="39">
        <v>60.334699999999998</v>
      </c>
      <c r="AT733" s="39">
        <v>18.417899999999999</v>
      </c>
      <c r="AU733" s="39">
        <v>51.155700000000003</v>
      </c>
      <c r="AV733" s="39">
        <v>42.6496</v>
      </c>
      <c r="AW733" s="39">
        <v>41.084600000000002</v>
      </c>
      <c r="AX733" s="39">
        <v>9.5946999999999996</v>
      </c>
      <c r="AY733" s="39">
        <v>60.876399999999997</v>
      </c>
    </row>
    <row r="734" spans="1:51" x14ac:dyDescent="0.25">
      <c r="A734" s="43">
        <v>43467</v>
      </c>
      <c r="B734" s="39">
        <v>3409.7651999999998</v>
      </c>
      <c r="C734" s="39">
        <v>41.700499999999998</v>
      </c>
      <c r="D734" s="39">
        <v>23.913799999999998</v>
      </c>
      <c r="E734" s="39">
        <v>236.8913</v>
      </c>
      <c r="F734" s="39">
        <v>217.6797</v>
      </c>
      <c r="G734" s="39">
        <v>39.457299999999996</v>
      </c>
      <c r="H734" s="39">
        <v>78.287999999999997</v>
      </c>
      <c r="I734" s="39">
        <v>37.575000000000003</v>
      </c>
      <c r="J734" s="39">
        <v>43.184800000000003</v>
      </c>
      <c r="K734" s="39">
        <v>25.318899999999999</v>
      </c>
      <c r="L734" s="39">
        <v>489.1524</v>
      </c>
      <c r="M734" s="39">
        <v>27.452000000000002</v>
      </c>
      <c r="N734" s="39">
        <v>30.205500000000001</v>
      </c>
      <c r="O734" s="39">
        <v>100.50239999999999</v>
      </c>
      <c r="P734" s="39">
        <v>29.8552</v>
      </c>
      <c r="Q734" s="39">
        <v>14.5367</v>
      </c>
      <c r="R734" s="39">
        <v>79.686800000000005</v>
      </c>
      <c r="S734" s="39">
        <v>38.063600000000001</v>
      </c>
      <c r="T734" s="39">
        <v>24.546900000000001</v>
      </c>
      <c r="U734" s="39">
        <v>14.109</v>
      </c>
      <c r="V734" s="39">
        <v>37.434199999999997</v>
      </c>
      <c r="W734" s="39">
        <v>38.353900000000003</v>
      </c>
      <c r="X734" s="39">
        <v>91.836600000000004</v>
      </c>
      <c r="Y734" s="39">
        <v>38.956699999999998</v>
      </c>
      <c r="Z734" s="39">
        <v>20.732099999999999</v>
      </c>
      <c r="AA734" s="39">
        <v>42.951900000000002</v>
      </c>
      <c r="AB734" s="39">
        <v>101.6639</v>
      </c>
      <c r="AC734" s="39">
        <v>56.860599999999998</v>
      </c>
      <c r="AD734" s="39">
        <v>15.178599999999999</v>
      </c>
      <c r="AE734" s="39">
        <v>34.084499999999998</v>
      </c>
      <c r="AF734" s="39">
        <v>77.974699999999999</v>
      </c>
      <c r="AG734" s="39">
        <v>16.837299999999999</v>
      </c>
      <c r="AH734" s="39">
        <v>137.91329999999999</v>
      </c>
      <c r="AI734" s="39">
        <v>14.4222</v>
      </c>
      <c r="AJ734" s="39">
        <v>7.2336</v>
      </c>
      <c r="AK734" s="39">
        <v>7.7305999999999999</v>
      </c>
      <c r="AL734" s="39">
        <v>14.4787</v>
      </c>
      <c r="AM734" s="39">
        <v>230.29159999999999</v>
      </c>
      <c r="AN734" s="39">
        <v>473.34780000000001</v>
      </c>
      <c r="AO734" s="39">
        <v>222.0849</v>
      </c>
      <c r="AP734" s="39">
        <v>101.989</v>
      </c>
      <c r="AQ734" s="39">
        <v>177.15459999999999</v>
      </c>
      <c r="AR734" s="39">
        <v>23.586400000000001</v>
      </c>
      <c r="AS734" s="39">
        <v>59.45</v>
      </c>
      <c r="AT734" s="39">
        <v>17.987100000000002</v>
      </c>
      <c r="AU734" s="39">
        <v>50.495600000000003</v>
      </c>
      <c r="AV734" s="39">
        <v>42.235500000000002</v>
      </c>
      <c r="AW734" s="39">
        <v>41.003100000000003</v>
      </c>
      <c r="AX734" s="39">
        <v>9.2370000000000001</v>
      </c>
      <c r="AY734" s="39">
        <v>59.267699999999998</v>
      </c>
    </row>
    <row r="735" spans="1:51" x14ac:dyDescent="0.25">
      <c r="A735" s="43">
        <v>43468</v>
      </c>
      <c r="B735" s="39">
        <v>3434.0187000000001</v>
      </c>
      <c r="C735" s="39">
        <v>41.389299999999999</v>
      </c>
      <c r="D735" s="39">
        <v>23.861699999999999</v>
      </c>
      <c r="E735" s="39">
        <v>240.3047</v>
      </c>
      <c r="F735" s="39">
        <v>213.90299999999999</v>
      </c>
      <c r="G735" s="39">
        <v>38.157499999999999</v>
      </c>
      <c r="H735" s="39">
        <v>78.648600000000002</v>
      </c>
      <c r="I735" s="39">
        <v>38.006900000000002</v>
      </c>
      <c r="J735" s="39">
        <v>42.012099999999997</v>
      </c>
      <c r="K735" s="39">
        <v>25.353200000000001</v>
      </c>
      <c r="L735" s="39">
        <v>474.274</v>
      </c>
      <c r="M735" s="39">
        <v>27.305599999999998</v>
      </c>
      <c r="N735" s="39">
        <v>30.205500000000001</v>
      </c>
      <c r="O735" s="39">
        <v>99.5017</v>
      </c>
      <c r="P735" s="39">
        <v>30.0642</v>
      </c>
      <c r="Q735" s="39">
        <v>14.6302</v>
      </c>
      <c r="R735" s="39">
        <v>78.773099999999999</v>
      </c>
      <c r="S735" s="39">
        <v>37.366100000000003</v>
      </c>
      <c r="T735" s="39">
        <v>24.497900000000001</v>
      </c>
      <c r="U735" s="39">
        <v>14.087899999999999</v>
      </c>
      <c r="V735" s="39">
        <v>37.267099999999999</v>
      </c>
      <c r="W735" s="39">
        <v>36.429299999999998</v>
      </c>
      <c r="X735" s="39">
        <v>89.4512</v>
      </c>
      <c r="Y735" s="39">
        <v>37.843699999999998</v>
      </c>
      <c r="Z735" s="39">
        <v>20.805099999999999</v>
      </c>
      <c r="AA735" s="39">
        <v>41.971299999999999</v>
      </c>
      <c r="AB735" s="39">
        <v>101.5804</v>
      </c>
      <c r="AC735" s="39">
        <v>56.065600000000003</v>
      </c>
      <c r="AD735" s="39">
        <v>15.008900000000001</v>
      </c>
      <c r="AE735" s="39">
        <v>34.442799999999998</v>
      </c>
      <c r="AF735" s="39">
        <v>77.392200000000003</v>
      </c>
      <c r="AG735" s="39">
        <v>16.6706</v>
      </c>
      <c r="AH735" s="39">
        <v>138.4015</v>
      </c>
      <c r="AI735" s="39">
        <v>14.603899999999999</v>
      </c>
      <c r="AJ735" s="39">
        <v>7.218</v>
      </c>
      <c r="AK735" s="39">
        <v>7.4763000000000002</v>
      </c>
      <c r="AL735" s="39">
        <v>14.5654</v>
      </c>
      <c r="AM735" s="39">
        <v>234.0282</v>
      </c>
      <c r="AN735" s="39">
        <v>476.5299</v>
      </c>
      <c r="AO735" s="39">
        <v>218.03739999999999</v>
      </c>
      <c r="AP735" s="39">
        <v>102.1336</v>
      </c>
      <c r="AQ735" s="39">
        <v>176.66050000000001</v>
      </c>
      <c r="AR735" s="39">
        <v>23.258800000000001</v>
      </c>
      <c r="AS735" s="39">
        <v>59.45</v>
      </c>
      <c r="AT735" s="39">
        <v>18.094799999999999</v>
      </c>
      <c r="AU735" s="39">
        <v>50.165599999999998</v>
      </c>
      <c r="AV735" s="39">
        <v>42.338999999999999</v>
      </c>
      <c r="AW735" s="39">
        <v>40.921599999999998</v>
      </c>
      <c r="AX735" s="39">
        <v>9.0477000000000007</v>
      </c>
      <c r="AY735" s="39">
        <v>61.045699999999997</v>
      </c>
    </row>
    <row r="736" spans="1:51" x14ac:dyDescent="0.25">
      <c r="A736" s="43">
        <v>43469</v>
      </c>
      <c r="B736" s="39">
        <v>3556.7132000000001</v>
      </c>
      <c r="C736" s="39">
        <v>42.478499999999997</v>
      </c>
      <c r="D736" s="39">
        <v>24.226400000000002</v>
      </c>
      <c r="E736" s="39">
        <v>243.03550000000001</v>
      </c>
      <c r="F736" s="39">
        <v>222.14320000000001</v>
      </c>
      <c r="G736" s="39">
        <v>40.633200000000002</v>
      </c>
      <c r="H736" s="39">
        <v>79.595100000000002</v>
      </c>
      <c r="I736" s="39">
        <v>38.006900000000002</v>
      </c>
      <c r="J736" s="39">
        <v>43.184800000000003</v>
      </c>
      <c r="K736" s="39">
        <v>26.383800000000001</v>
      </c>
      <c r="L736" s="39">
        <v>489.56</v>
      </c>
      <c r="M736" s="39">
        <v>27.818000000000001</v>
      </c>
      <c r="N736" s="39">
        <v>31.4528</v>
      </c>
      <c r="O736" s="39">
        <v>102.7898</v>
      </c>
      <c r="P736" s="39">
        <v>30.238399999999999</v>
      </c>
      <c r="Q736" s="39">
        <v>14.852399999999999</v>
      </c>
      <c r="R736" s="39">
        <v>80.701899999999995</v>
      </c>
      <c r="S736" s="39">
        <v>38.262900000000002</v>
      </c>
      <c r="T736" s="39">
        <v>24.939299999999999</v>
      </c>
      <c r="U736" s="39">
        <v>14.2982</v>
      </c>
      <c r="V736" s="39">
        <v>38.019199999999998</v>
      </c>
      <c r="W736" s="39">
        <v>39.178699999999999</v>
      </c>
      <c r="X736" s="39">
        <v>90.957800000000006</v>
      </c>
      <c r="Y736" s="39">
        <v>38.9938</v>
      </c>
      <c r="Z736" s="39">
        <v>21.170100000000001</v>
      </c>
      <c r="AA736" s="39">
        <v>43.246099999999998</v>
      </c>
      <c r="AB736" s="39">
        <v>104.003</v>
      </c>
      <c r="AC736" s="39">
        <v>57.781100000000002</v>
      </c>
      <c r="AD736" s="39">
        <v>15.3483</v>
      </c>
      <c r="AE736" s="39">
        <v>35.615299999999998</v>
      </c>
      <c r="AF736" s="39">
        <v>78.973299999999995</v>
      </c>
      <c r="AG736" s="39">
        <v>16.8611</v>
      </c>
      <c r="AH736" s="39">
        <v>141.0865</v>
      </c>
      <c r="AI736" s="39">
        <v>14.785600000000001</v>
      </c>
      <c r="AJ736" s="39">
        <v>7.2491000000000003</v>
      </c>
      <c r="AK736" s="39">
        <v>7.8323</v>
      </c>
      <c r="AL736" s="39">
        <v>14.738799999999999</v>
      </c>
      <c r="AM736" s="39">
        <v>240.518</v>
      </c>
      <c r="AN736" s="39">
        <v>484.08760000000001</v>
      </c>
      <c r="AO736" s="39">
        <v>217.77340000000001</v>
      </c>
      <c r="AP736" s="39">
        <v>103.86960000000001</v>
      </c>
      <c r="AQ736" s="39">
        <v>180.11959999999999</v>
      </c>
      <c r="AR736" s="39">
        <v>23.832100000000001</v>
      </c>
      <c r="AS736" s="39">
        <v>60.688499999999998</v>
      </c>
      <c r="AT736" s="39">
        <v>18.417899999999999</v>
      </c>
      <c r="AU736" s="39">
        <v>51.320700000000002</v>
      </c>
      <c r="AV736" s="39">
        <v>43.374200000000002</v>
      </c>
      <c r="AW736" s="39">
        <v>41.818300000000001</v>
      </c>
      <c r="AX736" s="39">
        <v>9.1738999999999997</v>
      </c>
      <c r="AY736" s="39">
        <v>61.9771</v>
      </c>
    </row>
    <row r="737" spans="1:51" x14ac:dyDescent="0.25">
      <c r="A737" s="43">
        <v>43472</v>
      </c>
      <c r="B737" s="39">
        <v>3573.8332999999998</v>
      </c>
      <c r="C737" s="39">
        <v>44.501300000000001</v>
      </c>
      <c r="D737" s="39">
        <v>24.6953</v>
      </c>
      <c r="E737" s="39">
        <v>246.44890000000001</v>
      </c>
      <c r="F737" s="39">
        <v>228.66669999999999</v>
      </c>
      <c r="G737" s="39">
        <v>44.656300000000002</v>
      </c>
      <c r="H737" s="39">
        <v>79.459900000000005</v>
      </c>
      <c r="I737" s="39">
        <v>37.0197</v>
      </c>
      <c r="J737" s="39">
        <v>43.953000000000003</v>
      </c>
      <c r="K737" s="39">
        <v>26.315100000000001</v>
      </c>
      <c r="L737" s="39">
        <v>508.51459999999997</v>
      </c>
      <c r="M737" s="39">
        <v>28.037600000000001</v>
      </c>
      <c r="N737" s="39">
        <v>31.8324</v>
      </c>
      <c r="O737" s="39">
        <v>102.6469</v>
      </c>
      <c r="P737" s="39">
        <v>30.656400000000001</v>
      </c>
      <c r="Q737" s="39">
        <v>15.098000000000001</v>
      </c>
      <c r="R737" s="39">
        <v>80.904899999999998</v>
      </c>
      <c r="S737" s="39">
        <v>38.761099999999999</v>
      </c>
      <c r="T737" s="39">
        <v>25.405200000000001</v>
      </c>
      <c r="U737" s="39">
        <v>14.9711</v>
      </c>
      <c r="V737" s="39">
        <v>38.436999999999998</v>
      </c>
      <c r="W737" s="39">
        <v>39.178699999999999</v>
      </c>
      <c r="X737" s="39">
        <v>93.531499999999994</v>
      </c>
      <c r="Y737" s="39">
        <v>39.995600000000003</v>
      </c>
      <c r="Z737" s="39">
        <v>21.4621</v>
      </c>
      <c r="AA737" s="39">
        <v>43.834499999999998</v>
      </c>
      <c r="AB737" s="39">
        <v>105.256</v>
      </c>
      <c r="AC737" s="39">
        <v>58.617899999999999</v>
      </c>
      <c r="AD737" s="39">
        <v>15.593500000000001</v>
      </c>
      <c r="AE737" s="39">
        <v>35.452500000000001</v>
      </c>
      <c r="AF737" s="39">
        <v>80.554500000000004</v>
      </c>
      <c r="AG737" s="39">
        <v>16.956399999999999</v>
      </c>
      <c r="AH737" s="39">
        <v>140.59829999999999</v>
      </c>
      <c r="AI737" s="39">
        <v>14.921900000000001</v>
      </c>
      <c r="AJ737" s="39">
        <v>7.2491000000000003</v>
      </c>
      <c r="AK737" s="39">
        <v>7.7305999999999999</v>
      </c>
      <c r="AL737" s="39">
        <v>14.97</v>
      </c>
      <c r="AM737" s="39">
        <v>239.1414</v>
      </c>
      <c r="AN737" s="39">
        <v>491.2475</v>
      </c>
      <c r="AO737" s="39">
        <v>216.45359999999999</v>
      </c>
      <c r="AP737" s="39">
        <v>104.5929</v>
      </c>
      <c r="AQ737" s="39">
        <v>180.61369999999999</v>
      </c>
      <c r="AR737" s="39">
        <v>23.995899999999999</v>
      </c>
      <c r="AS737" s="39">
        <v>62.103999999999999</v>
      </c>
      <c r="AT737" s="39">
        <v>18.848800000000001</v>
      </c>
      <c r="AU737" s="39">
        <v>52.145800000000001</v>
      </c>
      <c r="AV737" s="39">
        <v>43.9953</v>
      </c>
      <c r="AW737" s="39">
        <v>42.144300000000001</v>
      </c>
      <c r="AX737" s="39">
        <v>9.1949000000000005</v>
      </c>
      <c r="AY737" s="39">
        <v>61.807699999999997</v>
      </c>
    </row>
    <row r="738" spans="1:51" x14ac:dyDescent="0.25">
      <c r="A738" s="43">
        <v>43473</v>
      </c>
      <c r="B738" s="39">
        <v>3566.7</v>
      </c>
      <c r="C738" s="39">
        <v>44.9681</v>
      </c>
      <c r="D738" s="39">
        <v>24.6432</v>
      </c>
      <c r="E738" s="39">
        <v>247.8143</v>
      </c>
      <c r="F738" s="39">
        <v>229.35339999999999</v>
      </c>
      <c r="G738" s="39">
        <v>45.801400000000001</v>
      </c>
      <c r="H738" s="39">
        <v>79.054199999999994</v>
      </c>
      <c r="I738" s="39">
        <v>36.649500000000003</v>
      </c>
      <c r="J738" s="39">
        <v>43.872199999999999</v>
      </c>
      <c r="K738" s="39">
        <v>26.349499999999999</v>
      </c>
      <c r="L738" s="39">
        <v>505.25360000000001</v>
      </c>
      <c r="M738" s="39">
        <v>27.964400000000001</v>
      </c>
      <c r="N738" s="39">
        <v>31.4528</v>
      </c>
      <c r="O738" s="39">
        <v>104.79130000000001</v>
      </c>
      <c r="P738" s="39">
        <v>30.760899999999999</v>
      </c>
      <c r="Q738" s="39">
        <v>14.8408</v>
      </c>
      <c r="R738" s="39">
        <v>80.498800000000003</v>
      </c>
      <c r="S738" s="39">
        <v>38.362499999999997</v>
      </c>
      <c r="T738" s="39">
        <v>25.282599999999999</v>
      </c>
      <c r="U738" s="39">
        <v>14.7188</v>
      </c>
      <c r="V738" s="39">
        <v>38.269799999999996</v>
      </c>
      <c r="W738" s="39">
        <v>39.7286</v>
      </c>
      <c r="X738" s="39">
        <v>95.289100000000005</v>
      </c>
      <c r="Y738" s="39">
        <v>39.773000000000003</v>
      </c>
      <c r="Z738" s="39">
        <v>21.4621</v>
      </c>
      <c r="AA738" s="39">
        <v>42.461599999999997</v>
      </c>
      <c r="AB738" s="39">
        <v>104.33710000000001</v>
      </c>
      <c r="AC738" s="39">
        <v>58.534199999999998</v>
      </c>
      <c r="AD738" s="39">
        <v>16.309999999999999</v>
      </c>
      <c r="AE738" s="39">
        <v>35.631599999999999</v>
      </c>
      <c r="AF738" s="39">
        <v>79.389399999999995</v>
      </c>
      <c r="AG738" s="39">
        <v>16.765799999999999</v>
      </c>
      <c r="AH738" s="39">
        <v>140.35419999999999</v>
      </c>
      <c r="AI738" s="39">
        <v>15.0809</v>
      </c>
      <c r="AJ738" s="39">
        <v>7.2024999999999997</v>
      </c>
      <c r="AK738" s="39">
        <v>7.8662000000000001</v>
      </c>
      <c r="AL738" s="39">
        <v>15.1434</v>
      </c>
      <c r="AM738" s="39">
        <v>235.79810000000001</v>
      </c>
      <c r="AN738" s="39">
        <v>497.214</v>
      </c>
      <c r="AO738" s="39">
        <v>213.81389999999999</v>
      </c>
      <c r="AP738" s="39">
        <v>105.1716</v>
      </c>
      <c r="AQ738" s="39">
        <v>180.36660000000001</v>
      </c>
      <c r="AR738" s="39">
        <v>23.559100000000001</v>
      </c>
      <c r="AS738" s="39">
        <v>63.696399999999997</v>
      </c>
      <c r="AT738" s="39">
        <v>18.741</v>
      </c>
      <c r="AU738" s="39">
        <v>52.3934</v>
      </c>
      <c r="AV738" s="39">
        <v>43.9953</v>
      </c>
      <c r="AW738" s="39">
        <v>41.573700000000002</v>
      </c>
      <c r="AX738" s="39">
        <v>9.3001000000000005</v>
      </c>
      <c r="AY738" s="39">
        <v>60.876399999999997</v>
      </c>
    </row>
    <row r="739" spans="1:51" x14ac:dyDescent="0.25">
      <c r="A739" s="43">
        <v>43474</v>
      </c>
      <c r="B739" s="39">
        <v>3613.7804000000001</v>
      </c>
      <c r="C739" s="39">
        <v>44.267899999999997</v>
      </c>
      <c r="D739" s="39">
        <v>25.737300000000001</v>
      </c>
      <c r="E739" s="39">
        <v>248.49700000000001</v>
      </c>
      <c r="F739" s="39">
        <v>234.84690000000001</v>
      </c>
      <c r="G739" s="39">
        <v>48.865099999999998</v>
      </c>
      <c r="H739" s="39">
        <v>79.504900000000006</v>
      </c>
      <c r="I739" s="39">
        <v>36.5261</v>
      </c>
      <c r="J739" s="39">
        <v>44.155200000000001</v>
      </c>
      <c r="K739" s="39">
        <v>26.555599999999998</v>
      </c>
      <c r="L739" s="39">
        <v>504.6422</v>
      </c>
      <c r="M739" s="39">
        <v>27.964400000000001</v>
      </c>
      <c r="N739" s="39">
        <v>31.290099999999999</v>
      </c>
      <c r="O739" s="39">
        <v>104.36239999999999</v>
      </c>
      <c r="P739" s="39">
        <v>30.3429</v>
      </c>
      <c r="Q739" s="39">
        <v>15.4255</v>
      </c>
      <c r="R739" s="39">
        <v>81.8185</v>
      </c>
      <c r="S739" s="39">
        <v>38.9604</v>
      </c>
      <c r="T739" s="39">
        <v>25.1845</v>
      </c>
      <c r="U739" s="39">
        <v>14.8659</v>
      </c>
      <c r="V739" s="39">
        <v>38.436999999999998</v>
      </c>
      <c r="W739" s="39">
        <v>40.553400000000003</v>
      </c>
      <c r="X739" s="39">
        <v>96.042400000000001</v>
      </c>
      <c r="Y739" s="39">
        <v>40.255299999999998</v>
      </c>
      <c r="Z739" s="39">
        <v>21.5351</v>
      </c>
      <c r="AA739" s="39">
        <v>42.657699999999998</v>
      </c>
      <c r="AB739" s="39">
        <v>103.8359</v>
      </c>
      <c r="AC739" s="39">
        <v>58.952599999999997</v>
      </c>
      <c r="AD739" s="39">
        <v>16.008299999999998</v>
      </c>
      <c r="AE739" s="39">
        <v>35.582700000000003</v>
      </c>
      <c r="AF739" s="39">
        <v>83.217399999999998</v>
      </c>
      <c r="AG739" s="39">
        <v>16.7897</v>
      </c>
      <c r="AH739" s="39">
        <v>140.59829999999999</v>
      </c>
      <c r="AI739" s="39">
        <v>15.285299999999999</v>
      </c>
      <c r="AJ739" s="39">
        <v>7.2024999999999997</v>
      </c>
      <c r="AK739" s="39">
        <v>7.6797000000000004</v>
      </c>
      <c r="AL739" s="39">
        <v>15.4613</v>
      </c>
      <c r="AM739" s="39">
        <v>238.74809999999999</v>
      </c>
      <c r="AN739" s="39">
        <v>494.42959999999999</v>
      </c>
      <c r="AO739" s="39">
        <v>221.7329</v>
      </c>
      <c r="AP739" s="39">
        <v>105.3163</v>
      </c>
      <c r="AQ739" s="39">
        <v>180.86080000000001</v>
      </c>
      <c r="AR739" s="39">
        <v>23.832100000000001</v>
      </c>
      <c r="AS739" s="39">
        <v>62.634799999999998</v>
      </c>
      <c r="AT739" s="39">
        <v>18.956499999999998</v>
      </c>
      <c r="AU739" s="39">
        <v>52.228299999999997</v>
      </c>
      <c r="AV739" s="39">
        <v>44.202399999999997</v>
      </c>
      <c r="AW739" s="39">
        <v>41.736800000000002</v>
      </c>
      <c r="AX739" s="39">
        <v>9.3422000000000001</v>
      </c>
      <c r="AY739" s="39">
        <v>61.723100000000002</v>
      </c>
    </row>
    <row r="740" spans="1:51" x14ac:dyDescent="0.25">
      <c r="A740" s="43">
        <v>43475</v>
      </c>
      <c r="B740" s="39">
        <v>3582.3933999999999</v>
      </c>
      <c r="C740" s="39">
        <v>44.034500000000001</v>
      </c>
      <c r="D740" s="39">
        <v>25.476800000000001</v>
      </c>
      <c r="E740" s="39">
        <v>247.13159999999999</v>
      </c>
      <c r="F740" s="39">
        <v>232.7869</v>
      </c>
      <c r="G740" s="39">
        <v>46.451300000000003</v>
      </c>
      <c r="H740" s="39">
        <v>78.828900000000004</v>
      </c>
      <c r="I740" s="39">
        <v>37.575000000000003</v>
      </c>
      <c r="J740" s="39">
        <v>43.346499999999999</v>
      </c>
      <c r="K740" s="39">
        <v>26.246400000000001</v>
      </c>
      <c r="L740" s="39">
        <v>504.23450000000003</v>
      </c>
      <c r="M740" s="39">
        <v>27.964400000000001</v>
      </c>
      <c r="N740" s="39">
        <v>30.802</v>
      </c>
      <c r="O740" s="39">
        <v>102.7898</v>
      </c>
      <c r="P740" s="39">
        <v>30.447399999999998</v>
      </c>
      <c r="Q740" s="39">
        <v>15.5892</v>
      </c>
      <c r="R740" s="39">
        <v>80.803399999999996</v>
      </c>
      <c r="S740" s="39">
        <v>40.554699999999997</v>
      </c>
      <c r="T740" s="39">
        <v>25.110900000000001</v>
      </c>
      <c r="U740" s="39">
        <v>14.5085</v>
      </c>
      <c r="V740" s="39">
        <v>38.353400000000001</v>
      </c>
      <c r="W740" s="39">
        <v>41.3782</v>
      </c>
      <c r="X740" s="39">
        <v>96.481800000000007</v>
      </c>
      <c r="Y740" s="39">
        <v>40.329500000000003</v>
      </c>
      <c r="Z740" s="39">
        <v>21.754100000000001</v>
      </c>
      <c r="AA740" s="39">
        <v>41.677100000000003</v>
      </c>
      <c r="AB740" s="39">
        <v>103.08410000000001</v>
      </c>
      <c r="AC740" s="39">
        <v>57.111600000000003</v>
      </c>
      <c r="AD740" s="39">
        <v>15.9329</v>
      </c>
      <c r="AE740" s="39">
        <v>35.6479</v>
      </c>
      <c r="AF740" s="39">
        <v>83.633499999999998</v>
      </c>
      <c r="AG740" s="39">
        <v>16.4801</v>
      </c>
      <c r="AH740" s="39">
        <v>140.11009999999999</v>
      </c>
      <c r="AI740" s="39">
        <v>15.1717</v>
      </c>
      <c r="AJ740" s="39">
        <v>7.1246999999999998</v>
      </c>
      <c r="AK740" s="39">
        <v>7.5271999999999997</v>
      </c>
      <c r="AL740" s="39">
        <v>15.316800000000001</v>
      </c>
      <c r="AM740" s="39">
        <v>235.9948</v>
      </c>
      <c r="AN740" s="39">
        <v>483.68979999999999</v>
      </c>
      <c r="AO740" s="39">
        <v>218.56530000000001</v>
      </c>
      <c r="AP740" s="39">
        <v>105.3163</v>
      </c>
      <c r="AQ740" s="39">
        <v>179.62540000000001</v>
      </c>
      <c r="AR740" s="39">
        <v>23.5045</v>
      </c>
      <c r="AS740" s="39">
        <v>60.865499999999997</v>
      </c>
      <c r="AT740" s="39">
        <v>19.0642</v>
      </c>
      <c r="AU740" s="39">
        <v>51.568300000000001</v>
      </c>
      <c r="AV740" s="39">
        <v>44.512900000000002</v>
      </c>
      <c r="AW740" s="39">
        <v>41.736800000000002</v>
      </c>
      <c r="AX740" s="39">
        <v>9.2790999999999997</v>
      </c>
      <c r="AY740" s="39">
        <v>63.0777</v>
      </c>
    </row>
    <row r="741" spans="1:51" x14ac:dyDescent="0.25">
      <c r="A741" s="43">
        <v>43476</v>
      </c>
      <c r="B741" s="39">
        <v>3609.5003000000002</v>
      </c>
      <c r="C741" s="39">
        <v>44.423499999999997</v>
      </c>
      <c r="D741" s="39">
        <v>25.997800000000002</v>
      </c>
      <c r="E741" s="39">
        <v>247.8143</v>
      </c>
      <c r="F741" s="39">
        <v>232.7869</v>
      </c>
      <c r="G741" s="39">
        <v>45.399099999999997</v>
      </c>
      <c r="H741" s="39">
        <v>79.144400000000005</v>
      </c>
      <c r="I741" s="39">
        <v>36.834600000000002</v>
      </c>
      <c r="J741" s="39">
        <v>44.074300000000001</v>
      </c>
      <c r="K741" s="39">
        <v>26.452500000000001</v>
      </c>
      <c r="L741" s="39">
        <v>503.41930000000002</v>
      </c>
      <c r="M741" s="39">
        <v>28.257200000000001</v>
      </c>
      <c r="N741" s="39">
        <v>31.290099999999999</v>
      </c>
      <c r="O741" s="39">
        <v>103.0758</v>
      </c>
      <c r="P741" s="39">
        <v>30.8306</v>
      </c>
      <c r="Q741" s="39">
        <v>15.6126</v>
      </c>
      <c r="R741" s="39">
        <v>83.341200000000001</v>
      </c>
      <c r="S741" s="39">
        <v>39.857199999999999</v>
      </c>
      <c r="T741" s="39">
        <v>25.233499999999999</v>
      </c>
      <c r="U741" s="39">
        <v>14.6557</v>
      </c>
      <c r="V741" s="39">
        <v>38.604100000000003</v>
      </c>
      <c r="W741" s="39">
        <v>41.034500000000001</v>
      </c>
      <c r="X741" s="39">
        <v>97.235100000000003</v>
      </c>
      <c r="Y741" s="39">
        <v>40.366599999999998</v>
      </c>
      <c r="Z741" s="39">
        <v>21.900099999999998</v>
      </c>
      <c r="AA741" s="39">
        <v>41.677100000000003</v>
      </c>
      <c r="AB741" s="39">
        <v>103.3347</v>
      </c>
      <c r="AC741" s="39">
        <v>57.864699999999999</v>
      </c>
      <c r="AD741" s="39">
        <v>15.970599999999999</v>
      </c>
      <c r="AE741" s="39">
        <v>35.892200000000003</v>
      </c>
      <c r="AF741" s="39">
        <v>83.633499999999998</v>
      </c>
      <c r="AG741" s="39">
        <v>16.8611</v>
      </c>
      <c r="AH741" s="39">
        <v>140.8424</v>
      </c>
      <c r="AI741" s="39">
        <v>15.308</v>
      </c>
      <c r="AJ741" s="39">
        <v>7.1402000000000001</v>
      </c>
      <c r="AK741" s="39">
        <v>7.6288999999999998</v>
      </c>
      <c r="AL741" s="39">
        <v>15.4613</v>
      </c>
      <c r="AM741" s="39">
        <v>235.79810000000001</v>
      </c>
      <c r="AN741" s="39">
        <v>486.07639999999998</v>
      </c>
      <c r="AO741" s="39">
        <v>221.46889999999999</v>
      </c>
      <c r="AP741" s="39">
        <v>105.75020000000001</v>
      </c>
      <c r="AQ741" s="39">
        <v>181.1079</v>
      </c>
      <c r="AR741" s="39">
        <v>23.586400000000001</v>
      </c>
      <c r="AS741" s="39">
        <v>60.511600000000001</v>
      </c>
      <c r="AT741" s="39">
        <v>19.2257</v>
      </c>
      <c r="AU741" s="39">
        <v>52.723399999999998</v>
      </c>
      <c r="AV741" s="39">
        <v>44.616399999999999</v>
      </c>
      <c r="AW741" s="39">
        <v>41.981299999999997</v>
      </c>
      <c r="AX741" s="39">
        <v>9.2790999999999997</v>
      </c>
      <c r="AY741" s="39">
        <v>63.755099999999999</v>
      </c>
    </row>
    <row r="742" spans="1:51" x14ac:dyDescent="0.25">
      <c r="A742" s="43">
        <v>43479</v>
      </c>
      <c r="B742" s="39">
        <v>3569.5533</v>
      </c>
      <c r="C742" s="39">
        <v>44.034500000000001</v>
      </c>
      <c r="D742" s="39">
        <v>25.8415</v>
      </c>
      <c r="E742" s="39">
        <v>249.17959999999999</v>
      </c>
      <c r="F742" s="39">
        <v>233.1302</v>
      </c>
      <c r="G742" s="39">
        <v>44.872999999999998</v>
      </c>
      <c r="H742" s="39">
        <v>79.504900000000006</v>
      </c>
      <c r="I742" s="39">
        <v>36.649500000000003</v>
      </c>
      <c r="J742" s="39">
        <v>44.761699999999998</v>
      </c>
      <c r="K742" s="39">
        <v>26.280799999999999</v>
      </c>
      <c r="L742" s="39">
        <v>498.52780000000001</v>
      </c>
      <c r="M742" s="39">
        <v>28.623200000000001</v>
      </c>
      <c r="N742" s="39">
        <v>31.507000000000001</v>
      </c>
      <c r="O742" s="39">
        <v>102.6469</v>
      </c>
      <c r="P742" s="39">
        <v>31.2835</v>
      </c>
      <c r="Q742" s="39">
        <v>15.986800000000001</v>
      </c>
      <c r="R742" s="39">
        <v>84.153300000000002</v>
      </c>
      <c r="S742" s="39">
        <v>39.458599999999997</v>
      </c>
      <c r="T742" s="39">
        <v>25.086400000000001</v>
      </c>
      <c r="U742" s="39">
        <v>14.739800000000001</v>
      </c>
      <c r="V742" s="39">
        <v>38.520499999999998</v>
      </c>
      <c r="W742" s="39">
        <v>41.3782</v>
      </c>
      <c r="X742" s="39">
        <v>96.983999999999995</v>
      </c>
      <c r="Y742" s="39">
        <v>39.921399999999998</v>
      </c>
      <c r="Z742" s="39">
        <v>21.681100000000001</v>
      </c>
      <c r="AA742" s="39">
        <v>40.451300000000003</v>
      </c>
      <c r="AB742" s="39">
        <v>103.5853</v>
      </c>
      <c r="AC742" s="39">
        <v>57.571899999999999</v>
      </c>
      <c r="AD742" s="39">
        <v>15.9894</v>
      </c>
      <c r="AE742" s="39">
        <v>35.729300000000002</v>
      </c>
      <c r="AF742" s="39">
        <v>85.547499999999999</v>
      </c>
      <c r="AG742" s="39">
        <v>16.6706</v>
      </c>
      <c r="AH742" s="39">
        <v>139.86600000000001</v>
      </c>
      <c r="AI742" s="39">
        <v>15.3307</v>
      </c>
      <c r="AJ742" s="39">
        <v>7.1246999999999998</v>
      </c>
      <c r="AK742" s="39">
        <v>7.5102000000000002</v>
      </c>
      <c r="AL742" s="39">
        <v>15.2879</v>
      </c>
      <c r="AM742" s="39">
        <v>231.4716</v>
      </c>
      <c r="AN742" s="39">
        <v>482.49650000000003</v>
      </c>
      <c r="AO742" s="39">
        <v>218.82929999999999</v>
      </c>
      <c r="AP742" s="39">
        <v>106.3289</v>
      </c>
      <c r="AQ742" s="39">
        <v>180.11959999999999</v>
      </c>
      <c r="AR742" s="39">
        <v>23.941299999999998</v>
      </c>
      <c r="AS742" s="39">
        <v>59.803899999999999</v>
      </c>
      <c r="AT742" s="39">
        <v>19.5488</v>
      </c>
      <c r="AU742" s="39">
        <v>52.228299999999997</v>
      </c>
      <c r="AV742" s="39">
        <v>44.823500000000003</v>
      </c>
      <c r="AW742" s="39">
        <v>42.225900000000003</v>
      </c>
      <c r="AX742" s="39">
        <v>9.2159999999999993</v>
      </c>
      <c r="AY742" s="39">
        <v>64.347800000000007</v>
      </c>
    </row>
    <row r="743" spans="1:51" x14ac:dyDescent="0.25">
      <c r="A743" s="43">
        <v>43480</v>
      </c>
      <c r="B743" s="39">
        <v>3589.5268000000001</v>
      </c>
      <c r="C743" s="39">
        <v>44.423499999999997</v>
      </c>
      <c r="D743" s="39">
        <v>26.206199999999999</v>
      </c>
      <c r="E743" s="39">
        <v>249.8623</v>
      </c>
      <c r="F743" s="39">
        <v>234.50360000000001</v>
      </c>
      <c r="G743" s="39">
        <v>45.522799999999997</v>
      </c>
      <c r="H743" s="39">
        <v>80.9923</v>
      </c>
      <c r="I743" s="39">
        <v>36.957999999999998</v>
      </c>
      <c r="J743" s="39">
        <v>45.004300000000001</v>
      </c>
      <c r="K743" s="39">
        <v>26.5899</v>
      </c>
      <c r="L743" s="39">
        <v>508.71839999999997</v>
      </c>
      <c r="M743" s="39">
        <v>28.623200000000001</v>
      </c>
      <c r="N743" s="39">
        <v>31.8324</v>
      </c>
      <c r="O743" s="39">
        <v>103.2187</v>
      </c>
      <c r="P743" s="39">
        <v>31.2835</v>
      </c>
      <c r="Q743" s="39">
        <v>16.092099999999999</v>
      </c>
      <c r="R743" s="39">
        <v>85.676000000000002</v>
      </c>
      <c r="S743" s="39">
        <v>39.857199999999999</v>
      </c>
      <c r="T743" s="39">
        <v>25.209</v>
      </c>
      <c r="U743" s="39">
        <v>15.202400000000001</v>
      </c>
      <c r="V743" s="39">
        <v>38.854700000000001</v>
      </c>
      <c r="W743" s="39">
        <v>42.0655</v>
      </c>
      <c r="X743" s="39">
        <v>99.620400000000004</v>
      </c>
      <c r="Y743" s="39">
        <v>40.626300000000001</v>
      </c>
      <c r="Z743" s="39">
        <v>21.681100000000001</v>
      </c>
      <c r="AA743" s="39">
        <v>41.53</v>
      </c>
      <c r="AB743" s="39">
        <v>103.75239999999999</v>
      </c>
      <c r="AC743" s="39">
        <v>58.450499999999998</v>
      </c>
      <c r="AD743" s="39">
        <v>16.2346</v>
      </c>
      <c r="AE743" s="39">
        <v>36.087600000000002</v>
      </c>
      <c r="AF743" s="39">
        <v>85.547499999999999</v>
      </c>
      <c r="AG743" s="39">
        <v>16.8611</v>
      </c>
      <c r="AH743" s="39">
        <v>141.3306</v>
      </c>
      <c r="AI743" s="39">
        <v>15.4216</v>
      </c>
      <c r="AJ743" s="39">
        <v>7.1558000000000002</v>
      </c>
      <c r="AK743" s="39">
        <v>7.5780000000000003</v>
      </c>
      <c r="AL743" s="39">
        <v>15.403499999999999</v>
      </c>
      <c r="AM743" s="39">
        <v>229.70160000000001</v>
      </c>
      <c r="AN743" s="39">
        <v>484.08760000000001</v>
      </c>
      <c r="AO743" s="39">
        <v>221.20500000000001</v>
      </c>
      <c r="AP743" s="39">
        <v>106.1842</v>
      </c>
      <c r="AQ743" s="39">
        <v>182.8374</v>
      </c>
      <c r="AR743" s="39">
        <v>23.995899999999999</v>
      </c>
      <c r="AS743" s="39">
        <v>60.688499999999998</v>
      </c>
      <c r="AT743" s="39">
        <v>19.495000000000001</v>
      </c>
      <c r="AU743" s="39">
        <v>53.053400000000003</v>
      </c>
      <c r="AV743" s="39">
        <v>45.651600000000002</v>
      </c>
      <c r="AW743" s="39">
        <v>42.144300000000001</v>
      </c>
      <c r="AX743" s="39">
        <v>9.2790999999999997</v>
      </c>
      <c r="AY743" s="39">
        <v>64.093800000000002</v>
      </c>
    </row>
    <row r="744" spans="1:51" x14ac:dyDescent="0.25">
      <c r="A744" s="43">
        <v>43481</v>
      </c>
      <c r="B744" s="39">
        <v>3626.6205</v>
      </c>
      <c r="C744" s="39">
        <v>44.345700000000001</v>
      </c>
      <c r="D744" s="39">
        <v>26.1541</v>
      </c>
      <c r="E744" s="39">
        <v>249.8623</v>
      </c>
      <c r="F744" s="39">
        <v>231.0701</v>
      </c>
      <c r="G744" s="39">
        <v>46.636899999999997</v>
      </c>
      <c r="H744" s="39">
        <v>81.217600000000004</v>
      </c>
      <c r="I744" s="39">
        <v>36.7729</v>
      </c>
      <c r="J744" s="39">
        <v>44.6</v>
      </c>
      <c r="K744" s="39">
        <v>27.792300000000001</v>
      </c>
      <c r="L744" s="39">
        <v>510.75659999999999</v>
      </c>
      <c r="M744" s="39">
        <v>28.8429</v>
      </c>
      <c r="N744" s="39">
        <v>31.995100000000001</v>
      </c>
      <c r="O744" s="39">
        <v>102.9328</v>
      </c>
      <c r="P744" s="39">
        <v>31.353100000000001</v>
      </c>
      <c r="Q744" s="39">
        <v>16.056999999999999</v>
      </c>
      <c r="R744" s="39">
        <v>84.660799999999995</v>
      </c>
      <c r="S744" s="39">
        <v>39.857199999999999</v>
      </c>
      <c r="T744" s="39">
        <v>25.209</v>
      </c>
      <c r="U744" s="39">
        <v>14.7818</v>
      </c>
      <c r="V744" s="39">
        <v>38.854700000000001</v>
      </c>
      <c r="W744" s="39">
        <v>40.759599999999999</v>
      </c>
      <c r="X744" s="39">
        <v>100.8759</v>
      </c>
      <c r="Y744" s="39">
        <v>42.407200000000003</v>
      </c>
      <c r="Z744" s="39">
        <v>21.6081</v>
      </c>
      <c r="AA744" s="39">
        <v>41.677100000000003</v>
      </c>
      <c r="AB744" s="39">
        <v>103.3347</v>
      </c>
      <c r="AC744" s="39">
        <v>63.387599999999999</v>
      </c>
      <c r="AD744" s="39">
        <v>16.0837</v>
      </c>
      <c r="AE744" s="39">
        <v>36.071300000000001</v>
      </c>
      <c r="AF744" s="39">
        <v>85.131399999999999</v>
      </c>
      <c r="AG744" s="39">
        <v>16.7897</v>
      </c>
      <c r="AH744" s="39">
        <v>141.3306</v>
      </c>
      <c r="AI744" s="39">
        <v>15.467000000000001</v>
      </c>
      <c r="AJ744" s="39">
        <v>7.0936000000000003</v>
      </c>
      <c r="AK744" s="39">
        <v>7.8493000000000004</v>
      </c>
      <c r="AL744" s="39">
        <v>15.5769</v>
      </c>
      <c r="AM744" s="39">
        <v>233.2415</v>
      </c>
      <c r="AN744" s="39">
        <v>476.92770000000002</v>
      </c>
      <c r="AO744" s="39">
        <v>223.93260000000001</v>
      </c>
      <c r="AP744" s="39">
        <v>105.89490000000001</v>
      </c>
      <c r="AQ744" s="39">
        <v>183.08449999999999</v>
      </c>
      <c r="AR744" s="39">
        <v>24.159700000000001</v>
      </c>
      <c r="AS744" s="39">
        <v>60.157699999999998</v>
      </c>
      <c r="AT744" s="39">
        <v>19.333400000000001</v>
      </c>
      <c r="AU744" s="39">
        <v>53.383499999999998</v>
      </c>
      <c r="AV744" s="39">
        <v>45.444600000000001</v>
      </c>
      <c r="AW744" s="39">
        <v>42.3889</v>
      </c>
      <c r="AX744" s="39">
        <v>9.2790999999999997</v>
      </c>
      <c r="AY744" s="39">
        <v>62.061700000000002</v>
      </c>
    </row>
    <row r="745" spans="1:51" x14ac:dyDescent="0.25">
      <c r="A745" s="43">
        <v>43482</v>
      </c>
      <c r="B745" s="39">
        <v>3562.4198999999999</v>
      </c>
      <c r="C745" s="39">
        <v>44.345700000000001</v>
      </c>
      <c r="D745" s="39">
        <v>25.997800000000002</v>
      </c>
      <c r="E745" s="39">
        <v>250.54499999999999</v>
      </c>
      <c r="F745" s="39">
        <v>231.4135</v>
      </c>
      <c r="G745" s="39">
        <v>45.801400000000001</v>
      </c>
      <c r="H745" s="39">
        <v>81.082400000000007</v>
      </c>
      <c r="I745" s="39">
        <v>35.662300000000002</v>
      </c>
      <c r="J745" s="39">
        <v>44.438299999999998</v>
      </c>
      <c r="K745" s="39">
        <v>26.796099999999999</v>
      </c>
      <c r="L745" s="39">
        <v>499.34300000000002</v>
      </c>
      <c r="M745" s="39">
        <v>28.9161</v>
      </c>
      <c r="N745" s="39">
        <v>31.561199999999999</v>
      </c>
      <c r="O745" s="39">
        <v>101.7891</v>
      </c>
      <c r="P745" s="39">
        <v>30.8306</v>
      </c>
      <c r="Q745" s="39">
        <v>16.2441</v>
      </c>
      <c r="R745" s="39">
        <v>84.863900000000001</v>
      </c>
      <c r="S745" s="39">
        <v>40.056399999999996</v>
      </c>
      <c r="T745" s="39">
        <v>25.012799999999999</v>
      </c>
      <c r="U745" s="39">
        <v>14.1721</v>
      </c>
      <c r="V745" s="39">
        <v>38.353400000000001</v>
      </c>
      <c r="W745" s="39">
        <v>40.690800000000003</v>
      </c>
      <c r="X745" s="39">
        <v>99.055499999999995</v>
      </c>
      <c r="Y745" s="39">
        <v>42.889499999999998</v>
      </c>
      <c r="Z745" s="39">
        <v>21.316099999999999</v>
      </c>
      <c r="AA745" s="39">
        <v>40.990699999999997</v>
      </c>
      <c r="AB745" s="39">
        <v>103.4182</v>
      </c>
      <c r="AC745" s="39">
        <v>64.015199999999993</v>
      </c>
      <c r="AD745" s="39">
        <v>16.008299999999998</v>
      </c>
      <c r="AE745" s="39">
        <v>35.8596</v>
      </c>
      <c r="AF745" s="39">
        <v>84.548900000000003</v>
      </c>
      <c r="AG745" s="39">
        <v>16.5991</v>
      </c>
      <c r="AH745" s="39">
        <v>140.59829999999999</v>
      </c>
      <c r="AI745" s="39">
        <v>15.376200000000001</v>
      </c>
      <c r="AJ745" s="39">
        <v>7.0312999999999999</v>
      </c>
      <c r="AK745" s="39">
        <v>7.7476000000000003</v>
      </c>
      <c r="AL745" s="39">
        <v>15.4902</v>
      </c>
      <c r="AM745" s="39">
        <v>231.4716</v>
      </c>
      <c r="AN745" s="39">
        <v>482.89429999999999</v>
      </c>
      <c r="AO745" s="39">
        <v>220.2371</v>
      </c>
      <c r="AP745" s="39">
        <v>105.75020000000001</v>
      </c>
      <c r="AQ745" s="39">
        <v>182.3433</v>
      </c>
      <c r="AR745" s="39">
        <v>24.569199999999999</v>
      </c>
      <c r="AS745" s="39">
        <v>59.626899999999999</v>
      </c>
      <c r="AT745" s="39">
        <v>19.333400000000001</v>
      </c>
      <c r="AU745" s="39">
        <v>53.301000000000002</v>
      </c>
      <c r="AV745" s="39">
        <v>44.72</v>
      </c>
      <c r="AW745" s="39">
        <v>42.633400000000002</v>
      </c>
      <c r="AX745" s="39">
        <v>9.2159999999999993</v>
      </c>
      <c r="AY745" s="39">
        <v>61.553699999999999</v>
      </c>
    </row>
    <row r="746" spans="1:51" x14ac:dyDescent="0.25">
      <c r="A746" s="43">
        <v>43483</v>
      </c>
      <c r="B746" s="39">
        <v>3675.1275999999998</v>
      </c>
      <c r="C746" s="39">
        <v>44.501300000000001</v>
      </c>
      <c r="D746" s="39">
        <v>26.206199999999999</v>
      </c>
      <c r="E746" s="39">
        <v>252.59309999999999</v>
      </c>
      <c r="F746" s="39">
        <v>234.50360000000001</v>
      </c>
      <c r="G746" s="39">
        <v>46.048900000000003</v>
      </c>
      <c r="H746" s="39">
        <v>81.3078</v>
      </c>
      <c r="I746" s="39">
        <v>36.155900000000003</v>
      </c>
      <c r="J746" s="39">
        <v>45.651299999999999</v>
      </c>
      <c r="K746" s="39">
        <v>26.5212</v>
      </c>
      <c r="L746" s="39">
        <v>499.34300000000002</v>
      </c>
      <c r="M746" s="39">
        <v>29.1357</v>
      </c>
      <c r="N746" s="39">
        <v>31.7239</v>
      </c>
      <c r="O746" s="39">
        <v>101.50320000000001</v>
      </c>
      <c r="P746" s="39">
        <v>31.701499999999999</v>
      </c>
      <c r="Q746" s="39">
        <v>16.9575</v>
      </c>
      <c r="R746" s="39">
        <v>85.574399999999997</v>
      </c>
      <c r="S746" s="39">
        <v>40.654299999999999</v>
      </c>
      <c r="T746" s="39">
        <v>25.4788</v>
      </c>
      <c r="U746" s="39">
        <v>14.0459</v>
      </c>
      <c r="V746" s="39">
        <v>38.604100000000003</v>
      </c>
      <c r="W746" s="39">
        <v>40.415900000000001</v>
      </c>
      <c r="X746" s="39">
        <v>102.9474</v>
      </c>
      <c r="Y746" s="39">
        <v>42.444299999999998</v>
      </c>
      <c r="Z746" s="39">
        <v>21.6081</v>
      </c>
      <c r="AA746" s="39">
        <v>41.726100000000002</v>
      </c>
      <c r="AB746" s="39">
        <v>105.5902</v>
      </c>
      <c r="AC746" s="39">
        <v>64.475499999999997</v>
      </c>
      <c r="AD746" s="39">
        <v>16.064900000000002</v>
      </c>
      <c r="AE746" s="39">
        <v>35.973599999999998</v>
      </c>
      <c r="AF746" s="39">
        <v>89.042699999999996</v>
      </c>
      <c r="AG746" s="39">
        <v>16.7897</v>
      </c>
      <c r="AH746" s="39">
        <v>142.30699999999999</v>
      </c>
      <c r="AI746" s="39">
        <v>15.7395</v>
      </c>
      <c r="AJ746" s="39">
        <v>7.0468999999999999</v>
      </c>
      <c r="AK746" s="39">
        <v>7.9509999999999996</v>
      </c>
      <c r="AL746" s="39">
        <v>15.6058</v>
      </c>
      <c r="AM746" s="39">
        <v>237.37139999999999</v>
      </c>
      <c r="AN746" s="39">
        <v>485.28089999999997</v>
      </c>
      <c r="AO746" s="39">
        <v>223.40469999999999</v>
      </c>
      <c r="AP746" s="39">
        <v>107.0522</v>
      </c>
      <c r="AQ746" s="39">
        <v>183.82570000000001</v>
      </c>
      <c r="AR746" s="39">
        <v>24.896799999999999</v>
      </c>
      <c r="AS746" s="39">
        <v>59.273099999999999</v>
      </c>
      <c r="AT746" s="39">
        <v>19.925799999999999</v>
      </c>
      <c r="AU746" s="39">
        <v>53.466000000000001</v>
      </c>
      <c r="AV746" s="39">
        <v>45.030500000000004</v>
      </c>
      <c r="AW746" s="39">
        <v>43.040999999999997</v>
      </c>
      <c r="AX746" s="39">
        <v>9.2790999999999997</v>
      </c>
      <c r="AY746" s="39">
        <v>61.553699999999999</v>
      </c>
    </row>
    <row r="747" spans="1:51" x14ac:dyDescent="0.25">
      <c r="A747" s="43">
        <v>43486</v>
      </c>
      <c r="B747" s="39">
        <v>3659.4340999999999</v>
      </c>
      <c r="C747" s="39">
        <v>43.878900000000002</v>
      </c>
      <c r="D747" s="39">
        <v>26.206199999999999</v>
      </c>
      <c r="E747" s="39">
        <v>251.91040000000001</v>
      </c>
      <c r="F747" s="39">
        <v>234.84690000000001</v>
      </c>
      <c r="G747" s="39">
        <v>44.9039</v>
      </c>
      <c r="H747" s="39">
        <v>82.840199999999996</v>
      </c>
      <c r="I747" s="39">
        <v>36.402700000000003</v>
      </c>
      <c r="J747" s="39">
        <v>45.813000000000002</v>
      </c>
      <c r="K747" s="39">
        <v>27.173999999999999</v>
      </c>
      <c r="L747" s="39">
        <v>499.34300000000002</v>
      </c>
      <c r="M747" s="39">
        <v>29.0625</v>
      </c>
      <c r="N747" s="39">
        <v>31.669699999999999</v>
      </c>
      <c r="O747" s="39">
        <v>99.6447</v>
      </c>
      <c r="P747" s="39">
        <v>31.875699999999998</v>
      </c>
      <c r="Q747" s="39">
        <v>17.1096</v>
      </c>
      <c r="R747" s="39">
        <v>84.762299999999996</v>
      </c>
      <c r="S747" s="39">
        <v>41.750399999999999</v>
      </c>
      <c r="T747" s="39">
        <v>25.552299999999999</v>
      </c>
      <c r="U747" s="39">
        <v>14.109</v>
      </c>
      <c r="V747" s="39">
        <v>38.7712</v>
      </c>
      <c r="W747" s="39">
        <v>40.622100000000003</v>
      </c>
      <c r="X747" s="39">
        <v>102.1313</v>
      </c>
      <c r="Y747" s="39">
        <v>42.295900000000003</v>
      </c>
      <c r="Z747" s="39">
        <v>21.754100000000001</v>
      </c>
      <c r="AA747" s="39">
        <v>42.2164</v>
      </c>
      <c r="AB747" s="39">
        <v>106.5926</v>
      </c>
      <c r="AC747" s="39">
        <v>65.144900000000007</v>
      </c>
      <c r="AD747" s="39">
        <v>16.121400000000001</v>
      </c>
      <c r="AE747" s="39">
        <v>36.0062</v>
      </c>
      <c r="AF747" s="39">
        <v>90.790199999999999</v>
      </c>
      <c r="AG747" s="39">
        <v>16.694400000000002</v>
      </c>
      <c r="AH747" s="39">
        <v>142.06290000000001</v>
      </c>
      <c r="AI747" s="39">
        <v>16.057500000000001</v>
      </c>
      <c r="AJ747" s="39">
        <v>7.0625</v>
      </c>
      <c r="AK747" s="39">
        <v>7.8662000000000001</v>
      </c>
      <c r="AL747" s="39">
        <v>15.837</v>
      </c>
      <c r="AM747" s="39">
        <v>236.78139999999999</v>
      </c>
      <c r="AN747" s="39">
        <v>484.88310000000001</v>
      </c>
      <c r="AO747" s="39">
        <v>229.91589999999999</v>
      </c>
      <c r="AP747" s="39">
        <v>108.64360000000001</v>
      </c>
      <c r="AQ747" s="39">
        <v>183.82570000000001</v>
      </c>
      <c r="AR747" s="39">
        <v>25.033300000000001</v>
      </c>
      <c r="AS747" s="39">
        <v>59.0961</v>
      </c>
      <c r="AT747" s="39">
        <v>19.818100000000001</v>
      </c>
      <c r="AU747" s="39">
        <v>53.218400000000003</v>
      </c>
      <c r="AV747" s="39">
        <v>45.134</v>
      </c>
      <c r="AW747" s="39">
        <v>43.122500000000002</v>
      </c>
      <c r="AX747" s="39">
        <v>9.2790999999999997</v>
      </c>
      <c r="AY747" s="39">
        <v>61.299700000000001</v>
      </c>
    </row>
    <row r="748" spans="1:51" x14ac:dyDescent="0.25">
      <c r="A748" s="43">
        <v>43487</v>
      </c>
      <c r="B748" s="39">
        <v>3623.7671</v>
      </c>
      <c r="C748" s="39">
        <v>43.801099999999998</v>
      </c>
      <c r="D748" s="39">
        <v>26.049900000000001</v>
      </c>
      <c r="E748" s="39">
        <v>252.59309999999999</v>
      </c>
      <c r="F748" s="39">
        <v>231.7568</v>
      </c>
      <c r="G748" s="39">
        <v>44.532499999999999</v>
      </c>
      <c r="H748" s="39">
        <v>81.578199999999995</v>
      </c>
      <c r="I748" s="39">
        <v>36.7729</v>
      </c>
      <c r="J748" s="39">
        <v>45.004300000000001</v>
      </c>
      <c r="K748" s="39">
        <v>26.796099999999999</v>
      </c>
      <c r="L748" s="39">
        <v>499.34300000000002</v>
      </c>
      <c r="M748" s="39">
        <v>28.403600000000001</v>
      </c>
      <c r="N748" s="39">
        <v>31.8324</v>
      </c>
      <c r="O748" s="39">
        <v>98.072100000000006</v>
      </c>
      <c r="P748" s="39">
        <v>31.701499999999999</v>
      </c>
      <c r="Q748" s="39">
        <v>16.513100000000001</v>
      </c>
      <c r="R748" s="39">
        <v>83.950299999999999</v>
      </c>
      <c r="S748" s="39">
        <v>40.953200000000002</v>
      </c>
      <c r="T748" s="39">
        <v>25.012799999999999</v>
      </c>
      <c r="U748" s="39">
        <v>13.7515</v>
      </c>
      <c r="V748" s="39">
        <v>38.269799999999996</v>
      </c>
      <c r="W748" s="39">
        <v>40.553400000000003</v>
      </c>
      <c r="X748" s="39">
        <v>102.3824</v>
      </c>
      <c r="Y748" s="39">
        <v>41.924900000000001</v>
      </c>
      <c r="Z748" s="39">
        <v>21.681100000000001</v>
      </c>
      <c r="AA748" s="39">
        <v>42.902900000000002</v>
      </c>
      <c r="AB748" s="39">
        <v>106.5091</v>
      </c>
      <c r="AC748" s="39">
        <v>64.266300000000001</v>
      </c>
      <c r="AD748" s="39">
        <v>16.0837</v>
      </c>
      <c r="AE748" s="39">
        <v>35.631599999999999</v>
      </c>
      <c r="AF748" s="39">
        <v>89.125900000000001</v>
      </c>
      <c r="AG748" s="39">
        <v>16.646799999999999</v>
      </c>
      <c r="AH748" s="39">
        <v>141.81880000000001</v>
      </c>
      <c r="AI748" s="39">
        <v>15.785</v>
      </c>
      <c r="AJ748" s="39">
        <v>7.0468999999999999</v>
      </c>
      <c r="AK748" s="39">
        <v>7.6627999999999998</v>
      </c>
      <c r="AL748" s="39">
        <v>15.548</v>
      </c>
      <c r="AM748" s="39">
        <v>236.97810000000001</v>
      </c>
      <c r="AN748" s="39">
        <v>469.76780000000002</v>
      </c>
      <c r="AO748" s="39">
        <v>223.58070000000001</v>
      </c>
      <c r="AP748" s="39">
        <v>108.06489999999999</v>
      </c>
      <c r="AQ748" s="39">
        <v>183.33160000000001</v>
      </c>
      <c r="AR748" s="39">
        <v>24.432700000000001</v>
      </c>
      <c r="AS748" s="39">
        <v>58.919199999999996</v>
      </c>
      <c r="AT748" s="39">
        <v>19.279599999999999</v>
      </c>
      <c r="AU748" s="39">
        <v>52.558399999999999</v>
      </c>
      <c r="AV748" s="39">
        <v>45.030500000000004</v>
      </c>
      <c r="AW748" s="39">
        <v>42.225900000000003</v>
      </c>
      <c r="AX748" s="39">
        <v>9.1107999999999993</v>
      </c>
      <c r="AY748" s="39">
        <v>60.368400000000001</v>
      </c>
    </row>
    <row r="749" spans="1:51" x14ac:dyDescent="0.25">
      <c r="A749" s="43">
        <v>43488</v>
      </c>
      <c r="B749" s="39">
        <v>3610.9270000000001</v>
      </c>
      <c r="C749" s="39">
        <v>43.956699999999998</v>
      </c>
      <c r="D749" s="39">
        <v>25.997800000000002</v>
      </c>
      <c r="E749" s="39">
        <v>251.2277</v>
      </c>
      <c r="F749" s="39">
        <v>232.4435</v>
      </c>
      <c r="G749" s="39">
        <v>46.420299999999997</v>
      </c>
      <c r="H749" s="39">
        <v>81.848600000000005</v>
      </c>
      <c r="I749" s="39">
        <v>36.217599999999997</v>
      </c>
      <c r="J749" s="39">
        <v>45.247</v>
      </c>
      <c r="K749" s="39">
        <v>26.796099999999999</v>
      </c>
      <c r="L749" s="39">
        <v>499.34300000000002</v>
      </c>
      <c r="M749" s="39">
        <v>28.110800000000001</v>
      </c>
      <c r="N749" s="39">
        <v>31.3443</v>
      </c>
      <c r="O749" s="39">
        <v>96.785399999999996</v>
      </c>
      <c r="P749" s="39">
        <v>32.258899999999997</v>
      </c>
      <c r="Q749" s="39">
        <v>16.454599999999999</v>
      </c>
      <c r="R749" s="39">
        <v>83.747200000000007</v>
      </c>
      <c r="S749" s="39">
        <v>40.554699999999997</v>
      </c>
      <c r="T749" s="39">
        <v>25.1845</v>
      </c>
      <c r="U749" s="39">
        <v>13.7095</v>
      </c>
      <c r="V749" s="39">
        <v>37.601399999999998</v>
      </c>
      <c r="W749" s="39">
        <v>42.0655</v>
      </c>
      <c r="X749" s="39">
        <v>103.324</v>
      </c>
      <c r="Y749" s="39">
        <v>42.518500000000003</v>
      </c>
      <c r="Z749" s="39">
        <v>21.827100000000002</v>
      </c>
      <c r="AA749" s="39">
        <v>42.167400000000001</v>
      </c>
      <c r="AB749" s="39">
        <v>104.5877</v>
      </c>
      <c r="AC749" s="39">
        <v>63.555</v>
      </c>
      <c r="AD749" s="39">
        <v>15.951700000000001</v>
      </c>
      <c r="AE749" s="39">
        <v>35.9084</v>
      </c>
      <c r="AF749" s="39">
        <v>89.542000000000002</v>
      </c>
      <c r="AG749" s="39">
        <v>16.4086</v>
      </c>
      <c r="AH749" s="39">
        <v>142.06290000000001</v>
      </c>
      <c r="AI749" s="39">
        <v>15.625999999999999</v>
      </c>
      <c r="AJ749" s="39">
        <v>6.9847000000000001</v>
      </c>
      <c r="AK749" s="39">
        <v>7.6966999999999999</v>
      </c>
      <c r="AL749" s="39">
        <v>15.548</v>
      </c>
      <c r="AM749" s="39">
        <v>234.22479999999999</v>
      </c>
      <c r="AN749" s="39">
        <v>468.5745</v>
      </c>
      <c r="AO749" s="39">
        <v>222.61279999999999</v>
      </c>
      <c r="AP749" s="39">
        <v>106.6182</v>
      </c>
      <c r="AQ749" s="39">
        <v>181.602</v>
      </c>
      <c r="AR749" s="39">
        <v>24.187000000000001</v>
      </c>
      <c r="AS749" s="39">
        <v>58.211500000000001</v>
      </c>
      <c r="AT749" s="39">
        <v>19.2257</v>
      </c>
      <c r="AU749" s="39">
        <v>52.723399999999998</v>
      </c>
      <c r="AV749" s="39">
        <v>45.134</v>
      </c>
      <c r="AW749" s="39">
        <v>42.144300000000001</v>
      </c>
      <c r="AX749" s="39">
        <v>9.1529000000000007</v>
      </c>
      <c r="AY749" s="39">
        <v>60.453000000000003</v>
      </c>
    </row>
    <row r="750" spans="1:51" x14ac:dyDescent="0.25">
      <c r="A750" s="43">
        <v>43489</v>
      </c>
      <c r="B750" s="39">
        <v>3625.1938</v>
      </c>
      <c r="C750" s="39">
        <v>44.345700000000001</v>
      </c>
      <c r="D750" s="39">
        <v>25.893599999999999</v>
      </c>
      <c r="E750" s="39">
        <v>253.95840000000001</v>
      </c>
      <c r="F750" s="39">
        <v>233.1302</v>
      </c>
      <c r="G750" s="39">
        <v>46.327500000000001</v>
      </c>
      <c r="H750" s="39">
        <v>82.524699999999996</v>
      </c>
      <c r="I750" s="39">
        <v>34.304900000000004</v>
      </c>
      <c r="J750" s="39">
        <v>44.761699999999998</v>
      </c>
      <c r="K750" s="39">
        <v>27.5519</v>
      </c>
      <c r="L750" s="39">
        <v>499.34300000000002</v>
      </c>
      <c r="M750" s="39">
        <v>28.110800000000001</v>
      </c>
      <c r="N750" s="39">
        <v>30.964700000000001</v>
      </c>
      <c r="O750" s="39">
        <v>96.642499999999998</v>
      </c>
      <c r="P750" s="39">
        <v>32.049900000000001</v>
      </c>
      <c r="Q750" s="39">
        <v>16.326000000000001</v>
      </c>
      <c r="R750" s="39">
        <v>84.254800000000003</v>
      </c>
      <c r="S750" s="39">
        <v>41.252200000000002</v>
      </c>
      <c r="T750" s="39">
        <v>25.1355</v>
      </c>
      <c r="U750" s="39">
        <v>13.8146</v>
      </c>
      <c r="V750" s="39">
        <v>37.517800000000001</v>
      </c>
      <c r="W750" s="39">
        <v>46.258299999999998</v>
      </c>
      <c r="X750" s="39">
        <v>104.1401</v>
      </c>
      <c r="Y750" s="39">
        <v>42.852400000000003</v>
      </c>
      <c r="Z750" s="39">
        <v>22.1921</v>
      </c>
      <c r="AA750" s="39">
        <v>42.069400000000002</v>
      </c>
      <c r="AB750" s="39">
        <v>105.0889</v>
      </c>
      <c r="AC750" s="39">
        <v>63.304000000000002</v>
      </c>
      <c r="AD750" s="39">
        <v>15.914</v>
      </c>
      <c r="AE750" s="39">
        <v>35.810699999999997</v>
      </c>
      <c r="AF750" s="39">
        <v>87.544700000000006</v>
      </c>
      <c r="AG750" s="39">
        <v>16.622900000000001</v>
      </c>
      <c r="AH750" s="39">
        <v>142.30699999999999</v>
      </c>
      <c r="AI750" s="39">
        <v>15.603300000000001</v>
      </c>
      <c r="AJ750" s="39">
        <v>6.9379999999999997</v>
      </c>
      <c r="AK750" s="39">
        <v>7.6458000000000004</v>
      </c>
      <c r="AL750" s="39">
        <v>15.692500000000001</v>
      </c>
      <c r="AM750" s="39">
        <v>234.81479999999999</v>
      </c>
      <c r="AN750" s="39">
        <v>470.16559999999998</v>
      </c>
      <c r="AO750" s="39">
        <v>226.13239999999999</v>
      </c>
      <c r="AP750" s="39">
        <v>106.3289</v>
      </c>
      <c r="AQ750" s="39">
        <v>183.08449999999999</v>
      </c>
      <c r="AR750" s="39">
        <v>24.1051</v>
      </c>
      <c r="AS750" s="39">
        <v>58.7423</v>
      </c>
      <c r="AT750" s="39">
        <v>19.117999999999999</v>
      </c>
      <c r="AU750" s="39">
        <v>52.640900000000002</v>
      </c>
      <c r="AV750" s="39">
        <v>45.444600000000001</v>
      </c>
      <c r="AW750" s="39">
        <v>42.062800000000003</v>
      </c>
      <c r="AX750" s="39">
        <v>9.1949000000000005</v>
      </c>
      <c r="AY750" s="39">
        <v>59.945</v>
      </c>
    </row>
    <row r="751" spans="1:51" x14ac:dyDescent="0.25">
      <c r="A751" s="43">
        <v>43490</v>
      </c>
      <c r="B751" s="39">
        <v>3723.6347000000001</v>
      </c>
      <c r="C751" s="39">
        <v>44.345700000000001</v>
      </c>
      <c r="D751" s="39">
        <v>25.476800000000001</v>
      </c>
      <c r="E751" s="39">
        <v>255.32380000000001</v>
      </c>
      <c r="F751" s="39">
        <v>235.19030000000001</v>
      </c>
      <c r="G751" s="39">
        <v>46.8536</v>
      </c>
      <c r="H751" s="39">
        <v>83.741600000000005</v>
      </c>
      <c r="I751" s="39">
        <v>34.366599999999998</v>
      </c>
      <c r="J751" s="39">
        <v>44.6404</v>
      </c>
      <c r="K751" s="39">
        <v>27.4832</v>
      </c>
      <c r="L751" s="39">
        <v>499.34300000000002</v>
      </c>
      <c r="M751" s="39">
        <v>28.037600000000001</v>
      </c>
      <c r="N751" s="39">
        <v>31.3443</v>
      </c>
      <c r="O751" s="39">
        <v>97.071299999999994</v>
      </c>
      <c r="P751" s="39">
        <v>32.119599999999998</v>
      </c>
      <c r="Q751" s="39">
        <v>16.5365</v>
      </c>
      <c r="R751" s="39">
        <v>86.081999999999994</v>
      </c>
      <c r="S751" s="39">
        <v>40.554699999999997</v>
      </c>
      <c r="T751" s="39">
        <v>25.1355</v>
      </c>
      <c r="U751" s="39">
        <v>13.772500000000001</v>
      </c>
      <c r="V751" s="39">
        <v>37.684899999999999</v>
      </c>
      <c r="W751" s="39">
        <v>45.364800000000002</v>
      </c>
      <c r="X751" s="39">
        <v>107.6554</v>
      </c>
      <c r="Y751" s="39">
        <v>43.408900000000003</v>
      </c>
      <c r="Z751" s="39">
        <v>21.681100000000001</v>
      </c>
      <c r="AA751" s="39">
        <v>43.736400000000003</v>
      </c>
      <c r="AB751" s="39">
        <v>105.00539999999999</v>
      </c>
      <c r="AC751" s="39">
        <v>62.634500000000003</v>
      </c>
      <c r="AD751" s="39">
        <v>15.593500000000001</v>
      </c>
      <c r="AE751" s="39">
        <v>35.615299999999998</v>
      </c>
      <c r="AF751" s="39">
        <v>86.462900000000005</v>
      </c>
      <c r="AG751" s="39">
        <v>16.5991</v>
      </c>
      <c r="AH751" s="39">
        <v>144.01560000000001</v>
      </c>
      <c r="AI751" s="39">
        <v>15.785</v>
      </c>
      <c r="AJ751" s="39">
        <v>6.8913000000000002</v>
      </c>
      <c r="AK751" s="39">
        <v>7.3407</v>
      </c>
      <c r="AL751" s="39">
        <v>15.8081</v>
      </c>
      <c r="AM751" s="39">
        <v>241.8947</v>
      </c>
      <c r="AN751" s="39">
        <v>472.15449999999998</v>
      </c>
      <c r="AO751" s="39">
        <v>230.79580000000001</v>
      </c>
      <c r="AP751" s="39">
        <v>106.3289</v>
      </c>
      <c r="AQ751" s="39">
        <v>182.59030000000001</v>
      </c>
      <c r="AR751" s="39">
        <v>24.0778</v>
      </c>
      <c r="AS751" s="39">
        <v>59.273099999999999</v>
      </c>
      <c r="AT751" s="39">
        <v>19.171900000000001</v>
      </c>
      <c r="AU751" s="39">
        <v>53.301000000000002</v>
      </c>
      <c r="AV751" s="39">
        <v>45.444600000000001</v>
      </c>
      <c r="AW751" s="39">
        <v>41.899799999999999</v>
      </c>
      <c r="AX751" s="39">
        <v>9.1529000000000007</v>
      </c>
      <c r="AY751" s="39">
        <v>60.029699999999998</v>
      </c>
    </row>
    <row r="752" spans="1:51" x14ac:dyDescent="0.25">
      <c r="A752" s="43">
        <v>43493</v>
      </c>
      <c r="B752" s="39">
        <v>3717.9279999999999</v>
      </c>
      <c r="C752" s="39">
        <v>43.801099999999998</v>
      </c>
      <c r="D752" s="39">
        <v>25.581</v>
      </c>
      <c r="E752" s="39">
        <v>251.91040000000001</v>
      </c>
      <c r="F752" s="39">
        <v>235.53360000000001</v>
      </c>
      <c r="G752" s="39">
        <v>46.636899999999997</v>
      </c>
      <c r="H752" s="39">
        <v>84.012</v>
      </c>
      <c r="I752" s="39">
        <v>35.106999999999999</v>
      </c>
      <c r="J752" s="39">
        <v>44.721299999999999</v>
      </c>
      <c r="K752" s="39">
        <v>27.4832</v>
      </c>
      <c r="L752" s="39">
        <v>492.00569999999999</v>
      </c>
      <c r="M752" s="39">
        <v>27.598400000000002</v>
      </c>
      <c r="N752" s="39">
        <v>31.018999999999998</v>
      </c>
      <c r="O752" s="39">
        <v>97.500200000000007</v>
      </c>
      <c r="P752" s="39">
        <v>32.676900000000003</v>
      </c>
      <c r="Q752" s="39">
        <v>16.349399999999999</v>
      </c>
      <c r="R752" s="39">
        <v>88.213700000000003</v>
      </c>
      <c r="S752" s="39">
        <v>40.355400000000003</v>
      </c>
      <c r="T752" s="39">
        <v>25.405200000000001</v>
      </c>
      <c r="U752" s="39">
        <v>13.2889</v>
      </c>
      <c r="V752" s="39">
        <v>37.851999999999997</v>
      </c>
      <c r="W752" s="39">
        <v>47.770499999999998</v>
      </c>
      <c r="X752" s="39">
        <v>109.09910000000001</v>
      </c>
      <c r="Y752" s="39">
        <v>43.779899999999998</v>
      </c>
      <c r="Z752" s="39">
        <v>21.5351</v>
      </c>
      <c r="AA752" s="39">
        <v>44.373899999999999</v>
      </c>
      <c r="AB752" s="39">
        <v>104.6713</v>
      </c>
      <c r="AC752" s="39">
        <v>61.630299999999998</v>
      </c>
      <c r="AD752" s="39">
        <v>15.2729</v>
      </c>
      <c r="AE752" s="39">
        <v>35.338500000000003</v>
      </c>
      <c r="AF752" s="39">
        <v>85.214600000000004</v>
      </c>
      <c r="AG752" s="39">
        <v>16.6706</v>
      </c>
      <c r="AH752" s="39">
        <v>143.5274</v>
      </c>
      <c r="AI752" s="39">
        <v>15.5579</v>
      </c>
      <c r="AJ752" s="39">
        <v>6.9379999999999997</v>
      </c>
      <c r="AK752" s="39">
        <v>7.4593999999999996</v>
      </c>
      <c r="AL752" s="39">
        <v>16.039300000000001</v>
      </c>
      <c r="AM752" s="39">
        <v>240.71469999999999</v>
      </c>
      <c r="AN752" s="39">
        <v>470.96109999999999</v>
      </c>
      <c r="AO752" s="39">
        <v>229.56399999999999</v>
      </c>
      <c r="AP752" s="39">
        <v>106.3289</v>
      </c>
      <c r="AQ752" s="39">
        <v>182.59030000000001</v>
      </c>
      <c r="AR752" s="39">
        <v>24.4054</v>
      </c>
      <c r="AS752" s="39">
        <v>58.211500000000001</v>
      </c>
      <c r="AT752" s="39">
        <v>19.171900000000001</v>
      </c>
      <c r="AU752" s="39">
        <v>53.631</v>
      </c>
      <c r="AV752" s="39">
        <v>45.755200000000002</v>
      </c>
      <c r="AW752" s="39">
        <v>41.818300000000001</v>
      </c>
      <c r="AX752" s="39">
        <v>9.1738999999999997</v>
      </c>
      <c r="AY752" s="39">
        <v>60.368400000000001</v>
      </c>
    </row>
    <row r="753" spans="1:51" x14ac:dyDescent="0.25">
      <c r="A753" s="43">
        <v>43494</v>
      </c>
      <c r="B753" s="39">
        <v>3834.9158000000002</v>
      </c>
      <c r="C753" s="39">
        <v>43.489899999999999</v>
      </c>
      <c r="D753" s="39">
        <v>25.007899999999999</v>
      </c>
      <c r="E753" s="39">
        <v>254.64109999999999</v>
      </c>
      <c r="F753" s="39">
        <v>243.43049999999999</v>
      </c>
      <c r="G753" s="39">
        <v>46.822600000000001</v>
      </c>
      <c r="H753" s="39">
        <v>84.958500000000001</v>
      </c>
      <c r="I753" s="39">
        <v>34.798499999999997</v>
      </c>
      <c r="J753" s="39">
        <v>45.206499999999998</v>
      </c>
      <c r="K753" s="39">
        <v>27.517499999999998</v>
      </c>
      <c r="L753" s="39">
        <v>502.60399999999998</v>
      </c>
      <c r="M753" s="39">
        <v>27.232299999999999</v>
      </c>
      <c r="N753" s="39">
        <v>33.730400000000003</v>
      </c>
      <c r="O753" s="39">
        <v>98.358000000000004</v>
      </c>
      <c r="P753" s="39">
        <v>32.328600000000002</v>
      </c>
      <c r="Q753" s="39">
        <v>16.723600000000001</v>
      </c>
      <c r="R753" s="39">
        <v>91.665099999999995</v>
      </c>
      <c r="S753" s="39">
        <v>40.753900000000002</v>
      </c>
      <c r="T753" s="39">
        <v>25.969200000000001</v>
      </c>
      <c r="U753" s="39">
        <v>13.0997</v>
      </c>
      <c r="V753" s="39">
        <v>37.601399999999998</v>
      </c>
      <c r="W753" s="39">
        <v>44.814900000000002</v>
      </c>
      <c r="X753" s="39">
        <v>109.1619</v>
      </c>
      <c r="Y753" s="39">
        <v>43.223399999999998</v>
      </c>
      <c r="Z753" s="39">
        <v>21.243099999999998</v>
      </c>
      <c r="AA753" s="39">
        <v>44.177700000000002</v>
      </c>
      <c r="AB753" s="39">
        <v>104.7548</v>
      </c>
      <c r="AC753" s="39">
        <v>60.040399999999998</v>
      </c>
      <c r="AD753" s="39">
        <v>15.1409</v>
      </c>
      <c r="AE753" s="39">
        <v>34.687100000000001</v>
      </c>
      <c r="AF753" s="39">
        <v>87.877600000000001</v>
      </c>
      <c r="AG753" s="39">
        <v>16.551500000000001</v>
      </c>
      <c r="AH753" s="39">
        <v>144.74789999999999</v>
      </c>
      <c r="AI753" s="39">
        <v>15.830399999999999</v>
      </c>
      <c r="AJ753" s="39">
        <v>6.9691000000000001</v>
      </c>
      <c r="AK753" s="39">
        <v>7.4932999999999996</v>
      </c>
      <c r="AL753" s="39">
        <v>16.212700000000002</v>
      </c>
      <c r="AM753" s="39">
        <v>247.59790000000001</v>
      </c>
      <c r="AN753" s="39">
        <v>465.39229999999998</v>
      </c>
      <c r="AO753" s="39">
        <v>230.35589999999999</v>
      </c>
      <c r="AP753" s="39">
        <v>108.06489999999999</v>
      </c>
      <c r="AQ753" s="39">
        <v>182.3433</v>
      </c>
      <c r="AR753" s="39">
        <v>24.159700000000001</v>
      </c>
      <c r="AS753" s="39">
        <v>58.034500000000001</v>
      </c>
      <c r="AT753" s="39">
        <v>19.441099999999999</v>
      </c>
      <c r="AU753" s="39">
        <v>54.2911</v>
      </c>
      <c r="AV753" s="39">
        <v>46.2727</v>
      </c>
      <c r="AW753" s="39">
        <v>41.492199999999997</v>
      </c>
      <c r="AX753" s="39">
        <v>9.0897000000000006</v>
      </c>
      <c r="AY753" s="39">
        <v>60.791699999999999</v>
      </c>
    </row>
    <row r="754" spans="1:51" x14ac:dyDescent="0.25">
      <c r="A754" s="43">
        <v>43495</v>
      </c>
      <c r="B754" s="39">
        <v>3881.9962</v>
      </c>
      <c r="C754" s="39">
        <v>43.256500000000003</v>
      </c>
      <c r="D754" s="39">
        <v>25.320499999999999</v>
      </c>
      <c r="E754" s="39">
        <v>252.59309999999999</v>
      </c>
      <c r="F754" s="39">
        <v>240.34039999999999</v>
      </c>
      <c r="G754" s="39">
        <v>48.524700000000003</v>
      </c>
      <c r="H754" s="39">
        <v>84.507800000000003</v>
      </c>
      <c r="I754" s="39">
        <v>34.983600000000003</v>
      </c>
      <c r="J754" s="39">
        <v>44.6</v>
      </c>
      <c r="K754" s="39">
        <v>27.242699999999999</v>
      </c>
      <c r="L754" s="39">
        <v>496.89729999999997</v>
      </c>
      <c r="M754" s="39">
        <v>27.159099999999999</v>
      </c>
      <c r="N754" s="39">
        <v>33.676200000000001</v>
      </c>
      <c r="O754" s="39">
        <v>98.358000000000004</v>
      </c>
      <c r="P754" s="39">
        <v>31.457699999999999</v>
      </c>
      <c r="Q754" s="39">
        <v>16.8172</v>
      </c>
      <c r="R754" s="39">
        <v>92.680300000000003</v>
      </c>
      <c r="S754" s="39">
        <v>38.860700000000001</v>
      </c>
      <c r="T754" s="39">
        <v>25.846599999999999</v>
      </c>
      <c r="U754" s="39">
        <v>12.805300000000001</v>
      </c>
      <c r="V754" s="39">
        <v>36.682200000000002</v>
      </c>
      <c r="W754" s="39">
        <v>44.677399999999999</v>
      </c>
      <c r="X754" s="39">
        <v>107.3415</v>
      </c>
      <c r="Y754" s="39">
        <v>42.518500000000003</v>
      </c>
      <c r="Z754" s="39">
        <v>21.097100000000001</v>
      </c>
      <c r="AA754" s="39">
        <v>45.2074</v>
      </c>
      <c r="AB754" s="39">
        <v>102.58280000000001</v>
      </c>
      <c r="AC754" s="39">
        <v>59.622</v>
      </c>
      <c r="AD754" s="39">
        <v>14.9335</v>
      </c>
      <c r="AE754" s="39">
        <v>34.2637</v>
      </c>
      <c r="AF754" s="39">
        <v>85.381100000000004</v>
      </c>
      <c r="AG754" s="39">
        <v>16.2895</v>
      </c>
      <c r="AH754" s="39">
        <v>144.25970000000001</v>
      </c>
      <c r="AI754" s="39">
        <v>15.7623</v>
      </c>
      <c r="AJ754" s="39">
        <v>6.9535999999999998</v>
      </c>
      <c r="AK754" s="39">
        <v>7.3236999999999997</v>
      </c>
      <c r="AL754" s="39">
        <v>16.270499999999998</v>
      </c>
      <c r="AM754" s="39">
        <v>249.7611</v>
      </c>
      <c r="AN754" s="39">
        <v>466.98340000000002</v>
      </c>
      <c r="AO754" s="39">
        <v>228.86</v>
      </c>
      <c r="AP754" s="39">
        <v>109.8009</v>
      </c>
      <c r="AQ754" s="39">
        <v>182.09620000000001</v>
      </c>
      <c r="AR754" s="39">
        <v>23.941299999999998</v>
      </c>
      <c r="AS754" s="39">
        <v>55.380499999999998</v>
      </c>
      <c r="AT754" s="39">
        <v>19.279599999999999</v>
      </c>
      <c r="AU754" s="39">
        <v>55.941299999999998</v>
      </c>
      <c r="AV754" s="39">
        <v>44.823500000000003</v>
      </c>
      <c r="AW754" s="39">
        <v>41.247599999999998</v>
      </c>
      <c r="AX754" s="39">
        <v>9.0266000000000002</v>
      </c>
      <c r="AY754" s="39">
        <v>61.553699999999999</v>
      </c>
    </row>
    <row r="755" spans="1:51" x14ac:dyDescent="0.25">
      <c r="A755" s="43">
        <v>43496</v>
      </c>
      <c r="B755" s="39">
        <v>3959.0369000000001</v>
      </c>
      <c r="C755" s="39">
        <v>42.400700000000001</v>
      </c>
      <c r="D755" s="39">
        <v>24.9558</v>
      </c>
      <c r="E755" s="39">
        <v>253.95840000000001</v>
      </c>
      <c r="F755" s="39">
        <v>242.05709999999999</v>
      </c>
      <c r="G755" s="39">
        <v>48.215200000000003</v>
      </c>
      <c r="H755" s="39">
        <v>85.274000000000001</v>
      </c>
      <c r="I755" s="39">
        <v>35.292099999999998</v>
      </c>
      <c r="J755" s="39">
        <v>44.963900000000002</v>
      </c>
      <c r="K755" s="39">
        <v>27.414400000000001</v>
      </c>
      <c r="L755" s="39">
        <v>509.53370000000001</v>
      </c>
      <c r="M755" s="39">
        <v>27.085899999999999</v>
      </c>
      <c r="N755" s="39">
        <v>33.784599999999998</v>
      </c>
      <c r="O755" s="39">
        <v>99.5017</v>
      </c>
      <c r="P755" s="39">
        <v>31.875699999999998</v>
      </c>
      <c r="Q755" s="39">
        <v>16.5365</v>
      </c>
      <c r="R755" s="39">
        <v>93.187799999999996</v>
      </c>
      <c r="S755" s="39">
        <v>38.6614</v>
      </c>
      <c r="T755" s="39">
        <v>26.116399999999999</v>
      </c>
      <c r="U755" s="39">
        <v>12.574</v>
      </c>
      <c r="V755" s="39">
        <v>35.261699999999998</v>
      </c>
      <c r="W755" s="39">
        <v>44.402500000000003</v>
      </c>
      <c r="X755" s="39">
        <v>108.4714</v>
      </c>
      <c r="Y755" s="39">
        <v>42.407200000000003</v>
      </c>
      <c r="Z755" s="39">
        <v>20.659099999999999</v>
      </c>
      <c r="AA755" s="39">
        <v>46.139000000000003</v>
      </c>
      <c r="AB755" s="39">
        <v>101.1627</v>
      </c>
      <c r="AC755" s="39">
        <v>59.078099999999999</v>
      </c>
      <c r="AD755" s="39">
        <v>14.650700000000001</v>
      </c>
      <c r="AE755" s="39">
        <v>33.970500000000001</v>
      </c>
      <c r="AF755" s="39">
        <v>83.051000000000002</v>
      </c>
      <c r="AG755" s="39">
        <v>15.5275</v>
      </c>
      <c r="AH755" s="39">
        <v>145.23609999999999</v>
      </c>
      <c r="AI755" s="39">
        <v>15.921200000000001</v>
      </c>
      <c r="AJ755" s="39">
        <v>6.9691000000000001</v>
      </c>
      <c r="AK755" s="39">
        <v>7.2389999999999999</v>
      </c>
      <c r="AL755" s="39">
        <v>16.5595</v>
      </c>
      <c r="AM755" s="39">
        <v>253.30109999999999</v>
      </c>
      <c r="AN755" s="39">
        <v>460.22129999999999</v>
      </c>
      <c r="AO755" s="39">
        <v>234.0514</v>
      </c>
      <c r="AP755" s="39">
        <v>111.10290000000001</v>
      </c>
      <c r="AQ755" s="39">
        <v>188.02600000000001</v>
      </c>
      <c r="AR755" s="39">
        <v>24.132400000000001</v>
      </c>
      <c r="AS755" s="39">
        <v>54.849699999999999</v>
      </c>
      <c r="AT755" s="39">
        <v>19.010300000000001</v>
      </c>
      <c r="AU755" s="39">
        <v>55.6937</v>
      </c>
      <c r="AV755" s="39">
        <v>45.2376</v>
      </c>
      <c r="AW755" s="39">
        <v>41.410699999999999</v>
      </c>
      <c r="AX755" s="39">
        <v>8.9634999999999998</v>
      </c>
      <c r="AY755" s="39">
        <v>61.638399999999997</v>
      </c>
    </row>
    <row r="756" spans="1:51" x14ac:dyDescent="0.25">
      <c r="A756" s="43">
        <v>43497</v>
      </c>
      <c r="B756" s="39">
        <v>3949.0502000000001</v>
      </c>
      <c r="C756" s="39">
        <v>44.190100000000001</v>
      </c>
      <c r="D756" s="39">
        <v>25.581</v>
      </c>
      <c r="E756" s="39">
        <v>256.00650000000002</v>
      </c>
      <c r="F756" s="39">
        <v>245.1472</v>
      </c>
      <c r="G756" s="39">
        <v>47.843899999999998</v>
      </c>
      <c r="H756" s="39">
        <v>86.896500000000003</v>
      </c>
      <c r="I756" s="39">
        <v>36.341000000000001</v>
      </c>
      <c r="J756" s="39">
        <v>45.651299999999999</v>
      </c>
      <c r="K756" s="39">
        <v>27.9985</v>
      </c>
      <c r="L756" s="39">
        <v>511.7756</v>
      </c>
      <c r="M756" s="39">
        <v>27.452000000000002</v>
      </c>
      <c r="N756" s="39">
        <v>34.164200000000001</v>
      </c>
      <c r="O756" s="39">
        <v>101.93210000000001</v>
      </c>
      <c r="P756" s="39">
        <v>33.060200000000002</v>
      </c>
      <c r="Q756" s="39">
        <v>16.875699999999998</v>
      </c>
      <c r="R756" s="39">
        <v>92.883300000000006</v>
      </c>
      <c r="S756" s="39">
        <v>40.156100000000002</v>
      </c>
      <c r="T756" s="39">
        <v>26.6068</v>
      </c>
      <c r="U756" s="39">
        <v>12.9735</v>
      </c>
      <c r="V756" s="39">
        <v>36.013800000000003</v>
      </c>
      <c r="W756" s="39">
        <v>46.464500000000001</v>
      </c>
      <c r="X756" s="39">
        <v>108.9736</v>
      </c>
      <c r="Y756" s="39">
        <v>43.112099999999998</v>
      </c>
      <c r="Z756" s="39">
        <v>21.316099999999999</v>
      </c>
      <c r="AA756" s="39">
        <v>46.580300000000001</v>
      </c>
      <c r="AB756" s="39">
        <v>102.8335</v>
      </c>
      <c r="AC756" s="39">
        <v>61.2956</v>
      </c>
      <c r="AD756" s="39">
        <v>14.8581</v>
      </c>
      <c r="AE756" s="39">
        <v>34.621899999999997</v>
      </c>
      <c r="AF756" s="39">
        <v>83.883200000000002</v>
      </c>
      <c r="AG756" s="39">
        <v>16.241900000000001</v>
      </c>
      <c r="AH756" s="39">
        <v>144.99199999999999</v>
      </c>
      <c r="AI756" s="39">
        <v>16.057500000000001</v>
      </c>
      <c r="AJ756" s="39">
        <v>7.0002000000000004</v>
      </c>
      <c r="AK756" s="39">
        <v>7.0354999999999999</v>
      </c>
      <c r="AL756" s="39">
        <v>16.5884</v>
      </c>
      <c r="AM756" s="39">
        <v>253.1044</v>
      </c>
      <c r="AN756" s="39">
        <v>464.59679999999997</v>
      </c>
      <c r="AO756" s="39">
        <v>234.4914</v>
      </c>
      <c r="AP756" s="39">
        <v>111.6815</v>
      </c>
      <c r="AQ756" s="39">
        <v>189.5085</v>
      </c>
      <c r="AR756" s="39">
        <v>24.814900000000002</v>
      </c>
      <c r="AS756" s="39">
        <v>55.911299999999997</v>
      </c>
      <c r="AT756" s="39">
        <v>19.279599999999999</v>
      </c>
      <c r="AU756" s="39">
        <v>56.188800000000001</v>
      </c>
      <c r="AV756" s="39">
        <v>46.169199999999996</v>
      </c>
      <c r="AW756" s="39">
        <v>42.225900000000003</v>
      </c>
      <c r="AX756" s="39">
        <v>9.0897000000000006</v>
      </c>
      <c r="AY756" s="39">
        <v>62.1464</v>
      </c>
    </row>
    <row r="757" spans="1:51" x14ac:dyDescent="0.25">
      <c r="A757" s="43">
        <v>43507</v>
      </c>
      <c r="B757" s="39">
        <v>3947.6235000000001</v>
      </c>
      <c r="C757" s="39">
        <v>45.201500000000003</v>
      </c>
      <c r="D757" s="39">
        <v>26.935600000000001</v>
      </c>
      <c r="E757" s="39">
        <v>262.83330000000001</v>
      </c>
      <c r="F757" s="39">
        <v>246.5206</v>
      </c>
      <c r="G757" s="39">
        <v>50.412500000000001</v>
      </c>
      <c r="H757" s="39">
        <v>87.257099999999994</v>
      </c>
      <c r="I757" s="39">
        <v>36.957999999999998</v>
      </c>
      <c r="J757" s="39">
        <v>46.581299999999999</v>
      </c>
      <c r="K757" s="39">
        <v>28.479399999999998</v>
      </c>
      <c r="L757" s="39">
        <v>522.37390000000005</v>
      </c>
      <c r="M757" s="39">
        <v>27.964400000000001</v>
      </c>
      <c r="N757" s="39">
        <v>37.146799999999999</v>
      </c>
      <c r="O757" s="39">
        <v>103.3617</v>
      </c>
      <c r="P757" s="39">
        <v>33.373699999999999</v>
      </c>
      <c r="Q757" s="39">
        <v>17.203099999999999</v>
      </c>
      <c r="R757" s="39">
        <v>93.187799999999996</v>
      </c>
      <c r="S757" s="39">
        <v>40.654299999999999</v>
      </c>
      <c r="T757" s="39">
        <v>27.048200000000001</v>
      </c>
      <c r="U757" s="39">
        <v>13.331</v>
      </c>
      <c r="V757" s="39">
        <v>37.267099999999999</v>
      </c>
      <c r="W757" s="39">
        <v>49.557600000000001</v>
      </c>
      <c r="X757" s="39">
        <v>109.0364</v>
      </c>
      <c r="Y757" s="39">
        <v>44.336500000000001</v>
      </c>
      <c r="Z757" s="39">
        <v>21.754100000000001</v>
      </c>
      <c r="AA757" s="39">
        <v>46.874499999999998</v>
      </c>
      <c r="AB757" s="39">
        <v>104.5877</v>
      </c>
      <c r="AC757" s="39">
        <v>63.471299999999999</v>
      </c>
      <c r="AD757" s="39">
        <v>15.4992</v>
      </c>
      <c r="AE757" s="39">
        <v>35.338500000000003</v>
      </c>
      <c r="AF757" s="39">
        <v>86.13</v>
      </c>
      <c r="AG757" s="39">
        <v>16.4801</v>
      </c>
      <c r="AH757" s="39">
        <v>144.99199999999999</v>
      </c>
      <c r="AI757" s="39">
        <v>16.102900000000002</v>
      </c>
      <c r="AJ757" s="39">
        <v>7.0157999999999996</v>
      </c>
      <c r="AK757" s="39">
        <v>7.3068</v>
      </c>
      <c r="AL757" s="39">
        <v>16.472799999999999</v>
      </c>
      <c r="AM757" s="39">
        <v>252.90770000000001</v>
      </c>
      <c r="AN757" s="39">
        <v>473.74549999999999</v>
      </c>
      <c r="AO757" s="39">
        <v>237.483</v>
      </c>
      <c r="AP757" s="39">
        <v>113.12820000000001</v>
      </c>
      <c r="AQ757" s="39">
        <v>193.95590000000001</v>
      </c>
      <c r="AR757" s="39">
        <v>25.115200000000002</v>
      </c>
      <c r="AS757" s="39">
        <v>56.2652</v>
      </c>
      <c r="AT757" s="39">
        <v>19.656600000000001</v>
      </c>
      <c r="AU757" s="39">
        <v>56.8489</v>
      </c>
      <c r="AV757" s="39">
        <v>46.479799999999997</v>
      </c>
      <c r="AW757" s="39">
        <v>42.878</v>
      </c>
      <c r="AX757" s="39">
        <v>9.1949000000000005</v>
      </c>
      <c r="AY757" s="39">
        <v>62.231099999999998</v>
      </c>
    </row>
    <row r="758" spans="1:51" x14ac:dyDescent="0.25">
      <c r="A758" s="43">
        <v>43508</v>
      </c>
      <c r="B758" s="39">
        <v>3909.1030999999998</v>
      </c>
      <c r="C758" s="39">
        <v>48.235700000000001</v>
      </c>
      <c r="D758" s="39">
        <v>27.352399999999999</v>
      </c>
      <c r="E758" s="39">
        <v>264.19869999999997</v>
      </c>
      <c r="F758" s="39">
        <v>246.5206</v>
      </c>
      <c r="G758" s="39">
        <v>51.6813</v>
      </c>
      <c r="H758" s="39">
        <v>88.203599999999994</v>
      </c>
      <c r="I758" s="39">
        <v>36.957999999999998</v>
      </c>
      <c r="J758" s="39">
        <v>46.783499999999997</v>
      </c>
      <c r="K758" s="39">
        <v>28.994700000000002</v>
      </c>
      <c r="L758" s="39">
        <v>516.2595</v>
      </c>
      <c r="M758" s="39">
        <v>28.110800000000001</v>
      </c>
      <c r="N758" s="39">
        <v>36.875700000000002</v>
      </c>
      <c r="O758" s="39">
        <v>102.3609</v>
      </c>
      <c r="P758" s="39">
        <v>33.965899999999998</v>
      </c>
      <c r="Q758" s="39">
        <v>17.203099999999999</v>
      </c>
      <c r="R758" s="39">
        <v>92.274199999999993</v>
      </c>
      <c r="S758" s="39">
        <v>40.753900000000002</v>
      </c>
      <c r="T758" s="39">
        <v>26.999199999999998</v>
      </c>
      <c r="U758" s="39">
        <v>13.457100000000001</v>
      </c>
      <c r="V758" s="39">
        <v>37.684899999999999</v>
      </c>
      <c r="W758" s="39">
        <v>49.97</v>
      </c>
      <c r="X758" s="39">
        <v>106.71380000000001</v>
      </c>
      <c r="Y758" s="39">
        <v>45.152700000000003</v>
      </c>
      <c r="Z758" s="39">
        <v>22.1191</v>
      </c>
      <c r="AA758" s="39">
        <v>47.953200000000002</v>
      </c>
      <c r="AB758" s="39">
        <v>105.00539999999999</v>
      </c>
      <c r="AC758" s="39">
        <v>65.437799999999996</v>
      </c>
      <c r="AD758" s="39">
        <v>15.386100000000001</v>
      </c>
      <c r="AE758" s="39">
        <v>35.778199999999998</v>
      </c>
      <c r="AF758" s="39">
        <v>89.458699999999993</v>
      </c>
      <c r="AG758" s="39">
        <v>16.646799999999999</v>
      </c>
      <c r="AH758" s="39">
        <v>144.99199999999999</v>
      </c>
      <c r="AI758" s="39">
        <v>16.034800000000001</v>
      </c>
      <c r="AJ758" s="39">
        <v>7.0625</v>
      </c>
      <c r="AK758" s="39">
        <v>7.4593999999999996</v>
      </c>
      <c r="AL758" s="39">
        <v>16.443899999999999</v>
      </c>
      <c r="AM758" s="39">
        <v>253.1044</v>
      </c>
      <c r="AN758" s="39">
        <v>480.90539999999999</v>
      </c>
      <c r="AO758" s="39">
        <v>235.81120000000001</v>
      </c>
      <c r="AP758" s="39">
        <v>113.2728</v>
      </c>
      <c r="AQ758" s="39">
        <v>195.9325</v>
      </c>
      <c r="AR758" s="39">
        <v>25.5792</v>
      </c>
      <c r="AS758" s="39">
        <v>57.857599999999998</v>
      </c>
      <c r="AT758" s="39">
        <v>19.7104</v>
      </c>
      <c r="AU758" s="39">
        <v>57.508899999999997</v>
      </c>
      <c r="AV758" s="39">
        <v>46.893900000000002</v>
      </c>
      <c r="AW758" s="39">
        <v>43.448599999999999</v>
      </c>
      <c r="AX758" s="39">
        <v>9.3211999999999993</v>
      </c>
      <c r="AY758" s="39">
        <v>61.638399999999997</v>
      </c>
    </row>
    <row r="759" spans="1:51" x14ac:dyDescent="0.25">
      <c r="A759" s="43">
        <v>43509</v>
      </c>
      <c r="B759" s="39">
        <v>3961.8903</v>
      </c>
      <c r="C759" s="39">
        <v>48.235700000000001</v>
      </c>
      <c r="D759" s="39">
        <v>27.717099999999999</v>
      </c>
      <c r="E759" s="39">
        <v>268.29480000000001</v>
      </c>
      <c r="F759" s="39">
        <v>249.95400000000001</v>
      </c>
      <c r="G759" s="39">
        <v>51.990699999999997</v>
      </c>
      <c r="H759" s="39">
        <v>88.5642</v>
      </c>
      <c r="I759" s="39">
        <v>37.0197</v>
      </c>
      <c r="J759" s="39">
        <v>47.349600000000002</v>
      </c>
      <c r="K759" s="39">
        <v>28.994700000000002</v>
      </c>
      <c r="L759" s="39">
        <v>517.68619999999999</v>
      </c>
      <c r="M759" s="39">
        <v>28.476800000000001</v>
      </c>
      <c r="N759" s="39">
        <v>37.851799999999997</v>
      </c>
      <c r="O759" s="39">
        <v>102.9328</v>
      </c>
      <c r="P759" s="39">
        <v>34.558100000000003</v>
      </c>
      <c r="Q759" s="39">
        <v>17.553999999999998</v>
      </c>
      <c r="R759" s="39">
        <v>95.116500000000002</v>
      </c>
      <c r="S759" s="39">
        <v>42.248600000000003</v>
      </c>
      <c r="T759" s="39">
        <v>27.1463</v>
      </c>
      <c r="U759" s="39">
        <v>13.7095</v>
      </c>
      <c r="V759" s="39">
        <v>38.687600000000003</v>
      </c>
      <c r="W759" s="39">
        <v>49.832500000000003</v>
      </c>
      <c r="X759" s="39">
        <v>106.14879999999999</v>
      </c>
      <c r="Y759" s="39">
        <v>45.4495</v>
      </c>
      <c r="Z759" s="39">
        <v>22.1921</v>
      </c>
      <c r="AA759" s="39">
        <v>47.462899999999998</v>
      </c>
      <c r="AB759" s="39">
        <v>112.10599999999999</v>
      </c>
      <c r="AC759" s="39">
        <v>65.772499999999994</v>
      </c>
      <c r="AD759" s="39">
        <v>15.5746</v>
      </c>
      <c r="AE759" s="39">
        <v>36.2179</v>
      </c>
      <c r="AF759" s="39">
        <v>90.041300000000007</v>
      </c>
      <c r="AG759" s="39">
        <v>16.8611</v>
      </c>
      <c r="AH759" s="39">
        <v>147.43289999999999</v>
      </c>
      <c r="AI759" s="39">
        <v>16.284600000000001</v>
      </c>
      <c r="AJ759" s="39">
        <v>7.1246999999999998</v>
      </c>
      <c r="AK759" s="39">
        <v>7.5610999999999997</v>
      </c>
      <c r="AL759" s="39">
        <v>16.935199999999998</v>
      </c>
      <c r="AM759" s="39">
        <v>261.16759999999999</v>
      </c>
      <c r="AN759" s="39">
        <v>490.05419999999998</v>
      </c>
      <c r="AO759" s="39">
        <v>244.34610000000001</v>
      </c>
      <c r="AP759" s="39">
        <v>114.2855</v>
      </c>
      <c r="AQ759" s="39">
        <v>198.15620000000001</v>
      </c>
      <c r="AR759" s="39">
        <v>25.770299999999999</v>
      </c>
      <c r="AS759" s="39">
        <v>59.626899999999999</v>
      </c>
      <c r="AT759" s="39">
        <v>20.087399999999999</v>
      </c>
      <c r="AU759" s="39">
        <v>57.426400000000001</v>
      </c>
      <c r="AV759" s="39">
        <v>47.2044</v>
      </c>
      <c r="AW759" s="39">
        <v>43.774700000000003</v>
      </c>
      <c r="AX759" s="39">
        <v>9.4054000000000002</v>
      </c>
      <c r="AY759" s="39">
        <v>63.0777</v>
      </c>
    </row>
    <row r="760" spans="1:51" x14ac:dyDescent="0.25">
      <c r="A760" s="43">
        <v>43510</v>
      </c>
      <c r="B760" s="39">
        <v>3914.8099000000002</v>
      </c>
      <c r="C760" s="39">
        <v>48.469099999999997</v>
      </c>
      <c r="D760" s="39">
        <v>28.081800000000001</v>
      </c>
      <c r="E760" s="39">
        <v>271.02550000000002</v>
      </c>
      <c r="F760" s="39">
        <v>253.04409999999999</v>
      </c>
      <c r="G760" s="39">
        <v>50.752899999999997</v>
      </c>
      <c r="H760" s="39">
        <v>88.5642</v>
      </c>
      <c r="I760" s="39">
        <v>37.0197</v>
      </c>
      <c r="J760" s="39">
        <v>47.147399999999998</v>
      </c>
      <c r="K760" s="39">
        <v>29.132100000000001</v>
      </c>
      <c r="L760" s="39">
        <v>525.22730000000001</v>
      </c>
      <c r="M760" s="39">
        <v>28.330400000000001</v>
      </c>
      <c r="N760" s="39">
        <v>38.610999999999997</v>
      </c>
      <c r="O760" s="39">
        <v>104.0765</v>
      </c>
      <c r="P760" s="39">
        <v>34.279400000000003</v>
      </c>
      <c r="Q760" s="39">
        <v>17.472100000000001</v>
      </c>
      <c r="R760" s="39">
        <v>94.2029</v>
      </c>
      <c r="S760" s="39">
        <v>42.946100000000001</v>
      </c>
      <c r="T760" s="39">
        <v>27.023700000000002</v>
      </c>
      <c r="U760" s="39">
        <v>14.087899999999999</v>
      </c>
      <c r="V760" s="39">
        <v>38.436999999999998</v>
      </c>
      <c r="W760" s="39">
        <v>49.076500000000003</v>
      </c>
      <c r="X760" s="39">
        <v>105.9605</v>
      </c>
      <c r="Y760" s="39">
        <v>45.7834</v>
      </c>
      <c r="Z760" s="39">
        <v>22.1921</v>
      </c>
      <c r="AA760" s="39">
        <v>47.2667</v>
      </c>
      <c r="AB760" s="39">
        <v>115.7816</v>
      </c>
      <c r="AC760" s="39">
        <v>65.563299999999998</v>
      </c>
      <c r="AD760" s="39">
        <v>15.5746</v>
      </c>
      <c r="AE760" s="39">
        <v>36.299300000000002</v>
      </c>
      <c r="AF760" s="39">
        <v>89.209100000000007</v>
      </c>
      <c r="AG760" s="39">
        <v>16.813500000000001</v>
      </c>
      <c r="AH760" s="39">
        <v>147.18889999999999</v>
      </c>
      <c r="AI760" s="39">
        <v>16.307400000000001</v>
      </c>
      <c r="AJ760" s="39">
        <v>7.1402000000000001</v>
      </c>
      <c r="AK760" s="39">
        <v>7.4085000000000001</v>
      </c>
      <c r="AL760" s="39">
        <v>16.877400000000002</v>
      </c>
      <c r="AM760" s="39">
        <v>263.13420000000002</v>
      </c>
      <c r="AN760" s="39">
        <v>505.56720000000001</v>
      </c>
      <c r="AO760" s="39">
        <v>242.8503</v>
      </c>
      <c r="AP760" s="39">
        <v>116.8895</v>
      </c>
      <c r="AQ760" s="39">
        <v>199.14449999999999</v>
      </c>
      <c r="AR760" s="39">
        <v>25.442699999999999</v>
      </c>
      <c r="AS760" s="39">
        <v>59.0961</v>
      </c>
      <c r="AT760" s="39">
        <v>20.0335</v>
      </c>
      <c r="AU760" s="39">
        <v>57.756500000000003</v>
      </c>
      <c r="AV760" s="39">
        <v>46.893900000000002</v>
      </c>
      <c r="AW760" s="39">
        <v>43.611600000000003</v>
      </c>
      <c r="AX760" s="39">
        <v>9.3842999999999996</v>
      </c>
      <c r="AY760" s="39">
        <v>62.569699999999997</v>
      </c>
    </row>
    <row r="761" spans="1:51" x14ac:dyDescent="0.25">
      <c r="A761" s="43">
        <v>43511</v>
      </c>
      <c r="B761" s="39">
        <v>3787.8353000000002</v>
      </c>
      <c r="C761" s="39">
        <v>48.080100000000002</v>
      </c>
      <c r="D761" s="39">
        <v>27.769200000000001</v>
      </c>
      <c r="E761" s="39">
        <v>269.66019999999997</v>
      </c>
      <c r="F761" s="39">
        <v>250.29740000000001</v>
      </c>
      <c r="G761" s="39">
        <v>50.969499999999996</v>
      </c>
      <c r="H761" s="39">
        <v>87.076800000000006</v>
      </c>
      <c r="I761" s="39">
        <v>36.587800000000001</v>
      </c>
      <c r="J761" s="39">
        <v>46.46</v>
      </c>
      <c r="K761" s="39">
        <v>28.9604</v>
      </c>
      <c r="L761" s="39">
        <v>512.79470000000003</v>
      </c>
      <c r="M761" s="39">
        <v>28.110800000000001</v>
      </c>
      <c r="N761" s="39">
        <v>36.984099999999998</v>
      </c>
      <c r="O761" s="39">
        <v>103.0758</v>
      </c>
      <c r="P761" s="39">
        <v>33.931100000000001</v>
      </c>
      <c r="Q761" s="39">
        <v>17.086200000000002</v>
      </c>
      <c r="R761" s="39">
        <v>90.244</v>
      </c>
      <c r="S761" s="39">
        <v>42.248600000000003</v>
      </c>
      <c r="T761" s="39">
        <v>26.729399999999998</v>
      </c>
      <c r="U761" s="39">
        <v>13.7515</v>
      </c>
      <c r="V761" s="39">
        <v>38.353400000000001</v>
      </c>
      <c r="W761" s="39">
        <v>48.801499999999997</v>
      </c>
      <c r="X761" s="39">
        <v>101.88030000000001</v>
      </c>
      <c r="Y761" s="39">
        <v>46.006</v>
      </c>
      <c r="Z761" s="39">
        <v>22.1191</v>
      </c>
      <c r="AA761" s="39">
        <v>46.139000000000003</v>
      </c>
      <c r="AB761" s="39">
        <v>115.3639</v>
      </c>
      <c r="AC761" s="39">
        <v>65.019400000000005</v>
      </c>
      <c r="AD761" s="39">
        <v>15.4238</v>
      </c>
      <c r="AE761" s="39">
        <v>36.022399999999998</v>
      </c>
      <c r="AF761" s="39">
        <v>89.708399999999997</v>
      </c>
      <c r="AG761" s="39">
        <v>16.622900000000001</v>
      </c>
      <c r="AH761" s="39">
        <v>145.23609999999999</v>
      </c>
      <c r="AI761" s="39">
        <v>15.944000000000001</v>
      </c>
      <c r="AJ761" s="39">
        <v>7.1246999999999998</v>
      </c>
      <c r="AK761" s="39">
        <v>7.5271999999999997</v>
      </c>
      <c r="AL761" s="39">
        <v>16.6173</v>
      </c>
      <c r="AM761" s="39">
        <v>249.1712</v>
      </c>
      <c r="AN761" s="39">
        <v>496.41849999999999</v>
      </c>
      <c r="AO761" s="39">
        <v>230.79580000000001</v>
      </c>
      <c r="AP761" s="39">
        <v>115.00879999999999</v>
      </c>
      <c r="AQ761" s="39">
        <v>197.9091</v>
      </c>
      <c r="AR761" s="39">
        <v>24.896799999999999</v>
      </c>
      <c r="AS761" s="39">
        <v>59.0961</v>
      </c>
      <c r="AT761" s="39">
        <v>19.872</v>
      </c>
      <c r="AU761" s="39">
        <v>56.8489</v>
      </c>
      <c r="AV761" s="39">
        <v>46.2727</v>
      </c>
      <c r="AW761" s="39">
        <v>43.285600000000002</v>
      </c>
      <c r="AX761" s="39">
        <v>9.2581000000000007</v>
      </c>
      <c r="AY761" s="39">
        <v>61.723100000000002</v>
      </c>
    </row>
    <row r="762" spans="1:51" x14ac:dyDescent="0.25">
      <c r="A762" s="43">
        <v>43514</v>
      </c>
      <c r="B762" s="39">
        <v>3880.5695000000001</v>
      </c>
      <c r="C762" s="39">
        <v>49.636000000000003</v>
      </c>
      <c r="D762" s="39">
        <v>28.863299999999999</v>
      </c>
      <c r="E762" s="39">
        <v>277.85239999999999</v>
      </c>
      <c r="F762" s="39">
        <v>254.07409999999999</v>
      </c>
      <c r="G762" s="39">
        <v>51.031399999999998</v>
      </c>
      <c r="H762" s="39">
        <v>89.1952</v>
      </c>
      <c r="I762" s="39">
        <v>37.698399999999999</v>
      </c>
      <c r="J762" s="39">
        <v>47.834800000000001</v>
      </c>
      <c r="K762" s="39">
        <v>29.750499999999999</v>
      </c>
      <c r="L762" s="39">
        <v>520.53959999999995</v>
      </c>
      <c r="M762" s="39">
        <v>28.8429</v>
      </c>
      <c r="N762" s="39">
        <v>38.3399</v>
      </c>
      <c r="O762" s="39">
        <v>105.5061</v>
      </c>
      <c r="P762" s="39">
        <v>34.976199999999999</v>
      </c>
      <c r="Q762" s="39">
        <v>17.5306</v>
      </c>
      <c r="R762" s="39">
        <v>92.071200000000005</v>
      </c>
      <c r="S762" s="39">
        <v>43.543900000000001</v>
      </c>
      <c r="T762" s="39">
        <v>28.176200000000001</v>
      </c>
      <c r="U762" s="39">
        <v>14.2141</v>
      </c>
      <c r="V762" s="39">
        <v>39.523200000000003</v>
      </c>
      <c r="W762" s="39">
        <v>50.657299999999999</v>
      </c>
      <c r="X762" s="39">
        <v>105.7722</v>
      </c>
      <c r="Y762" s="39">
        <v>46.933599999999998</v>
      </c>
      <c r="Z762" s="39">
        <v>22.630099999999999</v>
      </c>
      <c r="AA762" s="39">
        <v>49.129899999999999</v>
      </c>
      <c r="AB762" s="39">
        <v>116.70050000000001</v>
      </c>
      <c r="AC762" s="39">
        <v>69.872799999999998</v>
      </c>
      <c r="AD762" s="39">
        <v>15.876300000000001</v>
      </c>
      <c r="AE762" s="39">
        <v>37.227499999999999</v>
      </c>
      <c r="AF762" s="39">
        <v>92.537800000000004</v>
      </c>
      <c r="AG762" s="39">
        <v>16.9802</v>
      </c>
      <c r="AH762" s="39">
        <v>147.43289999999999</v>
      </c>
      <c r="AI762" s="39">
        <v>16.1938</v>
      </c>
      <c r="AJ762" s="39">
        <v>7.218</v>
      </c>
      <c r="AK762" s="39">
        <v>7.6119000000000003</v>
      </c>
      <c r="AL762" s="39">
        <v>17.050799999999999</v>
      </c>
      <c r="AM762" s="39">
        <v>254.67769999999999</v>
      </c>
      <c r="AN762" s="39">
        <v>533.80899999999997</v>
      </c>
      <c r="AO762" s="39">
        <v>240.2107</v>
      </c>
      <c r="AP762" s="39">
        <v>117.3235</v>
      </c>
      <c r="AQ762" s="39">
        <v>201.12119999999999</v>
      </c>
      <c r="AR762" s="39">
        <v>25.715699999999998</v>
      </c>
      <c r="AS762" s="39">
        <v>60.511600000000001</v>
      </c>
      <c r="AT762" s="39">
        <v>20.3567</v>
      </c>
      <c r="AU762" s="39">
        <v>58.664099999999998</v>
      </c>
      <c r="AV762" s="39">
        <v>47.2044</v>
      </c>
      <c r="AW762" s="39">
        <v>44.345300000000002</v>
      </c>
      <c r="AX762" s="39">
        <v>9.4685000000000006</v>
      </c>
      <c r="AY762" s="39">
        <v>63.0777</v>
      </c>
    </row>
    <row r="763" spans="1:51" x14ac:dyDescent="0.25">
      <c r="A763" s="43">
        <v>43515</v>
      </c>
      <c r="B763" s="39">
        <v>3856.3159999999998</v>
      </c>
      <c r="C763" s="39">
        <v>48.780299999999997</v>
      </c>
      <c r="D763" s="39">
        <v>30.322099999999999</v>
      </c>
      <c r="E763" s="39">
        <v>275.80430000000001</v>
      </c>
      <c r="F763" s="39">
        <v>253.38749999999999</v>
      </c>
      <c r="G763" s="39">
        <v>50.752899999999997</v>
      </c>
      <c r="H763" s="39">
        <v>87.798000000000002</v>
      </c>
      <c r="I763" s="39">
        <v>36.896299999999997</v>
      </c>
      <c r="J763" s="39">
        <v>47.834800000000001</v>
      </c>
      <c r="K763" s="39">
        <v>30.094100000000001</v>
      </c>
      <c r="L763" s="39">
        <v>507.29180000000002</v>
      </c>
      <c r="M763" s="39">
        <v>28.623200000000001</v>
      </c>
      <c r="N763" s="39">
        <v>37.146799999999999</v>
      </c>
      <c r="O763" s="39">
        <v>107.79349999999999</v>
      </c>
      <c r="P763" s="39">
        <v>34.836799999999997</v>
      </c>
      <c r="Q763" s="39">
        <v>17.448699999999999</v>
      </c>
      <c r="R763" s="39">
        <v>91.462100000000007</v>
      </c>
      <c r="S763" s="39">
        <v>42.846400000000003</v>
      </c>
      <c r="T763" s="39">
        <v>29.230699999999999</v>
      </c>
      <c r="U763" s="39">
        <v>14.13</v>
      </c>
      <c r="V763" s="39">
        <v>39.439700000000002</v>
      </c>
      <c r="W763" s="39">
        <v>50.5199</v>
      </c>
      <c r="X763" s="39">
        <v>103.8262</v>
      </c>
      <c r="Y763" s="39">
        <v>46.34</v>
      </c>
      <c r="Z763" s="39">
        <v>22.703099999999999</v>
      </c>
      <c r="AA763" s="39">
        <v>47.806100000000001</v>
      </c>
      <c r="AB763" s="39">
        <v>115.02979999999999</v>
      </c>
      <c r="AC763" s="39">
        <v>68.743200000000002</v>
      </c>
      <c r="AD763" s="39">
        <v>16.3477</v>
      </c>
      <c r="AE763" s="39">
        <v>37.129800000000003</v>
      </c>
      <c r="AF763" s="39">
        <v>91.372699999999995</v>
      </c>
      <c r="AG763" s="39">
        <v>17.004000000000001</v>
      </c>
      <c r="AH763" s="39">
        <v>147.18889999999999</v>
      </c>
      <c r="AI763" s="39">
        <v>16.2165</v>
      </c>
      <c r="AJ763" s="39">
        <v>7.1712999999999996</v>
      </c>
      <c r="AK763" s="39">
        <v>7.3914999999999997</v>
      </c>
      <c r="AL763" s="39">
        <v>16.992999999999999</v>
      </c>
      <c r="AM763" s="39">
        <v>251.53110000000001</v>
      </c>
      <c r="AN763" s="39">
        <v>531.82010000000002</v>
      </c>
      <c r="AO763" s="39">
        <v>243.02629999999999</v>
      </c>
      <c r="AP763" s="39">
        <v>117.0341</v>
      </c>
      <c r="AQ763" s="39">
        <v>200.37989999999999</v>
      </c>
      <c r="AR763" s="39">
        <v>25.497299999999999</v>
      </c>
      <c r="AS763" s="39">
        <v>60.865499999999997</v>
      </c>
      <c r="AT763" s="39">
        <v>20.464400000000001</v>
      </c>
      <c r="AU763" s="39">
        <v>59.901699999999998</v>
      </c>
      <c r="AV763" s="39">
        <v>46.893900000000002</v>
      </c>
      <c r="AW763" s="39">
        <v>43.856200000000001</v>
      </c>
      <c r="AX763" s="39">
        <v>9.4474</v>
      </c>
      <c r="AY763" s="39">
        <v>62.993099999999998</v>
      </c>
    </row>
    <row r="764" spans="1:51" x14ac:dyDescent="0.25">
      <c r="A764" s="43">
        <v>43516</v>
      </c>
      <c r="B764" s="39">
        <v>3941.9168</v>
      </c>
      <c r="C764" s="39">
        <v>49.0137</v>
      </c>
      <c r="D764" s="39">
        <v>29.696899999999999</v>
      </c>
      <c r="E764" s="39">
        <v>275.80430000000001</v>
      </c>
      <c r="F764" s="39">
        <v>252.70079999999999</v>
      </c>
      <c r="G764" s="39">
        <v>50.629100000000001</v>
      </c>
      <c r="H764" s="39">
        <v>88.293700000000001</v>
      </c>
      <c r="I764" s="39">
        <v>36.957999999999998</v>
      </c>
      <c r="J764" s="39">
        <v>47.996499999999997</v>
      </c>
      <c r="K764" s="39">
        <v>30.162800000000001</v>
      </c>
      <c r="L764" s="39">
        <v>504.4384</v>
      </c>
      <c r="M764" s="39">
        <v>28.8429</v>
      </c>
      <c r="N764" s="39">
        <v>38.0687</v>
      </c>
      <c r="O764" s="39">
        <v>105.792</v>
      </c>
      <c r="P764" s="39">
        <v>34.627800000000001</v>
      </c>
      <c r="Q764" s="39">
        <v>17.4604</v>
      </c>
      <c r="R764" s="39">
        <v>92.680300000000003</v>
      </c>
      <c r="S764" s="39">
        <v>43.145400000000002</v>
      </c>
      <c r="T764" s="39">
        <v>29.1571</v>
      </c>
      <c r="U764" s="39">
        <v>14.8659</v>
      </c>
      <c r="V764" s="39">
        <v>39.690300000000001</v>
      </c>
      <c r="W764" s="39">
        <v>49.901299999999999</v>
      </c>
      <c r="X764" s="39">
        <v>108.09480000000001</v>
      </c>
      <c r="Y764" s="39">
        <v>45.634999999999998</v>
      </c>
      <c r="Z764" s="39">
        <v>22.703099999999999</v>
      </c>
      <c r="AA764" s="39">
        <v>46.825400000000002</v>
      </c>
      <c r="AB764" s="39">
        <v>115.3639</v>
      </c>
      <c r="AC764" s="39">
        <v>67.697199999999995</v>
      </c>
      <c r="AD764" s="39">
        <v>16.008299999999998</v>
      </c>
      <c r="AE764" s="39">
        <v>37.325200000000002</v>
      </c>
      <c r="AF764" s="39">
        <v>90.873400000000004</v>
      </c>
      <c r="AG764" s="39">
        <v>17.004000000000001</v>
      </c>
      <c r="AH764" s="39">
        <v>147.18889999999999</v>
      </c>
      <c r="AI764" s="39">
        <v>16.307400000000001</v>
      </c>
      <c r="AJ764" s="39">
        <v>7.1868999999999996</v>
      </c>
      <c r="AK764" s="39">
        <v>7.4085000000000001</v>
      </c>
      <c r="AL764" s="39">
        <v>17.050799999999999</v>
      </c>
      <c r="AM764" s="39">
        <v>258.41430000000003</v>
      </c>
      <c r="AN764" s="39">
        <v>525.05799999999999</v>
      </c>
      <c r="AO764" s="39">
        <v>248.3057</v>
      </c>
      <c r="AP764" s="39">
        <v>116.7448</v>
      </c>
      <c r="AQ764" s="39">
        <v>200.37989999999999</v>
      </c>
      <c r="AR764" s="39">
        <v>26.1252</v>
      </c>
      <c r="AS764" s="39">
        <v>60.511600000000001</v>
      </c>
      <c r="AT764" s="39">
        <v>20.625900000000001</v>
      </c>
      <c r="AU764" s="39">
        <v>59.819200000000002</v>
      </c>
      <c r="AV764" s="39">
        <v>47.2044</v>
      </c>
      <c r="AW764" s="39">
        <v>44.4268</v>
      </c>
      <c r="AX764" s="39">
        <v>9.4263999999999992</v>
      </c>
      <c r="AY764" s="39">
        <v>63.247100000000003</v>
      </c>
    </row>
    <row r="765" spans="1:51" x14ac:dyDescent="0.25">
      <c r="A765" s="43">
        <v>43517</v>
      </c>
      <c r="B765" s="39">
        <v>3844.9025000000001</v>
      </c>
      <c r="C765" s="39">
        <v>47.535499999999999</v>
      </c>
      <c r="D765" s="39">
        <v>29.0717</v>
      </c>
      <c r="E765" s="39">
        <v>275.80430000000001</v>
      </c>
      <c r="F765" s="39">
        <v>248.92400000000001</v>
      </c>
      <c r="G765" s="39">
        <v>51.526499999999999</v>
      </c>
      <c r="H765" s="39">
        <v>88.8797</v>
      </c>
      <c r="I765" s="39">
        <v>36.711199999999998</v>
      </c>
      <c r="J765" s="39">
        <v>47.956099999999999</v>
      </c>
      <c r="K765" s="39">
        <v>30.3689</v>
      </c>
      <c r="L765" s="39">
        <v>500.5659</v>
      </c>
      <c r="M765" s="39">
        <v>28.623200000000001</v>
      </c>
      <c r="N765" s="39">
        <v>38.448300000000003</v>
      </c>
      <c r="O765" s="39">
        <v>104.79130000000001</v>
      </c>
      <c r="P765" s="39">
        <v>34.314300000000003</v>
      </c>
      <c r="Q765" s="39">
        <v>17.273299999999999</v>
      </c>
      <c r="R765" s="39">
        <v>91.259100000000004</v>
      </c>
      <c r="S765" s="39">
        <v>43.045699999999997</v>
      </c>
      <c r="T765" s="39">
        <v>28.691199999999998</v>
      </c>
      <c r="U765" s="39">
        <v>16.358799999999999</v>
      </c>
      <c r="V765" s="39">
        <v>39.439700000000002</v>
      </c>
      <c r="W765" s="39">
        <v>49.145200000000003</v>
      </c>
      <c r="X765" s="39">
        <v>101.8175</v>
      </c>
      <c r="Y765" s="39">
        <v>45.375300000000003</v>
      </c>
      <c r="Z765" s="39">
        <v>22.411100000000001</v>
      </c>
      <c r="AA765" s="39">
        <v>47.560899999999997</v>
      </c>
      <c r="AB765" s="39">
        <v>114.0273</v>
      </c>
      <c r="AC765" s="39">
        <v>66.734800000000007</v>
      </c>
      <c r="AD765" s="39">
        <v>15.970599999999999</v>
      </c>
      <c r="AE765" s="39">
        <v>36.934399999999997</v>
      </c>
      <c r="AF765" s="39">
        <v>89.874799999999993</v>
      </c>
      <c r="AG765" s="39">
        <v>17.0992</v>
      </c>
      <c r="AH765" s="39">
        <v>146.45660000000001</v>
      </c>
      <c r="AI765" s="39">
        <v>16.148399999999999</v>
      </c>
      <c r="AJ765" s="39">
        <v>7.1246999999999998</v>
      </c>
      <c r="AK765" s="39">
        <v>7.3236999999999997</v>
      </c>
      <c r="AL765" s="39">
        <v>16.964099999999998</v>
      </c>
      <c r="AM765" s="39">
        <v>252.90770000000001</v>
      </c>
      <c r="AN765" s="39">
        <v>538.98</v>
      </c>
      <c r="AO765" s="39">
        <v>251.91319999999999</v>
      </c>
      <c r="AP765" s="39">
        <v>115.15349999999999</v>
      </c>
      <c r="AQ765" s="39">
        <v>199.6387</v>
      </c>
      <c r="AR765" s="39">
        <v>25.715699999999998</v>
      </c>
      <c r="AS765" s="39">
        <v>60.334699999999998</v>
      </c>
      <c r="AT765" s="39">
        <v>20.302800000000001</v>
      </c>
      <c r="AU765" s="39">
        <v>58.416499999999999</v>
      </c>
      <c r="AV765" s="39">
        <v>46.893900000000002</v>
      </c>
      <c r="AW765" s="39">
        <v>44.019199999999998</v>
      </c>
      <c r="AX765" s="39">
        <v>9.3842999999999996</v>
      </c>
      <c r="AY765" s="39">
        <v>62.231099999999998</v>
      </c>
    </row>
    <row r="766" spans="1:51" x14ac:dyDescent="0.25">
      <c r="A766" s="43">
        <v>43518</v>
      </c>
      <c r="B766" s="39">
        <v>3847.7559000000001</v>
      </c>
      <c r="C766" s="39">
        <v>47.924500000000002</v>
      </c>
      <c r="D766" s="39">
        <v>29.748999999999999</v>
      </c>
      <c r="E766" s="39">
        <v>279.90039999999999</v>
      </c>
      <c r="F766" s="39">
        <v>253.38749999999999</v>
      </c>
      <c r="G766" s="39">
        <v>54.621200000000002</v>
      </c>
      <c r="H766" s="39">
        <v>90.276899999999998</v>
      </c>
      <c r="I766" s="39">
        <v>36.834600000000002</v>
      </c>
      <c r="J766" s="39">
        <v>48.077399999999997</v>
      </c>
      <c r="K766" s="39">
        <v>31.811699999999998</v>
      </c>
      <c r="L766" s="39">
        <v>491.59809999999999</v>
      </c>
      <c r="M766" s="39">
        <v>28.9161</v>
      </c>
      <c r="N766" s="39">
        <v>38.502499999999998</v>
      </c>
      <c r="O766" s="39">
        <v>105.22020000000001</v>
      </c>
      <c r="P766" s="39">
        <v>34.836799999999997</v>
      </c>
      <c r="Q766" s="39">
        <v>17.577300000000001</v>
      </c>
      <c r="R766" s="39">
        <v>91.563599999999994</v>
      </c>
      <c r="S766" s="39">
        <v>44.341099999999997</v>
      </c>
      <c r="T766" s="39">
        <v>28.813800000000001</v>
      </c>
      <c r="U766" s="39">
        <v>16.253699999999998</v>
      </c>
      <c r="V766" s="39">
        <v>40.860199999999999</v>
      </c>
      <c r="W766" s="39">
        <v>51.138500000000001</v>
      </c>
      <c r="X766" s="39">
        <v>102.19410000000001</v>
      </c>
      <c r="Y766" s="39">
        <v>46.896500000000003</v>
      </c>
      <c r="Z766" s="39">
        <v>22.7761</v>
      </c>
      <c r="AA766" s="39">
        <v>47.806100000000001</v>
      </c>
      <c r="AB766" s="39">
        <v>114.27800000000001</v>
      </c>
      <c r="AC766" s="39">
        <v>67.906400000000005</v>
      </c>
      <c r="AD766" s="39">
        <v>16.008299999999998</v>
      </c>
      <c r="AE766" s="39">
        <v>37.325200000000002</v>
      </c>
      <c r="AF766" s="39">
        <v>90.873400000000004</v>
      </c>
      <c r="AG766" s="39">
        <v>17.599399999999999</v>
      </c>
      <c r="AH766" s="39">
        <v>148.1652</v>
      </c>
      <c r="AI766" s="39">
        <v>16.2392</v>
      </c>
      <c r="AJ766" s="39">
        <v>7.1868999999999996</v>
      </c>
      <c r="AK766" s="39">
        <v>7.2897999999999996</v>
      </c>
      <c r="AL766" s="39">
        <v>16.992999999999999</v>
      </c>
      <c r="AM766" s="39">
        <v>253.49770000000001</v>
      </c>
      <c r="AN766" s="39">
        <v>558.47080000000005</v>
      </c>
      <c r="AO766" s="39">
        <v>249.97749999999999</v>
      </c>
      <c r="AP766" s="39">
        <v>116.4555</v>
      </c>
      <c r="AQ766" s="39">
        <v>205.0744</v>
      </c>
      <c r="AR766" s="39">
        <v>26.043299999999999</v>
      </c>
      <c r="AS766" s="39">
        <v>61.927100000000003</v>
      </c>
      <c r="AT766" s="39">
        <v>20.3567</v>
      </c>
      <c r="AU766" s="39">
        <v>58.829099999999997</v>
      </c>
      <c r="AV766" s="39">
        <v>47.2044</v>
      </c>
      <c r="AW766" s="39">
        <v>44.345300000000002</v>
      </c>
      <c r="AX766" s="39">
        <v>9.4894999999999996</v>
      </c>
      <c r="AY766" s="39">
        <v>63.247100000000003</v>
      </c>
    </row>
    <row r="767" spans="1:51" x14ac:dyDescent="0.25">
      <c r="A767" s="43">
        <v>43521</v>
      </c>
      <c r="B767" s="39">
        <v>4050.3445000000002</v>
      </c>
      <c r="C767" s="39">
        <v>49.713799999999999</v>
      </c>
      <c r="D767" s="39">
        <v>30.999400000000001</v>
      </c>
      <c r="E767" s="39">
        <v>290.14069999999998</v>
      </c>
      <c r="F767" s="39">
        <v>266.77789999999999</v>
      </c>
      <c r="G767" s="39">
        <v>56.478000000000002</v>
      </c>
      <c r="H767" s="39">
        <v>93.702200000000005</v>
      </c>
      <c r="I767" s="39">
        <v>37.883499999999998</v>
      </c>
      <c r="J767" s="39">
        <v>50.382199999999997</v>
      </c>
      <c r="K767" s="39">
        <v>33.907299999999999</v>
      </c>
      <c r="L767" s="39">
        <v>504.846</v>
      </c>
      <c r="M767" s="39">
        <v>30.380199999999999</v>
      </c>
      <c r="N767" s="39">
        <v>40.129399999999997</v>
      </c>
      <c r="O767" s="39">
        <v>108.9372</v>
      </c>
      <c r="P767" s="39">
        <v>37.763100000000001</v>
      </c>
      <c r="Q767" s="39">
        <v>18.290700000000001</v>
      </c>
      <c r="R767" s="39">
        <v>97.045299999999997</v>
      </c>
      <c r="S767" s="39">
        <v>45.536799999999999</v>
      </c>
      <c r="T767" s="39">
        <v>29.623100000000001</v>
      </c>
      <c r="U767" s="39">
        <v>16.863499999999998</v>
      </c>
      <c r="V767" s="39">
        <v>43.032699999999998</v>
      </c>
      <c r="W767" s="39">
        <v>54.231499999999997</v>
      </c>
      <c r="X767" s="39">
        <v>104.705</v>
      </c>
      <c r="Y767" s="39">
        <v>48.120800000000003</v>
      </c>
      <c r="Z767" s="39">
        <v>23.871099999999998</v>
      </c>
      <c r="AA767" s="39">
        <v>49.816400000000002</v>
      </c>
      <c r="AB767" s="39">
        <v>118.6219</v>
      </c>
      <c r="AC767" s="39">
        <v>70.416799999999995</v>
      </c>
      <c r="AD767" s="39">
        <v>16.555099999999999</v>
      </c>
      <c r="AE767" s="39">
        <v>38.676900000000003</v>
      </c>
      <c r="AF767" s="39">
        <v>94.618200000000002</v>
      </c>
      <c r="AG767" s="39">
        <v>18.218599999999999</v>
      </c>
      <c r="AH767" s="39">
        <v>158.17310000000001</v>
      </c>
      <c r="AI767" s="39">
        <v>17.193100000000001</v>
      </c>
      <c r="AJ767" s="39">
        <v>7.4202000000000004</v>
      </c>
      <c r="AK767" s="39">
        <v>7.6119000000000003</v>
      </c>
      <c r="AL767" s="39">
        <v>17.542100000000001</v>
      </c>
      <c r="AM767" s="39">
        <v>267.85410000000002</v>
      </c>
      <c r="AN767" s="39">
        <v>577.96159999999998</v>
      </c>
      <c r="AO767" s="39">
        <v>257.8965</v>
      </c>
      <c r="AP767" s="39">
        <v>122.3867</v>
      </c>
      <c r="AQ767" s="39">
        <v>215.6987</v>
      </c>
      <c r="AR767" s="39">
        <v>27.872399999999999</v>
      </c>
      <c r="AS767" s="39">
        <v>64.404200000000003</v>
      </c>
      <c r="AT767" s="39">
        <v>21.218299999999999</v>
      </c>
      <c r="AU767" s="39">
        <v>60.726799999999997</v>
      </c>
      <c r="AV767" s="39">
        <v>50.827599999999997</v>
      </c>
      <c r="AW767" s="39">
        <v>46.953800000000001</v>
      </c>
      <c r="AX767" s="39">
        <v>9.8682999999999996</v>
      </c>
      <c r="AY767" s="39">
        <v>66.464500000000001</v>
      </c>
    </row>
    <row r="768" spans="1:51" x14ac:dyDescent="0.25">
      <c r="A768" s="43">
        <v>43522</v>
      </c>
      <c r="B768" s="39">
        <v>3964.7437</v>
      </c>
      <c r="C768" s="39">
        <v>49.713799999999999</v>
      </c>
      <c r="D768" s="39">
        <v>30.426300000000001</v>
      </c>
      <c r="E768" s="39">
        <v>288.0926</v>
      </c>
      <c r="F768" s="39">
        <v>271.24130000000002</v>
      </c>
      <c r="G768" s="39">
        <v>57.158900000000003</v>
      </c>
      <c r="H768" s="39">
        <v>94.738900000000001</v>
      </c>
      <c r="I768" s="39">
        <v>37.575000000000003</v>
      </c>
      <c r="J768" s="39">
        <v>50.746099999999998</v>
      </c>
      <c r="K768" s="39">
        <v>33.357700000000001</v>
      </c>
      <c r="L768" s="39">
        <v>490.78289999999998</v>
      </c>
      <c r="M768" s="39">
        <v>31.039000000000001</v>
      </c>
      <c r="N768" s="39">
        <v>39.261800000000001</v>
      </c>
      <c r="O768" s="39">
        <v>108.9372</v>
      </c>
      <c r="P768" s="39">
        <v>37.310200000000002</v>
      </c>
      <c r="Q768" s="39">
        <v>18.688400000000001</v>
      </c>
      <c r="R768" s="39">
        <v>96.943799999999996</v>
      </c>
      <c r="S768" s="39">
        <v>44.739699999999999</v>
      </c>
      <c r="T768" s="39">
        <v>28.764800000000001</v>
      </c>
      <c r="U768" s="39">
        <v>16.148599999999998</v>
      </c>
      <c r="V768" s="39">
        <v>43.199800000000003</v>
      </c>
      <c r="W768" s="39">
        <v>56.637300000000003</v>
      </c>
      <c r="X768" s="39">
        <v>102.0686</v>
      </c>
      <c r="Y768" s="39">
        <v>47.712699999999998</v>
      </c>
      <c r="Z768" s="39">
        <v>23.871099999999998</v>
      </c>
      <c r="AA768" s="39">
        <v>49.326099999999997</v>
      </c>
      <c r="AB768" s="39">
        <v>118.7889</v>
      </c>
      <c r="AC768" s="39">
        <v>68.701300000000003</v>
      </c>
      <c r="AD768" s="39">
        <v>16.460799999999999</v>
      </c>
      <c r="AE768" s="39">
        <v>38.432600000000001</v>
      </c>
      <c r="AF768" s="39">
        <v>93.869299999999996</v>
      </c>
      <c r="AG768" s="39">
        <v>17.8613</v>
      </c>
      <c r="AH768" s="39">
        <v>157.6849</v>
      </c>
      <c r="AI768" s="39">
        <v>17.3521</v>
      </c>
      <c r="AJ768" s="39">
        <v>7.4513999999999996</v>
      </c>
      <c r="AK768" s="39">
        <v>7.6288999999999998</v>
      </c>
      <c r="AL768" s="39">
        <v>17.3398</v>
      </c>
      <c r="AM768" s="39">
        <v>260.18419999999998</v>
      </c>
      <c r="AN768" s="39">
        <v>602.22559999999999</v>
      </c>
      <c r="AO768" s="39">
        <v>250.32939999999999</v>
      </c>
      <c r="AP768" s="39">
        <v>122.09739999999999</v>
      </c>
      <c r="AQ768" s="39">
        <v>212.2396</v>
      </c>
      <c r="AR768" s="39">
        <v>28.445599999999999</v>
      </c>
      <c r="AS768" s="39">
        <v>64.050299999999993</v>
      </c>
      <c r="AT768" s="39">
        <v>21.649100000000001</v>
      </c>
      <c r="AU768" s="39">
        <v>59.984200000000001</v>
      </c>
      <c r="AV768" s="39">
        <v>50.6205</v>
      </c>
      <c r="AW768" s="39">
        <v>47.606000000000002</v>
      </c>
      <c r="AX768" s="39">
        <v>10.120699999999999</v>
      </c>
      <c r="AY768" s="39">
        <v>68.242500000000007</v>
      </c>
    </row>
    <row r="769" spans="1:51" x14ac:dyDescent="0.25">
      <c r="A769" s="43">
        <v>43523</v>
      </c>
      <c r="B769" s="39">
        <v>3996.1306</v>
      </c>
      <c r="C769" s="39">
        <v>50.024999999999999</v>
      </c>
      <c r="D769" s="39">
        <v>30.478400000000001</v>
      </c>
      <c r="E769" s="39">
        <v>286.0446</v>
      </c>
      <c r="F769" s="39">
        <v>275.3614</v>
      </c>
      <c r="G769" s="39">
        <v>57.220799999999997</v>
      </c>
      <c r="H769" s="39">
        <v>93.522000000000006</v>
      </c>
      <c r="I769" s="39">
        <v>37.0197</v>
      </c>
      <c r="J769" s="39">
        <v>49.937399999999997</v>
      </c>
      <c r="K769" s="39">
        <v>34.491399999999999</v>
      </c>
      <c r="L769" s="39">
        <v>487.92950000000002</v>
      </c>
      <c r="M769" s="39">
        <v>30.746200000000002</v>
      </c>
      <c r="N769" s="39">
        <v>41.051299999999998</v>
      </c>
      <c r="O769" s="39">
        <v>107.6506</v>
      </c>
      <c r="P769" s="39">
        <v>37.136099999999999</v>
      </c>
      <c r="Q769" s="39">
        <v>18.454499999999999</v>
      </c>
      <c r="R769" s="39">
        <v>96.943799999999996</v>
      </c>
      <c r="S769" s="39">
        <v>43.942500000000003</v>
      </c>
      <c r="T769" s="39">
        <v>28.396899999999999</v>
      </c>
      <c r="U769" s="39">
        <v>16.064499999999999</v>
      </c>
      <c r="V769" s="39">
        <v>42.447800000000001</v>
      </c>
      <c r="W769" s="39">
        <v>58.493099999999998</v>
      </c>
      <c r="X769" s="39">
        <v>103.26130000000001</v>
      </c>
      <c r="Y769" s="39">
        <v>46.377099999999999</v>
      </c>
      <c r="Z769" s="39">
        <v>23.798100000000002</v>
      </c>
      <c r="AA769" s="39">
        <v>48.541600000000003</v>
      </c>
      <c r="AB769" s="39">
        <v>116.5334</v>
      </c>
      <c r="AC769" s="39">
        <v>67.069599999999994</v>
      </c>
      <c r="AD769" s="39">
        <v>16.4985</v>
      </c>
      <c r="AE769" s="39">
        <v>38.660600000000002</v>
      </c>
      <c r="AF769" s="39">
        <v>100.11060000000001</v>
      </c>
      <c r="AG769" s="39">
        <v>17.623200000000001</v>
      </c>
      <c r="AH769" s="39">
        <v>160.1258</v>
      </c>
      <c r="AI769" s="39">
        <v>17.1023</v>
      </c>
      <c r="AJ769" s="39">
        <v>7.4668999999999999</v>
      </c>
      <c r="AK769" s="39">
        <v>7.5441000000000003</v>
      </c>
      <c r="AL769" s="39">
        <v>17.455400000000001</v>
      </c>
      <c r="AM769" s="39">
        <v>261.5609</v>
      </c>
      <c r="AN769" s="39">
        <v>595.86130000000003</v>
      </c>
      <c r="AO769" s="39">
        <v>248.92160000000001</v>
      </c>
      <c r="AP769" s="39">
        <v>122.8207</v>
      </c>
      <c r="AQ769" s="39">
        <v>207.79220000000001</v>
      </c>
      <c r="AR769" s="39">
        <v>28.718599999999999</v>
      </c>
      <c r="AS769" s="39">
        <v>63.696399999999997</v>
      </c>
      <c r="AT769" s="39">
        <v>21.541399999999999</v>
      </c>
      <c r="AU769" s="39">
        <v>60.644300000000001</v>
      </c>
      <c r="AV769" s="39">
        <v>52.173299999999998</v>
      </c>
      <c r="AW769" s="39">
        <v>47.524500000000003</v>
      </c>
      <c r="AX769" s="39">
        <v>10.268000000000001</v>
      </c>
      <c r="AY769" s="39">
        <v>67.819199999999995</v>
      </c>
    </row>
    <row r="770" spans="1:51" x14ac:dyDescent="0.25">
      <c r="A770" s="43">
        <v>43524</v>
      </c>
      <c r="B770" s="39">
        <v>3993.2773000000002</v>
      </c>
      <c r="C770" s="39">
        <v>50.491799999999998</v>
      </c>
      <c r="D770" s="39">
        <v>30.999400000000001</v>
      </c>
      <c r="E770" s="39">
        <v>286.72730000000001</v>
      </c>
      <c r="F770" s="39">
        <v>274.6748</v>
      </c>
      <c r="G770" s="39">
        <v>57.127899999999997</v>
      </c>
      <c r="H770" s="39">
        <v>93.792400000000001</v>
      </c>
      <c r="I770" s="39">
        <v>37.204799999999999</v>
      </c>
      <c r="J770" s="39">
        <v>50.988700000000001</v>
      </c>
      <c r="K770" s="39">
        <v>33.529400000000003</v>
      </c>
      <c r="L770" s="39">
        <v>492.20960000000002</v>
      </c>
      <c r="M770" s="39">
        <v>30.672999999999998</v>
      </c>
      <c r="N770" s="39">
        <v>42.895099999999999</v>
      </c>
      <c r="O770" s="39">
        <v>107.0787</v>
      </c>
      <c r="P770" s="39">
        <v>38.773400000000002</v>
      </c>
      <c r="Q770" s="39">
        <v>19.074300000000001</v>
      </c>
      <c r="R770" s="39">
        <v>96.943799999999996</v>
      </c>
      <c r="S770" s="39">
        <v>44.042200000000001</v>
      </c>
      <c r="T770" s="39">
        <v>28.960999999999999</v>
      </c>
      <c r="U770" s="39">
        <v>15.812099999999999</v>
      </c>
      <c r="V770" s="39">
        <v>43.701099999999997</v>
      </c>
      <c r="W770" s="39">
        <v>53.819099999999999</v>
      </c>
      <c r="X770" s="39">
        <v>106.71380000000001</v>
      </c>
      <c r="Y770" s="39">
        <v>45.8947</v>
      </c>
      <c r="Z770" s="39">
        <v>24.0901</v>
      </c>
      <c r="AA770" s="39">
        <v>49.277000000000001</v>
      </c>
      <c r="AB770" s="39">
        <v>118.3712</v>
      </c>
      <c r="AC770" s="39">
        <v>67.655299999999997</v>
      </c>
      <c r="AD770" s="39">
        <v>16.5928</v>
      </c>
      <c r="AE770" s="39">
        <v>39.295699999999997</v>
      </c>
      <c r="AF770" s="39">
        <v>98.612700000000004</v>
      </c>
      <c r="AG770" s="39">
        <v>17.6708</v>
      </c>
      <c r="AH770" s="39">
        <v>159.39359999999999</v>
      </c>
      <c r="AI770" s="39">
        <v>17.034099999999999</v>
      </c>
      <c r="AJ770" s="39">
        <v>7.4358000000000004</v>
      </c>
      <c r="AK770" s="39">
        <v>7.5441000000000003</v>
      </c>
      <c r="AL770" s="39">
        <v>17.3687</v>
      </c>
      <c r="AM770" s="39">
        <v>259.79090000000002</v>
      </c>
      <c r="AN770" s="39">
        <v>560.06190000000004</v>
      </c>
      <c r="AO770" s="39">
        <v>249.18559999999999</v>
      </c>
      <c r="AP770" s="39">
        <v>123.1101</v>
      </c>
      <c r="AQ770" s="39">
        <v>210.51009999999999</v>
      </c>
      <c r="AR770" s="39">
        <v>28.8278</v>
      </c>
      <c r="AS770" s="39">
        <v>63.165599999999998</v>
      </c>
      <c r="AT770" s="39">
        <v>21.595300000000002</v>
      </c>
      <c r="AU770" s="39">
        <v>61.056800000000003</v>
      </c>
      <c r="AV770" s="39">
        <v>50.723999999999997</v>
      </c>
      <c r="AW770" s="39">
        <v>47.932000000000002</v>
      </c>
      <c r="AX770" s="39">
        <v>10.247</v>
      </c>
      <c r="AY770" s="39">
        <v>67.903800000000004</v>
      </c>
    </row>
    <row r="771" spans="1:51" x14ac:dyDescent="0.25">
      <c r="A771" s="43">
        <v>43525</v>
      </c>
      <c r="B771" s="39">
        <v>4071.7447000000002</v>
      </c>
      <c r="C771" s="39">
        <v>49.869399999999999</v>
      </c>
      <c r="D771" s="39">
        <v>30.895199999999999</v>
      </c>
      <c r="E771" s="39">
        <v>288.77530000000002</v>
      </c>
      <c r="F771" s="39">
        <v>275.0181</v>
      </c>
      <c r="G771" s="39">
        <v>62.512700000000002</v>
      </c>
      <c r="H771" s="39">
        <v>95.775499999999994</v>
      </c>
      <c r="I771" s="39">
        <v>37.575000000000003</v>
      </c>
      <c r="J771" s="39">
        <v>52.363500000000002</v>
      </c>
      <c r="K771" s="39">
        <v>33.907299999999999</v>
      </c>
      <c r="L771" s="39">
        <v>495.06290000000001</v>
      </c>
      <c r="M771" s="39">
        <v>31.039000000000001</v>
      </c>
      <c r="N771" s="39">
        <v>42.678199999999997</v>
      </c>
      <c r="O771" s="39">
        <v>106.3639</v>
      </c>
      <c r="P771" s="39">
        <v>39.017200000000003</v>
      </c>
      <c r="Q771" s="39">
        <v>19.717500000000001</v>
      </c>
      <c r="R771" s="39">
        <v>99.177000000000007</v>
      </c>
      <c r="S771" s="39">
        <v>44.64</v>
      </c>
      <c r="T771" s="39">
        <v>29.524999999999999</v>
      </c>
      <c r="U771" s="39">
        <v>16.064499999999999</v>
      </c>
      <c r="V771" s="39">
        <v>43.868299999999998</v>
      </c>
      <c r="W771" s="39">
        <v>54.506500000000003</v>
      </c>
      <c r="X771" s="39">
        <v>108.91079999999999</v>
      </c>
      <c r="Y771" s="39">
        <v>45.486600000000003</v>
      </c>
      <c r="Z771" s="39">
        <v>24.2361</v>
      </c>
      <c r="AA771" s="39">
        <v>51.532499999999999</v>
      </c>
      <c r="AB771" s="39">
        <v>118.45480000000001</v>
      </c>
      <c r="AC771" s="39">
        <v>67.320599999999999</v>
      </c>
      <c r="AD771" s="39">
        <v>16.4985</v>
      </c>
      <c r="AE771" s="39">
        <v>39.295699999999997</v>
      </c>
      <c r="AF771" s="39">
        <v>100.0274</v>
      </c>
      <c r="AG771" s="39">
        <v>17.6708</v>
      </c>
      <c r="AH771" s="39">
        <v>163.29910000000001</v>
      </c>
      <c r="AI771" s="39">
        <v>17.283999999999999</v>
      </c>
      <c r="AJ771" s="39">
        <v>7.4824999999999999</v>
      </c>
      <c r="AK771" s="39">
        <v>7.4932999999999996</v>
      </c>
      <c r="AL771" s="39">
        <v>17.571000000000002</v>
      </c>
      <c r="AM771" s="39">
        <v>262.54419999999999</v>
      </c>
      <c r="AN771" s="39">
        <v>566.02850000000001</v>
      </c>
      <c r="AO771" s="39">
        <v>252.35319999999999</v>
      </c>
      <c r="AP771" s="39">
        <v>123.9781</v>
      </c>
      <c r="AQ771" s="39">
        <v>211.25129999999999</v>
      </c>
      <c r="AR771" s="39">
        <v>29.564900000000002</v>
      </c>
      <c r="AS771" s="39">
        <v>63.519500000000001</v>
      </c>
      <c r="AT771" s="39">
        <v>22.0261</v>
      </c>
      <c r="AU771" s="39">
        <v>60.891800000000003</v>
      </c>
      <c r="AV771" s="39">
        <v>51.138100000000001</v>
      </c>
      <c r="AW771" s="39">
        <v>48.258099999999999</v>
      </c>
      <c r="AX771" s="39">
        <v>10.2049</v>
      </c>
      <c r="AY771" s="39">
        <v>68.327200000000005</v>
      </c>
    </row>
    <row r="772" spans="1:51" x14ac:dyDescent="0.25">
      <c r="A772" s="43">
        <v>43528</v>
      </c>
      <c r="B772" s="39">
        <v>4237.2394999999997</v>
      </c>
      <c r="C772" s="39">
        <v>50.725200000000001</v>
      </c>
      <c r="D772" s="39">
        <v>31.1557</v>
      </c>
      <c r="E772" s="39">
        <v>294.23680000000002</v>
      </c>
      <c r="F772" s="39">
        <v>279.82490000000001</v>
      </c>
      <c r="G772" s="39">
        <v>61.5533</v>
      </c>
      <c r="H772" s="39">
        <v>96.586799999999997</v>
      </c>
      <c r="I772" s="39">
        <v>38.068600000000004</v>
      </c>
      <c r="J772" s="39">
        <v>52.889200000000002</v>
      </c>
      <c r="K772" s="39">
        <v>34.525700000000001</v>
      </c>
      <c r="L772" s="39">
        <v>510.96039999999999</v>
      </c>
      <c r="M772" s="39">
        <v>31.258600000000001</v>
      </c>
      <c r="N772" s="39">
        <v>44.901600000000002</v>
      </c>
      <c r="O772" s="39">
        <v>107.9365</v>
      </c>
      <c r="P772" s="39">
        <v>38.773400000000002</v>
      </c>
      <c r="Q772" s="39">
        <v>19.717500000000001</v>
      </c>
      <c r="R772" s="39">
        <v>104.9632</v>
      </c>
      <c r="S772" s="39">
        <v>44.241399999999999</v>
      </c>
      <c r="T772" s="39">
        <v>29.598500000000001</v>
      </c>
      <c r="U772" s="39">
        <v>17.662500000000001</v>
      </c>
      <c r="V772" s="39">
        <v>43.951799999999999</v>
      </c>
      <c r="W772" s="39">
        <v>55.743699999999997</v>
      </c>
      <c r="X772" s="39">
        <v>108.59690000000001</v>
      </c>
      <c r="Y772" s="39">
        <v>46.896500000000003</v>
      </c>
      <c r="Z772" s="39">
        <v>24.309100000000001</v>
      </c>
      <c r="AA772" s="39">
        <v>51.581499999999998</v>
      </c>
      <c r="AB772" s="39">
        <v>119.0395</v>
      </c>
      <c r="AC772" s="39">
        <v>68.534000000000006</v>
      </c>
      <c r="AD772" s="39">
        <v>16.819099999999999</v>
      </c>
      <c r="AE772" s="39">
        <v>39.491100000000003</v>
      </c>
      <c r="AF772" s="39">
        <v>100.9427</v>
      </c>
      <c r="AG772" s="39">
        <v>17.789899999999999</v>
      </c>
      <c r="AH772" s="39">
        <v>164.51949999999999</v>
      </c>
      <c r="AI772" s="39">
        <v>17.488399999999999</v>
      </c>
      <c r="AJ772" s="39">
        <v>7.5758000000000001</v>
      </c>
      <c r="AK772" s="39">
        <v>7.8832000000000004</v>
      </c>
      <c r="AL772" s="39">
        <v>17.657699999999998</v>
      </c>
      <c r="AM772" s="39">
        <v>273.36059999999998</v>
      </c>
      <c r="AN772" s="39">
        <v>558.86860000000001</v>
      </c>
      <c r="AO772" s="39">
        <v>251.12129999999999</v>
      </c>
      <c r="AP772" s="39">
        <v>125.1354</v>
      </c>
      <c r="AQ772" s="39">
        <v>213.72210000000001</v>
      </c>
      <c r="AR772" s="39">
        <v>29.592199999999998</v>
      </c>
      <c r="AS772" s="39">
        <v>64.050299999999993</v>
      </c>
      <c r="AT772" s="39">
        <v>22.403099999999998</v>
      </c>
      <c r="AU772" s="39">
        <v>62.707000000000001</v>
      </c>
      <c r="AV772" s="39">
        <v>51.448700000000002</v>
      </c>
      <c r="AW772" s="39">
        <v>48.584200000000003</v>
      </c>
      <c r="AX772" s="39">
        <v>10.1839</v>
      </c>
      <c r="AY772" s="39">
        <v>69.343199999999996</v>
      </c>
    </row>
    <row r="773" spans="1:51" x14ac:dyDescent="0.25">
      <c r="A773" s="43">
        <v>43529</v>
      </c>
      <c r="B773" s="39">
        <v>4271.4799000000003</v>
      </c>
      <c r="C773" s="39">
        <v>51.0364</v>
      </c>
      <c r="D773" s="39">
        <v>31.572500000000002</v>
      </c>
      <c r="E773" s="39">
        <v>299.01560000000001</v>
      </c>
      <c r="F773" s="39">
        <v>285.3184</v>
      </c>
      <c r="G773" s="39">
        <v>63.348199999999999</v>
      </c>
      <c r="H773" s="39">
        <v>98.164199999999994</v>
      </c>
      <c r="I773" s="39">
        <v>39.117400000000004</v>
      </c>
      <c r="J773" s="39">
        <v>52.727499999999999</v>
      </c>
      <c r="K773" s="39">
        <v>34.388300000000001</v>
      </c>
      <c r="L773" s="39">
        <v>508.31079999999997</v>
      </c>
      <c r="M773" s="39">
        <v>31.624700000000001</v>
      </c>
      <c r="N773" s="39">
        <v>45.389600000000002</v>
      </c>
      <c r="O773" s="39">
        <v>107.79349999999999</v>
      </c>
      <c r="P773" s="39">
        <v>38.982399999999998</v>
      </c>
      <c r="Q773" s="39">
        <v>19.612200000000001</v>
      </c>
      <c r="R773" s="39">
        <v>109.93729999999999</v>
      </c>
      <c r="S773" s="39">
        <v>45.038600000000002</v>
      </c>
      <c r="T773" s="39">
        <v>29.819199999999999</v>
      </c>
      <c r="U773" s="39">
        <v>19.428799999999999</v>
      </c>
      <c r="V773" s="39">
        <v>44.369599999999998</v>
      </c>
      <c r="W773" s="39">
        <v>61.311199999999999</v>
      </c>
      <c r="X773" s="39">
        <v>108.59690000000001</v>
      </c>
      <c r="Y773" s="39">
        <v>47.007800000000003</v>
      </c>
      <c r="Z773" s="39">
        <v>24.966100000000001</v>
      </c>
      <c r="AA773" s="39">
        <v>54.474400000000003</v>
      </c>
      <c r="AB773" s="39">
        <v>120.87730000000001</v>
      </c>
      <c r="AC773" s="39">
        <v>69.705500000000001</v>
      </c>
      <c r="AD773" s="39">
        <v>17.120799999999999</v>
      </c>
      <c r="AE773" s="39">
        <v>39.898299999999999</v>
      </c>
      <c r="AF773" s="39">
        <v>101.3588</v>
      </c>
      <c r="AG773" s="39">
        <v>18.337599999999998</v>
      </c>
      <c r="AH773" s="39">
        <v>164.7636</v>
      </c>
      <c r="AI773" s="39">
        <v>17.511099999999999</v>
      </c>
      <c r="AJ773" s="39">
        <v>7.5914000000000001</v>
      </c>
      <c r="AK773" s="39">
        <v>8.1036000000000001</v>
      </c>
      <c r="AL773" s="39">
        <v>17.599900000000002</v>
      </c>
      <c r="AM773" s="39">
        <v>278.47379999999998</v>
      </c>
      <c r="AN773" s="39">
        <v>549.71979999999996</v>
      </c>
      <c r="AO773" s="39">
        <v>247.42580000000001</v>
      </c>
      <c r="AP773" s="39">
        <v>126.148</v>
      </c>
      <c r="AQ773" s="39">
        <v>214.71039999999999</v>
      </c>
      <c r="AR773" s="39">
        <v>29.537600000000001</v>
      </c>
      <c r="AS773" s="39">
        <v>66.173500000000004</v>
      </c>
      <c r="AT773" s="39">
        <v>22.3492</v>
      </c>
      <c r="AU773" s="39">
        <v>65.017300000000006</v>
      </c>
      <c r="AV773" s="39">
        <v>51.862699999999997</v>
      </c>
      <c r="AW773" s="39">
        <v>49.073300000000003</v>
      </c>
      <c r="AX773" s="39">
        <v>10.247</v>
      </c>
      <c r="AY773" s="39">
        <v>70.359200000000001</v>
      </c>
    </row>
    <row r="774" spans="1:51" x14ac:dyDescent="0.25">
      <c r="A774" s="43">
        <v>43530</v>
      </c>
      <c r="B774" s="39">
        <v>4205.8526000000002</v>
      </c>
      <c r="C774" s="39">
        <v>51.814399999999999</v>
      </c>
      <c r="D774" s="39">
        <v>31.885100000000001</v>
      </c>
      <c r="E774" s="39">
        <v>301.06360000000001</v>
      </c>
      <c r="F774" s="39">
        <v>286.34840000000003</v>
      </c>
      <c r="G774" s="39">
        <v>64.988399999999999</v>
      </c>
      <c r="H774" s="39">
        <v>99.155799999999999</v>
      </c>
      <c r="I774" s="39">
        <v>38.932299999999998</v>
      </c>
      <c r="J774" s="39">
        <v>52.848799999999997</v>
      </c>
      <c r="K774" s="39">
        <v>34.938000000000002</v>
      </c>
      <c r="L774" s="39">
        <v>501.78879999999998</v>
      </c>
      <c r="M774" s="39">
        <v>32.356699999999996</v>
      </c>
      <c r="N774" s="39">
        <v>44.359299999999998</v>
      </c>
      <c r="O774" s="39">
        <v>110.7957</v>
      </c>
      <c r="P774" s="39">
        <v>39.191400000000002</v>
      </c>
      <c r="Q774" s="39">
        <v>20.290500000000002</v>
      </c>
      <c r="R774" s="39">
        <v>109.22669999999999</v>
      </c>
      <c r="S774" s="39">
        <v>46.034999999999997</v>
      </c>
      <c r="T774" s="39">
        <v>29.917300000000001</v>
      </c>
      <c r="U774" s="39">
        <v>19.5549</v>
      </c>
      <c r="V774" s="39">
        <v>45.622999999999998</v>
      </c>
      <c r="W774" s="39">
        <v>60.830100000000002</v>
      </c>
      <c r="X774" s="39">
        <v>107.6554</v>
      </c>
      <c r="Y774" s="39">
        <v>47.564300000000003</v>
      </c>
      <c r="Z774" s="39">
        <v>25.623100000000001</v>
      </c>
      <c r="AA774" s="39">
        <v>53.640900000000002</v>
      </c>
      <c r="AB774" s="39">
        <v>125.3048</v>
      </c>
      <c r="AC774" s="39">
        <v>70.626000000000005</v>
      </c>
      <c r="AD774" s="39">
        <v>18.0258</v>
      </c>
      <c r="AE774" s="39">
        <v>40.240299999999998</v>
      </c>
      <c r="AF774" s="39">
        <v>101.1092</v>
      </c>
      <c r="AG774" s="39">
        <v>18.837800000000001</v>
      </c>
      <c r="AH774" s="39">
        <v>164.7636</v>
      </c>
      <c r="AI774" s="39">
        <v>17.760899999999999</v>
      </c>
      <c r="AJ774" s="39">
        <v>7.7469000000000001</v>
      </c>
      <c r="AK774" s="39">
        <v>8.0358000000000001</v>
      </c>
      <c r="AL774" s="39">
        <v>17.715499999999999</v>
      </c>
      <c r="AM774" s="39">
        <v>275.13060000000002</v>
      </c>
      <c r="AN774" s="39">
        <v>579.95050000000003</v>
      </c>
      <c r="AO774" s="39">
        <v>244.34610000000001</v>
      </c>
      <c r="AP774" s="39">
        <v>128.89670000000001</v>
      </c>
      <c r="AQ774" s="39">
        <v>215.2046</v>
      </c>
      <c r="AR774" s="39">
        <v>29.865200000000002</v>
      </c>
      <c r="AS774" s="39">
        <v>67.765900000000002</v>
      </c>
      <c r="AT774" s="39">
        <v>22.8339</v>
      </c>
      <c r="AU774" s="39">
        <v>65.594800000000006</v>
      </c>
      <c r="AV774" s="39">
        <v>52.587400000000002</v>
      </c>
      <c r="AW774" s="39">
        <v>49.97</v>
      </c>
      <c r="AX774" s="39">
        <v>10.3522</v>
      </c>
      <c r="AY774" s="39">
        <v>70.443899999999999</v>
      </c>
    </row>
    <row r="775" spans="1:51" x14ac:dyDescent="0.25">
      <c r="A775" s="43">
        <v>43531</v>
      </c>
      <c r="B775" s="39">
        <v>4076.0246999999999</v>
      </c>
      <c r="C775" s="39">
        <v>52.203400000000002</v>
      </c>
      <c r="D775" s="39">
        <v>32.2498</v>
      </c>
      <c r="E775" s="39">
        <v>299.69819999999999</v>
      </c>
      <c r="F775" s="39">
        <v>282.57170000000002</v>
      </c>
      <c r="G775" s="39">
        <v>66.071600000000004</v>
      </c>
      <c r="H775" s="39">
        <v>96.947299999999998</v>
      </c>
      <c r="I775" s="39">
        <v>39.364199999999997</v>
      </c>
      <c r="J775" s="39">
        <v>52.242199999999997</v>
      </c>
      <c r="K775" s="39">
        <v>34.319600000000001</v>
      </c>
      <c r="L775" s="39">
        <v>493.22859999999997</v>
      </c>
      <c r="M775" s="39">
        <v>33.015599999999999</v>
      </c>
      <c r="N775" s="39">
        <v>43.871200000000002</v>
      </c>
      <c r="O775" s="39">
        <v>110.0809</v>
      </c>
      <c r="P775" s="39">
        <v>39.853299999999997</v>
      </c>
      <c r="Q775" s="39">
        <v>19.963100000000001</v>
      </c>
      <c r="R775" s="39">
        <v>105.36920000000001</v>
      </c>
      <c r="S775" s="39">
        <v>47.031399999999998</v>
      </c>
      <c r="T775" s="39">
        <v>29.598500000000001</v>
      </c>
      <c r="U775" s="39">
        <v>21.510400000000001</v>
      </c>
      <c r="V775" s="39">
        <v>45.790100000000002</v>
      </c>
      <c r="W775" s="39">
        <v>61.173699999999997</v>
      </c>
      <c r="X775" s="39">
        <v>107.2159</v>
      </c>
      <c r="Y775" s="39">
        <v>46.673900000000003</v>
      </c>
      <c r="Z775" s="39">
        <v>26.0611</v>
      </c>
      <c r="AA775" s="39">
        <v>52.071899999999999</v>
      </c>
      <c r="AB775" s="39">
        <v>133.4914</v>
      </c>
      <c r="AC775" s="39">
        <v>71.044399999999996</v>
      </c>
      <c r="AD775" s="39">
        <v>17.6676</v>
      </c>
      <c r="AE775" s="39">
        <v>41.852499999999999</v>
      </c>
      <c r="AF775" s="39">
        <v>100.6099</v>
      </c>
      <c r="AG775" s="39">
        <v>18.8139</v>
      </c>
      <c r="AH775" s="39">
        <v>162.3227</v>
      </c>
      <c r="AI775" s="39">
        <v>17.670100000000001</v>
      </c>
      <c r="AJ775" s="39">
        <v>7.7003000000000004</v>
      </c>
      <c r="AK775" s="39">
        <v>7.9170999999999996</v>
      </c>
      <c r="AL775" s="39">
        <v>17.571000000000002</v>
      </c>
      <c r="AM775" s="39">
        <v>266.08409999999998</v>
      </c>
      <c r="AN775" s="39">
        <v>570.00620000000004</v>
      </c>
      <c r="AO775" s="39">
        <v>237.65899999999999</v>
      </c>
      <c r="AP775" s="39">
        <v>131.21129999999999</v>
      </c>
      <c r="AQ775" s="39">
        <v>213.9692</v>
      </c>
      <c r="AR775" s="39">
        <v>30.0563</v>
      </c>
      <c r="AS775" s="39">
        <v>69.004499999999993</v>
      </c>
      <c r="AT775" s="39">
        <v>22.887799999999999</v>
      </c>
      <c r="AU775" s="39">
        <v>64.934799999999996</v>
      </c>
      <c r="AV775" s="39">
        <v>53.311999999999998</v>
      </c>
      <c r="AW775" s="39">
        <v>50.295999999999999</v>
      </c>
      <c r="AX775" s="39">
        <v>10.4574</v>
      </c>
      <c r="AY775" s="39">
        <v>70.020499999999998</v>
      </c>
    </row>
    <row r="776" spans="1:51" x14ac:dyDescent="0.25">
      <c r="A776" s="43">
        <v>43532</v>
      </c>
      <c r="B776" s="39">
        <v>3909.1030999999998</v>
      </c>
      <c r="C776" s="39">
        <v>49.3249</v>
      </c>
      <c r="D776" s="39">
        <v>30.5305</v>
      </c>
      <c r="E776" s="39">
        <v>284.67919999999998</v>
      </c>
      <c r="F776" s="39">
        <v>268.83789999999999</v>
      </c>
      <c r="G776" s="39">
        <v>66.164400000000001</v>
      </c>
      <c r="H776" s="39">
        <v>94.828999999999994</v>
      </c>
      <c r="I776" s="39">
        <v>37.0197</v>
      </c>
      <c r="J776" s="39">
        <v>49.533099999999997</v>
      </c>
      <c r="K776" s="39">
        <v>31.949200000000001</v>
      </c>
      <c r="L776" s="39">
        <v>485.2799</v>
      </c>
      <c r="M776" s="39">
        <v>31.258600000000001</v>
      </c>
      <c r="N776" s="39">
        <v>42.840899999999998</v>
      </c>
      <c r="O776" s="39">
        <v>105.0772</v>
      </c>
      <c r="P776" s="39">
        <v>37.902500000000003</v>
      </c>
      <c r="Q776" s="39">
        <v>18.7117</v>
      </c>
      <c r="R776" s="39">
        <v>100.9027</v>
      </c>
      <c r="S776" s="39">
        <v>44.839300000000001</v>
      </c>
      <c r="T776" s="39">
        <v>28.446000000000002</v>
      </c>
      <c r="U776" s="39">
        <v>20.627300000000002</v>
      </c>
      <c r="V776" s="39">
        <v>42.949100000000001</v>
      </c>
      <c r="W776" s="39">
        <v>61.173699999999997</v>
      </c>
      <c r="X776" s="39">
        <v>101.4408</v>
      </c>
      <c r="Y776" s="39">
        <v>44.336500000000001</v>
      </c>
      <c r="Z776" s="39">
        <v>24.382100000000001</v>
      </c>
      <c r="AA776" s="39">
        <v>49.963500000000003</v>
      </c>
      <c r="AB776" s="39">
        <v>130.5676</v>
      </c>
      <c r="AC776" s="39">
        <v>67.027699999999996</v>
      </c>
      <c r="AD776" s="39">
        <v>16.687100000000001</v>
      </c>
      <c r="AE776" s="39">
        <v>39.865699999999997</v>
      </c>
      <c r="AF776" s="39">
        <v>94.951099999999997</v>
      </c>
      <c r="AG776" s="39">
        <v>18.099499999999999</v>
      </c>
      <c r="AH776" s="39">
        <v>156.22030000000001</v>
      </c>
      <c r="AI776" s="39">
        <v>16.761600000000001</v>
      </c>
      <c r="AJ776" s="39">
        <v>7.4047000000000001</v>
      </c>
      <c r="AK776" s="39">
        <v>7.7984</v>
      </c>
      <c r="AL776" s="39">
        <v>16.906300000000002</v>
      </c>
      <c r="AM776" s="39">
        <v>256.4477</v>
      </c>
      <c r="AN776" s="39">
        <v>540.5711</v>
      </c>
      <c r="AO776" s="39">
        <v>233.08349999999999</v>
      </c>
      <c r="AP776" s="39">
        <v>124.55670000000001</v>
      </c>
      <c r="AQ776" s="39">
        <v>206.06270000000001</v>
      </c>
      <c r="AR776" s="39">
        <v>28.090800000000002</v>
      </c>
      <c r="AS776" s="39">
        <v>65.819599999999994</v>
      </c>
      <c r="AT776" s="39">
        <v>21.541399999999999</v>
      </c>
      <c r="AU776" s="39">
        <v>62.129399999999997</v>
      </c>
      <c r="AV776" s="39">
        <v>51.138100000000001</v>
      </c>
      <c r="AW776" s="39">
        <v>47.279899999999998</v>
      </c>
      <c r="AX776" s="39">
        <v>9.9102999999999994</v>
      </c>
      <c r="AY776" s="39">
        <v>66.0411</v>
      </c>
    </row>
    <row r="777" spans="1:51" x14ac:dyDescent="0.25">
      <c r="A777" s="43">
        <v>43535</v>
      </c>
      <c r="B777" s="39">
        <v>3916.2365</v>
      </c>
      <c r="C777" s="39">
        <v>49.947200000000002</v>
      </c>
      <c r="D777" s="39">
        <v>31.1557</v>
      </c>
      <c r="E777" s="39">
        <v>292.87139999999999</v>
      </c>
      <c r="F777" s="39">
        <v>272.2713</v>
      </c>
      <c r="G777" s="39">
        <v>66.195400000000006</v>
      </c>
      <c r="H777" s="39">
        <v>98.930400000000006</v>
      </c>
      <c r="I777" s="39">
        <v>36.896299999999997</v>
      </c>
      <c r="J777" s="39">
        <v>51.029200000000003</v>
      </c>
      <c r="K777" s="39">
        <v>32.842399999999998</v>
      </c>
      <c r="L777" s="39">
        <v>494.24770000000001</v>
      </c>
      <c r="M777" s="39">
        <v>31.9907</v>
      </c>
      <c r="N777" s="39">
        <v>43.925400000000003</v>
      </c>
      <c r="O777" s="39">
        <v>107.0787</v>
      </c>
      <c r="P777" s="39">
        <v>39.156599999999997</v>
      </c>
      <c r="Q777" s="39">
        <v>19.0275</v>
      </c>
      <c r="R777" s="39">
        <v>103.745</v>
      </c>
      <c r="S777" s="39">
        <v>46.533200000000001</v>
      </c>
      <c r="T777" s="39">
        <v>29.892800000000001</v>
      </c>
      <c r="U777" s="39">
        <v>21.4053</v>
      </c>
      <c r="V777" s="39">
        <v>44.286099999999998</v>
      </c>
      <c r="W777" s="39">
        <v>65.985100000000003</v>
      </c>
      <c r="X777" s="39">
        <v>103.6379</v>
      </c>
      <c r="Y777" s="39">
        <v>45.597900000000003</v>
      </c>
      <c r="Z777" s="39">
        <v>25.696100000000001</v>
      </c>
      <c r="AA777" s="39">
        <v>51.385399999999997</v>
      </c>
      <c r="AB777" s="39">
        <v>133.82550000000001</v>
      </c>
      <c r="AC777" s="39">
        <v>69.287099999999995</v>
      </c>
      <c r="AD777" s="39">
        <v>17.875</v>
      </c>
      <c r="AE777" s="39">
        <v>40.9405</v>
      </c>
      <c r="AF777" s="39">
        <v>102.8567</v>
      </c>
      <c r="AG777" s="39">
        <v>18.694900000000001</v>
      </c>
      <c r="AH777" s="39">
        <v>156.95259999999999</v>
      </c>
      <c r="AI777" s="39">
        <v>16.829699999999999</v>
      </c>
      <c r="AJ777" s="39">
        <v>7.5446999999999997</v>
      </c>
      <c r="AK777" s="39">
        <v>7.8662000000000001</v>
      </c>
      <c r="AL777" s="39">
        <v>16.964099999999998</v>
      </c>
      <c r="AM777" s="39">
        <v>256.25099999999998</v>
      </c>
      <c r="AN777" s="39">
        <v>552.90200000000004</v>
      </c>
      <c r="AO777" s="39">
        <v>234.75530000000001</v>
      </c>
      <c r="AP777" s="39">
        <v>127.5947</v>
      </c>
      <c r="AQ777" s="39">
        <v>209.2747</v>
      </c>
      <c r="AR777" s="39">
        <v>28.636700000000001</v>
      </c>
      <c r="AS777" s="39">
        <v>67.942899999999995</v>
      </c>
      <c r="AT777" s="39">
        <v>22.08</v>
      </c>
      <c r="AU777" s="39">
        <v>62.294499999999999</v>
      </c>
      <c r="AV777" s="39">
        <v>52.380299999999998</v>
      </c>
      <c r="AW777" s="39">
        <v>48.176600000000001</v>
      </c>
      <c r="AX777" s="39">
        <v>10.1418</v>
      </c>
      <c r="AY777" s="39">
        <v>68.0732</v>
      </c>
    </row>
    <row r="778" spans="1:51" x14ac:dyDescent="0.25">
      <c r="A778" s="43">
        <v>43536</v>
      </c>
      <c r="B778" s="39">
        <v>3916.2365</v>
      </c>
      <c r="C778" s="39">
        <v>50.880800000000001</v>
      </c>
      <c r="D778" s="39">
        <v>31.4162</v>
      </c>
      <c r="E778" s="39">
        <v>297.65019999999998</v>
      </c>
      <c r="F778" s="39">
        <v>273.98809999999997</v>
      </c>
      <c r="G778" s="39">
        <v>64.338499999999996</v>
      </c>
      <c r="H778" s="39">
        <v>100.8685</v>
      </c>
      <c r="I778" s="39">
        <v>36.834600000000002</v>
      </c>
      <c r="J778" s="39">
        <v>51.190899999999999</v>
      </c>
      <c r="K778" s="39">
        <v>33.151600000000002</v>
      </c>
      <c r="L778" s="39">
        <v>529.30359999999996</v>
      </c>
      <c r="M778" s="39">
        <v>32.137099999999997</v>
      </c>
      <c r="N778" s="39">
        <v>45.823500000000003</v>
      </c>
      <c r="O778" s="39">
        <v>108.65130000000001</v>
      </c>
      <c r="P778" s="39">
        <v>39.261099999999999</v>
      </c>
      <c r="Q778" s="39">
        <v>19.1328</v>
      </c>
      <c r="R778" s="39">
        <v>103.4405</v>
      </c>
      <c r="S778" s="39">
        <v>46.931800000000003</v>
      </c>
      <c r="T778" s="39">
        <v>29.6721</v>
      </c>
      <c r="U778" s="39">
        <v>23.465900000000001</v>
      </c>
      <c r="V778" s="39">
        <v>44.954500000000003</v>
      </c>
      <c r="W778" s="39">
        <v>65.297799999999995</v>
      </c>
      <c r="X778" s="39">
        <v>105.0189</v>
      </c>
      <c r="Y778" s="39">
        <v>46.896500000000003</v>
      </c>
      <c r="Z778" s="39">
        <v>25.5501</v>
      </c>
      <c r="AA778" s="39">
        <v>51.630600000000001</v>
      </c>
      <c r="AB778" s="39">
        <v>132.82310000000001</v>
      </c>
      <c r="AC778" s="39">
        <v>71.462800000000001</v>
      </c>
      <c r="AD778" s="39">
        <v>18.666899999999998</v>
      </c>
      <c r="AE778" s="39">
        <v>41.608199999999997</v>
      </c>
      <c r="AF778" s="39">
        <v>104.0218</v>
      </c>
      <c r="AG778" s="39">
        <v>18.599599999999999</v>
      </c>
      <c r="AH778" s="39">
        <v>157.4408</v>
      </c>
      <c r="AI778" s="39">
        <v>16.988700000000001</v>
      </c>
      <c r="AJ778" s="39">
        <v>7.6379999999999999</v>
      </c>
      <c r="AK778" s="39">
        <v>7.9509999999999996</v>
      </c>
      <c r="AL778" s="39">
        <v>17.282</v>
      </c>
      <c r="AM778" s="39">
        <v>256.25099999999998</v>
      </c>
      <c r="AN778" s="39">
        <v>552.10649999999998</v>
      </c>
      <c r="AO778" s="39">
        <v>235.2833</v>
      </c>
      <c r="AP778" s="39">
        <v>126.58199999999999</v>
      </c>
      <c r="AQ778" s="39">
        <v>209.7689</v>
      </c>
      <c r="AR778" s="39">
        <v>28.582100000000001</v>
      </c>
      <c r="AS778" s="39">
        <v>69.181399999999996</v>
      </c>
      <c r="AT778" s="39">
        <v>22.1877</v>
      </c>
      <c r="AU778" s="39">
        <v>62.707000000000001</v>
      </c>
      <c r="AV778" s="39">
        <v>52.8979</v>
      </c>
      <c r="AW778" s="39">
        <v>48.502699999999997</v>
      </c>
      <c r="AX778" s="39">
        <v>10.4153</v>
      </c>
      <c r="AY778" s="39">
        <v>69.1738</v>
      </c>
    </row>
    <row r="779" spans="1:51" x14ac:dyDescent="0.25">
      <c r="A779" s="43">
        <v>43537</v>
      </c>
      <c r="B779" s="39">
        <v>3967.5970000000002</v>
      </c>
      <c r="C779" s="39">
        <v>53.214799999999997</v>
      </c>
      <c r="D779" s="39">
        <v>31.259899999999998</v>
      </c>
      <c r="E779" s="39">
        <v>292.87139999999999</v>
      </c>
      <c r="F779" s="39">
        <v>279.48160000000001</v>
      </c>
      <c r="G779" s="39">
        <v>63.688699999999997</v>
      </c>
      <c r="H779" s="39">
        <v>99.831900000000005</v>
      </c>
      <c r="I779" s="39">
        <v>37.0197</v>
      </c>
      <c r="J779" s="39">
        <v>52.1614</v>
      </c>
      <c r="K779" s="39">
        <v>32.808</v>
      </c>
      <c r="L779" s="39">
        <v>514.42520000000002</v>
      </c>
      <c r="M779" s="39">
        <v>31.405000000000001</v>
      </c>
      <c r="N779" s="39">
        <v>45.823500000000003</v>
      </c>
      <c r="O779" s="39">
        <v>106.6498</v>
      </c>
      <c r="P779" s="39">
        <v>38.250799999999998</v>
      </c>
      <c r="Q779" s="39">
        <v>18.758500000000002</v>
      </c>
      <c r="R779" s="39">
        <v>104.55710000000001</v>
      </c>
      <c r="S779" s="39">
        <v>45.437199999999997</v>
      </c>
      <c r="T779" s="39">
        <v>29.328800000000001</v>
      </c>
      <c r="U779" s="39">
        <v>21.846800000000002</v>
      </c>
      <c r="V779" s="39">
        <v>45.706499999999998</v>
      </c>
      <c r="W779" s="39">
        <v>67.2911</v>
      </c>
      <c r="X779" s="39">
        <v>103.95180000000001</v>
      </c>
      <c r="Y779" s="39">
        <v>46.451300000000003</v>
      </c>
      <c r="Z779" s="39">
        <v>25.4771</v>
      </c>
      <c r="AA779" s="39">
        <v>51.238300000000002</v>
      </c>
      <c r="AB779" s="39">
        <v>126.6414</v>
      </c>
      <c r="AC779" s="39">
        <v>72.132199999999997</v>
      </c>
      <c r="AD779" s="39">
        <v>19.025200000000002</v>
      </c>
      <c r="AE779" s="39">
        <v>41.591900000000003</v>
      </c>
      <c r="AF779" s="39">
        <v>108.1827</v>
      </c>
      <c r="AG779" s="39">
        <v>19.718900000000001</v>
      </c>
      <c r="AH779" s="39">
        <v>157.19669999999999</v>
      </c>
      <c r="AI779" s="39">
        <v>16.784300000000002</v>
      </c>
      <c r="AJ779" s="39">
        <v>7.5290999999999997</v>
      </c>
      <c r="AK779" s="39">
        <v>7.7815000000000003</v>
      </c>
      <c r="AL779" s="39">
        <v>17.021899999999999</v>
      </c>
      <c r="AM779" s="39">
        <v>260.57760000000002</v>
      </c>
      <c r="AN779" s="39">
        <v>533.41120000000001</v>
      </c>
      <c r="AO779" s="39">
        <v>224.90049999999999</v>
      </c>
      <c r="AP779" s="39">
        <v>124.26739999999999</v>
      </c>
      <c r="AQ779" s="39">
        <v>208.5335</v>
      </c>
      <c r="AR779" s="39">
        <v>28.1999</v>
      </c>
      <c r="AS779" s="39">
        <v>67.588999999999999</v>
      </c>
      <c r="AT779" s="39">
        <v>22.0261</v>
      </c>
      <c r="AU779" s="39">
        <v>64.109700000000004</v>
      </c>
      <c r="AV779" s="39">
        <v>51.7592</v>
      </c>
      <c r="AW779" s="39">
        <v>47.768999999999998</v>
      </c>
      <c r="AX779" s="39">
        <v>10.373200000000001</v>
      </c>
      <c r="AY779" s="39">
        <v>76.116600000000005</v>
      </c>
    </row>
    <row r="780" spans="1:51" x14ac:dyDescent="0.25">
      <c r="A780" s="43">
        <v>43538</v>
      </c>
      <c r="B780" s="39">
        <v>3917.6632</v>
      </c>
      <c r="C780" s="39">
        <v>51.3476</v>
      </c>
      <c r="D780" s="39">
        <v>30.582599999999999</v>
      </c>
      <c r="E780" s="39">
        <v>290.14069999999998</v>
      </c>
      <c r="F780" s="39">
        <v>272.61470000000003</v>
      </c>
      <c r="G780" s="39">
        <v>62.295999999999999</v>
      </c>
      <c r="H780" s="39">
        <v>100.3276</v>
      </c>
      <c r="I780" s="39">
        <v>36.464399999999998</v>
      </c>
      <c r="J780" s="39">
        <v>57.377499999999998</v>
      </c>
      <c r="K780" s="39">
        <v>32.223999999999997</v>
      </c>
      <c r="L780" s="39">
        <v>512.79470000000003</v>
      </c>
      <c r="M780" s="39">
        <v>30.965800000000002</v>
      </c>
      <c r="N780" s="39">
        <v>44.467700000000001</v>
      </c>
      <c r="O780" s="39">
        <v>105.935</v>
      </c>
      <c r="P780" s="39">
        <v>37.798000000000002</v>
      </c>
      <c r="Q780" s="39">
        <v>19.1678</v>
      </c>
      <c r="R780" s="39">
        <v>103.8466</v>
      </c>
      <c r="S780" s="39">
        <v>43.244999999999997</v>
      </c>
      <c r="T780" s="39">
        <v>29.6966</v>
      </c>
      <c r="U780" s="39">
        <v>20.648299999999999</v>
      </c>
      <c r="V780" s="39">
        <v>44.035400000000003</v>
      </c>
      <c r="W780" s="39">
        <v>64.404300000000006</v>
      </c>
      <c r="X780" s="39">
        <v>105.5838</v>
      </c>
      <c r="Y780" s="39">
        <v>45.931800000000003</v>
      </c>
      <c r="Z780" s="39">
        <v>24.528099999999998</v>
      </c>
      <c r="AA780" s="39">
        <v>52.415100000000002</v>
      </c>
      <c r="AB780" s="39">
        <v>125.3048</v>
      </c>
      <c r="AC780" s="39">
        <v>71.337199999999996</v>
      </c>
      <c r="AD780" s="39">
        <v>17.535599999999999</v>
      </c>
      <c r="AE780" s="39">
        <v>40.68</v>
      </c>
      <c r="AF780" s="39">
        <v>108.0994</v>
      </c>
      <c r="AG780" s="39">
        <v>19.3855</v>
      </c>
      <c r="AH780" s="39">
        <v>157.19669999999999</v>
      </c>
      <c r="AI780" s="39">
        <v>16.579899999999999</v>
      </c>
      <c r="AJ780" s="39">
        <v>7.4980000000000002</v>
      </c>
      <c r="AK780" s="39">
        <v>7.5441000000000003</v>
      </c>
      <c r="AL780" s="39">
        <v>17.137499999999999</v>
      </c>
      <c r="AM780" s="39">
        <v>260.57760000000002</v>
      </c>
      <c r="AN780" s="39">
        <v>517.10260000000005</v>
      </c>
      <c r="AO780" s="39">
        <v>226.66030000000001</v>
      </c>
      <c r="AP780" s="39">
        <v>121.95269999999999</v>
      </c>
      <c r="AQ780" s="39">
        <v>205.32149999999999</v>
      </c>
      <c r="AR780" s="39">
        <v>28.390999999999998</v>
      </c>
      <c r="AS780" s="39">
        <v>65.819599999999994</v>
      </c>
      <c r="AT780" s="39">
        <v>22.133800000000001</v>
      </c>
      <c r="AU780" s="39">
        <v>62.459499999999998</v>
      </c>
      <c r="AV780" s="39">
        <v>49.999400000000001</v>
      </c>
      <c r="AW780" s="39">
        <v>47.524500000000003</v>
      </c>
      <c r="AX780" s="39">
        <v>10.1418</v>
      </c>
      <c r="AY780" s="39">
        <v>78.487300000000005</v>
      </c>
    </row>
    <row r="781" spans="1:51" x14ac:dyDescent="0.25">
      <c r="A781" s="43">
        <v>43539</v>
      </c>
      <c r="B781" s="39">
        <v>4004.6907000000001</v>
      </c>
      <c r="C781" s="39">
        <v>54.459600000000002</v>
      </c>
      <c r="D781" s="39">
        <v>31.937200000000001</v>
      </c>
      <c r="E781" s="39">
        <v>305.8424</v>
      </c>
      <c r="F781" s="39">
        <v>278.45150000000001</v>
      </c>
      <c r="G781" s="39">
        <v>64.245699999999999</v>
      </c>
      <c r="H781" s="39">
        <v>100.19240000000001</v>
      </c>
      <c r="I781" s="39">
        <v>36.649500000000003</v>
      </c>
      <c r="J781" s="39">
        <v>57.094499999999996</v>
      </c>
      <c r="K781" s="39">
        <v>32.636200000000002</v>
      </c>
      <c r="L781" s="39">
        <v>516.0557</v>
      </c>
      <c r="M781" s="39">
        <v>31.331800000000001</v>
      </c>
      <c r="N781" s="39">
        <v>48.5349</v>
      </c>
      <c r="O781" s="39">
        <v>108.22239999999999</v>
      </c>
      <c r="P781" s="39">
        <v>38.3902</v>
      </c>
      <c r="Q781" s="39">
        <v>19.7409</v>
      </c>
      <c r="R781" s="39">
        <v>107.0949</v>
      </c>
      <c r="S781" s="39">
        <v>44.938899999999997</v>
      </c>
      <c r="T781" s="39">
        <v>29.794699999999999</v>
      </c>
      <c r="U781" s="39">
        <v>20.501100000000001</v>
      </c>
      <c r="V781" s="39">
        <v>44.286099999999998</v>
      </c>
      <c r="W781" s="39">
        <v>67.703500000000005</v>
      </c>
      <c r="X781" s="39">
        <v>108.59690000000001</v>
      </c>
      <c r="Y781" s="39">
        <v>47.490099999999998</v>
      </c>
      <c r="Z781" s="39">
        <v>24.8201</v>
      </c>
      <c r="AA781" s="39">
        <v>53.837000000000003</v>
      </c>
      <c r="AB781" s="39">
        <v>126.9755</v>
      </c>
      <c r="AC781" s="39">
        <v>73.052700000000002</v>
      </c>
      <c r="AD781" s="39">
        <v>17.611000000000001</v>
      </c>
      <c r="AE781" s="39">
        <v>42.976100000000002</v>
      </c>
      <c r="AF781" s="39">
        <v>103.4393</v>
      </c>
      <c r="AG781" s="39">
        <v>19.8856</v>
      </c>
      <c r="AH781" s="39">
        <v>157.4408</v>
      </c>
      <c r="AI781" s="39">
        <v>16.625299999999999</v>
      </c>
      <c r="AJ781" s="39">
        <v>7.5290999999999997</v>
      </c>
      <c r="AK781" s="39">
        <v>7.5271999999999997</v>
      </c>
      <c r="AL781" s="39">
        <v>17.166399999999999</v>
      </c>
      <c r="AM781" s="39">
        <v>271.00069999999999</v>
      </c>
      <c r="AN781" s="39">
        <v>531.82010000000002</v>
      </c>
      <c r="AO781" s="39">
        <v>226.83629999999999</v>
      </c>
      <c r="AP781" s="39">
        <v>123.9781</v>
      </c>
      <c r="AQ781" s="39">
        <v>207.05099999999999</v>
      </c>
      <c r="AR781" s="39">
        <v>28.8278</v>
      </c>
      <c r="AS781" s="39">
        <v>66.350399999999993</v>
      </c>
      <c r="AT781" s="39">
        <v>22.295400000000001</v>
      </c>
      <c r="AU781" s="39">
        <v>66.832499999999996</v>
      </c>
      <c r="AV781" s="39">
        <v>50.931100000000001</v>
      </c>
      <c r="AW781" s="39">
        <v>47.850499999999997</v>
      </c>
      <c r="AX781" s="39">
        <v>10.3101</v>
      </c>
      <c r="AY781" s="39">
        <v>79.503399999999999</v>
      </c>
    </row>
    <row r="782" spans="1:51" x14ac:dyDescent="0.25">
      <c r="A782" s="43">
        <v>43542</v>
      </c>
      <c r="B782" s="39">
        <v>4190.1590999999999</v>
      </c>
      <c r="C782" s="39">
        <v>55.937800000000003</v>
      </c>
      <c r="D782" s="39">
        <v>33.239699999999999</v>
      </c>
      <c r="E782" s="39">
        <v>316.08269999999999</v>
      </c>
      <c r="F782" s="39">
        <v>287.72179999999997</v>
      </c>
      <c r="G782" s="39">
        <v>67.185699999999997</v>
      </c>
      <c r="H782" s="39">
        <v>104.74460000000001</v>
      </c>
      <c r="I782" s="39">
        <v>39.055700000000002</v>
      </c>
      <c r="J782" s="39">
        <v>58.833199999999998</v>
      </c>
      <c r="K782" s="39">
        <v>33.357700000000001</v>
      </c>
      <c r="L782" s="39">
        <v>526.04259999999999</v>
      </c>
      <c r="M782" s="39">
        <v>32.283499999999997</v>
      </c>
      <c r="N782" s="39">
        <v>51.354799999999997</v>
      </c>
      <c r="O782" s="39">
        <v>110.3668</v>
      </c>
      <c r="P782" s="39">
        <v>39.435299999999998</v>
      </c>
      <c r="Q782" s="39">
        <v>20.337299999999999</v>
      </c>
      <c r="R782" s="39">
        <v>113.79470000000001</v>
      </c>
      <c r="S782" s="39">
        <v>46.3339</v>
      </c>
      <c r="T782" s="39">
        <v>30.873699999999999</v>
      </c>
      <c r="U782" s="39">
        <v>20.648299999999999</v>
      </c>
      <c r="V782" s="39">
        <v>44.703800000000001</v>
      </c>
      <c r="W782" s="39">
        <v>66.534999999999997</v>
      </c>
      <c r="X782" s="39">
        <v>111.4217</v>
      </c>
      <c r="Y782" s="39">
        <v>49.345199999999998</v>
      </c>
      <c r="Z782" s="39">
        <v>25.185099999999998</v>
      </c>
      <c r="AA782" s="39">
        <v>56.680900000000001</v>
      </c>
      <c r="AB782" s="39">
        <v>131.48650000000001</v>
      </c>
      <c r="AC782" s="39">
        <v>77.362200000000001</v>
      </c>
      <c r="AD782" s="39">
        <v>17.9693</v>
      </c>
      <c r="AE782" s="39">
        <v>42.748199999999997</v>
      </c>
      <c r="AF782" s="39">
        <v>103.52249999999999</v>
      </c>
      <c r="AG782" s="39">
        <v>20.1952</v>
      </c>
      <c r="AH782" s="39">
        <v>159.6377</v>
      </c>
      <c r="AI782" s="39">
        <v>17.193100000000001</v>
      </c>
      <c r="AJ782" s="39">
        <v>7.6379999999999999</v>
      </c>
      <c r="AK782" s="39">
        <v>7.6458000000000004</v>
      </c>
      <c r="AL782" s="39">
        <v>17.513200000000001</v>
      </c>
      <c r="AM782" s="39">
        <v>283.19369999999998</v>
      </c>
      <c r="AN782" s="39">
        <v>540.96889999999996</v>
      </c>
      <c r="AO782" s="39">
        <v>231.85169999999999</v>
      </c>
      <c r="AP782" s="39">
        <v>129.18600000000001</v>
      </c>
      <c r="AQ782" s="39">
        <v>211.0043</v>
      </c>
      <c r="AR782" s="39">
        <v>29.674099999999999</v>
      </c>
      <c r="AS782" s="39">
        <v>68.296700000000001</v>
      </c>
      <c r="AT782" s="39">
        <v>23.426300000000001</v>
      </c>
      <c r="AU782" s="39">
        <v>72.030500000000004</v>
      </c>
      <c r="AV782" s="39">
        <v>51.7592</v>
      </c>
      <c r="AW782" s="39">
        <v>49.3994</v>
      </c>
      <c r="AX782" s="39">
        <v>10.478400000000001</v>
      </c>
      <c r="AY782" s="39">
        <v>81.450699999999998</v>
      </c>
    </row>
    <row r="783" spans="1:51" x14ac:dyDescent="0.25">
      <c r="A783" s="43">
        <v>43543</v>
      </c>
      <c r="B783" s="39">
        <v>4158.7721000000001</v>
      </c>
      <c r="C783" s="39">
        <v>58.894199999999998</v>
      </c>
      <c r="D783" s="39">
        <v>32.979199999999999</v>
      </c>
      <c r="E783" s="39">
        <v>309.25580000000002</v>
      </c>
      <c r="F783" s="39">
        <v>283.60169999999999</v>
      </c>
      <c r="G783" s="39">
        <v>65.576400000000007</v>
      </c>
      <c r="H783" s="39">
        <v>103.48260000000001</v>
      </c>
      <c r="I783" s="39">
        <v>39.549300000000002</v>
      </c>
      <c r="J783" s="39">
        <v>57.7819</v>
      </c>
      <c r="K783" s="39">
        <v>33.254600000000003</v>
      </c>
      <c r="L783" s="39">
        <v>521.35490000000004</v>
      </c>
      <c r="M783" s="39">
        <v>31.9907</v>
      </c>
      <c r="N783" s="39">
        <v>50.432899999999997</v>
      </c>
      <c r="O783" s="39">
        <v>109.5091</v>
      </c>
      <c r="P783" s="39">
        <v>39.574599999999997</v>
      </c>
      <c r="Q783" s="39">
        <v>19.939699999999998</v>
      </c>
      <c r="R783" s="39">
        <v>111.0539</v>
      </c>
      <c r="S783" s="39">
        <v>46.931800000000003</v>
      </c>
      <c r="T783" s="39">
        <v>30.334199999999999</v>
      </c>
      <c r="U783" s="39">
        <v>22.456600000000002</v>
      </c>
      <c r="V783" s="39">
        <v>44.453200000000002</v>
      </c>
      <c r="W783" s="39">
        <v>65.985100000000003</v>
      </c>
      <c r="X783" s="39">
        <v>110.4174</v>
      </c>
      <c r="Y783" s="39">
        <v>49.604900000000001</v>
      </c>
      <c r="Z783" s="39">
        <v>25.039100000000001</v>
      </c>
      <c r="AA783" s="39">
        <v>57.465400000000002</v>
      </c>
      <c r="AB783" s="39">
        <v>128.8133</v>
      </c>
      <c r="AC783" s="39">
        <v>76.232500000000002</v>
      </c>
      <c r="AD783" s="39">
        <v>17.648700000000002</v>
      </c>
      <c r="AE783" s="39">
        <v>47.031100000000002</v>
      </c>
      <c r="AF783" s="39">
        <v>101.85809999999999</v>
      </c>
      <c r="AG783" s="39">
        <v>19.790400000000002</v>
      </c>
      <c r="AH783" s="39">
        <v>158.66130000000001</v>
      </c>
      <c r="AI783" s="39">
        <v>17.056899999999999</v>
      </c>
      <c r="AJ783" s="39">
        <v>7.7003000000000004</v>
      </c>
      <c r="AK783" s="39">
        <v>7.5949999999999998</v>
      </c>
      <c r="AL783" s="39">
        <v>17.484300000000001</v>
      </c>
      <c r="AM783" s="39">
        <v>280.0471</v>
      </c>
      <c r="AN783" s="39">
        <v>535.40009999999995</v>
      </c>
      <c r="AO783" s="39">
        <v>234.0514</v>
      </c>
      <c r="AP783" s="39">
        <v>128.89670000000001</v>
      </c>
      <c r="AQ783" s="39">
        <v>211.4984</v>
      </c>
      <c r="AR783" s="39">
        <v>29.1554</v>
      </c>
      <c r="AS783" s="39">
        <v>69.3583</v>
      </c>
      <c r="AT783" s="39">
        <v>23.210899999999999</v>
      </c>
      <c r="AU783" s="39">
        <v>73.350700000000003</v>
      </c>
      <c r="AV783" s="39">
        <v>52.173299999999998</v>
      </c>
      <c r="AW783" s="39">
        <v>48.828699999999998</v>
      </c>
      <c r="AX783" s="39">
        <v>10.478400000000001</v>
      </c>
      <c r="AY783" s="39">
        <v>81.0274</v>
      </c>
    </row>
    <row r="784" spans="1:51" x14ac:dyDescent="0.25">
      <c r="A784" s="43">
        <v>43544</v>
      </c>
      <c r="B784" s="39">
        <v>4212.9859999999999</v>
      </c>
      <c r="C784" s="39">
        <v>59.9056</v>
      </c>
      <c r="D784" s="39">
        <v>33.291800000000002</v>
      </c>
      <c r="E784" s="39">
        <v>311.98660000000001</v>
      </c>
      <c r="F784" s="39">
        <v>283.94499999999999</v>
      </c>
      <c r="G784" s="39">
        <v>64.864599999999996</v>
      </c>
      <c r="H784" s="39">
        <v>106.36709999999999</v>
      </c>
      <c r="I784" s="39">
        <v>39.610999999999997</v>
      </c>
      <c r="J784" s="39">
        <v>58.145800000000001</v>
      </c>
      <c r="K784" s="39">
        <v>33.048499999999997</v>
      </c>
      <c r="L784" s="39">
        <v>537.86379999999997</v>
      </c>
      <c r="M784" s="39">
        <v>32.283499999999997</v>
      </c>
      <c r="N784" s="39">
        <v>51.463299999999997</v>
      </c>
      <c r="O784" s="39">
        <v>110.0809</v>
      </c>
      <c r="P784" s="39">
        <v>39.400500000000001</v>
      </c>
      <c r="Q784" s="39">
        <v>20.103400000000001</v>
      </c>
      <c r="R784" s="39">
        <v>111.4599</v>
      </c>
      <c r="S784" s="39">
        <v>46.732500000000002</v>
      </c>
      <c r="T784" s="39">
        <v>30.383299999999998</v>
      </c>
      <c r="U784" s="39">
        <v>22.456600000000002</v>
      </c>
      <c r="V784" s="39">
        <v>44.286099999999998</v>
      </c>
      <c r="W784" s="39">
        <v>61.311199999999999</v>
      </c>
      <c r="X784" s="39">
        <v>115.1253</v>
      </c>
      <c r="Y784" s="39">
        <v>48.862900000000003</v>
      </c>
      <c r="Z784" s="39">
        <v>24.966100000000001</v>
      </c>
      <c r="AA784" s="39">
        <v>56.533799999999999</v>
      </c>
      <c r="AB784" s="39">
        <v>126.4743</v>
      </c>
      <c r="AC784" s="39">
        <v>76.358000000000004</v>
      </c>
      <c r="AD784" s="39">
        <v>17.535599999999999</v>
      </c>
      <c r="AE784" s="39">
        <v>50.320700000000002</v>
      </c>
      <c r="AF784" s="39">
        <v>101.2756</v>
      </c>
      <c r="AG784" s="39">
        <v>19.838000000000001</v>
      </c>
      <c r="AH784" s="39">
        <v>158.17310000000001</v>
      </c>
      <c r="AI784" s="39">
        <v>16.9206</v>
      </c>
      <c r="AJ784" s="39">
        <v>7.6691000000000003</v>
      </c>
      <c r="AK784" s="39">
        <v>7.4932999999999996</v>
      </c>
      <c r="AL784" s="39">
        <v>17.3398</v>
      </c>
      <c r="AM784" s="39">
        <v>282.60379999999998</v>
      </c>
      <c r="AN784" s="39">
        <v>545.74210000000005</v>
      </c>
      <c r="AO784" s="39">
        <v>232.1156</v>
      </c>
      <c r="AP784" s="39">
        <v>128.02869999999999</v>
      </c>
      <c r="AQ784" s="39">
        <v>216.19290000000001</v>
      </c>
      <c r="AR784" s="39">
        <v>29.264600000000002</v>
      </c>
      <c r="AS784" s="39">
        <v>71.481499999999997</v>
      </c>
      <c r="AT784" s="39">
        <v>23.3186</v>
      </c>
      <c r="AU784" s="39">
        <v>74.258300000000006</v>
      </c>
      <c r="AV784" s="39">
        <v>52.069800000000001</v>
      </c>
      <c r="AW784" s="39">
        <v>48.828699999999998</v>
      </c>
      <c r="AX784" s="39">
        <v>10.604699999999999</v>
      </c>
      <c r="AY784" s="39">
        <v>80.688699999999997</v>
      </c>
    </row>
    <row r="785" spans="1:51" x14ac:dyDescent="0.25">
      <c r="A785" s="43">
        <v>43545</v>
      </c>
      <c r="B785" s="39">
        <v>4215.8392999999996</v>
      </c>
      <c r="C785" s="39">
        <v>58.582999999999998</v>
      </c>
      <c r="D785" s="39">
        <v>34.802700000000002</v>
      </c>
      <c r="E785" s="39">
        <v>311.3039</v>
      </c>
      <c r="F785" s="39">
        <v>283.94499999999999</v>
      </c>
      <c r="G785" s="39">
        <v>65.669300000000007</v>
      </c>
      <c r="H785" s="39">
        <v>109.34180000000001</v>
      </c>
      <c r="I785" s="39">
        <v>39.672699999999999</v>
      </c>
      <c r="J785" s="39">
        <v>57.215800000000002</v>
      </c>
      <c r="K785" s="39">
        <v>33.254600000000003</v>
      </c>
      <c r="L785" s="39">
        <v>536.23329999999999</v>
      </c>
      <c r="M785" s="39">
        <v>32.283499999999997</v>
      </c>
      <c r="N785" s="39">
        <v>51.788600000000002</v>
      </c>
      <c r="O785" s="39">
        <v>111.2246</v>
      </c>
      <c r="P785" s="39">
        <v>41.072600000000001</v>
      </c>
      <c r="Q785" s="39">
        <v>20.045000000000002</v>
      </c>
      <c r="R785" s="39">
        <v>111.663</v>
      </c>
      <c r="S785" s="39">
        <v>46.632899999999999</v>
      </c>
      <c r="T785" s="39">
        <v>29.892800000000001</v>
      </c>
      <c r="U785" s="39">
        <v>23.7392</v>
      </c>
      <c r="V785" s="39">
        <v>45.0381</v>
      </c>
      <c r="W785" s="39">
        <v>62.411000000000001</v>
      </c>
      <c r="X785" s="39">
        <v>114.62309999999999</v>
      </c>
      <c r="Y785" s="39">
        <v>48.751600000000003</v>
      </c>
      <c r="Z785" s="39">
        <v>25.331099999999999</v>
      </c>
      <c r="AA785" s="39">
        <v>56.582799999999999</v>
      </c>
      <c r="AB785" s="39">
        <v>127.059</v>
      </c>
      <c r="AC785" s="39">
        <v>79.914400000000001</v>
      </c>
      <c r="AD785" s="39">
        <v>17.648700000000002</v>
      </c>
      <c r="AE785" s="39">
        <v>49.343600000000002</v>
      </c>
      <c r="AF785" s="39">
        <v>101.2756</v>
      </c>
      <c r="AG785" s="39">
        <v>19.861799999999999</v>
      </c>
      <c r="AH785" s="39">
        <v>157.4408</v>
      </c>
      <c r="AI785" s="39">
        <v>16.852399999999999</v>
      </c>
      <c r="AJ785" s="39">
        <v>7.6847000000000003</v>
      </c>
      <c r="AK785" s="39">
        <v>7.4763000000000002</v>
      </c>
      <c r="AL785" s="39">
        <v>17.3687</v>
      </c>
      <c r="AM785" s="39">
        <v>278.08049999999997</v>
      </c>
      <c r="AN785" s="39">
        <v>544.54880000000003</v>
      </c>
      <c r="AO785" s="39">
        <v>230.2679</v>
      </c>
      <c r="AP785" s="39">
        <v>130.3433</v>
      </c>
      <c r="AQ785" s="39">
        <v>224.0994</v>
      </c>
      <c r="AR785" s="39">
        <v>29.21</v>
      </c>
      <c r="AS785" s="39">
        <v>70.773799999999994</v>
      </c>
      <c r="AT785" s="39">
        <v>23.157</v>
      </c>
      <c r="AU785" s="39">
        <v>74.010800000000003</v>
      </c>
      <c r="AV785" s="39">
        <v>52.380299999999998</v>
      </c>
      <c r="AW785" s="39">
        <v>48.991799999999998</v>
      </c>
      <c r="AX785" s="39">
        <v>10.8782</v>
      </c>
      <c r="AY785" s="39">
        <v>79.587999999999994</v>
      </c>
    </row>
    <row r="786" spans="1:51" x14ac:dyDescent="0.25">
      <c r="A786" s="43">
        <v>43546</v>
      </c>
      <c r="B786" s="39">
        <v>4164.4789000000001</v>
      </c>
      <c r="C786" s="39">
        <v>58.660800000000002</v>
      </c>
      <c r="D786" s="39">
        <v>35.375799999999998</v>
      </c>
      <c r="E786" s="39">
        <v>311.98660000000001</v>
      </c>
      <c r="F786" s="39">
        <v>287.37849999999997</v>
      </c>
      <c r="G786" s="39">
        <v>69.785200000000003</v>
      </c>
      <c r="H786" s="39">
        <v>111.23480000000001</v>
      </c>
      <c r="I786" s="39">
        <v>40.968400000000003</v>
      </c>
      <c r="J786" s="39">
        <v>58.1053</v>
      </c>
      <c r="K786" s="39">
        <v>33.495100000000001</v>
      </c>
      <c r="L786" s="39">
        <v>525.43119999999999</v>
      </c>
      <c r="M786" s="39">
        <v>32.283499999999997</v>
      </c>
      <c r="N786" s="39">
        <v>51.0837</v>
      </c>
      <c r="O786" s="39">
        <v>110.6528</v>
      </c>
      <c r="P786" s="39">
        <v>41.072600000000001</v>
      </c>
      <c r="Q786" s="39">
        <v>19.998200000000001</v>
      </c>
      <c r="R786" s="39">
        <v>110.4448</v>
      </c>
      <c r="S786" s="39">
        <v>46.3339</v>
      </c>
      <c r="T786" s="39">
        <v>30.2852</v>
      </c>
      <c r="U786" s="39">
        <v>22.540700000000001</v>
      </c>
      <c r="V786" s="39">
        <v>45.539400000000001</v>
      </c>
      <c r="W786" s="39">
        <v>61.036299999999997</v>
      </c>
      <c r="X786" s="39">
        <v>116.5063</v>
      </c>
      <c r="Y786" s="39">
        <v>48.937100000000001</v>
      </c>
      <c r="Z786" s="39">
        <v>25.842099999999999</v>
      </c>
      <c r="AA786" s="39">
        <v>57.4163</v>
      </c>
      <c r="AB786" s="39">
        <v>129.3981</v>
      </c>
      <c r="AC786" s="39">
        <v>80.876800000000003</v>
      </c>
      <c r="AD786" s="39">
        <v>17.6676</v>
      </c>
      <c r="AE786" s="39">
        <v>50.4998</v>
      </c>
      <c r="AF786" s="39">
        <v>103.35599999999999</v>
      </c>
      <c r="AG786" s="39">
        <v>20.028500000000001</v>
      </c>
      <c r="AH786" s="39">
        <v>156.70849999999999</v>
      </c>
      <c r="AI786" s="39">
        <v>16.829699999999999</v>
      </c>
      <c r="AJ786" s="39">
        <v>7.6691000000000003</v>
      </c>
      <c r="AK786" s="39">
        <v>7.4593999999999996</v>
      </c>
      <c r="AL786" s="39">
        <v>17.282</v>
      </c>
      <c r="AM786" s="39">
        <v>274.14729999999997</v>
      </c>
      <c r="AN786" s="39">
        <v>569.2106</v>
      </c>
      <c r="AO786" s="39">
        <v>230.88380000000001</v>
      </c>
      <c r="AP786" s="39">
        <v>132.36859999999999</v>
      </c>
      <c r="AQ786" s="39">
        <v>226.81720000000001</v>
      </c>
      <c r="AR786" s="39">
        <v>29.046199999999999</v>
      </c>
      <c r="AS786" s="39">
        <v>70.242999999999995</v>
      </c>
      <c r="AT786" s="39">
        <v>23.426300000000001</v>
      </c>
      <c r="AU786" s="39">
        <v>75.165899999999993</v>
      </c>
      <c r="AV786" s="39">
        <v>52.587400000000002</v>
      </c>
      <c r="AW786" s="39">
        <v>48.665700000000001</v>
      </c>
      <c r="AX786" s="39">
        <v>10.9414</v>
      </c>
      <c r="AY786" s="39">
        <v>78.9953</v>
      </c>
    </row>
    <row r="787" spans="1:51" x14ac:dyDescent="0.25">
      <c r="A787" s="43">
        <v>43549</v>
      </c>
      <c r="B787" s="39">
        <v>4017.5308</v>
      </c>
      <c r="C787" s="39">
        <v>58.038400000000003</v>
      </c>
      <c r="D787" s="39">
        <v>35.636299999999999</v>
      </c>
      <c r="E787" s="39">
        <v>309.25580000000002</v>
      </c>
      <c r="F787" s="39">
        <v>282.91500000000002</v>
      </c>
      <c r="G787" s="39">
        <v>67.773600000000002</v>
      </c>
      <c r="H787" s="39">
        <v>106.7277</v>
      </c>
      <c r="I787" s="39">
        <v>40.536499999999997</v>
      </c>
      <c r="J787" s="39">
        <v>56.083599999999997</v>
      </c>
      <c r="K787" s="39">
        <v>32.636200000000002</v>
      </c>
      <c r="L787" s="39">
        <v>507.49560000000002</v>
      </c>
      <c r="M787" s="39">
        <v>31.624700000000001</v>
      </c>
      <c r="N787" s="39">
        <v>48.860300000000002</v>
      </c>
      <c r="O787" s="39">
        <v>110.5098</v>
      </c>
      <c r="P787" s="39">
        <v>40.410699999999999</v>
      </c>
      <c r="Q787" s="39">
        <v>19.471900000000002</v>
      </c>
      <c r="R787" s="39">
        <v>106.5874</v>
      </c>
      <c r="S787" s="39">
        <v>47.230699999999999</v>
      </c>
      <c r="T787" s="39">
        <v>29.7211</v>
      </c>
      <c r="U787" s="39">
        <v>21.342199999999998</v>
      </c>
      <c r="V787" s="39">
        <v>46.124299999999998</v>
      </c>
      <c r="W787" s="39">
        <v>62.067300000000003</v>
      </c>
      <c r="X787" s="39">
        <v>120.52379999999999</v>
      </c>
      <c r="Y787" s="39">
        <v>48.417700000000004</v>
      </c>
      <c r="Z787" s="39">
        <v>25.4041</v>
      </c>
      <c r="AA787" s="39">
        <v>55.700200000000002</v>
      </c>
      <c r="AB787" s="39">
        <v>126.5578</v>
      </c>
      <c r="AC787" s="39">
        <v>80.374700000000004</v>
      </c>
      <c r="AD787" s="39">
        <v>17.4602</v>
      </c>
      <c r="AE787" s="39">
        <v>51.737499999999997</v>
      </c>
      <c r="AF787" s="39">
        <v>100.9427</v>
      </c>
      <c r="AG787" s="39">
        <v>19.599799999999998</v>
      </c>
      <c r="AH787" s="39">
        <v>153.53530000000001</v>
      </c>
      <c r="AI787" s="39">
        <v>16.352799999999998</v>
      </c>
      <c r="AJ787" s="39">
        <v>7.6847000000000003</v>
      </c>
      <c r="AK787" s="39">
        <v>7.3068</v>
      </c>
      <c r="AL787" s="39">
        <v>16.819600000000001</v>
      </c>
      <c r="AM787" s="39">
        <v>264.70749999999998</v>
      </c>
      <c r="AN787" s="39">
        <v>558.86860000000001</v>
      </c>
      <c r="AO787" s="39">
        <v>225.07650000000001</v>
      </c>
      <c r="AP787" s="39">
        <v>127.45</v>
      </c>
      <c r="AQ787" s="39">
        <v>234.9708</v>
      </c>
      <c r="AR787" s="39">
        <v>28.336400000000001</v>
      </c>
      <c r="AS787" s="39">
        <v>69.712199999999996</v>
      </c>
      <c r="AT787" s="39">
        <v>22.403099999999998</v>
      </c>
      <c r="AU787" s="39">
        <v>72.690600000000003</v>
      </c>
      <c r="AV787" s="39">
        <v>53.001399999999997</v>
      </c>
      <c r="AW787" s="39">
        <v>48.013599999999997</v>
      </c>
      <c r="AX787" s="39">
        <v>10.773</v>
      </c>
      <c r="AY787" s="39">
        <v>77.725300000000004</v>
      </c>
    </row>
    <row r="788" spans="1:51" x14ac:dyDescent="0.25">
      <c r="A788" s="43">
        <v>43550</v>
      </c>
      <c r="B788" s="39">
        <v>4036.0776999999998</v>
      </c>
      <c r="C788" s="39">
        <v>56.560200000000002</v>
      </c>
      <c r="D788" s="39">
        <v>34.125399999999999</v>
      </c>
      <c r="E788" s="39">
        <v>303.11169999999998</v>
      </c>
      <c r="F788" s="39">
        <v>275.0181</v>
      </c>
      <c r="G788" s="39">
        <v>66.876199999999997</v>
      </c>
      <c r="H788" s="39">
        <v>105.4657</v>
      </c>
      <c r="I788" s="39">
        <v>39.734400000000001</v>
      </c>
      <c r="J788" s="39">
        <v>57.296599999999998</v>
      </c>
      <c r="K788" s="39">
        <v>31.7774</v>
      </c>
      <c r="L788" s="39">
        <v>505.45740000000001</v>
      </c>
      <c r="M788" s="39">
        <v>30.965800000000002</v>
      </c>
      <c r="N788" s="39">
        <v>47.504600000000003</v>
      </c>
      <c r="O788" s="39">
        <v>108.22239999999999</v>
      </c>
      <c r="P788" s="39">
        <v>39.435299999999998</v>
      </c>
      <c r="Q788" s="39">
        <v>19.6707</v>
      </c>
      <c r="R788" s="39">
        <v>107.60250000000001</v>
      </c>
      <c r="S788" s="39">
        <v>44.839300000000001</v>
      </c>
      <c r="T788" s="39">
        <v>29.328800000000001</v>
      </c>
      <c r="U788" s="39">
        <v>21.825800000000001</v>
      </c>
      <c r="V788" s="39">
        <v>47.294199999999996</v>
      </c>
      <c r="W788" s="39">
        <v>56.980899999999998</v>
      </c>
      <c r="X788" s="39">
        <v>119.45659999999999</v>
      </c>
      <c r="Y788" s="39">
        <v>49.308100000000003</v>
      </c>
      <c r="Z788" s="39">
        <v>24.601099999999999</v>
      </c>
      <c r="AA788" s="39">
        <v>55.356999999999999</v>
      </c>
      <c r="AB788" s="39">
        <v>126.80840000000001</v>
      </c>
      <c r="AC788" s="39">
        <v>78.45</v>
      </c>
      <c r="AD788" s="39">
        <v>17.045300000000001</v>
      </c>
      <c r="AE788" s="39">
        <v>49.7181</v>
      </c>
      <c r="AF788" s="39">
        <v>96.032899999999998</v>
      </c>
      <c r="AG788" s="39">
        <v>19.0045</v>
      </c>
      <c r="AH788" s="39">
        <v>152.803</v>
      </c>
      <c r="AI788" s="39">
        <v>16.125699999999998</v>
      </c>
      <c r="AJ788" s="39">
        <v>7.5914000000000001</v>
      </c>
      <c r="AK788" s="39">
        <v>7.2050999999999998</v>
      </c>
      <c r="AL788" s="39">
        <v>16.472799999999999</v>
      </c>
      <c r="AM788" s="39">
        <v>262.15089999999998</v>
      </c>
      <c r="AN788" s="39">
        <v>553.69759999999997</v>
      </c>
      <c r="AO788" s="39">
        <v>226.30840000000001</v>
      </c>
      <c r="AP788" s="39">
        <v>124.26739999999999</v>
      </c>
      <c r="AQ788" s="39">
        <v>220.14609999999999</v>
      </c>
      <c r="AR788" s="39">
        <v>27.6813</v>
      </c>
      <c r="AS788" s="39">
        <v>67.235100000000003</v>
      </c>
      <c r="AT788" s="39">
        <v>21.4876</v>
      </c>
      <c r="AU788" s="39">
        <v>72.278099999999995</v>
      </c>
      <c r="AV788" s="39">
        <v>51.7592</v>
      </c>
      <c r="AW788" s="39">
        <v>47.116900000000001</v>
      </c>
      <c r="AX788" s="39">
        <v>10.478400000000001</v>
      </c>
      <c r="AY788" s="39">
        <v>77.471299999999999</v>
      </c>
    </row>
    <row r="789" spans="1:51" x14ac:dyDescent="0.25">
      <c r="A789" s="43">
        <v>43551</v>
      </c>
      <c r="B789" s="39">
        <v>4130.2385000000004</v>
      </c>
      <c r="C789" s="39">
        <v>56.871400000000001</v>
      </c>
      <c r="D789" s="39">
        <v>34.385899999999999</v>
      </c>
      <c r="E789" s="39">
        <v>305.8424</v>
      </c>
      <c r="F789" s="39">
        <v>277.76479999999998</v>
      </c>
      <c r="G789" s="39">
        <v>66.4739</v>
      </c>
      <c r="H789" s="39">
        <v>104.42910000000001</v>
      </c>
      <c r="I789" s="39">
        <v>43.683199999999999</v>
      </c>
      <c r="J789" s="39">
        <v>61.420999999999999</v>
      </c>
      <c r="K789" s="39">
        <v>32.052199999999999</v>
      </c>
      <c r="L789" s="39">
        <v>515.6481</v>
      </c>
      <c r="M789" s="39">
        <v>31.039000000000001</v>
      </c>
      <c r="N789" s="39">
        <v>48.372199999999999</v>
      </c>
      <c r="O789" s="39">
        <v>107.9365</v>
      </c>
      <c r="P789" s="39">
        <v>39.261099999999999</v>
      </c>
      <c r="Q789" s="39">
        <v>20.103400000000001</v>
      </c>
      <c r="R789" s="39">
        <v>111.663</v>
      </c>
      <c r="S789" s="39">
        <v>46.3339</v>
      </c>
      <c r="T789" s="39">
        <v>30.211600000000001</v>
      </c>
      <c r="U789" s="39">
        <v>21.2791</v>
      </c>
      <c r="V789" s="39">
        <v>50.636499999999998</v>
      </c>
      <c r="W789" s="39">
        <v>55.674999999999997</v>
      </c>
      <c r="X789" s="39">
        <v>119.14279999999999</v>
      </c>
      <c r="Y789" s="39">
        <v>51.868099999999998</v>
      </c>
      <c r="Z789" s="39">
        <v>24.601099999999999</v>
      </c>
      <c r="AA789" s="39">
        <v>55.896299999999997</v>
      </c>
      <c r="AB789" s="39">
        <v>133.2407</v>
      </c>
      <c r="AC789" s="39">
        <v>80.207300000000004</v>
      </c>
      <c r="AD789" s="39">
        <v>17.0642</v>
      </c>
      <c r="AE789" s="39">
        <v>49.636699999999998</v>
      </c>
      <c r="AF789" s="39">
        <v>99.528000000000006</v>
      </c>
      <c r="AG789" s="39">
        <v>19.171199999999999</v>
      </c>
      <c r="AH789" s="39">
        <v>152.55889999999999</v>
      </c>
      <c r="AI789" s="39">
        <v>16.1938</v>
      </c>
      <c r="AJ789" s="39">
        <v>7.5758000000000001</v>
      </c>
      <c r="AK789" s="39">
        <v>7.3914999999999997</v>
      </c>
      <c r="AL789" s="39">
        <v>16.5306</v>
      </c>
      <c r="AM789" s="39">
        <v>269.23070000000001</v>
      </c>
      <c r="AN789" s="39">
        <v>535.40009999999995</v>
      </c>
      <c r="AO789" s="39">
        <v>223.40469999999999</v>
      </c>
      <c r="AP789" s="39">
        <v>124.55670000000001</v>
      </c>
      <c r="AQ789" s="39">
        <v>233.48830000000001</v>
      </c>
      <c r="AR789" s="39">
        <v>28.090800000000002</v>
      </c>
      <c r="AS789" s="39">
        <v>69.535300000000007</v>
      </c>
      <c r="AT789" s="39">
        <v>21.595300000000002</v>
      </c>
      <c r="AU789" s="39">
        <v>75.991</v>
      </c>
      <c r="AV789" s="39">
        <v>51.7592</v>
      </c>
      <c r="AW789" s="39">
        <v>48.095100000000002</v>
      </c>
      <c r="AX789" s="39">
        <v>10.436400000000001</v>
      </c>
      <c r="AY789" s="39">
        <v>77.302000000000007</v>
      </c>
    </row>
    <row r="790" spans="1:51" x14ac:dyDescent="0.25">
      <c r="A790" s="43">
        <v>43552</v>
      </c>
      <c r="B790" s="39">
        <v>4108.8383000000003</v>
      </c>
      <c r="C790" s="39">
        <v>56.015599999999999</v>
      </c>
      <c r="D790" s="39">
        <v>34.698500000000003</v>
      </c>
      <c r="E790" s="39">
        <v>299.01560000000001</v>
      </c>
      <c r="F790" s="39">
        <v>271.24130000000002</v>
      </c>
      <c r="G790" s="39">
        <v>66.133499999999998</v>
      </c>
      <c r="H790" s="39">
        <v>103.2122</v>
      </c>
      <c r="I790" s="39">
        <v>43.251300000000001</v>
      </c>
      <c r="J790" s="39">
        <v>59.6419</v>
      </c>
      <c r="K790" s="39">
        <v>32.120899999999999</v>
      </c>
      <c r="L790" s="39">
        <v>511.97949999999997</v>
      </c>
      <c r="M790" s="39">
        <v>30.672999999999998</v>
      </c>
      <c r="N790" s="39">
        <v>48.155299999999997</v>
      </c>
      <c r="O790" s="39">
        <v>108.07940000000001</v>
      </c>
      <c r="P790" s="39">
        <v>38.982399999999998</v>
      </c>
      <c r="Q790" s="39">
        <v>19.0275</v>
      </c>
      <c r="R790" s="39">
        <v>109.6327</v>
      </c>
      <c r="S790" s="39">
        <v>46.234299999999998</v>
      </c>
      <c r="T790" s="39">
        <v>29.500399999999999</v>
      </c>
      <c r="U790" s="39">
        <v>19.744199999999999</v>
      </c>
      <c r="V790" s="39">
        <v>48.213299999999997</v>
      </c>
      <c r="W790" s="39">
        <v>54.575200000000002</v>
      </c>
      <c r="X790" s="39">
        <v>123.5996</v>
      </c>
      <c r="Y790" s="39">
        <v>52.535899999999998</v>
      </c>
      <c r="Z790" s="39">
        <v>23.798100000000002</v>
      </c>
      <c r="AA790" s="39">
        <v>56.239600000000003</v>
      </c>
      <c r="AB790" s="39">
        <v>130.1499</v>
      </c>
      <c r="AC790" s="39">
        <v>76.692800000000005</v>
      </c>
      <c r="AD790" s="39">
        <v>16.875599999999999</v>
      </c>
      <c r="AE790" s="39">
        <v>48.301299999999998</v>
      </c>
      <c r="AF790" s="39">
        <v>101.1092</v>
      </c>
      <c r="AG790" s="39">
        <v>19.4331</v>
      </c>
      <c r="AH790" s="39">
        <v>151.33850000000001</v>
      </c>
      <c r="AI790" s="39">
        <v>16.080200000000001</v>
      </c>
      <c r="AJ790" s="39">
        <v>7.4668999999999999</v>
      </c>
      <c r="AK790" s="39">
        <v>7.2728999999999999</v>
      </c>
      <c r="AL790" s="39">
        <v>16.299399999999999</v>
      </c>
      <c r="AM790" s="39">
        <v>263.13420000000002</v>
      </c>
      <c r="AN790" s="39">
        <v>527.04690000000005</v>
      </c>
      <c r="AO790" s="39">
        <v>223.14070000000001</v>
      </c>
      <c r="AP790" s="39">
        <v>121.2294</v>
      </c>
      <c r="AQ790" s="39">
        <v>221.38149999999999</v>
      </c>
      <c r="AR790" s="39">
        <v>27.735900000000001</v>
      </c>
      <c r="AS790" s="39">
        <v>67.235100000000003</v>
      </c>
      <c r="AT790" s="39">
        <v>21.056699999999999</v>
      </c>
      <c r="AU790" s="39">
        <v>74.093299999999999</v>
      </c>
      <c r="AV790" s="39">
        <v>51.966299999999997</v>
      </c>
      <c r="AW790" s="39">
        <v>47.850499999999997</v>
      </c>
      <c r="AX790" s="39">
        <v>10.3101</v>
      </c>
      <c r="AY790" s="39">
        <v>75.185299999999998</v>
      </c>
    </row>
    <row r="791" spans="1:51" x14ac:dyDescent="0.25">
      <c r="A791" s="43">
        <v>43553</v>
      </c>
      <c r="B791" s="39">
        <v>4382.7609000000002</v>
      </c>
      <c r="C791" s="39">
        <v>57.727200000000003</v>
      </c>
      <c r="D791" s="39">
        <v>36.053100000000001</v>
      </c>
      <c r="E791" s="39">
        <v>305.8424</v>
      </c>
      <c r="F791" s="39">
        <v>294.58870000000002</v>
      </c>
      <c r="G791" s="39">
        <v>70.218400000000003</v>
      </c>
      <c r="H791" s="39">
        <v>104.0685</v>
      </c>
      <c r="I791" s="39">
        <v>45.040599999999998</v>
      </c>
      <c r="J791" s="39">
        <v>62.512799999999999</v>
      </c>
      <c r="K791" s="39">
        <v>33.048499999999997</v>
      </c>
      <c r="L791" s="39">
        <v>526.8578</v>
      </c>
      <c r="M791" s="39">
        <v>31.771100000000001</v>
      </c>
      <c r="N791" s="39">
        <v>51.517499999999998</v>
      </c>
      <c r="O791" s="39">
        <v>109.3661</v>
      </c>
      <c r="P791" s="39">
        <v>40.5152</v>
      </c>
      <c r="Q791" s="39">
        <v>19.284800000000001</v>
      </c>
      <c r="R791" s="39">
        <v>114.2008</v>
      </c>
      <c r="S791" s="39">
        <v>47.031399999999998</v>
      </c>
      <c r="T791" s="39">
        <v>30.358699999999999</v>
      </c>
      <c r="U791" s="39">
        <v>20.1647</v>
      </c>
      <c r="V791" s="39">
        <v>49.717399999999998</v>
      </c>
      <c r="W791" s="39">
        <v>55.8812</v>
      </c>
      <c r="X791" s="39">
        <v>126.55</v>
      </c>
      <c r="Y791" s="39">
        <v>54.168399999999998</v>
      </c>
      <c r="Z791" s="39">
        <v>24.601099999999999</v>
      </c>
      <c r="AA791" s="39">
        <v>58.789200000000001</v>
      </c>
      <c r="AB791" s="39">
        <v>134.6609</v>
      </c>
      <c r="AC791" s="39">
        <v>78.366399999999999</v>
      </c>
      <c r="AD791" s="39">
        <v>17.328199999999999</v>
      </c>
      <c r="AE791" s="39">
        <v>49.278399999999998</v>
      </c>
      <c r="AF791" s="39">
        <v>101.2756</v>
      </c>
      <c r="AG791" s="39">
        <v>19.766500000000001</v>
      </c>
      <c r="AH791" s="39">
        <v>154.75579999999999</v>
      </c>
      <c r="AI791" s="39">
        <v>16.4209</v>
      </c>
      <c r="AJ791" s="39">
        <v>7.5758000000000001</v>
      </c>
      <c r="AK791" s="39">
        <v>7.3914999999999997</v>
      </c>
      <c r="AL791" s="39">
        <v>16.5884</v>
      </c>
      <c r="AM791" s="39">
        <v>280.0471</v>
      </c>
      <c r="AN791" s="39">
        <v>534.20680000000004</v>
      </c>
      <c r="AO791" s="39">
        <v>229.38800000000001</v>
      </c>
      <c r="AP791" s="39">
        <v>125.28</v>
      </c>
      <c r="AQ791" s="39">
        <v>225.08770000000001</v>
      </c>
      <c r="AR791" s="39">
        <v>28.964300000000001</v>
      </c>
      <c r="AS791" s="39">
        <v>69.004499999999993</v>
      </c>
      <c r="AT791" s="39">
        <v>22.241499999999998</v>
      </c>
      <c r="AU791" s="39">
        <v>76.568600000000004</v>
      </c>
      <c r="AV791" s="39">
        <v>53.208500000000001</v>
      </c>
      <c r="AW791" s="39">
        <v>49.643900000000002</v>
      </c>
      <c r="AX791" s="39">
        <v>10.646800000000001</v>
      </c>
      <c r="AY791" s="39">
        <v>80.858000000000004</v>
      </c>
    </row>
    <row r="792" spans="1:51" x14ac:dyDescent="0.25">
      <c r="A792" s="43">
        <v>43556</v>
      </c>
      <c r="B792" s="39">
        <v>4575.3626999999997</v>
      </c>
      <c r="C792" s="39">
        <v>59.438800000000001</v>
      </c>
      <c r="D792" s="39">
        <v>38.553899999999999</v>
      </c>
      <c r="E792" s="39">
        <v>316.08269999999999</v>
      </c>
      <c r="F792" s="39">
        <v>300.4255</v>
      </c>
      <c r="G792" s="39">
        <v>73.282200000000003</v>
      </c>
      <c r="H792" s="39">
        <v>106.00660000000001</v>
      </c>
      <c r="I792" s="39">
        <v>46.089500000000001</v>
      </c>
      <c r="J792" s="39">
        <v>65.1815</v>
      </c>
      <c r="K792" s="39">
        <v>33.7699</v>
      </c>
      <c r="L792" s="39">
        <v>536.23329999999999</v>
      </c>
      <c r="M792" s="39">
        <v>32.795900000000003</v>
      </c>
      <c r="N792" s="39">
        <v>54.228900000000003</v>
      </c>
      <c r="O792" s="39">
        <v>116.2283</v>
      </c>
      <c r="P792" s="39">
        <v>42.3964</v>
      </c>
      <c r="Q792" s="39">
        <v>21.214400000000001</v>
      </c>
      <c r="R792" s="39">
        <v>116.84010000000001</v>
      </c>
      <c r="S792" s="39">
        <v>48.825000000000003</v>
      </c>
      <c r="T792" s="39">
        <v>31.216999999999999</v>
      </c>
      <c r="U792" s="39">
        <v>21.005800000000001</v>
      </c>
      <c r="V792" s="39">
        <v>54.730899999999998</v>
      </c>
      <c r="W792" s="39">
        <v>57.737000000000002</v>
      </c>
      <c r="X792" s="39">
        <v>134.20820000000001</v>
      </c>
      <c r="Y792" s="39">
        <v>55.615400000000001</v>
      </c>
      <c r="Z792" s="39">
        <v>25.4771</v>
      </c>
      <c r="AA792" s="39">
        <v>58.298900000000003</v>
      </c>
      <c r="AB792" s="39">
        <v>137.50110000000001</v>
      </c>
      <c r="AC792" s="39">
        <v>80.542000000000002</v>
      </c>
      <c r="AD792" s="39">
        <v>17.761800000000001</v>
      </c>
      <c r="AE792" s="39">
        <v>50.418399999999998</v>
      </c>
      <c r="AF792" s="39">
        <v>106.1022</v>
      </c>
      <c r="AG792" s="39">
        <v>20.3857</v>
      </c>
      <c r="AH792" s="39">
        <v>157.6849</v>
      </c>
      <c r="AI792" s="39">
        <v>17.125</v>
      </c>
      <c r="AJ792" s="39">
        <v>7.7313999999999998</v>
      </c>
      <c r="AK792" s="39">
        <v>7.5780000000000003</v>
      </c>
      <c r="AL792" s="39">
        <v>16.877400000000002</v>
      </c>
      <c r="AM792" s="39">
        <v>288.50360000000001</v>
      </c>
      <c r="AN792" s="39">
        <v>554.09529999999995</v>
      </c>
      <c r="AO792" s="39">
        <v>233.96340000000001</v>
      </c>
      <c r="AP792" s="39">
        <v>132.07929999999999</v>
      </c>
      <c r="AQ792" s="39">
        <v>231.01750000000001</v>
      </c>
      <c r="AR792" s="39">
        <v>30.3293</v>
      </c>
      <c r="AS792" s="39">
        <v>70.773799999999994</v>
      </c>
      <c r="AT792" s="39">
        <v>22.887799999999999</v>
      </c>
      <c r="AU792" s="39">
        <v>80.776499999999999</v>
      </c>
      <c r="AV792" s="39">
        <v>54.761299999999999</v>
      </c>
      <c r="AW792" s="39">
        <v>51.029699999999998</v>
      </c>
      <c r="AX792" s="39">
        <v>10.857200000000001</v>
      </c>
      <c r="AY792" s="39">
        <v>82.297399999999996</v>
      </c>
    </row>
    <row r="793" spans="1:51" x14ac:dyDescent="0.25">
      <c r="A793" s="43">
        <v>43557</v>
      </c>
      <c r="B793" s="39">
        <v>4563.9493000000002</v>
      </c>
      <c r="C793" s="39">
        <v>60.061199999999999</v>
      </c>
      <c r="D793" s="39">
        <v>39.387500000000003</v>
      </c>
      <c r="E793" s="39">
        <v>318.8134</v>
      </c>
      <c r="F793" s="39">
        <v>301.11219999999997</v>
      </c>
      <c r="G793" s="39">
        <v>77.676599999999993</v>
      </c>
      <c r="H793" s="39">
        <v>109.2517</v>
      </c>
      <c r="I793" s="39">
        <v>46.151200000000003</v>
      </c>
      <c r="J793" s="39">
        <v>66.111500000000007</v>
      </c>
      <c r="K793" s="39">
        <v>33.563800000000001</v>
      </c>
      <c r="L793" s="39">
        <v>527.46929999999998</v>
      </c>
      <c r="M793" s="39">
        <v>32.795900000000003</v>
      </c>
      <c r="N793" s="39">
        <v>53.578200000000002</v>
      </c>
      <c r="O793" s="39">
        <v>115.94240000000001</v>
      </c>
      <c r="P793" s="39">
        <v>43.197699999999998</v>
      </c>
      <c r="Q793" s="39">
        <v>21.3431</v>
      </c>
      <c r="R793" s="39">
        <v>117.3476</v>
      </c>
      <c r="S793" s="39">
        <v>48.326799999999999</v>
      </c>
      <c r="T793" s="39">
        <v>31.315100000000001</v>
      </c>
      <c r="U793" s="39">
        <v>20.9847</v>
      </c>
      <c r="V793" s="39">
        <v>54.9816</v>
      </c>
      <c r="W793" s="39">
        <v>58.0807</v>
      </c>
      <c r="X793" s="39">
        <v>131.94839999999999</v>
      </c>
      <c r="Y793" s="39">
        <v>54.9846</v>
      </c>
      <c r="Z793" s="39">
        <v>25.4041</v>
      </c>
      <c r="AA793" s="39">
        <v>58.838299999999997</v>
      </c>
      <c r="AB793" s="39">
        <v>139.84010000000001</v>
      </c>
      <c r="AC793" s="39">
        <v>79.956299999999999</v>
      </c>
      <c r="AD793" s="39">
        <v>17.7807</v>
      </c>
      <c r="AE793" s="39">
        <v>50.369500000000002</v>
      </c>
      <c r="AF793" s="39">
        <v>108.5155</v>
      </c>
      <c r="AG793" s="39">
        <v>20.719100000000001</v>
      </c>
      <c r="AH793" s="39">
        <v>157.4408</v>
      </c>
      <c r="AI793" s="39">
        <v>17.215800000000002</v>
      </c>
      <c r="AJ793" s="39">
        <v>7.7313999999999998</v>
      </c>
      <c r="AK793" s="39">
        <v>7.4932999999999996</v>
      </c>
      <c r="AL793" s="39">
        <v>16.790700000000001</v>
      </c>
      <c r="AM793" s="39">
        <v>283.98039999999997</v>
      </c>
      <c r="AN793" s="39">
        <v>609.38549999999998</v>
      </c>
      <c r="AO793" s="39">
        <v>232.4676</v>
      </c>
      <c r="AP793" s="39">
        <v>134.24930000000001</v>
      </c>
      <c r="AQ793" s="39">
        <v>230.27629999999999</v>
      </c>
      <c r="AR793" s="39">
        <v>30.411200000000001</v>
      </c>
      <c r="AS793" s="39">
        <v>71.127700000000004</v>
      </c>
      <c r="AT793" s="39">
        <v>22.8339</v>
      </c>
      <c r="AU793" s="39">
        <v>82.426699999999997</v>
      </c>
      <c r="AV793" s="39">
        <v>54.554200000000002</v>
      </c>
      <c r="AW793" s="39">
        <v>51.029699999999998</v>
      </c>
      <c r="AX793" s="39">
        <v>10.8782</v>
      </c>
      <c r="AY793" s="39">
        <v>80.858000000000004</v>
      </c>
    </row>
    <row r="794" spans="1:51" x14ac:dyDescent="0.25">
      <c r="A794" s="43">
        <v>43558</v>
      </c>
      <c r="B794" s="39">
        <v>4635.2833000000001</v>
      </c>
      <c r="C794" s="39">
        <v>62.084000000000003</v>
      </c>
      <c r="D794" s="39">
        <v>41.3673</v>
      </c>
      <c r="E794" s="39">
        <v>341.34199999999998</v>
      </c>
      <c r="F794" s="39">
        <v>308.32240000000002</v>
      </c>
      <c r="G794" s="39">
        <v>80.028599999999997</v>
      </c>
      <c r="H794" s="39">
        <v>108.07980000000001</v>
      </c>
      <c r="I794" s="39">
        <v>46.212899999999998</v>
      </c>
      <c r="J794" s="39">
        <v>68.295000000000002</v>
      </c>
      <c r="K794" s="39">
        <v>34.182200000000002</v>
      </c>
      <c r="L794" s="39">
        <v>525.83879999999999</v>
      </c>
      <c r="M794" s="39">
        <v>33.308399999999999</v>
      </c>
      <c r="N794" s="39">
        <v>53.578200000000002</v>
      </c>
      <c r="O794" s="39">
        <v>115.94240000000001</v>
      </c>
      <c r="P794" s="39">
        <v>44.521500000000003</v>
      </c>
      <c r="Q794" s="39">
        <v>21.693899999999999</v>
      </c>
      <c r="R794" s="39">
        <v>117.9567</v>
      </c>
      <c r="S794" s="39">
        <v>48.5261</v>
      </c>
      <c r="T794" s="39">
        <v>32.614800000000002</v>
      </c>
      <c r="U794" s="39">
        <v>21.363199999999999</v>
      </c>
      <c r="V794" s="39">
        <v>55.148699999999998</v>
      </c>
      <c r="W794" s="39">
        <v>60.486400000000003</v>
      </c>
      <c r="X794" s="39">
        <v>132.88999999999999</v>
      </c>
      <c r="Y794" s="39">
        <v>55.281500000000001</v>
      </c>
      <c r="Z794" s="39">
        <v>25.915099999999999</v>
      </c>
      <c r="AA794" s="39">
        <v>59.966000000000001</v>
      </c>
      <c r="AB794" s="39">
        <v>139.506</v>
      </c>
      <c r="AC794" s="39">
        <v>80.081800000000001</v>
      </c>
      <c r="AD794" s="39">
        <v>17.9693</v>
      </c>
      <c r="AE794" s="39">
        <v>47.7151</v>
      </c>
      <c r="AF794" s="39">
        <v>107.184</v>
      </c>
      <c r="AG794" s="39">
        <v>20.719100000000001</v>
      </c>
      <c r="AH794" s="39">
        <v>158.66130000000001</v>
      </c>
      <c r="AI794" s="39">
        <v>17.670100000000001</v>
      </c>
      <c r="AJ794" s="39">
        <v>7.7469000000000001</v>
      </c>
      <c r="AK794" s="39">
        <v>7.5271999999999997</v>
      </c>
      <c r="AL794" s="39">
        <v>16.935199999999998</v>
      </c>
      <c r="AM794" s="39">
        <v>287.3236</v>
      </c>
      <c r="AN794" s="39">
        <v>600.63459999999998</v>
      </c>
      <c r="AO794" s="39">
        <v>239.0668</v>
      </c>
      <c r="AP794" s="39">
        <v>136.12989999999999</v>
      </c>
      <c r="AQ794" s="39">
        <v>230.52340000000001</v>
      </c>
      <c r="AR794" s="39">
        <v>31.421199999999999</v>
      </c>
      <c r="AS794" s="39">
        <v>71.127700000000004</v>
      </c>
      <c r="AT794" s="39">
        <v>23.049299999999999</v>
      </c>
      <c r="AU794" s="39">
        <v>82.509200000000007</v>
      </c>
      <c r="AV794" s="39">
        <v>55.692900000000002</v>
      </c>
      <c r="AW794" s="39">
        <v>51.681800000000003</v>
      </c>
      <c r="AX794" s="39">
        <v>10.962400000000001</v>
      </c>
      <c r="AY794" s="39">
        <v>81.535399999999996</v>
      </c>
    </row>
    <row r="795" spans="1:51" x14ac:dyDescent="0.25">
      <c r="A795" s="43">
        <v>43559</v>
      </c>
      <c r="B795" s="39">
        <v>4596.7628999999997</v>
      </c>
      <c r="C795" s="39">
        <v>62.239600000000003</v>
      </c>
      <c r="D795" s="39">
        <v>40.898400000000002</v>
      </c>
      <c r="E795" s="39">
        <v>344.75540000000001</v>
      </c>
      <c r="F795" s="39">
        <v>314.1592</v>
      </c>
      <c r="G795" s="39">
        <v>82.566199999999995</v>
      </c>
      <c r="H795" s="39">
        <v>110.8291</v>
      </c>
      <c r="I795" s="39">
        <v>47.385199999999998</v>
      </c>
      <c r="J795" s="39">
        <v>67.324600000000004</v>
      </c>
      <c r="K795" s="39">
        <v>36.380800000000001</v>
      </c>
      <c r="L795" s="39">
        <v>530.73030000000006</v>
      </c>
      <c r="M795" s="39">
        <v>33.527999999999999</v>
      </c>
      <c r="N795" s="39">
        <v>53.252800000000001</v>
      </c>
      <c r="O795" s="39">
        <v>115.6564</v>
      </c>
      <c r="P795" s="39">
        <v>45.043999999999997</v>
      </c>
      <c r="Q795" s="39">
        <v>22.079899999999999</v>
      </c>
      <c r="R795" s="39">
        <v>117.9567</v>
      </c>
      <c r="S795" s="39">
        <v>50.4193</v>
      </c>
      <c r="T795" s="39">
        <v>32.197899999999997</v>
      </c>
      <c r="U795" s="39">
        <v>20.942699999999999</v>
      </c>
      <c r="V795" s="39">
        <v>55.566499999999998</v>
      </c>
      <c r="W795" s="39">
        <v>62.685899999999997</v>
      </c>
      <c r="X795" s="39">
        <v>129.0609</v>
      </c>
      <c r="Y795" s="39">
        <v>54.687800000000003</v>
      </c>
      <c r="Z795" s="39">
        <v>26.280100000000001</v>
      </c>
      <c r="AA795" s="39">
        <v>59.7699</v>
      </c>
      <c r="AB795" s="39">
        <v>150.1987</v>
      </c>
      <c r="AC795" s="39">
        <v>80.751199999999997</v>
      </c>
      <c r="AD795" s="39">
        <v>18.007000000000001</v>
      </c>
      <c r="AE795" s="39">
        <v>48.3339</v>
      </c>
      <c r="AF795" s="39">
        <v>112.0107</v>
      </c>
      <c r="AG795" s="39">
        <v>20.600100000000001</v>
      </c>
      <c r="AH795" s="39">
        <v>160.1258</v>
      </c>
      <c r="AI795" s="39">
        <v>17.624700000000001</v>
      </c>
      <c r="AJ795" s="39">
        <v>7.7935999999999996</v>
      </c>
      <c r="AK795" s="39">
        <v>7.8323</v>
      </c>
      <c r="AL795" s="39">
        <v>17.137499999999999</v>
      </c>
      <c r="AM795" s="39">
        <v>286.14370000000002</v>
      </c>
      <c r="AN795" s="39">
        <v>623.3075</v>
      </c>
      <c r="AO795" s="39">
        <v>251.7372</v>
      </c>
      <c r="AP795" s="39">
        <v>141.62719999999999</v>
      </c>
      <c r="AQ795" s="39">
        <v>233.7354</v>
      </c>
      <c r="AR795" s="39">
        <v>32.922699999999999</v>
      </c>
      <c r="AS795" s="39">
        <v>71.481499999999997</v>
      </c>
      <c r="AT795" s="39">
        <v>23.210899999999999</v>
      </c>
      <c r="AU795" s="39">
        <v>83.829400000000007</v>
      </c>
      <c r="AV795" s="39">
        <v>55.589399999999998</v>
      </c>
      <c r="AW795" s="39">
        <v>52.089399999999998</v>
      </c>
      <c r="AX795" s="39">
        <v>11.025499999999999</v>
      </c>
      <c r="AY795" s="39">
        <v>81.958699999999993</v>
      </c>
    </row>
    <row r="796" spans="1:51" x14ac:dyDescent="0.25">
      <c r="A796" s="43">
        <v>43563</v>
      </c>
      <c r="B796" s="39">
        <v>4499.7487000000001</v>
      </c>
      <c r="C796" s="39">
        <v>62.628599999999999</v>
      </c>
      <c r="D796" s="39">
        <v>40.950499999999998</v>
      </c>
      <c r="E796" s="39">
        <v>373.42809999999997</v>
      </c>
      <c r="F796" s="39">
        <v>312.4425</v>
      </c>
      <c r="G796" s="39">
        <v>86.960700000000003</v>
      </c>
      <c r="H796" s="39">
        <v>109.8827</v>
      </c>
      <c r="I796" s="39">
        <v>48.989400000000003</v>
      </c>
      <c r="J796" s="39">
        <v>71.570300000000003</v>
      </c>
      <c r="K796" s="39">
        <v>35.4876</v>
      </c>
      <c r="L796" s="39">
        <v>544.38580000000002</v>
      </c>
      <c r="M796" s="39">
        <v>33.601199999999999</v>
      </c>
      <c r="N796" s="39">
        <v>53.740900000000003</v>
      </c>
      <c r="O796" s="39">
        <v>116.3712</v>
      </c>
      <c r="P796" s="39">
        <v>47.203899999999997</v>
      </c>
      <c r="Q796" s="39">
        <v>23.752199999999998</v>
      </c>
      <c r="R796" s="39">
        <v>120.69750000000001</v>
      </c>
      <c r="S796" s="39">
        <v>50.917499999999997</v>
      </c>
      <c r="T796" s="39">
        <v>33.473100000000002</v>
      </c>
      <c r="U796" s="39">
        <v>20.396000000000001</v>
      </c>
      <c r="V796" s="39">
        <v>52.6419</v>
      </c>
      <c r="W796" s="39">
        <v>63.098300000000002</v>
      </c>
      <c r="X796" s="39">
        <v>130.50470000000001</v>
      </c>
      <c r="Y796" s="39">
        <v>53.649000000000001</v>
      </c>
      <c r="Z796" s="39">
        <v>25.769100000000002</v>
      </c>
      <c r="AA796" s="39">
        <v>57.857599999999998</v>
      </c>
      <c r="AB796" s="39">
        <v>160.3066</v>
      </c>
      <c r="AC796" s="39">
        <v>79.998099999999994</v>
      </c>
      <c r="AD796" s="39">
        <v>18.044699999999999</v>
      </c>
      <c r="AE796" s="39">
        <v>48.643300000000004</v>
      </c>
      <c r="AF796" s="39">
        <v>123.245</v>
      </c>
      <c r="AG796" s="39">
        <v>20.2667</v>
      </c>
      <c r="AH796" s="39">
        <v>161.34630000000001</v>
      </c>
      <c r="AI796" s="39">
        <v>18.124300000000002</v>
      </c>
      <c r="AJ796" s="39">
        <v>7.8090999999999999</v>
      </c>
      <c r="AK796" s="39">
        <v>7.7137000000000002</v>
      </c>
      <c r="AL796" s="39">
        <v>17.426500000000001</v>
      </c>
      <c r="AM796" s="39">
        <v>284.37369999999999</v>
      </c>
      <c r="AN796" s="39">
        <v>608.98779999999999</v>
      </c>
      <c r="AO796" s="39">
        <v>247.07380000000001</v>
      </c>
      <c r="AP796" s="39">
        <v>139.7466</v>
      </c>
      <c r="AQ796" s="39">
        <v>237.68860000000001</v>
      </c>
      <c r="AR796" s="39">
        <v>33.905500000000004</v>
      </c>
      <c r="AS796" s="39">
        <v>70.419899999999998</v>
      </c>
      <c r="AT796" s="39">
        <v>24.395700000000001</v>
      </c>
      <c r="AU796" s="39">
        <v>82.839299999999994</v>
      </c>
      <c r="AV796" s="39">
        <v>55.382399999999997</v>
      </c>
      <c r="AW796" s="39">
        <v>53.556699999999999</v>
      </c>
      <c r="AX796" s="39">
        <v>10.9414</v>
      </c>
      <c r="AY796" s="39">
        <v>80.942700000000002</v>
      </c>
    </row>
    <row r="797" spans="1:51" x14ac:dyDescent="0.25">
      <c r="A797" s="43">
        <v>43564</v>
      </c>
      <c r="B797" s="39">
        <v>4776.5245999999997</v>
      </c>
      <c r="C797" s="39">
        <v>63.017600000000002</v>
      </c>
      <c r="D797" s="39">
        <v>41.679900000000004</v>
      </c>
      <c r="E797" s="39">
        <v>372.06270000000001</v>
      </c>
      <c r="F797" s="39">
        <v>319.30939999999998</v>
      </c>
      <c r="G797" s="39">
        <v>90.921899999999994</v>
      </c>
      <c r="H797" s="39">
        <v>109.20659999999999</v>
      </c>
      <c r="I797" s="39">
        <v>50.531799999999997</v>
      </c>
      <c r="J797" s="39">
        <v>66.758499999999998</v>
      </c>
      <c r="K797" s="39">
        <v>35.281500000000001</v>
      </c>
      <c r="L797" s="39">
        <v>560.07939999999996</v>
      </c>
      <c r="M797" s="39">
        <v>33.235199999999999</v>
      </c>
      <c r="N797" s="39">
        <v>55.205100000000002</v>
      </c>
      <c r="O797" s="39">
        <v>116.0853</v>
      </c>
      <c r="P797" s="39">
        <v>46.716200000000001</v>
      </c>
      <c r="Q797" s="39">
        <v>23.109000000000002</v>
      </c>
      <c r="R797" s="39">
        <v>126.99120000000001</v>
      </c>
      <c r="S797" s="39">
        <v>50.319699999999997</v>
      </c>
      <c r="T797" s="39">
        <v>32.737400000000001</v>
      </c>
      <c r="U797" s="39">
        <v>20.816500000000001</v>
      </c>
      <c r="V797" s="39">
        <v>51.8063</v>
      </c>
      <c r="W797" s="39">
        <v>60.3489</v>
      </c>
      <c r="X797" s="39">
        <v>129.56309999999999</v>
      </c>
      <c r="Y797" s="39">
        <v>54.131300000000003</v>
      </c>
      <c r="Z797" s="39">
        <v>25.988099999999999</v>
      </c>
      <c r="AA797" s="39">
        <v>57.269199999999998</v>
      </c>
      <c r="AB797" s="39">
        <v>151.2011</v>
      </c>
      <c r="AC797" s="39">
        <v>80.249200000000002</v>
      </c>
      <c r="AD797" s="39">
        <v>18.0824</v>
      </c>
      <c r="AE797" s="39">
        <v>49.636699999999998</v>
      </c>
      <c r="AF797" s="39">
        <v>126.7401</v>
      </c>
      <c r="AG797" s="39">
        <v>20.409500000000001</v>
      </c>
      <c r="AH797" s="39">
        <v>160.1258</v>
      </c>
      <c r="AI797" s="39">
        <v>17.8064</v>
      </c>
      <c r="AJ797" s="39">
        <v>7.7625000000000002</v>
      </c>
      <c r="AK797" s="39">
        <v>7.7645</v>
      </c>
      <c r="AL797" s="39">
        <v>17.2242</v>
      </c>
      <c r="AM797" s="39">
        <v>293.42020000000002</v>
      </c>
      <c r="AN797" s="39">
        <v>602.62339999999995</v>
      </c>
      <c r="AO797" s="39">
        <v>251.47329999999999</v>
      </c>
      <c r="AP797" s="39">
        <v>140.0359</v>
      </c>
      <c r="AQ797" s="39">
        <v>233.24119999999999</v>
      </c>
      <c r="AR797" s="39">
        <v>33.059199999999997</v>
      </c>
      <c r="AS797" s="39">
        <v>71.304599999999994</v>
      </c>
      <c r="AT797" s="39">
        <v>23.8033</v>
      </c>
      <c r="AU797" s="39">
        <v>84.984499999999997</v>
      </c>
      <c r="AV797" s="39">
        <v>55.796399999999998</v>
      </c>
      <c r="AW797" s="39">
        <v>51.844900000000003</v>
      </c>
      <c r="AX797" s="39">
        <v>10.9414</v>
      </c>
      <c r="AY797" s="39">
        <v>84.9221</v>
      </c>
    </row>
    <row r="798" spans="1:51" x14ac:dyDescent="0.25">
      <c r="A798" s="43">
        <v>43565</v>
      </c>
      <c r="B798" s="39">
        <v>4675.2303000000002</v>
      </c>
      <c r="C798" s="39">
        <v>62.317399999999999</v>
      </c>
      <c r="D798" s="39">
        <v>41.3673</v>
      </c>
      <c r="E798" s="39">
        <v>376.8415</v>
      </c>
      <c r="F798" s="39">
        <v>318.27940000000001</v>
      </c>
      <c r="G798" s="39">
        <v>94.295100000000005</v>
      </c>
      <c r="H798" s="39">
        <v>115.83199999999999</v>
      </c>
      <c r="I798" s="39">
        <v>49.729700000000001</v>
      </c>
      <c r="J798" s="39">
        <v>65.949799999999996</v>
      </c>
      <c r="K798" s="39">
        <v>35.178400000000003</v>
      </c>
      <c r="L798" s="39">
        <v>561.09849999999994</v>
      </c>
      <c r="M798" s="39">
        <v>32.942399999999999</v>
      </c>
      <c r="N798" s="39">
        <v>56.127000000000002</v>
      </c>
      <c r="O798" s="39">
        <v>114.7987</v>
      </c>
      <c r="P798" s="39">
        <v>46.263300000000001</v>
      </c>
      <c r="Q798" s="39">
        <v>22.886800000000001</v>
      </c>
      <c r="R798" s="39">
        <v>124.8595</v>
      </c>
      <c r="S798" s="39">
        <v>50.718200000000003</v>
      </c>
      <c r="T798" s="39">
        <v>32.590299999999999</v>
      </c>
      <c r="U798" s="39">
        <v>20.375</v>
      </c>
      <c r="V798" s="39">
        <v>51.221400000000003</v>
      </c>
      <c r="W798" s="39">
        <v>63.098300000000002</v>
      </c>
      <c r="X798" s="39">
        <v>128.6842</v>
      </c>
      <c r="Y798" s="39">
        <v>57.025199999999998</v>
      </c>
      <c r="Z798" s="39">
        <v>26.426100000000002</v>
      </c>
      <c r="AA798" s="39">
        <v>57.514400000000002</v>
      </c>
      <c r="AB798" s="39">
        <v>148.11019999999999</v>
      </c>
      <c r="AC798" s="39">
        <v>76.023300000000006</v>
      </c>
      <c r="AD798" s="39">
        <v>18.0824</v>
      </c>
      <c r="AE798" s="39">
        <v>49.6693</v>
      </c>
      <c r="AF798" s="39">
        <v>116.75409999999999</v>
      </c>
      <c r="AG798" s="39">
        <v>20.3857</v>
      </c>
      <c r="AH798" s="39">
        <v>159.39359999999999</v>
      </c>
      <c r="AI798" s="39">
        <v>17.738199999999999</v>
      </c>
      <c r="AJ798" s="39">
        <v>7.7625000000000002</v>
      </c>
      <c r="AK798" s="39">
        <v>7.7137000000000002</v>
      </c>
      <c r="AL798" s="39">
        <v>17.050799999999999</v>
      </c>
      <c r="AM798" s="39">
        <v>288.1103</v>
      </c>
      <c r="AN798" s="39">
        <v>607.7944</v>
      </c>
      <c r="AO798" s="39">
        <v>257.19260000000003</v>
      </c>
      <c r="AP798" s="39">
        <v>139.1679</v>
      </c>
      <c r="AQ798" s="39">
        <v>232.00579999999999</v>
      </c>
      <c r="AR798" s="39">
        <v>33.168399999999998</v>
      </c>
      <c r="AS798" s="39">
        <v>72.366200000000006</v>
      </c>
      <c r="AT798" s="39">
        <v>23.426300000000001</v>
      </c>
      <c r="AU798" s="39">
        <v>83.664299999999997</v>
      </c>
      <c r="AV798" s="39">
        <v>56.417499999999997</v>
      </c>
      <c r="AW798" s="39">
        <v>51.681800000000003</v>
      </c>
      <c r="AX798" s="39">
        <v>10.8782</v>
      </c>
      <c r="AY798" s="39">
        <v>83.736800000000002</v>
      </c>
    </row>
    <row r="799" spans="1:51" x14ac:dyDescent="0.25">
      <c r="A799" s="43">
        <v>43566</v>
      </c>
      <c r="B799" s="39">
        <v>4542.5491000000002</v>
      </c>
      <c r="C799" s="39">
        <v>61.461599999999997</v>
      </c>
      <c r="D799" s="39">
        <v>41.575699999999998</v>
      </c>
      <c r="E799" s="39">
        <v>369.33199999999999</v>
      </c>
      <c r="F799" s="39">
        <v>314.84589999999997</v>
      </c>
      <c r="G799" s="39">
        <v>99.03</v>
      </c>
      <c r="H799" s="39">
        <v>112.0911</v>
      </c>
      <c r="I799" s="39">
        <v>49.051099999999998</v>
      </c>
      <c r="J799" s="39">
        <v>63.159700000000001</v>
      </c>
      <c r="K799" s="39">
        <v>34.353900000000003</v>
      </c>
      <c r="L799" s="39">
        <v>537.66</v>
      </c>
      <c r="M799" s="39">
        <v>32.210299999999997</v>
      </c>
      <c r="N799" s="39">
        <v>53.524000000000001</v>
      </c>
      <c r="O799" s="39">
        <v>112.6542</v>
      </c>
      <c r="P799" s="39">
        <v>44.625999999999998</v>
      </c>
      <c r="Q799" s="39">
        <v>22.255299999999998</v>
      </c>
      <c r="R799" s="39">
        <v>120.596</v>
      </c>
      <c r="S799" s="39">
        <v>49.622199999999999</v>
      </c>
      <c r="T799" s="39">
        <v>31.3887</v>
      </c>
      <c r="U799" s="39">
        <v>20.0596</v>
      </c>
      <c r="V799" s="39">
        <v>50.302300000000002</v>
      </c>
      <c r="W799" s="39">
        <v>63.716900000000003</v>
      </c>
      <c r="X799" s="39">
        <v>126.80110000000001</v>
      </c>
      <c r="Y799" s="39">
        <v>57.396299999999997</v>
      </c>
      <c r="Z799" s="39">
        <v>26.7181</v>
      </c>
      <c r="AA799" s="39">
        <v>57.073099999999997</v>
      </c>
      <c r="AB799" s="39">
        <v>146.18889999999999</v>
      </c>
      <c r="AC799" s="39">
        <v>74.935500000000005</v>
      </c>
      <c r="AD799" s="39">
        <v>17.9693</v>
      </c>
      <c r="AE799" s="39">
        <v>48.822499999999998</v>
      </c>
      <c r="AF799" s="39">
        <v>109.7638</v>
      </c>
      <c r="AG799" s="39">
        <v>19.766500000000001</v>
      </c>
      <c r="AH799" s="39">
        <v>158.41720000000001</v>
      </c>
      <c r="AI799" s="39">
        <v>17.443000000000001</v>
      </c>
      <c r="AJ799" s="39">
        <v>7.7313999999999998</v>
      </c>
      <c r="AK799" s="39">
        <v>7.6797000000000004</v>
      </c>
      <c r="AL799" s="39">
        <v>16.848500000000001</v>
      </c>
      <c r="AM799" s="39">
        <v>279.26049999999998</v>
      </c>
      <c r="AN799" s="39">
        <v>596.65679999999998</v>
      </c>
      <c r="AO799" s="39">
        <v>254.99279999999999</v>
      </c>
      <c r="AP799" s="39">
        <v>136.41929999999999</v>
      </c>
      <c r="AQ799" s="39">
        <v>227.55850000000001</v>
      </c>
      <c r="AR799" s="39">
        <v>32.4313</v>
      </c>
      <c r="AS799" s="39">
        <v>71.658500000000004</v>
      </c>
      <c r="AT799" s="39">
        <v>22.887799999999999</v>
      </c>
      <c r="AU799" s="39">
        <v>81.766599999999997</v>
      </c>
      <c r="AV799" s="39">
        <v>56.210500000000003</v>
      </c>
      <c r="AW799" s="39">
        <v>50.7851</v>
      </c>
      <c r="AX799" s="39">
        <v>10.8361</v>
      </c>
      <c r="AY799" s="39">
        <v>88.139499999999998</v>
      </c>
    </row>
    <row r="800" spans="1:51" x14ac:dyDescent="0.25">
      <c r="A800" s="43">
        <v>43567</v>
      </c>
      <c r="B800" s="39">
        <v>4435.5481</v>
      </c>
      <c r="C800" s="39">
        <v>61.461599999999997</v>
      </c>
      <c r="D800" s="39">
        <v>40.898400000000002</v>
      </c>
      <c r="E800" s="39">
        <v>365.23590000000002</v>
      </c>
      <c r="F800" s="39">
        <v>312.0992</v>
      </c>
      <c r="G800" s="39">
        <v>96.09</v>
      </c>
      <c r="H800" s="39">
        <v>112.67700000000001</v>
      </c>
      <c r="I800" s="39">
        <v>50.1616</v>
      </c>
      <c r="J800" s="39">
        <v>63.927999999999997</v>
      </c>
      <c r="K800" s="39">
        <v>34.216500000000003</v>
      </c>
      <c r="L800" s="39">
        <v>543.97820000000002</v>
      </c>
      <c r="M800" s="39">
        <v>31.9907</v>
      </c>
      <c r="N800" s="39">
        <v>52.6021</v>
      </c>
      <c r="O800" s="39">
        <v>112.6542</v>
      </c>
      <c r="P800" s="39">
        <v>44.207900000000002</v>
      </c>
      <c r="Q800" s="39">
        <v>21.962900000000001</v>
      </c>
      <c r="R800" s="39">
        <v>121.4081</v>
      </c>
      <c r="S800" s="39">
        <v>49.622199999999999</v>
      </c>
      <c r="T800" s="39">
        <v>31.560300000000002</v>
      </c>
      <c r="U800" s="39">
        <v>20.227799999999998</v>
      </c>
      <c r="V800" s="39">
        <v>50.135199999999998</v>
      </c>
      <c r="W800" s="39">
        <v>65.0916</v>
      </c>
      <c r="X800" s="39">
        <v>125.169</v>
      </c>
      <c r="Y800" s="39">
        <v>56.654200000000003</v>
      </c>
      <c r="Z800" s="39">
        <v>26.353100000000001</v>
      </c>
      <c r="AA800" s="39">
        <v>55.700200000000002</v>
      </c>
      <c r="AB800" s="39">
        <v>144.184</v>
      </c>
      <c r="AC800" s="39">
        <v>73.805800000000005</v>
      </c>
      <c r="AD800" s="39">
        <v>18.459499999999998</v>
      </c>
      <c r="AE800" s="39">
        <v>47.649900000000002</v>
      </c>
      <c r="AF800" s="39">
        <v>110.1799</v>
      </c>
      <c r="AG800" s="39">
        <v>19.933199999999999</v>
      </c>
      <c r="AH800" s="39">
        <v>158.90539999999999</v>
      </c>
      <c r="AI800" s="39">
        <v>17.193100000000001</v>
      </c>
      <c r="AJ800" s="39">
        <v>7.8714000000000004</v>
      </c>
      <c r="AK800" s="39">
        <v>7.9170999999999996</v>
      </c>
      <c r="AL800" s="39">
        <v>16.819600000000001</v>
      </c>
      <c r="AM800" s="39">
        <v>273.36059999999998</v>
      </c>
      <c r="AN800" s="39">
        <v>582.73490000000004</v>
      </c>
      <c r="AO800" s="39">
        <v>249.00960000000001</v>
      </c>
      <c r="AP800" s="39">
        <v>136.12989999999999</v>
      </c>
      <c r="AQ800" s="39">
        <v>228.05260000000001</v>
      </c>
      <c r="AR800" s="39">
        <v>32.704300000000003</v>
      </c>
      <c r="AS800" s="39">
        <v>70.773799999999994</v>
      </c>
      <c r="AT800" s="39">
        <v>22.564699999999998</v>
      </c>
      <c r="AU800" s="39">
        <v>82.344200000000001</v>
      </c>
      <c r="AV800" s="39">
        <v>55.1753</v>
      </c>
      <c r="AW800" s="39">
        <v>51.2742</v>
      </c>
      <c r="AX800" s="39">
        <v>10.752000000000001</v>
      </c>
      <c r="AY800" s="39">
        <v>85.684100000000001</v>
      </c>
    </row>
    <row r="801" spans="1:51" x14ac:dyDescent="0.25">
      <c r="A801" s="43">
        <v>43570</v>
      </c>
      <c r="B801" s="39">
        <v>4414.1478999999999</v>
      </c>
      <c r="C801" s="39">
        <v>61.072600000000001</v>
      </c>
      <c r="D801" s="39">
        <v>40.429499999999997</v>
      </c>
      <c r="E801" s="39">
        <v>357.72640000000001</v>
      </c>
      <c r="F801" s="39">
        <v>307.63569999999999</v>
      </c>
      <c r="G801" s="39">
        <v>86.496499999999997</v>
      </c>
      <c r="H801" s="39">
        <v>111.1897</v>
      </c>
      <c r="I801" s="39">
        <v>49.236199999999997</v>
      </c>
      <c r="J801" s="39">
        <v>62.7149</v>
      </c>
      <c r="K801" s="39">
        <v>35.006700000000002</v>
      </c>
      <c r="L801" s="39">
        <v>540.92100000000005</v>
      </c>
      <c r="M801" s="39">
        <v>32.137099999999997</v>
      </c>
      <c r="N801" s="39">
        <v>49.673699999999997</v>
      </c>
      <c r="O801" s="39">
        <v>111.93940000000001</v>
      </c>
      <c r="P801" s="39">
        <v>43.511200000000002</v>
      </c>
      <c r="Q801" s="39">
        <v>21.9512</v>
      </c>
      <c r="R801" s="39">
        <v>119.1748</v>
      </c>
      <c r="S801" s="39">
        <v>49.223599999999998</v>
      </c>
      <c r="T801" s="39">
        <v>30.922699999999999</v>
      </c>
      <c r="U801" s="39">
        <v>20.522099999999998</v>
      </c>
      <c r="V801" s="39">
        <v>52.6419</v>
      </c>
      <c r="W801" s="39">
        <v>61.8611</v>
      </c>
      <c r="X801" s="39">
        <v>123.5996</v>
      </c>
      <c r="Y801" s="39">
        <v>55.281500000000001</v>
      </c>
      <c r="Z801" s="39">
        <v>25.5501</v>
      </c>
      <c r="AA801" s="39">
        <v>57.269199999999998</v>
      </c>
      <c r="AB801" s="39">
        <v>146.5231</v>
      </c>
      <c r="AC801" s="39">
        <v>73.429199999999994</v>
      </c>
      <c r="AD801" s="39">
        <v>17.875</v>
      </c>
      <c r="AE801" s="39">
        <v>46.738</v>
      </c>
      <c r="AF801" s="39">
        <v>107.184</v>
      </c>
      <c r="AG801" s="39">
        <v>19.933199999999999</v>
      </c>
      <c r="AH801" s="39">
        <v>158.66130000000001</v>
      </c>
      <c r="AI801" s="39">
        <v>17.079599999999999</v>
      </c>
      <c r="AJ801" s="39">
        <v>7.8403</v>
      </c>
      <c r="AK801" s="39">
        <v>7.7476000000000003</v>
      </c>
      <c r="AL801" s="39">
        <v>16.790700000000001</v>
      </c>
      <c r="AM801" s="39">
        <v>272.1807</v>
      </c>
      <c r="AN801" s="39">
        <v>585.12149999999997</v>
      </c>
      <c r="AO801" s="39">
        <v>246.89779999999999</v>
      </c>
      <c r="AP801" s="39">
        <v>137.86590000000001</v>
      </c>
      <c r="AQ801" s="39">
        <v>226.5701</v>
      </c>
      <c r="AR801" s="39">
        <v>32.131</v>
      </c>
      <c r="AS801" s="39">
        <v>70.242999999999995</v>
      </c>
      <c r="AT801" s="39">
        <v>22.5108</v>
      </c>
      <c r="AU801" s="39">
        <v>82.591700000000003</v>
      </c>
      <c r="AV801" s="39">
        <v>54.347200000000001</v>
      </c>
      <c r="AW801" s="39">
        <v>51.111199999999997</v>
      </c>
      <c r="AX801" s="39">
        <v>10.6678</v>
      </c>
      <c r="AY801" s="39">
        <v>83.567400000000006</v>
      </c>
    </row>
    <row r="802" spans="1:51" x14ac:dyDescent="0.25">
      <c r="A802" s="43">
        <v>43571</v>
      </c>
      <c r="B802" s="39">
        <v>4514.0155000000004</v>
      </c>
      <c r="C802" s="39">
        <v>62.472999999999999</v>
      </c>
      <c r="D802" s="39">
        <v>41.002600000000001</v>
      </c>
      <c r="E802" s="39">
        <v>364.5532</v>
      </c>
      <c r="F802" s="39">
        <v>312.4425</v>
      </c>
      <c r="G802" s="39">
        <v>87.115399999999994</v>
      </c>
      <c r="H802" s="39">
        <v>112.7221</v>
      </c>
      <c r="I802" s="39">
        <v>49.297899999999998</v>
      </c>
      <c r="J802" s="39">
        <v>64.291899999999998</v>
      </c>
      <c r="K802" s="39">
        <v>35.5563</v>
      </c>
      <c r="L802" s="39">
        <v>551.11159999999995</v>
      </c>
      <c r="M802" s="39">
        <v>32.869100000000003</v>
      </c>
      <c r="N802" s="39">
        <v>49.999099999999999</v>
      </c>
      <c r="O802" s="39">
        <v>112.7972</v>
      </c>
      <c r="P802" s="39">
        <v>44.939500000000002</v>
      </c>
      <c r="Q802" s="39">
        <v>22.360499999999998</v>
      </c>
      <c r="R802" s="39">
        <v>119.3779</v>
      </c>
      <c r="S802" s="39">
        <v>49.921100000000003</v>
      </c>
      <c r="T802" s="39">
        <v>31.4132</v>
      </c>
      <c r="U802" s="39">
        <v>21.573499999999999</v>
      </c>
      <c r="V802" s="39">
        <v>53.393900000000002</v>
      </c>
      <c r="W802" s="39">
        <v>60.555100000000003</v>
      </c>
      <c r="X802" s="39">
        <v>125.2945</v>
      </c>
      <c r="Y802" s="39">
        <v>55.392800000000001</v>
      </c>
      <c r="Z802" s="39">
        <v>26.572099999999999</v>
      </c>
      <c r="AA802" s="39">
        <v>58.053699999999999</v>
      </c>
      <c r="AB802" s="39">
        <v>150.6163</v>
      </c>
      <c r="AC802" s="39">
        <v>74.015000000000001</v>
      </c>
      <c r="AD802" s="39">
        <v>17.988099999999999</v>
      </c>
      <c r="AE802" s="39">
        <v>47.682499999999997</v>
      </c>
      <c r="AF802" s="39">
        <v>109.01479999999999</v>
      </c>
      <c r="AG802" s="39">
        <v>20.147600000000001</v>
      </c>
      <c r="AH802" s="39">
        <v>163.29910000000001</v>
      </c>
      <c r="AI802" s="39">
        <v>17.420200000000001</v>
      </c>
      <c r="AJ802" s="39">
        <v>7.8714000000000004</v>
      </c>
      <c r="AK802" s="39">
        <v>7.8832000000000004</v>
      </c>
      <c r="AL802" s="39">
        <v>17.050799999999999</v>
      </c>
      <c r="AM802" s="39">
        <v>284.767</v>
      </c>
      <c r="AN802" s="39">
        <v>595.86130000000003</v>
      </c>
      <c r="AO802" s="39">
        <v>250.9453</v>
      </c>
      <c r="AP802" s="39">
        <v>139.0232</v>
      </c>
      <c r="AQ802" s="39">
        <v>229.5351</v>
      </c>
      <c r="AR802" s="39">
        <v>33.141100000000002</v>
      </c>
      <c r="AS802" s="39">
        <v>71.127700000000004</v>
      </c>
      <c r="AT802" s="39">
        <v>22.887799999999999</v>
      </c>
      <c r="AU802" s="39">
        <v>76.486000000000004</v>
      </c>
      <c r="AV802" s="39">
        <v>55.1753</v>
      </c>
      <c r="AW802" s="39">
        <v>52.904600000000002</v>
      </c>
      <c r="AX802" s="39">
        <v>10.7941</v>
      </c>
      <c r="AY802" s="39">
        <v>86.784800000000004</v>
      </c>
    </row>
    <row r="803" spans="1:51" x14ac:dyDescent="0.25">
      <c r="A803" s="43">
        <v>43572</v>
      </c>
      <c r="B803" s="39">
        <v>4419.8545999999997</v>
      </c>
      <c r="C803" s="39">
        <v>61.8506</v>
      </c>
      <c r="D803" s="39">
        <v>40.898400000000002</v>
      </c>
      <c r="E803" s="39">
        <v>367.28399999999999</v>
      </c>
      <c r="F803" s="39">
        <v>308.66579999999999</v>
      </c>
      <c r="G803" s="39">
        <v>89.900700000000001</v>
      </c>
      <c r="H803" s="39">
        <v>114.4348</v>
      </c>
      <c r="I803" s="39">
        <v>49.174500000000002</v>
      </c>
      <c r="J803" s="39">
        <v>64.291899999999998</v>
      </c>
      <c r="K803" s="39">
        <v>35.006700000000002</v>
      </c>
      <c r="L803" s="39">
        <v>558.04129999999998</v>
      </c>
      <c r="M803" s="39">
        <v>33.015599999999999</v>
      </c>
      <c r="N803" s="39">
        <v>48.589100000000002</v>
      </c>
      <c r="O803" s="39">
        <v>112.6542</v>
      </c>
      <c r="P803" s="39">
        <v>45.078899999999997</v>
      </c>
      <c r="Q803" s="39">
        <v>22.1968</v>
      </c>
      <c r="R803" s="39">
        <v>116.637</v>
      </c>
      <c r="S803" s="39">
        <v>49.921100000000003</v>
      </c>
      <c r="T803" s="39">
        <v>31.584900000000001</v>
      </c>
      <c r="U803" s="39">
        <v>21.867899999999999</v>
      </c>
      <c r="V803" s="39">
        <v>52.6419</v>
      </c>
      <c r="W803" s="39">
        <v>60.005200000000002</v>
      </c>
      <c r="X803" s="39">
        <v>123.97629999999999</v>
      </c>
      <c r="Y803" s="39">
        <v>54.910400000000003</v>
      </c>
      <c r="Z803" s="39">
        <v>27.3751</v>
      </c>
      <c r="AA803" s="39">
        <v>57.514400000000002</v>
      </c>
      <c r="AB803" s="39">
        <v>150.69990000000001</v>
      </c>
      <c r="AC803" s="39">
        <v>75.855999999999995</v>
      </c>
      <c r="AD803" s="39">
        <v>17.9693</v>
      </c>
      <c r="AE803" s="39">
        <v>47.666200000000003</v>
      </c>
      <c r="AF803" s="39">
        <v>110.8456</v>
      </c>
      <c r="AG803" s="39">
        <v>20.123799999999999</v>
      </c>
      <c r="AH803" s="39">
        <v>162.07859999999999</v>
      </c>
      <c r="AI803" s="39">
        <v>17.397500000000001</v>
      </c>
      <c r="AJ803" s="39">
        <v>7.8090999999999999</v>
      </c>
      <c r="AK803" s="39">
        <v>7.7984</v>
      </c>
      <c r="AL803" s="39">
        <v>16.992999999999999</v>
      </c>
      <c r="AM803" s="39">
        <v>279.06380000000001</v>
      </c>
      <c r="AN803" s="39">
        <v>620.5231</v>
      </c>
      <c r="AO803" s="39">
        <v>265.90350000000001</v>
      </c>
      <c r="AP803" s="39">
        <v>141.33789999999999</v>
      </c>
      <c r="AQ803" s="39">
        <v>231.2646</v>
      </c>
      <c r="AR803" s="39">
        <v>33.2776</v>
      </c>
      <c r="AS803" s="39">
        <v>71.481499999999997</v>
      </c>
      <c r="AT803" s="39">
        <v>22.8339</v>
      </c>
      <c r="AU803" s="39">
        <v>74.505799999999994</v>
      </c>
      <c r="AV803" s="39">
        <v>56.106999999999999</v>
      </c>
      <c r="AW803" s="39">
        <v>53.475200000000001</v>
      </c>
      <c r="AX803" s="39">
        <v>10.815099999999999</v>
      </c>
      <c r="AY803" s="39">
        <v>85.176100000000005</v>
      </c>
    </row>
    <row r="804" spans="1:51" x14ac:dyDescent="0.25">
      <c r="A804" s="43">
        <v>43573</v>
      </c>
      <c r="B804" s="39">
        <v>4379.9075000000003</v>
      </c>
      <c r="C804" s="39">
        <v>61.228200000000001</v>
      </c>
      <c r="D804" s="39">
        <v>40.325299999999999</v>
      </c>
      <c r="E804" s="39">
        <v>363.87049999999999</v>
      </c>
      <c r="F804" s="39">
        <v>306.60570000000001</v>
      </c>
      <c r="G804" s="39">
        <v>85.103899999999996</v>
      </c>
      <c r="H804" s="39">
        <v>110.4686</v>
      </c>
      <c r="I804" s="39">
        <v>48.619199999999999</v>
      </c>
      <c r="J804" s="39">
        <v>65.666700000000006</v>
      </c>
      <c r="K804" s="39">
        <v>34.560099999999998</v>
      </c>
      <c r="L804" s="39">
        <v>554.37270000000001</v>
      </c>
      <c r="M804" s="39">
        <v>32.649500000000003</v>
      </c>
      <c r="N804" s="39">
        <v>48.101100000000002</v>
      </c>
      <c r="O804" s="39">
        <v>111.51049999999999</v>
      </c>
      <c r="P804" s="39">
        <v>46.124000000000002</v>
      </c>
      <c r="Q804" s="39">
        <v>22.220199999999998</v>
      </c>
      <c r="R804" s="39">
        <v>114.0993</v>
      </c>
      <c r="S804" s="39">
        <v>49.522500000000001</v>
      </c>
      <c r="T804" s="39">
        <v>31.560300000000002</v>
      </c>
      <c r="U804" s="39">
        <v>21.3001</v>
      </c>
      <c r="V804" s="39">
        <v>57.906100000000002</v>
      </c>
      <c r="W804" s="39">
        <v>61.379899999999999</v>
      </c>
      <c r="X804" s="39">
        <v>124.16459999999999</v>
      </c>
      <c r="Y804" s="39">
        <v>54.242600000000003</v>
      </c>
      <c r="Z804" s="39">
        <v>27.010100000000001</v>
      </c>
      <c r="AA804" s="39">
        <v>56.239600000000003</v>
      </c>
      <c r="AB804" s="39">
        <v>147.1078</v>
      </c>
      <c r="AC804" s="39">
        <v>75.521199999999993</v>
      </c>
      <c r="AD804" s="39">
        <v>17.648700000000002</v>
      </c>
      <c r="AE804" s="39">
        <v>47.373100000000001</v>
      </c>
      <c r="AF804" s="39">
        <v>112.51</v>
      </c>
      <c r="AG804" s="39">
        <v>19.790400000000002</v>
      </c>
      <c r="AH804" s="39">
        <v>161.34630000000001</v>
      </c>
      <c r="AI804" s="39">
        <v>17.533799999999999</v>
      </c>
      <c r="AJ804" s="39">
        <v>7.7313999999999998</v>
      </c>
      <c r="AK804" s="39">
        <v>7.6627999999999998</v>
      </c>
      <c r="AL804" s="39">
        <v>16.906300000000002</v>
      </c>
      <c r="AM804" s="39">
        <v>275.3272</v>
      </c>
      <c r="AN804" s="39">
        <v>602.62339999999995</v>
      </c>
      <c r="AO804" s="39">
        <v>259.92020000000002</v>
      </c>
      <c r="AP804" s="39">
        <v>139.8912</v>
      </c>
      <c r="AQ804" s="39">
        <v>227.31139999999999</v>
      </c>
      <c r="AR804" s="39">
        <v>32.649700000000003</v>
      </c>
      <c r="AS804" s="39">
        <v>71.835400000000007</v>
      </c>
      <c r="AT804" s="39">
        <v>22.726199999999999</v>
      </c>
      <c r="AU804" s="39">
        <v>74.753399999999999</v>
      </c>
      <c r="AV804" s="39">
        <v>56.106999999999999</v>
      </c>
      <c r="AW804" s="39">
        <v>52.741599999999998</v>
      </c>
      <c r="AX804" s="39">
        <v>10.752000000000001</v>
      </c>
      <c r="AY804" s="39">
        <v>85.176100000000005</v>
      </c>
    </row>
    <row r="805" spans="1:51" x14ac:dyDescent="0.25">
      <c r="A805" s="43">
        <v>43574</v>
      </c>
      <c r="B805" s="39">
        <v>4491.1886000000004</v>
      </c>
      <c r="C805" s="39">
        <v>61.539400000000001</v>
      </c>
      <c r="D805" s="39">
        <v>40.4816</v>
      </c>
      <c r="E805" s="39">
        <v>363.18790000000001</v>
      </c>
      <c r="F805" s="39">
        <v>307.29239999999999</v>
      </c>
      <c r="G805" s="39">
        <v>85.289599999999993</v>
      </c>
      <c r="H805" s="39">
        <v>111.7756</v>
      </c>
      <c r="I805" s="39">
        <v>48.804299999999998</v>
      </c>
      <c r="J805" s="39">
        <v>64.817599999999999</v>
      </c>
      <c r="K805" s="39">
        <v>34.834899999999998</v>
      </c>
      <c r="L805" s="39">
        <v>545.2011</v>
      </c>
      <c r="M805" s="39">
        <v>35.5777</v>
      </c>
      <c r="N805" s="39">
        <v>47.721499999999999</v>
      </c>
      <c r="O805" s="39">
        <v>112.3683</v>
      </c>
      <c r="P805" s="39">
        <v>47.5871</v>
      </c>
      <c r="Q805" s="39">
        <v>22.372199999999999</v>
      </c>
      <c r="R805" s="39">
        <v>115.0129</v>
      </c>
      <c r="S805" s="39">
        <v>49.422899999999998</v>
      </c>
      <c r="T805" s="39">
        <v>31.486799999999999</v>
      </c>
      <c r="U805" s="39">
        <v>21.426300000000001</v>
      </c>
      <c r="V805" s="39">
        <v>58.574599999999997</v>
      </c>
      <c r="W805" s="39">
        <v>63.991799999999998</v>
      </c>
      <c r="X805" s="39">
        <v>123.788</v>
      </c>
      <c r="Y805" s="39">
        <v>55.949300000000001</v>
      </c>
      <c r="Z805" s="39">
        <v>27.886099999999999</v>
      </c>
      <c r="AA805" s="39">
        <v>55.553100000000001</v>
      </c>
      <c r="AB805" s="39">
        <v>147.44200000000001</v>
      </c>
      <c r="AC805" s="39">
        <v>76.065200000000004</v>
      </c>
      <c r="AD805" s="39">
        <v>17.799600000000002</v>
      </c>
      <c r="AE805" s="39">
        <v>46.966000000000001</v>
      </c>
      <c r="AF805" s="39">
        <v>113.17570000000001</v>
      </c>
      <c r="AG805" s="39">
        <v>19.980899999999998</v>
      </c>
      <c r="AH805" s="39">
        <v>161.83449999999999</v>
      </c>
      <c r="AI805" s="39">
        <v>17.5792</v>
      </c>
      <c r="AJ805" s="39">
        <v>7.7469000000000001</v>
      </c>
      <c r="AK805" s="39">
        <v>7.8154000000000003</v>
      </c>
      <c r="AL805" s="39">
        <v>16.964099999999998</v>
      </c>
      <c r="AM805" s="39">
        <v>279.26049999999998</v>
      </c>
      <c r="AN805" s="39">
        <v>633.2518</v>
      </c>
      <c r="AO805" s="39">
        <v>260.71210000000002</v>
      </c>
      <c r="AP805" s="39">
        <v>140.6146</v>
      </c>
      <c r="AQ805" s="39">
        <v>228.7938</v>
      </c>
      <c r="AR805" s="39">
        <v>33.250300000000003</v>
      </c>
      <c r="AS805" s="39">
        <v>72.366200000000006</v>
      </c>
      <c r="AT805" s="39">
        <v>22.8339</v>
      </c>
      <c r="AU805" s="39">
        <v>73.020700000000005</v>
      </c>
      <c r="AV805" s="39">
        <v>56.521099999999997</v>
      </c>
      <c r="AW805" s="39">
        <v>54.616500000000002</v>
      </c>
      <c r="AX805" s="39">
        <v>10.815099999999999</v>
      </c>
      <c r="AY805" s="39">
        <v>84.583399999999997</v>
      </c>
    </row>
    <row r="806" spans="1:51" x14ac:dyDescent="0.25">
      <c r="A806" s="43">
        <v>43577</v>
      </c>
      <c r="B806" s="39">
        <v>4210.1325999999999</v>
      </c>
      <c r="C806" s="39">
        <v>60.294600000000003</v>
      </c>
      <c r="D806" s="39">
        <v>39.543799999999997</v>
      </c>
      <c r="E806" s="39">
        <v>352.26490000000001</v>
      </c>
      <c r="F806" s="39">
        <v>293.90199999999999</v>
      </c>
      <c r="G806" s="39">
        <v>82.937600000000003</v>
      </c>
      <c r="H806" s="39">
        <v>109.1615</v>
      </c>
      <c r="I806" s="39">
        <v>47.076700000000002</v>
      </c>
      <c r="J806" s="39">
        <v>61.825400000000002</v>
      </c>
      <c r="K806" s="39">
        <v>34.422600000000003</v>
      </c>
      <c r="L806" s="39">
        <v>536.46119999999996</v>
      </c>
      <c r="M806" s="39">
        <v>34.040399999999998</v>
      </c>
      <c r="N806" s="39">
        <v>44.521999999999998</v>
      </c>
      <c r="O806" s="39">
        <v>110.6528</v>
      </c>
      <c r="P806" s="39">
        <v>49.956000000000003</v>
      </c>
      <c r="Q806" s="39">
        <v>21.998000000000001</v>
      </c>
      <c r="R806" s="39">
        <v>105.9783</v>
      </c>
      <c r="S806" s="39">
        <v>48.227200000000003</v>
      </c>
      <c r="T806" s="39">
        <v>30.996300000000002</v>
      </c>
      <c r="U806" s="39">
        <v>21.867899999999999</v>
      </c>
      <c r="V806" s="39">
        <v>55.984299999999998</v>
      </c>
      <c r="W806" s="39">
        <v>64.747900000000001</v>
      </c>
      <c r="X806" s="39">
        <v>121.40260000000001</v>
      </c>
      <c r="Y806" s="39">
        <v>53.908700000000003</v>
      </c>
      <c r="Z806" s="39">
        <v>27.156099999999999</v>
      </c>
      <c r="AA806" s="39">
        <v>53.886000000000003</v>
      </c>
      <c r="AB806" s="39">
        <v>144.26759999999999</v>
      </c>
      <c r="AC806" s="39">
        <v>76.148799999999994</v>
      </c>
      <c r="AD806" s="39">
        <v>17.441299999999998</v>
      </c>
      <c r="AE806" s="39">
        <v>46.575099999999999</v>
      </c>
      <c r="AF806" s="39">
        <v>110.26309999999999</v>
      </c>
      <c r="AG806" s="39">
        <v>19.528400000000001</v>
      </c>
      <c r="AH806" s="39">
        <v>158.66130000000001</v>
      </c>
      <c r="AI806" s="39">
        <v>17.215800000000002</v>
      </c>
      <c r="AJ806" s="39">
        <v>7.6536</v>
      </c>
      <c r="AK806" s="39">
        <v>7.6797000000000004</v>
      </c>
      <c r="AL806" s="39">
        <v>17.137499999999999</v>
      </c>
      <c r="AM806" s="39">
        <v>263.52749999999997</v>
      </c>
      <c r="AN806" s="39">
        <v>622.51199999999994</v>
      </c>
      <c r="AO806" s="39">
        <v>250.06540000000001</v>
      </c>
      <c r="AP806" s="39">
        <v>135.2619</v>
      </c>
      <c r="AQ806" s="39">
        <v>226.81720000000001</v>
      </c>
      <c r="AR806" s="39">
        <v>32.294800000000002</v>
      </c>
      <c r="AS806" s="39">
        <v>72.189300000000003</v>
      </c>
      <c r="AT806" s="39">
        <v>22.726199999999999</v>
      </c>
      <c r="AU806" s="39">
        <v>70.050299999999993</v>
      </c>
      <c r="AV806" s="39">
        <v>56.106999999999999</v>
      </c>
      <c r="AW806" s="39">
        <v>53.149099999999997</v>
      </c>
      <c r="AX806" s="39">
        <v>10.752000000000001</v>
      </c>
      <c r="AY806" s="39">
        <v>78.2333</v>
      </c>
    </row>
    <row r="807" spans="1:51" x14ac:dyDescent="0.25">
      <c r="A807" s="43">
        <v>43578</v>
      </c>
      <c r="B807" s="39">
        <v>4210.1325999999999</v>
      </c>
      <c r="C807" s="39">
        <v>60.372399999999999</v>
      </c>
      <c r="D807" s="39">
        <v>38.7102</v>
      </c>
      <c r="E807" s="39">
        <v>350.89949999999999</v>
      </c>
      <c r="F807" s="39">
        <v>293.55860000000001</v>
      </c>
      <c r="G807" s="39">
        <v>83.401799999999994</v>
      </c>
      <c r="H807" s="39">
        <v>100.5981</v>
      </c>
      <c r="I807" s="39">
        <v>48.249000000000002</v>
      </c>
      <c r="J807" s="39">
        <v>61.218800000000002</v>
      </c>
      <c r="K807" s="39">
        <v>34.319600000000001</v>
      </c>
      <c r="L807" s="39">
        <v>560.80799999999999</v>
      </c>
      <c r="M807" s="39">
        <v>33.308399999999999</v>
      </c>
      <c r="N807" s="39">
        <v>46.908000000000001</v>
      </c>
      <c r="O807" s="39">
        <v>109.9379</v>
      </c>
      <c r="P807" s="39">
        <v>49.816699999999997</v>
      </c>
      <c r="Q807" s="39">
        <v>22.0565</v>
      </c>
      <c r="R807" s="39">
        <v>107.60250000000001</v>
      </c>
      <c r="S807" s="39">
        <v>46.8322</v>
      </c>
      <c r="T807" s="39">
        <v>29.980899999999998</v>
      </c>
      <c r="U807" s="39">
        <v>22.7089</v>
      </c>
      <c r="V807" s="39">
        <v>59.744399999999999</v>
      </c>
      <c r="W807" s="39">
        <v>66.397599999999997</v>
      </c>
      <c r="X807" s="39">
        <v>118.64060000000001</v>
      </c>
      <c r="Y807" s="39">
        <v>52.610100000000003</v>
      </c>
      <c r="Z807" s="39">
        <v>26.572099999999999</v>
      </c>
      <c r="AA807" s="39">
        <v>53.689900000000002</v>
      </c>
      <c r="AB807" s="39">
        <v>134.2432</v>
      </c>
      <c r="AC807" s="39">
        <v>74.953500000000005</v>
      </c>
      <c r="AD807" s="39">
        <v>17.177299999999999</v>
      </c>
      <c r="AE807" s="39">
        <v>46.558799999999998</v>
      </c>
      <c r="AF807" s="39">
        <v>111.761</v>
      </c>
      <c r="AG807" s="39">
        <v>19.357500000000002</v>
      </c>
      <c r="AH807" s="39">
        <v>157.929</v>
      </c>
      <c r="AI807" s="39">
        <v>17.1477</v>
      </c>
      <c r="AJ807" s="39">
        <v>7.5446999999999997</v>
      </c>
      <c r="AK807" s="39">
        <v>7.4593999999999996</v>
      </c>
      <c r="AL807" s="39">
        <v>16.992999999999999</v>
      </c>
      <c r="AM807" s="39">
        <v>263.52749999999997</v>
      </c>
      <c r="AN807" s="39">
        <v>610.5788</v>
      </c>
      <c r="AO807" s="39">
        <v>249.97749999999999</v>
      </c>
      <c r="AP807" s="39">
        <v>146.83519999999999</v>
      </c>
      <c r="AQ807" s="39">
        <v>225.08770000000001</v>
      </c>
      <c r="AR807" s="39">
        <v>31.721499999999999</v>
      </c>
      <c r="AS807" s="39">
        <v>74.3125</v>
      </c>
      <c r="AT807" s="39">
        <v>22.887799999999999</v>
      </c>
      <c r="AU807" s="39">
        <v>70.215299999999999</v>
      </c>
      <c r="AV807" s="39">
        <v>55.382399999999997</v>
      </c>
      <c r="AW807" s="39">
        <v>52.415500000000002</v>
      </c>
      <c r="AX807" s="39">
        <v>10.541600000000001</v>
      </c>
      <c r="AY807" s="39">
        <v>78.402699999999996</v>
      </c>
    </row>
    <row r="808" spans="1:51" x14ac:dyDescent="0.25">
      <c r="A808" s="43">
        <v>43579</v>
      </c>
      <c r="B808" s="39">
        <v>4222.9727000000003</v>
      </c>
      <c r="C808" s="39">
        <v>61.461599999999997</v>
      </c>
      <c r="D808" s="39">
        <v>38.501800000000003</v>
      </c>
      <c r="E808" s="39">
        <v>350.89949999999999</v>
      </c>
      <c r="F808" s="39">
        <v>293.55860000000001</v>
      </c>
      <c r="G808" s="39">
        <v>87.579599999999999</v>
      </c>
      <c r="H808" s="39">
        <v>100.05719999999999</v>
      </c>
      <c r="I808" s="39">
        <v>48.063899999999997</v>
      </c>
      <c r="J808" s="39">
        <v>61.987099999999998</v>
      </c>
      <c r="K808" s="39">
        <v>34.044800000000002</v>
      </c>
      <c r="L808" s="39">
        <v>558.72699999999998</v>
      </c>
      <c r="M808" s="39">
        <v>33.747599999999998</v>
      </c>
      <c r="N808" s="39">
        <v>46.799599999999998</v>
      </c>
      <c r="O808" s="39">
        <v>110.6528</v>
      </c>
      <c r="P808" s="39">
        <v>49.2941</v>
      </c>
      <c r="Q808" s="39">
        <v>22.1968</v>
      </c>
      <c r="R808" s="39">
        <v>108.2116</v>
      </c>
      <c r="S808" s="39">
        <v>46.732500000000002</v>
      </c>
      <c r="T808" s="39">
        <v>30.031600000000001</v>
      </c>
      <c r="U808" s="39">
        <v>22.267399999999999</v>
      </c>
      <c r="V808" s="39">
        <v>62.334699999999998</v>
      </c>
      <c r="W808" s="39">
        <v>65.022900000000007</v>
      </c>
      <c r="X808" s="39">
        <v>123.1602</v>
      </c>
      <c r="Y808" s="39">
        <v>54.2136</v>
      </c>
      <c r="Z808" s="39">
        <v>27.3751</v>
      </c>
      <c r="AA808" s="39">
        <v>54.1312</v>
      </c>
      <c r="AB808" s="39">
        <v>140.2578</v>
      </c>
      <c r="AC808" s="39">
        <v>73.935199999999995</v>
      </c>
      <c r="AD808" s="39">
        <v>17.3093</v>
      </c>
      <c r="AE808" s="39">
        <v>46.786799999999999</v>
      </c>
      <c r="AF808" s="39">
        <v>111.09529999999999</v>
      </c>
      <c r="AG808" s="39">
        <v>19.748100000000001</v>
      </c>
      <c r="AH808" s="39">
        <v>157.19669999999999</v>
      </c>
      <c r="AI808" s="39">
        <v>17.170400000000001</v>
      </c>
      <c r="AJ808" s="39">
        <v>7.5602999999999998</v>
      </c>
      <c r="AK808" s="39">
        <v>7.5102000000000002</v>
      </c>
      <c r="AL808" s="39">
        <v>16.819600000000001</v>
      </c>
      <c r="AM808" s="39">
        <v>262.74090000000001</v>
      </c>
      <c r="AN808" s="39">
        <v>660.30020000000002</v>
      </c>
      <c r="AO808" s="39">
        <v>250.06540000000001</v>
      </c>
      <c r="AP808" s="39">
        <v>148.4265</v>
      </c>
      <c r="AQ808" s="39">
        <v>225.8289</v>
      </c>
      <c r="AR808" s="39">
        <v>32.021799999999999</v>
      </c>
      <c r="AS808" s="39">
        <v>81.743700000000004</v>
      </c>
      <c r="AT808" s="39">
        <v>23.157</v>
      </c>
      <c r="AU808" s="39">
        <v>71.535499999999999</v>
      </c>
      <c r="AV808" s="39">
        <v>55.589399999999998</v>
      </c>
      <c r="AW808" s="39">
        <v>54.0458</v>
      </c>
      <c r="AX808" s="39">
        <v>10.5205</v>
      </c>
      <c r="AY808" s="39">
        <v>77.132599999999996</v>
      </c>
    </row>
    <row r="809" spans="1:51" x14ac:dyDescent="0.25">
      <c r="A809" s="43">
        <v>43580</v>
      </c>
      <c r="B809" s="39">
        <v>4193.0124999999998</v>
      </c>
      <c r="C809" s="39">
        <v>59.75</v>
      </c>
      <c r="D809" s="39">
        <v>36.938800000000001</v>
      </c>
      <c r="E809" s="39">
        <v>337.24590000000001</v>
      </c>
      <c r="F809" s="39">
        <v>286.00510000000003</v>
      </c>
      <c r="G809" s="39">
        <v>84.608699999999999</v>
      </c>
      <c r="H809" s="39">
        <v>96.271299999999997</v>
      </c>
      <c r="I809" s="39">
        <v>47.6937</v>
      </c>
      <c r="J809" s="39">
        <v>60.127099999999999</v>
      </c>
      <c r="K809" s="39">
        <v>33.048499999999997</v>
      </c>
      <c r="L809" s="39">
        <v>556.85419999999999</v>
      </c>
      <c r="M809" s="39">
        <v>31.9907</v>
      </c>
      <c r="N809" s="39">
        <v>46.799599999999998</v>
      </c>
      <c r="O809" s="39">
        <v>107.6506</v>
      </c>
      <c r="P809" s="39">
        <v>48.353499999999997</v>
      </c>
      <c r="Q809" s="39">
        <v>21.612100000000002</v>
      </c>
      <c r="R809" s="39">
        <v>106.28279999999999</v>
      </c>
      <c r="S809" s="39">
        <v>44.938899999999997</v>
      </c>
      <c r="T809" s="39">
        <v>29.016200000000001</v>
      </c>
      <c r="U809" s="39">
        <v>22.141200000000001</v>
      </c>
      <c r="V809" s="39">
        <v>57.404800000000002</v>
      </c>
      <c r="W809" s="39">
        <v>60.898800000000001</v>
      </c>
      <c r="X809" s="39">
        <v>118.515</v>
      </c>
      <c r="Y809" s="39">
        <v>51.770200000000003</v>
      </c>
      <c r="Z809" s="39">
        <v>25.842099999999999</v>
      </c>
      <c r="AA809" s="39">
        <v>52.709299999999999</v>
      </c>
      <c r="AB809" s="39">
        <v>136.4151</v>
      </c>
      <c r="AC809" s="39">
        <v>71.190299999999993</v>
      </c>
      <c r="AD809" s="39">
        <v>17.328199999999999</v>
      </c>
      <c r="AE809" s="39">
        <v>45.988900000000001</v>
      </c>
      <c r="AF809" s="39">
        <v>104.2714</v>
      </c>
      <c r="AG809" s="39">
        <v>19.015799999999999</v>
      </c>
      <c r="AH809" s="39">
        <v>155.73220000000001</v>
      </c>
      <c r="AI809" s="39">
        <v>16.4209</v>
      </c>
      <c r="AJ809" s="39">
        <v>7.4047000000000001</v>
      </c>
      <c r="AK809" s="39">
        <v>7.4085000000000001</v>
      </c>
      <c r="AL809" s="39">
        <v>16.5595</v>
      </c>
      <c r="AM809" s="39">
        <v>261.5609</v>
      </c>
      <c r="AN809" s="39">
        <v>619.72760000000005</v>
      </c>
      <c r="AO809" s="39">
        <v>241.0026</v>
      </c>
      <c r="AP809" s="39">
        <v>152.33240000000001</v>
      </c>
      <c r="AQ809" s="39">
        <v>221.1344</v>
      </c>
      <c r="AR809" s="39">
        <v>30.574999999999999</v>
      </c>
      <c r="AS809" s="39">
        <v>75.727999999999994</v>
      </c>
      <c r="AT809" s="39">
        <v>22.5108</v>
      </c>
      <c r="AU809" s="39">
        <v>70.215299999999999</v>
      </c>
      <c r="AV809" s="39">
        <v>53.518999999999998</v>
      </c>
      <c r="AW809" s="39">
        <v>51.355800000000002</v>
      </c>
      <c r="AX809" s="39">
        <v>10.289099999999999</v>
      </c>
      <c r="AY809" s="39">
        <v>75.015900000000002</v>
      </c>
    </row>
    <row r="810" spans="1:51" x14ac:dyDescent="0.25">
      <c r="A810" s="43">
        <v>43581</v>
      </c>
      <c r="B810" s="39">
        <v>4148.7853999999998</v>
      </c>
      <c r="C810" s="39">
        <v>58.116199999999999</v>
      </c>
      <c r="D810" s="39">
        <v>37.3035</v>
      </c>
      <c r="E810" s="39">
        <v>331.78440000000001</v>
      </c>
      <c r="F810" s="39">
        <v>282.22829999999999</v>
      </c>
      <c r="G810" s="39">
        <v>83.866</v>
      </c>
      <c r="H810" s="39">
        <v>94.378299999999996</v>
      </c>
      <c r="I810" s="39">
        <v>46.583100000000002</v>
      </c>
      <c r="J810" s="39">
        <v>57.1753</v>
      </c>
      <c r="K810" s="39">
        <v>32.223999999999997</v>
      </c>
      <c r="L810" s="39">
        <v>538.95830000000001</v>
      </c>
      <c r="M810" s="39">
        <v>31.8443</v>
      </c>
      <c r="N810" s="39">
        <v>46.528399999999998</v>
      </c>
      <c r="O810" s="39">
        <v>105.935</v>
      </c>
      <c r="P810" s="39">
        <v>48.667099999999998</v>
      </c>
      <c r="Q810" s="39">
        <v>20.9221</v>
      </c>
      <c r="R810" s="39">
        <v>104.0496</v>
      </c>
      <c r="S810" s="39">
        <v>44.141800000000003</v>
      </c>
      <c r="T810" s="39">
        <v>28.9908</v>
      </c>
      <c r="U810" s="39">
        <v>21.321200000000001</v>
      </c>
      <c r="V810" s="39">
        <v>55.817100000000003</v>
      </c>
      <c r="W810" s="39">
        <v>59.111699999999999</v>
      </c>
      <c r="X810" s="39">
        <v>118.3895</v>
      </c>
      <c r="Y810" s="39">
        <v>54.0991</v>
      </c>
      <c r="Z810" s="39">
        <v>25.185099999999998</v>
      </c>
      <c r="AA810" s="39">
        <v>53.248600000000003</v>
      </c>
      <c r="AB810" s="39">
        <v>132.0712</v>
      </c>
      <c r="AC810" s="39">
        <v>71.898700000000005</v>
      </c>
      <c r="AD810" s="39">
        <v>17.1585</v>
      </c>
      <c r="AE810" s="39">
        <v>44.295200000000001</v>
      </c>
      <c r="AF810" s="39">
        <v>105.18680000000001</v>
      </c>
      <c r="AG810" s="39">
        <v>18.991399999999999</v>
      </c>
      <c r="AH810" s="39">
        <v>153.2912</v>
      </c>
      <c r="AI810" s="39">
        <v>16.330100000000002</v>
      </c>
      <c r="AJ810" s="39">
        <v>7.3269000000000002</v>
      </c>
      <c r="AK810" s="39">
        <v>7.0186000000000002</v>
      </c>
      <c r="AL810" s="39">
        <v>16.357199999999999</v>
      </c>
      <c r="AM810" s="39">
        <v>260.3809</v>
      </c>
      <c r="AN810" s="39">
        <v>573.58609999999999</v>
      </c>
      <c r="AO810" s="39">
        <v>233.87540000000001</v>
      </c>
      <c r="AP810" s="39">
        <v>150.01779999999999</v>
      </c>
      <c r="AQ810" s="39">
        <v>220.6403</v>
      </c>
      <c r="AR810" s="39">
        <v>30.520399999999999</v>
      </c>
      <c r="AS810" s="39">
        <v>76.966499999999996</v>
      </c>
      <c r="AT810" s="39">
        <v>22.5108</v>
      </c>
      <c r="AU810" s="39">
        <v>69.142700000000005</v>
      </c>
      <c r="AV810" s="39">
        <v>52.587400000000002</v>
      </c>
      <c r="AW810" s="39">
        <v>50.9482</v>
      </c>
      <c r="AX810" s="39">
        <v>10.1418</v>
      </c>
      <c r="AY810" s="39">
        <v>75.015900000000002</v>
      </c>
    </row>
    <row r="811" spans="1:51" x14ac:dyDescent="0.25">
      <c r="A811" s="43">
        <v>43584</v>
      </c>
      <c r="B811" s="39">
        <v>4187.3056999999999</v>
      </c>
      <c r="C811" s="39">
        <v>58.349600000000002</v>
      </c>
      <c r="D811" s="39">
        <v>36.626199999999997</v>
      </c>
      <c r="E811" s="39">
        <v>337.24590000000001</v>
      </c>
      <c r="F811" s="39">
        <v>282.91500000000002</v>
      </c>
      <c r="G811" s="39">
        <v>80.771299999999997</v>
      </c>
      <c r="H811" s="39">
        <v>92.395200000000003</v>
      </c>
      <c r="I811" s="39">
        <v>48.063899999999997</v>
      </c>
      <c r="J811" s="39">
        <v>57.1753</v>
      </c>
      <c r="K811" s="39">
        <v>31.811699999999998</v>
      </c>
      <c r="L811" s="39">
        <v>547.28200000000004</v>
      </c>
      <c r="M811" s="39">
        <v>31.185400000000001</v>
      </c>
      <c r="N811" s="39">
        <v>46.7453</v>
      </c>
      <c r="O811" s="39">
        <v>106.2209</v>
      </c>
      <c r="P811" s="39">
        <v>48.701900000000002</v>
      </c>
      <c r="Q811" s="39">
        <v>21.1677</v>
      </c>
      <c r="R811" s="39">
        <v>103.745</v>
      </c>
      <c r="S811" s="39">
        <v>44.141800000000003</v>
      </c>
      <c r="T811" s="39">
        <v>28.9908</v>
      </c>
      <c r="U811" s="39">
        <v>19.197500000000002</v>
      </c>
      <c r="V811" s="39">
        <v>50.218699999999998</v>
      </c>
      <c r="W811" s="39">
        <v>57.530799999999999</v>
      </c>
      <c r="X811" s="39">
        <v>119.7705</v>
      </c>
      <c r="Y811" s="39">
        <v>53.144599999999997</v>
      </c>
      <c r="Z811" s="39">
        <v>24.309100000000001</v>
      </c>
      <c r="AA811" s="39">
        <v>55.455100000000002</v>
      </c>
      <c r="AB811" s="39">
        <v>128.47919999999999</v>
      </c>
      <c r="AC811" s="39">
        <v>70.526200000000003</v>
      </c>
      <c r="AD811" s="39">
        <v>17.441299999999998</v>
      </c>
      <c r="AE811" s="39">
        <v>45.646900000000002</v>
      </c>
      <c r="AF811" s="39">
        <v>99.944100000000006</v>
      </c>
      <c r="AG811" s="39">
        <v>18.5276</v>
      </c>
      <c r="AH811" s="39">
        <v>155.73220000000001</v>
      </c>
      <c r="AI811" s="39">
        <v>16.261900000000001</v>
      </c>
      <c r="AJ811" s="39">
        <v>7.3113999999999999</v>
      </c>
      <c r="AK811" s="39">
        <v>6.9169</v>
      </c>
      <c r="AL811" s="39">
        <v>16.357199999999999</v>
      </c>
      <c r="AM811" s="39">
        <v>264.70749999999998</v>
      </c>
      <c r="AN811" s="39">
        <v>552.10649999999998</v>
      </c>
      <c r="AO811" s="39">
        <v>235.10730000000001</v>
      </c>
      <c r="AP811" s="39">
        <v>150.01779999999999</v>
      </c>
      <c r="AQ811" s="39">
        <v>226.81720000000001</v>
      </c>
      <c r="AR811" s="39">
        <v>30.793399999999998</v>
      </c>
      <c r="AS811" s="39">
        <v>80.859099999999998</v>
      </c>
      <c r="AT811" s="39">
        <v>22.5108</v>
      </c>
      <c r="AU811" s="39">
        <v>69.802800000000005</v>
      </c>
      <c r="AV811" s="39">
        <v>51.345100000000002</v>
      </c>
      <c r="AW811" s="39">
        <v>50.622100000000003</v>
      </c>
      <c r="AX811" s="39">
        <v>10.226000000000001</v>
      </c>
      <c r="AY811" s="39">
        <v>75.015900000000002</v>
      </c>
    </row>
    <row r="812" spans="1:51" x14ac:dyDescent="0.25">
      <c r="A812" s="43">
        <v>43585</v>
      </c>
      <c r="B812" s="39">
        <v>4120.2518</v>
      </c>
      <c r="C812" s="39">
        <v>58.660800000000002</v>
      </c>
      <c r="D812" s="39">
        <v>36.730400000000003</v>
      </c>
      <c r="E812" s="39">
        <v>337.92860000000002</v>
      </c>
      <c r="F812" s="39">
        <v>282.57170000000002</v>
      </c>
      <c r="G812" s="39">
        <v>83.1233</v>
      </c>
      <c r="H812" s="39">
        <v>92.620500000000007</v>
      </c>
      <c r="I812" s="39">
        <v>46.953299999999999</v>
      </c>
      <c r="J812" s="39">
        <v>57.2562</v>
      </c>
      <c r="K812" s="39">
        <v>32.258299999999998</v>
      </c>
      <c r="L812" s="39">
        <v>579.12009999999998</v>
      </c>
      <c r="M812" s="39">
        <v>31.331800000000001</v>
      </c>
      <c r="N812" s="39">
        <v>47.721499999999999</v>
      </c>
      <c r="O812" s="39">
        <v>107.2217</v>
      </c>
      <c r="P812" s="39">
        <v>51.210099999999997</v>
      </c>
      <c r="Q812" s="39">
        <v>21.4133</v>
      </c>
      <c r="R812" s="39">
        <v>105.0647</v>
      </c>
      <c r="S812" s="39">
        <v>44.64</v>
      </c>
      <c r="T812" s="39">
        <v>29.320799999999998</v>
      </c>
      <c r="U812" s="39">
        <v>18.776900000000001</v>
      </c>
      <c r="V812" s="39">
        <v>49.884500000000003</v>
      </c>
      <c r="W812" s="39">
        <v>61.448700000000002</v>
      </c>
      <c r="X812" s="39">
        <v>124.9179</v>
      </c>
      <c r="Y812" s="39">
        <v>54.480899999999998</v>
      </c>
      <c r="Z812" s="39">
        <v>24.7471</v>
      </c>
      <c r="AA812" s="39">
        <v>54.572499999999998</v>
      </c>
      <c r="AB812" s="39">
        <v>130.90170000000001</v>
      </c>
      <c r="AC812" s="39">
        <v>71.2346</v>
      </c>
      <c r="AD812" s="39">
        <v>19.194900000000001</v>
      </c>
      <c r="AE812" s="39">
        <v>47.9756</v>
      </c>
      <c r="AF812" s="39">
        <v>100.883</v>
      </c>
      <c r="AG812" s="39">
        <v>18.673999999999999</v>
      </c>
      <c r="AH812" s="39">
        <v>156.22030000000001</v>
      </c>
      <c r="AI812" s="39">
        <v>16.284600000000001</v>
      </c>
      <c r="AJ812" s="39">
        <v>7.3735999999999997</v>
      </c>
      <c r="AK812" s="39">
        <v>7.0354999999999999</v>
      </c>
      <c r="AL812" s="39">
        <v>16.414999999999999</v>
      </c>
      <c r="AM812" s="39">
        <v>265.29750000000001</v>
      </c>
      <c r="AN812" s="39">
        <v>568.81290000000001</v>
      </c>
      <c r="AO812" s="39">
        <v>240.91460000000001</v>
      </c>
      <c r="AP812" s="39">
        <v>139.3126</v>
      </c>
      <c r="AQ812" s="39">
        <v>235.71199999999999</v>
      </c>
      <c r="AR812" s="39">
        <v>31.257400000000001</v>
      </c>
      <c r="AS812" s="39">
        <v>77.497299999999996</v>
      </c>
      <c r="AT812" s="39">
        <v>22.5108</v>
      </c>
      <c r="AU812" s="39">
        <v>69.967799999999997</v>
      </c>
      <c r="AV812" s="39">
        <v>52.069800000000001</v>
      </c>
      <c r="AW812" s="39">
        <v>51.029699999999998</v>
      </c>
      <c r="AX812" s="39">
        <v>10.3522</v>
      </c>
      <c r="AY812" s="39">
        <v>76.540000000000006</v>
      </c>
    </row>
    <row r="813" spans="1:51" x14ac:dyDescent="0.25">
      <c r="A813" s="43">
        <v>43591</v>
      </c>
      <c r="B813" s="39">
        <v>3866.3027000000002</v>
      </c>
      <c r="C813" s="39">
        <v>54.070599999999999</v>
      </c>
      <c r="D813" s="39">
        <v>33.917000000000002</v>
      </c>
      <c r="E813" s="39">
        <v>320.17880000000002</v>
      </c>
      <c r="F813" s="39">
        <v>264.37439999999998</v>
      </c>
      <c r="G813" s="39">
        <v>74.798599999999993</v>
      </c>
      <c r="H813" s="39">
        <v>86.490899999999996</v>
      </c>
      <c r="I813" s="39">
        <v>42.695999999999998</v>
      </c>
      <c r="J813" s="39">
        <v>52.1614</v>
      </c>
      <c r="K813" s="39">
        <v>29.956600000000002</v>
      </c>
      <c r="L813" s="39">
        <v>547.28200000000004</v>
      </c>
      <c r="M813" s="39">
        <v>29.2089</v>
      </c>
      <c r="N813" s="39">
        <v>45.281199999999998</v>
      </c>
      <c r="O813" s="39">
        <v>100.0736</v>
      </c>
      <c r="P813" s="39">
        <v>47.656799999999997</v>
      </c>
      <c r="Q813" s="39">
        <v>19.857800000000001</v>
      </c>
      <c r="R813" s="39">
        <v>97.349800000000002</v>
      </c>
      <c r="S813" s="39">
        <v>40.554699999999997</v>
      </c>
      <c r="T813" s="39">
        <v>27.5184</v>
      </c>
      <c r="U813" s="39">
        <v>17.263000000000002</v>
      </c>
      <c r="V813" s="39">
        <v>44.871000000000002</v>
      </c>
      <c r="W813" s="39">
        <v>55.331299999999999</v>
      </c>
      <c r="X813" s="39">
        <v>126.80110000000001</v>
      </c>
      <c r="Y813" s="39">
        <v>50.243099999999998</v>
      </c>
      <c r="Z813" s="39">
        <v>22.8491</v>
      </c>
      <c r="AA813" s="39">
        <v>50.2577</v>
      </c>
      <c r="AB813" s="39">
        <v>120.29259999999999</v>
      </c>
      <c r="AC813" s="39">
        <v>66.231800000000007</v>
      </c>
      <c r="AD813" s="39">
        <v>19.6662</v>
      </c>
      <c r="AE813" s="39">
        <v>46.851999999999997</v>
      </c>
      <c r="AF813" s="39">
        <v>96.530199999999994</v>
      </c>
      <c r="AG813" s="39">
        <v>17.209399999999999</v>
      </c>
      <c r="AH813" s="39">
        <v>152.07069999999999</v>
      </c>
      <c r="AI813" s="39">
        <v>15.6714</v>
      </c>
      <c r="AJ813" s="39">
        <v>7.1402000000000001</v>
      </c>
      <c r="AK813" s="39">
        <v>6.51</v>
      </c>
      <c r="AL813" s="39">
        <v>15.721399999999999</v>
      </c>
      <c r="AM813" s="39">
        <v>252.31780000000001</v>
      </c>
      <c r="AN813" s="39">
        <v>524.66030000000001</v>
      </c>
      <c r="AO813" s="39">
        <v>229.8279</v>
      </c>
      <c r="AP813" s="39">
        <v>131.64529999999999</v>
      </c>
      <c r="AQ813" s="39">
        <v>227.55850000000001</v>
      </c>
      <c r="AR813" s="39">
        <v>29.4011</v>
      </c>
      <c r="AS813" s="39">
        <v>69.712199999999996</v>
      </c>
      <c r="AT813" s="39">
        <v>22.5108</v>
      </c>
      <c r="AU813" s="39">
        <v>63.697099999999999</v>
      </c>
      <c r="AV813" s="39">
        <v>48.964199999999998</v>
      </c>
      <c r="AW813" s="39">
        <v>47.524500000000003</v>
      </c>
      <c r="AX813" s="39">
        <v>9.8050999999999995</v>
      </c>
      <c r="AY813" s="39">
        <v>71.713899999999995</v>
      </c>
    </row>
    <row r="814" spans="1:51" x14ac:dyDescent="0.25">
      <c r="A814" s="43">
        <v>43592</v>
      </c>
      <c r="B814" s="39">
        <v>3991.8506000000002</v>
      </c>
      <c r="C814" s="39">
        <v>55.5488</v>
      </c>
      <c r="D814" s="39">
        <v>35.323700000000002</v>
      </c>
      <c r="E814" s="39">
        <v>327.68830000000003</v>
      </c>
      <c r="F814" s="39">
        <v>269.18130000000002</v>
      </c>
      <c r="G814" s="39">
        <v>78.388400000000004</v>
      </c>
      <c r="H814" s="39">
        <v>88.113500000000002</v>
      </c>
      <c r="I814" s="39">
        <v>41.462000000000003</v>
      </c>
      <c r="J814" s="39">
        <v>52.444400000000002</v>
      </c>
      <c r="K814" s="39">
        <v>30.471900000000002</v>
      </c>
      <c r="L814" s="39">
        <v>577.45529999999997</v>
      </c>
      <c r="M814" s="39">
        <v>29.5017</v>
      </c>
      <c r="N814" s="39">
        <v>46.8538</v>
      </c>
      <c r="O814" s="39">
        <v>102.6469</v>
      </c>
      <c r="P814" s="39">
        <v>46.367800000000003</v>
      </c>
      <c r="Q814" s="39">
        <v>19.963100000000001</v>
      </c>
      <c r="R814" s="39">
        <v>98.669499999999999</v>
      </c>
      <c r="S814" s="39">
        <v>41.750399999999999</v>
      </c>
      <c r="T814" s="39">
        <v>28.051500000000001</v>
      </c>
      <c r="U814" s="39">
        <v>18.2302</v>
      </c>
      <c r="V814" s="39">
        <v>43.951799999999999</v>
      </c>
      <c r="W814" s="39">
        <v>52.169499999999999</v>
      </c>
      <c r="X814" s="39">
        <v>125.8595</v>
      </c>
      <c r="Y814" s="39">
        <v>50.014000000000003</v>
      </c>
      <c r="Z814" s="39">
        <v>23.068100000000001</v>
      </c>
      <c r="AA814" s="39">
        <v>53.052500000000002</v>
      </c>
      <c r="AB814" s="39">
        <v>132.3218</v>
      </c>
      <c r="AC814" s="39">
        <v>68.489699999999999</v>
      </c>
      <c r="AD814" s="39">
        <v>20.477</v>
      </c>
      <c r="AE814" s="39">
        <v>47.389400000000002</v>
      </c>
      <c r="AF814" s="39">
        <v>95.591300000000004</v>
      </c>
      <c r="AG814" s="39">
        <v>17.477900000000002</v>
      </c>
      <c r="AH814" s="39">
        <v>152.31479999999999</v>
      </c>
      <c r="AI814" s="39">
        <v>15.603300000000001</v>
      </c>
      <c r="AJ814" s="39">
        <v>7.218</v>
      </c>
      <c r="AK814" s="39">
        <v>6.5777999999999999</v>
      </c>
      <c r="AL814" s="39">
        <v>15.750299999999999</v>
      </c>
      <c r="AM814" s="39">
        <v>254.48099999999999</v>
      </c>
      <c r="AN814" s="39">
        <v>548.92430000000002</v>
      </c>
      <c r="AO814" s="39">
        <v>230.2679</v>
      </c>
      <c r="AP814" s="39">
        <v>132.65799999999999</v>
      </c>
      <c r="AQ814" s="39">
        <v>228.7938</v>
      </c>
      <c r="AR814" s="39">
        <v>29.865200000000002</v>
      </c>
      <c r="AS814" s="39">
        <v>67.058199999999999</v>
      </c>
      <c r="AT814" s="39">
        <v>22.5108</v>
      </c>
      <c r="AU814" s="39">
        <v>66.254900000000006</v>
      </c>
      <c r="AV814" s="39">
        <v>49.792400000000001</v>
      </c>
      <c r="AW814" s="39">
        <v>47.6875</v>
      </c>
      <c r="AX814" s="39">
        <v>10.0366</v>
      </c>
      <c r="AY814" s="39">
        <v>72.814599999999999</v>
      </c>
    </row>
    <row r="815" spans="1:51" x14ac:dyDescent="0.25">
      <c r="A815" s="43">
        <v>43593</v>
      </c>
      <c r="B815" s="39">
        <v>3907.6765</v>
      </c>
      <c r="C815" s="39">
        <v>55.082000000000001</v>
      </c>
      <c r="D815" s="39">
        <v>34.6464</v>
      </c>
      <c r="E815" s="39">
        <v>322.90949999999998</v>
      </c>
      <c r="F815" s="39">
        <v>272.61470000000003</v>
      </c>
      <c r="G815" s="39">
        <v>81.792599999999993</v>
      </c>
      <c r="H815" s="39">
        <v>87.707800000000006</v>
      </c>
      <c r="I815" s="39">
        <v>41.153500000000001</v>
      </c>
      <c r="J815" s="39">
        <v>51.756999999999998</v>
      </c>
      <c r="K815" s="39">
        <v>30.3689</v>
      </c>
      <c r="L815" s="39">
        <v>541.87159999999994</v>
      </c>
      <c r="M815" s="39">
        <v>29.2089</v>
      </c>
      <c r="N815" s="39">
        <v>44.088099999999997</v>
      </c>
      <c r="O815" s="39">
        <v>102.6469</v>
      </c>
      <c r="P815" s="39">
        <v>44.800199999999997</v>
      </c>
      <c r="Q815" s="39">
        <v>19.658999999999999</v>
      </c>
      <c r="R815" s="39">
        <v>98.466399999999993</v>
      </c>
      <c r="S815" s="39">
        <v>42.348199999999999</v>
      </c>
      <c r="T815" s="39">
        <v>27.848500000000001</v>
      </c>
      <c r="U815" s="39">
        <v>18.082999999999998</v>
      </c>
      <c r="V815" s="39">
        <v>44.369599999999998</v>
      </c>
      <c r="W815" s="39">
        <v>52.031999999999996</v>
      </c>
      <c r="X815" s="39">
        <v>119.5194</v>
      </c>
      <c r="Y815" s="39">
        <v>48.677700000000002</v>
      </c>
      <c r="Z815" s="39">
        <v>23.068100000000001</v>
      </c>
      <c r="AA815" s="39">
        <v>52.169899999999998</v>
      </c>
      <c r="AB815" s="39">
        <v>128.89689999999999</v>
      </c>
      <c r="AC815" s="39">
        <v>69.021000000000001</v>
      </c>
      <c r="AD815" s="39">
        <v>19.9679</v>
      </c>
      <c r="AE815" s="39">
        <v>48.089599999999997</v>
      </c>
      <c r="AF815" s="39">
        <v>93.030799999999999</v>
      </c>
      <c r="AG815" s="39">
        <v>17.551100000000002</v>
      </c>
      <c r="AH815" s="39">
        <v>151.09440000000001</v>
      </c>
      <c r="AI815" s="39">
        <v>15.308</v>
      </c>
      <c r="AJ815" s="39">
        <v>7.1868999999999996</v>
      </c>
      <c r="AK815" s="39">
        <v>6.51</v>
      </c>
      <c r="AL815" s="39">
        <v>15.548</v>
      </c>
      <c r="AM815" s="39">
        <v>252.51439999999999</v>
      </c>
      <c r="AN815" s="39">
        <v>541.36659999999995</v>
      </c>
      <c r="AO815" s="39">
        <v>228.15610000000001</v>
      </c>
      <c r="AP815" s="39">
        <v>131.0667</v>
      </c>
      <c r="AQ815" s="39">
        <v>226.07599999999999</v>
      </c>
      <c r="AR815" s="39">
        <v>29.264600000000002</v>
      </c>
      <c r="AS815" s="39">
        <v>65.996600000000001</v>
      </c>
      <c r="AT815" s="39">
        <v>20.306100000000001</v>
      </c>
      <c r="AU815" s="39">
        <v>66.667400000000001</v>
      </c>
      <c r="AV815" s="39">
        <v>49.688899999999997</v>
      </c>
      <c r="AW815" s="39">
        <v>47.116900000000001</v>
      </c>
      <c r="AX815" s="39">
        <v>9.8682999999999996</v>
      </c>
      <c r="AY815" s="39">
        <v>72.899199999999993</v>
      </c>
    </row>
    <row r="816" spans="1:51" x14ac:dyDescent="0.25">
      <c r="A816" s="43">
        <v>43594</v>
      </c>
      <c r="B816" s="39">
        <v>3854.8892999999998</v>
      </c>
      <c r="C816" s="39">
        <v>54.537399999999998</v>
      </c>
      <c r="D816" s="39">
        <v>33.917000000000002</v>
      </c>
      <c r="E816" s="39">
        <v>314.03460000000001</v>
      </c>
      <c r="F816" s="39">
        <v>266.09120000000001</v>
      </c>
      <c r="G816" s="39">
        <v>79.285899999999998</v>
      </c>
      <c r="H816" s="39">
        <v>85.995099999999994</v>
      </c>
      <c r="I816" s="39">
        <v>39.549300000000002</v>
      </c>
      <c r="J816" s="39">
        <v>52.1614</v>
      </c>
      <c r="K816" s="39">
        <v>30.3689</v>
      </c>
      <c r="L816" s="39">
        <v>516.48440000000005</v>
      </c>
      <c r="M816" s="39">
        <v>29.0625</v>
      </c>
      <c r="N816" s="39">
        <v>43.5458</v>
      </c>
      <c r="O816" s="39">
        <v>102.218</v>
      </c>
      <c r="P816" s="39">
        <v>46.925199999999997</v>
      </c>
      <c r="Q816" s="39">
        <v>19.004100000000001</v>
      </c>
      <c r="R816" s="39">
        <v>95.928600000000003</v>
      </c>
      <c r="S816" s="39">
        <v>41.750399999999999</v>
      </c>
      <c r="T816" s="39">
        <v>27.848500000000001</v>
      </c>
      <c r="U816" s="39">
        <v>18.608699999999999</v>
      </c>
      <c r="V816" s="39">
        <v>43.533999999999999</v>
      </c>
      <c r="W816" s="39">
        <v>50.107500000000002</v>
      </c>
      <c r="X816" s="39">
        <v>112.73990000000001</v>
      </c>
      <c r="Y816" s="39">
        <v>47.226999999999997</v>
      </c>
      <c r="Z816" s="39">
        <v>23.5791</v>
      </c>
      <c r="AA816" s="39">
        <v>51.140300000000003</v>
      </c>
      <c r="AB816" s="39">
        <v>125.7225</v>
      </c>
      <c r="AC816" s="39">
        <v>68.888099999999994</v>
      </c>
      <c r="AD816" s="39">
        <v>18.8932</v>
      </c>
      <c r="AE816" s="39">
        <v>47.226500000000001</v>
      </c>
      <c r="AF816" s="39">
        <v>89.616900000000001</v>
      </c>
      <c r="AG816" s="39">
        <v>17.526700000000002</v>
      </c>
      <c r="AH816" s="39">
        <v>149.38570000000001</v>
      </c>
      <c r="AI816" s="39">
        <v>15.1717</v>
      </c>
      <c r="AJ816" s="39">
        <v>7.1246999999999998</v>
      </c>
      <c r="AK816" s="39">
        <v>6.4591000000000003</v>
      </c>
      <c r="AL816" s="39">
        <v>15.4613</v>
      </c>
      <c r="AM816" s="39">
        <v>246.02459999999999</v>
      </c>
      <c r="AN816" s="39">
        <v>536.99120000000005</v>
      </c>
      <c r="AO816" s="39">
        <v>224.8125</v>
      </c>
      <c r="AP816" s="39">
        <v>126.4374</v>
      </c>
      <c r="AQ816" s="39">
        <v>221.38149999999999</v>
      </c>
      <c r="AR816" s="39">
        <v>28.582100000000001</v>
      </c>
      <c r="AS816" s="39">
        <v>63.873399999999997</v>
      </c>
      <c r="AT816" s="39">
        <v>19.783999999999999</v>
      </c>
      <c r="AU816" s="39">
        <v>65.264799999999994</v>
      </c>
      <c r="AV816" s="39">
        <v>49.585299999999997</v>
      </c>
      <c r="AW816" s="39">
        <v>46.464700000000001</v>
      </c>
      <c r="AX816" s="39">
        <v>9.6789000000000005</v>
      </c>
      <c r="AY816" s="39">
        <v>72.983900000000006</v>
      </c>
    </row>
    <row r="817" spans="1:51" x14ac:dyDescent="0.25">
      <c r="A817" s="43">
        <v>43595</v>
      </c>
      <c r="B817" s="39">
        <v>3998.9839999999999</v>
      </c>
      <c r="C817" s="39">
        <v>56.093400000000003</v>
      </c>
      <c r="D817" s="39">
        <v>35.375799999999998</v>
      </c>
      <c r="E817" s="39">
        <v>325.64019999999999</v>
      </c>
      <c r="F817" s="39">
        <v>271.928</v>
      </c>
      <c r="G817" s="39">
        <v>78.605000000000004</v>
      </c>
      <c r="H817" s="39">
        <v>88.293700000000001</v>
      </c>
      <c r="I817" s="39">
        <v>41.400300000000001</v>
      </c>
      <c r="J817" s="39">
        <v>53.616999999999997</v>
      </c>
      <c r="K817" s="39">
        <v>31.124700000000001</v>
      </c>
      <c r="L817" s="39">
        <v>527.72130000000004</v>
      </c>
      <c r="M817" s="39">
        <v>29.5017</v>
      </c>
      <c r="N817" s="39">
        <v>46.528399999999998</v>
      </c>
      <c r="O817" s="39">
        <v>105.0772</v>
      </c>
      <c r="P817" s="39">
        <v>47.970300000000002</v>
      </c>
      <c r="Q817" s="39">
        <v>19.588899999999999</v>
      </c>
      <c r="R817" s="39">
        <v>98.567899999999995</v>
      </c>
      <c r="S817" s="39">
        <v>42.547499999999999</v>
      </c>
      <c r="T817" s="39">
        <v>28.711600000000001</v>
      </c>
      <c r="U817" s="39">
        <v>19.113399999999999</v>
      </c>
      <c r="V817" s="39">
        <v>47.377699999999997</v>
      </c>
      <c r="W817" s="39">
        <v>55.125100000000003</v>
      </c>
      <c r="X817" s="39">
        <v>121.0887</v>
      </c>
      <c r="Y817" s="39">
        <v>47.761499999999998</v>
      </c>
      <c r="Z817" s="39">
        <v>24.1631</v>
      </c>
      <c r="AA817" s="39">
        <v>52.9544</v>
      </c>
      <c r="AB817" s="39">
        <v>129.3981</v>
      </c>
      <c r="AC817" s="39">
        <v>70.039199999999994</v>
      </c>
      <c r="AD817" s="39">
        <v>19.194900000000001</v>
      </c>
      <c r="AE817" s="39">
        <v>48.138500000000001</v>
      </c>
      <c r="AF817" s="39">
        <v>92.347999999999999</v>
      </c>
      <c r="AG817" s="39">
        <v>18.259</v>
      </c>
      <c r="AH817" s="39">
        <v>151.09440000000001</v>
      </c>
      <c r="AI817" s="39">
        <v>15.603300000000001</v>
      </c>
      <c r="AJ817" s="39">
        <v>7.2336</v>
      </c>
      <c r="AK817" s="39">
        <v>6.5438999999999998</v>
      </c>
      <c r="AL817" s="39">
        <v>15.692500000000001</v>
      </c>
      <c r="AM817" s="39">
        <v>255.071</v>
      </c>
      <c r="AN817" s="39">
        <v>551.70870000000002</v>
      </c>
      <c r="AO817" s="39">
        <v>231.67570000000001</v>
      </c>
      <c r="AP817" s="39">
        <v>128.60730000000001</v>
      </c>
      <c r="AQ817" s="39">
        <v>226.5701</v>
      </c>
      <c r="AR817" s="39">
        <v>29.4284</v>
      </c>
      <c r="AS817" s="39">
        <v>65.642700000000005</v>
      </c>
      <c r="AT817" s="39">
        <v>20.132100000000001</v>
      </c>
      <c r="AU817" s="39">
        <v>67.245000000000005</v>
      </c>
      <c r="AV817" s="39">
        <v>50.413499999999999</v>
      </c>
      <c r="AW817" s="39">
        <v>47.6875</v>
      </c>
      <c r="AX817" s="39">
        <v>9.8472000000000008</v>
      </c>
      <c r="AY817" s="39">
        <v>75.185299999999998</v>
      </c>
    </row>
    <row r="818" spans="1:51" x14ac:dyDescent="0.25">
      <c r="A818" s="43">
        <v>43598</v>
      </c>
      <c r="B818" s="39">
        <v>4001.8373000000001</v>
      </c>
      <c r="C818" s="39">
        <v>55.937800000000003</v>
      </c>
      <c r="D818" s="39">
        <v>35.167400000000001</v>
      </c>
      <c r="E818" s="39">
        <v>324.95760000000001</v>
      </c>
      <c r="F818" s="39">
        <v>271.5847</v>
      </c>
      <c r="G818" s="39">
        <v>78.790700000000001</v>
      </c>
      <c r="H818" s="39">
        <v>86.941599999999994</v>
      </c>
      <c r="I818" s="39">
        <v>40.351399999999998</v>
      </c>
      <c r="J818" s="39">
        <v>52.404000000000003</v>
      </c>
      <c r="K818" s="39">
        <v>30.5063</v>
      </c>
      <c r="L818" s="39">
        <v>524.6</v>
      </c>
      <c r="M818" s="39">
        <v>29.2821</v>
      </c>
      <c r="N818" s="39">
        <v>45.877699999999997</v>
      </c>
      <c r="O818" s="39">
        <v>105.22020000000001</v>
      </c>
      <c r="P818" s="39">
        <v>49.642499999999998</v>
      </c>
      <c r="Q818" s="39">
        <v>19.4953</v>
      </c>
      <c r="R818" s="39">
        <v>97.552800000000005</v>
      </c>
      <c r="S818" s="39">
        <v>42.443199999999997</v>
      </c>
      <c r="T818" s="39">
        <v>28.127700000000001</v>
      </c>
      <c r="U818" s="39">
        <v>19.281600000000001</v>
      </c>
      <c r="V818" s="39">
        <v>47.377699999999997</v>
      </c>
      <c r="W818" s="39">
        <v>56.980899999999998</v>
      </c>
      <c r="X818" s="39">
        <v>120.2727</v>
      </c>
      <c r="Y818" s="39">
        <v>49.212200000000003</v>
      </c>
      <c r="Z818" s="39">
        <v>24.382100000000001</v>
      </c>
      <c r="AA818" s="39">
        <v>53.4938</v>
      </c>
      <c r="AB818" s="39">
        <v>126.30719999999999</v>
      </c>
      <c r="AC818" s="39">
        <v>70.260599999999997</v>
      </c>
      <c r="AD818" s="39">
        <v>19.5154</v>
      </c>
      <c r="AE818" s="39">
        <v>47.291699999999999</v>
      </c>
      <c r="AF818" s="39">
        <v>90.385000000000005</v>
      </c>
      <c r="AG818" s="39">
        <v>17.819700000000001</v>
      </c>
      <c r="AH818" s="39">
        <v>149.87389999999999</v>
      </c>
      <c r="AI818" s="39">
        <v>15.353400000000001</v>
      </c>
      <c r="AJ818" s="39">
        <v>7.1712999999999996</v>
      </c>
      <c r="AK818" s="39">
        <v>6.4930000000000003</v>
      </c>
      <c r="AL818" s="39">
        <v>15.5191</v>
      </c>
      <c r="AM818" s="39">
        <v>251.92439999999999</v>
      </c>
      <c r="AN818" s="39">
        <v>540.17330000000004</v>
      </c>
      <c r="AO818" s="39">
        <v>224.54859999999999</v>
      </c>
      <c r="AP818" s="39">
        <v>126.58199999999999</v>
      </c>
      <c r="AQ818" s="39">
        <v>230.52340000000001</v>
      </c>
      <c r="AR818" s="39">
        <v>29.319199999999999</v>
      </c>
      <c r="AS818" s="39">
        <v>64.757999999999996</v>
      </c>
      <c r="AT818" s="39">
        <v>19.725999999999999</v>
      </c>
      <c r="AU818" s="39">
        <v>65.677300000000002</v>
      </c>
      <c r="AV818" s="39">
        <v>49.999400000000001</v>
      </c>
      <c r="AW818" s="39">
        <v>46.953800000000001</v>
      </c>
      <c r="AX818" s="39">
        <v>9.8050999999999995</v>
      </c>
      <c r="AY818" s="39">
        <v>75.608599999999996</v>
      </c>
    </row>
    <row r="819" spans="1:51" x14ac:dyDescent="0.25">
      <c r="A819" s="43">
        <v>43599</v>
      </c>
      <c r="B819" s="39">
        <v>3937.6367</v>
      </c>
      <c r="C819" s="39">
        <v>55.626600000000003</v>
      </c>
      <c r="D819" s="39">
        <v>34.750599999999999</v>
      </c>
      <c r="E819" s="39">
        <v>345.43810000000002</v>
      </c>
      <c r="F819" s="39">
        <v>266.43450000000001</v>
      </c>
      <c r="G819" s="39">
        <v>76.9649</v>
      </c>
      <c r="H819" s="39">
        <v>85.228899999999996</v>
      </c>
      <c r="I819" s="39">
        <v>40.598199999999999</v>
      </c>
      <c r="J819" s="39">
        <v>52.323099999999997</v>
      </c>
      <c r="K819" s="39">
        <v>30.059699999999999</v>
      </c>
      <c r="L819" s="39">
        <v>525.2242</v>
      </c>
      <c r="M819" s="39">
        <v>28.9893</v>
      </c>
      <c r="N819" s="39">
        <v>44.847299999999997</v>
      </c>
      <c r="O819" s="39">
        <v>104.64830000000001</v>
      </c>
      <c r="P819" s="39">
        <v>48.910899999999998</v>
      </c>
      <c r="Q819" s="39">
        <v>19.6006</v>
      </c>
      <c r="R819" s="39">
        <v>96.639200000000002</v>
      </c>
      <c r="S819" s="39">
        <v>41.609000000000002</v>
      </c>
      <c r="T819" s="39">
        <v>28.2546</v>
      </c>
      <c r="U819" s="39">
        <v>21.216000000000001</v>
      </c>
      <c r="V819" s="39">
        <v>49.717399999999998</v>
      </c>
      <c r="W819" s="39">
        <v>55.262599999999999</v>
      </c>
      <c r="X819" s="39">
        <v>116.883</v>
      </c>
      <c r="Y819" s="39">
        <v>48.448700000000002</v>
      </c>
      <c r="Z819" s="39">
        <v>24.2361</v>
      </c>
      <c r="AA819" s="39">
        <v>53.4938</v>
      </c>
      <c r="AB819" s="39">
        <v>127.6438</v>
      </c>
      <c r="AC819" s="39">
        <v>69.640799999999999</v>
      </c>
      <c r="AD819" s="39">
        <v>20.722200000000001</v>
      </c>
      <c r="AE819" s="39">
        <v>46.249400000000001</v>
      </c>
      <c r="AF819" s="39">
        <v>90.299700000000001</v>
      </c>
      <c r="AG819" s="39">
        <v>17.648800000000001</v>
      </c>
      <c r="AH819" s="39">
        <v>149.14160000000001</v>
      </c>
      <c r="AI819" s="39">
        <v>15.148999999999999</v>
      </c>
      <c r="AJ819" s="39">
        <v>7.1558000000000002</v>
      </c>
      <c r="AK819" s="39">
        <v>6.4591000000000003</v>
      </c>
      <c r="AL819" s="39">
        <v>15.4902</v>
      </c>
      <c r="AM819" s="39">
        <v>252.51439999999999</v>
      </c>
      <c r="AN819" s="39">
        <v>546.13990000000001</v>
      </c>
      <c r="AO819" s="39">
        <v>222.26079999999999</v>
      </c>
      <c r="AP819" s="39">
        <v>127.01600000000001</v>
      </c>
      <c r="AQ819" s="39">
        <v>226.81720000000001</v>
      </c>
      <c r="AR819" s="39">
        <v>29.1008</v>
      </c>
      <c r="AS819" s="39">
        <v>65.288799999999995</v>
      </c>
      <c r="AT819" s="39">
        <v>19.725999999999999</v>
      </c>
      <c r="AU819" s="39">
        <v>65.099800000000002</v>
      </c>
      <c r="AV819" s="39">
        <v>49.895899999999997</v>
      </c>
      <c r="AW819" s="39">
        <v>46.057200000000002</v>
      </c>
      <c r="AX819" s="39">
        <v>9.8050999999999995</v>
      </c>
      <c r="AY819" s="39">
        <v>73.915300000000002</v>
      </c>
    </row>
    <row r="820" spans="1:51" x14ac:dyDescent="0.25">
      <c r="A820" s="43">
        <v>43600</v>
      </c>
      <c r="B820" s="39">
        <v>3997.5572999999999</v>
      </c>
      <c r="C820" s="39">
        <v>56.715800000000002</v>
      </c>
      <c r="D820" s="39">
        <v>35.219499999999996</v>
      </c>
      <c r="E820" s="39">
        <v>349.5342</v>
      </c>
      <c r="F820" s="39">
        <v>270.89800000000002</v>
      </c>
      <c r="G820" s="39">
        <v>77.676599999999993</v>
      </c>
      <c r="H820" s="39">
        <v>86.941599999999994</v>
      </c>
      <c r="I820" s="39">
        <v>41.030099999999997</v>
      </c>
      <c r="J820" s="39">
        <v>55.072699999999998</v>
      </c>
      <c r="K820" s="39">
        <v>30.643699999999999</v>
      </c>
      <c r="L820" s="39">
        <v>543.95249999999999</v>
      </c>
      <c r="M820" s="39">
        <v>29.4285</v>
      </c>
      <c r="N820" s="39">
        <v>47.396099999999997</v>
      </c>
      <c r="O820" s="39">
        <v>105.935</v>
      </c>
      <c r="P820" s="39">
        <v>49.607599999999998</v>
      </c>
      <c r="Q820" s="39">
        <v>20.945499999999999</v>
      </c>
      <c r="R820" s="39">
        <v>99.887600000000006</v>
      </c>
      <c r="S820" s="39">
        <v>42.651800000000001</v>
      </c>
      <c r="T820" s="39">
        <v>28.8385</v>
      </c>
      <c r="U820" s="39">
        <v>23.339700000000001</v>
      </c>
      <c r="V820" s="39">
        <v>51.137900000000002</v>
      </c>
      <c r="W820" s="39">
        <v>56.156100000000002</v>
      </c>
      <c r="X820" s="39">
        <v>120.02160000000001</v>
      </c>
      <c r="Y820" s="39">
        <v>49.212200000000003</v>
      </c>
      <c r="Z820" s="39">
        <v>25.4771</v>
      </c>
      <c r="AA820" s="39">
        <v>54.229300000000002</v>
      </c>
      <c r="AB820" s="39">
        <v>133.32429999999999</v>
      </c>
      <c r="AC820" s="39">
        <v>69.773600000000002</v>
      </c>
      <c r="AD820" s="39">
        <v>20.816400000000002</v>
      </c>
      <c r="AE820" s="39">
        <v>47.145099999999999</v>
      </c>
      <c r="AF820" s="39">
        <v>93.030799999999999</v>
      </c>
      <c r="AG820" s="39">
        <v>17.892900000000001</v>
      </c>
      <c r="AH820" s="39">
        <v>150.11799999999999</v>
      </c>
      <c r="AI820" s="39">
        <v>15.4443</v>
      </c>
      <c r="AJ820" s="39">
        <v>7.2024999999999997</v>
      </c>
      <c r="AK820" s="39">
        <v>6.5608000000000004</v>
      </c>
      <c r="AL820" s="39">
        <v>15.6058</v>
      </c>
      <c r="AM820" s="39">
        <v>254.67769999999999</v>
      </c>
      <c r="AN820" s="39">
        <v>555.22159999999997</v>
      </c>
      <c r="AO820" s="39">
        <v>226.22040000000001</v>
      </c>
      <c r="AP820" s="39">
        <v>128.75200000000001</v>
      </c>
      <c r="AQ820" s="39">
        <v>229.78210000000001</v>
      </c>
      <c r="AR820" s="39">
        <v>29.564900000000002</v>
      </c>
      <c r="AS820" s="39">
        <v>66.704300000000003</v>
      </c>
      <c r="AT820" s="39">
        <v>20.015999999999998</v>
      </c>
      <c r="AU820" s="39">
        <v>66.667400000000001</v>
      </c>
      <c r="AV820" s="39">
        <v>50.517000000000003</v>
      </c>
      <c r="AW820" s="39">
        <v>46.872300000000003</v>
      </c>
      <c r="AX820" s="39">
        <v>9.9734999999999996</v>
      </c>
      <c r="AY820" s="39">
        <v>75.524000000000001</v>
      </c>
    </row>
    <row r="821" spans="1:51" x14ac:dyDescent="0.25">
      <c r="A821" s="43">
        <v>43601</v>
      </c>
      <c r="B821" s="39">
        <v>4013.2507999999998</v>
      </c>
      <c r="C821" s="39">
        <v>57.727200000000003</v>
      </c>
      <c r="D821" s="39">
        <v>35.688400000000001</v>
      </c>
      <c r="E821" s="39">
        <v>362.5052</v>
      </c>
      <c r="F821" s="39">
        <v>272.61470000000003</v>
      </c>
      <c r="G821" s="39">
        <v>77.119600000000005</v>
      </c>
      <c r="H821" s="39">
        <v>88.158500000000004</v>
      </c>
      <c r="I821" s="39">
        <v>40.598199999999999</v>
      </c>
      <c r="J821" s="39">
        <v>56.649700000000003</v>
      </c>
      <c r="K821" s="39">
        <v>30.8842</v>
      </c>
      <c r="L821" s="39">
        <v>541.03920000000005</v>
      </c>
      <c r="M821" s="39">
        <v>29.794499999999999</v>
      </c>
      <c r="N821" s="39">
        <v>47.179200000000002</v>
      </c>
      <c r="O821" s="39">
        <v>107.3646</v>
      </c>
      <c r="P821" s="39">
        <v>50.757300000000001</v>
      </c>
      <c r="Q821" s="39">
        <v>21.319700000000001</v>
      </c>
      <c r="R821" s="39">
        <v>101.1057</v>
      </c>
      <c r="S821" s="39">
        <v>43.068899999999999</v>
      </c>
      <c r="T821" s="39">
        <v>29.168500000000002</v>
      </c>
      <c r="U821" s="39">
        <v>22.015000000000001</v>
      </c>
      <c r="V821" s="39">
        <v>50.4694</v>
      </c>
      <c r="W821" s="39">
        <v>56.843499999999999</v>
      </c>
      <c r="X821" s="39">
        <v>120.71210000000001</v>
      </c>
      <c r="Y821" s="39">
        <v>50.281199999999998</v>
      </c>
      <c r="Z821" s="39">
        <v>25.696100000000001</v>
      </c>
      <c r="AA821" s="39">
        <v>53.4938</v>
      </c>
      <c r="AB821" s="39">
        <v>135.16210000000001</v>
      </c>
      <c r="AC821" s="39">
        <v>68.976699999999994</v>
      </c>
      <c r="AD821" s="39">
        <v>20.646699999999999</v>
      </c>
      <c r="AE821" s="39">
        <v>47.698799999999999</v>
      </c>
      <c r="AF821" s="39">
        <v>92.262699999999995</v>
      </c>
      <c r="AG821" s="39">
        <v>18.4543</v>
      </c>
      <c r="AH821" s="39">
        <v>149.87389999999999</v>
      </c>
      <c r="AI821" s="39">
        <v>15.5351</v>
      </c>
      <c r="AJ821" s="39">
        <v>7.218</v>
      </c>
      <c r="AK821" s="39">
        <v>6.5777999999999999</v>
      </c>
      <c r="AL821" s="39">
        <v>15.721399999999999</v>
      </c>
      <c r="AM821" s="39">
        <v>255.26769999999999</v>
      </c>
      <c r="AN821" s="39">
        <v>566.78009999999995</v>
      </c>
      <c r="AO821" s="39">
        <v>229.036</v>
      </c>
      <c r="AP821" s="39">
        <v>130.054</v>
      </c>
      <c r="AQ821" s="39">
        <v>232.25290000000001</v>
      </c>
      <c r="AR821" s="39">
        <v>30.083600000000001</v>
      </c>
      <c r="AS821" s="39">
        <v>66.5274</v>
      </c>
      <c r="AT821" s="39">
        <v>20.306100000000001</v>
      </c>
      <c r="AU821" s="39">
        <v>66.502399999999994</v>
      </c>
      <c r="AV821" s="39">
        <v>50.931100000000001</v>
      </c>
      <c r="AW821" s="39">
        <v>47.768999999999998</v>
      </c>
      <c r="AX821" s="39">
        <v>10.1418</v>
      </c>
      <c r="AY821" s="39">
        <v>77.132599999999996</v>
      </c>
    </row>
    <row r="822" spans="1:51" x14ac:dyDescent="0.25">
      <c r="A822" s="43">
        <v>43602</v>
      </c>
      <c r="B822" s="39">
        <v>3903.3964000000001</v>
      </c>
      <c r="C822" s="39">
        <v>56.015599999999999</v>
      </c>
      <c r="D822" s="39">
        <v>35.271599999999999</v>
      </c>
      <c r="E822" s="39">
        <v>349.5342</v>
      </c>
      <c r="F822" s="39">
        <v>264.37439999999998</v>
      </c>
      <c r="G822" s="39">
        <v>76.314999999999998</v>
      </c>
      <c r="H822" s="39">
        <v>85.183800000000005</v>
      </c>
      <c r="I822" s="39">
        <v>39.672699999999999</v>
      </c>
      <c r="J822" s="39">
        <v>54.1023</v>
      </c>
      <c r="K822" s="39">
        <v>29.8536</v>
      </c>
      <c r="L822" s="39">
        <v>523.14329999999995</v>
      </c>
      <c r="M822" s="39">
        <v>28.8429</v>
      </c>
      <c r="N822" s="39">
        <v>45.606499999999997</v>
      </c>
      <c r="O822" s="39">
        <v>104.93429999999999</v>
      </c>
      <c r="P822" s="39">
        <v>48.632199999999997</v>
      </c>
      <c r="Q822" s="39">
        <v>21.050699999999999</v>
      </c>
      <c r="R822" s="39">
        <v>96.030199999999994</v>
      </c>
      <c r="S822" s="39">
        <v>41.400399999999998</v>
      </c>
      <c r="T822" s="39">
        <v>28.305399999999999</v>
      </c>
      <c r="U822" s="39">
        <v>21.573499999999999</v>
      </c>
      <c r="V822" s="39">
        <v>51.8063</v>
      </c>
      <c r="W822" s="39">
        <v>53.612900000000003</v>
      </c>
      <c r="X822" s="39">
        <v>117.1968</v>
      </c>
      <c r="Y822" s="39">
        <v>48.677700000000002</v>
      </c>
      <c r="Z822" s="39">
        <v>24.3643</v>
      </c>
      <c r="AA822" s="39">
        <v>52.366</v>
      </c>
      <c r="AB822" s="39">
        <v>132.9066</v>
      </c>
      <c r="AC822" s="39">
        <v>66.807299999999998</v>
      </c>
      <c r="AD822" s="39">
        <v>19.4023</v>
      </c>
      <c r="AE822" s="39">
        <v>49.636699999999998</v>
      </c>
      <c r="AF822" s="39">
        <v>86.2029</v>
      </c>
      <c r="AG822" s="39">
        <v>17.844100000000001</v>
      </c>
      <c r="AH822" s="39">
        <v>148.4093</v>
      </c>
      <c r="AI822" s="39">
        <v>15.353400000000001</v>
      </c>
      <c r="AJ822" s="39">
        <v>7.1246999999999998</v>
      </c>
      <c r="AK822" s="39">
        <v>6.3913000000000002</v>
      </c>
      <c r="AL822" s="39">
        <v>15.6347</v>
      </c>
      <c r="AM822" s="39">
        <v>248.18780000000001</v>
      </c>
      <c r="AN822" s="39">
        <v>548.20389999999998</v>
      </c>
      <c r="AO822" s="39">
        <v>224.19659999999999</v>
      </c>
      <c r="AP822" s="39">
        <v>126.87139999999999</v>
      </c>
      <c r="AQ822" s="39">
        <v>228.54679999999999</v>
      </c>
      <c r="AR822" s="39">
        <v>29.046199999999999</v>
      </c>
      <c r="AS822" s="39">
        <v>63.873399999999997</v>
      </c>
      <c r="AT822" s="39">
        <v>19.667899999999999</v>
      </c>
      <c r="AU822" s="39">
        <v>63.944600000000001</v>
      </c>
      <c r="AV822" s="39">
        <v>49.378300000000003</v>
      </c>
      <c r="AW822" s="39">
        <v>46.627800000000001</v>
      </c>
      <c r="AX822" s="39">
        <v>9.9734999999999996</v>
      </c>
      <c r="AY822" s="39">
        <v>75.269900000000007</v>
      </c>
    </row>
    <row r="823" spans="1:51" x14ac:dyDescent="0.25">
      <c r="A823" s="43">
        <v>43605</v>
      </c>
      <c r="B823" s="39">
        <v>3889.1296000000002</v>
      </c>
      <c r="C823" s="39">
        <v>55.782200000000003</v>
      </c>
      <c r="D823" s="39">
        <v>34.542200000000001</v>
      </c>
      <c r="E823" s="39">
        <v>348.85149999999999</v>
      </c>
      <c r="F823" s="39">
        <v>260.94099999999997</v>
      </c>
      <c r="G823" s="39">
        <v>77.491</v>
      </c>
      <c r="H823" s="39">
        <v>85.228899999999996</v>
      </c>
      <c r="I823" s="39">
        <v>38.623800000000003</v>
      </c>
      <c r="J823" s="39">
        <v>55.4771</v>
      </c>
      <c r="K823" s="39">
        <v>29.613099999999999</v>
      </c>
      <c r="L823" s="39">
        <v>517.73289999999997</v>
      </c>
      <c r="M823" s="39">
        <v>28.7697</v>
      </c>
      <c r="N823" s="39">
        <v>44.955800000000004</v>
      </c>
      <c r="O823" s="39">
        <v>103.5046</v>
      </c>
      <c r="P823" s="39">
        <v>49.2941</v>
      </c>
      <c r="Q823" s="39">
        <v>20.676500000000001</v>
      </c>
      <c r="R823" s="39">
        <v>94.811999999999998</v>
      </c>
      <c r="S823" s="39">
        <v>40.774700000000003</v>
      </c>
      <c r="T823" s="39">
        <v>28.051500000000001</v>
      </c>
      <c r="U823" s="39">
        <v>23.1295</v>
      </c>
      <c r="V823" s="39">
        <v>47.461300000000001</v>
      </c>
      <c r="W823" s="39">
        <v>54.4377</v>
      </c>
      <c r="X823" s="39">
        <v>114.49760000000001</v>
      </c>
      <c r="Y823" s="39">
        <v>49.0595</v>
      </c>
      <c r="Z823" s="39">
        <v>23.9726</v>
      </c>
      <c r="AA823" s="39">
        <v>51.679600000000001</v>
      </c>
      <c r="AB823" s="39">
        <v>129.3981</v>
      </c>
      <c r="AC823" s="39">
        <v>68.046999999999997</v>
      </c>
      <c r="AD823" s="39">
        <v>18.157800000000002</v>
      </c>
      <c r="AE823" s="39">
        <v>49.327300000000001</v>
      </c>
      <c r="AF823" s="39">
        <v>83.045000000000002</v>
      </c>
      <c r="AG823" s="39">
        <v>17.917300000000001</v>
      </c>
      <c r="AH823" s="39">
        <v>149.14160000000001</v>
      </c>
      <c r="AI823" s="39">
        <v>15.3307</v>
      </c>
      <c r="AJ823" s="39">
        <v>7.1246999999999998</v>
      </c>
      <c r="AK823" s="39">
        <v>6.3064999999999998</v>
      </c>
      <c r="AL823" s="39">
        <v>15.779199999999999</v>
      </c>
      <c r="AM823" s="39">
        <v>247.2045</v>
      </c>
      <c r="AN823" s="39">
        <v>532.51739999999995</v>
      </c>
      <c r="AO823" s="39">
        <v>218.91730000000001</v>
      </c>
      <c r="AP823" s="39">
        <v>125.28</v>
      </c>
      <c r="AQ823" s="39">
        <v>227.55850000000001</v>
      </c>
      <c r="AR823" s="39">
        <v>28.636700000000001</v>
      </c>
      <c r="AS823" s="39">
        <v>63.342599999999997</v>
      </c>
      <c r="AT823" s="39">
        <v>19.4359</v>
      </c>
      <c r="AU823" s="39">
        <v>63.202100000000002</v>
      </c>
      <c r="AV823" s="39">
        <v>48.964199999999998</v>
      </c>
      <c r="AW823" s="39">
        <v>46.546300000000002</v>
      </c>
      <c r="AX823" s="39">
        <v>9.9314</v>
      </c>
      <c r="AY823" s="39">
        <v>75.439300000000003</v>
      </c>
    </row>
    <row r="824" spans="1:51" x14ac:dyDescent="0.25">
      <c r="A824" s="43">
        <v>43606</v>
      </c>
      <c r="B824" s="39">
        <v>3926.2233000000001</v>
      </c>
      <c r="C824" s="39">
        <v>56.404600000000002</v>
      </c>
      <c r="D824" s="39">
        <v>34.854799999999997</v>
      </c>
      <c r="E824" s="39">
        <v>353.63029999999998</v>
      </c>
      <c r="F824" s="39">
        <v>264.37439999999998</v>
      </c>
      <c r="G824" s="39">
        <v>81.359300000000005</v>
      </c>
      <c r="H824" s="39">
        <v>86.265500000000003</v>
      </c>
      <c r="I824" s="39">
        <v>39.610999999999997</v>
      </c>
      <c r="J824" s="39">
        <v>57.7819</v>
      </c>
      <c r="K824" s="39">
        <v>30.8842</v>
      </c>
      <c r="L824" s="39">
        <v>523.97569999999996</v>
      </c>
      <c r="M824" s="39">
        <v>29.1357</v>
      </c>
      <c r="N824" s="39">
        <v>45.769199999999998</v>
      </c>
      <c r="O824" s="39">
        <v>103.5046</v>
      </c>
      <c r="P824" s="39">
        <v>49.224400000000003</v>
      </c>
      <c r="Q824" s="39">
        <v>20.875299999999999</v>
      </c>
      <c r="R824" s="39">
        <v>97.857399999999998</v>
      </c>
      <c r="S824" s="39">
        <v>41.817500000000003</v>
      </c>
      <c r="T824" s="39">
        <v>28.635400000000001</v>
      </c>
      <c r="U824" s="39">
        <v>22.961300000000001</v>
      </c>
      <c r="V824" s="39">
        <v>48.714700000000001</v>
      </c>
      <c r="W824" s="39">
        <v>58.286900000000003</v>
      </c>
      <c r="X824" s="39">
        <v>119.33110000000001</v>
      </c>
      <c r="Y824" s="39">
        <v>49.594000000000001</v>
      </c>
      <c r="Z824" s="39">
        <v>24.129200000000001</v>
      </c>
      <c r="AA824" s="39">
        <v>53.395699999999998</v>
      </c>
      <c r="AB824" s="39">
        <v>133.90899999999999</v>
      </c>
      <c r="AC824" s="39">
        <v>68.622500000000002</v>
      </c>
      <c r="AD824" s="39">
        <v>18.2898</v>
      </c>
      <c r="AE824" s="39">
        <v>49.832099999999997</v>
      </c>
      <c r="AF824" s="39">
        <v>85.007999999999996</v>
      </c>
      <c r="AG824" s="39">
        <v>18.1126</v>
      </c>
      <c r="AH824" s="39">
        <v>149.38570000000001</v>
      </c>
      <c r="AI824" s="39">
        <v>15.353400000000001</v>
      </c>
      <c r="AJ824" s="39">
        <v>7.1868999999999996</v>
      </c>
      <c r="AK824" s="39">
        <v>6.3913000000000002</v>
      </c>
      <c r="AL824" s="39">
        <v>15.837</v>
      </c>
      <c r="AM824" s="39">
        <v>249.7611</v>
      </c>
      <c r="AN824" s="39">
        <v>540.77340000000004</v>
      </c>
      <c r="AO824" s="39">
        <v>219.62119999999999</v>
      </c>
      <c r="AP824" s="39">
        <v>126.4374</v>
      </c>
      <c r="AQ824" s="39">
        <v>231.2646</v>
      </c>
      <c r="AR824" s="39">
        <v>29.319199999999999</v>
      </c>
      <c r="AS824" s="39">
        <v>64.227199999999996</v>
      </c>
      <c r="AT824" s="39">
        <v>19.783999999999999</v>
      </c>
      <c r="AU824" s="39">
        <v>63.862099999999998</v>
      </c>
      <c r="AV824" s="39">
        <v>49.585299999999997</v>
      </c>
      <c r="AW824" s="39">
        <v>47.361400000000003</v>
      </c>
      <c r="AX824" s="39">
        <v>10.015499999999999</v>
      </c>
      <c r="AY824" s="39">
        <v>76.116600000000005</v>
      </c>
    </row>
    <row r="825" spans="1:51" x14ac:dyDescent="0.25">
      <c r="A825" s="43">
        <v>43607</v>
      </c>
      <c r="B825" s="39">
        <v>3903.3964000000001</v>
      </c>
      <c r="C825" s="39">
        <v>55.626600000000003</v>
      </c>
      <c r="D825" s="39">
        <v>34.333799999999997</v>
      </c>
      <c r="E825" s="39">
        <v>357.0437</v>
      </c>
      <c r="F825" s="39">
        <v>263.00110000000001</v>
      </c>
      <c r="G825" s="39">
        <v>81.204599999999999</v>
      </c>
      <c r="H825" s="39">
        <v>86.220500000000001</v>
      </c>
      <c r="I825" s="39">
        <v>39.796100000000003</v>
      </c>
      <c r="J825" s="39">
        <v>56.892299999999999</v>
      </c>
      <c r="K825" s="39">
        <v>30.471900000000002</v>
      </c>
      <c r="L825" s="39">
        <v>523.35140000000001</v>
      </c>
      <c r="M825" s="39">
        <v>28.9893</v>
      </c>
      <c r="N825" s="39">
        <v>46.8538</v>
      </c>
      <c r="O825" s="39">
        <v>104.50539999999999</v>
      </c>
      <c r="P825" s="39">
        <v>48.457999999999998</v>
      </c>
      <c r="Q825" s="39">
        <v>19.749600000000001</v>
      </c>
      <c r="R825" s="39">
        <v>97.045299999999997</v>
      </c>
      <c r="S825" s="39">
        <v>40.9833</v>
      </c>
      <c r="T825" s="39">
        <v>27.9754</v>
      </c>
      <c r="U825" s="39">
        <v>22.267399999999999</v>
      </c>
      <c r="V825" s="39">
        <v>45.873699999999999</v>
      </c>
      <c r="W825" s="39">
        <v>56.706000000000003</v>
      </c>
      <c r="X825" s="39">
        <v>123.4113</v>
      </c>
      <c r="Y825" s="39">
        <v>48.677700000000002</v>
      </c>
      <c r="Z825" s="39">
        <v>23.737500000000001</v>
      </c>
      <c r="AA825" s="39">
        <v>55.553100000000001</v>
      </c>
      <c r="AB825" s="39">
        <v>134.49379999999999</v>
      </c>
      <c r="AC825" s="39">
        <v>68.312600000000003</v>
      </c>
      <c r="AD825" s="39">
        <v>18.553799999999999</v>
      </c>
      <c r="AE825" s="39">
        <v>48.4968</v>
      </c>
      <c r="AF825" s="39">
        <v>83.386399999999995</v>
      </c>
      <c r="AG825" s="39">
        <v>18.1858</v>
      </c>
      <c r="AH825" s="39">
        <v>149.14160000000001</v>
      </c>
      <c r="AI825" s="39">
        <v>15.126300000000001</v>
      </c>
      <c r="AJ825" s="39">
        <v>7.1558000000000002</v>
      </c>
      <c r="AK825" s="39">
        <v>6.3235000000000001</v>
      </c>
      <c r="AL825" s="39">
        <v>15.750299999999999</v>
      </c>
      <c r="AM825" s="39">
        <v>250.5478</v>
      </c>
      <c r="AN825" s="39">
        <v>532.51739999999995</v>
      </c>
      <c r="AO825" s="39">
        <v>215.48570000000001</v>
      </c>
      <c r="AP825" s="39">
        <v>125.1354</v>
      </c>
      <c r="AQ825" s="39">
        <v>230.7705</v>
      </c>
      <c r="AR825" s="39">
        <v>29.182700000000001</v>
      </c>
      <c r="AS825" s="39">
        <v>63.519500000000001</v>
      </c>
      <c r="AT825" s="39">
        <v>19.6099</v>
      </c>
      <c r="AU825" s="39">
        <v>62.129399999999997</v>
      </c>
      <c r="AV825" s="39">
        <v>49.171300000000002</v>
      </c>
      <c r="AW825" s="39">
        <v>47.361400000000003</v>
      </c>
      <c r="AX825" s="39">
        <v>9.9524000000000008</v>
      </c>
      <c r="AY825" s="39">
        <v>76.624600000000001</v>
      </c>
    </row>
    <row r="826" spans="1:51" x14ac:dyDescent="0.25">
      <c r="A826" s="43">
        <v>43608</v>
      </c>
      <c r="B826" s="39">
        <v>3812.0889000000002</v>
      </c>
      <c r="C826" s="39">
        <v>55.004199999999997</v>
      </c>
      <c r="D826" s="39">
        <v>33.396000000000001</v>
      </c>
      <c r="E826" s="39">
        <v>352.26490000000001</v>
      </c>
      <c r="F826" s="39">
        <v>257.85090000000002</v>
      </c>
      <c r="G826" s="39">
        <v>78.914500000000004</v>
      </c>
      <c r="H826" s="39">
        <v>84.643000000000001</v>
      </c>
      <c r="I826" s="39">
        <v>38.438800000000001</v>
      </c>
      <c r="J826" s="39">
        <v>57.134900000000002</v>
      </c>
      <c r="K826" s="39">
        <v>30.059699999999999</v>
      </c>
      <c r="L826" s="39">
        <v>512.94680000000005</v>
      </c>
      <c r="M826" s="39">
        <v>28.9161</v>
      </c>
      <c r="N826" s="39">
        <v>46.365699999999997</v>
      </c>
      <c r="O826" s="39">
        <v>103.3617</v>
      </c>
      <c r="P826" s="39">
        <v>46.263300000000001</v>
      </c>
      <c r="Q826" s="39">
        <v>18.604099999999999</v>
      </c>
      <c r="R826" s="39">
        <v>95.319599999999994</v>
      </c>
      <c r="S826" s="39">
        <v>41.191800000000001</v>
      </c>
      <c r="T826" s="39">
        <v>27.924600000000002</v>
      </c>
      <c r="U826" s="39">
        <v>21.005800000000001</v>
      </c>
      <c r="V826" s="39">
        <v>45.121600000000001</v>
      </c>
      <c r="W826" s="39">
        <v>55.8812</v>
      </c>
      <c r="X826" s="39">
        <v>123.28579999999999</v>
      </c>
      <c r="Y826" s="39">
        <v>47.952300000000001</v>
      </c>
      <c r="Z826" s="39">
        <v>23.424199999999999</v>
      </c>
      <c r="AA826" s="39">
        <v>55.405999999999999</v>
      </c>
      <c r="AB826" s="39">
        <v>133.4914</v>
      </c>
      <c r="AC826" s="39">
        <v>67.25</v>
      </c>
      <c r="AD826" s="39">
        <v>18.365200000000002</v>
      </c>
      <c r="AE826" s="39">
        <v>46.249400000000001</v>
      </c>
      <c r="AF826" s="39">
        <v>81.081900000000005</v>
      </c>
      <c r="AG826" s="39">
        <v>17.697600000000001</v>
      </c>
      <c r="AH826" s="39">
        <v>148.4093</v>
      </c>
      <c r="AI826" s="39">
        <v>15.035500000000001</v>
      </c>
      <c r="AJ826" s="39">
        <v>7.0625</v>
      </c>
      <c r="AK826" s="39">
        <v>6.2557</v>
      </c>
      <c r="AL826" s="39">
        <v>15.779199999999999</v>
      </c>
      <c r="AM826" s="39">
        <v>247.2045</v>
      </c>
      <c r="AN826" s="39">
        <v>529.21489999999994</v>
      </c>
      <c r="AO826" s="39">
        <v>205.36689999999999</v>
      </c>
      <c r="AP826" s="39">
        <v>124.84610000000001</v>
      </c>
      <c r="AQ826" s="39">
        <v>227.0643</v>
      </c>
      <c r="AR826" s="39">
        <v>29.319199999999999</v>
      </c>
      <c r="AS826" s="39">
        <v>61.750100000000003</v>
      </c>
      <c r="AT826" s="39">
        <v>19.4359</v>
      </c>
      <c r="AU826" s="39">
        <v>62.542000000000002</v>
      </c>
      <c r="AV826" s="39">
        <v>49.4818</v>
      </c>
      <c r="AW826" s="39">
        <v>47.524500000000003</v>
      </c>
      <c r="AX826" s="39">
        <v>9.9314</v>
      </c>
      <c r="AY826" s="39">
        <v>75.947299999999998</v>
      </c>
    </row>
    <row r="827" spans="1:51" x14ac:dyDescent="0.25">
      <c r="A827" s="43">
        <v>43609</v>
      </c>
      <c r="B827" s="39">
        <v>3826.3557000000001</v>
      </c>
      <c r="C827" s="39">
        <v>55.082000000000001</v>
      </c>
      <c r="D827" s="39">
        <v>33.917000000000002</v>
      </c>
      <c r="E827" s="39">
        <v>364.5532</v>
      </c>
      <c r="F827" s="39">
        <v>260.2543</v>
      </c>
      <c r="G827" s="39">
        <v>78.821700000000007</v>
      </c>
      <c r="H827" s="39">
        <v>86.175399999999996</v>
      </c>
      <c r="I827" s="39">
        <v>39.857799999999997</v>
      </c>
      <c r="J827" s="39">
        <v>56.649700000000003</v>
      </c>
      <c r="K827" s="39">
        <v>30.128399999999999</v>
      </c>
      <c r="L827" s="39">
        <v>516.27629999999999</v>
      </c>
      <c r="M827" s="39">
        <v>28.9161</v>
      </c>
      <c r="N827" s="39">
        <v>45.389600000000002</v>
      </c>
      <c r="O827" s="39">
        <v>103.0758</v>
      </c>
      <c r="P827" s="39">
        <v>48.074800000000003</v>
      </c>
      <c r="Q827" s="39">
        <v>18.505299999999998</v>
      </c>
      <c r="R827" s="39">
        <v>95.7256</v>
      </c>
      <c r="S827" s="39">
        <v>40.253300000000003</v>
      </c>
      <c r="T827" s="39">
        <v>27.8992</v>
      </c>
      <c r="U827" s="39">
        <v>20.459099999999999</v>
      </c>
      <c r="V827" s="39">
        <v>45.622999999999998</v>
      </c>
      <c r="W827" s="39">
        <v>56.156100000000002</v>
      </c>
      <c r="X827" s="39">
        <v>122.1559</v>
      </c>
      <c r="Y827" s="39">
        <v>48.372300000000003</v>
      </c>
      <c r="Z827" s="39">
        <v>23.502500000000001</v>
      </c>
      <c r="AA827" s="39">
        <v>55.504100000000001</v>
      </c>
      <c r="AB827" s="39">
        <v>132.40539999999999</v>
      </c>
      <c r="AC827" s="39">
        <v>66.320300000000003</v>
      </c>
      <c r="AD827" s="39">
        <v>17.950399999999998</v>
      </c>
      <c r="AE827" s="39">
        <v>41.627200000000002</v>
      </c>
      <c r="AF827" s="39">
        <v>80.911199999999994</v>
      </c>
      <c r="AG827" s="39">
        <v>18.063800000000001</v>
      </c>
      <c r="AH827" s="39">
        <v>148.89750000000001</v>
      </c>
      <c r="AI827" s="39">
        <v>15.126300000000001</v>
      </c>
      <c r="AJ827" s="39">
        <v>7.0312999999999999</v>
      </c>
      <c r="AK827" s="39">
        <v>6.2896000000000001</v>
      </c>
      <c r="AL827" s="39">
        <v>15.5769</v>
      </c>
      <c r="AM827" s="39">
        <v>247.2045</v>
      </c>
      <c r="AN827" s="39">
        <v>528.8021</v>
      </c>
      <c r="AO827" s="39">
        <v>206.51079999999999</v>
      </c>
      <c r="AP827" s="39">
        <v>124.12269999999999</v>
      </c>
      <c r="AQ827" s="39">
        <v>228.2997</v>
      </c>
      <c r="AR827" s="39">
        <v>28.991599999999998</v>
      </c>
      <c r="AS827" s="39">
        <v>62.457900000000002</v>
      </c>
      <c r="AT827" s="39">
        <v>19.4359</v>
      </c>
      <c r="AU827" s="39">
        <v>63.779600000000002</v>
      </c>
      <c r="AV827" s="39">
        <v>49.585299999999997</v>
      </c>
      <c r="AW827" s="39">
        <v>47.279899999999998</v>
      </c>
      <c r="AX827" s="39">
        <v>9.8893000000000004</v>
      </c>
      <c r="AY827" s="39">
        <v>76.286000000000001</v>
      </c>
    </row>
    <row r="828" spans="1:51" x14ac:dyDescent="0.25">
      <c r="A828" s="43">
        <v>43612</v>
      </c>
      <c r="B828" s="39">
        <v>3852.0358999999999</v>
      </c>
      <c r="C828" s="39">
        <v>56.715800000000002</v>
      </c>
      <c r="D828" s="39">
        <v>34.698500000000003</v>
      </c>
      <c r="E828" s="39">
        <v>367.96660000000003</v>
      </c>
      <c r="F828" s="39">
        <v>261.28440000000001</v>
      </c>
      <c r="G828" s="39">
        <v>79.750100000000003</v>
      </c>
      <c r="H828" s="39">
        <v>87.752899999999997</v>
      </c>
      <c r="I828" s="39">
        <v>40.228000000000002</v>
      </c>
      <c r="J828" s="39">
        <v>57.741399999999999</v>
      </c>
      <c r="K828" s="39">
        <v>31.2621</v>
      </c>
      <c r="L828" s="39">
        <v>525.43230000000005</v>
      </c>
      <c r="M828" s="39">
        <v>29.2821</v>
      </c>
      <c r="N828" s="39">
        <v>46.0946</v>
      </c>
      <c r="O828" s="39">
        <v>105.36320000000001</v>
      </c>
      <c r="P828" s="39">
        <v>47.796100000000003</v>
      </c>
      <c r="Q828" s="39">
        <v>18.6633</v>
      </c>
      <c r="R828" s="39">
        <v>96.943799999999996</v>
      </c>
      <c r="S828" s="39">
        <v>40.878999999999998</v>
      </c>
      <c r="T828" s="39">
        <v>28.4831</v>
      </c>
      <c r="U828" s="39">
        <v>20.942699999999999</v>
      </c>
      <c r="V828" s="39">
        <v>47.184199999999997</v>
      </c>
      <c r="W828" s="39">
        <v>55.423999999999999</v>
      </c>
      <c r="X828" s="39">
        <v>123.7252</v>
      </c>
      <c r="Y828" s="39">
        <v>48.410499999999999</v>
      </c>
      <c r="Z828" s="39">
        <v>23.894200000000001</v>
      </c>
      <c r="AA828" s="39">
        <v>54.915700000000001</v>
      </c>
      <c r="AB828" s="39">
        <v>133.99260000000001</v>
      </c>
      <c r="AC828" s="39">
        <v>68.1798</v>
      </c>
      <c r="AD828" s="39">
        <v>18.366</v>
      </c>
      <c r="AE828" s="39">
        <v>41.764800000000001</v>
      </c>
      <c r="AF828" s="39">
        <v>83.471699999999998</v>
      </c>
      <c r="AG828" s="39">
        <v>18.3567</v>
      </c>
      <c r="AH828" s="39">
        <v>149.87389999999999</v>
      </c>
      <c r="AI828" s="39">
        <v>15.3307</v>
      </c>
      <c r="AJ828" s="39">
        <v>7.1246999999999998</v>
      </c>
      <c r="AK828" s="39">
        <v>6.4252000000000002</v>
      </c>
      <c r="AL828" s="39">
        <v>15.692500000000001</v>
      </c>
      <c r="AM828" s="39">
        <v>249.36779999999999</v>
      </c>
      <c r="AN828" s="39">
        <v>530.86609999999996</v>
      </c>
      <c r="AO828" s="39">
        <v>208.7105</v>
      </c>
      <c r="AP828" s="39">
        <v>125.4247</v>
      </c>
      <c r="AQ828" s="39">
        <v>230.27629999999999</v>
      </c>
      <c r="AR828" s="39">
        <v>29.373799999999999</v>
      </c>
      <c r="AS828" s="39">
        <v>65.465800000000002</v>
      </c>
      <c r="AT828" s="39">
        <v>19.725999999999999</v>
      </c>
      <c r="AU828" s="39">
        <v>65.759799999999998</v>
      </c>
      <c r="AV828" s="39">
        <v>50.31</v>
      </c>
      <c r="AW828" s="39">
        <v>47.768999999999998</v>
      </c>
      <c r="AX828" s="39">
        <v>10.057600000000001</v>
      </c>
      <c r="AY828" s="39">
        <v>76.709299999999999</v>
      </c>
    </row>
    <row r="829" spans="1:51" x14ac:dyDescent="0.25">
      <c r="A829" s="43">
        <v>43613</v>
      </c>
      <c r="B829" s="39">
        <v>3940.4901</v>
      </c>
      <c r="C829" s="39">
        <v>56.793599999999998</v>
      </c>
      <c r="D829" s="39">
        <v>34.333799999999997</v>
      </c>
      <c r="E829" s="39">
        <v>365.23590000000002</v>
      </c>
      <c r="F829" s="39">
        <v>260.59769999999997</v>
      </c>
      <c r="G829" s="39">
        <v>85.537099999999995</v>
      </c>
      <c r="H829" s="39">
        <v>87.752899999999997</v>
      </c>
      <c r="I829" s="39">
        <v>40.228000000000002</v>
      </c>
      <c r="J829" s="39">
        <v>57.296599999999998</v>
      </c>
      <c r="K829" s="39">
        <v>31.1934</v>
      </c>
      <c r="L829" s="39">
        <v>534.38030000000003</v>
      </c>
      <c r="M829" s="39">
        <v>29.1357</v>
      </c>
      <c r="N829" s="39">
        <v>46.8538</v>
      </c>
      <c r="O829" s="39">
        <v>105.36320000000001</v>
      </c>
      <c r="P829" s="39">
        <v>49.119900000000001</v>
      </c>
      <c r="Q829" s="39">
        <v>18.564599999999999</v>
      </c>
      <c r="R829" s="39">
        <v>97.552800000000005</v>
      </c>
      <c r="S829" s="39">
        <v>40.774700000000003</v>
      </c>
      <c r="T829" s="39">
        <v>28.4831</v>
      </c>
      <c r="U829" s="39">
        <v>22.183299999999999</v>
      </c>
      <c r="V829" s="39">
        <v>47.444400000000002</v>
      </c>
      <c r="W829" s="39">
        <v>55.497199999999999</v>
      </c>
      <c r="X829" s="39">
        <v>121.7792</v>
      </c>
      <c r="Y829" s="39">
        <v>48.524999999999999</v>
      </c>
      <c r="Z829" s="39">
        <v>23.659199999999998</v>
      </c>
      <c r="AA829" s="39">
        <v>55.472499999999997</v>
      </c>
      <c r="AB829" s="39">
        <v>134.995</v>
      </c>
      <c r="AC829" s="39">
        <v>68.002700000000004</v>
      </c>
      <c r="AD829" s="39">
        <v>17.871200000000002</v>
      </c>
      <c r="AE829" s="39">
        <v>40.719299999999997</v>
      </c>
      <c r="AF829" s="39">
        <v>83.727800000000002</v>
      </c>
      <c r="AG829" s="39">
        <v>18.3079</v>
      </c>
      <c r="AH829" s="39">
        <v>150.8503</v>
      </c>
      <c r="AI829" s="39">
        <v>15.8985</v>
      </c>
      <c r="AJ829" s="39">
        <v>7.3425000000000002</v>
      </c>
      <c r="AK829" s="39">
        <v>6.51</v>
      </c>
      <c r="AL829" s="39">
        <v>15.721399999999999</v>
      </c>
      <c r="AM829" s="39">
        <v>253.46250000000001</v>
      </c>
      <c r="AN829" s="39">
        <v>531.69179999999994</v>
      </c>
      <c r="AO829" s="39">
        <v>218.03739999999999</v>
      </c>
      <c r="AP829" s="39">
        <v>126.4374</v>
      </c>
      <c r="AQ829" s="39">
        <v>232.00579999999999</v>
      </c>
      <c r="AR829" s="39">
        <v>29.783300000000001</v>
      </c>
      <c r="AS829" s="39">
        <v>64.757999999999996</v>
      </c>
      <c r="AT829" s="39">
        <v>19.6099</v>
      </c>
      <c r="AU829" s="39">
        <v>65.182299999999998</v>
      </c>
      <c r="AV829" s="39">
        <v>50.102899999999998</v>
      </c>
      <c r="AW829" s="39">
        <v>47.442900000000002</v>
      </c>
      <c r="AX829" s="39">
        <v>10.0366</v>
      </c>
      <c r="AY829" s="39">
        <v>76.709299999999999</v>
      </c>
    </row>
    <row r="830" spans="1:51" x14ac:dyDescent="0.25">
      <c r="A830" s="43">
        <v>43614</v>
      </c>
      <c r="B830" s="39">
        <v>3874.8627999999999</v>
      </c>
      <c r="C830" s="39">
        <v>56.715800000000002</v>
      </c>
      <c r="D830" s="39">
        <v>34.125399999999999</v>
      </c>
      <c r="E830" s="39">
        <v>359.77440000000001</v>
      </c>
      <c r="F830" s="39">
        <v>258.5376</v>
      </c>
      <c r="G830" s="39">
        <v>85.537099999999995</v>
      </c>
      <c r="H830" s="39">
        <v>89.1952</v>
      </c>
      <c r="I830" s="39">
        <v>38.870600000000003</v>
      </c>
      <c r="J830" s="39">
        <v>55.903199999999998</v>
      </c>
      <c r="K830" s="39">
        <v>31.124700000000001</v>
      </c>
      <c r="L830" s="39">
        <v>525.43230000000005</v>
      </c>
      <c r="M830" s="39">
        <v>29.1357</v>
      </c>
      <c r="N830" s="39">
        <v>45.877699999999997</v>
      </c>
      <c r="O830" s="39">
        <v>103.8623</v>
      </c>
      <c r="P830" s="39">
        <v>48.910899999999998</v>
      </c>
      <c r="Q830" s="39">
        <v>18.426300000000001</v>
      </c>
      <c r="R830" s="39">
        <v>96.537700000000001</v>
      </c>
      <c r="S830" s="39">
        <v>40.670400000000001</v>
      </c>
      <c r="T830" s="39">
        <v>28.508500000000002</v>
      </c>
      <c r="U830" s="39">
        <v>21.552499999999998</v>
      </c>
      <c r="V830" s="39">
        <v>49.265900000000002</v>
      </c>
      <c r="W830" s="39">
        <v>54.838200000000001</v>
      </c>
      <c r="X830" s="39">
        <v>124.9806</v>
      </c>
      <c r="Y830" s="39">
        <v>48.945</v>
      </c>
      <c r="Z830" s="39">
        <v>23.659199999999998</v>
      </c>
      <c r="AA830" s="39">
        <v>54.966299999999997</v>
      </c>
      <c r="AB830" s="39">
        <v>136.33160000000001</v>
      </c>
      <c r="AC830" s="39">
        <v>68.1798</v>
      </c>
      <c r="AD830" s="39">
        <v>17.633700000000001</v>
      </c>
      <c r="AE830" s="39">
        <v>40.444200000000002</v>
      </c>
      <c r="AF830" s="39">
        <v>83.898499999999999</v>
      </c>
      <c r="AG830" s="39">
        <v>18.2102</v>
      </c>
      <c r="AH830" s="39">
        <v>149.62979999999999</v>
      </c>
      <c r="AI830" s="39">
        <v>15.7623</v>
      </c>
      <c r="AJ830" s="39">
        <v>7.218</v>
      </c>
      <c r="AK830" s="39">
        <v>6.4760999999999997</v>
      </c>
      <c r="AL830" s="39">
        <v>15.6347</v>
      </c>
      <c r="AM830" s="39">
        <v>250.39150000000001</v>
      </c>
      <c r="AN830" s="39">
        <v>522.61009999999999</v>
      </c>
      <c r="AO830" s="39">
        <v>213.7259</v>
      </c>
      <c r="AP830" s="39">
        <v>126.87139999999999</v>
      </c>
      <c r="AQ830" s="39">
        <v>231.51169999999999</v>
      </c>
      <c r="AR830" s="39">
        <v>29.4284</v>
      </c>
      <c r="AS830" s="39">
        <v>64.935000000000002</v>
      </c>
      <c r="AT830" s="39">
        <v>19.667899999999999</v>
      </c>
      <c r="AU830" s="39">
        <v>64.439700000000002</v>
      </c>
      <c r="AV830" s="39">
        <v>50.31</v>
      </c>
      <c r="AW830" s="39">
        <v>47.279899999999998</v>
      </c>
      <c r="AX830" s="39">
        <v>10.0366</v>
      </c>
      <c r="AY830" s="39">
        <v>76.370599999999996</v>
      </c>
    </row>
    <row r="831" spans="1:51" x14ac:dyDescent="0.25">
      <c r="A831" s="43">
        <v>43615</v>
      </c>
      <c r="B831" s="39">
        <v>3840.6224999999999</v>
      </c>
      <c r="C831" s="39">
        <v>56.715800000000002</v>
      </c>
      <c r="D831" s="39">
        <v>33.969099999999997</v>
      </c>
      <c r="E831" s="39">
        <v>359.77440000000001</v>
      </c>
      <c r="F831" s="39">
        <v>251.67070000000001</v>
      </c>
      <c r="G831" s="39">
        <v>85.506200000000007</v>
      </c>
      <c r="H831" s="39">
        <v>89.510599999999997</v>
      </c>
      <c r="I831" s="39">
        <v>39.179099999999998</v>
      </c>
      <c r="J831" s="39">
        <v>52.949199999999998</v>
      </c>
      <c r="K831" s="39">
        <v>31.090299999999999</v>
      </c>
      <c r="L831" s="39">
        <v>523.55949999999996</v>
      </c>
      <c r="M831" s="39">
        <v>29.361000000000001</v>
      </c>
      <c r="N831" s="39">
        <v>45.931899999999999</v>
      </c>
      <c r="O831" s="39">
        <v>105.9635</v>
      </c>
      <c r="P831" s="39">
        <v>47.656799999999997</v>
      </c>
      <c r="Q831" s="39">
        <v>17.7746</v>
      </c>
      <c r="R831" s="39">
        <v>95.319599999999994</v>
      </c>
      <c r="S831" s="39">
        <v>40.253300000000003</v>
      </c>
      <c r="T831" s="39">
        <v>28.28</v>
      </c>
      <c r="U831" s="39">
        <v>22.288399999999999</v>
      </c>
      <c r="V831" s="39">
        <v>47.704599999999999</v>
      </c>
      <c r="W831" s="39">
        <v>53.300699999999999</v>
      </c>
      <c r="X831" s="39">
        <v>126.92659999999999</v>
      </c>
      <c r="Y831" s="39">
        <v>47.875999999999998</v>
      </c>
      <c r="Z831" s="39">
        <v>23.659199999999998</v>
      </c>
      <c r="AA831" s="39">
        <v>54.4602</v>
      </c>
      <c r="AB831" s="39">
        <v>131.98769999999999</v>
      </c>
      <c r="AC831" s="39">
        <v>67.958399999999997</v>
      </c>
      <c r="AD831" s="39">
        <v>17.811900000000001</v>
      </c>
      <c r="AE831" s="39">
        <v>41.076999999999998</v>
      </c>
      <c r="AF831" s="39">
        <v>84.325199999999995</v>
      </c>
      <c r="AG831" s="39">
        <v>18.039400000000001</v>
      </c>
      <c r="AH831" s="39">
        <v>149.62979999999999</v>
      </c>
      <c r="AI831" s="39">
        <v>15.716799999999999</v>
      </c>
      <c r="AJ831" s="39">
        <v>7.2336</v>
      </c>
      <c r="AK831" s="39">
        <v>6.4930000000000003</v>
      </c>
      <c r="AL831" s="39">
        <v>15.8081</v>
      </c>
      <c r="AM831" s="39">
        <v>249.16309999999999</v>
      </c>
      <c r="AN831" s="39">
        <v>518.89480000000003</v>
      </c>
      <c r="AO831" s="39">
        <v>211.61410000000001</v>
      </c>
      <c r="AP831" s="39">
        <v>126.0034</v>
      </c>
      <c r="AQ831" s="39">
        <v>232.74709999999999</v>
      </c>
      <c r="AR831" s="39">
        <v>29.4284</v>
      </c>
      <c r="AS831" s="39">
        <v>63.274700000000003</v>
      </c>
      <c r="AT831" s="39">
        <v>19.6099</v>
      </c>
      <c r="AU831" s="39">
        <v>64.7697</v>
      </c>
      <c r="AV831" s="39">
        <v>50.31</v>
      </c>
      <c r="AW831" s="39">
        <v>47.116900000000001</v>
      </c>
      <c r="AX831" s="39">
        <v>9.9734999999999996</v>
      </c>
      <c r="AY831" s="39">
        <v>77.132599999999996</v>
      </c>
    </row>
    <row r="832" spans="1:51" x14ac:dyDescent="0.25">
      <c r="A832" s="43">
        <v>43616</v>
      </c>
      <c r="B832" s="39">
        <v>3809.2354999999998</v>
      </c>
      <c r="C832" s="39">
        <v>56.560200000000002</v>
      </c>
      <c r="D832" s="39">
        <v>34.0212</v>
      </c>
      <c r="E832" s="39">
        <v>366.60129999999998</v>
      </c>
      <c r="F832" s="39">
        <v>251.67070000000001</v>
      </c>
      <c r="G832" s="39">
        <v>86.341800000000006</v>
      </c>
      <c r="H832" s="39">
        <v>88.609200000000001</v>
      </c>
      <c r="I832" s="39">
        <v>40.104599999999998</v>
      </c>
      <c r="J832" s="39">
        <v>52.670499999999997</v>
      </c>
      <c r="K832" s="39">
        <v>30.8842</v>
      </c>
      <c r="L832" s="39">
        <v>521.68669999999997</v>
      </c>
      <c r="M832" s="39">
        <v>29.1357</v>
      </c>
      <c r="N832" s="39">
        <v>48.263800000000003</v>
      </c>
      <c r="O832" s="39">
        <v>106.714</v>
      </c>
      <c r="P832" s="39">
        <v>47.378100000000003</v>
      </c>
      <c r="Q832" s="39">
        <v>17.596900000000002</v>
      </c>
      <c r="R832" s="39">
        <v>95.522599999999997</v>
      </c>
      <c r="S832" s="39">
        <v>40.878999999999998</v>
      </c>
      <c r="T832" s="39">
        <v>28.356200000000001</v>
      </c>
      <c r="U832" s="39">
        <v>23.55</v>
      </c>
      <c r="V832" s="39">
        <v>46.750599999999999</v>
      </c>
      <c r="W832" s="39">
        <v>54.106099999999998</v>
      </c>
      <c r="X832" s="39">
        <v>125.2317</v>
      </c>
      <c r="Y832" s="39">
        <v>48.2196</v>
      </c>
      <c r="Z832" s="39">
        <v>23.737500000000001</v>
      </c>
      <c r="AA832" s="39">
        <v>54.055300000000003</v>
      </c>
      <c r="AB832" s="39">
        <v>129.06389999999999</v>
      </c>
      <c r="AC832" s="39">
        <v>67.736999999999995</v>
      </c>
      <c r="AD832" s="39">
        <v>17.673300000000001</v>
      </c>
      <c r="AE832" s="39">
        <v>42.452599999999997</v>
      </c>
      <c r="AF832" s="39">
        <v>82.532899999999998</v>
      </c>
      <c r="AG832" s="39">
        <v>18.1614</v>
      </c>
      <c r="AH832" s="39">
        <v>149.14160000000001</v>
      </c>
      <c r="AI832" s="39">
        <v>15.4231</v>
      </c>
      <c r="AJ832" s="39">
        <v>7.2491000000000003</v>
      </c>
      <c r="AK832" s="39">
        <v>6.6456</v>
      </c>
      <c r="AL832" s="39">
        <v>15.692500000000001</v>
      </c>
      <c r="AM832" s="39">
        <v>248.95840000000001</v>
      </c>
      <c r="AN832" s="39">
        <v>516.41800000000001</v>
      </c>
      <c r="AO832" s="39">
        <v>210.73429999999999</v>
      </c>
      <c r="AP832" s="39">
        <v>126.87139999999999</v>
      </c>
      <c r="AQ832" s="39">
        <v>233.98249999999999</v>
      </c>
      <c r="AR832" s="39">
        <v>29.1008</v>
      </c>
      <c r="AS832" s="39">
        <v>64.197100000000006</v>
      </c>
      <c r="AT832" s="39">
        <v>19.4939</v>
      </c>
      <c r="AU832" s="39">
        <v>66.667400000000001</v>
      </c>
      <c r="AV832" s="39">
        <v>49.272599999999997</v>
      </c>
      <c r="AW832" s="39">
        <v>46.627800000000001</v>
      </c>
      <c r="AX832" s="39">
        <v>10.015499999999999</v>
      </c>
      <c r="AY832" s="39">
        <v>76.455299999999994</v>
      </c>
    </row>
    <row r="833" spans="1:51" x14ac:dyDescent="0.25">
      <c r="A833" s="43">
        <v>43619</v>
      </c>
      <c r="B833" s="39">
        <v>3772.1419000000001</v>
      </c>
      <c r="C833" s="39">
        <v>56.793599999999998</v>
      </c>
      <c r="D833" s="39">
        <v>33.864899999999999</v>
      </c>
      <c r="E833" s="39">
        <v>361.82249999999999</v>
      </c>
      <c r="F833" s="39">
        <v>248.58070000000001</v>
      </c>
      <c r="G833" s="39">
        <v>83.030500000000004</v>
      </c>
      <c r="H833" s="39">
        <v>87.392300000000006</v>
      </c>
      <c r="I833" s="39">
        <v>39.4876</v>
      </c>
      <c r="J833" s="39">
        <v>53.2836</v>
      </c>
      <c r="K833" s="39">
        <v>30.781099999999999</v>
      </c>
      <c r="L833" s="39">
        <v>514.81960000000004</v>
      </c>
      <c r="M833" s="39">
        <v>28.8353</v>
      </c>
      <c r="N833" s="39">
        <v>48.697600000000001</v>
      </c>
      <c r="O833" s="39">
        <v>106.41379999999999</v>
      </c>
      <c r="P833" s="39">
        <v>46.576799999999999</v>
      </c>
      <c r="Q833" s="39">
        <v>16.826599999999999</v>
      </c>
      <c r="R833" s="39">
        <v>93.695400000000006</v>
      </c>
      <c r="S833" s="39">
        <v>40.357599999999998</v>
      </c>
      <c r="T833" s="39">
        <v>28.457699999999999</v>
      </c>
      <c r="U833" s="39">
        <v>23.697199999999999</v>
      </c>
      <c r="V833" s="39">
        <v>44.842399999999998</v>
      </c>
      <c r="W833" s="39">
        <v>52.3489</v>
      </c>
      <c r="X833" s="39">
        <v>122.59529999999999</v>
      </c>
      <c r="Y833" s="39">
        <v>47.990499999999997</v>
      </c>
      <c r="Z833" s="39">
        <v>23.502500000000001</v>
      </c>
      <c r="AA833" s="39">
        <v>54.561399999999999</v>
      </c>
      <c r="AB833" s="39">
        <v>128.9804</v>
      </c>
      <c r="AC833" s="39">
        <v>66.763099999999994</v>
      </c>
      <c r="AD833" s="39">
        <v>17.158799999999999</v>
      </c>
      <c r="AE833" s="39">
        <v>41.434600000000003</v>
      </c>
      <c r="AF833" s="39">
        <v>80.569800000000001</v>
      </c>
      <c r="AG833" s="39">
        <v>18.1126</v>
      </c>
      <c r="AH833" s="39">
        <v>150.6062</v>
      </c>
      <c r="AI833" s="39">
        <v>15.6189</v>
      </c>
      <c r="AJ833" s="39">
        <v>7.2647000000000004</v>
      </c>
      <c r="AK833" s="39">
        <v>6.6795</v>
      </c>
      <c r="AL833" s="39">
        <v>15.721399999999999</v>
      </c>
      <c r="AM833" s="39">
        <v>249.36779999999999</v>
      </c>
      <c r="AN833" s="39">
        <v>504.03390000000002</v>
      </c>
      <c r="AO833" s="39">
        <v>214.69380000000001</v>
      </c>
      <c r="AP833" s="39">
        <v>124.84610000000001</v>
      </c>
      <c r="AQ833" s="39">
        <v>234.47659999999999</v>
      </c>
      <c r="AR833" s="39">
        <v>28.1999</v>
      </c>
      <c r="AS833" s="39">
        <v>62.3523</v>
      </c>
      <c r="AT833" s="39">
        <v>19.4939</v>
      </c>
      <c r="AU833" s="39">
        <v>65.347300000000004</v>
      </c>
      <c r="AV833" s="39">
        <v>48.883600000000001</v>
      </c>
      <c r="AW833" s="39">
        <v>45.731099999999998</v>
      </c>
      <c r="AX833" s="39">
        <v>9.9945000000000004</v>
      </c>
      <c r="AY833" s="39">
        <v>75.1006</v>
      </c>
    </row>
    <row r="834" spans="1:51" x14ac:dyDescent="0.25">
      <c r="A834" s="43">
        <v>43620</v>
      </c>
      <c r="B834" s="39">
        <v>3752.1682999999998</v>
      </c>
      <c r="C834" s="39">
        <v>56.404600000000002</v>
      </c>
      <c r="D834" s="39">
        <v>33.1355</v>
      </c>
      <c r="E834" s="39">
        <v>360.45710000000003</v>
      </c>
      <c r="F834" s="39">
        <v>249.61070000000001</v>
      </c>
      <c r="G834" s="39">
        <v>78.264600000000002</v>
      </c>
      <c r="H834" s="39">
        <v>86.761300000000006</v>
      </c>
      <c r="I834" s="39">
        <v>38.623800000000003</v>
      </c>
      <c r="J834" s="39">
        <v>51.109900000000003</v>
      </c>
      <c r="K834" s="39">
        <v>30.643699999999999</v>
      </c>
      <c r="L834" s="39">
        <v>501.0856</v>
      </c>
      <c r="M834" s="39">
        <v>28.760200000000001</v>
      </c>
      <c r="N834" s="39">
        <v>47.504600000000003</v>
      </c>
      <c r="O834" s="39">
        <v>105.2131</v>
      </c>
      <c r="P834" s="39">
        <v>45.531700000000001</v>
      </c>
      <c r="Q834" s="39">
        <v>16.273599999999998</v>
      </c>
      <c r="R834" s="39">
        <v>93.898399999999995</v>
      </c>
      <c r="S834" s="39">
        <v>39.836100000000002</v>
      </c>
      <c r="T834" s="39">
        <v>28.127700000000001</v>
      </c>
      <c r="U834" s="39">
        <v>21.321200000000001</v>
      </c>
      <c r="V834" s="39">
        <v>43.801499999999997</v>
      </c>
      <c r="W834" s="39">
        <v>49.273899999999998</v>
      </c>
      <c r="X834" s="39">
        <v>118.64060000000001</v>
      </c>
      <c r="Y834" s="39">
        <v>47.226999999999997</v>
      </c>
      <c r="Z834" s="39">
        <v>23.345800000000001</v>
      </c>
      <c r="AA834" s="39">
        <v>53.903399999999998</v>
      </c>
      <c r="AB834" s="39">
        <v>127.2261</v>
      </c>
      <c r="AC834" s="39">
        <v>66.453100000000006</v>
      </c>
      <c r="AD834" s="39">
        <v>16.624400000000001</v>
      </c>
      <c r="AE834" s="39">
        <v>40.334099999999999</v>
      </c>
      <c r="AF834" s="39">
        <v>79.033500000000004</v>
      </c>
      <c r="AG834" s="39">
        <v>18.063800000000001</v>
      </c>
      <c r="AH834" s="39">
        <v>150.8503</v>
      </c>
      <c r="AI834" s="39">
        <v>15.545500000000001</v>
      </c>
      <c r="AJ834" s="39">
        <v>7.2491000000000003</v>
      </c>
      <c r="AK834" s="39">
        <v>6.6456</v>
      </c>
      <c r="AL834" s="39">
        <v>15.692500000000001</v>
      </c>
      <c r="AM834" s="39">
        <v>248.75360000000001</v>
      </c>
      <c r="AN834" s="39">
        <v>504.85950000000003</v>
      </c>
      <c r="AO834" s="39">
        <v>217.06950000000001</v>
      </c>
      <c r="AP834" s="39">
        <v>124.4121</v>
      </c>
      <c r="AQ834" s="39">
        <v>230.7705</v>
      </c>
      <c r="AR834" s="39">
        <v>28.636700000000001</v>
      </c>
      <c r="AS834" s="39">
        <v>62.3523</v>
      </c>
      <c r="AT834" s="39">
        <v>19.5519</v>
      </c>
      <c r="AU834" s="39">
        <v>66.0899</v>
      </c>
      <c r="AV834" s="39">
        <v>47.587000000000003</v>
      </c>
      <c r="AW834" s="39">
        <v>45.405000000000001</v>
      </c>
      <c r="AX834" s="39">
        <v>9.9945000000000004</v>
      </c>
      <c r="AY834" s="39">
        <v>75.778000000000006</v>
      </c>
    </row>
    <row r="835" spans="1:51" x14ac:dyDescent="0.25">
      <c r="A835" s="43">
        <v>43621</v>
      </c>
      <c r="B835" s="39">
        <v>3856.3159999999998</v>
      </c>
      <c r="C835" s="39">
        <v>57.027000000000001</v>
      </c>
      <c r="D835" s="39">
        <v>32.822899999999997</v>
      </c>
      <c r="E835" s="39">
        <v>360.45710000000003</v>
      </c>
      <c r="F835" s="39">
        <v>253.04409999999999</v>
      </c>
      <c r="G835" s="39">
        <v>73.344099999999997</v>
      </c>
      <c r="H835" s="39">
        <v>87.527500000000003</v>
      </c>
      <c r="I835" s="39">
        <v>38.994</v>
      </c>
      <c r="J835" s="39">
        <v>50.6083</v>
      </c>
      <c r="K835" s="39">
        <v>30.574999999999999</v>
      </c>
      <c r="L835" s="39">
        <v>500.46129999999999</v>
      </c>
      <c r="M835" s="39">
        <v>28.760200000000001</v>
      </c>
      <c r="N835" s="39">
        <v>49.185600000000001</v>
      </c>
      <c r="O835" s="39">
        <v>104.91289999999999</v>
      </c>
      <c r="P835" s="39">
        <v>46.681399999999996</v>
      </c>
      <c r="Q835" s="39">
        <v>16.4909</v>
      </c>
      <c r="R835" s="39">
        <v>97.146799999999999</v>
      </c>
      <c r="S835" s="39">
        <v>39.940399999999997</v>
      </c>
      <c r="T835" s="39">
        <v>28.000800000000002</v>
      </c>
      <c r="U835" s="39">
        <v>22.898199999999999</v>
      </c>
      <c r="V835" s="39">
        <v>43.281100000000002</v>
      </c>
      <c r="W835" s="39">
        <v>48.761400000000002</v>
      </c>
      <c r="X835" s="39">
        <v>118.7034</v>
      </c>
      <c r="Y835" s="39">
        <v>47.646900000000002</v>
      </c>
      <c r="Z835" s="39">
        <v>23.424199999999999</v>
      </c>
      <c r="AA835" s="39">
        <v>52.536900000000003</v>
      </c>
      <c r="AB835" s="39">
        <v>127.8109</v>
      </c>
      <c r="AC835" s="39">
        <v>65.744799999999998</v>
      </c>
      <c r="AD835" s="39">
        <v>16.723400000000002</v>
      </c>
      <c r="AE835" s="39">
        <v>40.2791</v>
      </c>
      <c r="AF835" s="39">
        <v>78.777500000000003</v>
      </c>
      <c r="AG835" s="39">
        <v>18.088200000000001</v>
      </c>
      <c r="AH835" s="39">
        <v>151.09440000000001</v>
      </c>
      <c r="AI835" s="39">
        <v>15.521000000000001</v>
      </c>
      <c r="AJ835" s="39">
        <v>7.2647000000000004</v>
      </c>
      <c r="AK835" s="39">
        <v>6.6795</v>
      </c>
      <c r="AL835" s="39">
        <v>15.837</v>
      </c>
      <c r="AM835" s="39">
        <v>257.14780000000002</v>
      </c>
      <c r="AN835" s="39">
        <v>508.57470000000001</v>
      </c>
      <c r="AO835" s="39">
        <v>215.74959999999999</v>
      </c>
      <c r="AP835" s="39">
        <v>125.8587</v>
      </c>
      <c r="AQ835" s="39">
        <v>232.59909999999999</v>
      </c>
      <c r="AR835" s="39">
        <v>28.8551</v>
      </c>
      <c r="AS835" s="39">
        <v>62.3523</v>
      </c>
      <c r="AT835" s="39">
        <v>19.4939</v>
      </c>
      <c r="AU835" s="39">
        <v>66.75</v>
      </c>
      <c r="AV835" s="39">
        <v>47.716700000000003</v>
      </c>
      <c r="AW835" s="39">
        <v>45.405000000000001</v>
      </c>
      <c r="AX835" s="39">
        <v>10.015499999999999</v>
      </c>
      <c r="AY835" s="39">
        <v>75.8626</v>
      </c>
    </row>
    <row r="836" spans="1:51" x14ac:dyDescent="0.25">
      <c r="A836" s="43">
        <v>43622</v>
      </c>
      <c r="B836" s="39">
        <v>3869.1561000000002</v>
      </c>
      <c r="C836" s="39">
        <v>56.949199999999998</v>
      </c>
      <c r="D836" s="39">
        <v>31.780899999999999</v>
      </c>
      <c r="E836" s="39">
        <v>356.36099999999999</v>
      </c>
      <c r="F836" s="39">
        <v>253.04409999999999</v>
      </c>
      <c r="G836" s="39">
        <v>72.137200000000007</v>
      </c>
      <c r="H836" s="39">
        <v>85.769800000000004</v>
      </c>
      <c r="I836" s="39">
        <v>38.562199999999997</v>
      </c>
      <c r="J836" s="39">
        <v>49.772300000000001</v>
      </c>
      <c r="K836" s="39">
        <v>30.162800000000001</v>
      </c>
      <c r="L836" s="39">
        <v>501.2937</v>
      </c>
      <c r="M836" s="39">
        <v>28.309699999999999</v>
      </c>
      <c r="N836" s="39">
        <v>48.317999999999998</v>
      </c>
      <c r="O836" s="39">
        <v>102.96169999999999</v>
      </c>
      <c r="P836" s="39">
        <v>45.2879</v>
      </c>
      <c r="Q836" s="39">
        <v>16.392099999999999</v>
      </c>
      <c r="R836" s="39">
        <v>96.740700000000004</v>
      </c>
      <c r="S836" s="39">
        <v>39.418999999999997</v>
      </c>
      <c r="T836" s="39">
        <v>27.7469</v>
      </c>
      <c r="U836" s="39">
        <v>20.606300000000001</v>
      </c>
      <c r="V836" s="39">
        <v>41.8934</v>
      </c>
      <c r="W836" s="39">
        <v>46.418500000000002</v>
      </c>
      <c r="X836" s="39">
        <v>118.31440000000001</v>
      </c>
      <c r="Y836" s="39">
        <v>47.570599999999999</v>
      </c>
      <c r="Z836" s="39">
        <v>22.719100000000001</v>
      </c>
      <c r="AA836" s="39">
        <v>52.233199999999997</v>
      </c>
      <c r="AB836" s="39">
        <v>127.5603</v>
      </c>
      <c r="AC836" s="39">
        <v>64.726500000000001</v>
      </c>
      <c r="AD836" s="39">
        <v>16.2286</v>
      </c>
      <c r="AE836" s="39">
        <v>40.003999999999998</v>
      </c>
      <c r="AF836" s="39">
        <v>76.302400000000006</v>
      </c>
      <c r="AG836" s="39">
        <v>17.892900000000001</v>
      </c>
      <c r="AH836" s="39">
        <v>151.33850000000001</v>
      </c>
      <c r="AI836" s="39">
        <v>15.4231</v>
      </c>
      <c r="AJ836" s="39">
        <v>7.2024999999999997</v>
      </c>
      <c r="AK836" s="39">
        <v>6.6626000000000003</v>
      </c>
      <c r="AL836" s="39">
        <v>15.837</v>
      </c>
      <c r="AM836" s="39">
        <v>256.73829999999998</v>
      </c>
      <c r="AN836" s="39">
        <v>516.41800000000001</v>
      </c>
      <c r="AO836" s="39">
        <v>216.10159999999999</v>
      </c>
      <c r="AP836" s="39">
        <v>126.4374</v>
      </c>
      <c r="AQ836" s="39">
        <v>230.03899999999999</v>
      </c>
      <c r="AR836" s="39">
        <v>28.8551</v>
      </c>
      <c r="AS836" s="39">
        <v>61.2455</v>
      </c>
      <c r="AT836" s="39">
        <v>19.261800000000001</v>
      </c>
      <c r="AU836" s="39">
        <v>66.007400000000004</v>
      </c>
      <c r="AV836" s="39">
        <v>46.938699999999997</v>
      </c>
      <c r="AW836" s="39">
        <v>44.752899999999997</v>
      </c>
      <c r="AX836" s="39">
        <v>9.8893000000000004</v>
      </c>
      <c r="AY836" s="39">
        <v>74.761899999999997</v>
      </c>
    </row>
    <row r="837" spans="1:51" x14ac:dyDescent="0.25">
      <c r="A837" s="43">
        <v>43626</v>
      </c>
      <c r="B837" s="39">
        <v>3967.5970000000002</v>
      </c>
      <c r="C837" s="39">
        <v>57.805</v>
      </c>
      <c r="D837" s="39">
        <v>32.041400000000003</v>
      </c>
      <c r="E837" s="39">
        <v>357.0437</v>
      </c>
      <c r="F837" s="39">
        <v>255.44749999999999</v>
      </c>
      <c r="G837" s="39">
        <v>71.332499999999996</v>
      </c>
      <c r="H837" s="39">
        <v>86.310599999999994</v>
      </c>
      <c r="I837" s="39">
        <v>39.179099999999998</v>
      </c>
      <c r="J837" s="39">
        <v>50.106699999999996</v>
      </c>
      <c r="K837" s="39">
        <v>30.643699999999999</v>
      </c>
      <c r="L837" s="39">
        <v>506.70400000000001</v>
      </c>
      <c r="M837" s="39">
        <v>28.384799999999998</v>
      </c>
      <c r="N837" s="39">
        <v>49.673699999999997</v>
      </c>
      <c r="O837" s="39">
        <v>103.2619</v>
      </c>
      <c r="P837" s="39">
        <v>46.611699999999999</v>
      </c>
      <c r="Q837" s="39">
        <v>16.293399999999998</v>
      </c>
      <c r="R837" s="39">
        <v>98.263400000000004</v>
      </c>
      <c r="S837" s="39">
        <v>39.418999999999997</v>
      </c>
      <c r="T837" s="39">
        <v>27.95</v>
      </c>
      <c r="U837" s="39">
        <v>19.638999999999999</v>
      </c>
      <c r="V837" s="39">
        <v>44.495399999999997</v>
      </c>
      <c r="W837" s="39">
        <v>47.2971</v>
      </c>
      <c r="X837" s="39">
        <v>123.3706</v>
      </c>
      <c r="Y837" s="39">
        <v>48.906799999999997</v>
      </c>
      <c r="Z837" s="39">
        <v>22.640699999999999</v>
      </c>
      <c r="AA837" s="39">
        <v>52.081299999999999</v>
      </c>
      <c r="AB837" s="39">
        <v>127.39319999999999</v>
      </c>
      <c r="AC837" s="39">
        <v>65.080699999999993</v>
      </c>
      <c r="AD837" s="39">
        <v>16.604600000000001</v>
      </c>
      <c r="AE837" s="39">
        <v>39.701300000000003</v>
      </c>
      <c r="AF837" s="39">
        <v>77.497200000000007</v>
      </c>
      <c r="AG837" s="39">
        <v>17.892900000000001</v>
      </c>
      <c r="AH837" s="39">
        <v>152.07069999999999</v>
      </c>
      <c r="AI837" s="39">
        <v>15.545500000000001</v>
      </c>
      <c r="AJ837" s="39">
        <v>7.2336</v>
      </c>
      <c r="AK837" s="39">
        <v>6.5438999999999998</v>
      </c>
      <c r="AL837" s="39">
        <v>16.010400000000001</v>
      </c>
      <c r="AM837" s="39">
        <v>261.85669999999999</v>
      </c>
      <c r="AN837" s="39">
        <v>526.73810000000003</v>
      </c>
      <c r="AO837" s="39">
        <v>213.6379</v>
      </c>
      <c r="AP837" s="39">
        <v>128.75200000000001</v>
      </c>
      <c r="AQ837" s="39">
        <v>228.5761</v>
      </c>
      <c r="AR837" s="39">
        <v>29.291899999999998</v>
      </c>
      <c r="AS837" s="39">
        <v>61.983400000000003</v>
      </c>
      <c r="AT837" s="39">
        <v>19.203800000000001</v>
      </c>
      <c r="AU837" s="39">
        <v>66.667400000000001</v>
      </c>
      <c r="AV837" s="39">
        <v>47.3277</v>
      </c>
      <c r="AW837" s="39">
        <v>45.241999999999997</v>
      </c>
      <c r="AX837" s="39">
        <v>9.8682999999999996</v>
      </c>
      <c r="AY837" s="39">
        <v>74.761899999999997</v>
      </c>
    </row>
    <row r="838" spans="1:51" x14ac:dyDescent="0.25">
      <c r="A838" s="43">
        <v>43627</v>
      </c>
      <c r="B838" s="39">
        <v>4041.7844</v>
      </c>
      <c r="C838" s="39">
        <v>59.75</v>
      </c>
      <c r="D838" s="39">
        <v>33.291800000000002</v>
      </c>
      <c r="E838" s="39">
        <v>371.38010000000003</v>
      </c>
      <c r="F838" s="39">
        <v>263.00110000000001</v>
      </c>
      <c r="G838" s="39">
        <v>73.344099999999997</v>
      </c>
      <c r="H838" s="39">
        <v>89.1952</v>
      </c>
      <c r="I838" s="39">
        <v>40.536499999999997</v>
      </c>
      <c r="J838" s="39">
        <v>55.122900000000001</v>
      </c>
      <c r="K838" s="39">
        <v>31.3995</v>
      </c>
      <c r="L838" s="39">
        <v>516.6925</v>
      </c>
      <c r="M838" s="39">
        <v>29.1357</v>
      </c>
      <c r="N838" s="39">
        <v>50.487099999999998</v>
      </c>
      <c r="O838" s="39">
        <v>105.36320000000001</v>
      </c>
      <c r="P838" s="39">
        <v>48.423200000000001</v>
      </c>
      <c r="Q838" s="39">
        <v>17.3796</v>
      </c>
      <c r="R838" s="39">
        <v>100.3952</v>
      </c>
      <c r="S838" s="39">
        <v>40.357599999999998</v>
      </c>
      <c r="T838" s="39">
        <v>29.3462</v>
      </c>
      <c r="U838" s="39">
        <v>20.248799999999999</v>
      </c>
      <c r="V838" s="39">
        <v>45.709699999999998</v>
      </c>
      <c r="W838" s="39">
        <v>49.64</v>
      </c>
      <c r="X838" s="39">
        <v>128.27119999999999</v>
      </c>
      <c r="Y838" s="39">
        <v>50.243099999999998</v>
      </c>
      <c r="Z838" s="39">
        <v>23.267499999999998</v>
      </c>
      <c r="AA838" s="39">
        <v>53.549100000000003</v>
      </c>
      <c r="AB838" s="39">
        <v>130.23339999999999</v>
      </c>
      <c r="AC838" s="39">
        <v>67.072999999999993</v>
      </c>
      <c r="AD838" s="39">
        <v>17.020199999999999</v>
      </c>
      <c r="AE838" s="39">
        <v>40.939399999999999</v>
      </c>
      <c r="AF838" s="39">
        <v>80.057699999999997</v>
      </c>
      <c r="AG838" s="39">
        <v>18.6496</v>
      </c>
      <c r="AH838" s="39">
        <v>153.2912</v>
      </c>
      <c r="AI838" s="39">
        <v>15.8392</v>
      </c>
      <c r="AJ838" s="39">
        <v>7.3735999999999997</v>
      </c>
      <c r="AK838" s="39">
        <v>6.6456</v>
      </c>
      <c r="AL838" s="39">
        <v>16.071000000000002</v>
      </c>
      <c r="AM838" s="39">
        <v>264.72300000000001</v>
      </c>
      <c r="AN838" s="39">
        <v>535.81979999999999</v>
      </c>
      <c r="AO838" s="39">
        <v>216.0136</v>
      </c>
      <c r="AP838" s="39">
        <v>130.922</v>
      </c>
      <c r="AQ838" s="39">
        <v>232.23330000000001</v>
      </c>
      <c r="AR838" s="39">
        <v>29.751799999999999</v>
      </c>
      <c r="AS838" s="39">
        <v>64.012600000000006</v>
      </c>
      <c r="AT838" s="39">
        <v>19.783999999999999</v>
      </c>
      <c r="AU838" s="39">
        <v>68.482699999999994</v>
      </c>
      <c r="AV838" s="39">
        <v>48.883600000000001</v>
      </c>
      <c r="AW838" s="39">
        <v>46.627800000000001</v>
      </c>
      <c r="AX838" s="39">
        <v>10.057600000000001</v>
      </c>
      <c r="AY838" s="39">
        <v>76.286000000000001</v>
      </c>
    </row>
    <row r="839" spans="1:51" x14ac:dyDescent="0.25">
      <c r="A839" s="43">
        <v>43628</v>
      </c>
      <c r="B839" s="39">
        <v>3994.7039</v>
      </c>
      <c r="C839" s="39">
        <v>59.205399999999997</v>
      </c>
      <c r="D839" s="39">
        <v>33.187600000000003</v>
      </c>
      <c r="E839" s="39">
        <v>372.06270000000001</v>
      </c>
      <c r="F839" s="39">
        <v>259.42770000000002</v>
      </c>
      <c r="G839" s="39">
        <v>69.630499999999998</v>
      </c>
      <c r="H839" s="39">
        <v>88.8797</v>
      </c>
      <c r="I839" s="39">
        <v>40.474800000000002</v>
      </c>
      <c r="J839" s="39">
        <v>55.457299999999996</v>
      </c>
      <c r="K839" s="39">
        <v>31.3308</v>
      </c>
      <c r="L839" s="39">
        <v>508.78500000000003</v>
      </c>
      <c r="M839" s="39">
        <v>29.060600000000001</v>
      </c>
      <c r="N839" s="39">
        <v>49.348300000000002</v>
      </c>
      <c r="O839" s="39">
        <v>104.16240000000001</v>
      </c>
      <c r="P839" s="39">
        <v>47.948099999999997</v>
      </c>
      <c r="Q839" s="39">
        <v>17.103100000000001</v>
      </c>
      <c r="R839" s="39">
        <v>98.872500000000002</v>
      </c>
      <c r="S839" s="39">
        <v>40.253300000000003</v>
      </c>
      <c r="T839" s="39">
        <v>28.940100000000001</v>
      </c>
      <c r="U839" s="39">
        <v>20.543199999999999</v>
      </c>
      <c r="V839" s="39">
        <v>45.015799999999999</v>
      </c>
      <c r="W839" s="39">
        <v>48.981000000000002</v>
      </c>
      <c r="X839" s="39">
        <v>126.5599</v>
      </c>
      <c r="Y839" s="39">
        <v>49.632199999999997</v>
      </c>
      <c r="Z839" s="39">
        <v>23.110800000000001</v>
      </c>
      <c r="AA839" s="39">
        <v>52.182600000000001</v>
      </c>
      <c r="AB839" s="39">
        <v>132.73949999999999</v>
      </c>
      <c r="AC839" s="39">
        <v>66.541700000000006</v>
      </c>
      <c r="AD839" s="39">
        <v>16.842099999999999</v>
      </c>
      <c r="AE839" s="39">
        <v>39.948900000000002</v>
      </c>
      <c r="AF839" s="39">
        <v>79.887</v>
      </c>
      <c r="AG839" s="39">
        <v>18.893699999999999</v>
      </c>
      <c r="AH839" s="39">
        <v>153.0471</v>
      </c>
      <c r="AI839" s="39">
        <v>15.667899999999999</v>
      </c>
      <c r="AJ839" s="39">
        <v>7.3425000000000002</v>
      </c>
      <c r="AK839" s="39">
        <v>6.5608000000000004</v>
      </c>
      <c r="AL839" s="39">
        <v>15.9497</v>
      </c>
      <c r="AM839" s="39">
        <v>262.88040000000001</v>
      </c>
      <c r="AN839" s="39">
        <v>522.19730000000004</v>
      </c>
      <c r="AO839" s="39">
        <v>217.68539999999999</v>
      </c>
      <c r="AP839" s="39">
        <v>130.3433</v>
      </c>
      <c r="AQ839" s="39">
        <v>235.1591</v>
      </c>
      <c r="AR839" s="39">
        <v>29.3781</v>
      </c>
      <c r="AS839" s="39">
        <v>63.643599999999999</v>
      </c>
      <c r="AT839" s="39">
        <v>19.667899999999999</v>
      </c>
      <c r="AU839" s="39">
        <v>66.832499999999996</v>
      </c>
      <c r="AV839" s="39">
        <v>48.624299999999998</v>
      </c>
      <c r="AW839" s="39">
        <v>46.790799999999997</v>
      </c>
      <c r="AX839" s="39">
        <v>10.057600000000001</v>
      </c>
      <c r="AY839" s="39">
        <v>75.185299999999998</v>
      </c>
    </row>
    <row r="840" spans="1:51" x14ac:dyDescent="0.25">
      <c r="A840" s="43">
        <v>43629</v>
      </c>
      <c r="B840" s="39">
        <v>3970.4504000000002</v>
      </c>
      <c r="C840" s="39">
        <v>59.205399999999997</v>
      </c>
      <c r="D840" s="39">
        <v>33.604399999999998</v>
      </c>
      <c r="E840" s="39">
        <v>384.35109999999997</v>
      </c>
      <c r="F840" s="39">
        <v>258.71300000000002</v>
      </c>
      <c r="G840" s="39">
        <v>68.640199999999993</v>
      </c>
      <c r="H840" s="39">
        <v>89.059899999999999</v>
      </c>
      <c r="I840" s="39">
        <v>39.796100000000003</v>
      </c>
      <c r="J840" s="39">
        <v>55.290100000000002</v>
      </c>
      <c r="K840" s="39">
        <v>31.227699999999999</v>
      </c>
      <c r="L840" s="39">
        <v>502.12599999999998</v>
      </c>
      <c r="M840" s="39">
        <v>29.1357</v>
      </c>
      <c r="N840" s="39">
        <v>47.667200000000001</v>
      </c>
      <c r="O840" s="39">
        <v>104.3125</v>
      </c>
      <c r="P840" s="39">
        <v>47.9846</v>
      </c>
      <c r="Q840" s="39">
        <v>17.103100000000001</v>
      </c>
      <c r="R840" s="39">
        <v>97.9589</v>
      </c>
      <c r="S840" s="39">
        <v>40.461799999999997</v>
      </c>
      <c r="T840" s="39">
        <v>28.965399999999999</v>
      </c>
      <c r="U840" s="39">
        <v>20.290900000000001</v>
      </c>
      <c r="V840" s="39">
        <v>46.1434</v>
      </c>
      <c r="W840" s="39">
        <v>48.981000000000002</v>
      </c>
      <c r="X840" s="39">
        <v>125.6264</v>
      </c>
      <c r="Y840" s="39">
        <v>49.9758</v>
      </c>
      <c r="Z840" s="39">
        <v>23.1891</v>
      </c>
      <c r="AA840" s="39">
        <v>50.917200000000001</v>
      </c>
      <c r="AB840" s="39">
        <v>134.0761</v>
      </c>
      <c r="AC840" s="39">
        <v>66.320300000000003</v>
      </c>
      <c r="AD840" s="39">
        <v>16.901499999999999</v>
      </c>
      <c r="AE840" s="39">
        <v>40.141500000000001</v>
      </c>
      <c r="AF840" s="39">
        <v>80.228399999999993</v>
      </c>
      <c r="AG840" s="39">
        <v>19.479600000000001</v>
      </c>
      <c r="AH840" s="39">
        <v>153.2912</v>
      </c>
      <c r="AI840" s="39">
        <v>15.6434</v>
      </c>
      <c r="AJ840" s="39">
        <v>7.2801999999999998</v>
      </c>
      <c r="AK840" s="39">
        <v>6.5438999999999998</v>
      </c>
      <c r="AL840" s="39">
        <v>15.9194</v>
      </c>
      <c r="AM840" s="39">
        <v>260.62830000000002</v>
      </c>
      <c r="AN840" s="39">
        <v>523.4357</v>
      </c>
      <c r="AO840" s="39">
        <v>216.27760000000001</v>
      </c>
      <c r="AP840" s="39">
        <v>129.4753</v>
      </c>
      <c r="AQ840" s="39">
        <v>232.59909999999999</v>
      </c>
      <c r="AR840" s="39">
        <v>29.263200000000001</v>
      </c>
      <c r="AS840" s="39">
        <v>63.828099999999999</v>
      </c>
      <c r="AT840" s="39">
        <v>19.667899999999999</v>
      </c>
      <c r="AU840" s="39">
        <v>66.502399999999994</v>
      </c>
      <c r="AV840" s="39">
        <v>49.143000000000001</v>
      </c>
      <c r="AW840" s="39">
        <v>46.872300000000003</v>
      </c>
      <c r="AX840" s="39">
        <v>10.0366</v>
      </c>
      <c r="AY840" s="39">
        <v>74.3386</v>
      </c>
    </row>
    <row r="841" spans="1:51" x14ac:dyDescent="0.25">
      <c r="A841" s="43">
        <v>43630</v>
      </c>
      <c r="B841" s="39">
        <v>3984.7172</v>
      </c>
      <c r="C841" s="39">
        <v>58.349600000000002</v>
      </c>
      <c r="D841" s="39">
        <v>34.281700000000001</v>
      </c>
      <c r="E841" s="39">
        <v>378.88959999999997</v>
      </c>
      <c r="F841" s="39">
        <v>257.99829999999997</v>
      </c>
      <c r="G841" s="39">
        <v>68.083100000000002</v>
      </c>
      <c r="H841" s="39">
        <v>87.347200000000001</v>
      </c>
      <c r="I841" s="39">
        <v>41.756500000000003</v>
      </c>
      <c r="J841" s="39">
        <v>53.5623</v>
      </c>
      <c r="K841" s="39">
        <v>30.8842</v>
      </c>
      <c r="L841" s="39">
        <v>500.8775</v>
      </c>
      <c r="M841" s="39">
        <v>28.685099999999998</v>
      </c>
      <c r="N841" s="39">
        <v>47.775700000000001</v>
      </c>
      <c r="O841" s="39">
        <v>103.8623</v>
      </c>
      <c r="P841" s="39">
        <v>46.084299999999999</v>
      </c>
      <c r="Q841" s="39">
        <v>16.767399999999999</v>
      </c>
      <c r="R841" s="39">
        <v>96.943799999999996</v>
      </c>
      <c r="S841" s="39">
        <v>40.461799999999997</v>
      </c>
      <c r="T841" s="39">
        <v>28.381599999999999</v>
      </c>
      <c r="U841" s="39">
        <v>19.470800000000001</v>
      </c>
      <c r="V841" s="39">
        <v>44.322000000000003</v>
      </c>
      <c r="W841" s="39">
        <v>47.882800000000003</v>
      </c>
      <c r="X841" s="39">
        <v>124.3818</v>
      </c>
      <c r="Y841" s="39">
        <v>48.830500000000001</v>
      </c>
      <c r="Z841" s="39">
        <v>22.7974</v>
      </c>
      <c r="AA841" s="39">
        <v>52.384999999999998</v>
      </c>
      <c r="AB841" s="39">
        <v>132.99010000000001</v>
      </c>
      <c r="AC841" s="39">
        <v>66.497399999999999</v>
      </c>
      <c r="AD841" s="39">
        <v>16.604600000000001</v>
      </c>
      <c r="AE841" s="39">
        <v>39.233600000000003</v>
      </c>
      <c r="AF841" s="39">
        <v>77.8386</v>
      </c>
      <c r="AG841" s="39">
        <v>19.259899999999998</v>
      </c>
      <c r="AH841" s="39">
        <v>153.53530000000001</v>
      </c>
      <c r="AI841" s="39">
        <v>15.6189</v>
      </c>
      <c r="AJ841" s="39">
        <v>7.0625</v>
      </c>
      <c r="AK841" s="39">
        <v>6.4760999999999997</v>
      </c>
      <c r="AL841" s="39">
        <v>15.7981</v>
      </c>
      <c r="AM841" s="39">
        <v>263.69929999999999</v>
      </c>
      <c r="AN841" s="39">
        <v>517.65639999999996</v>
      </c>
      <c r="AO841" s="39">
        <v>213.81389999999999</v>
      </c>
      <c r="AP841" s="39">
        <v>129.04130000000001</v>
      </c>
      <c r="AQ841" s="39">
        <v>224.91890000000001</v>
      </c>
      <c r="AR841" s="39">
        <v>29.090699999999998</v>
      </c>
      <c r="AS841" s="39">
        <v>63.090200000000003</v>
      </c>
      <c r="AT841" s="39">
        <v>19.4939</v>
      </c>
      <c r="AU841" s="39">
        <v>66.419899999999998</v>
      </c>
      <c r="AV841" s="39">
        <v>48.883600000000001</v>
      </c>
      <c r="AW841" s="39">
        <v>46.546300000000002</v>
      </c>
      <c r="AX841" s="39">
        <v>9.9734999999999996</v>
      </c>
      <c r="AY841" s="39">
        <v>73.237899999999996</v>
      </c>
    </row>
    <row r="842" spans="1:51" x14ac:dyDescent="0.25">
      <c r="A842" s="43">
        <v>43633</v>
      </c>
      <c r="B842" s="39">
        <v>3981.8638000000001</v>
      </c>
      <c r="C842" s="39">
        <v>58.427399999999999</v>
      </c>
      <c r="D842" s="39">
        <v>34.6464</v>
      </c>
      <c r="E842" s="39">
        <v>385.71640000000002</v>
      </c>
      <c r="F842" s="39">
        <v>257.64100000000002</v>
      </c>
      <c r="G842" s="39">
        <v>62.605499999999999</v>
      </c>
      <c r="H842" s="39">
        <v>87.437399999999997</v>
      </c>
      <c r="I842" s="39">
        <v>41.037700000000001</v>
      </c>
      <c r="J842" s="39">
        <v>53.395099999999999</v>
      </c>
      <c r="K842" s="39">
        <v>31.021599999999999</v>
      </c>
      <c r="L842" s="39">
        <v>503.37459999999999</v>
      </c>
      <c r="M842" s="39">
        <v>28.910399999999999</v>
      </c>
      <c r="N842" s="39">
        <v>47.8842</v>
      </c>
      <c r="O842" s="39">
        <v>103.41200000000001</v>
      </c>
      <c r="P842" s="39">
        <v>46.778599999999997</v>
      </c>
      <c r="Q842" s="39">
        <v>16.787099999999999</v>
      </c>
      <c r="R842" s="39">
        <v>96.943799999999996</v>
      </c>
      <c r="S842" s="39">
        <v>40.566099999999999</v>
      </c>
      <c r="T842" s="39">
        <v>28.813099999999999</v>
      </c>
      <c r="U842" s="39">
        <v>19.744199999999999</v>
      </c>
      <c r="V842" s="39">
        <v>44.322000000000003</v>
      </c>
      <c r="W842" s="39">
        <v>48.688200000000002</v>
      </c>
      <c r="X842" s="39">
        <v>125.1597</v>
      </c>
      <c r="Y842" s="39">
        <v>49.174100000000003</v>
      </c>
      <c r="Z842" s="39">
        <v>22.875800000000002</v>
      </c>
      <c r="AA842" s="39">
        <v>50.259300000000003</v>
      </c>
      <c r="AB842" s="39">
        <v>138.79060000000001</v>
      </c>
      <c r="AC842" s="39">
        <v>66.807299999999998</v>
      </c>
      <c r="AD842" s="39">
        <v>16.822299999999998</v>
      </c>
      <c r="AE842" s="39">
        <v>39.591299999999997</v>
      </c>
      <c r="AF842" s="39">
        <v>77.155799999999999</v>
      </c>
      <c r="AG842" s="39">
        <v>19.455200000000001</v>
      </c>
      <c r="AH842" s="39">
        <v>153.2912</v>
      </c>
      <c r="AI842" s="39">
        <v>15.716799999999999</v>
      </c>
      <c r="AJ842" s="39">
        <v>7.1090999999999998</v>
      </c>
      <c r="AK842" s="39">
        <v>6.4252000000000002</v>
      </c>
      <c r="AL842" s="39">
        <v>15.8588</v>
      </c>
      <c r="AM842" s="39">
        <v>262.88040000000001</v>
      </c>
      <c r="AN842" s="39">
        <v>522.61009999999999</v>
      </c>
      <c r="AO842" s="39">
        <v>214.34180000000001</v>
      </c>
      <c r="AP842" s="39">
        <v>129.9093</v>
      </c>
      <c r="AQ842" s="39">
        <v>227.84469999999999</v>
      </c>
      <c r="AR842" s="39">
        <v>29.291899999999998</v>
      </c>
      <c r="AS842" s="39">
        <v>62.905700000000003</v>
      </c>
      <c r="AT842" s="39">
        <v>19.6099</v>
      </c>
      <c r="AU842" s="39">
        <v>65.924899999999994</v>
      </c>
      <c r="AV842" s="39">
        <v>48.753999999999998</v>
      </c>
      <c r="AW842" s="39">
        <v>46.709299999999999</v>
      </c>
      <c r="AX842" s="39">
        <v>9.9524000000000008</v>
      </c>
      <c r="AY842" s="39">
        <v>72.983900000000006</v>
      </c>
    </row>
    <row r="843" spans="1:51" x14ac:dyDescent="0.25">
      <c r="A843" s="43">
        <v>43634</v>
      </c>
      <c r="B843" s="39">
        <v>3951.9034999999999</v>
      </c>
      <c r="C843" s="39">
        <v>58.116199999999999</v>
      </c>
      <c r="D843" s="39">
        <v>34.9069</v>
      </c>
      <c r="E843" s="39">
        <v>388.44720000000001</v>
      </c>
      <c r="F843" s="39">
        <v>257.28370000000001</v>
      </c>
      <c r="G843" s="39">
        <v>62.234200000000001</v>
      </c>
      <c r="H843" s="39">
        <v>87.302199999999999</v>
      </c>
      <c r="I843" s="39">
        <v>40.449599999999997</v>
      </c>
      <c r="J843" s="39">
        <v>52.781999999999996</v>
      </c>
      <c r="K843" s="39">
        <v>30.918500000000002</v>
      </c>
      <c r="L843" s="39">
        <v>506.28789999999998</v>
      </c>
      <c r="M843" s="39">
        <v>28.985499999999998</v>
      </c>
      <c r="N843" s="39">
        <v>47.613</v>
      </c>
      <c r="O843" s="39">
        <v>103.2619</v>
      </c>
      <c r="P843" s="39">
        <v>45.134099999999997</v>
      </c>
      <c r="Q843" s="39">
        <v>16.589600000000001</v>
      </c>
      <c r="R843" s="39">
        <v>96.436199999999999</v>
      </c>
      <c r="S843" s="39">
        <v>41.087499999999999</v>
      </c>
      <c r="T843" s="39">
        <v>28.660799999999998</v>
      </c>
      <c r="U843" s="39">
        <v>19.533899999999999</v>
      </c>
      <c r="V843" s="39">
        <v>43.5413</v>
      </c>
      <c r="W843" s="39">
        <v>48.688200000000002</v>
      </c>
      <c r="X843" s="39">
        <v>125.0819</v>
      </c>
      <c r="Y843" s="39">
        <v>50.204900000000002</v>
      </c>
      <c r="Z843" s="39">
        <v>22.7974</v>
      </c>
      <c r="AA843" s="39">
        <v>49.145800000000001</v>
      </c>
      <c r="AB843" s="39">
        <v>138.2021</v>
      </c>
      <c r="AC843" s="39">
        <v>66.408900000000003</v>
      </c>
      <c r="AD843" s="39">
        <v>16.861899999999999</v>
      </c>
      <c r="AE843" s="39">
        <v>39.756300000000003</v>
      </c>
      <c r="AF843" s="39">
        <v>77.924000000000007</v>
      </c>
      <c r="AG843" s="39">
        <v>19.528400000000001</v>
      </c>
      <c r="AH843" s="39">
        <v>154.02350000000001</v>
      </c>
      <c r="AI843" s="39">
        <v>15.716799999999999</v>
      </c>
      <c r="AJ843" s="39">
        <v>7.0605000000000002</v>
      </c>
      <c r="AK843" s="39">
        <v>6.4082999999999997</v>
      </c>
      <c r="AL843" s="39">
        <v>15.9497</v>
      </c>
      <c r="AM843" s="39">
        <v>262.06139999999999</v>
      </c>
      <c r="AN843" s="39">
        <v>523.84849999999994</v>
      </c>
      <c r="AO843" s="39">
        <v>212.05410000000001</v>
      </c>
      <c r="AP843" s="39">
        <v>129.33070000000001</v>
      </c>
      <c r="AQ843" s="39">
        <v>230.03899999999999</v>
      </c>
      <c r="AR843" s="39">
        <v>29.435600000000001</v>
      </c>
      <c r="AS843" s="39">
        <v>63.643599999999999</v>
      </c>
      <c r="AT843" s="39">
        <v>19.4359</v>
      </c>
      <c r="AU843" s="39">
        <v>64.7697</v>
      </c>
      <c r="AV843" s="39">
        <v>48.883600000000001</v>
      </c>
      <c r="AW843" s="39">
        <v>46.464700000000001</v>
      </c>
      <c r="AX843" s="39">
        <v>9.9524000000000008</v>
      </c>
      <c r="AY843" s="39">
        <v>71.629199999999997</v>
      </c>
    </row>
    <row r="844" spans="1:51" x14ac:dyDescent="0.25">
      <c r="A844" s="43">
        <v>43635</v>
      </c>
      <c r="B844" s="39">
        <v>3956.1835999999998</v>
      </c>
      <c r="C844" s="39">
        <v>58.194000000000003</v>
      </c>
      <c r="D844" s="39">
        <v>35.323700000000002</v>
      </c>
      <c r="E844" s="39">
        <v>391.86059999999998</v>
      </c>
      <c r="F844" s="39">
        <v>260.85700000000003</v>
      </c>
      <c r="G844" s="39">
        <v>61.677100000000003</v>
      </c>
      <c r="H844" s="39">
        <v>90.321899999999999</v>
      </c>
      <c r="I844" s="39">
        <v>40.449599999999997</v>
      </c>
      <c r="J844" s="39">
        <v>53.227899999999998</v>
      </c>
      <c r="K844" s="39">
        <v>31.090299999999999</v>
      </c>
      <c r="L844" s="39">
        <v>507.74450000000002</v>
      </c>
      <c r="M844" s="39">
        <v>29.1357</v>
      </c>
      <c r="N844" s="39">
        <v>46.908000000000001</v>
      </c>
      <c r="O844" s="39">
        <v>103.41200000000001</v>
      </c>
      <c r="P844" s="39">
        <v>44.841700000000003</v>
      </c>
      <c r="Q844" s="39">
        <v>16.708100000000002</v>
      </c>
      <c r="R844" s="39">
        <v>97.045299999999997</v>
      </c>
      <c r="S844" s="39">
        <v>41.609000000000002</v>
      </c>
      <c r="T844" s="39">
        <v>28.7623</v>
      </c>
      <c r="U844" s="39">
        <v>19.800599999999999</v>
      </c>
      <c r="V844" s="39">
        <v>43.194400000000002</v>
      </c>
      <c r="W844" s="39">
        <v>49.420299999999997</v>
      </c>
      <c r="X844" s="39">
        <v>124.8486</v>
      </c>
      <c r="Y844" s="39">
        <v>50.319400000000002</v>
      </c>
      <c r="Z844" s="39">
        <v>22.9541</v>
      </c>
      <c r="AA844" s="39">
        <v>50.613500000000002</v>
      </c>
      <c r="AB844" s="39">
        <v>134.88669999999999</v>
      </c>
      <c r="AC844" s="39">
        <v>67.117199999999997</v>
      </c>
      <c r="AD844" s="39">
        <v>17.000399999999999</v>
      </c>
      <c r="AE844" s="39">
        <v>39.976399999999998</v>
      </c>
      <c r="AF844" s="39">
        <v>78.350700000000003</v>
      </c>
      <c r="AG844" s="39">
        <v>19.333100000000002</v>
      </c>
      <c r="AH844" s="39">
        <v>154.75579999999999</v>
      </c>
      <c r="AI844" s="39">
        <v>15.8148</v>
      </c>
      <c r="AJ844" s="39">
        <v>7.1253000000000002</v>
      </c>
      <c r="AK844" s="39">
        <v>6.4252000000000002</v>
      </c>
      <c r="AL844" s="39">
        <v>16.040700000000001</v>
      </c>
      <c r="AM844" s="39">
        <v>262.88040000000001</v>
      </c>
      <c r="AN844" s="39">
        <v>529.6277</v>
      </c>
      <c r="AO844" s="39">
        <v>214.86969999999999</v>
      </c>
      <c r="AP844" s="39">
        <v>130.6327</v>
      </c>
      <c r="AQ844" s="39">
        <v>231.50190000000001</v>
      </c>
      <c r="AR844" s="39">
        <v>29.493099999999998</v>
      </c>
      <c r="AS844" s="39">
        <v>64.935000000000002</v>
      </c>
      <c r="AT844" s="39">
        <v>19.6099</v>
      </c>
      <c r="AU844" s="39">
        <v>65.4298</v>
      </c>
      <c r="AV844" s="39">
        <v>49.272599999999997</v>
      </c>
      <c r="AW844" s="39">
        <v>46.872300000000003</v>
      </c>
      <c r="AX844" s="39">
        <v>10.0366</v>
      </c>
      <c r="AY844" s="39">
        <v>73.237899999999996</v>
      </c>
    </row>
    <row r="845" spans="1:51" x14ac:dyDescent="0.25">
      <c r="A845" s="43">
        <v>43636</v>
      </c>
      <c r="B845" s="39">
        <v>4058.9045000000001</v>
      </c>
      <c r="C845" s="39">
        <v>59.049799999999998</v>
      </c>
      <c r="D845" s="39">
        <v>35.323700000000002</v>
      </c>
      <c r="E845" s="39">
        <v>402.10079999999999</v>
      </c>
      <c r="F845" s="39">
        <v>267.6465</v>
      </c>
      <c r="G845" s="39">
        <v>63.100700000000003</v>
      </c>
      <c r="H845" s="39">
        <v>91.358599999999996</v>
      </c>
      <c r="I845" s="39">
        <v>40.776299999999999</v>
      </c>
      <c r="J845" s="39">
        <v>55.290100000000002</v>
      </c>
      <c r="K845" s="39">
        <v>31.880500000000001</v>
      </c>
      <c r="L845" s="39">
        <v>516.48440000000005</v>
      </c>
      <c r="M845" s="39">
        <v>29.511099999999999</v>
      </c>
      <c r="N845" s="39">
        <v>47.775700000000001</v>
      </c>
      <c r="O845" s="39">
        <v>104.0123</v>
      </c>
      <c r="P845" s="39">
        <v>45.718800000000002</v>
      </c>
      <c r="Q845" s="39">
        <v>16.9649</v>
      </c>
      <c r="R845" s="39">
        <v>99.989099999999993</v>
      </c>
      <c r="S845" s="39">
        <v>42.338900000000002</v>
      </c>
      <c r="T845" s="39">
        <v>29.244700000000002</v>
      </c>
      <c r="U845" s="39">
        <v>19.733899999999998</v>
      </c>
      <c r="V845" s="39">
        <v>43.801499999999997</v>
      </c>
      <c r="W845" s="39">
        <v>50.0792</v>
      </c>
      <c r="X845" s="39">
        <v>128.81569999999999</v>
      </c>
      <c r="Y845" s="39">
        <v>50.7776</v>
      </c>
      <c r="Z845" s="39">
        <v>23.267499999999998</v>
      </c>
      <c r="AA845" s="39">
        <v>52.941800000000001</v>
      </c>
      <c r="AB845" s="39">
        <v>134.6249</v>
      </c>
      <c r="AC845" s="39">
        <v>67.781300000000002</v>
      </c>
      <c r="AD845" s="39">
        <v>17.2577</v>
      </c>
      <c r="AE845" s="39">
        <v>40.444200000000002</v>
      </c>
      <c r="AF845" s="39">
        <v>79.2042</v>
      </c>
      <c r="AG845" s="39">
        <v>20.0166</v>
      </c>
      <c r="AH845" s="39">
        <v>156.22030000000001</v>
      </c>
      <c r="AI845" s="39">
        <v>15.937200000000001</v>
      </c>
      <c r="AJ845" s="39">
        <v>7.1901000000000002</v>
      </c>
      <c r="AK845" s="39">
        <v>6.5269000000000004</v>
      </c>
      <c r="AL845" s="39">
        <v>16.253</v>
      </c>
      <c r="AM845" s="39">
        <v>270.25080000000003</v>
      </c>
      <c r="AN845" s="39">
        <v>538.29660000000001</v>
      </c>
      <c r="AO845" s="39">
        <v>219.88509999999999</v>
      </c>
      <c r="AP845" s="39">
        <v>134.39400000000001</v>
      </c>
      <c r="AQ845" s="39">
        <v>233.6962</v>
      </c>
      <c r="AR845" s="39">
        <v>30.125499999999999</v>
      </c>
      <c r="AS845" s="39">
        <v>65.672899999999998</v>
      </c>
      <c r="AT845" s="39">
        <v>19.899999999999999</v>
      </c>
      <c r="AU845" s="39">
        <v>66.832499999999996</v>
      </c>
      <c r="AV845" s="39">
        <v>49.920999999999999</v>
      </c>
      <c r="AW845" s="39">
        <v>47.768999999999998</v>
      </c>
      <c r="AX845" s="39">
        <v>10.1839</v>
      </c>
      <c r="AY845" s="39">
        <v>74.423299999999998</v>
      </c>
    </row>
    <row r="846" spans="1:51" x14ac:dyDescent="0.25">
      <c r="A846" s="43">
        <v>43637</v>
      </c>
      <c r="B846" s="39">
        <v>4038.931</v>
      </c>
      <c r="C846" s="39">
        <v>60.139000000000003</v>
      </c>
      <c r="D846" s="39">
        <v>35.605200000000004</v>
      </c>
      <c r="E846" s="39">
        <v>405.51429999999999</v>
      </c>
      <c r="F846" s="39">
        <v>269.79050000000001</v>
      </c>
      <c r="G846" s="39">
        <v>61.800899999999999</v>
      </c>
      <c r="H846" s="39">
        <v>91.719099999999997</v>
      </c>
      <c r="I846" s="39">
        <v>40.318899999999999</v>
      </c>
      <c r="J846" s="39">
        <v>55.122900000000001</v>
      </c>
      <c r="K846" s="39">
        <v>32.258299999999998</v>
      </c>
      <c r="L846" s="39">
        <v>516.48440000000005</v>
      </c>
      <c r="M846" s="39">
        <v>29.7364</v>
      </c>
      <c r="N846" s="39">
        <v>48.101100000000002</v>
      </c>
      <c r="O846" s="39">
        <v>104.7628</v>
      </c>
      <c r="P846" s="39">
        <v>45.353400000000001</v>
      </c>
      <c r="Q846" s="39">
        <v>17.3401</v>
      </c>
      <c r="R846" s="39">
        <v>99.887600000000006</v>
      </c>
      <c r="S846" s="39">
        <v>42.338900000000002</v>
      </c>
      <c r="T846" s="39">
        <v>29.193899999999999</v>
      </c>
      <c r="U846" s="39">
        <v>19.889500000000002</v>
      </c>
      <c r="V846" s="39">
        <v>44.061700000000002</v>
      </c>
      <c r="W846" s="39">
        <v>51.616799999999998</v>
      </c>
      <c r="X846" s="39">
        <v>127.4933</v>
      </c>
      <c r="Y846" s="39">
        <v>52.190199999999997</v>
      </c>
      <c r="Z846" s="39">
        <v>23.815899999999999</v>
      </c>
      <c r="AA846" s="39">
        <v>53.599699999999999</v>
      </c>
      <c r="AB846" s="39">
        <v>134.36320000000001</v>
      </c>
      <c r="AC846" s="39">
        <v>68.932400000000001</v>
      </c>
      <c r="AD846" s="39">
        <v>17.3369</v>
      </c>
      <c r="AE846" s="39">
        <v>40.774299999999997</v>
      </c>
      <c r="AF846" s="39">
        <v>80.740499999999997</v>
      </c>
      <c r="AG846" s="39">
        <v>19.919</v>
      </c>
      <c r="AH846" s="39">
        <v>155.97620000000001</v>
      </c>
      <c r="AI846" s="39">
        <v>16.0106</v>
      </c>
      <c r="AJ846" s="39">
        <v>7.1901000000000002</v>
      </c>
      <c r="AK846" s="39">
        <v>6.5608000000000004</v>
      </c>
      <c r="AL846" s="39">
        <v>16.404599999999999</v>
      </c>
      <c r="AM846" s="39">
        <v>266.36090000000002</v>
      </c>
      <c r="AN846" s="39">
        <v>538.70939999999996</v>
      </c>
      <c r="AO846" s="39">
        <v>222.26079999999999</v>
      </c>
      <c r="AP846" s="39">
        <v>136.99789999999999</v>
      </c>
      <c r="AQ846" s="39">
        <v>233.3305</v>
      </c>
      <c r="AR846" s="39">
        <v>30.326799999999999</v>
      </c>
      <c r="AS846" s="39">
        <v>68.44</v>
      </c>
      <c r="AT846" s="39">
        <v>20.074100000000001</v>
      </c>
      <c r="AU846" s="39">
        <v>66.337400000000002</v>
      </c>
      <c r="AV846" s="39">
        <v>50.050600000000003</v>
      </c>
      <c r="AW846" s="39">
        <v>48.339599999999997</v>
      </c>
      <c r="AX846" s="39">
        <v>10.2049</v>
      </c>
      <c r="AY846" s="39">
        <v>75.693299999999994</v>
      </c>
    </row>
    <row r="847" spans="1:51" x14ac:dyDescent="0.25">
      <c r="A847" s="43">
        <v>43640</v>
      </c>
      <c r="B847" s="39">
        <v>4013.2507999999998</v>
      </c>
      <c r="C847" s="39">
        <v>59.205399999999997</v>
      </c>
      <c r="D847" s="39">
        <v>35.605200000000004</v>
      </c>
      <c r="E847" s="39">
        <v>406.87959999999998</v>
      </c>
      <c r="F847" s="39">
        <v>273.00659999999999</v>
      </c>
      <c r="G847" s="39">
        <v>62.419800000000002</v>
      </c>
      <c r="H847" s="39">
        <v>91.493799999999993</v>
      </c>
      <c r="I847" s="39">
        <v>40.188200000000002</v>
      </c>
      <c r="J847" s="39">
        <v>55.0672</v>
      </c>
      <c r="K847" s="39">
        <v>31.949200000000001</v>
      </c>
      <c r="L847" s="39">
        <v>516.27629999999999</v>
      </c>
      <c r="M847" s="39">
        <v>29.811499999999999</v>
      </c>
      <c r="N847" s="39">
        <v>47.233400000000003</v>
      </c>
      <c r="O847" s="39">
        <v>104.91289999999999</v>
      </c>
      <c r="P847" s="39">
        <v>46.084299999999999</v>
      </c>
      <c r="Q847" s="39">
        <v>18.860800000000001</v>
      </c>
      <c r="R847" s="39">
        <v>98.974000000000004</v>
      </c>
      <c r="S847" s="39">
        <v>42.130400000000002</v>
      </c>
      <c r="T847" s="39">
        <v>29.168500000000002</v>
      </c>
      <c r="U847" s="39">
        <v>20.045000000000002</v>
      </c>
      <c r="V847" s="39">
        <v>43.281100000000002</v>
      </c>
      <c r="W847" s="39">
        <v>52.568600000000004</v>
      </c>
      <c r="X847" s="39">
        <v>130.60480000000001</v>
      </c>
      <c r="Y847" s="39">
        <v>51.579300000000003</v>
      </c>
      <c r="Z847" s="39">
        <v>23.5808</v>
      </c>
      <c r="AA847" s="39">
        <v>53.751600000000003</v>
      </c>
      <c r="AB847" s="39">
        <v>134.88669999999999</v>
      </c>
      <c r="AC847" s="39">
        <v>68.932400000000001</v>
      </c>
      <c r="AD847" s="39">
        <v>17.178599999999999</v>
      </c>
      <c r="AE847" s="39">
        <v>40.966900000000003</v>
      </c>
      <c r="AF847" s="39">
        <v>80.911199999999994</v>
      </c>
      <c r="AG847" s="39">
        <v>20.1142</v>
      </c>
      <c r="AH847" s="39">
        <v>156.46440000000001</v>
      </c>
      <c r="AI847" s="39">
        <v>16.304400000000001</v>
      </c>
      <c r="AJ847" s="39">
        <v>7.2062999999999997</v>
      </c>
      <c r="AK847" s="39">
        <v>6.5438999999999998</v>
      </c>
      <c r="AL847" s="39">
        <v>16.374300000000002</v>
      </c>
      <c r="AM847" s="39">
        <v>267.3845</v>
      </c>
      <c r="AN847" s="39">
        <v>545.3143</v>
      </c>
      <c r="AO847" s="39">
        <v>223.49270000000001</v>
      </c>
      <c r="AP847" s="39">
        <v>137.14259999999999</v>
      </c>
      <c r="AQ847" s="39">
        <v>232.9648</v>
      </c>
      <c r="AR847" s="39">
        <v>30.700500000000002</v>
      </c>
      <c r="AS847" s="39">
        <v>68.070999999999998</v>
      </c>
      <c r="AT847" s="39">
        <v>20.5382</v>
      </c>
      <c r="AU847" s="39">
        <v>65.924899999999994</v>
      </c>
      <c r="AV847" s="39">
        <v>50.180300000000003</v>
      </c>
      <c r="AW847" s="39">
        <v>48.339599999999997</v>
      </c>
      <c r="AX847" s="39">
        <v>10.373200000000001</v>
      </c>
      <c r="AY847" s="39">
        <v>76.201300000000003</v>
      </c>
    </row>
    <row r="848" spans="1:51" x14ac:dyDescent="0.25">
      <c r="A848" s="43">
        <v>43641</v>
      </c>
      <c r="B848" s="39">
        <v>3977.5837999999999</v>
      </c>
      <c r="C848" s="39">
        <v>59.360999999999997</v>
      </c>
      <c r="D848" s="39">
        <v>35.605200000000004</v>
      </c>
      <c r="E848" s="39">
        <v>408.245</v>
      </c>
      <c r="F848" s="39">
        <v>271.5772</v>
      </c>
      <c r="G848" s="39">
        <v>60.717799999999997</v>
      </c>
      <c r="H848" s="39">
        <v>91.448700000000002</v>
      </c>
      <c r="I848" s="39">
        <v>39.796100000000003</v>
      </c>
      <c r="J848" s="39">
        <v>54.286900000000003</v>
      </c>
      <c r="K848" s="39">
        <v>31.7087</v>
      </c>
      <c r="L848" s="39">
        <v>514.40340000000003</v>
      </c>
      <c r="M848" s="39">
        <v>29.511099999999999</v>
      </c>
      <c r="N848" s="39">
        <v>47.829900000000002</v>
      </c>
      <c r="O848" s="39">
        <v>103.41200000000001</v>
      </c>
      <c r="P848" s="39">
        <v>45.353400000000001</v>
      </c>
      <c r="Q848" s="39">
        <v>18.2288</v>
      </c>
      <c r="R848" s="39">
        <v>97.857399999999998</v>
      </c>
      <c r="S848" s="39">
        <v>42.130400000000002</v>
      </c>
      <c r="T848" s="39">
        <v>29.295500000000001</v>
      </c>
      <c r="U848" s="39">
        <v>19.422799999999999</v>
      </c>
      <c r="V848" s="39">
        <v>42.587200000000003</v>
      </c>
      <c r="W848" s="39">
        <v>51.982799999999997</v>
      </c>
      <c r="X848" s="39">
        <v>130.52699999999999</v>
      </c>
      <c r="Y848" s="39">
        <v>50.853900000000003</v>
      </c>
      <c r="Z848" s="39">
        <v>23.1891</v>
      </c>
      <c r="AA848" s="39">
        <v>54.207099999999997</v>
      </c>
      <c r="AB848" s="39">
        <v>131.7457</v>
      </c>
      <c r="AC848" s="39">
        <v>68.046999999999997</v>
      </c>
      <c r="AD848" s="39">
        <v>17.059799999999999</v>
      </c>
      <c r="AE848" s="39">
        <v>40.499200000000002</v>
      </c>
      <c r="AF848" s="39">
        <v>78.606800000000007</v>
      </c>
      <c r="AG848" s="39">
        <v>20.2607</v>
      </c>
      <c r="AH848" s="39">
        <v>154.75579999999999</v>
      </c>
      <c r="AI848" s="39">
        <v>16.084</v>
      </c>
      <c r="AJ848" s="39">
        <v>7.1414999999999997</v>
      </c>
      <c r="AK848" s="39">
        <v>6.4421999999999997</v>
      </c>
      <c r="AL848" s="39">
        <v>16.343900000000001</v>
      </c>
      <c r="AM848" s="39">
        <v>263.69929999999999</v>
      </c>
      <c r="AN848" s="39">
        <v>537.05820000000006</v>
      </c>
      <c r="AO848" s="39">
        <v>222.43680000000001</v>
      </c>
      <c r="AP848" s="39">
        <v>133.78270000000001</v>
      </c>
      <c r="AQ848" s="39">
        <v>232.59909999999999</v>
      </c>
      <c r="AR848" s="39">
        <v>30.9879</v>
      </c>
      <c r="AS848" s="39">
        <v>68.255499999999998</v>
      </c>
      <c r="AT848" s="39">
        <v>20.4222</v>
      </c>
      <c r="AU848" s="39">
        <v>65.099800000000002</v>
      </c>
      <c r="AV848" s="39">
        <v>49.6616</v>
      </c>
      <c r="AW848" s="39">
        <v>47.932000000000002</v>
      </c>
      <c r="AX848" s="39">
        <v>10.247</v>
      </c>
      <c r="AY848" s="39">
        <v>76.201300000000003</v>
      </c>
    </row>
    <row r="849" spans="1:51" x14ac:dyDescent="0.25">
      <c r="A849" s="43">
        <v>43642</v>
      </c>
      <c r="B849" s="39">
        <v>3964.7437</v>
      </c>
      <c r="C849" s="39">
        <v>59.438800000000001</v>
      </c>
      <c r="D849" s="39">
        <v>35.183</v>
      </c>
      <c r="E849" s="39">
        <v>408.92770000000002</v>
      </c>
      <c r="F849" s="39">
        <v>275.86529999999999</v>
      </c>
      <c r="G849" s="39">
        <v>59.572699999999998</v>
      </c>
      <c r="H849" s="39">
        <v>89.628299999999996</v>
      </c>
      <c r="I849" s="39">
        <v>39.861499999999999</v>
      </c>
      <c r="J849" s="39">
        <v>54.063899999999997</v>
      </c>
      <c r="K849" s="39">
        <v>31.605599999999999</v>
      </c>
      <c r="L849" s="39">
        <v>520.23</v>
      </c>
      <c r="M849" s="39">
        <v>29.436</v>
      </c>
      <c r="N849" s="39">
        <v>46.8538</v>
      </c>
      <c r="O849" s="39">
        <v>102.3614</v>
      </c>
      <c r="P849" s="39">
        <v>44.805199999999999</v>
      </c>
      <c r="Q849" s="39">
        <v>18.3078</v>
      </c>
      <c r="R849" s="39">
        <v>96.740700000000004</v>
      </c>
      <c r="S849" s="39">
        <v>42.234699999999997</v>
      </c>
      <c r="T849" s="39">
        <v>29.041599999999999</v>
      </c>
      <c r="U849" s="39">
        <v>19.467199999999998</v>
      </c>
      <c r="V849" s="39">
        <v>42.413800000000002</v>
      </c>
      <c r="W849" s="39">
        <v>53.666800000000002</v>
      </c>
      <c r="X849" s="39">
        <v>134.572</v>
      </c>
      <c r="Y849" s="39">
        <v>50.739400000000003</v>
      </c>
      <c r="Z849" s="39">
        <v>23.267499999999998</v>
      </c>
      <c r="AA849" s="39">
        <v>55.27</v>
      </c>
      <c r="AB849" s="39">
        <v>131.92019999999999</v>
      </c>
      <c r="AC849" s="39">
        <v>68.268299999999996</v>
      </c>
      <c r="AD849" s="39">
        <v>17.2181</v>
      </c>
      <c r="AE849" s="39">
        <v>40.774299999999997</v>
      </c>
      <c r="AF849" s="39">
        <v>79.2042</v>
      </c>
      <c r="AG849" s="39">
        <v>20.1142</v>
      </c>
      <c r="AH849" s="39">
        <v>154.75579999999999</v>
      </c>
      <c r="AI849" s="39">
        <v>15.961600000000001</v>
      </c>
      <c r="AJ849" s="39">
        <v>7.1901000000000002</v>
      </c>
      <c r="AK849" s="39">
        <v>6.4252000000000002</v>
      </c>
      <c r="AL849" s="39">
        <v>16.5562</v>
      </c>
      <c r="AM849" s="39">
        <v>261.44720000000001</v>
      </c>
      <c r="AN849" s="39">
        <v>537.471</v>
      </c>
      <c r="AO849" s="39">
        <v>225.2525</v>
      </c>
      <c r="AP849" s="39">
        <v>136.68440000000001</v>
      </c>
      <c r="AQ849" s="39">
        <v>231.86760000000001</v>
      </c>
      <c r="AR849" s="39">
        <v>31.361599999999999</v>
      </c>
      <c r="AS849" s="39">
        <v>67.886600000000001</v>
      </c>
      <c r="AT849" s="39">
        <v>20.5382</v>
      </c>
      <c r="AU849" s="39">
        <v>65.182299999999998</v>
      </c>
      <c r="AV849" s="39">
        <v>49.531999999999996</v>
      </c>
      <c r="AW849" s="39">
        <v>47.850499999999997</v>
      </c>
      <c r="AX849" s="39">
        <v>10.226000000000001</v>
      </c>
      <c r="AY849" s="39">
        <v>75.608599999999996</v>
      </c>
    </row>
    <row r="850" spans="1:51" x14ac:dyDescent="0.25">
      <c r="A850" s="43">
        <v>43643</v>
      </c>
      <c r="B850" s="39">
        <v>3971.8771000000002</v>
      </c>
      <c r="C850" s="39">
        <v>58.816400000000002</v>
      </c>
      <c r="D850" s="39">
        <v>35.183</v>
      </c>
      <c r="E850" s="39">
        <v>414.38920000000002</v>
      </c>
      <c r="F850" s="39">
        <v>278.0093</v>
      </c>
      <c r="G850" s="39">
        <v>59.603700000000003</v>
      </c>
      <c r="H850" s="39">
        <v>89.772099999999995</v>
      </c>
      <c r="I850" s="39">
        <v>39.9268</v>
      </c>
      <c r="J850" s="39">
        <v>54.509799999999998</v>
      </c>
      <c r="K850" s="39">
        <v>31.605599999999999</v>
      </c>
      <c r="L850" s="39">
        <v>521.47860000000003</v>
      </c>
      <c r="M850" s="39">
        <v>29.511099999999999</v>
      </c>
      <c r="N850" s="39">
        <v>47.179200000000002</v>
      </c>
      <c r="O850" s="39">
        <v>102.51139999999999</v>
      </c>
      <c r="P850" s="39">
        <v>44.9148</v>
      </c>
      <c r="Q850" s="39">
        <v>18.6633</v>
      </c>
      <c r="R850" s="39">
        <v>96.537700000000001</v>
      </c>
      <c r="S850" s="39">
        <v>43.068899999999999</v>
      </c>
      <c r="T850" s="39">
        <v>29.371600000000001</v>
      </c>
      <c r="U850" s="39">
        <v>19.733899999999998</v>
      </c>
      <c r="V850" s="39">
        <v>42.673999999999999</v>
      </c>
      <c r="W850" s="39">
        <v>53.447099999999999</v>
      </c>
      <c r="X850" s="39">
        <v>134.6497</v>
      </c>
      <c r="Y850" s="39">
        <v>50.281199999999998</v>
      </c>
      <c r="Z850" s="39">
        <v>23.345800000000001</v>
      </c>
      <c r="AA850" s="39">
        <v>56.231699999999996</v>
      </c>
      <c r="AB850" s="39">
        <v>131.6585</v>
      </c>
      <c r="AC850" s="39">
        <v>68.932400000000001</v>
      </c>
      <c r="AD850" s="39">
        <v>17.1983</v>
      </c>
      <c r="AE850" s="39">
        <v>40.7468</v>
      </c>
      <c r="AF850" s="39">
        <v>79.716300000000004</v>
      </c>
      <c r="AG850" s="39">
        <v>20.2851</v>
      </c>
      <c r="AH850" s="39">
        <v>155.244</v>
      </c>
      <c r="AI850" s="39">
        <v>16.0106</v>
      </c>
      <c r="AJ850" s="39">
        <v>7.1577000000000002</v>
      </c>
      <c r="AK850" s="39">
        <v>6.4082999999999997</v>
      </c>
      <c r="AL850" s="39">
        <v>16.465199999999999</v>
      </c>
      <c r="AM850" s="39">
        <v>262.47089999999997</v>
      </c>
      <c r="AN850" s="39">
        <v>537.88379999999995</v>
      </c>
      <c r="AO850" s="39">
        <v>224.72450000000001</v>
      </c>
      <c r="AP850" s="39">
        <v>135.7681</v>
      </c>
      <c r="AQ850" s="39">
        <v>232.59909999999999</v>
      </c>
      <c r="AR850" s="39">
        <v>31.505299999999998</v>
      </c>
      <c r="AS850" s="39">
        <v>67.517600000000002</v>
      </c>
      <c r="AT850" s="39">
        <v>20.5962</v>
      </c>
      <c r="AU850" s="39">
        <v>65.594800000000006</v>
      </c>
      <c r="AV850" s="39">
        <v>49.920999999999999</v>
      </c>
      <c r="AW850" s="39">
        <v>47.932000000000002</v>
      </c>
      <c r="AX850" s="39">
        <v>10.2049</v>
      </c>
      <c r="AY850" s="39">
        <v>76.878600000000006</v>
      </c>
    </row>
    <row r="851" spans="1:51" x14ac:dyDescent="0.25">
      <c r="A851" s="43">
        <v>43644</v>
      </c>
      <c r="B851" s="39">
        <v>3967.5970000000002</v>
      </c>
      <c r="C851" s="39">
        <v>56.177900000000001</v>
      </c>
      <c r="D851" s="39">
        <v>34.760800000000003</v>
      </c>
      <c r="E851" s="39">
        <v>410.29300000000001</v>
      </c>
      <c r="F851" s="39">
        <v>280.1533</v>
      </c>
      <c r="G851" s="39">
        <v>60.006</v>
      </c>
      <c r="H851" s="39">
        <v>88.909800000000004</v>
      </c>
      <c r="I851" s="39">
        <v>39.4041</v>
      </c>
      <c r="J851" s="39">
        <v>55.847499999999997</v>
      </c>
      <c r="K851" s="39">
        <v>31.502600000000001</v>
      </c>
      <c r="L851" s="39">
        <v>517.94100000000003</v>
      </c>
      <c r="M851" s="39">
        <v>28.985499999999998</v>
      </c>
      <c r="N851" s="39">
        <v>46.962299999999999</v>
      </c>
      <c r="O851" s="39">
        <v>101.46080000000001</v>
      </c>
      <c r="P851" s="39">
        <v>44.768599999999999</v>
      </c>
      <c r="Q851" s="39">
        <v>18.367100000000001</v>
      </c>
      <c r="R851" s="39">
        <v>95.319599999999994</v>
      </c>
      <c r="S851" s="39">
        <v>43.068899999999999</v>
      </c>
      <c r="T851" s="39">
        <v>29.6509</v>
      </c>
      <c r="U851" s="39">
        <v>19.1783</v>
      </c>
      <c r="V851" s="39">
        <v>41.8934</v>
      </c>
      <c r="W851" s="39">
        <v>54.032899999999998</v>
      </c>
      <c r="X851" s="39">
        <v>135.34979999999999</v>
      </c>
      <c r="Y851" s="39">
        <v>49.8613</v>
      </c>
      <c r="Z851" s="39">
        <v>22.9541</v>
      </c>
      <c r="AA851" s="39">
        <v>55.9786</v>
      </c>
      <c r="AB851" s="39">
        <v>129.38999999999999</v>
      </c>
      <c r="AC851" s="39">
        <v>68.135499999999993</v>
      </c>
      <c r="AD851" s="39">
        <v>16.861899999999999</v>
      </c>
      <c r="AE851" s="39">
        <v>40.389099999999999</v>
      </c>
      <c r="AF851" s="39">
        <v>77.411900000000003</v>
      </c>
      <c r="AG851" s="39">
        <v>19.9434</v>
      </c>
      <c r="AH851" s="39">
        <v>154.9999</v>
      </c>
      <c r="AI851" s="39">
        <v>15.912699999999999</v>
      </c>
      <c r="AJ851" s="39">
        <v>7.1577000000000002</v>
      </c>
      <c r="AK851" s="39">
        <v>6.3913000000000002</v>
      </c>
      <c r="AL851" s="39">
        <v>16.586500000000001</v>
      </c>
      <c r="AM851" s="39">
        <v>261.24250000000001</v>
      </c>
      <c r="AN851" s="39">
        <v>537.471</v>
      </c>
      <c r="AO851" s="39">
        <v>224.37260000000001</v>
      </c>
      <c r="AP851" s="39">
        <v>135.61539999999999</v>
      </c>
      <c r="AQ851" s="39">
        <v>232.23330000000001</v>
      </c>
      <c r="AR851" s="39">
        <v>31.246600000000001</v>
      </c>
      <c r="AS851" s="39">
        <v>67.702100000000002</v>
      </c>
      <c r="AT851" s="39">
        <v>20.306100000000001</v>
      </c>
      <c r="AU851" s="39">
        <v>64.439700000000002</v>
      </c>
      <c r="AV851" s="39">
        <v>49.143000000000001</v>
      </c>
      <c r="AW851" s="39">
        <v>47.361400000000003</v>
      </c>
      <c r="AX851" s="39">
        <v>10.0997</v>
      </c>
      <c r="AY851" s="39">
        <v>75.608599999999996</v>
      </c>
    </row>
    <row r="852" spans="1:51" x14ac:dyDescent="0.25">
      <c r="A852" s="43">
        <v>43647</v>
      </c>
      <c r="B852" s="39">
        <v>4083.1581000000001</v>
      </c>
      <c r="C852" s="39">
        <v>56.617600000000003</v>
      </c>
      <c r="D852" s="39">
        <v>35.464500000000001</v>
      </c>
      <c r="E852" s="39">
        <v>397.32209999999998</v>
      </c>
      <c r="F852" s="39">
        <v>283.36939999999998</v>
      </c>
      <c r="G852" s="39">
        <v>60.098799999999997</v>
      </c>
      <c r="H852" s="39">
        <v>90.442700000000002</v>
      </c>
      <c r="I852" s="39">
        <v>40.253599999999999</v>
      </c>
      <c r="J852" s="39">
        <v>57.129399999999997</v>
      </c>
      <c r="K852" s="39">
        <v>32.086599999999997</v>
      </c>
      <c r="L852" s="39">
        <v>539.79070000000002</v>
      </c>
      <c r="M852" s="39">
        <v>29.436</v>
      </c>
      <c r="N852" s="39">
        <v>47.287599999999998</v>
      </c>
      <c r="O852" s="39">
        <v>103.2619</v>
      </c>
      <c r="P852" s="39">
        <v>46.3401</v>
      </c>
      <c r="Q852" s="39">
        <v>18.801600000000001</v>
      </c>
      <c r="R852" s="39">
        <v>97.654300000000006</v>
      </c>
      <c r="S852" s="39">
        <v>43.590299999999999</v>
      </c>
      <c r="T852" s="39">
        <v>30.184000000000001</v>
      </c>
      <c r="U852" s="39">
        <v>19.800599999999999</v>
      </c>
      <c r="V852" s="39">
        <v>43.454599999999999</v>
      </c>
      <c r="W852" s="39">
        <v>57.034700000000001</v>
      </c>
      <c r="X852" s="39">
        <v>137.60570000000001</v>
      </c>
      <c r="Y852" s="39">
        <v>51.579300000000003</v>
      </c>
      <c r="Z852" s="39">
        <v>23.502500000000001</v>
      </c>
      <c r="AA852" s="39">
        <v>57.699399999999997</v>
      </c>
      <c r="AB852" s="39">
        <v>131.6585</v>
      </c>
      <c r="AC852" s="39">
        <v>69.552199999999999</v>
      </c>
      <c r="AD852" s="39">
        <v>17.3567</v>
      </c>
      <c r="AE852" s="39">
        <v>41.021900000000002</v>
      </c>
      <c r="AF852" s="39">
        <v>80.228399999999993</v>
      </c>
      <c r="AG852" s="39">
        <v>20.041</v>
      </c>
      <c r="AH852" s="39">
        <v>156.70849999999999</v>
      </c>
      <c r="AI852" s="39">
        <v>16.157499999999999</v>
      </c>
      <c r="AJ852" s="39">
        <v>7.2549000000000001</v>
      </c>
      <c r="AK852" s="39">
        <v>6.4591000000000003</v>
      </c>
      <c r="AL852" s="39">
        <v>16.616800000000001</v>
      </c>
      <c r="AM852" s="39">
        <v>266.56560000000002</v>
      </c>
      <c r="AN852" s="39">
        <v>553.1576</v>
      </c>
      <c r="AO852" s="39">
        <v>229.21199999999999</v>
      </c>
      <c r="AP852" s="39">
        <v>136.5317</v>
      </c>
      <c r="AQ852" s="39">
        <v>234.06200000000001</v>
      </c>
      <c r="AR852" s="39">
        <v>31.534099999999999</v>
      </c>
      <c r="AS852" s="39">
        <v>69.546800000000005</v>
      </c>
      <c r="AT852" s="39">
        <v>20.654199999999999</v>
      </c>
      <c r="AU852" s="39">
        <v>66.502399999999994</v>
      </c>
      <c r="AV852" s="39">
        <v>50.439599999999999</v>
      </c>
      <c r="AW852" s="39">
        <v>48.502699999999997</v>
      </c>
      <c r="AX852" s="39">
        <v>10.226000000000001</v>
      </c>
      <c r="AY852" s="39">
        <v>77.217299999999994</v>
      </c>
    </row>
    <row r="853" spans="1:51" x14ac:dyDescent="0.25">
      <c r="A853" s="43">
        <v>43648</v>
      </c>
      <c r="B853" s="39">
        <v>4117.3984</v>
      </c>
      <c r="C853" s="39">
        <v>56.727600000000002</v>
      </c>
      <c r="D853" s="39">
        <v>35.464500000000001</v>
      </c>
      <c r="E853" s="39">
        <v>393.90859999999998</v>
      </c>
      <c r="F853" s="39">
        <v>283.72669999999999</v>
      </c>
      <c r="G853" s="39">
        <v>61.800899999999999</v>
      </c>
      <c r="H853" s="39">
        <v>90.442700000000002</v>
      </c>
      <c r="I853" s="39">
        <v>40.318899999999999</v>
      </c>
      <c r="J853" s="39">
        <v>58.299900000000001</v>
      </c>
      <c r="K853" s="39">
        <v>32.258299999999998</v>
      </c>
      <c r="L853" s="39">
        <v>546.03340000000003</v>
      </c>
      <c r="M853" s="39">
        <v>29.436</v>
      </c>
      <c r="N853" s="39">
        <v>49.727899999999998</v>
      </c>
      <c r="O853" s="39">
        <v>102.96169999999999</v>
      </c>
      <c r="P853" s="39">
        <v>46.778599999999997</v>
      </c>
      <c r="Q853" s="39">
        <v>18.347300000000001</v>
      </c>
      <c r="R853" s="39">
        <v>98.060400000000001</v>
      </c>
      <c r="S853" s="39">
        <v>42.651800000000001</v>
      </c>
      <c r="T853" s="39">
        <v>30.031600000000001</v>
      </c>
      <c r="U853" s="39">
        <v>19.578299999999999</v>
      </c>
      <c r="V853" s="39">
        <v>43.628100000000003</v>
      </c>
      <c r="W853" s="39">
        <v>57.547199999999997</v>
      </c>
      <c r="X853" s="39">
        <v>140.5616</v>
      </c>
      <c r="Y853" s="39">
        <v>52.953699999999998</v>
      </c>
      <c r="Z853" s="39">
        <v>23.659199999999998</v>
      </c>
      <c r="AA853" s="39">
        <v>57.699399999999997</v>
      </c>
      <c r="AB853" s="39">
        <v>130.08799999999999</v>
      </c>
      <c r="AC853" s="39">
        <v>70.039199999999994</v>
      </c>
      <c r="AD853" s="39">
        <v>17.495200000000001</v>
      </c>
      <c r="AE853" s="39">
        <v>41.159500000000001</v>
      </c>
      <c r="AF853" s="39">
        <v>82.276799999999994</v>
      </c>
      <c r="AG853" s="39">
        <v>20.0898</v>
      </c>
      <c r="AH853" s="39">
        <v>157.19669999999999</v>
      </c>
      <c r="AI853" s="39">
        <v>16.255400000000002</v>
      </c>
      <c r="AJ853" s="39">
        <v>7.1901000000000002</v>
      </c>
      <c r="AK853" s="39">
        <v>6.4421999999999997</v>
      </c>
      <c r="AL853" s="39">
        <v>16.4956</v>
      </c>
      <c r="AM853" s="39">
        <v>270.25080000000003</v>
      </c>
      <c r="AN853" s="39">
        <v>562.23929999999996</v>
      </c>
      <c r="AO853" s="39">
        <v>235.6352</v>
      </c>
      <c r="AP853" s="39">
        <v>138.2116</v>
      </c>
      <c r="AQ853" s="39">
        <v>232.9648</v>
      </c>
      <c r="AR853" s="39">
        <v>31.3903</v>
      </c>
      <c r="AS853" s="39">
        <v>68.624499999999998</v>
      </c>
      <c r="AT853" s="39">
        <v>20.4802</v>
      </c>
      <c r="AU853" s="39">
        <v>67.822599999999994</v>
      </c>
      <c r="AV853" s="39">
        <v>49.920999999999999</v>
      </c>
      <c r="AW853" s="39">
        <v>48.584200000000003</v>
      </c>
      <c r="AX853" s="39">
        <v>10.2049</v>
      </c>
      <c r="AY853" s="39">
        <v>76.370599999999996</v>
      </c>
    </row>
    <row r="854" spans="1:51" x14ac:dyDescent="0.25">
      <c r="A854" s="43">
        <v>43649</v>
      </c>
      <c r="B854" s="39">
        <v>4161.6255000000001</v>
      </c>
      <c r="C854" s="39">
        <v>56.397799999999997</v>
      </c>
      <c r="D854" s="39">
        <v>36.308900000000001</v>
      </c>
      <c r="E854" s="39">
        <v>393.90859999999998</v>
      </c>
      <c r="F854" s="39">
        <v>285.51339999999999</v>
      </c>
      <c r="G854" s="39">
        <v>59.944099999999999</v>
      </c>
      <c r="H854" s="39">
        <v>89.82</v>
      </c>
      <c r="I854" s="39">
        <v>41.299100000000003</v>
      </c>
      <c r="J854" s="39">
        <v>58.4114</v>
      </c>
      <c r="K854" s="39">
        <v>32.533200000000001</v>
      </c>
      <c r="L854" s="39">
        <v>545.40920000000006</v>
      </c>
      <c r="M854" s="39">
        <v>29.285900000000002</v>
      </c>
      <c r="N854" s="39">
        <v>49.999099999999999</v>
      </c>
      <c r="O854" s="39">
        <v>103.2619</v>
      </c>
      <c r="P854" s="39">
        <v>46.815199999999997</v>
      </c>
      <c r="Q854" s="39">
        <v>18.169599999999999</v>
      </c>
      <c r="R854" s="39">
        <v>99.684600000000003</v>
      </c>
      <c r="S854" s="39">
        <v>42.651800000000001</v>
      </c>
      <c r="T854" s="39">
        <v>29.955500000000001</v>
      </c>
      <c r="U854" s="39">
        <v>19.1783</v>
      </c>
      <c r="V854" s="39">
        <v>42.7607</v>
      </c>
      <c r="W854" s="39">
        <v>59.084699999999998</v>
      </c>
      <c r="X854" s="39">
        <v>133.5607</v>
      </c>
      <c r="Y854" s="39">
        <v>53.335500000000003</v>
      </c>
      <c r="Z854" s="39">
        <v>23.267499999999998</v>
      </c>
      <c r="AA854" s="39">
        <v>57.901899999999998</v>
      </c>
      <c r="AB854" s="39">
        <v>130.34970000000001</v>
      </c>
      <c r="AC854" s="39">
        <v>69.3309</v>
      </c>
      <c r="AD854" s="39">
        <v>17.4358</v>
      </c>
      <c r="AE854" s="39">
        <v>40.939399999999999</v>
      </c>
      <c r="AF854" s="39">
        <v>81.081900000000005</v>
      </c>
      <c r="AG854" s="39">
        <v>19.894500000000001</v>
      </c>
      <c r="AH854" s="39">
        <v>157.6849</v>
      </c>
      <c r="AI854" s="39">
        <v>16.181999999999999</v>
      </c>
      <c r="AJ854" s="39">
        <v>7.2873000000000001</v>
      </c>
      <c r="AK854" s="39">
        <v>6.4591000000000003</v>
      </c>
      <c r="AL854" s="39">
        <v>16.313600000000001</v>
      </c>
      <c r="AM854" s="39">
        <v>273.52659999999997</v>
      </c>
      <c r="AN854" s="39">
        <v>565.12890000000004</v>
      </c>
      <c r="AO854" s="39">
        <v>235.81120000000001</v>
      </c>
      <c r="AP854" s="39">
        <v>139.7388</v>
      </c>
      <c r="AQ854" s="39">
        <v>232.23330000000001</v>
      </c>
      <c r="AR854" s="39">
        <v>30.901700000000002</v>
      </c>
      <c r="AS854" s="39">
        <v>67.886600000000001</v>
      </c>
      <c r="AT854" s="39">
        <v>20.248100000000001</v>
      </c>
      <c r="AU854" s="39">
        <v>69.885300000000001</v>
      </c>
      <c r="AV854" s="39">
        <v>49.402299999999997</v>
      </c>
      <c r="AW854" s="39">
        <v>48.502699999999997</v>
      </c>
      <c r="AX854" s="39">
        <v>10.226000000000001</v>
      </c>
      <c r="AY854" s="39">
        <v>79.757400000000004</v>
      </c>
    </row>
    <row r="855" spans="1:51" x14ac:dyDescent="0.25">
      <c r="A855" s="43">
        <v>43650</v>
      </c>
      <c r="B855" s="39">
        <v>4215.8392999999996</v>
      </c>
      <c r="C855" s="39">
        <v>56.5077</v>
      </c>
      <c r="D855" s="39">
        <v>37.505099999999999</v>
      </c>
      <c r="E855" s="39">
        <v>385.03370000000001</v>
      </c>
      <c r="F855" s="39">
        <v>290.51609999999999</v>
      </c>
      <c r="G855" s="39">
        <v>58.644300000000001</v>
      </c>
      <c r="H855" s="39">
        <v>89.436700000000002</v>
      </c>
      <c r="I855" s="39">
        <v>42.017899999999997</v>
      </c>
      <c r="J855" s="39">
        <v>58.0212</v>
      </c>
      <c r="K855" s="39">
        <v>32.120899999999999</v>
      </c>
      <c r="L855" s="39">
        <v>544.78489999999999</v>
      </c>
      <c r="M855" s="39">
        <v>29.210799999999999</v>
      </c>
      <c r="N855" s="39">
        <v>49.890599999999999</v>
      </c>
      <c r="O855" s="39">
        <v>102.6615</v>
      </c>
      <c r="P855" s="39">
        <v>45.865000000000002</v>
      </c>
      <c r="Q855" s="39">
        <v>18.149799999999999</v>
      </c>
      <c r="R855" s="39">
        <v>102.12090000000001</v>
      </c>
      <c r="S855" s="39">
        <v>42.234699999999997</v>
      </c>
      <c r="T855" s="39">
        <v>30.0063</v>
      </c>
      <c r="U855" s="39">
        <v>18.956099999999999</v>
      </c>
      <c r="V855" s="39">
        <v>42.8474</v>
      </c>
      <c r="W855" s="39">
        <v>60.2562</v>
      </c>
      <c r="X855" s="39">
        <v>130.8382</v>
      </c>
      <c r="Y855" s="39">
        <v>53.2592</v>
      </c>
      <c r="Z855" s="39">
        <v>23.345800000000001</v>
      </c>
      <c r="AA855" s="39">
        <v>56.332900000000002</v>
      </c>
      <c r="AB855" s="39">
        <v>128.8665</v>
      </c>
      <c r="AC855" s="39">
        <v>68.932400000000001</v>
      </c>
      <c r="AD855" s="39">
        <v>17.3171</v>
      </c>
      <c r="AE855" s="39">
        <v>40.636800000000001</v>
      </c>
      <c r="AF855" s="39">
        <v>79.545599999999993</v>
      </c>
      <c r="AG855" s="39">
        <v>19.845700000000001</v>
      </c>
      <c r="AH855" s="39">
        <v>157.19669999999999</v>
      </c>
      <c r="AI855" s="39">
        <v>16.181999999999999</v>
      </c>
      <c r="AJ855" s="39">
        <v>7.2549000000000001</v>
      </c>
      <c r="AK855" s="39">
        <v>6.4591000000000003</v>
      </c>
      <c r="AL855" s="39">
        <v>16.5259</v>
      </c>
      <c r="AM855" s="39">
        <v>279.25920000000002</v>
      </c>
      <c r="AN855" s="39">
        <v>568.01850000000002</v>
      </c>
      <c r="AO855" s="39">
        <v>236.25110000000001</v>
      </c>
      <c r="AP855" s="39">
        <v>139.7388</v>
      </c>
      <c r="AQ855" s="39">
        <v>232.9648</v>
      </c>
      <c r="AR855" s="39">
        <v>30.757899999999999</v>
      </c>
      <c r="AS855" s="39">
        <v>68.070999999999998</v>
      </c>
      <c r="AT855" s="39">
        <v>20.190100000000001</v>
      </c>
      <c r="AU855" s="39">
        <v>70.957899999999995</v>
      </c>
      <c r="AV855" s="39">
        <v>49.6616</v>
      </c>
      <c r="AW855" s="39">
        <v>48.339599999999997</v>
      </c>
      <c r="AX855" s="39">
        <v>10.268000000000001</v>
      </c>
      <c r="AY855" s="39">
        <v>78.656700000000001</v>
      </c>
    </row>
    <row r="856" spans="1:51" x14ac:dyDescent="0.25">
      <c r="A856" s="43">
        <v>43651</v>
      </c>
      <c r="B856" s="39">
        <v>4201.5725000000002</v>
      </c>
      <c r="C856" s="39">
        <v>55.188499999999998</v>
      </c>
      <c r="D856" s="39">
        <v>37.434699999999999</v>
      </c>
      <c r="E856" s="39">
        <v>385.71640000000002</v>
      </c>
      <c r="F856" s="39">
        <v>287.6574</v>
      </c>
      <c r="G856" s="39">
        <v>60.655900000000003</v>
      </c>
      <c r="H856" s="39">
        <v>89.676299999999998</v>
      </c>
      <c r="I856" s="39">
        <v>41.299100000000003</v>
      </c>
      <c r="J856" s="39">
        <v>57.686799999999998</v>
      </c>
      <c r="K856" s="39">
        <v>31.983499999999999</v>
      </c>
      <c r="L856" s="39">
        <v>539.99879999999996</v>
      </c>
      <c r="M856" s="39">
        <v>29.361000000000001</v>
      </c>
      <c r="N856" s="39">
        <v>48.480699999999999</v>
      </c>
      <c r="O856" s="39">
        <v>102.51139999999999</v>
      </c>
      <c r="P856" s="39">
        <v>46.742100000000001</v>
      </c>
      <c r="Q856" s="39">
        <v>18.347300000000001</v>
      </c>
      <c r="R856" s="39">
        <v>102.0193</v>
      </c>
      <c r="S856" s="39">
        <v>42.547499999999999</v>
      </c>
      <c r="T856" s="39">
        <v>29.879300000000001</v>
      </c>
      <c r="U856" s="39">
        <v>18.933900000000001</v>
      </c>
      <c r="V856" s="39">
        <v>42.673999999999999</v>
      </c>
      <c r="W856" s="39">
        <v>59.450800000000001</v>
      </c>
      <c r="X856" s="39">
        <v>133.5607</v>
      </c>
      <c r="Y856" s="39">
        <v>53.640999999999998</v>
      </c>
      <c r="Z856" s="39">
        <v>23.345800000000001</v>
      </c>
      <c r="AA856" s="39">
        <v>57.598199999999999</v>
      </c>
      <c r="AB856" s="39">
        <v>130.08799999999999</v>
      </c>
      <c r="AC856" s="39">
        <v>69.109499999999997</v>
      </c>
      <c r="AD856" s="39">
        <v>17.633700000000001</v>
      </c>
      <c r="AE856" s="39">
        <v>40.609200000000001</v>
      </c>
      <c r="AF856" s="39">
        <v>80.057699999999997</v>
      </c>
      <c r="AG856" s="39">
        <v>19.577200000000001</v>
      </c>
      <c r="AH856" s="39">
        <v>156.93899999999999</v>
      </c>
      <c r="AI856" s="39">
        <v>16.132999999999999</v>
      </c>
      <c r="AJ856" s="39">
        <v>7.2225000000000001</v>
      </c>
      <c r="AK856" s="39">
        <v>6.4252000000000002</v>
      </c>
      <c r="AL856" s="39">
        <v>16.434899999999999</v>
      </c>
      <c r="AM856" s="39">
        <v>277.21190000000001</v>
      </c>
      <c r="AN856" s="39">
        <v>565.12890000000004</v>
      </c>
      <c r="AO856" s="39">
        <v>237.30699999999999</v>
      </c>
      <c r="AP856" s="39">
        <v>140.197</v>
      </c>
      <c r="AQ856" s="39">
        <v>232.59909999999999</v>
      </c>
      <c r="AR856" s="39">
        <v>30.671700000000001</v>
      </c>
      <c r="AS856" s="39">
        <v>67.333100000000002</v>
      </c>
      <c r="AT856" s="39">
        <v>20.248100000000001</v>
      </c>
      <c r="AU856" s="39">
        <v>70.957899999999995</v>
      </c>
      <c r="AV856" s="39">
        <v>49.6616</v>
      </c>
      <c r="AW856" s="39">
        <v>48.421199999999999</v>
      </c>
      <c r="AX856" s="39">
        <v>10.331200000000001</v>
      </c>
      <c r="AY856" s="39">
        <v>78.572000000000003</v>
      </c>
    </row>
    <row r="857" spans="1:51" x14ac:dyDescent="0.25">
      <c r="A857" s="43">
        <v>43654</v>
      </c>
      <c r="B857" s="39">
        <v>4158.7721000000001</v>
      </c>
      <c r="C857" s="39">
        <v>55.188499999999998</v>
      </c>
      <c r="D857" s="39">
        <v>36.660699999999999</v>
      </c>
      <c r="E857" s="39">
        <v>374.79349999999999</v>
      </c>
      <c r="F857" s="39">
        <v>283.012</v>
      </c>
      <c r="G857" s="39">
        <v>55.456800000000001</v>
      </c>
      <c r="H857" s="39">
        <v>87.041499999999999</v>
      </c>
      <c r="I857" s="39">
        <v>42.998100000000001</v>
      </c>
      <c r="J857" s="39">
        <v>54.9557</v>
      </c>
      <c r="K857" s="39">
        <v>31.3995</v>
      </c>
      <c r="L857" s="39">
        <v>525.01610000000005</v>
      </c>
      <c r="M857" s="39">
        <v>28.384799999999998</v>
      </c>
      <c r="N857" s="39">
        <v>47.721499999999999</v>
      </c>
      <c r="O857" s="39">
        <v>97.4084</v>
      </c>
      <c r="P857" s="39">
        <v>45.645699999999998</v>
      </c>
      <c r="Q857" s="39">
        <v>17.8339</v>
      </c>
      <c r="R857" s="39">
        <v>99.4816</v>
      </c>
      <c r="S857" s="39">
        <v>41.191800000000001</v>
      </c>
      <c r="T857" s="39">
        <v>28.660799999999998</v>
      </c>
      <c r="U857" s="39">
        <v>17.978300000000001</v>
      </c>
      <c r="V857" s="39">
        <v>40.852499999999999</v>
      </c>
      <c r="W857" s="39">
        <v>58.059699999999999</v>
      </c>
      <c r="X857" s="39">
        <v>130.7604</v>
      </c>
      <c r="Y857" s="39">
        <v>52.762900000000002</v>
      </c>
      <c r="Z857" s="39">
        <v>22.719100000000001</v>
      </c>
      <c r="AA857" s="39">
        <v>55.674900000000001</v>
      </c>
      <c r="AB857" s="39">
        <v>125.9873</v>
      </c>
      <c r="AC857" s="39">
        <v>67.604200000000006</v>
      </c>
      <c r="AD857" s="39">
        <v>16.842099999999999</v>
      </c>
      <c r="AE857" s="39">
        <v>39.343600000000002</v>
      </c>
      <c r="AF857" s="39">
        <v>76.131699999999995</v>
      </c>
      <c r="AG857" s="39">
        <v>18.552</v>
      </c>
      <c r="AH857" s="39">
        <v>154.61969999999999</v>
      </c>
      <c r="AI857" s="39">
        <v>15.7658</v>
      </c>
      <c r="AJ857" s="39">
        <v>7.0766999999999998</v>
      </c>
      <c r="AK857" s="39">
        <v>6.2725999999999997</v>
      </c>
      <c r="AL857" s="39">
        <v>16.161999999999999</v>
      </c>
      <c r="AM857" s="39">
        <v>275.16449999999998</v>
      </c>
      <c r="AN857" s="39">
        <v>553.57039999999995</v>
      </c>
      <c r="AO857" s="39">
        <v>230.44380000000001</v>
      </c>
      <c r="AP857" s="39">
        <v>136.98990000000001</v>
      </c>
      <c r="AQ857" s="39">
        <v>230.03899999999999</v>
      </c>
      <c r="AR857" s="39">
        <v>29.665600000000001</v>
      </c>
      <c r="AS857" s="39">
        <v>65.488399999999999</v>
      </c>
      <c r="AT857" s="39">
        <v>19.841999999999999</v>
      </c>
      <c r="AU857" s="39">
        <v>68.942599999999999</v>
      </c>
      <c r="AV857" s="39">
        <v>47.716700000000003</v>
      </c>
      <c r="AW857" s="39">
        <v>46.881300000000003</v>
      </c>
      <c r="AX857" s="39">
        <v>10.1839</v>
      </c>
      <c r="AY857" s="39">
        <v>75.209699999999998</v>
      </c>
    </row>
    <row r="858" spans="1:51" x14ac:dyDescent="0.25">
      <c r="A858" s="43">
        <v>43655</v>
      </c>
      <c r="B858" s="39">
        <v>4158.7721000000001</v>
      </c>
      <c r="C858" s="39">
        <v>54.089100000000002</v>
      </c>
      <c r="D858" s="39">
        <v>37.223599999999998</v>
      </c>
      <c r="E858" s="39">
        <v>378.20690000000002</v>
      </c>
      <c r="F858" s="39">
        <v>281.94</v>
      </c>
      <c r="G858" s="39">
        <v>60.996299999999998</v>
      </c>
      <c r="H858" s="39">
        <v>87.137299999999996</v>
      </c>
      <c r="I858" s="39">
        <v>44.697099999999999</v>
      </c>
      <c r="J858" s="39">
        <v>54.621299999999998</v>
      </c>
      <c r="K858" s="39">
        <v>31.4682</v>
      </c>
      <c r="L858" s="39">
        <v>519.18960000000004</v>
      </c>
      <c r="M858" s="39">
        <v>28.309699999999999</v>
      </c>
      <c r="N858" s="39">
        <v>46.962299999999999</v>
      </c>
      <c r="O858" s="39">
        <v>95.757400000000004</v>
      </c>
      <c r="P858" s="39">
        <v>45.134099999999997</v>
      </c>
      <c r="Q858" s="39">
        <v>17.636399999999998</v>
      </c>
      <c r="R858" s="39">
        <v>99.177000000000007</v>
      </c>
      <c r="S858" s="39">
        <v>41.296100000000003</v>
      </c>
      <c r="T858" s="39">
        <v>28.9147</v>
      </c>
      <c r="U858" s="39">
        <v>17.9116</v>
      </c>
      <c r="V858" s="39">
        <v>41.026000000000003</v>
      </c>
      <c r="W858" s="39">
        <v>58.425800000000002</v>
      </c>
      <c r="X858" s="39">
        <v>129.59360000000001</v>
      </c>
      <c r="Y858" s="39">
        <v>51.884700000000002</v>
      </c>
      <c r="Z858" s="39">
        <v>23.5808</v>
      </c>
      <c r="AA858" s="39">
        <v>55.674900000000001</v>
      </c>
      <c r="AB858" s="39">
        <v>126.33629999999999</v>
      </c>
      <c r="AC858" s="39">
        <v>67.958399999999997</v>
      </c>
      <c r="AD858" s="39">
        <v>16.822299999999998</v>
      </c>
      <c r="AE858" s="39">
        <v>37.968000000000004</v>
      </c>
      <c r="AF858" s="39">
        <v>76.899799999999999</v>
      </c>
      <c r="AG858" s="39">
        <v>18.722799999999999</v>
      </c>
      <c r="AH858" s="39">
        <v>154.10429999999999</v>
      </c>
      <c r="AI858" s="39">
        <v>15.716799999999999</v>
      </c>
      <c r="AJ858" s="39">
        <v>6.9634</v>
      </c>
      <c r="AK858" s="39">
        <v>6.2386999999999997</v>
      </c>
      <c r="AL858" s="39">
        <v>15.9497</v>
      </c>
      <c r="AM858" s="39">
        <v>275.98340000000002</v>
      </c>
      <c r="AN858" s="39">
        <v>573.38499999999999</v>
      </c>
      <c r="AO858" s="39">
        <v>230.79580000000001</v>
      </c>
      <c r="AP858" s="39">
        <v>136.5317</v>
      </c>
      <c r="AQ858" s="39">
        <v>230.7705</v>
      </c>
      <c r="AR858" s="39">
        <v>29.435600000000001</v>
      </c>
      <c r="AS858" s="39">
        <v>66.779700000000005</v>
      </c>
      <c r="AT858" s="39">
        <v>19.667899999999999</v>
      </c>
      <c r="AU858" s="39">
        <v>69.698300000000003</v>
      </c>
      <c r="AV858" s="39">
        <v>47.975999999999999</v>
      </c>
      <c r="AW858" s="39">
        <v>46.624600000000001</v>
      </c>
      <c r="AX858" s="39">
        <v>10.1418</v>
      </c>
      <c r="AY858" s="39">
        <v>76.802400000000006</v>
      </c>
    </row>
    <row r="859" spans="1:51" x14ac:dyDescent="0.25">
      <c r="A859" s="43">
        <v>43656</v>
      </c>
      <c r="B859" s="39">
        <v>4161.6255000000001</v>
      </c>
      <c r="C859" s="39">
        <v>52.769799999999996</v>
      </c>
      <c r="D859" s="39">
        <v>37.223599999999998</v>
      </c>
      <c r="E859" s="39">
        <v>372.06270000000001</v>
      </c>
      <c r="F859" s="39">
        <v>279.43860000000001</v>
      </c>
      <c r="G859" s="39">
        <v>58.8919</v>
      </c>
      <c r="H859" s="39">
        <v>86.897800000000004</v>
      </c>
      <c r="I859" s="39">
        <v>42.867400000000004</v>
      </c>
      <c r="J859" s="39">
        <v>53.5623</v>
      </c>
      <c r="K859" s="39">
        <v>31.4682</v>
      </c>
      <c r="L859" s="39">
        <v>514.40340000000003</v>
      </c>
      <c r="M859" s="39">
        <v>28.084399999999999</v>
      </c>
      <c r="N859" s="39">
        <v>48.046799999999998</v>
      </c>
      <c r="O859" s="39">
        <v>94.856899999999996</v>
      </c>
      <c r="P859" s="39">
        <v>46.120800000000003</v>
      </c>
      <c r="Q859" s="39">
        <v>17.182099999999998</v>
      </c>
      <c r="R859" s="39">
        <v>96.334699999999998</v>
      </c>
      <c r="S859" s="39">
        <v>40.566099999999999</v>
      </c>
      <c r="T859" s="39">
        <v>28.28</v>
      </c>
      <c r="U859" s="39">
        <v>17.7561</v>
      </c>
      <c r="V859" s="39">
        <v>40.852499999999999</v>
      </c>
      <c r="W859" s="39">
        <v>59.963299999999997</v>
      </c>
      <c r="X859" s="39">
        <v>128.50460000000001</v>
      </c>
      <c r="Y859" s="39">
        <v>51.082999999999998</v>
      </c>
      <c r="Z859" s="39">
        <v>23.894200000000001</v>
      </c>
      <c r="AA859" s="39">
        <v>55.674900000000001</v>
      </c>
      <c r="AB859" s="39">
        <v>121.8866</v>
      </c>
      <c r="AC859" s="39">
        <v>66.940100000000001</v>
      </c>
      <c r="AD859" s="39">
        <v>17.2181</v>
      </c>
      <c r="AE859" s="39">
        <v>37.857900000000001</v>
      </c>
      <c r="AF859" s="39">
        <v>76.387699999999995</v>
      </c>
      <c r="AG859" s="39">
        <v>18.4543</v>
      </c>
      <c r="AH859" s="39">
        <v>154.10429999999999</v>
      </c>
      <c r="AI859" s="39">
        <v>15.545500000000001</v>
      </c>
      <c r="AJ859" s="39">
        <v>6.931</v>
      </c>
      <c r="AK859" s="39">
        <v>6.1708999999999996</v>
      </c>
      <c r="AL859" s="39">
        <v>15.767799999999999</v>
      </c>
      <c r="AM859" s="39">
        <v>275.57400000000001</v>
      </c>
      <c r="AN859" s="39">
        <v>553.57039999999995</v>
      </c>
      <c r="AO859" s="39">
        <v>226.0444</v>
      </c>
      <c r="AP859" s="39">
        <v>137.14259999999999</v>
      </c>
      <c r="AQ859" s="39">
        <v>230.03899999999999</v>
      </c>
      <c r="AR859" s="39">
        <v>29.349399999999999</v>
      </c>
      <c r="AS859" s="39">
        <v>65.857299999999995</v>
      </c>
      <c r="AT859" s="39">
        <v>19.3779</v>
      </c>
      <c r="AU859" s="39">
        <v>68.690600000000003</v>
      </c>
      <c r="AV859" s="39">
        <v>47.457299999999996</v>
      </c>
      <c r="AW859" s="39">
        <v>46.025799999999997</v>
      </c>
      <c r="AX859" s="39">
        <v>10.120699999999999</v>
      </c>
      <c r="AY859" s="39">
        <v>76.890799999999999</v>
      </c>
    </row>
    <row r="860" spans="1:51" x14ac:dyDescent="0.25">
      <c r="A860" s="43">
        <v>43657</v>
      </c>
      <c r="B860" s="39">
        <v>4167.3321999999998</v>
      </c>
      <c r="C860" s="39">
        <v>53.209600000000002</v>
      </c>
      <c r="D860" s="39">
        <v>37.645800000000001</v>
      </c>
      <c r="E860" s="39">
        <v>372.74540000000002</v>
      </c>
      <c r="F860" s="39">
        <v>279.0813</v>
      </c>
      <c r="G860" s="39">
        <v>57.839700000000001</v>
      </c>
      <c r="H860" s="39">
        <v>86.5625</v>
      </c>
      <c r="I860" s="39">
        <v>42.41</v>
      </c>
      <c r="J860" s="39">
        <v>53.785299999999999</v>
      </c>
      <c r="K860" s="39">
        <v>31.4682</v>
      </c>
      <c r="L860" s="39">
        <v>514.40340000000003</v>
      </c>
      <c r="M860" s="39">
        <v>28.159500000000001</v>
      </c>
      <c r="N860" s="39">
        <v>47.552100000000003</v>
      </c>
      <c r="O860" s="39">
        <v>95.156999999999996</v>
      </c>
      <c r="P860" s="39">
        <v>45.901499999999999</v>
      </c>
      <c r="Q860" s="39">
        <v>17.182099999999998</v>
      </c>
      <c r="R860" s="39">
        <v>95.624099999999999</v>
      </c>
      <c r="S860" s="39">
        <v>40.878999999999998</v>
      </c>
      <c r="T860" s="39">
        <v>28.229199999999999</v>
      </c>
      <c r="U860" s="39">
        <v>17.622699999999998</v>
      </c>
      <c r="V860" s="39">
        <v>40.939300000000003</v>
      </c>
      <c r="W860" s="39">
        <v>58.352600000000002</v>
      </c>
      <c r="X860" s="39">
        <v>129.2046</v>
      </c>
      <c r="Y860" s="39">
        <v>51.273899999999998</v>
      </c>
      <c r="Z860" s="39">
        <v>23.815899999999999</v>
      </c>
      <c r="AA860" s="39">
        <v>55.168799999999997</v>
      </c>
      <c r="AB860" s="39">
        <v>120.9269</v>
      </c>
      <c r="AC860" s="39">
        <v>67.028700000000001</v>
      </c>
      <c r="AD860" s="39">
        <v>16.881699999999999</v>
      </c>
      <c r="AE860" s="39">
        <v>37.362699999999997</v>
      </c>
      <c r="AF860" s="39">
        <v>75.619600000000005</v>
      </c>
      <c r="AG860" s="39">
        <v>18.4787</v>
      </c>
      <c r="AH860" s="39">
        <v>154.36199999999999</v>
      </c>
      <c r="AI860" s="39">
        <v>15.521000000000001</v>
      </c>
      <c r="AJ860" s="39">
        <v>6.931</v>
      </c>
      <c r="AK860" s="39">
        <v>6.1539999999999999</v>
      </c>
      <c r="AL860" s="39">
        <v>15.8285</v>
      </c>
      <c r="AM860" s="39">
        <v>275.77870000000001</v>
      </c>
      <c r="AN860" s="39">
        <v>558.11120000000005</v>
      </c>
      <c r="AO860" s="39">
        <v>224.63659999999999</v>
      </c>
      <c r="AP860" s="39">
        <v>134.0882</v>
      </c>
      <c r="AQ860" s="39">
        <v>230.40469999999999</v>
      </c>
      <c r="AR860" s="39">
        <v>29.1769</v>
      </c>
      <c r="AS860" s="39">
        <v>66.410799999999995</v>
      </c>
      <c r="AT860" s="39">
        <v>19.3779</v>
      </c>
      <c r="AU860" s="39">
        <v>68.018799999999999</v>
      </c>
      <c r="AV860" s="39">
        <v>47.457299999999996</v>
      </c>
      <c r="AW860" s="39">
        <v>46.453499999999998</v>
      </c>
      <c r="AX860" s="39">
        <v>10.120699999999999</v>
      </c>
      <c r="AY860" s="39">
        <v>76.183000000000007</v>
      </c>
    </row>
    <row r="861" spans="1:51" x14ac:dyDescent="0.25">
      <c r="A861" s="43">
        <v>43658</v>
      </c>
      <c r="B861" s="39">
        <v>4230.1061</v>
      </c>
      <c r="C861" s="39">
        <v>53.429499999999997</v>
      </c>
      <c r="D861" s="39">
        <v>37.645800000000001</v>
      </c>
      <c r="E861" s="39">
        <v>382.303</v>
      </c>
      <c r="F861" s="39">
        <v>281.58269999999999</v>
      </c>
      <c r="G861" s="39">
        <v>57.839700000000001</v>
      </c>
      <c r="H861" s="39">
        <v>87.089399999999998</v>
      </c>
      <c r="I861" s="39">
        <v>42.213999999999999</v>
      </c>
      <c r="J861" s="39">
        <v>54.008200000000002</v>
      </c>
      <c r="K861" s="39">
        <v>31.6098</v>
      </c>
      <c r="L861" s="39">
        <v>518.14909999999998</v>
      </c>
      <c r="M861" s="39">
        <v>28.309699999999999</v>
      </c>
      <c r="N861" s="39">
        <v>47.552100000000003</v>
      </c>
      <c r="O861" s="39">
        <v>93.656099999999995</v>
      </c>
      <c r="P861" s="39">
        <v>45.938099999999999</v>
      </c>
      <c r="Q861" s="39">
        <v>17.201899999999998</v>
      </c>
      <c r="R861" s="39">
        <v>97.649600000000007</v>
      </c>
      <c r="S861" s="39">
        <v>41.191800000000001</v>
      </c>
      <c r="T861" s="39">
        <v>28.432300000000001</v>
      </c>
      <c r="U861" s="39">
        <v>17.578299999999999</v>
      </c>
      <c r="V861" s="39">
        <v>41.026000000000003</v>
      </c>
      <c r="W861" s="39">
        <v>57.400799999999997</v>
      </c>
      <c r="X861" s="39">
        <v>129.36019999999999</v>
      </c>
      <c r="Y861" s="39">
        <v>51.082999999999998</v>
      </c>
      <c r="Z861" s="39">
        <v>23.502500000000001</v>
      </c>
      <c r="AA861" s="39">
        <v>55.371200000000002</v>
      </c>
      <c r="AB861" s="39">
        <v>121.8866</v>
      </c>
      <c r="AC861" s="39">
        <v>67.692800000000005</v>
      </c>
      <c r="AD861" s="39">
        <v>16.901499999999999</v>
      </c>
      <c r="AE861" s="39">
        <v>37.527799999999999</v>
      </c>
      <c r="AF861" s="39">
        <v>76.814499999999995</v>
      </c>
      <c r="AG861" s="39">
        <v>18.893699999999999</v>
      </c>
      <c r="AH861" s="39">
        <v>155.39279999999999</v>
      </c>
      <c r="AI861" s="39">
        <v>15.496499999999999</v>
      </c>
      <c r="AJ861" s="39">
        <v>6.931</v>
      </c>
      <c r="AK861" s="39">
        <v>6.1539999999999999</v>
      </c>
      <c r="AL861" s="39">
        <v>15.889099999999999</v>
      </c>
      <c r="AM861" s="39">
        <v>277.41660000000002</v>
      </c>
      <c r="AN861" s="39">
        <v>562.23929999999996</v>
      </c>
      <c r="AO861" s="39">
        <v>221.21190000000001</v>
      </c>
      <c r="AP861" s="39">
        <v>134.69909999999999</v>
      </c>
      <c r="AQ861" s="39">
        <v>230.7705</v>
      </c>
      <c r="AR861" s="39">
        <v>29.493099999999998</v>
      </c>
      <c r="AS861" s="39">
        <v>71.760499999999993</v>
      </c>
      <c r="AT861" s="39">
        <v>19.4359</v>
      </c>
      <c r="AU861" s="39">
        <v>68.942599999999999</v>
      </c>
      <c r="AV861" s="39">
        <v>47.457299999999996</v>
      </c>
      <c r="AW861" s="39">
        <v>46.795699999999997</v>
      </c>
      <c r="AX861" s="39">
        <v>10.1839</v>
      </c>
      <c r="AY861" s="39">
        <v>75.652100000000004</v>
      </c>
    </row>
    <row r="862" spans="1:51" x14ac:dyDescent="0.25">
      <c r="A862" s="43">
        <v>43661</v>
      </c>
      <c r="B862" s="39">
        <v>4280.0398999999998</v>
      </c>
      <c r="C862" s="39">
        <v>53.209600000000002</v>
      </c>
      <c r="D862" s="39">
        <v>37.645800000000001</v>
      </c>
      <c r="E862" s="39">
        <v>404.14890000000003</v>
      </c>
      <c r="F862" s="39">
        <v>280.51069999999999</v>
      </c>
      <c r="G862" s="39">
        <v>59.2014</v>
      </c>
      <c r="H862" s="39">
        <v>88.478700000000003</v>
      </c>
      <c r="I862" s="39">
        <v>41.952599999999997</v>
      </c>
      <c r="J862" s="39">
        <v>55.178699999999999</v>
      </c>
      <c r="K862" s="39">
        <v>31.9284</v>
      </c>
      <c r="L862" s="39">
        <v>513.77919999999995</v>
      </c>
      <c r="M862" s="39">
        <v>28.459900000000001</v>
      </c>
      <c r="N862" s="39">
        <v>45.573</v>
      </c>
      <c r="O862" s="39">
        <v>94.706800000000001</v>
      </c>
      <c r="P862" s="39">
        <v>46.778599999999997</v>
      </c>
      <c r="Q862" s="39">
        <v>17.478400000000001</v>
      </c>
      <c r="R862" s="39">
        <v>97.543000000000006</v>
      </c>
      <c r="S862" s="39">
        <v>41.296100000000003</v>
      </c>
      <c r="T862" s="39">
        <v>28.863900000000001</v>
      </c>
      <c r="U862" s="39">
        <v>18.356100000000001</v>
      </c>
      <c r="V862" s="39">
        <v>41.372900000000001</v>
      </c>
      <c r="W862" s="39">
        <v>59.963299999999997</v>
      </c>
      <c r="X862" s="39">
        <v>130.37139999999999</v>
      </c>
      <c r="Y862" s="39">
        <v>51.5411</v>
      </c>
      <c r="Z862" s="39">
        <v>23.737500000000001</v>
      </c>
      <c r="AA862" s="39">
        <v>55.168799999999997</v>
      </c>
      <c r="AB862" s="39">
        <v>120.4034</v>
      </c>
      <c r="AC862" s="39">
        <v>67.427099999999996</v>
      </c>
      <c r="AD862" s="39">
        <v>16.921299999999999</v>
      </c>
      <c r="AE862" s="39">
        <v>37.775399999999998</v>
      </c>
      <c r="AF862" s="39">
        <v>76.729100000000003</v>
      </c>
      <c r="AG862" s="39">
        <v>19.137799999999999</v>
      </c>
      <c r="AH862" s="39">
        <v>154.87739999999999</v>
      </c>
      <c r="AI862" s="39">
        <v>15.300700000000001</v>
      </c>
      <c r="AJ862" s="39">
        <v>6.9471999999999996</v>
      </c>
      <c r="AK862" s="39">
        <v>6.1879</v>
      </c>
      <c r="AL862" s="39">
        <v>15.9497</v>
      </c>
      <c r="AM862" s="39">
        <v>273.32190000000003</v>
      </c>
      <c r="AN862" s="39">
        <v>566.78009999999995</v>
      </c>
      <c r="AO862" s="39">
        <v>223.89609999999999</v>
      </c>
      <c r="AP862" s="39">
        <v>134.5463</v>
      </c>
      <c r="AQ862" s="39">
        <v>231.50190000000001</v>
      </c>
      <c r="AR862" s="39">
        <v>29.7806</v>
      </c>
      <c r="AS862" s="39">
        <v>72.498400000000004</v>
      </c>
      <c r="AT862" s="39">
        <v>19.4939</v>
      </c>
      <c r="AU862" s="39">
        <v>68.270799999999994</v>
      </c>
      <c r="AV862" s="39">
        <v>47.846299999999999</v>
      </c>
      <c r="AW862" s="39">
        <v>47.5657</v>
      </c>
      <c r="AX862" s="39">
        <v>10.162800000000001</v>
      </c>
      <c r="AY862" s="39">
        <v>73.528499999999994</v>
      </c>
    </row>
    <row r="863" spans="1:51" x14ac:dyDescent="0.25">
      <c r="A863" s="43">
        <v>43662</v>
      </c>
      <c r="B863" s="39">
        <v>4288.6000000000004</v>
      </c>
      <c r="C863" s="39">
        <v>53.759300000000003</v>
      </c>
      <c r="D863" s="39">
        <v>38.067999999999998</v>
      </c>
      <c r="E863" s="39">
        <v>417.80259999999998</v>
      </c>
      <c r="F863" s="39">
        <v>281.58269999999999</v>
      </c>
      <c r="G863" s="39">
        <v>57.2517</v>
      </c>
      <c r="H863" s="39">
        <v>89.580399999999997</v>
      </c>
      <c r="I863" s="39">
        <v>42.867400000000004</v>
      </c>
      <c r="J863" s="39">
        <v>54.844299999999997</v>
      </c>
      <c r="K863" s="39">
        <v>32.07</v>
      </c>
      <c r="L863" s="39">
        <v>511.28210000000001</v>
      </c>
      <c r="M863" s="39">
        <v>28.61</v>
      </c>
      <c r="N863" s="39">
        <v>45.573</v>
      </c>
      <c r="O863" s="39">
        <v>96.207700000000003</v>
      </c>
      <c r="P863" s="39">
        <v>46.961399999999998</v>
      </c>
      <c r="Q863" s="39">
        <v>17.577100000000002</v>
      </c>
      <c r="R863" s="39">
        <v>98.182599999999994</v>
      </c>
      <c r="S863" s="39">
        <v>40.878999999999998</v>
      </c>
      <c r="T863" s="39">
        <v>28.9147</v>
      </c>
      <c r="U863" s="39">
        <v>18.200500000000002</v>
      </c>
      <c r="V863" s="39">
        <v>42.066800000000001</v>
      </c>
      <c r="W863" s="39">
        <v>59.450800000000001</v>
      </c>
      <c r="X863" s="39">
        <v>129.82689999999999</v>
      </c>
      <c r="Y863" s="39">
        <v>51.426600000000001</v>
      </c>
      <c r="Z863" s="39">
        <v>23.5808</v>
      </c>
      <c r="AA863" s="39">
        <v>53.852800000000002</v>
      </c>
      <c r="AB863" s="39">
        <v>123.1953</v>
      </c>
      <c r="AC863" s="39">
        <v>66.984399999999994</v>
      </c>
      <c r="AD863" s="39">
        <v>16.921299999999999</v>
      </c>
      <c r="AE863" s="39">
        <v>37.912999999999997</v>
      </c>
      <c r="AF863" s="39">
        <v>76.387699999999995</v>
      </c>
      <c r="AG863" s="39">
        <v>20.3583</v>
      </c>
      <c r="AH863" s="39">
        <v>154.61969999999999</v>
      </c>
      <c r="AI863" s="39">
        <v>15.300700000000001</v>
      </c>
      <c r="AJ863" s="39">
        <v>6.9634</v>
      </c>
      <c r="AK863" s="39">
        <v>6.2386999999999997</v>
      </c>
      <c r="AL863" s="39">
        <v>16.071000000000002</v>
      </c>
      <c r="AM863" s="39">
        <v>276.80239999999998</v>
      </c>
      <c r="AN863" s="39">
        <v>557.69839999999999</v>
      </c>
      <c r="AO863" s="39">
        <v>221.76730000000001</v>
      </c>
      <c r="AP863" s="39">
        <v>135.00450000000001</v>
      </c>
      <c r="AQ863" s="39">
        <v>231.50190000000001</v>
      </c>
      <c r="AR863" s="39">
        <v>29.723099999999999</v>
      </c>
      <c r="AS863" s="39">
        <v>78.217100000000002</v>
      </c>
      <c r="AT863" s="39">
        <v>19.6099</v>
      </c>
      <c r="AU863" s="39">
        <v>69.446399999999997</v>
      </c>
      <c r="AV863" s="39">
        <v>47.975999999999999</v>
      </c>
      <c r="AW863" s="39">
        <v>47.907899999999998</v>
      </c>
      <c r="AX863" s="39">
        <v>10.2049</v>
      </c>
      <c r="AY863" s="39">
        <v>73.440100000000001</v>
      </c>
    </row>
    <row r="864" spans="1:51" x14ac:dyDescent="0.25">
      <c r="A864" s="43">
        <v>43663</v>
      </c>
      <c r="B864" s="39">
        <v>4298.5868</v>
      </c>
      <c r="C864" s="39">
        <v>53.759300000000003</v>
      </c>
      <c r="D864" s="39">
        <v>37.575400000000002</v>
      </c>
      <c r="E864" s="39">
        <v>417.11989999999997</v>
      </c>
      <c r="F864" s="39">
        <v>280.1533</v>
      </c>
      <c r="G864" s="39">
        <v>57.902999999999999</v>
      </c>
      <c r="H864" s="39">
        <v>89.82</v>
      </c>
      <c r="I864" s="39">
        <v>42.867400000000004</v>
      </c>
      <c r="J864" s="39">
        <v>54.509799999999998</v>
      </c>
      <c r="K864" s="39">
        <v>31.9284</v>
      </c>
      <c r="L864" s="39">
        <v>513.1549</v>
      </c>
      <c r="M864" s="39">
        <v>28.5349</v>
      </c>
      <c r="N864" s="39">
        <v>46.782400000000003</v>
      </c>
      <c r="O864" s="39">
        <v>96.207700000000003</v>
      </c>
      <c r="P864" s="39">
        <v>47.436500000000002</v>
      </c>
      <c r="Q864" s="39">
        <v>17.3994</v>
      </c>
      <c r="R864" s="39">
        <v>99.3553</v>
      </c>
      <c r="S864" s="39">
        <v>41.087499999999999</v>
      </c>
      <c r="T864" s="39">
        <v>28.9147</v>
      </c>
      <c r="U864" s="39">
        <v>18.000499999999999</v>
      </c>
      <c r="V864" s="39">
        <v>42.153599999999997</v>
      </c>
      <c r="W864" s="39">
        <v>59.084699999999998</v>
      </c>
      <c r="X864" s="39">
        <v>128.81569999999999</v>
      </c>
      <c r="Y864" s="39">
        <v>50.395800000000001</v>
      </c>
      <c r="Z864" s="39">
        <v>23.502500000000001</v>
      </c>
      <c r="AA864" s="39">
        <v>53.599699999999999</v>
      </c>
      <c r="AB864" s="39">
        <v>123.54430000000001</v>
      </c>
      <c r="AC864" s="39">
        <v>66.851600000000005</v>
      </c>
      <c r="AD864" s="39">
        <v>16.822299999999998</v>
      </c>
      <c r="AE864" s="39">
        <v>38.325699999999998</v>
      </c>
      <c r="AF864" s="39">
        <v>76.814499999999995</v>
      </c>
      <c r="AG864" s="39">
        <v>19.650400000000001</v>
      </c>
      <c r="AH864" s="39">
        <v>153.5889</v>
      </c>
      <c r="AI864" s="39">
        <v>15.300700000000001</v>
      </c>
      <c r="AJ864" s="39">
        <v>6.9634</v>
      </c>
      <c r="AK864" s="39">
        <v>6.2218</v>
      </c>
      <c r="AL864" s="39">
        <v>16.010400000000001</v>
      </c>
      <c r="AM864" s="39">
        <v>277.62130000000002</v>
      </c>
      <c r="AN864" s="39">
        <v>558.524</v>
      </c>
      <c r="AO864" s="39">
        <v>222.97049999999999</v>
      </c>
      <c r="AP864" s="39">
        <v>134.8518</v>
      </c>
      <c r="AQ864" s="39">
        <v>231.86760000000001</v>
      </c>
      <c r="AR864" s="39">
        <v>29.5794</v>
      </c>
      <c r="AS864" s="39">
        <v>76.187899999999999</v>
      </c>
      <c r="AT864" s="39">
        <v>19.4939</v>
      </c>
      <c r="AU864" s="39">
        <v>68.690600000000003</v>
      </c>
      <c r="AV864" s="39">
        <v>47.716700000000003</v>
      </c>
      <c r="AW864" s="39">
        <v>47.308999999999997</v>
      </c>
      <c r="AX864" s="39">
        <v>10.1418</v>
      </c>
      <c r="AY864" s="39">
        <v>73.174599999999998</v>
      </c>
    </row>
    <row r="865" spans="1:51" x14ac:dyDescent="0.25">
      <c r="A865" s="43">
        <v>43664</v>
      </c>
      <c r="B865" s="39">
        <v>4292.8801000000003</v>
      </c>
      <c r="C865" s="39">
        <v>53.429499999999997</v>
      </c>
      <c r="D865" s="39">
        <v>37.505099999999999</v>
      </c>
      <c r="E865" s="39">
        <v>418.4853</v>
      </c>
      <c r="F865" s="39">
        <v>274.79320000000001</v>
      </c>
      <c r="G865" s="39">
        <v>54.832599999999999</v>
      </c>
      <c r="H865" s="39">
        <v>88.622399999999999</v>
      </c>
      <c r="I865" s="39">
        <v>42.148600000000002</v>
      </c>
      <c r="J865" s="39">
        <v>53.060699999999997</v>
      </c>
      <c r="K865" s="39">
        <v>31.9284</v>
      </c>
      <c r="L865" s="39">
        <v>502.95839999999998</v>
      </c>
      <c r="M865" s="39">
        <v>28.084399999999999</v>
      </c>
      <c r="N865" s="39">
        <v>46.067799999999998</v>
      </c>
      <c r="O865" s="39">
        <v>96.808000000000007</v>
      </c>
      <c r="P865" s="39">
        <v>46.3035</v>
      </c>
      <c r="Q865" s="39">
        <v>17.083400000000001</v>
      </c>
      <c r="R865" s="39">
        <v>96.690100000000001</v>
      </c>
      <c r="S865" s="39">
        <v>40.566099999999999</v>
      </c>
      <c r="T865" s="39">
        <v>28.508500000000002</v>
      </c>
      <c r="U865" s="39">
        <v>17.511600000000001</v>
      </c>
      <c r="V865" s="39">
        <v>41.026000000000003</v>
      </c>
      <c r="W865" s="39">
        <v>57.620399999999997</v>
      </c>
      <c r="X865" s="39">
        <v>126.94880000000001</v>
      </c>
      <c r="Y865" s="39">
        <v>50.014000000000003</v>
      </c>
      <c r="Z865" s="39">
        <v>23.032499999999999</v>
      </c>
      <c r="AA865" s="39">
        <v>52.638100000000001</v>
      </c>
      <c r="AB865" s="39">
        <v>121.71210000000001</v>
      </c>
      <c r="AC865" s="39">
        <v>66.231800000000007</v>
      </c>
      <c r="AD865" s="39">
        <v>16.505700000000001</v>
      </c>
      <c r="AE865" s="39">
        <v>37.912999999999997</v>
      </c>
      <c r="AF865" s="39">
        <v>74.851399999999998</v>
      </c>
      <c r="AG865" s="39">
        <v>18.893699999999999</v>
      </c>
      <c r="AH865" s="39">
        <v>153.5889</v>
      </c>
      <c r="AI865" s="39">
        <v>15.2272</v>
      </c>
      <c r="AJ865" s="39">
        <v>6.8986000000000001</v>
      </c>
      <c r="AK865" s="39">
        <v>6.3064999999999998</v>
      </c>
      <c r="AL865" s="39">
        <v>15.889099999999999</v>
      </c>
      <c r="AM865" s="39">
        <v>277.41660000000002</v>
      </c>
      <c r="AN865" s="39">
        <v>544.48869999999999</v>
      </c>
      <c r="AO865" s="39">
        <v>218.9906</v>
      </c>
      <c r="AP865" s="39">
        <v>133.63</v>
      </c>
      <c r="AQ865" s="39">
        <v>231.50190000000001</v>
      </c>
      <c r="AR865" s="39">
        <v>29.148199999999999</v>
      </c>
      <c r="AS865" s="39">
        <v>74.712100000000007</v>
      </c>
      <c r="AT865" s="39">
        <v>19.261800000000001</v>
      </c>
      <c r="AU865" s="39">
        <v>67.850899999999996</v>
      </c>
      <c r="AV865" s="39">
        <v>46.808999999999997</v>
      </c>
      <c r="AW865" s="39">
        <v>46.966799999999999</v>
      </c>
      <c r="AX865" s="39">
        <v>10.0787</v>
      </c>
      <c r="AY865" s="39">
        <v>71.758899999999997</v>
      </c>
    </row>
    <row r="866" spans="1:51" x14ac:dyDescent="0.25">
      <c r="A866" s="43">
        <v>43665</v>
      </c>
      <c r="B866" s="39">
        <v>4381.3342000000002</v>
      </c>
      <c r="C866" s="39">
        <v>54.198999999999998</v>
      </c>
      <c r="D866" s="39">
        <v>37.997599999999998</v>
      </c>
      <c r="E866" s="39">
        <v>422.58139999999997</v>
      </c>
      <c r="F866" s="39">
        <v>282.65469999999999</v>
      </c>
      <c r="G866" s="39">
        <v>54.987699999999997</v>
      </c>
      <c r="H866" s="39">
        <v>88.813999999999993</v>
      </c>
      <c r="I866" s="39">
        <v>43.586199999999998</v>
      </c>
      <c r="J866" s="39">
        <v>53.395099999999999</v>
      </c>
      <c r="K866" s="39">
        <v>31.7514</v>
      </c>
      <c r="L866" s="39">
        <v>503.99880000000002</v>
      </c>
      <c r="M866" s="39">
        <v>28.2346</v>
      </c>
      <c r="N866" s="39">
        <v>50.190800000000003</v>
      </c>
      <c r="O866" s="39">
        <v>97.4084</v>
      </c>
      <c r="P866" s="39">
        <v>46.3035</v>
      </c>
      <c r="Q866" s="39">
        <v>17.043900000000001</v>
      </c>
      <c r="R866" s="39">
        <v>100.7411</v>
      </c>
      <c r="S866" s="39">
        <v>40.670400000000001</v>
      </c>
      <c r="T866" s="39">
        <v>28.660799999999998</v>
      </c>
      <c r="U866" s="39">
        <v>17.622699999999998</v>
      </c>
      <c r="V866" s="39">
        <v>40.592300000000002</v>
      </c>
      <c r="W866" s="39">
        <v>56.156100000000002</v>
      </c>
      <c r="X866" s="39">
        <v>126.7154</v>
      </c>
      <c r="Y866" s="39">
        <v>50.5867</v>
      </c>
      <c r="Z866" s="39">
        <v>23.815899999999999</v>
      </c>
      <c r="AA866" s="39">
        <v>52.688699999999997</v>
      </c>
      <c r="AB866" s="39">
        <v>123.63160000000001</v>
      </c>
      <c r="AC866" s="39">
        <v>66.674499999999995</v>
      </c>
      <c r="AD866" s="39">
        <v>16.545200000000001</v>
      </c>
      <c r="AE866" s="39">
        <v>37.665399999999998</v>
      </c>
      <c r="AF866" s="39">
        <v>74.766099999999994</v>
      </c>
      <c r="AG866" s="39">
        <v>18.869299999999999</v>
      </c>
      <c r="AH866" s="39">
        <v>154.61969999999999</v>
      </c>
      <c r="AI866" s="39">
        <v>15.349600000000001</v>
      </c>
      <c r="AJ866" s="39">
        <v>6.931</v>
      </c>
      <c r="AK866" s="39">
        <v>6.3235000000000001</v>
      </c>
      <c r="AL866" s="39">
        <v>16.040700000000001</v>
      </c>
      <c r="AM866" s="39">
        <v>294.40960000000001</v>
      </c>
      <c r="AN866" s="39">
        <v>546.55269999999996</v>
      </c>
      <c r="AO866" s="39">
        <v>219.45339999999999</v>
      </c>
      <c r="AP866" s="39">
        <v>135.7681</v>
      </c>
      <c r="AQ866" s="39">
        <v>230.7705</v>
      </c>
      <c r="AR866" s="39">
        <v>29.665600000000001</v>
      </c>
      <c r="AS866" s="39">
        <v>76.003399999999999</v>
      </c>
      <c r="AT866" s="39">
        <v>19.319800000000001</v>
      </c>
      <c r="AU866" s="39">
        <v>71.293800000000005</v>
      </c>
      <c r="AV866" s="39">
        <v>46.938699999999997</v>
      </c>
      <c r="AW866" s="39">
        <v>46.966799999999999</v>
      </c>
      <c r="AX866" s="39">
        <v>10.120699999999999</v>
      </c>
      <c r="AY866" s="39">
        <v>72.555199999999999</v>
      </c>
    </row>
    <row r="867" spans="1:51" x14ac:dyDescent="0.25">
      <c r="A867" s="43">
        <v>43668</v>
      </c>
      <c r="B867" s="39">
        <v>4436.9746999999998</v>
      </c>
      <c r="C867" s="39">
        <v>53.649299999999997</v>
      </c>
      <c r="D867" s="39">
        <v>37.505099999999999</v>
      </c>
      <c r="E867" s="39">
        <v>419.16789999999997</v>
      </c>
      <c r="F867" s="39">
        <v>274.4359</v>
      </c>
      <c r="G867" s="39">
        <v>54.2744</v>
      </c>
      <c r="H867" s="39">
        <v>87.089399999999998</v>
      </c>
      <c r="I867" s="39">
        <v>42.540700000000001</v>
      </c>
      <c r="J867" s="39">
        <v>51.667299999999997</v>
      </c>
      <c r="K867" s="39">
        <v>31.220400000000001</v>
      </c>
      <c r="L867" s="39">
        <v>506.91210000000001</v>
      </c>
      <c r="M867" s="39">
        <v>27.7089</v>
      </c>
      <c r="N867" s="39">
        <v>48.596600000000002</v>
      </c>
      <c r="O867" s="39">
        <v>96.057599999999994</v>
      </c>
      <c r="P867" s="39">
        <v>45.645699999999998</v>
      </c>
      <c r="Q867" s="39">
        <v>16.688400000000001</v>
      </c>
      <c r="R867" s="39">
        <v>99.035399999999996</v>
      </c>
      <c r="S867" s="39">
        <v>39.523299999999999</v>
      </c>
      <c r="T867" s="39">
        <v>28.3308</v>
      </c>
      <c r="U867" s="39">
        <v>16.956</v>
      </c>
      <c r="V867" s="39">
        <v>39.464799999999997</v>
      </c>
      <c r="W867" s="39">
        <v>54.179299999999998</v>
      </c>
      <c r="X867" s="39">
        <v>124.6152</v>
      </c>
      <c r="Y867" s="39">
        <v>49.555799999999998</v>
      </c>
      <c r="Z867" s="39">
        <v>23.032499999999999</v>
      </c>
      <c r="AA867" s="39">
        <v>54.510800000000003</v>
      </c>
      <c r="AB867" s="39">
        <v>120.4906</v>
      </c>
      <c r="AC867" s="39">
        <v>65.0364</v>
      </c>
      <c r="AD867" s="39">
        <v>16.2286</v>
      </c>
      <c r="AE867" s="39">
        <v>36.344700000000003</v>
      </c>
      <c r="AF867" s="39">
        <v>70.754599999999996</v>
      </c>
      <c r="AG867" s="39">
        <v>18.796099999999999</v>
      </c>
      <c r="AH867" s="39">
        <v>153.8466</v>
      </c>
      <c r="AI867" s="39">
        <v>15.1538</v>
      </c>
      <c r="AJ867" s="39">
        <v>6.9147999999999996</v>
      </c>
      <c r="AK867" s="39">
        <v>6.2047999999999996</v>
      </c>
      <c r="AL867" s="39">
        <v>15.9497</v>
      </c>
      <c r="AM867" s="39">
        <v>296.86649999999997</v>
      </c>
      <c r="AN867" s="39">
        <v>537.471</v>
      </c>
      <c r="AO867" s="39">
        <v>216.4915</v>
      </c>
      <c r="AP867" s="39">
        <v>135.15719999999999</v>
      </c>
      <c r="AQ867" s="39">
        <v>229.67330000000001</v>
      </c>
      <c r="AR867" s="39">
        <v>29.263200000000001</v>
      </c>
      <c r="AS867" s="39">
        <v>76.372399999999999</v>
      </c>
      <c r="AT867" s="39">
        <v>18.913699999999999</v>
      </c>
      <c r="AU867" s="39">
        <v>70.454099999999997</v>
      </c>
      <c r="AV867" s="39">
        <v>46.160699999999999</v>
      </c>
      <c r="AW867" s="39">
        <v>46.453499999999998</v>
      </c>
      <c r="AX867" s="39">
        <v>10.057600000000001</v>
      </c>
      <c r="AY867" s="39">
        <v>71.316500000000005</v>
      </c>
    </row>
    <row r="868" spans="1:51" x14ac:dyDescent="0.25">
      <c r="A868" s="43">
        <v>43669</v>
      </c>
      <c r="B868" s="39">
        <v>4280.0398999999998</v>
      </c>
      <c r="C868" s="39">
        <v>53.979199999999999</v>
      </c>
      <c r="D868" s="39">
        <v>39.545699999999997</v>
      </c>
      <c r="E868" s="39">
        <v>420.5333</v>
      </c>
      <c r="F868" s="39">
        <v>276.93729999999999</v>
      </c>
      <c r="G868" s="39">
        <v>56.290300000000002</v>
      </c>
      <c r="H868" s="39">
        <v>87.664299999999997</v>
      </c>
      <c r="I868" s="39">
        <v>43.063499999999998</v>
      </c>
      <c r="J868" s="39">
        <v>51.778799999999997</v>
      </c>
      <c r="K868" s="39">
        <v>31.255800000000001</v>
      </c>
      <c r="L868" s="39">
        <v>512.94680000000005</v>
      </c>
      <c r="M868" s="39">
        <v>27.783999999999999</v>
      </c>
      <c r="N868" s="39">
        <v>47.442100000000003</v>
      </c>
      <c r="O868" s="39">
        <v>96.657899999999998</v>
      </c>
      <c r="P868" s="39">
        <v>45.682299999999998</v>
      </c>
      <c r="Q868" s="39">
        <v>16.727900000000002</v>
      </c>
      <c r="R868" s="39">
        <v>97.862799999999993</v>
      </c>
      <c r="S868" s="39">
        <v>39.627600000000001</v>
      </c>
      <c r="T868" s="39">
        <v>28.4831</v>
      </c>
      <c r="U868" s="39">
        <v>17.111599999999999</v>
      </c>
      <c r="V868" s="39">
        <v>39.725000000000001</v>
      </c>
      <c r="W868" s="39">
        <v>54.398899999999998</v>
      </c>
      <c r="X868" s="39">
        <v>128.5823</v>
      </c>
      <c r="Y868" s="39">
        <v>50.090299999999999</v>
      </c>
      <c r="Z868" s="39">
        <v>23.110800000000001</v>
      </c>
      <c r="AA868" s="39">
        <v>53.650399999999998</v>
      </c>
      <c r="AB868" s="39">
        <v>122.7591</v>
      </c>
      <c r="AC868" s="39">
        <v>65.080699999999993</v>
      </c>
      <c r="AD868" s="39">
        <v>16.3078</v>
      </c>
      <c r="AE868" s="39">
        <v>36.895000000000003</v>
      </c>
      <c r="AF868" s="39">
        <v>71.2667</v>
      </c>
      <c r="AG868" s="39">
        <v>18.942499999999999</v>
      </c>
      <c r="AH868" s="39">
        <v>154.10429999999999</v>
      </c>
      <c r="AI868" s="39">
        <v>15.325100000000001</v>
      </c>
      <c r="AJ868" s="39">
        <v>6.9634</v>
      </c>
      <c r="AK868" s="39">
        <v>6.3574000000000002</v>
      </c>
      <c r="AL868" s="39">
        <v>15.9497</v>
      </c>
      <c r="AM868" s="39">
        <v>292.77179999999998</v>
      </c>
      <c r="AN868" s="39">
        <v>537.471</v>
      </c>
      <c r="AO868" s="39">
        <v>221.11940000000001</v>
      </c>
      <c r="AP868" s="39">
        <v>136.22630000000001</v>
      </c>
      <c r="AQ868" s="39">
        <v>231.1362</v>
      </c>
      <c r="AR868" s="39">
        <v>29.521899999999999</v>
      </c>
      <c r="AS868" s="39">
        <v>76.741299999999995</v>
      </c>
      <c r="AT868" s="39">
        <v>19.087800000000001</v>
      </c>
      <c r="AU868" s="39">
        <v>69.026499999999999</v>
      </c>
      <c r="AV868" s="39">
        <v>46.42</v>
      </c>
      <c r="AW868" s="39">
        <v>46.624600000000001</v>
      </c>
      <c r="AX868" s="39">
        <v>10.0997</v>
      </c>
      <c r="AY868" s="39">
        <v>69.900800000000004</v>
      </c>
    </row>
    <row r="869" spans="1:51" x14ac:dyDescent="0.25">
      <c r="A869" s="43">
        <v>43670</v>
      </c>
      <c r="B869" s="39">
        <v>4275.7599</v>
      </c>
      <c r="C869" s="39">
        <v>54.089100000000002</v>
      </c>
      <c r="D869" s="39">
        <v>39.686399999999999</v>
      </c>
      <c r="E869" s="39">
        <v>432.13889999999998</v>
      </c>
      <c r="F869" s="39">
        <v>274.4359</v>
      </c>
      <c r="G869" s="39">
        <v>55.701000000000001</v>
      </c>
      <c r="H869" s="39">
        <v>87.664299999999997</v>
      </c>
      <c r="I869" s="39">
        <v>42.736699999999999</v>
      </c>
      <c r="J869" s="39">
        <v>52.168900000000001</v>
      </c>
      <c r="K869" s="39">
        <v>31.2912</v>
      </c>
      <c r="L869" s="39">
        <v>514.81960000000004</v>
      </c>
      <c r="M869" s="39">
        <v>28.084399999999999</v>
      </c>
      <c r="N869" s="39">
        <v>47.277200000000001</v>
      </c>
      <c r="O869" s="39">
        <v>96.207700000000003</v>
      </c>
      <c r="P869" s="39">
        <v>45.974600000000002</v>
      </c>
      <c r="Q869" s="39">
        <v>16.9056</v>
      </c>
      <c r="R869" s="39">
        <v>97.756200000000007</v>
      </c>
      <c r="S869" s="39">
        <v>39.836100000000002</v>
      </c>
      <c r="T869" s="39">
        <v>28.635400000000001</v>
      </c>
      <c r="U869" s="39">
        <v>17.200500000000002</v>
      </c>
      <c r="V869" s="39">
        <v>40.071899999999999</v>
      </c>
      <c r="W869" s="39">
        <v>54.472200000000001</v>
      </c>
      <c r="X869" s="39">
        <v>127.6489</v>
      </c>
      <c r="Y869" s="39">
        <v>50.968499999999999</v>
      </c>
      <c r="Z869" s="39">
        <v>23.1891</v>
      </c>
      <c r="AA869" s="39">
        <v>55.168799999999997</v>
      </c>
      <c r="AB869" s="39">
        <v>123.3698</v>
      </c>
      <c r="AC869" s="39">
        <v>65.434899999999999</v>
      </c>
      <c r="AD869" s="39">
        <v>16.466100000000001</v>
      </c>
      <c r="AE869" s="39">
        <v>37.747900000000001</v>
      </c>
      <c r="AF869" s="39">
        <v>72.205600000000004</v>
      </c>
      <c r="AG869" s="39">
        <v>19.088999999999999</v>
      </c>
      <c r="AH869" s="39">
        <v>154.61969999999999</v>
      </c>
      <c r="AI869" s="39">
        <v>15.4475</v>
      </c>
      <c r="AJ869" s="39">
        <v>6.9795999999999996</v>
      </c>
      <c r="AK869" s="39">
        <v>6.3913000000000002</v>
      </c>
      <c r="AL869" s="39">
        <v>16.010400000000001</v>
      </c>
      <c r="AM869" s="39">
        <v>292.97649999999999</v>
      </c>
      <c r="AN869" s="39">
        <v>544.48869999999999</v>
      </c>
      <c r="AO869" s="39">
        <v>228.524</v>
      </c>
      <c r="AP869" s="39">
        <v>134.8518</v>
      </c>
      <c r="AQ869" s="39">
        <v>231.86760000000001</v>
      </c>
      <c r="AR869" s="39">
        <v>29.464400000000001</v>
      </c>
      <c r="AS869" s="39">
        <v>76.003399999999999</v>
      </c>
      <c r="AT869" s="39">
        <v>19.203800000000001</v>
      </c>
      <c r="AU869" s="39">
        <v>68.606700000000004</v>
      </c>
      <c r="AV869" s="39">
        <v>47.068300000000001</v>
      </c>
      <c r="AW869" s="39">
        <v>47.137900000000002</v>
      </c>
      <c r="AX869" s="39">
        <v>10.162800000000001</v>
      </c>
      <c r="AY869" s="39">
        <v>69.900800000000004</v>
      </c>
    </row>
    <row r="870" spans="1:51" x14ac:dyDescent="0.25">
      <c r="A870" s="43">
        <v>43671</v>
      </c>
      <c r="B870" s="39">
        <v>4291.4534000000003</v>
      </c>
      <c r="C870" s="39">
        <v>53.649299999999997</v>
      </c>
      <c r="D870" s="39">
        <v>39.475299999999997</v>
      </c>
      <c r="E870" s="39">
        <v>428.0428</v>
      </c>
      <c r="F870" s="39">
        <v>276.57990000000001</v>
      </c>
      <c r="G870" s="39">
        <v>56.042200000000001</v>
      </c>
      <c r="H870" s="39">
        <v>88.143299999999996</v>
      </c>
      <c r="I870" s="39">
        <v>42.867400000000004</v>
      </c>
      <c r="J870" s="39">
        <v>51.945999999999998</v>
      </c>
      <c r="K870" s="39">
        <v>31.184999999999999</v>
      </c>
      <c r="L870" s="39">
        <v>509.8254</v>
      </c>
      <c r="M870" s="39">
        <v>28.159500000000001</v>
      </c>
      <c r="N870" s="39">
        <v>47.442100000000003</v>
      </c>
      <c r="O870" s="39">
        <v>96.207700000000003</v>
      </c>
      <c r="P870" s="39">
        <v>47.217199999999998</v>
      </c>
      <c r="Q870" s="39">
        <v>16.885899999999999</v>
      </c>
      <c r="R870" s="39">
        <v>96.796700000000001</v>
      </c>
      <c r="S870" s="39">
        <v>40.149000000000001</v>
      </c>
      <c r="T870" s="39">
        <v>28.711600000000001</v>
      </c>
      <c r="U870" s="39">
        <v>17.267199999999999</v>
      </c>
      <c r="V870" s="39">
        <v>40.071899999999999</v>
      </c>
      <c r="W870" s="39">
        <v>53.813200000000002</v>
      </c>
      <c r="X870" s="39">
        <v>127.26</v>
      </c>
      <c r="Y870" s="39">
        <v>50.510300000000001</v>
      </c>
      <c r="Z870" s="39">
        <v>23.267499999999998</v>
      </c>
      <c r="AA870" s="39">
        <v>55.2194</v>
      </c>
      <c r="AB870" s="39">
        <v>122.9336</v>
      </c>
      <c r="AC870" s="39">
        <v>65.656199999999998</v>
      </c>
      <c r="AD870" s="39">
        <v>16.644200000000001</v>
      </c>
      <c r="AE870" s="39">
        <v>37.912999999999997</v>
      </c>
      <c r="AF870" s="39">
        <v>72.205600000000004</v>
      </c>
      <c r="AG870" s="39">
        <v>18.820499999999999</v>
      </c>
      <c r="AH870" s="39">
        <v>155.90819999999999</v>
      </c>
      <c r="AI870" s="39">
        <v>15.3986</v>
      </c>
      <c r="AJ870" s="39">
        <v>6.9958</v>
      </c>
      <c r="AK870" s="39">
        <v>6.4760999999999997</v>
      </c>
      <c r="AL870" s="39">
        <v>16.040700000000001</v>
      </c>
      <c r="AM870" s="39">
        <v>294.00020000000001</v>
      </c>
      <c r="AN870" s="39">
        <v>542.42470000000003</v>
      </c>
      <c r="AO870" s="39">
        <v>225.37700000000001</v>
      </c>
      <c r="AP870" s="39">
        <v>133.93549999999999</v>
      </c>
      <c r="AQ870" s="39">
        <v>232.23330000000001</v>
      </c>
      <c r="AR870" s="39">
        <v>29.636900000000001</v>
      </c>
      <c r="AS870" s="39">
        <v>75.819000000000003</v>
      </c>
      <c r="AT870" s="39">
        <v>19.783999999999999</v>
      </c>
      <c r="AU870" s="39">
        <v>68.270799999999994</v>
      </c>
      <c r="AV870" s="39">
        <v>46.938699999999997</v>
      </c>
      <c r="AW870" s="39">
        <v>47.308999999999997</v>
      </c>
      <c r="AX870" s="39">
        <v>10.1839</v>
      </c>
      <c r="AY870" s="39">
        <v>68.308099999999996</v>
      </c>
    </row>
    <row r="871" spans="1:51" x14ac:dyDescent="0.25">
      <c r="A871" s="43">
        <v>43672</v>
      </c>
      <c r="B871" s="39">
        <v>4274.3332</v>
      </c>
      <c r="C871" s="39">
        <v>53.869199999999999</v>
      </c>
      <c r="D871" s="39">
        <v>39.545699999999997</v>
      </c>
      <c r="E871" s="39">
        <v>440.33109999999999</v>
      </c>
      <c r="F871" s="39">
        <v>277.65199999999999</v>
      </c>
      <c r="G871" s="39">
        <v>55.514899999999997</v>
      </c>
      <c r="H871" s="39">
        <v>87.616399999999999</v>
      </c>
      <c r="I871" s="39">
        <v>42.279299999999999</v>
      </c>
      <c r="J871" s="39">
        <v>53.506599999999999</v>
      </c>
      <c r="K871" s="39">
        <v>31.184999999999999</v>
      </c>
      <c r="L871" s="39">
        <v>508.16070000000002</v>
      </c>
      <c r="M871" s="39">
        <v>28.084399999999999</v>
      </c>
      <c r="N871" s="39">
        <v>47.112299999999998</v>
      </c>
      <c r="O871" s="39">
        <v>95.907499999999999</v>
      </c>
      <c r="P871" s="39">
        <v>47.107500000000002</v>
      </c>
      <c r="Q871" s="39">
        <v>16.866099999999999</v>
      </c>
      <c r="R871" s="39">
        <v>96.690100000000001</v>
      </c>
      <c r="S871" s="39">
        <v>40.566099999999999</v>
      </c>
      <c r="T871" s="39">
        <v>28.7623</v>
      </c>
      <c r="U871" s="39">
        <v>17.1783</v>
      </c>
      <c r="V871" s="39">
        <v>39.638199999999998</v>
      </c>
      <c r="W871" s="39">
        <v>53.447099999999999</v>
      </c>
      <c r="X871" s="39">
        <v>127.26</v>
      </c>
      <c r="Y871" s="39">
        <v>50.052199999999999</v>
      </c>
      <c r="Z871" s="39">
        <v>23.1891</v>
      </c>
      <c r="AA871" s="39">
        <v>55.118200000000002</v>
      </c>
      <c r="AB871" s="39">
        <v>121.79940000000001</v>
      </c>
      <c r="AC871" s="39">
        <v>65.921899999999994</v>
      </c>
      <c r="AD871" s="39">
        <v>16.921299999999999</v>
      </c>
      <c r="AE871" s="39">
        <v>37.775399999999998</v>
      </c>
      <c r="AF871" s="39">
        <v>71.9495</v>
      </c>
      <c r="AG871" s="39">
        <v>19.186599999999999</v>
      </c>
      <c r="AH871" s="39">
        <v>155.65049999999999</v>
      </c>
      <c r="AI871" s="39">
        <v>15.3986</v>
      </c>
      <c r="AJ871" s="39">
        <v>6.9795999999999996</v>
      </c>
      <c r="AK871" s="39">
        <v>6.4760999999999997</v>
      </c>
      <c r="AL871" s="39">
        <v>16.010400000000001</v>
      </c>
      <c r="AM871" s="39">
        <v>296.45699999999999</v>
      </c>
      <c r="AN871" s="39">
        <v>542.83749999999998</v>
      </c>
      <c r="AO871" s="39">
        <v>225.37700000000001</v>
      </c>
      <c r="AP871" s="39">
        <v>133.93549999999999</v>
      </c>
      <c r="AQ871" s="39">
        <v>232.9648</v>
      </c>
      <c r="AR871" s="39">
        <v>29.838100000000001</v>
      </c>
      <c r="AS871" s="39">
        <v>75.45</v>
      </c>
      <c r="AT871" s="39">
        <v>19.3779</v>
      </c>
      <c r="AU871" s="39">
        <v>68.186800000000005</v>
      </c>
      <c r="AV871" s="39">
        <v>47.068300000000001</v>
      </c>
      <c r="AW871" s="39">
        <v>47.052399999999999</v>
      </c>
      <c r="AX871" s="39">
        <v>10.2049</v>
      </c>
      <c r="AY871" s="39">
        <v>68.662000000000006</v>
      </c>
    </row>
    <row r="872" spans="1:51" x14ac:dyDescent="0.25">
      <c r="A872" s="43">
        <v>43675</v>
      </c>
      <c r="B872" s="39">
        <v>4237.2394999999997</v>
      </c>
      <c r="C872" s="39">
        <v>53.539400000000001</v>
      </c>
      <c r="D872" s="39">
        <v>40.390099999999997</v>
      </c>
      <c r="E872" s="39">
        <v>417.80259999999998</v>
      </c>
      <c r="F872" s="39">
        <v>277.2946</v>
      </c>
      <c r="G872" s="39">
        <v>54.801600000000001</v>
      </c>
      <c r="H872" s="39">
        <v>87.089399999999998</v>
      </c>
      <c r="I872" s="39">
        <v>42.213999999999999</v>
      </c>
      <c r="J872" s="39">
        <v>53.227899999999998</v>
      </c>
      <c r="K872" s="39">
        <v>30.937200000000001</v>
      </c>
      <c r="L872" s="39">
        <v>506.28789999999998</v>
      </c>
      <c r="M872" s="39">
        <v>28.084399999999999</v>
      </c>
      <c r="N872" s="39">
        <v>47.3322</v>
      </c>
      <c r="O872" s="39">
        <v>95.607299999999995</v>
      </c>
      <c r="P872" s="39">
        <v>46.3401</v>
      </c>
      <c r="Q872" s="39">
        <v>16.787099999999999</v>
      </c>
      <c r="R872" s="39">
        <v>95.410899999999998</v>
      </c>
      <c r="S872" s="39">
        <v>40.461799999999997</v>
      </c>
      <c r="T872" s="39">
        <v>28.813099999999999</v>
      </c>
      <c r="U872" s="39">
        <v>17.0227</v>
      </c>
      <c r="V872" s="39">
        <v>39.725000000000001</v>
      </c>
      <c r="W872" s="39">
        <v>52.275700000000001</v>
      </c>
      <c r="X872" s="39">
        <v>125.782</v>
      </c>
      <c r="Y872" s="39">
        <v>50.395800000000001</v>
      </c>
      <c r="Z872" s="39">
        <v>23.110800000000001</v>
      </c>
      <c r="AA872" s="39">
        <v>56.079799999999999</v>
      </c>
      <c r="AB872" s="39">
        <v>121.0141</v>
      </c>
      <c r="AC872" s="39">
        <v>65.966099999999997</v>
      </c>
      <c r="AD872" s="39">
        <v>16.604600000000001</v>
      </c>
      <c r="AE872" s="39">
        <v>37.830399999999997</v>
      </c>
      <c r="AF872" s="39">
        <v>71.096000000000004</v>
      </c>
      <c r="AG872" s="39">
        <v>18.991399999999999</v>
      </c>
      <c r="AH872" s="39">
        <v>155.65049999999999</v>
      </c>
      <c r="AI872" s="39">
        <v>15.472</v>
      </c>
      <c r="AJ872" s="39">
        <v>6.9958</v>
      </c>
      <c r="AK872" s="39">
        <v>6.6456</v>
      </c>
      <c r="AL872" s="39">
        <v>15.9194</v>
      </c>
      <c r="AM872" s="39">
        <v>296.25229999999999</v>
      </c>
      <c r="AN872" s="39">
        <v>544.48869999999999</v>
      </c>
      <c r="AO872" s="39">
        <v>228.3389</v>
      </c>
      <c r="AP872" s="39">
        <v>134.69909999999999</v>
      </c>
      <c r="AQ872" s="39">
        <v>232.59909999999999</v>
      </c>
      <c r="AR872" s="39">
        <v>29.723099999999999</v>
      </c>
      <c r="AS872" s="39">
        <v>74.343199999999996</v>
      </c>
      <c r="AT872" s="39">
        <v>19.145800000000001</v>
      </c>
      <c r="AU872" s="39">
        <v>68.102800000000002</v>
      </c>
      <c r="AV872" s="39">
        <v>47.198</v>
      </c>
      <c r="AW872" s="39">
        <v>46.539099999999998</v>
      </c>
      <c r="AX872" s="39">
        <v>10.1839</v>
      </c>
      <c r="AY872" s="39">
        <v>68.2196</v>
      </c>
    </row>
    <row r="873" spans="1:51" x14ac:dyDescent="0.25">
      <c r="A873" s="43">
        <v>43676</v>
      </c>
      <c r="B873" s="39">
        <v>4254.3597</v>
      </c>
      <c r="C873" s="39">
        <v>53.759300000000003</v>
      </c>
      <c r="D873" s="39">
        <v>40.038200000000003</v>
      </c>
      <c r="E873" s="39">
        <v>420.5333</v>
      </c>
      <c r="F873" s="39">
        <v>278.72399999999999</v>
      </c>
      <c r="G873" s="39">
        <v>54.8947</v>
      </c>
      <c r="H873" s="39">
        <v>87.5685</v>
      </c>
      <c r="I873" s="39">
        <v>41.821899999999999</v>
      </c>
      <c r="J873" s="39">
        <v>53.2836</v>
      </c>
      <c r="K873" s="39">
        <v>31.1496</v>
      </c>
      <c r="L873" s="39">
        <v>507.53640000000001</v>
      </c>
      <c r="M873" s="39">
        <v>28.2346</v>
      </c>
      <c r="N873" s="39">
        <v>48.706499999999998</v>
      </c>
      <c r="O873" s="39">
        <v>95.757400000000004</v>
      </c>
      <c r="P873" s="39">
        <v>47.399900000000002</v>
      </c>
      <c r="Q873" s="39">
        <v>16.9254</v>
      </c>
      <c r="R873" s="39">
        <v>96.583500000000001</v>
      </c>
      <c r="S873" s="39">
        <v>40.878999999999998</v>
      </c>
      <c r="T873" s="39">
        <v>28.889299999999999</v>
      </c>
      <c r="U873" s="39">
        <v>17.111599999999999</v>
      </c>
      <c r="V873" s="39">
        <v>39.725000000000001</v>
      </c>
      <c r="W873" s="39">
        <v>53.74</v>
      </c>
      <c r="X873" s="39">
        <v>127.4933</v>
      </c>
      <c r="Y873" s="39">
        <v>49.746699999999997</v>
      </c>
      <c r="Z873" s="39">
        <v>23.1891</v>
      </c>
      <c r="AA873" s="39">
        <v>56.079799999999999</v>
      </c>
      <c r="AB873" s="39">
        <v>123.4571</v>
      </c>
      <c r="AC873" s="39">
        <v>66.054699999999997</v>
      </c>
      <c r="AD873" s="39">
        <v>16.723400000000002</v>
      </c>
      <c r="AE873" s="39">
        <v>38.160600000000002</v>
      </c>
      <c r="AF873" s="39">
        <v>71.522800000000004</v>
      </c>
      <c r="AG873" s="39">
        <v>19.333100000000002</v>
      </c>
      <c r="AH873" s="39">
        <v>156.42359999999999</v>
      </c>
      <c r="AI873" s="39">
        <v>15.6189</v>
      </c>
      <c r="AJ873" s="39">
        <v>7.0119999999999996</v>
      </c>
      <c r="AK873" s="39">
        <v>6.6628999999999996</v>
      </c>
      <c r="AL873" s="39">
        <v>15.9497</v>
      </c>
      <c r="AM873" s="39">
        <v>299.32330000000002</v>
      </c>
      <c r="AN873" s="39">
        <v>543.25030000000004</v>
      </c>
      <c r="AO873" s="39">
        <v>230.46770000000001</v>
      </c>
      <c r="AP873" s="39">
        <v>138.2116</v>
      </c>
      <c r="AQ873" s="39">
        <v>240.64500000000001</v>
      </c>
      <c r="AR873" s="39">
        <v>29.751799999999999</v>
      </c>
      <c r="AS873" s="39">
        <v>75.081100000000006</v>
      </c>
      <c r="AT873" s="39">
        <v>19.203800000000001</v>
      </c>
      <c r="AU873" s="39">
        <v>68.690600000000003</v>
      </c>
      <c r="AV873" s="39">
        <v>47.198</v>
      </c>
      <c r="AW873" s="39">
        <v>46.966799999999999</v>
      </c>
      <c r="AX873" s="39">
        <v>10.2049</v>
      </c>
      <c r="AY873" s="39">
        <v>69.812299999999993</v>
      </c>
    </row>
    <row r="874" spans="1:51" x14ac:dyDescent="0.25">
      <c r="A874" s="43">
        <v>43677</v>
      </c>
      <c r="B874" s="39">
        <v>4103.1315999999997</v>
      </c>
      <c r="C874" s="39">
        <v>53.099699999999999</v>
      </c>
      <c r="D874" s="39">
        <v>39.756799999999998</v>
      </c>
      <c r="E874" s="39">
        <v>421.21600000000001</v>
      </c>
      <c r="F874" s="39">
        <v>272.64920000000001</v>
      </c>
      <c r="G874" s="39">
        <v>53.344000000000001</v>
      </c>
      <c r="H874" s="39">
        <v>87.137299999999996</v>
      </c>
      <c r="I874" s="39">
        <v>40.906999999999996</v>
      </c>
      <c r="J874" s="39">
        <v>52.0017</v>
      </c>
      <c r="K874" s="39">
        <v>30.831099999999999</v>
      </c>
      <c r="L874" s="39">
        <v>499.62889999999999</v>
      </c>
      <c r="M874" s="39">
        <v>28.159500000000001</v>
      </c>
      <c r="N874" s="39">
        <v>47.3872</v>
      </c>
      <c r="O874" s="39">
        <v>96.507900000000006</v>
      </c>
      <c r="P874" s="39">
        <v>47.838500000000003</v>
      </c>
      <c r="Q874" s="39">
        <v>16.609400000000001</v>
      </c>
      <c r="R874" s="39">
        <v>93.278800000000004</v>
      </c>
      <c r="S874" s="39">
        <v>40.461799999999997</v>
      </c>
      <c r="T874" s="39">
        <v>27.696100000000001</v>
      </c>
      <c r="U874" s="39">
        <v>17.3338</v>
      </c>
      <c r="V874" s="39">
        <v>39.031100000000002</v>
      </c>
      <c r="W874" s="39">
        <v>54.398899999999998</v>
      </c>
      <c r="X874" s="39">
        <v>126.5599</v>
      </c>
      <c r="Y874" s="39">
        <v>48.754100000000001</v>
      </c>
      <c r="Z874" s="39">
        <v>22.7974</v>
      </c>
      <c r="AA874" s="39">
        <v>55.168799999999997</v>
      </c>
      <c r="AB874" s="39">
        <v>122.23560000000001</v>
      </c>
      <c r="AC874" s="39">
        <v>65.611999999999995</v>
      </c>
      <c r="AD874" s="39">
        <v>16.782699999999998</v>
      </c>
      <c r="AE874" s="39">
        <v>37.9405</v>
      </c>
      <c r="AF874" s="39">
        <v>70.5839</v>
      </c>
      <c r="AG874" s="39">
        <v>19.650400000000001</v>
      </c>
      <c r="AH874" s="39">
        <v>156.42359999999999</v>
      </c>
      <c r="AI874" s="39">
        <v>15.6189</v>
      </c>
      <c r="AJ874" s="39">
        <v>6.9958</v>
      </c>
      <c r="AK874" s="39">
        <v>6.7836999999999996</v>
      </c>
      <c r="AL874" s="39">
        <v>15.9801</v>
      </c>
      <c r="AM874" s="39">
        <v>290.92910000000001</v>
      </c>
      <c r="AN874" s="39">
        <v>536.23260000000005</v>
      </c>
      <c r="AO874" s="39">
        <v>229.91229999999999</v>
      </c>
      <c r="AP874" s="39">
        <v>137.44800000000001</v>
      </c>
      <c r="AQ874" s="39">
        <v>236.98769999999999</v>
      </c>
      <c r="AR874" s="39">
        <v>29.5794</v>
      </c>
      <c r="AS874" s="39">
        <v>74.343199999999996</v>
      </c>
      <c r="AT874" s="39">
        <v>19.203800000000001</v>
      </c>
      <c r="AU874" s="39">
        <v>66.927199999999999</v>
      </c>
      <c r="AV874" s="39">
        <v>47.068300000000001</v>
      </c>
      <c r="AW874" s="39">
        <v>46.881300000000003</v>
      </c>
      <c r="AX874" s="39">
        <v>10.162800000000001</v>
      </c>
      <c r="AY874" s="39">
        <v>68.396600000000007</v>
      </c>
    </row>
    <row r="875" spans="1:51" x14ac:dyDescent="0.25">
      <c r="A875" s="43">
        <v>43678</v>
      </c>
      <c r="B875" s="39">
        <v>4054.6244999999999</v>
      </c>
      <c r="C875" s="39">
        <v>52.000300000000003</v>
      </c>
      <c r="D875" s="39">
        <v>38.982799999999997</v>
      </c>
      <c r="E875" s="39">
        <v>418.4853</v>
      </c>
      <c r="F875" s="39">
        <v>266.93180000000001</v>
      </c>
      <c r="G875" s="39">
        <v>53.095799999999997</v>
      </c>
      <c r="H875" s="39">
        <v>86.035499999999999</v>
      </c>
      <c r="I875" s="39">
        <v>39.861499999999999</v>
      </c>
      <c r="J875" s="39">
        <v>52.2804</v>
      </c>
      <c r="K875" s="39">
        <v>30.441700000000001</v>
      </c>
      <c r="L875" s="39">
        <v>498.58850000000001</v>
      </c>
      <c r="M875" s="39">
        <v>27.783999999999999</v>
      </c>
      <c r="N875" s="39">
        <v>45.463099999999997</v>
      </c>
      <c r="O875" s="39">
        <v>96.507900000000006</v>
      </c>
      <c r="P875" s="39">
        <v>48.313600000000001</v>
      </c>
      <c r="Q875" s="39">
        <v>16.313099999999999</v>
      </c>
      <c r="R875" s="39">
        <v>91.679699999999997</v>
      </c>
      <c r="S875" s="39">
        <v>40.149000000000001</v>
      </c>
      <c r="T875" s="39">
        <v>26.909199999999998</v>
      </c>
      <c r="U875" s="39">
        <v>16.933800000000002</v>
      </c>
      <c r="V875" s="39">
        <v>37.990200000000002</v>
      </c>
      <c r="W875" s="39">
        <v>54.106099999999998</v>
      </c>
      <c r="X875" s="39">
        <v>124.0707</v>
      </c>
      <c r="Y875" s="39">
        <v>47.761499999999998</v>
      </c>
      <c r="Z875" s="39">
        <v>22.875800000000002</v>
      </c>
      <c r="AA875" s="39">
        <v>54.612000000000002</v>
      </c>
      <c r="AB875" s="39">
        <v>122.3228</v>
      </c>
      <c r="AC875" s="39">
        <v>65.656199999999998</v>
      </c>
      <c r="AD875" s="39">
        <v>16.802499999999998</v>
      </c>
      <c r="AE875" s="39">
        <v>37.830399999999997</v>
      </c>
      <c r="AF875" s="39">
        <v>70.242500000000007</v>
      </c>
      <c r="AG875" s="39">
        <v>19.674900000000001</v>
      </c>
      <c r="AH875" s="39">
        <v>155.13509999999999</v>
      </c>
      <c r="AI875" s="39">
        <v>15.325100000000001</v>
      </c>
      <c r="AJ875" s="39">
        <v>6.9795999999999996</v>
      </c>
      <c r="AK875" s="39">
        <v>6.9908000000000001</v>
      </c>
      <c r="AL875" s="39">
        <v>15.8588</v>
      </c>
      <c r="AM875" s="39">
        <v>283.14920000000001</v>
      </c>
      <c r="AN875" s="39">
        <v>520.9588</v>
      </c>
      <c r="AO875" s="39">
        <v>227.5984</v>
      </c>
      <c r="AP875" s="39">
        <v>135.7681</v>
      </c>
      <c r="AQ875" s="39">
        <v>235.1591</v>
      </c>
      <c r="AR875" s="39">
        <v>29.464400000000001</v>
      </c>
      <c r="AS875" s="39">
        <v>73.789699999999996</v>
      </c>
      <c r="AT875" s="39">
        <v>19.029699999999998</v>
      </c>
      <c r="AU875" s="39">
        <v>64.743899999999996</v>
      </c>
      <c r="AV875" s="39">
        <v>46.679299999999998</v>
      </c>
      <c r="AW875" s="39">
        <v>46.368000000000002</v>
      </c>
      <c r="AX875" s="39">
        <v>10.1418</v>
      </c>
      <c r="AY875" s="39">
        <v>66.980900000000005</v>
      </c>
    </row>
    <row r="876" spans="1:51" x14ac:dyDescent="0.25">
      <c r="A876" s="43">
        <v>43679</v>
      </c>
      <c r="B876" s="39">
        <v>3996.1306</v>
      </c>
      <c r="C876" s="39">
        <v>49.251899999999999</v>
      </c>
      <c r="D876" s="39">
        <v>38.138399999999997</v>
      </c>
      <c r="E876" s="39">
        <v>406.19690000000003</v>
      </c>
      <c r="F876" s="39">
        <v>263.00110000000001</v>
      </c>
      <c r="G876" s="39">
        <v>51.173000000000002</v>
      </c>
      <c r="H876" s="39">
        <v>84.358900000000006</v>
      </c>
      <c r="I876" s="39">
        <v>39.338700000000003</v>
      </c>
      <c r="J876" s="39">
        <v>51.332900000000002</v>
      </c>
      <c r="K876" s="39">
        <v>29.804500000000001</v>
      </c>
      <c r="L876" s="39">
        <v>491.51330000000002</v>
      </c>
      <c r="M876" s="39">
        <v>27.4086</v>
      </c>
      <c r="N876" s="39">
        <v>44.9133</v>
      </c>
      <c r="O876" s="39">
        <v>95.156999999999996</v>
      </c>
      <c r="P876" s="39">
        <v>47.582599999999999</v>
      </c>
      <c r="Q876" s="39">
        <v>16.0761</v>
      </c>
      <c r="R876" s="39">
        <v>90.826899999999995</v>
      </c>
      <c r="S876" s="39">
        <v>39.731900000000003</v>
      </c>
      <c r="T876" s="39">
        <v>26.8584</v>
      </c>
      <c r="U876" s="39">
        <v>16.1782</v>
      </c>
      <c r="V876" s="39">
        <v>36.862699999999997</v>
      </c>
      <c r="W876" s="39">
        <v>52.275700000000001</v>
      </c>
      <c r="X876" s="39">
        <v>124.3818</v>
      </c>
      <c r="Y876" s="39">
        <v>48.334099999999999</v>
      </c>
      <c r="Z876" s="39">
        <v>22.5624</v>
      </c>
      <c r="AA876" s="39">
        <v>54.055300000000003</v>
      </c>
      <c r="AB876" s="39">
        <v>121.18859999999999</v>
      </c>
      <c r="AC876" s="39">
        <v>64.726500000000001</v>
      </c>
      <c r="AD876" s="39">
        <v>16.327500000000001</v>
      </c>
      <c r="AE876" s="39">
        <v>37.582799999999999</v>
      </c>
      <c r="AF876" s="39">
        <v>68.450199999999995</v>
      </c>
      <c r="AG876" s="39">
        <v>19.772500000000001</v>
      </c>
      <c r="AH876" s="39">
        <v>153.5889</v>
      </c>
      <c r="AI876" s="39">
        <v>15.129300000000001</v>
      </c>
      <c r="AJ876" s="39">
        <v>6.7529000000000003</v>
      </c>
      <c r="AK876" s="39">
        <v>6.9736000000000002</v>
      </c>
      <c r="AL876" s="39">
        <v>15.5556</v>
      </c>
      <c r="AM876" s="39">
        <v>282.94439999999997</v>
      </c>
      <c r="AN876" s="39">
        <v>520.13319999999999</v>
      </c>
      <c r="AO876" s="39">
        <v>223.80359999999999</v>
      </c>
      <c r="AP876" s="39">
        <v>130.4229</v>
      </c>
      <c r="AQ876" s="39">
        <v>232.59909999999999</v>
      </c>
      <c r="AR876" s="39">
        <v>29.119399999999999</v>
      </c>
      <c r="AS876" s="39">
        <v>71.575999999999993</v>
      </c>
      <c r="AT876" s="39">
        <v>18.6236</v>
      </c>
      <c r="AU876" s="39">
        <v>64.743899999999996</v>
      </c>
      <c r="AV876" s="39">
        <v>45.901400000000002</v>
      </c>
      <c r="AW876" s="39">
        <v>45.255800000000001</v>
      </c>
      <c r="AX876" s="39">
        <v>10.0366</v>
      </c>
      <c r="AY876" s="39">
        <v>65.388199999999998</v>
      </c>
    </row>
    <row r="877" spans="1:51" x14ac:dyDescent="0.25">
      <c r="A877" s="43">
        <v>43682</v>
      </c>
      <c r="B877" s="39">
        <v>3853.4625999999998</v>
      </c>
      <c r="C877" s="39">
        <v>47.822699999999998</v>
      </c>
      <c r="D877" s="39">
        <v>36.590299999999999</v>
      </c>
      <c r="E877" s="39">
        <v>394.83479999999997</v>
      </c>
      <c r="F877" s="39">
        <v>257.28370000000001</v>
      </c>
      <c r="G877" s="39">
        <v>51.421100000000003</v>
      </c>
      <c r="H877" s="39">
        <v>82.251099999999994</v>
      </c>
      <c r="I877" s="39">
        <v>38.293199999999999</v>
      </c>
      <c r="J877" s="39">
        <v>49.939500000000002</v>
      </c>
      <c r="K877" s="39">
        <v>28.954999999999998</v>
      </c>
      <c r="L877" s="39">
        <v>472.577</v>
      </c>
      <c r="M877" s="39">
        <v>26.882899999999999</v>
      </c>
      <c r="N877" s="39">
        <v>44.033799999999999</v>
      </c>
      <c r="O877" s="39">
        <v>92.905699999999996</v>
      </c>
      <c r="P877" s="39">
        <v>45.718800000000002</v>
      </c>
      <c r="Q877" s="39">
        <v>15.918100000000001</v>
      </c>
      <c r="R877" s="39">
        <v>88.4816</v>
      </c>
      <c r="S877" s="39">
        <v>39.106200000000001</v>
      </c>
      <c r="T877" s="39">
        <v>26.122199999999999</v>
      </c>
      <c r="U877" s="39">
        <v>15.8893</v>
      </c>
      <c r="V877" s="39">
        <v>36.255499999999998</v>
      </c>
      <c r="W877" s="39">
        <v>52.3489</v>
      </c>
      <c r="X877" s="39">
        <v>121.58150000000001</v>
      </c>
      <c r="Y877" s="39">
        <v>46.959699999999998</v>
      </c>
      <c r="Z877" s="39">
        <v>22.4057</v>
      </c>
      <c r="AA877" s="39">
        <v>53.447899999999997</v>
      </c>
      <c r="AB877" s="39">
        <v>122.9336</v>
      </c>
      <c r="AC877" s="39">
        <v>62.468600000000002</v>
      </c>
      <c r="AD877" s="39">
        <v>16.2682</v>
      </c>
      <c r="AE877" s="39">
        <v>37.005000000000003</v>
      </c>
      <c r="AF877" s="39">
        <v>67.255300000000005</v>
      </c>
      <c r="AG877" s="39">
        <v>19.528400000000001</v>
      </c>
      <c r="AH877" s="39">
        <v>150.7542</v>
      </c>
      <c r="AI877" s="39">
        <v>14.7866</v>
      </c>
      <c r="AJ877" s="39">
        <v>6.7205000000000004</v>
      </c>
      <c r="AK877" s="39">
        <v>6.9736000000000002</v>
      </c>
      <c r="AL877" s="39">
        <v>15.2826</v>
      </c>
      <c r="AM877" s="39">
        <v>274.14080000000001</v>
      </c>
      <c r="AN877" s="39">
        <v>522.61009999999999</v>
      </c>
      <c r="AO877" s="39">
        <v>218.52780000000001</v>
      </c>
      <c r="AP877" s="39">
        <v>127.06310000000001</v>
      </c>
      <c r="AQ877" s="39">
        <v>229.30760000000001</v>
      </c>
      <c r="AR877" s="39">
        <v>27.912099999999999</v>
      </c>
      <c r="AS877" s="39">
        <v>70.653700000000001</v>
      </c>
      <c r="AT877" s="39">
        <v>18.275500000000001</v>
      </c>
      <c r="AU877" s="39">
        <v>62.8964</v>
      </c>
      <c r="AV877" s="39">
        <v>45.123399999999997</v>
      </c>
      <c r="AW877" s="39">
        <v>44.7425</v>
      </c>
      <c r="AX877" s="39">
        <v>9.8893000000000004</v>
      </c>
      <c r="AY877" s="39">
        <v>64.503399999999999</v>
      </c>
    </row>
    <row r="878" spans="1:51" x14ac:dyDescent="0.25">
      <c r="A878" s="43">
        <v>43683</v>
      </c>
      <c r="B878" s="39">
        <v>3854.8892999999998</v>
      </c>
      <c r="C878" s="39">
        <v>45.733899999999998</v>
      </c>
      <c r="D878" s="39">
        <v>35.957000000000001</v>
      </c>
      <c r="E878" s="39">
        <v>387.73340000000002</v>
      </c>
      <c r="F878" s="39">
        <v>254.42500000000001</v>
      </c>
      <c r="G878" s="39">
        <v>48.319699999999997</v>
      </c>
      <c r="H878" s="39">
        <v>80.287099999999995</v>
      </c>
      <c r="I878" s="39">
        <v>38.489199999999997</v>
      </c>
      <c r="J878" s="39">
        <v>49.159199999999998</v>
      </c>
      <c r="K878" s="39">
        <v>28.317799999999998</v>
      </c>
      <c r="L878" s="39">
        <v>459.88330000000002</v>
      </c>
      <c r="M878" s="39">
        <v>25.756499999999999</v>
      </c>
      <c r="N878" s="39">
        <v>42.9343</v>
      </c>
      <c r="O878" s="39">
        <v>90.954499999999996</v>
      </c>
      <c r="P878" s="39">
        <v>44.220399999999998</v>
      </c>
      <c r="Q878" s="39">
        <v>15.3652</v>
      </c>
      <c r="R878" s="39">
        <v>89.334400000000002</v>
      </c>
      <c r="S878" s="39">
        <v>38.271900000000002</v>
      </c>
      <c r="T878" s="39">
        <v>25.6906</v>
      </c>
      <c r="U878" s="39">
        <v>15.2004</v>
      </c>
      <c r="V878" s="39">
        <v>35.041200000000003</v>
      </c>
      <c r="W878" s="39">
        <v>53.520400000000002</v>
      </c>
      <c r="X878" s="39">
        <v>120.2591</v>
      </c>
      <c r="Y878" s="39">
        <v>46.654299999999999</v>
      </c>
      <c r="Z878" s="39">
        <v>22.013999999999999</v>
      </c>
      <c r="AA878" s="39">
        <v>52.941800000000001</v>
      </c>
      <c r="AB878" s="39">
        <v>119.79259999999999</v>
      </c>
      <c r="AC878" s="39">
        <v>62.114400000000003</v>
      </c>
      <c r="AD878" s="39">
        <v>15.5755</v>
      </c>
      <c r="AE878" s="39">
        <v>35.409300000000002</v>
      </c>
      <c r="AF878" s="39">
        <v>62.9878</v>
      </c>
      <c r="AG878" s="39">
        <v>19.870100000000001</v>
      </c>
      <c r="AH878" s="39">
        <v>148.6926</v>
      </c>
      <c r="AI878" s="39">
        <v>14.468299999999999</v>
      </c>
      <c r="AJ878" s="39">
        <v>6.5260999999999996</v>
      </c>
      <c r="AK878" s="39">
        <v>6.9562999999999997</v>
      </c>
      <c r="AL878" s="39">
        <v>15.131</v>
      </c>
      <c r="AM878" s="39">
        <v>277.00709999999998</v>
      </c>
      <c r="AN878" s="39">
        <v>513.52840000000003</v>
      </c>
      <c r="AO878" s="39">
        <v>220.47149999999999</v>
      </c>
      <c r="AP878" s="39">
        <v>129.2011</v>
      </c>
      <c r="AQ878" s="39">
        <v>224.1875</v>
      </c>
      <c r="AR878" s="39">
        <v>26.934799999999999</v>
      </c>
      <c r="AS878" s="39">
        <v>70.100200000000001</v>
      </c>
      <c r="AT878" s="39">
        <v>17.5213</v>
      </c>
      <c r="AU878" s="39">
        <v>61.720799999999997</v>
      </c>
      <c r="AV878" s="39">
        <v>44.475000000000001</v>
      </c>
      <c r="AW878" s="39">
        <v>43.202599999999997</v>
      </c>
      <c r="AX878" s="39">
        <v>9.6158000000000001</v>
      </c>
      <c r="AY878" s="39">
        <v>63.795499999999997</v>
      </c>
    </row>
    <row r="879" spans="1:51" x14ac:dyDescent="0.25">
      <c r="A879" s="43">
        <v>43684</v>
      </c>
      <c r="B879" s="39">
        <v>3903.3964000000001</v>
      </c>
      <c r="C879" s="39">
        <v>47.602800000000002</v>
      </c>
      <c r="D879" s="39">
        <v>38.2791</v>
      </c>
      <c r="E879" s="39">
        <v>386.31319999999999</v>
      </c>
      <c r="F879" s="39">
        <v>254.0676</v>
      </c>
      <c r="G879" s="39">
        <v>48.878</v>
      </c>
      <c r="H879" s="39">
        <v>79.5685</v>
      </c>
      <c r="I879" s="39">
        <v>38.554600000000001</v>
      </c>
      <c r="J879" s="39">
        <v>48.713299999999997</v>
      </c>
      <c r="K879" s="39">
        <v>28.494800000000001</v>
      </c>
      <c r="L879" s="39">
        <v>448.85449999999997</v>
      </c>
      <c r="M879" s="39">
        <v>25.756499999999999</v>
      </c>
      <c r="N879" s="39">
        <v>43.099200000000003</v>
      </c>
      <c r="O879" s="39">
        <v>90.804400000000001</v>
      </c>
      <c r="P879" s="39">
        <v>43.7453</v>
      </c>
      <c r="Q879" s="39">
        <v>15.7601</v>
      </c>
      <c r="R879" s="39">
        <v>89.334400000000002</v>
      </c>
      <c r="S879" s="39">
        <v>38.376199999999997</v>
      </c>
      <c r="T879" s="39">
        <v>25.360600000000002</v>
      </c>
      <c r="U879" s="39">
        <v>15.356</v>
      </c>
      <c r="V879" s="39">
        <v>34.780999999999999</v>
      </c>
      <c r="W879" s="39">
        <v>52.641800000000003</v>
      </c>
      <c r="X879" s="39">
        <v>118.08110000000001</v>
      </c>
      <c r="Y879" s="39">
        <v>46.119799999999998</v>
      </c>
      <c r="Z879" s="39">
        <v>21.857299999999999</v>
      </c>
      <c r="AA879" s="39">
        <v>52.638100000000001</v>
      </c>
      <c r="AB879" s="39">
        <v>116.56440000000001</v>
      </c>
      <c r="AC879" s="39">
        <v>61.804499999999997</v>
      </c>
      <c r="AD879" s="39">
        <v>15.6349</v>
      </c>
      <c r="AE879" s="39">
        <v>34.996600000000001</v>
      </c>
      <c r="AF879" s="39">
        <v>64.780199999999994</v>
      </c>
      <c r="AG879" s="39">
        <v>19.772500000000001</v>
      </c>
      <c r="AH879" s="39">
        <v>147.9195</v>
      </c>
      <c r="AI879" s="39">
        <v>14.3459</v>
      </c>
      <c r="AJ879" s="39">
        <v>6.5423</v>
      </c>
      <c r="AK879" s="39">
        <v>6.9390999999999998</v>
      </c>
      <c r="AL879" s="39">
        <v>15.070399999999999</v>
      </c>
      <c r="AM879" s="39">
        <v>280.89710000000002</v>
      </c>
      <c r="AN879" s="39">
        <v>512.29</v>
      </c>
      <c r="AO879" s="39">
        <v>218.62029999999999</v>
      </c>
      <c r="AP879" s="39">
        <v>126.29949999999999</v>
      </c>
      <c r="AQ879" s="39">
        <v>226.7475</v>
      </c>
      <c r="AR879" s="39">
        <v>26.704799999999999</v>
      </c>
      <c r="AS879" s="39">
        <v>70.653700000000001</v>
      </c>
      <c r="AT879" s="39">
        <v>17.4633</v>
      </c>
      <c r="AU879" s="39">
        <v>60.7971</v>
      </c>
      <c r="AV879" s="39">
        <v>43.956400000000002</v>
      </c>
      <c r="AW879" s="39">
        <v>43.544800000000002</v>
      </c>
      <c r="AX879" s="39">
        <v>9.5526</v>
      </c>
      <c r="AY879" s="39">
        <v>63.441600000000001</v>
      </c>
    </row>
    <row r="880" spans="1:51" x14ac:dyDescent="0.25">
      <c r="A880" s="43">
        <v>43685</v>
      </c>
      <c r="B880" s="39">
        <v>3944.7701000000002</v>
      </c>
      <c r="C880" s="39">
        <v>48.482300000000002</v>
      </c>
      <c r="D880" s="39">
        <v>38.067999999999998</v>
      </c>
      <c r="E880" s="39">
        <v>389.15370000000001</v>
      </c>
      <c r="F880" s="39">
        <v>258.35570000000001</v>
      </c>
      <c r="G880" s="39">
        <v>49.1571</v>
      </c>
      <c r="H880" s="39">
        <v>79.664299999999997</v>
      </c>
      <c r="I880" s="39">
        <v>38.750599999999999</v>
      </c>
      <c r="J880" s="39">
        <v>48.546100000000003</v>
      </c>
      <c r="K880" s="39">
        <v>28.459399999999999</v>
      </c>
      <c r="L880" s="39">
        <v>459.67529999999999</v>
      </c>
      <c r="M880" s="39">
        <v>25.756499999999999</v>
      </c>
      <c r="N880" s="39">
        <v>42.054699999999997</v>
      </c>
      <c r="O880" s="39">
        <v>90.954499999999996</v>
      </c>
      <c r="P880" s="39">
        <v>43.197099999999999</v>
      </c>
      <c r="Q880" s="39">
        <v>16.135400000000001</v>
      </c>
      <c r="R880" s="39">
        <v>89.547700000000006</v>
      </c>
      <c r="S880" s="39">
        <v>38.480499999999999</v>
      </c>
      <c r="T880" s="39">
        <v>25.639900000000001</v>
      </c>
      <c r="U880" s="39">
        <v>15.7782</v>
      </c>
      <c r="V880" s="39">
        <v>34.780999999999999</v>
      </c>
      <c r="W880" s="39">
        <v>52.275700000000001</v>
      </c>
      <c r="X880" s="39">
        <v>117.8477</v>
      </c>
      <c r="Y880" s="39">
        <v>45.776200000000003</v>
      </c>
      <c r="Z880" s="39">
        <v>21.779</v>
      </c>
      <c r="AA880" s="39">
        <v>53.599699999999999</v>
      </c>
      <c r="AB880" s="39">
        <v>114.4705</v>
      </c>
      <c r="AC880" s="39">
        <v>61.848799999999997</v>
      </c>
      <c r="AD880" s="39">
        <v>15.5953</v>
      </c>
      <c r="AE880" s="39">
        <v>34.941600000000001</v>
      </c>
      <c r="AF880" s="39">
        <v>65.718999999999994</v>
      </c>
      <c r="AG880" s="39">
        <v>19.552800000000001</v>
      </c>
      <c r="AH880" s="39">
        <v>148.6926</v>
      </c>
      <c r="AI880" s="39">
        <v>14.4438</v>
      </c>
      <c r="AJ880" s="39">
        <v>6.5585000000000004</v>
      </c>
      <c r="AK880" s="39">
        <v>6.9044999999999996</v>
      </c>
      <c r="AL880" s="39">
        <v>15.1007</v>
      </c>
      <c r="AM880" s="39">
        <v>281.71600000000001</v>
      </c>
      <c r="AN880" s="39">
        <v>522.19730000000004</v>
      </c>
      <c r="AO880" s="39">
        <v>225.65469999999999</v>
      </c>
      <c r="AP880" s="39">
        <v>126.29949999999999</v>
      </c>
      <c r="AQ880" s="39">
        <v>230.40469999999999</v>
      </c>
      <c r="AR880" s="39">
        <v>26.848500000000001</v>
      </c>
      <c r="AS880" s="39">
        <v>70.469200000000001</v>
      </c>
      <c r="AT880" s="39">
        <v>17.4633</v>
      </c>
      <c r="AU880" s="39">
        <v>59.537500000000001</v>
      </c>
      <c r="AV880" s="39">
        <v>44.215699999999998</v>
      </c>
      <c r="AW880" s="39">
        <v>43.544800000000002</v>
      </c>
      <c r="AX880" s="39">
        <v>9.6367999999999991</v>
      </c>
      <c r="AY880" s="39">
        <v>62.822200000000002</v>
      </c>
    </row>
    <row r="881" spans="1:51" x14ac:dyDescent="0.25">
      <c r="A881" s="43">
        <v>43686</v>
      </c>
      <c r="B881" s="39">
        <v>3893.4097000000002</v>
      </c>
      <c r="C881" s="39">
        <v>48.702199999999998</v>
      </c>
      <c r="D881" s="39">
        <v>37.434699999999999</v>
      </c>
      <c r="E881" s="39">
        <v>381.34219999999999</v>
      </c>
      <c r="F881" s="39">
        <v>255.85429999999999</v>
      </c>
      <c r="G881" s="39">
        <v>48.505800000000001</v>
      </c>
      <c r="H881" s="39">
        <v>78.658299999999997</v>
      </c>
      <c r="I881" s="39">
        <v>38.097099999999998</v>
      </c>
      <c r="J881" s="39">
        <v>47.319899999999997</v>
      </c>
      <c r="K881" s="39">
        <v>28.105499999999999</v>
      </c>
      <c r="L881" s="39">
        <v>454.68099999999998</v>
      </c>
      <c r="M881" s="39">
        <v>25.531300000000002</v>
      </c>
      <c r="N881" s="39">
        <v>40.130699999999997</v>
      </c>
      <c r="O881" s="39">
        <v>90.204099999999997</v>
      </c>
      <c r="P881" s="39">
        <v>43.197099999999999</v>
      </c>
      <c r="Q881" s="39">
        <v>15.8589</v>
      </c>
      <c r="R881" s="39">
        <v>88.161799999999999</v>
      </c>
      <c r="S881" s="39">
        <v>38.376199999999997</v>
      </c>
      <c r="T881" s="39">
        <v>25.4876</v>
      </c>
      <c r="U881" s="39">
        <v>15.422700000000001</v>
      </c>
      <c r="V881" s="39">
        <v>34.954500000000003</v>
      </c>
      <c r="W881" s="39">
        <v>51.250700000000002</v>
      </c>
      <c r="X881" s="39">
        <v>114.7362</v>
      </c>
      <c r="Y881" s="39">
        <v>45.317999999999998</v>
      </c>
      <c r="Z881" s="39">
        <v>21.779</v>
      </c>
      <c r="AA881" s="39">
        <v>53.599699999999999</v>
      </c>
      <c r="AB881" s="39">
        <v>111.0677</v>
      </c>
      <c r="AC881" s="39">
        <v>61.9816</v>
      </c>
      <c r="AD881" s="39">
        <v>15.397399999999999</v>
      </c>
      <c r="AE881" s="39">
        <v>34.5839</v>
      </c>
      <c r="AF881" s="39">
        <v>64.609499999999997</v>
      </c>
      <c r="AG881" s="39">
        <v>19.259899999999998</v>
      </c>
      <c r="AH881" s="39">
        <v>148.9503</v>
      </c>
      <c r="AI881" s="39">
        <v>14.4193</v>
      </c>
      <c r="AJ881" s="39">
        <v>6.5423</v>
      </c>
      <c r="AK881" s="39">
        <v>6.7836999999999996</v>
      </c>
      <c r="AL881" s="39">
        <v>15.1007</v>
      </c>
      <c r="AM881" s="39">
        <v>276.5976</v>
      </c>
      <c r="AN881" s="39">
        <v>522.19730000000004</v>
      </c>
      <c r="AO881" s="39">
        <v>225.65469999999999</v>
      </c>
      <c r="AP881" s="39">
        <v>123.7032</v>
      </c>
      <c r="AQ881" s="39">
        <v>231.1362</v>
      </c>
      <c r="AR881" s="39">
        <v>26.331099999999999</v>
      </c>
      <c r="AS881" s="39">
        <v>70.284700000000001</v>
      </c>
      <c r="AT881" s="39">
        <v>17.347200000000001</v>
      </c>
      <c r="AU881" s="39">
        <v>58.109900000000003</v>
      </c>
      <c r="AV881" s="39">
        <v>43.178400000000003</v>
      </c>
      <c r="AW881" s="39">
        <v>43.117100000000001</v>
      </c>
      <c r="AX881" s="39">
        <v>9.6367999999999991</v>
      </c>
      <c r="AY881" s="39">
        <v>62.733699999999999</v>
      </c>
    </row>
    <row r="882" spans="1:51" x14ac:dyDescent="0.25">
      <c r="A882" s="43">
        <v>43689</v>
      </c>
      <c r="B882" s="39">
        <v>3961.8903</v>
      </c>
      <c r="C882" s="39">
        <v>49.911499999999997</v>
      </c>
      <c r="D882" s="39">
        <v>37.3643</v>
      </c>
      <c r="E882" s="39">
        <v>393.41449999999998</v>
      </c>
      <c r="F882" s="39">
        <v>264.07310000000001</v>
      </c>
      <c r="G882" s="39">
        <v>49.095100000000002</v>
      </c>
      <c r="H882" s="39">
        <v>79.5685</v>
      </c>
      <c r="I882" s="39">
        <v>38.685200000000002</v>
      </c>
      <c r="J882" s="39">
        <v>47.765799999999999</v>
      </c>
      <c r="K882" s="39">
        <v>28.423999999999999</v>
      </c>
      <c r="L882" s="39">
        <v>455.09719999999999</v>
      </c>
      <c r="M882" s="39">
        <v>25.831600000000002</v>
      </c>
      <c r="N882" s="39">
        <v>42.549500000000002</v>
      </c>
      <c r="O882" s="39">
        <v>91.104600000000005</v>
      </c>
      <c r="P882" s="39">
        <v>43.087499999999999</v>
      </c>
      <c r="Q882" s="39">
        <v>15.937900000000001</v>
      </c>
      <c r="R882" s="39">
        <v>89.014600000000002</v>
      </c>
      <c r="S882" s="39">
        <v>38.584800000000001</v>
      </c>
      <c r="T882" s="39">
        <v>25.081399999999999</v>
      </c>
      <c r="U882" s="39">
        <v>15.6671</v>
      </c>
      <c r="V882" s="39">
        <v>36.429000000000002</v>
      </c>
      <c r="W882" s="39">
        <v>53.666800000000002</v>
      </c>
      <c r="X882" s="39">
        <v>114.8918</v>
      </c>
      <c r="Y882" s="39">
        <v>45.852499999999999</v>
      </c>
      <c r="Z882" s="39">
        <v>22.013999999999999</v>
      </c>
      <c r="AA882" s="39">
        <v>54.561399999999999</v>
      </c>
      <c r="AB882" s="39">
        <v>110.02079999999999</v>
      </c>
      <c r="AC882" s="39">
        <v>62.335799999999999</v>
      </c>
      <c r="AD882" s="39">
        <v>15.5953</v>
      </c>
      <c r="AE882" s="39">
        <v>35.1066</v>
      </c>
      <c r="AF882" s="39">
        <v>64.694800000000001</v>
      </c>
      <c r="AG882" s="39">
        <v>19.601600000000001</v>
      </c>
      <c r="AH882" s="39">
        <v>150.2388</v>
      </c>
      <c r="AI882" s="39">
        <v>14.492800000000001</v>
      </c>
      <c r="AJ882" s="39">
        <v>6.5909000000000004</v>
      </c>
      <c r="AK882" s="39">
        <v>6.8526999999999996</v>
      </c>
      <c r="AL882" s="39">
        <v>15.131</v>
      </c>
      <c r="AM882" s="39">
        <v>284.99180000000001</v>
      </c>
      <c r="AN882" s="39">
        <v>544.48869999999999</v>
      </c>
      <c r="AO882" s="39">
        <v>225.0068</v>
      </c>
      <c r="AP882" s="39">
        <v>124.925</v>
      </c>
      <c r="AQ882" s="39">
        <v>230.03899999999999</v>
      </c>
      <c r="AR882" s="39">
        <v>26.877300000000002</v>
      </c>
      <c r="AS882" s="39">
        <v>71.391599999999997</v>
      </c>
      <c r="AT882" s="39">
        <v>17.4053</v>
      </c>
      <c r="AU882" s="39">
        <v>60.209299999999999</v>
      </c>
      <c r="AV882" s="39">
        <v>43.956400000000002</v>
      </c>
      <c r="AW882" s="39">
        <v>43.715899999999998</v>
      </c>
      <c r="AX882" s="39">
        <v>9.6789000000000005</v>
      </c>
      <c r="AY882" s="39">
        <v>63.972499999999997</v>
      </c>
    </row>
    <row r="883" spans="1:51" x14ac:dyDescent="0.25">
      <c r="A883" s="43">
        <v>43690</v>
      </c>
      <c r="B883" s="39">
        <v>3899.1163999999999</v>
      </c>
      <c r="C883" s="39">
        <v>49.251899999999999</v>
      </c>
      <c r="D883" s="39">
        <v>36.942100000000003</v>
      </c>
      <c r="E883" s="39">
        <v>384.8929</v>
      </c>
      <c r="F883" s="39">
        <v>267.6465</v>
      </c>
      <c r="G883" s="39">
        <v>47.761499999999998</v>
      </c>
      <c r="H883" s="39">
        <v>79.328999999999994</v>
      </c>
      <c r="I883" s="39">
        <v>39.796100000000003</v>
      </c>
      <c r="J883" s="39">
        <v>47.041200000000003</v>
      </c>
      <c r="K883" s="39">
        <v>28.034700000000001</v>
      </c>
      <c r="L883" s="39">
        <v>455.09719999999999</v>
      </c>
      <c r="M883" s="39">
        <v>25.756499999999999</v>
      </c>
      <c r="N883" s="39">
        <v>42.9893</v>
      </c>
      <c r="O883" s="39">
        <v>90.504300000000001</v>
      </c>
      <c r="P883" s="39">
        <v>42.722099999999998</v>
      </c>
      <c r="Q883" s="39">
        <v>15.6219</v>
      </c>
      <c r="R883" s="39">
        <v>87.095799999999997</v>
      </c>
      <c r="S883" s="39">
        <v>38.271900000000002</v>
      </c>
      <c r="T883" s="39">
        <v>24.624400000000001</v>
      </c>
      <c r="U883" s="39">
        <v>15.711600000000001</v>
      </c>
      <c r="V883" s="39">
        <v>35.388199999999998</v>
      </c>
      <c r="W883" s="39">
        <v>55.131100000000004</v>
      </c>
      <c r="X883" s="39">
        <v>115.2029</v>
      </c>
      <c r="Y883" s="39">
        <v>45.814300000000003</v>
      </c>
      <c r="Z883" s="39">
        <v>21.700600000000001</v>
      </c>
      <c r="AA883" s="39">
        <v>54.865099999999998</v>
      </c>
      <c r="AB883" s="39">
        <v>108.4503</v>
      </c>
      <c r="AC883" s="39">
        <v>61.760199999999998</v>
      </c>
      <c r="AD883" s="39">
        <v>15.4369</v>
      </c>
      <c r="AE883" s="39">
        <v>34.831499999999998</v>
      </c>
      <c r="AF883" s="39">
        <v>63.926699999999997</v>
      </c>
      <c r="AG883" s="39">
        <v>19.748100000000001</v>
      </c>
      <c r="AH883" s="39">
        <v>149.4657</v>
      </c>
      <c r="AI883" s="39">
        <v>14.3704</v>
      </c>
      <c r="AJ883" s="39">
        <v>6.5747</v>
      </c>
      <c r="AK883" s="39">
        <v>6.9736000000000002</v>
      </c>
      <c r="AL883" s="39">
        <v>14.9794</v>
      </c>
      <c r="AM883" s="39">
        <v>280.07819999999998</v>
      </c>
      <c r="AN883" s="39">
        <v>548.20389999999998</v>
      </c>
      <c r="AO883" s="39">
        <v>221.4896</v>
      </c>
      <c r="AP883" s="39">
        <v>123.85590000000001</v>
      </c>
      <c r="AQ883" s="39">
        <v>230.7705</v>
      </c>
      <c r="AR883" s="39">
        <v>26.474799999999998</v>
      </c>
      <c r="AS883" s="39">
        <v>69.731300000000005</v>
      </c>
      <c r="AT883" s="39">
        <v>17.231200000000001</v>
      </c>
      <c r="AU883" s="39">
        <v>60.713099999999997</v>
      </c>
      <c r="AV883" s="39">
        <v>43.178400000000003</v>
      </c>
      <c r="AW883" s="39">
        <v>43.202599999999997</v>
      </c>
      <c r="AX883" s="39">
        <v>9.6367999999999991</v>
      </c>
      <c r="AY883" s="39">
        <v>63.441600000000001</v>
      </c>
    </row>
    <row r="884" spans="1:51" x14ac:dyDescent="0.25">
      <c r="A884" s="43">
        <v>43691</v>
      </c>
      <c r="B884" s="39">
        <v>3870.5828000000001</v>
      </c>
      <c r="C884" s="39">
        <v>50.241300000000003</v>
      </c>
      <c r="D884" s="39">
        <v>37.3643</v>
      </c>
      <c r="E884" s="39">
        <v>384.18279999999999</v>
      </c>
      <c r="F884" s="39">
        <v>271.2199</v>
      </c>
      <c r="G884" s="39">
        <v>48.722900000000003</v>
      </c>
      <c r="H884" s="39">
        <v>79.520600000000002</v>
      </c>
      <c r="I884" s="39">
        <v>41.168399999999998</v>
      </c>
      <c r="J884" s="39">
        <v>47.208399999999997</v>
      </c>
      <c r="K884" s="39">
        <v>28.140899999999998</v>
      </c>
      <c r="L884" s="39">
        <v>455.09719999999999</v>
      </c>
      <c r="M884" s="39">
        <v>25.9818</v>
      </c>
      <c r="N884" s="39">
        <v>42.2196</v>
      </c>
      <c r="O884" s="39">
        <v>90.804400000000001</v>
      </c>
      <c r="P884" s="39">
        <v>43.343299999999999</v>
      </c>
      <c r="Q884" s="39">
        <v>15.7601</v>
      </c>
      <c r="R884" s="39">
        <v>88.161799999999999</v>
      </c>
      <c r="S884" s="39">
        <v>38.480499999999999</v>
      </c>
      <c r="T884" s="39">
        <v>24.7514</v>
      </c>
      <c r="U884" s="39">
        <v>15.7338</v>
      </c>
      <c r="V884" s="39">
        <v>35.128</v>
      </c>
      <c r="W884" s="39">
        <v>55.423999999999999</v>
      </c>
      <c r="X884" s="39">
        <v>118.47</v>
      </c>
      <c r="Y884" s="39">
        <v>45.394399999999997</v>
      </c>
      <c r="Z884" s="39">
        <v>21.700600000000001</v>
      </c>
      <c r="AA884" s="39">
        <v>54.409599999999998</v>
      </c>
      <c r="AB884" s="39">
        <v>111.0677</v>
      </c>
      <c r="AC884" s="39">
        <v>61.9816</v>
      </c>
      <c r="AD884" s="39">
        <v>15.5161</v>
      </c>
      <c r="AE884" s="39">
        <v>35.051600000000001</v>
      </c>
      <c r="AF884" s="39">
        <v>63.585299999999997</v>
      </c>
      <c r="AG884" s="39">
        <v>19.748100000000001</v>
      </c>
      <c r="AH884" s="39">
        <v>149.208</v>
      </c>
      <c r="AI884" s="39">
        <v>14.4193</v>
      </c>
      <c r="AJ884" s="39">
        <v>6.5585000000000004</v>
      </c>
      <c r="AK884" s="39">
        <v>6.9390999999999998</v>
      </c>
      <c r="AL884" s="39">
        <v>15.070399999999999</v>
      </c>
      <c r="AM884" s="39">
        <v>279.05450000000002</v>
      </c>
      <c r="AN884" s="39">
        <v>548.20389999999998</v>
      </c>
      <c r="AO884" s="39">
        <v>225.8398</v>
      </c>
      <c r="AP884" s="39">
        <v>124.6195</v>
      </c>
      <c r="AQ884" s="39">
        <v>229.67330000000001</v>
      </c>
      <c r="AR884" s="39">
        <v>26.5611</v>
      </c>
      <c r="AS884" s="39">
        <v>70.284700000000001</v>
      </c>
      <c r="AT884" s="39">
        <v>17.347200000000001</v>
      </c>
      <c r="AU884" s="39">
        <v>60.0413</v>
      </c>
      <c r="AV884" s="39">
        <v>43.697099999999999</v>
      </c>
      <c r="AW884" s="39">
        <v>43.373699999999999</v>
      </c>
      <c r="AX884" s="39">
        <v>9.6998999999999995</v>
      </c>
      <c r="AY884" s="39">
        <v>63.972499999999997</v>
      </c>
    </row>
    <row r="885" spans="1:51" x14ac:dyDescent="0.25">
      <c r="A885" s="43">
        <v>43692</v>
      </c>
      <c r="B885" s="39">
        <v>3909.1698999999999</v>
      </c>
      <c r="C885" s="39">
        <v>50.351199999999999</v>
      </c>
      <c r="D885" s="39">
        <v>37.434699999999999</v>
      </c>
      <c r="E885" s="39">
        <v>379.92200000000003</v>
      </c>
      <c r="F885" s="39">
        <v>274.07859999999999</v>
      </c>
      <c r="G885" s="39">
        <v>48.2577</v>
      </c>
      <c r="H885" s="39">
        <v>80.670299999999997</v>
      </c>
      <c r="I885" s="39">
        <v>42.998100000000001</v>
      </c>
      <c r="J885" s="39">
        <v>47.487099999999998</v>
      </c>
      <c r="K885" s="39">
        <v>27.822299999999998</v>
      </c>
      <c r="L885" s="39">
        <v>455.09719999999999</v>
      </c>
      <c r="M885" s="39">
        <v>25.831600000000002</v>
      </c>
      <c r="N885" s="39">
        <v>42.329599999999999</v>
      </c>
      <c r="O885" s="39">
        <v>90.504300000000001</v>
      </c>
      <c r="P885" s="39">
        <v>42.575899999999997</v>
      </c>
      <c r="Q885" s="39">
        <v>15.8391</v>
      </c>
      <c r="R885" s="39">
        <v>89.227800000000002</v>
      </c>
      <c r="S885" s="39">
        <v>38.271900000000002</v>
      </c>
      <c r="T885" s="39">
        <v>24.827500000000001</v>
      </c>
      <c r="U885" s="39">
        <v>16.089300000000001</v>
      </c>
      <c r="V885" s="39">
        <v>35.214700000000001</v>
      </c>
      <c r="W885" s="39">
        <v>56.082900000000002</v>
      </c>
      <c r="X885" s="39">
        <v>117.9255</v>
      </c>
      <c r="Y885" s="39">
        <v>43.9054</v>
      </c>
      <c r="Z885" s="39">
        <v>21.700600000000001</v>
      </c>
      <c r="AA885" s="39">
        <v>55.067500000000003</v>
      </c>
      <c r="AB885" s="39">
        <v>109.8463</v>
      </c>
      <c r="AC885" s="39">
        <v>62.778500000000001</v>
      </c>
      <c r="AD885" s="39">
        <v>15.5161</v>
      </c>
      <c r="AE885" s="39">
        <v>35.381799999999998</v>
      </c>
      <c r="AF885" s="39">
        <v>64.524100000000004</v>
      </c>
      <c r="AG885" s="39">
        <v>19.9678</v>
      </c>
      <c r="AH885" s="39">
        <v>149.208</v>
      </c>
      <c r="AI885" s="39">
        <v>14.321400000000001</v>
      </c>
      <c r="AJ885" s="39">
        <v>6.5423</v>
      </c>
      <c r="AK885" s="39">
        <v>7.1116999999999999</v>
      </c>
      <c r="AL885" s="39">
        <v>15.070399999999999</v>
      </c>
      <c r="AM885" s="39">
        <v>285.60599999999999</v>
      </c>
      <c r="AN885" s="39">
        <v>544.90150000000006</v>
      </c>
      <c r="AO885" s="39">
        <v>228.15369999999999</v>
      </c>
      <c r="AP885" s="39">
        <v>124.3141</v>
      </c>
      <c r="AQ885" s="39">
        <v>226.7475</v>
      </c>
      <c r="AR885" s="39">
        <v>26.503599999999999</v>
      </c>
      <c r="AS885" s="39">
        <v>70.838099999999997</v>
      </c>
      <c r="AT885" s="39">
        <v>17.5213</v>
      </c>
      <c r="AU885" s="39">
        <v>60.209299999999999</v>
      </c>
      <c r="AV885" s="39">
        <v>43.567399999999999</v>
      </c>
      <c r="AW885" s="39">
        <v>43.202599999999997</v>
      </c>
      <c r="AX885" s="39">
        <v>9.5452999999999992</v>
      </c>
      <c r="AY885" s="39">
        <v>63.707000000000001</v>
      </c>
    </row>
    <row r="886" spans="1:51" x14ac:dyDescent="0.25">
      <c r="A886" s="43">
        <v>43693</v>
      </c>
      <c r="B886" s="39">
        <v>3900.2651999999998</v>
      </c>
      <c r="C886" s="39">
        <v>50.131300000000003</v>
      </c>
      <c r="D886" s="39">
        <v>37.575400000000002</v>
      </c>
      <c r="E886" s="39">
        <v>379.92200000000003</v>
      </c>
      <c r="F886" s="39">
        <v>273.00659999999999</v>
      </c>
      <c r="G886" s="39">
        <v>47.978499999999997</v>
      </c>
      <c r="H886" s="39">
        <v>80.813999999999993</v>
      </c>
      <c r="I886" s="39">
        <v>43.651600000000002</v>
      </c>
      <c r="J886" s="39">
        <v>47.877200000000002</v>
      </c>
      <c r="K886" s="39">
        <v>27.963899999999999</v>
      </c>
      <c r="L886" s="39">
        <v>455.09719999999999</v>
      </c>
      <c r="M886" s="39">
        <v>25.756499999999999</v>
      </c>
      <c r="N886" s="39">
        <v>41.944800000000001</v>
      </c>
      <c r="O886" s="39">
        <v>90.354200000000006</v>
      </c>
      <c r="P886" s="39">
        <v>42.795099999999998</v>
      </c>
      <c r="Q886" s="39">
        <v>15.740399999999999</v>
      </c>
      <c r="R886" s="39">
        <v>90.400499999999994</v>
      </c>
      <c r="S886" s="39">
        <v>38.584800000000001</v>
      </c>
      <c r="T886" s="39">
        <v>24.929099999999998</v>
      </c>
      <c r="U886" s="39">
        <v>16.000499999999999</v>
      </c>
      <c r="V886" s="39">
        <v>35.041200000000003</v>
      </c>
      <c r="W886" s="39">
        <v>55.423999999999999</v>
      </c>
      <c r="X886" s="39">
        <v>117.4588</v>
      </c>
      <c r="Y886" s="39">
        <v>46.272500000000001</v>
      </c>
      <c r="Z886" s="39">
        <v>21.935700000000001</v>
      </c>
      <c r="AA886" s="39">
        <v>53.751600000000003</v>
      </c>
      <c r="AB886" s="39">
        <v>113.1617</v>
      </c>
      <c r="AC886" s="39">
        <v>63.619700000000002</v>
      </c>
      <c r="AD886" s="39">
        <v>15.5557</v>
      </c>
      <c r="AE886" s="39">
        <v>38.930999999999997</v>
      </c>
      <c r="AF886" s="39">
        <v>64.865499999999997</v>
      </c>
      <c r="AG886" s="39">
        <v>20.4316</v>
      </c>
      <c r="AH886" s="39">
        <v>148.6926</v>
      </c>
      <c r="AI886" s="39">
        <v>14.296900000000001</v>
      </c>
      <c r="AJ886" s="39">
        <v>6.5423</v>
      </c>
      <c r="AK886" s="39">
        <v>7.0426000000000002</v>
      </c>
      <c r="AL886" s="39">
        <v>15.070399999999999</v>
      </c>
      <c r="AM886" s="39">
        <v>283.55869999999999</v>
      </c>
      <c r="AN886" s="39">
        <v>551.09360000000004</v>
      </c>
      <c r="AO886" s="39">
        <v>227.13560000000001</v>
      </c>
      <c r="AP886" s="39">
        <v>123.85590000000001</v>
      </c>
      <c r="AQ886" s="39">
        <v>227.47900000000001</v>
      </c>
      <c r="AR886" s="39">
        <v>26.503599999999999</v>
      </c>
      <c r="AS886" s="39">
        <v>71.391599999999997</v>
      </c>
      <c r="AT886" s="39">
        <v>17.4053</v>
      </c>
      <c r="AU886" s="39">
        <v>59.117600000000003</v>
      </c>
      <c r="AV886" s="39">
        <v>43.826700000000002</v>
      </c>
      <c r="AW886" s="39">
        <v>43.031500000000001</v>
      </c>
      <c r="AX886" s="39">
        <v>9.5452999999999992</v>
      </c>
      <c r="AY886" s="39">
        <v>63.353099999999998</v>
      </c>
    </row>
    <row r="887" spans="1:51" x14ac:dyDescent="0.25">
      <c r="A887" s="43">
        <v>43696</v>
      </c>
      <c r="B887" s="39">
        <v>3989.3123000000001</v>
      </c>
      <c r="C887" s="39">
        <v>52.769799999999996</v>
      </c>
      <c r="D887" s="39">
        <v>40.4604</v>
      </c>
      <c r="E887" s="39">
        <v>389.8639</v>
      </c>
      <c r="F887" s="39">
        <v>278.72399999999999</v>
      </c>
      <c r="G887" s="39">
        <v>48.846899999999998</v>
      </c>
      <c r="H887" s="39">
        <v>82.921800000000005</v>
      </c>
      <c r="I887" s="39">
        <v>45.481299999999997</v>
      </c>
      <c r="J887" s="39">
        <v>49.6051</v>
      </c>
      <c r="K887" s="39">
        <v>29.592199999999998</v>
      </c>
      <c r="L887" s="39">
        <v>455.09719999999999</v>
      </c>
      <c r="M887" s="39">
        <v>26.357299999999999</v>
      </c>
      <c r="N887" s="39">
        <v>43.374099999999999</v>
      </c>
      <c r="O887" s="39">
        <v>92.155199999999994</v>
      </c>
      <c r="P887" s="39">
        <v>44.183900000000001</v>
      </c>
      <c r="Q887" s="39">
        <v>16.0169</v>
      </c>
      <c r="R887" s="39">
        <v>91.892899999999997</v>
      </c>
      <c r="S887" s="39">
        <v>39.2104</v>
      </c>
      <c r="T887" s="39">
        <v>25.6906</v>
      </c>
      <c r="U887" s="39">
        <v>17.6005</v>
      </c>
      <c r="V887" s="39">
        <v>36.862699999999997</v>
      </c>
      <c r="W887" s="39">
        <v>56.668599999999998</v>
      </c>
      <c r="X887" s="39">
        <v>119.0145</v>
      </c>
      <c r="Y887" s="39">
        <v>46.730600000000003</v>
      </c>
      <c r="Z887" s="39">
        <v>22.1707</v>
      </c>
      <c r="AA887" s="39">
        <v>54.662599999999998</v>
      </c>
      <c r="AB887" s="39">
        <v>114.9939</v>
      </c>
      <c r="AC887" s="39">
        <v>65.656199999999998</v>
      </c>
      <c r="AD887" s="39">
        <v>16.1494</v>
      </c>
      <c r="AE887" s="39">
        <v>39.371200000000002</v>
      </c>
      <c r="AF887" s="39">
        <v>66.657899999999998</v>
      </c>
      <c r="AG887" s="39">
        <v>20.724499999999999</v>
      </c>
      <c r="AH887" s="39">
        <v>150.2388</v>
      </c>
      <c r="AI887" s="39">
        <v>14.517300000000001</v>
      </c>
      <c r="AJ887" s="39">
        <v>6.6557000000000004</v>
      </c>
      <c r="AK887" s="39">
        <v>7.0770999999999997</v>
      </c>
      <c r="AL887" s="39">
        <v>15.2826</v>
      </c>
      <c r="AM887" s="39">
        <v>292.3623</v>
      </c>
      <c r="AN887" s="39">
        <v>553.98320000000001</v>
      </c>
      <c r="AO887" s="39">
        <v>226.7654</v>
      </c>
      <c r="AP887" s="39">
        <v>127.6739</v>
      </c>
      <c r="AQ887" s="39">
        <v>229.30760000000001</v>
      </c>
      <c r="AR887" s="39">
        <v>27.1935</v>
      </c>
      <c r="AS887" s="39">
        <v>73.789699999999996</v>
      </c>
      <c r="AT887" s="39">
        <v>17.6953</v>
      </c>
      <c r="AU887" s="39">
        <v>61.216999999999999</v>
      </c>
      <c r="AV887" s="39">
        <v>44.863999999999997</v>
      </c>
      <c r="AW887" s="39">
        <v>43.9726</v>
      </c>
      <c r="AX887" s="39">
        <v>9.6777999999999995</v>
      </c>
      <c r="AY887" s="39">
        <v>65.565200000000004</v>
      </c>
    </row>
    <row r="888" spans="1:51" x14ac:dyDescent="0.25">
      <c r="A888" s="43">
        <v>43697</v>
      </c>
      <c r="B888" s="39">
        <v>4032.3517999999999</v>
      </c>
      <c r="C888" s="39">
        <v>51.230699999999999</v>
      </c>
      <c r="D888" s="39">
        <v>39.897500000000001</v>
      </c>
      <c r="E888" s="39">
        <v>391.99430000000001</v>
      </c>
      <c r="F888" s="39">
        <v>275.50790000000001</v>
      </c>
      <c r="G888" s="39">
        <v>48.071599999999997</v>
      </c>
      <c r="H888" s="39">
        <v>82.634399999999999</v>
      </c>
      <c r="I888" s="39">
        <v>45.285299999999999</v>
      </c>
      <c r="J888" s="39">
        <v>50.218200000000003</v>
      </c>
      <c r="K888" s="39">
        <v>29.769100000000002</v>
      </c>
      <c r="L888" s="39">
        <v>455.09719999999999</v>
      </c>
      <c r="M888" s="39">
        <v>27.1082</v>
      </c>
      <c r="N888" s="39">
        <v>43.758899999999997</v>
      </c>
      <c r="O888" s="39">
        <v>91.855099999999993</v>
      </c>
      <c r="P888" s="39">
        <v>43.7453</v>
      </c>
      <c r="Q888" s="39">
        <v>15.977399999999999</v>
      </c>
      <c r="R888" s="39">
        <v>91.679699999999997</v>
      </c>
      <c r="S888" s="39">
        <v>39.106200000000001</v>
      </c>
      <c r="T888" s="39">
        <v>25.868300000000001</v>
      </c>
      <c r="U888" s="39">
        <v>19.356100000000001</v>
      </c>
      <c r="V888" s="39">
        <v>38.944299999999998</v>
      </c>
      <c r="W888" s="39">
        <v>58.206099999999999</v>
      </c>
      <c r="X888" s="39">
        <v>117.76990000000001</v>
      </c>
      <c r="Y888" s="39">
        <v>45.699800000000003</v>
      </c>
      <c r="Z888" s="39">
        <v>22.1707</v>
      </c>
      <c r="AA888" s="39">
        <v>56.484699999999997</v>
      </c>
      <c r="AB888" s="39">
        <v>118.04770000000001</v>
      </c>
      <c r="AC888" s="39">
        <v>67.3386</v>
      </c>
      <c r="AD888" s="39">
        <v>16.1098</v>
      </c>
      <c r="AE888" s="39">
        <v>38.930999999999997</v>
      </c>
      <c r="AF888" s="39">
        <v>66.145799999999994</v>
      </c>
      <c r="AG888" s="39">
        <v>20.870999999999999</v>
      </c>
      <c r="AH888" s="39">
        <v>149.9811</v>
      </c>
      <c r="AI888" s="39">
        <v>14.492800000000001</v>
      </c>
      <c r="AJ888" s="39">
        <v>6.6233000000000004</v>
      </c>
      <c r="AK888" s="39">
        <v>7.1462000000000003</v>
      </c>
      <c r="AL888" s="39">
        <v>15.313000000000001</v>
      </c>
      <c r="AM888" s="39">
        <v>295.84280000000001</v>
      </c>
      <c r="AN888" s="39">
        <v>545.72709999999995</v>
      </c>
      <c r="AO888" s="39">
        <v>224.54400000000001</v>
      </c>
      <c r="AP888" s="39">
        <v>126.6049</v>
      </c>
      <c r="AQ888" s="39">
        <v>228.5761</v>
      </c>
      <c r="AR888" s="39">
        <v>27.423400000000001</v>
      </c>
      <c r="AS888" s="39">
        <v>73.0518</v>
      </c>
      <c r="AT888" s="39">
        <v>17.6953</v>
      </c>
      <c r="AU888" s="39">
        <v>61.133000000000003</v>
      </c>
      <c r="AV888" s="39">
        <v>44.734400000000001</v>
      </c>
      <c r="AW888" s="39">
        <v>43.9726</v>
      </c>
      <c r="AX888" s="39">
        <v>9.7440999999999995</v>
      </c>
      <c r="AY888" s="39">
        <v>65.9191</v>
      </c>
    </row>
    <row r="889" spans="1:51" x14ac:dyDescent="0.25">
      <c r="A889" s="43">
        <v>43698</v>
      </c>
      <c r="B889" s="39">
        <v>4065.0023999999999</v>
      </c>
      <c r="C889" s="39">
        <v>51.230699999999999</v>
      </c>
      <c r="D889" s="39">
        <v>42.2196</v>
      </c>
      <c r="E889" s="39">
        <v>386.31319999999999</v>
      </c>
      <c r="F889" s="39">
        <v>275.50790000000001</v>
      </c>
      <c r="G889" s="39">
        <v>47.451300000000003</v>
      </c>
      <c r="H889" s="39">
        <v>82.0595</v>
      </c>
      <c r="I889" s="39">
        <v>46.461500000000001</v>
      </c>
      <c r="J889" s="39">
        <v>51.054200000000002</v>
      </c>
      <c r="K889" s="39">
        <v>29.486000000000001</v>
      </c>
      <c r="L889" s="39">
        <v>455.09719999999999</v>
      </c>
      <c r="M889" s="39">
        <v>26.657599999999999</v>
      </c>
      <c r="N889" s="39">
        <v>43.484000000000002</v>
      </c>
      <c r="O889" s="39">
        <v>91.855099999999993</v>
      </c>
      <c r="P889" s="39">
        <v>43.7453</v>
      </c>
      <c r="Q889" s="39">
        <v>15.937900000000001</v>
      </c>
      <c r="R889" s="39">
        <v>90.933499999999995</v>
      </c>
      <c r="S889" s="39">
        <v>38.897599999999997</v>
      </c>
      <c r="T889" s="39">
        <v>25.944500000000001</v>
      </c>
      <c r="U889" s="39">
        <v>18.9116</v>
      </c>
      <c r="V889" s="39">
        <v>38.250500000000002</v>
      </c>
      <c r="W889" s="39">
        <v>57.693600000000004</v>
      </c>
      <c r="X889" s="39">
        <v>115.4363</v>
      </c>
      <c r="Y889" s="39">
        <v>45.203499999999998</v>
      </c>
      <c r="Z889" s="39">
        <v>22.248999999999999</v>
      </c>
      <c r="AA889" s="39">
        <v>56.231699999999996</v>
      </c>
      <c r="AB889" s="39">
        <v>115.0812</v>
      </c>
      <c r="AC889" s="39">
        <v>65.744799999999998</v>
      </c>
      <c r="AD889" s="39">
        <v>16.1296</v>
      </c>
      <c r="AE889" s="39">
        <v>39.288600000000002</v>
      </c>
      <c r="AF889" s="39">
        <v>66.060400000000001</v>
      </c>
      <c r="AG889" s="39">
        <v>20.968599999999999</v>
      </c>
      <c r="AH889" s="39">
        <v>149.9811</v>
      </c>
      <c r="AI889" s="39">
        <v>14.468299999999999</v>
      </c>
      <c r="AJ889" s="39">
        <v>6.6233000000000004</v>
      </c>
      <c r="AK889" s="39">
        <v>7.0426000000000002</v>
      </c>
      <c r="AL889" s="39">
        <v>15.2523</v>
      </c>
      <c r="AM889" s="39">
        <v>297.68540000000002</v>
      </c>
      <c r="AN889" s="39">
        <v>536.23260000000005</v>
      </c>
      <c r="AO889" s="39">
        <v>222.97049999999999</v>
      </c>
      <c r="AP889" s="39">
        <v>126.4522</v>
      </c>
      <c r="AQ889" s="39">
        <v>227.84469999999999</v>
      </c>
      <c r="AR889" s="39">
        <v>27.337199999999999</v>
      </c>
      <c r="AS889" s="39">
        <v>73.6053</v>
      </c>
      <c r="AT889" s="39">
        <v>17.869399999999999</v>
      </c>
      <c r="AU889" s="39">
        <v>60.629100000000001</v>
      </c>
      <c r="AV889" s="39">
        <v>44.604700000000001</v>
      </c>
      <c r="AW889" s="39">
        <v>43.9726</v>
      </c>
      <c r="AX889" s="39">
        <v>9.7661999999999995</v>
      </c>
      <c r="AY889" s="39">
        <v>66.626900000000006</v>
      </c>
    </row>
    <row r="890" spans="1:51" x14ac:dyDescent="0.25">
      <c r="A890" s="43">
        <v>43699</v>
      </c>
      <c r="B890" s="39">
        <v>4030.8676999999998</v>
      </c>
      <c r="C890" s="39">
        <v>51.230699999999999</v>
      </c>
      <c r="D890" s="39">
        <v>42.360300000000002</v>
      </c>
      <c r="E890" s="39">
        <v>385.60300000000001</v>
      </c>
      <c r="F890" s="39">
        <v>275.1506</v>
      </c>
      <c r="G890" s="39">
        <v>47.761499999999998</v>
      </c>
      <c r="H890" s="39">
        <v>82.634399999999999</v>
      </c>
      <c r="I890" s="39">
        <v>46.004100000000001</v>
      </c>
      <c r="J890" s="39">
        <v>51.221400000000003</v>
      </c>
      <c r="K890" s="39">
        <v>29.556799999999999</v>
      </c>
      <c r="L890" s="39">
        <v>455.09719999999999</v>
      </c>
      <c r="M890" s="39">
        <v>26.732700000000001</v>
      </c>
      <c r="N890" s="39">
        <v>42.329599999999999</v>
      </c>
      <c r="O890" s="39">
        <v>93.355999999999995</v>
      </c>
      <c r="P890" s="39">
        <v>41.077500000000001</v>
      </c>
      <c r="Q890" s="39">
        <v>15.8589</v>
      </c>
      <c r="R890" s="39">
        <v>91.040099999999995</v>
      </c>
      <c r="S890" s="39">
        <v>38.689</v>
      </c>
      <c r="T890" s="39">
        <v>26.122199999999999</v>
      </c>
      <c r="U890" s="39">
        <v>19.422799999999999</v>
      </c>
      <c r="V890" s="39">
        <v>40.332099999999997</v>
      </c>
      <c r="W890" s="39">
        <v>58.206099999999999</v>
      </c>
      <c r="X890" s="39">
        <v>115.0474</v>
      </c>
      <c r="Y890" s="39">
        <v>45.012599999999999</v>
      </c>
      <c r="Z890" s="39">
        <v>22.248999999999999</v>
      </c>
      <c r="AA890" s="39">
        <v>56.079799999999999</v>
      </c>
      <c r="AB890" s="39">
        <v>113.947</v>
      </c>
      <c r="AC890" s="39">
        <v>66.1875</v>
      </c>
      <c r="AD890" s="39">
        <v>16.1098</v>
      </c>
      <c r="AE890" s="39">
        <v>38.765900000000002</v>
      </c>
      <c r="AF890" s="39">
        <v>65.889700000000005</v>
      </c>
      <c r="AG890" s="39">
        <v>20.748899999999999</v>
      </c>
      <c r="AH890" s="39">
        <v>149.7234</v>
      </c>
      <c r="AI890" s="39">
        <v>14.4193</v>
      </c>
      <c r="AJ890" s="39">
        <v>6.6071</v>
      </c>
      <c r="AK890" s="39">
        <v>7.0426000000000002</v>
      </c>
      <c r="AL890" s="39">
        <v>15.191700000000001</v>
      </c>
      <c r="AM890" s="39">
        <v>294.00020000000001</v>
      </c>
      <c r="AN890" s="39">
        <v>551.09360000000004</v>
      </c>
      <c r="AO890" s="39">
        <v>224.63659999999999</v>
      </c>
      <c r="AP890" s="39">
        <v>127.06310000000001</v>
      </c>
      <c r="AQ890" s="39">
        <v>227.47900000000001</v>
      </c>
      <c r="AR890" s="39">
        <v>27.480899999999998</v>
      </c>
      <c r="AS890" s="39">
        <v>72.498400000000004</v>
      </c>
      <c r="AT890" s="39">
        <v>17.753399999999999</v>
      </c>
      <c r="AU890" s="39">
        <v>60.293199999999999</v>
      </c>
      <c r="AV890" s="39">
        <v>45.123399999999997</v>
      </c>
      <c r="AW890" s="39">
        <v>44.058100000000003</v>
      </c>
      <c r="AX890" s="39">
        <v>9.6777999999999995</v>
      </c>
      <c r="AY890" s="39">
        <v>66.007599999999996</v>
      </c>
    </row>
    <row r="891" spans="1:51" x14ac:dyDescent="0.25">
      <c r="A891" s="43">
        <v>43700</v>
      </c>
      <c r="B891" s="39">
        <v>4001.1853000000001</v>
      </c>
      <c r="C891" s="39">
        <v>50.571100000000001</v>
      </c>
      <c r="D891" s="39">
        <v>41.656700000000001</v>
      </c>
      <c r="E891" s="39">
        <v>394.12470000000002</v>
      </c>
      <c r="F891" s="39">
        <v>271.5772</v>
      </c>
      <c r="G891" s="39">
        <v>46.924100000000003</v>
      </c>
      <c r="H891" s="39">
        <v>82.155299999999997</v>
      </c>
      <c r="I891" s="39">
        <v>46.134799999999998</v>
      </c>
      <c r="J891" s="39">
        <v>51.221400000000003</v>
      </c>
      <c r="K891" s="39">
        <v>29.769100000000002</v>
      </c>
      <c r="L891" s="39">
        <v>455.09719999999999</v>
      </c>
      <c r="M891" s="39">
        <v>26.882899999999999</v>
      </c>
      <c r="N891" s="39">
        <v>41.779899999999998</v>
      </c>
      <c r="O891" s="39">
        <v>93.055800000000005</v>
      </c>
      <c r="P891" s="39">
        <v>40.8217</v>
      </c>
      <c r="Q891" s="39">
        <v>15.918100000000001</v>
      </c>
      <c r="R891" s="39">
        <v>89.974100000000007</v>
      </c>
      <c r="S891" s="39">
        <v>38.376199999999997</v>
      </c>
      <c r="T891" s="39">
        <v>25.741399999999999</v>
      </c>
      <c r="U891" s="39">
        <v>18.511600000000001</v>
      </c>
      <c r="V891" s="39">
        <v>39.985199999999999</v>
      </c>
      <c r="W891" s="39">
        <v>61.281199999999998</v>
      </c>
      <c r="X891" s="39">
        <v>121.1926</v>
      </c>
      <c r="Y891" s="39">
        <v>44.134500000000003</v>
      </c>
      <c r="Z891" s="39">
        <v>22.1707</v>
      </c>
      <c r="AA891" s="39">
        <v>60.7363</v>
      </c>
      <c r="AB891" s="39">
        <v>114.29600000000001</v>
      </c>
      <c r="AC891" s="39">
        <v>66.851600000000005</v>
      </c>
      <c r="AD891" s="39">
        <v>16.1692</v>
      </c>
      <c r="AE891" s="39">
        <v>38.188099999999999</v>
      </c>
      <c r="AF891" s="39">
        <v>64.950900000000004</v>
      </c>
      <c r="AG891" s="39">
        <v>22.2135</v>
      </c>
      <c r="AH891" s="39">
        <v>150.2388</v>
      </c>
      <c r="AI891" s="39">
        <v>14.492800000000001</v>
      </c>
      <c r="AJ891" s="39">
        <v>6.5747</v>
      </c>
      <c r="AK891" s="39">
        <v>6.9908000000000001</v>
      </c>
      <c r="AL891" s="39">
        <v>15.191700000000001</v>
      </c>
      <c r="AM891" s="39">
        <v>296.25229999999999</v>
      </c>
      <c r="AN891" s="39">
        <v>551.91920000000005</v>
      </c>
      <c r="AO891" s="39">
        <v>227.691</v>
      </c>
      <c r="AP891" s="39">
        <v>125.5359</v>
      </c>
      <c r="AQ891" s="39">
        <v>226.7475</v>
      </c>
      <c r="AR891" s="39">
        <v>27.222200000000001</v>
      </c>
      <c r="AS891" s="39">
        <v>73.974199999999996</v>
      </c>
      <c r="AT891" s="39">
        <v>17.811399999999999</v>
      </c>
      <c r="AU891" s="39">
        <v>59.705399999999997</v>
      </c>
      <c r="AV891" s="39">
        <v>44.863999999999997</v>
      </c>
      <c r="AW891" s="39">
        <v>44.058100000000003</v>
      </c>
      <c r="AX891" s="39">
        <v>9.6556999999999995</v>
      </c>
      <c r="AY891" s="39">
        <v>65.9191</v>
      </c>
    </row>
    <row r="892" spans="1:51" x14ac:dyDescent="0.25">
      <c r="A892" s="43">
        <v>43703</v>
      </c>
      <c r="B892" s="39">
        <v>3925.4951999999998</v>
      </c>
      <c r="C892" s="39">
        <v>50.0214</v>
      </c>
      <c r="D892" s="39">
        <v>40.953000000000003</v>
      </c>
      <c r="E892" s="39">
        <v>380.63209999999998</v>
      </c>
      <c r="F892" s="39">
        <v>265.85980000000001</v>
      </c>
      <c r="G892" s="39">
        <v>46.613900000000001</v>
      </c>
      <c r="H892" s="39">
        <v>81.724199999999996</v>
      </c>
      <c r="I892" s="39">
        <v>45.808</v>
      </c>
      <c r="J892" s="39">
        <v>51.332900000000002</v>
      </c>
      <c r="K892" s="39">
        <v>29.486000000000001</v>
      </c>
      <c r="L892" s="39">
        <v>469.2475</v>
      </c>
      <c r="M892" s="39">
        <v>26.732700000000001</v>
      </c>
      <c r="N892" s="39">
        <v>40.900300000000001</v>
      </c>
      <c r="O892" s="39">
        <v>90.804400000000001</v>
      </c>
      <c r="P892" s="39">
        <v>40.163800000000002</v>
      </c>
      <c r="Q892" s="39">
        <v>15.523199999999999</v>
      </c>
      <c r="R892" s="39">
        <v>87.841999999999999</v>
      </c>
      <c r="S892" s="39">
        <v>37.437600000000003</v>
      </c>
      <c r="T892" s="39">
        <v>25.1829</v>
      </c>
      <c r="U892" s="39">
        <v>19.0228</v>
      </c>
      <c r="V892" s="39">
        <v>39.638199999999998</v>
      </c>
      <c r="W892" s="39">
        <v>60.183</v>
      </c>
      <c r="X892" s="39">
        <v>116.44750000000001</v>
      </c>
      <c r="Y892" s="39">
        <v>43.485399999999998</v>
      </c>
      <c r="Z892" s="39">
        <v>21.779</v>
      </c>
      <c r="AA892" s="39">
        <v>60.685600000000001</v>
      </c>
      <c r="AB892" s="39">
        <v>111.3295</v>
      </c>
      <c r="AC892" s="39">
        <v>67.161500000000004</v>
      </c>
      <c r="AD892" s="39">
        <v>15.892099999999999</v>
      </c>
      <c r="AE892" s="39">
        <v>37.225099999999998</v>
      </c>
      <c r="AF892" s="39">
        <v>63.585299999999997</v>
      </c>
      <c r="AG892" s="39">
        <v>21.725300000000001</v>
      </c>
      <c r="AH892" s="39">
        <v>148.9503</v>
      </c>
      <c r="AI892" s="39">
        <v>14.321400000000001</v>
      </c>
      <c r="AJ892" s="39">
        <v>6.5099</v>
      </c>
      <c r="AK892" s="39">
        <v>6.9044999999999996</v>
      </c>
      <c r="AL892" s="39">
        <v>15.070399999999999</v>
      </c>
      <c r="AM892" s="39">
        <v>295.63799999999998</v>
      </c>
      <c r="AN892" s="39">
        <v>549.02949999999998</v>
      </c>
      <c r="AO892" s="39">
        <v>222.4152</v>
      </c>
      <c r="AP892" s="39">
        <v>125.2304</v>
      </c>
      <c r="AQ892" s="39">
        <v>224.91890000000001</v>
      </c>
      <c r="AR892" s="39">
        <v>26.9922</v>
      </c>
      <c r="AS892" s="39">
        <v>72.129499999999993</v>
      </c>
      <c r="AT892" s="39">
        <v>17.927399999999999</v>
      </c>
      <c r="AU892" s="39">
        <v>59.621499999999997</v>
      </c>
      <c r="AV892" s="39">
        <v>44.734400000000001</v>
      </c>
      <c r="AW892" s="39">
        <v>44.999200000000002</v>
      </c>
      <c r="AX892" s="39">
        <v>9.5673999999999992</v>
      </c>
      <c r="AY892" s="39">
        <v>64.768799999999999</v>
      </c>
    </row>
    <row r="893" spans="1:51" x14ac:dyDescent="0.25">
      <c r="A893" s="43">
        <v>43704</v>
      </c>
      <c r="B893" s="39">
        <v>3935.884</v>
      </c>
      <c r="C893" s="39">
        <v>50.241300000000003</v>
      </c>
      <c r="D893" s="39">
        <v>39.9679</v>
      </c>
      <c r="E893" s="39">
        <v>384.8929</v>
      </c>
      <c r="F893" s="39">
        <v>267.6465</v>
      </c>
      <c r="G893" s="39">
        <v>47.544400000000003</v>
      </c>
      <c r="H893" s="39">
        <v>83.209199999999996</v>
      </c>
      <c r="I893" s="39">
        <v>45.612000000000002</v>
      </c>
      <c r="J893" s="39">
        <v>51.722999999999999</v>
      </c>
      <c r="K893" s="39">
        <v>29.910699999999999</v>
      </c>
      <c r="L893" s="39">
        <v>469.2475</v>
      </c>
      <c r="M893" s="39">
        <v>27.333500000000001</v>
      </c>
      <c r="N893" s="39">
        <v>42.604500000000002</v>
      </c>
      <c r="O893" s="39">
        <v>92.305300000000003</v>
      </c>
      <c r="P893" s="39">
        <v>40.8217</v>
      </c>
      <c r="Q893" s="39">
        <v>16.0169</v>
      </c>
      <c r="R893" s="39">
        <v>88.588200000000001</v>
      </c>
      <c r="S893" s="39">
        <v>38.271900000000002</v>
      </c>
      <c r="T893" s="39">
        <v>25.512899999999998</v>
      </c>
      <c r="U893" s="39">
        <v>19.0228</v>
      </c>
      <c r="V893" s="39">
        <v>42.326999999999998</v>
      </c>
      <c r="W893" s="39">
        <v>60.548999999999999</v>
      </c>
      <c r="X893" s="39">
        <v>116.13639999999999</v>
      </c>
      <c r="Y893" s="39">
        <v>43.9054</v>
      </c>
      <c r="Z893" s="39">
        <v>22.248999999999999</v>
      </c>
      <c r="AA893" s="39">
        <v>61.546100000000003</v>
      </c>
      <c r="AB893" s="39">
        <v>113.77249999999999</v>
      </c>
      <c r="AC893" s="39">
        <v>67.427099999999996</v>
      </c>
      <c r="AD893" s="39">
        <v>16.2484</v>
      </c>
      <c r="AE893" s="39">
        <v>38.160600000000002</v>
      </c>
      <c r="AF893" s="39">
        <v>65.633700000000005</v>
      </c>
      <c r="AG893" s="39">
        <v>22.1647</v>
      </c>
      <c r="AH893" s="39">
        <v>149.9811</v>
      </c>
      <c r="AI893" s="39">
        <v>14.5662</v>
      </c>
      <c r="AJ893" s="39">
        <v>6.5747</v>
      </c>
      <c r="AK893" s="39">
        <v>6.9562999999999997</v>
      </c>
      <c r="AL893" s="39">
        <v>15.131</v>
      </c>
      <c r="AM893" s="39">
        <v>294.20490000000001</v>
      </c>
      <c r="AN893" s="39">
        <v>592.78679999999997</v>
      </c>
      <c r="AO893" s="39">
        <v>231.023</v>
      </c>
      <c r="AP893" s="39">
        <v>126.91030000000001</v>
      </c>
      <c r="AQ893" s="39">
        <v>227.11320000000001</v>
      </c>
      <c r="AR893" s="39">
        <v>27.1935</v>
      </c>
      <c r="AS893" s="39">
        <v>76.741299999999995</v>
      </c>
      <c r="AT893" s="39">
        <v>18.6816</v>
      </c>
      <c r="AU893" s="39">
        <v>60.461199999999998</v>
      </c>
      <c r="AV893" s="39">
        <v>45.5124</v>
      </c>
      <c r="AW893" s="39">
        <v>45.255800000000001</v>
      </c>
      <c r="AX893" s="39">
        <v>9.6777999999999995</v>
      </c>
      <c r="AY893" s="39">
        <v>65.830600000000004</v>
      </c>
    </row>
    <row r="894" spans="1:51" x14ac:dyDescent="0.25">
      <c r="A894" s="43">
        <v>43705</v>
      </c>
      <c r="B894" s="39">
        <v>3940.3364000000001</v>
      </c>
      <c r="C894" s="39">
        <v>50.241300000000003</v>
      </c>
      <c r="D894" s="39">
        <v>39.545699999999997</v>
      </c>
      <c r="E894" s="39">
        <v>383.4726</v>
      </c>
      <c r="F894" s="39">
        <v>268.71850000000001</v>
      </c>
      <c r="G894" s="39">
        <v>49.529200000000003</v>
      </c>
      <c r="H894" s="39">
        <v>83.400800000000004</v>
      </c>
      <c r="I894" s="39">
        <v>44.8932</v>
      </c>
      <c r="J894" s="39">
        <v>51.165700000000001</v>
      </c>
      <c r="K894" s="39">
        <v>29.627500000000001</v>
      </c>
      <c r="L894" s="39">
        <v>466.12610000000001</v>
      </c>
      <c r="M894" s="39">
        <v>26.957999999999998</v>
      </c>
      <c r="N894" s="39">
        <v>42.164700000000003</v>
      </c>
      <c r="O894" s="39">
        <v>94.106399999999994</v>
      </c>
      <c r="P894" s="39">
        <v>40.8217</v>
      </c>
      <c r="Q894" s="39">
        <v>15.8589</v>
      </c>
      <c r="R894" s="39">
        <v>88.588200000000001</v>
      </c>
      <c r="S894" s="39">
        <v>38.897599999999997</v>
      </c>
      <c r="T894" s="39">
        <v>25.462199999999999</v>
      </c>
      <c r="U894" s="39">
        <v>18.667200000000001</v>
      </c>
      <c r="V894" s="39">
        <v>41.286200000000001</v>
      </c>
      <c r="W894" s="39">
        <v>58.865099999999998</v>
      </c>
      <c r="X894" s="39">
        <v>113.41379999999999</v>
      </c>
      <c r="Y894" s="39">
        <v>44.401699999999998</v>
      </c>
      <c r="Z894" s="39">
        <v>22.484100000000002</v>
      </c>
      <c r="AA894" s="39">
        <v>62.2547</v>
      </c>
      <c r="AB894" s="39">
        <v>112.28919999999999</v>
      </c>
      <c r="AC894" s="39">
        <v>67.028700000000001</v>
      </c>
      <c r="AD894" s="39">
        <v>16.2682</v>
      </c>
      <c r="AE894" s="39">
        <v>41.269599999999997</v>
      </c>
      <c r="AF894" s="39">
        <v>66.231099999999998</v>
      </c>
      <c r="AG894" s="39">
        <v>22.286799999999999</v>
      </c>
      <c r="AH894" s="39">
        <v>150.2388</v>
      </c>
      <c r="AI894" s="39">
        <v>14.4193</v>
      </c>
      <c r="AJ894" s="39">
        <v>6.5423</v>
      </c>
      <c r="AK894" s="39">
        <v>6.7836999999999996</v>
      </c>
      <c r="AL894" s="39">
        <v>15.1007</v>
      </c>
      <c r="AM894" s="39">
        <v>291.74810000000002</v>
      </c>
      <c r="AN894" s="39">
        <v>601.04290000000003</v>
      </c>
      <c r="AO894" s="39">
        <v>232.1337</v>
      </c>
      <c r="AP894" s="39">
        <v>127.52119999999999</v>
      </c>
      <c r="AQ894" s="39">
        <v>226.01609999999999</v>
      </c>
      <c r="AR894" s="39">
        <v>27.452200000000001</v>
      </c>
      <c r="AS894" s="39">
        <v>77.848200000000006</v>
      </c>
      <c r="AT894" s="39">
        <v>19.087800000000001</v>
      </c>
      <c r="AU894" s="39">
        <v>60.461199999999998</v>
      </c>
      <c r="AV894" s="39">
        <v>46.160699999999999</v>
      </c>
      <c r="AW894" s="39">
        <v>45.597999999999999</v>
      </c>
      <c r="AX894" s="39">
        <v>9.6335999999999995</v>
      </c>
      <c r="AY894" s="39">
        <v>65.653599999999997</v>
      </c>
    </row>
    <row r="895" spans="1:51" x14ac:dyDescent="0.25">
      <c r="A895" s="43">
        <v>43706</v>
      </c>
      <c r="B895" s="39">
        <v>3854.2575000000002</v>
      </c>
      <c r="C895" s="39">
        <v>50.351199999999999</v>
      </c>
      <c r="D895" s="39">
        <v>39.756799999999998</v>
      </c>
      <c r="E895" s="39">
        <v>380.63209999999998</v>
      </c>
      <c r="F895" s="39">
        <v>264.43040000000002</v>
      </c>
      <c r="G895" s="39">
        <v>46.768999999999998</v>
      </c>
      <c r="H895" s="39">
        <v>81.867900000000006</v>
      </c>
      <c r="I895" s="39">
        <v>44.4358</v>
      </c>
      <c r="J895" s="39">
        <v>50.9985</v>
      </c>
      <c r="K895" s="39">
        <v>29.486000000000001</v>
      </c>
      <c r="L895" s="39">
        <v>465.91800000000001</v>
      </c>
      <c r="M895" s="39">
        <v>26.882899999999999</v>
      </c>
      <c r="N895" s="39">
        <v>40.900300000000001</v>
      </c>
      <c r="O895" s="39">
        <v>92.905699999999996</v>
      </c>
      <c r="P895" s="39">
        <v>40.9313</v>
      </c>
      <c r="Q895" s="39">
        <v>15.918100000000001</v>
      </c>
      <c r="R895" s="39">
        <v>87.628799999999998</v>
      </c>
      <c r="S895" s="39">
        <v>39.314700000000002</v>
      </c>
      <c r="T895" s="39">
        <v>25.157499999999999</v>
      </c>
      <c r="U895" s="39">
        <v>18.889399999999998</v>
      </c>
      <c r="V895" s="39">
        <v>41.112699999999997</v>
      </c>
      <c r="W895" s="39">
        <v>59.011499999999998</v>
      </c>
      <c r="X895" s="39">
        <v>113.18049999999999</v>
      </c>
      <c r="Y895" s="39">
        <v>43.447299999999998</v>
      </c>
      <c r="Z895" s="39">
        <v>22.327400000000001</v>
      </c>
      <c r="AA895" s="39">
        <v>59.9771</v>
      </c>
      <c r="AB895" s="39">
        <v>112.1147</v>
      </c>
      <c r="AC895" s="39">
        <v>66.143199999999993</v>
      </c>
      <c r="AD895" s="39">
        <v>16.1494</v>
      </c>
      <c r="AE895" s="39">
        <v>40.444200000000002</v>
      </c>
      <c r="AF895" s="39">
        <v>69.047700000000006</v>
      </c>
      <c r="AG895" s="39">
        <v>21.700900000000001</v>
      </c>
      <c r="AH895" s="39">
        <v>150.2388</v>
      </c>
      <c r="AI895" s="39">
        <v>14.3459</v>
      </c>
      <c r="AJ895" s="39">
        <v>6.5099</v>
      </c>
      <c r="AK895" s="39">
        <v>6.5937999999999999</v>
      </c>
      <c r="AL895" s="39">
        <v>15.131</v>
      </c>
      <c r="AM895" s="39">
        <v>280.69240000000002</v>
      </c>
      <c r="AN895" s="39">
        <v>608.88610000000006</v>
      </c>
      <c r="AO895" s="39">
        <v>228.80160000000001</v>
      </c>
      <c r="AP895" s="39">
        <v>129.2011</v>
      </c>
      <c r="AQ895" s="39">
        <v>226.3818</v>
      </c>
      <c r="AR895" s="39">
        <v>27.5959</v>
      </c>
      <c r="AS895" s="39">
        <v>78.032600000000002</v>
      </c>
      <c r="AT895" s="39">
        <v>19.145800000000001</v>
      </c>
      <c r="AU895" s="39">
        <v>59.789400000000001</v>
      </c>
      <c r="AV895" s="39">
        <v>45.771700000000003</v>
      </c>
      <c r="AW895" s="39">
        <v>45.512500000000003</v>
      </c>
      <c r="AX895" s="39">
        <v>9.5452999999999992</v>
      </c>
      <c r="AY895" s="39">
        <v>64.945800000000006</v>
      </c>
    </row>
    <row r="896" spans="1:51" x14ac:dyDescent="0.25">
      <c r="A896" s="43">
        <v>43707</v>
      </c>
      <c r="B896" s="39">
        <v>3829.0275000000001</v>
      </c>
      <c r="C896" s="39">
        <v>49.1419</v>
      </c>
      <c r="D896" s="39">
        <v>39.1235</v>
      </c>
      <c r="E896" s="39">
        <v>376.37130000000002</v>
      </c>
      <c r="F896" s="39">
        <v>261.92910000000001</v>
      </c>
      <c r="G896" s="39">
        <v>44.0398</v>
      </c>
      <c r="H896" s="39">
        <v>81.005600000000001</v>
      </c>
      <c r="I896" s="39">
        <v>44.174399999999999</v>
      </c>
      <c r="J896" s="39">
        <v>49.995199999999997</v>
      </c>
      <c r="K896" s="39">
        <v>29.061199999999999</v>
      </c>
      <c r="L896" s="39">
        <v>465.2937</v>
      </c>
      <c r="M896" s="39">
        <v>26.582599999999999</v>
      </c>
      <c r="N896" s="39">
        <v>40.185600000000001</v>
      </c>
      <c r="O896" s="39">
        <v>93.656099999999995</v>
      </c>
      <c r="P896" s="39">
        <v>40.31</v>
      </c>
      <c r="Q896" s="39">
        <v>15.5824</v>
      </c>
      <c r="R896" s="39">
        <v>86.456100000000006</v>
      </c>
      <c r="S896" s="39">
        <v>38.793300000000002</v>
      </c>
      <c r="T896" s="39">
        <v>24.852900000000002</v>
      </c>
      <c r="U896" s="39">
        <v>18.245000000000001</v>
      </c>
      <c r="V896" s="39">
        <v>40.071899999999999</v>
      </c>
      <c r="W896" s="39">
        <v>56.814999999999998</v>
      </c>
      <c r="X896" s="39">
        <v>113.95829999999999</v>
      </c>
      <c r="Y896" s="39">
        <v>44.668999999999997</v>
      </c>
      <c r="Z896" s="39">
        <v>22.013999999999999</v>
      </c>
      <c r="AA896" s="39">
        <v>60.888100000000001</v>
      </c>
      <c r="AB896" s="39">
        <v>112.1147</v>
      </c>
      <c r="AC896" s="39">
        <v>66.1875</v>
      </c>
      <c r="AD896" s="39">
        <v>15.832800000000001</v>
      </c>
      <c r="AE896" s="39">
        <v>39.701300000000003</v>
      </c>
      <c r="AF896" s="39">
        <v>66.060400000000001</v>
      </c>
      <c r="AG896" s="39">
        <v>21.432400000000001</v>
      </c>
      <c r="AH896" s="39">
        <v>149.7234</v>
      </c>
      <c r="AI896" s="39">
        <v>14.2235</v>
      </c>
      <c r="AJ896" s="39">
        <v>6.4775999999999998</v>
      </c>
      <c r="AK896" s="39">
        <v>6.4903000000000004</v>
      </c>
      <c r="AL896" s="39">
        <v>15.1007</v>
      </c>
      <c r="AM896" s="39">
        <v>275.36919999999998</v>
      </c>
      <c r="AN896" s="39">
        <v>599.80439999999999</v>
      </c>
      <c r="AO896" s="39">
        <v>232.1337</v>
      </c>
      <c r="AP896" s="39">
        <v>130.72829999999999</v>
      </c>
      <c r="AQ896" s="39">
        <v>226.01609999999999</v>
      </c>
      <c r="AR896" s="39">
        <v>27.509699999999999</v>
      </c>
      <c r="AS896" s="39">
        <v>76.372399999999999</v>
      </c>
      <c r="AT896" s="39">
        <v>18.913699999999999</v>
      </c>
      <c r="AU896" s="39">
        <v>59.369500000000002</v>
      </c>
      <c r="AV896" s="39">
        <v>45.253</v>
      </c>
      <c r="AW896" s="39">
        <v>44.913600000000002</v>
      </c>
      <c r="AX896" s="39">
        <v>9.6335999999999995</v>
      </c>
      <c r="AY896" s="39">
        <v>67.777199999999993</v>
      </c>
    </row>
    <row r="897" spans="1:51" x14ac:dyDescent="0.25">
      <c r="A897" s="43">
        <v>43710</v>
      </c>
      <c r="B897" s="39">
        <v>3842.3845000000001</v>
      </c>
      <c r="C897" s="39">
        <v>49.361800000000002</v>
      </c>
      <c r="D897" s="39">
        <v>39.545699999999997</v>
      </c>
      <c r="E897" s="39">
        <v>402.6463</v>
      </c>
      <c r="F897" s="39">
        <v>265.14510000000001</v>
      </c>
      <c r="G897" s="39">
        <v>47.141199999999998</v>
      </c>
      <c r="H897" s="39">
        <v>82.394800000000004</v>
      </c>
      <c r="I897" s="39">
        <v>44.305100000000003</v>
      </c>
      <c r="J897" s="39">
        <v>52.336100000000002</v>
      </c>
      <c r="K897" s="39">
        <v>29.627500000000001</v>
      </c>
      <c r="L897" s="39">
        <v>465.0856</v>
      </c>
      <c r="M897" s="39">
        <v>27.258400000000002</v>
      </c>
      <c r="N897" s="39">
        <v>40.680399999999999</v>
      </c>
      <c r="O897" s="39">
        <v>95.156999999999996</v>
      </c>
      <c r="P897" s="39">
        <v>41.150599999999997</v>
      </c>
      <c r="Q897" s="39">
        <v>15.8194</v>
      </c>
      <c r="R897" s="39">
        <v>87.202399999999997</v>
      </c>
      <c r="S897" s="39">
        <v>40.044699999999999</v>
      </c>
      <c r="T897" s="39">
        <v>25.563700000000001</v>
      </c>
      <c r="U897" s="39">
        <v>18.8005</v>
      </c>
      <c r="V897" s="39">
        <v>43.194400000000002</v>
      </c>
      <c r="W897" s="39">
        <v>59.597200000000001</v>
      </c>
      <c r="X897" s="39">
        <v>115.2029</v>
      </c>
      <c r="Y897" s="39">
        <v>45.585299999999997</v>
      </c>
      <c r="Z897" s="39">
        <v>22.327400000000001</v>
      </c>
      <c r="AA897" s="39">
        <v>59.875799999999998</v>
      </c>
      <c r="AB897" s="39">
        <v>115.8664</v>
      </c>
      <c r="AC897" s="39">
        <v>66.630200000000002</v>
      </c>
      <c r="AD897" s="39">
        <v>16.189</v>
      </c>
      <c r="AE897" s="39">
        <v>41.214500000000001</v>
      </c>
      <c r="AF897" s="39">
        <v>67.17</v>
      </c>
      <c r="AG897" s="39">
        <v>21.554500000000001</v>
      </c>
      <c r="AH897" s="39">
        <v>151.5273</v>
      </c>
      <c r="AI897" s="39">
        <v>14.3704</v>
      </c>
      <c r="AJ897" s="39">
        <v>6.5099</v>
      </c>
      <c r="AK897" s="39">
        <v>6.6628999999999996</v>
      </c>
      <c r="AL897" s="39">
        <v>15.222</v>
      </c>
      <c r="AM897" s="39">
        <v>275.98340000000002</v>
      </c>
      <c r="AN897" s="39">
        <v>596.91480000000001</v>
      </c>
      <c r="AO897" s="39">
        <v>230.83789999999999</v>
      </c>
      <c r="AP897" s="39">
        <v>135.3099</v>
      </c>
      <c r="AQ897" s="39">
        <v>229.30760000000001</v>
      </c>
      <c r="AR897" s="39">
        <v>30.269300000000001</v>
      </c>
      <c r="AS897" s="39">
        <v>77.663700000000006</v>
      </c>
      <c r="AT897" s="39">
        <v>19.029699999999998</v>
      </c>
      <c r="AU897" s="39">
        <v>59.873399999999997</v>
      </c>
      <c r="AV897" s="39">
        <v>46.160699999999999</v>
      </c>
      <c r="AW897" s="39">
        <v>46.368000000000002</v>
      </c>
      <c r="AX897" s="39">
        <v>9.6777999999999995</v>
      </c>
      <c r="AY897" s="39">
        <v>70.431700000000006</v>
      </c>
    </row>
    <row r="898" spans="1:51" x14ac:dyDescent="0.25">
      <c r="A898" s="43">
        <v>43711</v>
      </c>
      <c r="B898" s="39">
        <v>3814.1862999999998</v>
      </c>
      <c r="C898" s="39">
        <v>49.1419</v>
      </c>
      <c r="D898" s="39">
        <v>39.1235</v>
      </c>
      <c r="E898" s="39">
        <v>411.16789999999997</v>
      </c>
      <c r="F898" s="39">
        <v>264.7878</v>
      </c>
      <c r="G898" s="39">
        <v>45.869599999999998</v>
      </c>
      <c r="H898" s="39">
        <v>82.346900000000005</v>
      </c>
      <c r="I898" s="39">
        <v>43.782299999999999</v>
      </c>
      <c r="J898" s="39">
        <v>54.231200000000001</v>
      </c>
      <c r="K898" s="39">
        <v>29.627500000000001</v>
      </c>
      <c r="L898" s="39">
        <v>461.75619999999998</v>
      </c>
      <c r="M898" s="39">
        <v>27.183299999999999</v>
      </c>
      <c r="N898" s="39">
        <v>40.185600000000001</v>
      </c>
      <c r="O898" s="39">
        <v>94.106399999999994</v>
      </c>
      <c r="P898" s="39">
        <v>41.479500000000002</v>
      </c>
      <c r="Q898" s="39">
        <v>15.8391</v>
      </c>
      <c r="R898" s="39">
        <v>86.562700000000007</v>
      </c>
      <c r="S898" s="39">
        <v>39.627600000000001</v>
      </c>
      <c r="T898" s="39">
        <v>25.9953</v>
      </c>
      <c r="U898" s="39">
        <v>19.089400000000001</v>
      </c>
      <c r="V898" s="39">
        <v>45.4495</v>
      </c>
      <c r="W898" s="39">
        <v>59.890099999999997</v>
      </c>
      <c r="X898" s="39">
        <v>117.0698</v>
      </c>
      <c r="Y898" s="39">
        <v>45.127099999999999</v>
      </c>
      <c r="Z898" s="39">
        <v>22.1707</v>
      </c>
      <c r="AA898" s="39">
        <v>59.268500000000003</v>
      </c>
      <c r="AB898" s="39">
        <v>115.51739999999999</v>
      </c>
      <c r="AC898" s="39">
        <v>66.099000000000004</v>
      </c>
      <c r="AD898" s="39">
        <v>16.2286</v>
      </c>
      <c r="AE898" s="39">
        <v>40.8018</v>
      </c>
      <c r="AF898" s="39">
        <v>69.645099999999999</v>
      </c>
      <c r="AG898" s="39">
        <v>21.652100000000001</v>
      </c>
      <c r="AH898" s="39">
        <v>152.0427</v>
      </c>
      <c r="AI898" s="39">
        <v>14.4193</v>
      </c>
      <c r="AJ898" s="39">
        <v>6.4614000000000003</v>
      </c>
      <c r="AK898" s="39">
        <v>6.6801000000000004</v>
      </c>
      <c r="AL898" s="39">
        <v>15.222</v>
      </c>
      <c r="AM898" s="39">
        <v>272.29820000000001</v>
      </c>
      <c r="AN898" s="39">
        <v>594.43799999999999</v>
      </c>
      <c r="AO898" s="39">
        <v>227.7835</v>
      </c>
      <c r="AP898" s="39">
        <v>135.92080000000001</v>
      </c>
      <c r="AQ898" s="39">
        <v>229.30760000000001</v>
      </c>
      <c r="AR898" s="39">
        <v>31.045400000000001</v>
      </c>
      <c r="AS898" s="39">
        <v>78.217100000000002</v>
      </c>
      <c r="AT898" s="39">
        <v>18.971699999999998</v>
      </c>
      <c r="AU898" s="39">
        <v>59.537500000000001</v>
      </c>
      <c r="AV898" s="39">
        <v>45.771700000000003</v>
      </c>
      <c r="AW898" s="39">
        <v>46.196899999999999</v>
      </c>
      <c r="AX898" s="39">
        <v>9.7219999999999995</v>
      </c>
      <c r="AY898" s="39">
        <v>70.431700000000006</v>
      </c>
    </row>
    <row r="899" spans="1:51" x14ac:dyDescent="0.25">
      <c r="A899" s="43">
        <v>43712</v>
      </c>
      <c r="B899" s="39">
        <v>3962.5981999999999</v>
      </c>
      <c r="C899" s="39">
        <v>50.131300000000003</v>
      </c>
      <c r="D899" s="39">
        <v>39.897500000000001</v>
      </c>
      <c r="E899" s="39">
        <v>414.71859999999998</v>
      </c>
      <c r="F899" s="39">
        <v>271.2199</v>
      </c>
      <c r="G899" s="39">
        <v>45.900599999999997</v>
      </c>
      <c r="H899" s="39">
        <v>82.778099999999995</v>
      </c>
      <c r="I899" s="39">
        <v>44.174399999999999</v>
      </c>
      <c r="J899" s="39">
        <v>55.234400000000001</v>
      </c>
      <c r="K899" s="39">
        <v>29.946100000000001</v>
      </c>
      <c r="L899" s="39">
        <v>456.3458</v>
      </c>
      <c r="M899" s="39">
        <v>27.4086</v>
      </c>
      <c r="N899" s="39">
        <v>41.724899999999998</v>
      </c>
      <c r="O899" s="39">
        <v>93.806200000000004</v>
      </c>
      <c r="P899" s="39">
        <v>41.442900000000002</v>
      </c>
      <c r="Q899" s="39">
        <v>16.629100000000001</v>
      </c>
      <c r="R899" s="39">
        <v>90.613699999999994</v>
      </c>
      <c r="S899" s="39">
        <v>39.627600000000001</v>
      </c>
      <c r="T899" s="39">
        <v>26.249099999999999</v>
      </c>
      <c r="U899" s="39">
        <v>19.045000000000002</v>
      </c>
      <c r="V899" s="39">
        <v>44.5822</v>
      </c>
      <c r="W899" s="39">
        <v>61.207999999999998</v>
      </c>
      <c r="X899" s="39">
        <v>119.3257</v>
      </c>
      <c r="Y899" s="39">
        <v>45.317999999999998</v>
      </c>
      <c r="Z899" s="39">
        <v>22.248999999999999</v>
      </c>
      <c r="AA899" s="39">
        <v>59.521500000000003</v>
      </c>
      <c r="AB899" s="39">
        <v>120.31610000000001</v>
      </c>
      <c r="AC899" s="39">
        <v>66.143199999999993</v>
      </c>
      <c r="AD899" s="39">
        <v>16.2682</v>
      </c>
      <c r="AE899" s="39">
        <v>40.911900000000003</v>
      </c>
      <c r="AF899" s="39">
        <v>72.290899999999993</v>
      </c>
      <c r="AG899" s="39">
        <v>22.0671</v>
      </c>
      <c r="AH899" s="39">
        <v>154.87739999999999</v>
      </c>
      <c r="AI899" s="39">
        <v>14.933400000000001</v>
      </c>
      <c r="AJ899" s="39">
        <v>6.5260999999999996</v>
      </c>
      <c r="AK899" s="39">
        <v>6.7664</v>
      </c>
      <c r="AL899" s="39">
        <v>15.4343</v>
      </c>
      <c r="AM899" s="39">
        <v>283.96809999999999</v>
      </c>
      <c r="AN899" s="39">
        <v>590.30989999999997</v>
      </c>
      <c r="AO899" s="39">
        <v>227.96860000000001</v>
      </c>
      <c r="AP899" s="39">
        <v>136.83709999999999</v>
      </c>
      <c r="AQ899" s="39">
        <v>232.23330000000001</v>
      </c>
      <c r="AR899" s="39">
        <v>32.022799999999997</v>
      </c>
      <c r="AS899" s="39">
        <v>79.508399999999995</v>
      </c>
      <c r="AT899" s="39">
        <v>19.145800000000001</v>
      </c>
      <c r="AU899" s="39">
        <v>62.224600000000002</v>
      </c>
      <c r="AV899" s="39">
        <v>46.030999999999999</v>
      </c>
      <c r="AW899" s="39">
        <v>46.624600000000001</v>
      </c>
      <c r="AX899" s="39">
        <v>9.8987999999999996</v>
      </c>
      <c r="AY899" s="39">
        <v>71.227999999999994</v>
      </c>
    </row>
    <row r="900" spans="1:51" x14ac:dyDescent="0.25">
      <c r="A900" s="43">
        <v>43713</v>
      </c>
      <c r="B900" s="39">
        <v>3962.5981999999999</v>
      </c>
      <c r="C900" s="39">
        <v>50.0214</v>
      </c>
      <c r="D900" s="39">
        <v>39.686399999999999</v>
      </c>
      <c r="E900" s="39">
        <v>420.39960000000002</v>
      </c>
      <c r="F900" s="39">
        <v>276.93729999999999</v>
      </c>
      <c r="G900" s="39">
        <v>46.613900000000001</v>
      </c>
      <c r="H900" s="39">
        <v>83.017600000000002</v>
      </c>
      <c r="I900" s="39">
        <v>43.586199999999998</v>
      </c>
      <c r="J900" s="39">
        <v>54.621299999999998</v>
      </c>
      <c r="K900" s="39">
        <v>30.441700000000001</v>
      </c>
      <c r="L900" s="39">
        <v>473.40929999999997</v>
      </c>
      <c r="M900" s="39">
        <v>27.558700000000002</v>
      </c>
      <c r="N900" s="39">
        <v>43.264099999999999</v>
      </c>
      <c r="O900" s="39">
        <v>94.256500000000003</v>
      </c>
      <c r="P900" s="39">
        <v>41.625700000000002</v>
      </c>
      <c r="Q900" s="39">
        <v>16.569900000000001</v>
      </c>
      <c r="R900" s="39">
        <v>90.293899999999994</v>
      </c>
      <c r="S900" s="39">
        <v>39.731900000000003</v>
      </c>
      <c r="T900" s="39">
        <v>26.325299999999999</v>
      </c>
      <c r="U900" s="39">
        <v>19.356100000000001</v>
      </c>
      <c r="V900" s="39">
        <v>44.929099999999998</v>
      </c>
      <c r="W900" s="39">
        <v>60.622199999999999</v>
      </c>
      <c r="X900" s="39">
        <v>122.126</v>
      </c>
      <c r="Y900" s="39">
        <v>45.508899999999997</v>
      </c>
      <c r="Z900" s="39">
        <v>22.484100000000002</v>
      </c>
      <c r="AA900" s="39">
        <v>58.509300000000003</v>
      </c>
      <c r="AB900" s="39">
        <v>120.2289</v>
      </c>
      <c r="AC900" s="39">
        <v>66.807299999999998</v>
      </c>
      <c r="AD900" s="39">
        <v>16.386900000000001</v>
      </c>
      <c r="AE900" s="39">
        <v>40.966900000000003</v>
      </c>
      <c r="AF900" s="39">
        <v>71.9495</v>
      </c>
      <c r="AG900" s="39">
        <v>22.0427</v>
      </c>
      <c r="AH900" s="39">
        <v>156.16589999999999</v>
      </c>
      <c r="AI900" s="39">
        <v>14.86</v>
      </c>
      <c r="AJ900" s="39">
        <v>6.5747</v>
      </c>
      <c r="AK900" s="39">
        <v>6.8010000000000002</v>
      </c>
      <c r="AL900" s="39">
        <v>15.494899999999999</v>
      </c>
      <c r="AM900" s="39">
        <v>280.69240000000002</v>
      </c>
      <c r="AN900" s="39">
        <v>615.49099999999999</v>
      </c>
      <c r="AO900" s="39">
        <v>233.7997</v>
      </c>
      <c r="AP900" s="39">
        <v>135.00450000000001</v>
      </c>
      <c r="AQ900" s="39">
        <v>234.42769999999999</v>
      </c>
      <c r="AR900" s="39">
        <v>31.706600000000002</v>
      </c>
      <c r="AS900" s="39">
        <v>78.770499999999998</v>
      </c>
      <c r="AT900" s="39">
        <v>19.029699999999998</v>
      </c>
      <c r="AU900" s="39">
        <v>61.468899999999998</v>
      </c>
      <c r="AV900" s="39">
        <v>46.42</v>
      </c>
      <c r="AW900" s="39">
        <v>46.539099999999998</v>
      </c>
      <c r="AX900" s="39">
        <v>9.9208999999999996</v>
      </c>
      <c r="AY900" s="39">
        <v>71.139499999999998</v>
      </c>
    </row>
    <row r="901" spans="1:51" x14ac:dyDescent="0.25">
      <c r="A901" s="43">
        <v>43714</v>
      </c>
      <c r="B901" s="39">
        <v>3990.7964000000002</v>
      </c>
      <c r="C901" s="39">
        <v>49.1419</v>
      </c>
      <c r="D901" s="39">
        <v>39.1235</v>
      </c>
      <c r="E901" s="39">
        <v>425.37060000000002</v>
      </c>
      <c r="F901" s="39">
        <v>277.65199999999999</v>
      </c>
      <c r="G901" s="39">
        <v>51.265999999999998</v>
      </c>
      <c r="H901" s="39">
        <v>83.544499999999999</v>
      </c>
      <c r="I901" s="39">
        <v>43.8476</v>
      </c>
      <c r="J901" s="39">
        <v>54.9557</v>
      </c>
      <c r="K901" s="39">
        <v>30.441700000000001</v>
      </c>
      <c r="L901" s="39">
        <v>488.18389999999999</v>
      </c>
      <c r="M901" s="39">
        <v>27.483699999999999</v>
      </c>
      <c r="N901" s="39">
        <v>42.384599999999999</v>
      </c>
      <c r="O901" s="39">
        <v>93.656099999999995</v>
      </c>
      <c r="P901" s="39">
        <v>42.393099999999997</v>
      </c>
      <c r="Q901" s="39">
        <v>16.5106</v>
      </c>
      <c r="R901" s="39">
        <v>91.146699999999996</v>
      </c>
      <c r="S901" s="39">
        <v>39.940399999999997</v>
      </c>
      <c r="T901" s="39">
        <v>26.096800000000002</v>
      </c>
      <c r="U901" s="39">
        <v>20.111699999999999</v>
      </c>
      <c r="V901" s="39">
        <v>44.061700000000002</v>
      </c>
      <c r="W901" s="39">
        <v>62.159799999999997</v>
      </c>
      <c r="X901" s="39">
        <v>121.03700000000001</v>
      </c>
      <c r="Y901" s="39">
        <v>45.241700000000002</v>
      </c>
      <c r="Z901" s="39">
        <v>22.248999999999999</v>
      </c>
      <c r="AA901" s="39">
        <v>57.952500000000001</v>
      </c>
      <c r="AB901" s="39">
        <v>123.4571</v>
      </c>
      <c r="AC901" s="39">
        <v>67.781300000000002</v>
      </c>
      <c r="AD901" s="39">
        <v>16.367100000000001</v>
      </c>
      <c r="AE901" s="39">
        <v>40.966900000000003</v>
      </c>
      <c r="AF901" s="39">
        <v>71.096000000000004</v>
      </c>
      <c r="AG901" s="39">
        <v>22.774999999999999</v>
      </c>
      <c r="AH901" s="39">
        <v>156.68129999999999</v>
      </c>
      <c r="AI901" s="39">
        <v>14.8355</v>
      </c>
      <c r="AJ901" s="39">
        <v>6.5585000000000004</v>
      </c>
      <c r="AK901" s="39">
        <v>6.6974</v>
      </c>
      <c r="AL901" s="39">
        <v>15.616199999999999</v>
      </c>
      <c r="AM901" s="39">
        <v>281.92079999999999</v>
      </c>
      <c r="AN901" s="39">
        <v>645.62570000000005</v>
      </c>
      <c r="AO901" s="39">
        <v>240.09360000000001</v>
      </c>
      <c r="AP901" s="39">
        <v>136.83709999999999</v>
      </c>
      <c r="AQ901" s="39">
        <v>235.5248</v>
      </c>
      <c r="AR901" s="39">
        <v>32.166499999999999</v>
      </c>
      <c r="AS901" s="39">
        <v>78.401600000000002</v>
      </c>
      <c r="AT901" s="39">
        <v>19.261800000000001</v>
      </c>
      <c r="AU901" s="39">
        <v>61.552900000000001</v>
      </c>
      <c r="AV901" s="39">
        <v>46.290399999999998</v>
      </c>
      <c r="AW901" s="39">
        <v>46.368000000000002</v>
      </c>
      <c r="AX901" s="39">
        <v>10.0093</v>
      </c>
      <c r="AY901" s="39">
        <v>71.227999999999994</v>
      </c>
    </row>
    <row r="902" spans="1:51" x14ac:dyDescent="0.25">
      <c r="A902" s="43">
        <v>43717</v>
      </c>
      <c r="B902" s="39">
        <v>4017.5106000000001</v>
      </c>
      <c r="C902" s="39">
        <v>49.471699999999998</v>
      </c>
      <c r="D902" s="39">
        <v>39.264200000000002</v>
      </c>
      <c r="E902" s="39">
        <v>421.10980000000001</v>
      </c>
      <c r="F902" s="39">
        <v>279.0813</v>
      </c>
      <c r="G902" s="39">
        <v>53.002800000000001</v>
      </c>
      <c r="H902" s="39">
        <v>84.311000000000007</v>
      </c>
      <c r="I902" s="39">
        <v>44.8932</v>
      </c>
      <c r="J902" s="39">
        <v>55.568800000000003</v>
      </c>
      <c r="K902" s="39">
        <v>30.901900000000001</v>
      </c>
      <c r="L902" s="39">
        <v>492.13760000000002</v>
      </c>
      <c r="M902" s="39">
        <v>27.558700000000002</v>
      </c>
      <c r="N902" s="39">
        <v>43.594000000000001</v>
      </c>
      <c r="O902" s="39">
        <v>94.706800000000001</v>
      </c>
      <c r="P902" s="39">
        <v>43.5261</v>
      </c>
      <c r="Q902" s="39">
        <v>16.708100000000002</v>
      </c>
      <c r="R902" s="39">
        <v>91.892899999999997</v>
      </c>
      <c r="S902" s="39">
        <v>40.566099999999999</v>
      </c>
      <c r="T902" s="39">
        <v>26.503</v>
      </c>
      <c r="U902" s="39">
        <v>20.533899999999999</v>
      </c>
      <c r="V902" s="39">
        <v>44.322000000000003</v>
      </c>
      <c r="W902" s="39">
        <v>62.7455</v>
      </c>
      <c r="X902" s="39">
        <v>122.126</v>
      </c>
      <c r="Y902" s="39">
        <v>45.585299999999997</v>
      </c>
      <c r="Z902" s="39">
        <v>22.640699999999999</v>
      </c>
      <c r="AA902" s="39">
        <v>58.306800000000003</v>
      </c>
      <c r="AB902" s="39">
        <v>124.1551</v>
      </c>
      <c r="AC902" s="39">
        <v>67.825599999999994</v>
      </c>
      <c r="AD902" s="39">
        <v>16.644200000000001</v>
      </c>
      <c r="AE902" s="39">
        <v>41.462200000000003</v>
      </c>
      <c r="AF902" s="39">
        <v>71.864199999999997</v>
      </c>
      <c r="AG902" s="39">
        <v>22.823799999999999</v>
      </c>
      <c r="AH902" s="39">
        <v>156.93899999999999</v>
      </c>
      <c r="AI902" s="39">
        <v>14.9579</v>
      </c>
      <c r="AJ902" s="39">
        <v>6.5909000000000004</v>
      </c>
      <c r="AK902" s="39">
        <v>6.87</v>
      </c>
      <c r="AL902" s="39">
        <v>15.737500000000001</v>
      </c>
      <c r="AM902" s="39">
        <v>288.06279999999998</v>
      </c>
      <c r="AN902" s="39">
        <v>642.32330000000002</v>
      </c>
      <c r="AO902" s="39">
        <v>241.38939999999999</v>
      </c>
      <c r="AP902" s="39">
        <v>137.2953</v>
      </c>
      <c r="AQ902" s="39">
        <v>237.3535</v>
      </c>
      <c r="AR902" s="39">
        <v>32.741399999999999</v>
      </c>
      <c r="AS902" s="39">
        <v>79.323999999999998</v>
      </c>
      <c r="AT902" s="39">
        <v>19.4939</v>
      </c>
      <c r="AU902" s="39">
        <v>61.972700000000003</v>
      </c>
      <c r="AV902" s="39">
        <v>47.198</v>
      </c>
      <c r="AW902" s="39">
        <v>46.624600000000001</v>
      </c>
      <c r="AX902" s="39">
        <v>10.0314</v>
      </c>
      <c r="AY902" s="39">
        <v>72.112799999999993</v>
      </c>
    </row>
    <row r="903" spans="1:51" x14ac:dyDescent="0.25">
      <c r="A903" s="43">
        <v>43718</v>
      </c>
      <c r="B903" s="39">
        <v>4042.7406000000001</v>
      </c>
      <c r="C903" s="39">
        <v>49.1419</v>
      </c>
      <c r="D903" s="39">
        <v>38.771700000000003</v>
      </c>
      <c r="E903" s="39">
        <v>423.95030000000003</v>
      </c>
      <c r="F903" s="39">
        <v>278.36660000000001</v>
      </c>
      <c r="G903" s="39">
        <v>51.700200000000002</v>
      </c>
      <c r="H903" s="39">
        <v>83.640299999999996</v>
      </c>
      <c r="I903" s="39">
        <v>43.782299999999999</v>
      </c>
      <c r="J903" s="39">
        <v>55.3459</v>
      </c>
      <c r="K903" s="39">
        <v>30.866499999999998</v>
      </c>
      <c r="L903" s="39">
        <v>495.67520000000002</v>
      </c>
      <c r="M903" s="39">
        <v>27.558700000000002</v>
      </c>
      <c r="N903" s="39">
        <v>43.374099999999999</v>
      </c>
      <c r="O903" s="39">
        <v>95.607299999999995</v>
      </c>
      <c r="P903" s="39">
        <v>44.878300000000003</v>
      </c>
      <c r="Q903" s="39">
        <v>16.9649</v>
      </c>
      <c r="R903" s="39">
        <v>91.040099999999995</v>
      </c>
      <c r="S903" s="39">
        <v>40.566099999999999</v>
      </c>
      <c r="T903" s="39">
        <v>26.401499999999999</v>
      </c>
      <c r="U903" s="39">
        <v>19.933900000000001</v>
      </c>
      <c r="V903" s="39">
        <v>45.796500000000002</v>
      </c>
      <c r="W903" s="39">
        <v>61.720500000000001</v>
      </c>
      <c r="X903" s="39">
        <v>122.126</v>
      </c>
      <c r="Y903" s="39">
        <v>45.356200000000001</v>
      </c>
      <c r="Z903" s="39">
        <v>22.719100000000001</v>
      </c>
      <c r="AA903" s="39">
        <v>58.863599999999998</v>
      </c>
      <c r="AB903" s="39">
        <v>122.8463</v>
      </c>
      <c r="AC903" s="39">
        <v>68.091200000000001</v>
      </c>
      <c r="AD903" s="39">
        <v>16.762899999999998</v>
      </c>
      <c r="AE903" s="39">
        <v>41.544699999999999</v>
      </c>
      <c r="AF903" s="39">
        <v>71.522800000000004</v>
      </c>
      <c r="AG903" s="39">
        <v>22.311199999999999</v>
      </c>
      <c r="AH903" s="39">
        <v>157.19669999999999</v>
      </c>
      <c r="AI903" s="39">
        <v>14.9579</v>
      </c>
      <c r="AJ903" s="39">
        <v>6.6071</v>
      </c>
      <c r="AK903" s="39">
        <v>6.8182</v>
      </c>
      <c r="AL903" s="39">
        <v>15.8285</v>
      </c>
      <c r="AM903" s="39">
        <v>286.42500000000001</v>
      </c>
      <c r="AN903" s="39">
        <v>637.78240000000005</v>
      </c>
      <c r="AO903" s="39">
        <v>236.02109999999999</v>
      </c>
      <c r="AP903" s="39">
        <v>136.83709999999999</v>
      </c>
      <c r="AQ903" s="39">
        <v>237.7192</v>
      </c>
      <c r="AR903" s="39">
        <v>32.856400000000001</v>
      </c>
      <c r="AS903" s="39">
        <v>78.770499999999998</v>
      </c>
      <c r="AT903" s="39">
        <v>19.783999999999999</v>
      </c>
      <c r="AU903" s="39">
        <v>61.384900000000002</v>
      </c>
      <c r="AV903" s="39">
        <v>47.457299999999996</v>
      </c>
      <c r="AW903" s="39">
        <v>46.624600000000001</v>
      </c>
      <c r="AX903" s="39">
        <v>9.9871999999999996</v>
      </c>
      <c r="AY903" s="39">
        <v>71.316500000000005</v>
      </c>
    </row>
    <row r="904" spans="1:51" x14ac:dyDescent="0.25">
      <c r="A904" s="43">
        <v>43719</v>
      </c>
      <c r="B904" s="39">
        <v>3993.7647000000002</v>
      </c>
      <c r="C904" s="39">
        <v>49.031999999999996</v>
      </c>
      <c r="D904" s="39">
        <v>38.490200000000002</v>
      </c>
      <c r="E904" s="39">
        <v>423.95030000000003</v>
      </c>
      <c r="F904" s="39">
        <v>279.0813</v>
      </c>
      <c r="G904" s="39">
        <v>51.793300000000002</v>
      </c>
      <c r="H904" s="39">
        <v>83.257099999999994</v>
      </c>
      <c r="I904" s="39">
        <v>43.978299999999997</v>
      </c>
      <c r="J904" s="39">
        <v>55.0672</v>
      </c>
      <c r="K904" s="39">
        <v>30.9726</v>
      </c>
      <c r="L904" s="39">
        <v>488.39190000000002</v>
      </c>
      <c r="M904" s="39">
        <v>27.633800000000001</v>
      </c>
      <c r="N904" s="39">
        <v>43.539000000000001</v>
      </c>
      <c r="O904" s="39">
        <v>94.406599999999997</v>
      </c>
      <c r="P904" s="39">
        <v>44.439700000000002</v>
      </c>
      <c r="Q904" s="39">
        <v>17.0044</v>
      </c>
      <c r="R904" s="39">
        <v>91.253299999999996</v>
      </c>
      <c r="S904" s="39">
        <v>40.149000000000001</v>
      </c>
      <c r="T904" s="39">
        <v>26.296900000000001</v>
      </c>
      <c r="U904" s="39">
        <v>19.4894</v>
      </c>
      <c r="V904" s="39">
        <v>44.5822</v>
      </c>
      <c r="W904" s="39">
        <v>60.695500000000003</v>
      </c>
      <c r="X904" s="39">
        <v>121.81480000000001</v>
      </c>
      <c r="Y904" s="39">
        <v>46.539700000000003</v>
      </c>
      <c r="Z904" s="39">
        <v>22.5624</v>
      </c>
      <c r="AA904" s="39">
        <v>58.762300000000003</v>
      </c>
      <c r="AB904" s="39">
        <v>120.9269</v>
      </c>
      <c r="AC904" s="39">
        <v>68.356899999999996</v>
      </c>
      <c r="AD904" s="39">
        <v>16.644200000000001</v>
      </c>
      <c r="AE904" s="39">
        <v>41.654699999999998</v>
      </c>
      <c r="AF904" s="39">
        <v>72.376300000000001</v>
      </c>
      <c r="AG904" s="39">
        <v>22.335599999999999</v>
      </c>
      <c r="AH904" s="39">
        <v>158.48519999999999</v>
      </c>
      <c r="AI904" s="39">
        <v>15.0314</v>
      </c>
      <c r="AJ904" s="39">
        <v>6.5909000000000004</v>
      </c>
      <c r="AK904" s="39">
        <v>6.8182</v>
      </c>
      <c r="AL904" s="39">
        <v>15.9497</v>
      </c>
      <c r="AM904" s="39">
        <v>285.60599999999999</v>
      </c>
      <c r="AN904" s="39">
        <v>623.33429999999998</v>
      </c>
      <c r="AO904" s="39">
        <v>234.5402</v>
      </c>
      <c r="AP904" s="39">
        <v>138.2116</v>
      </c>
      <c r="AQ904" s="39">
        <v>236.25630000000001</v>
      </c>
      <c r="AR904" s="39">
        <v>32.770099999999999</v>
      </c>
      <c r="AS904" s="39">
        <v>78.401600000000002</v>
      </c>
      <c r="AT904" s="39">
        <v>19.667899999999999</v>
      </c>
      <c r="AU904" s="39">
        <v>61.300899999999999</v>
      </c>
      <c r="AV904" s="39">
        <v>47.068300000000001</v>
      </c>
      <c r="AW904" s="39">
        <v>46.881300000000003</v>
      </c>
      <c r="AX904" s="39">
        <v>9.9871999999999996</v>
      </c>
      <c r="AY904" s="39">
        <v>71.316500000000005</v>
      </c>
    </row>
    <row r="905" spans="1:51" x14ac:dyDescent="0.25">
      <c r="A905" s="43">
        <v>43720</v>
      </c>
      <c r="B905" s="39">
        <v>4122.8831</v>
      </c>
      <c r="C905" s="39">
        <v>48.921999999999997</v>
      </c>
      <c r="D905" s="39">
        <v>38.912399999999998</v>
      </c>
      <c r="E905" s="39">
        <v>422.53</v>
      </c>
      <c r="F905" s="39">
        <v>281.58269999999999</v>
      </c>
      <c r="G905" s="39">
        <v>51.390099999999997</v>
      </c>
      <c r="H905" s="39">
        <v>83.352900000000005</v>
      </c>
      <c r="I905" s="39">
        <v>44.697099999999999</v>
      </c>
      <c r="J905" s="39">
        <v>55.680300000000003</v>
      </c>
      <c r="K905" s="39">
        <v>31.1496</v>
      </c>
      <c r="L905" s="39">
        <v>490.68099999999998</v>
      </c>
      <c r="M905" s="39">
        <v>27.783999999999999</v>
      </c>
      <c r="N905" s="39">
        <v>45.078299999999999</v>
      </c>
      <c r="O905" s="39">
        <v>94.856899999999996</v>
      </c>
      <c r="P905" s="39">
        <v>45.097499999999997</v>
      </c>
      <c r="Q905" s="39">
        <v>17.3994</v>
      </c>
      <c r="R905" s="39">
        <v>93.598600000000005</v>
      </c>
      <c r="S905" s="39">
        <v>40.566099999999999</v>
      </c>
      <c r="T905" s="39">
        <v>26.453700000000001</v>
      </c>
      <c r="U905" s="39">
        <v>19.822800000000001</v>
      </c>
      <c r="V905" s="39">
        <v>44.755600000000001</v>
      </c>
      <c r="W905" s="39">
        <v>60.988300000000002</v>
      </c>
      <c r="X905" s="39">
        <v>122.2816</v>
      </c>
      <c r="Y905" s="39">
        <v>46.310699999999997</v>
      </c>
      <c r="Z905" s="39">
        <v>23.110800000000001</v>
      </c>
      <c r="AA905" s="39">
        <v>57.497</v>
      </c>
      <c r="AB905" s="39">
        <v>121.4504</v>
      </c>
      <c r="AC905" s="39">
        <v>67.56</v>
      </c>
      <c r="AD905" s="39">
        <v>16.624400000000001</v>
      </c>
      <c r="AE905" s="39">
        <v>41.819800000000001</v>
      </c>
      <c r="AF905" s="39">
        <v>71.864199999999997</v>
      </c>
      <c r="AG905" s="39">
        <v>22.384399999999999</v>
      </c>
      <c r="AH905" s="39">
        <v>159.00059999999999</v>
      </c>
      <c r="AI905" s="39">
        <v>15.300700000000001</v>
      </c>
      <c r="AJ905" s="39">
        <v>6.6395</v>
      </c>
      <c r="AK905" s="39">
        <v>6.7664</v>
      </c>
      <c r="AL905" s="39">
        <v>15.7981</v>
      </c>
      <c r="AM905" s="39">
        <v>299.7328</v>
      </c>
      <c r="AN905" s="39">
        <v>637.78240000000005</v>
      </c>
      <c r="AO905" s="39">
        <v>232.6891</v>
      </c>
      <c r="AP905" s="39">
        <v>138.05889999999999</v>
      </c>
      <c r="AQ905" s="39">
        <v>236.98769999999999</v>
      </c>
      <c r="AR905" s="39">
        <v>32.827599999999997</v>
      </c>
      <c r="AS905" s="39">
        <v>78.586100000000002</v>
      </c>
      <c r="AT905" s="39">
        <v>19.899999999999999</v>
      </c>
      <c r="AU905" s="39">
        <v>62.728499999999997</v>
      </c>
      <c r="AV905" s="39">
        <v>47.3277</v>
      </c>
      <c r="AW905" s="39">
        <v>47.052399999999999</v>
      </c>
      <c r="AX905" s="39">
        <v>10.0093</v>
      </c>
      <c r="AY905" s="39">
        <v>73.882499999999993</v>
      </c>
    </row>
    <row r="906" spans="1:51" x14ac:dyDescent="0.25">
      <c r="A906" s="43">
        <v>43724</v>
      </c>
      <c r="B906" s="39">
        <v>4038.2883000000002</v>
      </c>
      <c r="C906" s="39">
        <v>48.372399999999999</v>
      </c>
      <c r="D906" s="39">
        <v>38.701300000000003</v>
      </c>
      <c r="E906" s="39">
        <v>416.1388</v>
      </c>
      <c r="F906" s="39">
        <v>282.65469999999999</v>
      </c>
      <c r="G906" s="39">
        <v>52.537599999999998</v>
      </c>
      <c r="H906" s="39">
        <v>83.209199999999996</v>
      </c>
      <c r="I906" s="39">
        <v>45.219900000000003</v>
      </c>
      <c r="J906" s="39">
        <v>55.568800000000003</v>
      </c>
      <c r="K906" s="39">
        <v>30.406300000000002</v>
      </c>
      <c r="L906" s="39">
        <v>519.39769999999999</v>
      </c>
      <c r="M906" s="39">
        <v>27.7089</v>
      </c>
      <c r="N906" s="39">
        <v>44.858400000000003</v>
      </c>
      <c r="O906" s="39">
        <v>94.856899999999996</v>
      </c>
      <c r="P906" s="39">
        <v>45.0244</v>
      </c>
      <c r="Q906" s="39">
        <v>17.221599999999999</v>
      </c>
      <c r="R906" s="39">
        <v>93.278800000000004</v>
      </c>
      <c r="S906" s="39">
        <v>40.357599999999998</v>
      </c>
      <c r="T906" s="39">
        <v>26.375299999999999</v>
      </c>
      <c r="U906" s="39">
        <v>19.6006</v>
      </c>
      <c r="V906" s="39">
        <v>44.235199999999999</v>
      </c>
      <c r="W906" s="39">
        <v>60.622199999999999</v>
      </c>
      <c r="X906" s="39">
        <v>120.648</v>
      </c>
      <c r="Y906" s="39">
        <v>45.6616</v>
      </c>
      <c r="Z906" s="39">
        <v>22.875800000000002</v>
      </c>
      <c r="AA906" s="39">
        <v>58.104399999999998</v>
      </c>
      <c r="AB906" s="39">
        <v>118.39660000000001</v>
      </c>
      <c r="AC906" s="39">
        <v>67.205799999999996</v>
      </c>
      <c r="AD906" s="39">
        <v>16.723400000000002</v>
      </c>
      <c r="AE906" s="39">
        <v>42.865299999999998</v>
      </c>
      <c r="AF906" s="39">
        <v>71.352099999999993</v>
      </c>
      <c r="AG906" s="39">
        <v>22.335599999999999</v>
      </c>
      <c r="AH906" s="39">
        <v>157.96979999999999</v>
      </c>
      <c r="AI906" s="39">
        <v>15.4231</v>
      </c>
      <c r="AJ906" s="39">
        <v>6.6233000000000004</v>
      </c>
      <c r="AK906" s="39">
        <v>6.6974</v>
      </c>
      <c r="AL906" s="39">
        <v>16.2226</v>
      </c>
      <c r="AM906" s="39">
        <v>296.25229999999999</v>
      </c>
      <c r="AN906" s="39">
        <v>617.55499999999995</v>
      </c>
      <c r="AO906" s="39">
        <v>231.48580000000001</v>
      </c>
      <c r="AP906" s="39">
        <v>136.37899999999999</v>
      </c>
      <c r="AQ906" s="39">
        <v>235.5248</v>
      </c>
      <c r="AR906" s="39">
        <v>32.626399999999997</v>
      </c>
      <c r="AS906" s="39">
        <v>83.013499999999993</v>
      </c>
      <c r="AT906" s="39">
        <v>19.841999999999999</v>
      </c>
      <c r="AU906" s="39">
        <v>62.560499999999998</v>
      </c>
      <c r="AV906" s="39">
        <v>47.587000000000003</v>
      </c>
      <c r="AW906" s="39">
        <v>47.137900000000002</v>
      </c>
      <c r="AX906" s="39">
        <v>10.0314</v>
      </c>
      <c r="AY906" s="39">
        <v>74.855800000000002</v>
      </c>
    </row>
    <row r="907" spans="1:51" x14ac:dyDescent="0.25">
      <c r="A907" s="43">
        <v>43725</v>
      </c>
      <c r="B907" s="39">
        <v>3980.4076</v>
      </c>
      <c r="C907" s="39">
        <v>47.162999999999997</v>
      </c>
      <c r="D907" s="39">
        <v>37.856900000000003</v>
      </c>
      <c r="E907" s="39">
        <v>409.03750000000002</v>
      </c>
      <c r="F907" s="39">
        <v>279.43860000000001</v>
      </c>
      <c r="G907" s="39">
        <v>52.227499999999999</v>
      </c>
      <c r="H907" s="39">
        <v>80.909800000000004</v>
      </c>
      <c r="I907" s="39">
        <v>44.239699999999999</v>
      </c>
      <c r="J907" s="39">
        <v>54.008200000000002</v>
      </c>
      <c r="K907" s="39">
        <v>29.6983</v>
      </c>
      <c r="L907" s="39">
        <v>507.32830000000001</v>
      </c>
      <c r="M907" s="39">
        <v>27.033100000000001</v>
      </c>
      <c r="N907" s="39">
        <v>44.968299999999999</v>
      </c>
      <c r="O907" s="39">
        <v>93.055800000000005</v>
      </c>
      <c r="P907" s="39">
        <v>43.891500000000001</v>
      </c>
      <c r="Q907" s="39">
        <v>16.589600000000001</v>
      </c>
      <c r="R907" s="39">
        <v>91.359899999999996</v>
      </c>
      <c r="S907" s="39">
        <v>39.418999999999997</v>
      </c>
      <c r="T907" s="39">
        <v>25.852499999999999</v>
      </c>
      <c r="U907" s="39">
        <v>18.711600000000001</v>
      </c>
      <c r="V907" s="39">
        <v>42.934199999999997</v>
      </c>
      <c r="W907" s="39">
        <v>58.865099999999998</v>
      </c>
      <c r="X907" s="39">
        <v>120.2591</v>
      </c>
      <c r="Y907" s="39">
        <v>45.203499999999998</v>
      </c>
      <c r="Z907" s="39">
        <v>22.719100000000001</v>
      </c>
      <c r="AA907" s="39">
        <v>60.331400000000002</v>
      </c>
      <c r="AB907" s="39">
        <v>113.8597</v>
      </c>
      <c r="AC907" s="39">
        <v>65.700500000000005</v>
      </c>
      <c r="AD907" s="39">
        <v>16.2484</v>
      </c>
      <c r="AE907" s="39">
        <v>42.452599999999997</v>
      </c>
      <c r="AF907" s="39">
        <v>73.229799999999997</v>
      </c>
      <c r="AG907" s="39">
        <v>21.676500000000001</v>
      </c>
      <c r="AH907" s="39">
        <v>156.16589999999999</v>
      </c>
      <c r="AI907" s="39">
        <v>15.2027</v>
      </c>
      <c r="AJ907" s="39">
        <v>6.5260999999999996</v>
      </c>
      <c r="AK907" s="39">
        <v>6.5419999999999998</v>
      </c>
      <c r="AL907" s="39">
        <v>16.005500000000001</v>
      </c>
      <c r="AM907" s="39">
        <v>296.45699999999999</v>
      </c>
      <c r="AN907" s="39">
        <v>600.63009999999997</v>
      </c>
      <c r="AO907" s="39">
        <v>228.6165</v>
      </c>
      <c r="AP907" s="39">
        <v>135.15719999999999</v>
      </c>
      <c r="AQ907" s="39">
        <v>232.23330000000001</v>
      </c>
      <c r="AR907" s="39">
        <v>32.453899999999997</v>
      </c>
      <c r="AS907" s="39">
        <v>81.537700000000001</v>
      </c>
      <c r="AT907" s="39">
        <v>19.3779</v>
      </c>
      <c r="AU907" s="39">
        <v>62.056699999999999</v>
      </c>
      <c r="AV907" s="39">
        <v>46.030999999999999</v>
      </c>
      <c r="AW907" s="39">
        <v>46.025799999999997</v>
      </c>
      <c r="AX907" s="39">
        <v>9.7882999999999996</v>
      </c>
      <c r="AY907" s="39">
        <v>74.236400000000003</v>
      </c>
    </row>
    <row r="908" spans="1:51" x14ac:dyDescent="0.25">
      <c r="A908" s="43">
        <v>43726</v>
      </c>
      <c r="B908" s="39">
        <v>3998.2170000000001</v>
      </c>
      <c r="C908" s="39">
        <v>47.273000000000003</v>
      </c>
      <c r="D908" s="39">
        <v>37.716200000000001</v>
      </c>
      <c r="E908" s="39">
        <v>415.42869999999999</v>
      </c>
      <c r="F908" s="39">
        <v>280.51069999999999</v>
      </c>
      <c r="G908" s="39">
        <v>56.631399999999999</v>
      </c>
      <c r="H908" s="39">
        <v>80.957700000000003</v>
      </c>
      <c r="I908" s="39">
        <v>44.305100000000003</v>
      </c>
      <c r="J908" s="39">
        <v>54.231200000000001</v>
      </c>
      <c r="K908" s="39">
        <v>29.592199999999998</v>
      </c>
      <c r="L908" s="39">
        <v>508.36880000000002</v>
      </c>
      <c r="M908" s="39">
        <v>26.882899999999999</v>
      </c>
      <c r="N908" s="39">
        <v>45.792900000000003</v>
      </c>
      <c r="O908" s="39">
        <v>92.755600000000001</v>
      </c>
      <c r="P908" s="39">
        <v>43.818399999999997</v>
      </c>
      <c r="Q908" s="39">
        <v>16.5501</v>
      </c>
      <c r="R908" s="39">
        <v>92.319400000000002</v>
      </c>
      <c r="S908" s="39">
        <v>39.314700000000002</v>
      </c>
      <c r="T908" s="39">
        <v>25.721800000000002</v>
      </c>
      <c r="U908" s="39">
        <v>18.8672</v>
      </c>
      <c r="V908" s="39">
        <v>43.628100000000003</v>
      </c>
      <c r="W908" s="39">
        <v>58.645400000000002</v>
      </c>
      <c r="X908" s="39">
        <v>122.59269999999999</v>
      </c>
      <c r="Y908" s="39">
        <v>45.585299999999997</v>
      </c>
      <c r="Z908" s="39">
        <v>22.719100000000001</v>
      </c>
      <c r="AA908" s="39">
        <v>60.179499999999997</v>
      </c>
      <c r="AB908" s="39">
        <v>116.4772</v>
      </c>
      <c r="AC908" s="39">
        <v>66.010400000000004</v>
      </c>
      <c r="AD908" s="39">
        <v>16.545200000000001</v>
      </c>
      <c r="AE908" s="39">
        <v>42.590200000000003</v>
      </c>
      <c r="AF908" s="39">
        <v>70.498599999999996</v>
      </c>
      <c r="AG908" s="39">
        <v>21.9939</v>
      </c>
      <c r="AH908" s="39">
        <v>155.90819999999999</v>
      </c>
      <c r="AI908" s="39">
        <v>15.0314</v>
      </c>
      <c r="AJ908" s="39">
        <v>6.5260999999999996</v>
      </c>
      <c r="AK908" s="39">
        <v>6.5075000000000003</v>
      </c>
      <c r="AL908" s="39">
        <v>15.7264</v>
      </c>
      <c r="AM908" s="39">
        <v>304.03219999999999</v>
      </c>
      <c r="AN908" s="39">
        <v>598.56600000000003</v>
      </c>
      <c r="AO908" s="39">
        <v>229.26439999999999</v>
      </c>
      <c r="AP908" s="39">
        <v>136.37899999999999</v>
      </c>
      <c r="AQ908" s="39">
        <v>235.1591</v>
      </c>
      <c r="AR908" s="39">
        <v>32.540199999999999</v>
      </c>
      <c r="AS908" s="39">
        <v>82.275599999999997</v>
      </c>
      <c r="AT908" s="39">
        <v>19.3779</v>
      </c>
      <c r="AU908" s="39">
        <v>62.476599999999998</v>
      </c>
      <c r="AV908" s="39">
        <v>46.290399999999998</v>
      </c>
      <c r="AW908" s="39">
        <v>46.196899999999999</v>
      </c>
      <c r="AX908" s="39">
        <v>9.8545999999999996</v>
      </c>
      <c r="AY908" s="39">
        <v>77.067800000000005</v>
      </c>
    </row>
    <row r="909" spans="1:51" x14ac:dyDescent="0.25">
      <c r="A909" s="43">
        <v>43727</v>
      </c>
      <c r="B909" s="39">
        <v>3967.0504999999998</v>
      </c>
      <c r="C909" s="39">
        <v>47.602800000000002</v>
      </c>
      <c r="D909" s="39">
        <v>37.786499999999997</v>
      </c>
      <c r="E909" s="39">
        <v>413.29829999999998</v>
      </c>
      <c r="F909" s="39">
        <v>281.94</v>
      </c>
      <c r="G909" s="39">
        <v>55.949100000000001</v>
      </c>
      <c r="H909" s="39">
        <v>81.101399999999998</v>
      </c>
      <c r="I909" s="39">
        <v>45.219900000000003</v>
      </c>
      <c r="J909" s="39">
        <v>54.509799999999998</v>
      </c>
      <c r="K909" s="39">
        <v>29.733699999999999</v>
      </c>
      <c r="L909" s="39">
        <v>512.53060000000005</v>
      </c>
      <c r="M909" s="39">
        <v>26.882899999999999</v>
      </c>
      <c r="N909" s="39">
        <v>45.792900000000003</v>
      </c>
      <c r="O909" s="39">
        <v>93.956299999999999</v>
      </c>
      <c r="P909" s="39">
        <v>44.403199999999998</v>
      </c>
      <c r="Q909" s="39">
        <v>16.629100000000001</v>
      </c>
      <c r="R909" s="39">
        <v>92.532600000000002</v>
      </c>
      <c r="S909" s="39">
        <v>39.314700000000002</v>
      </c>
      <c r="T909" s="39">
        <v>25.747900000000001</v>
      </c>
      <c r="U909" s="39">
        <v>19.245000000000001</v>
      </c>
      <c r="V909" s="39">
        <v>43.367899999999999</v>
      </c>
      <c r="W909" s="39">
        <v>58.718600000000002</v>
      </c>
      <c r="X909" s="39">
        <v>125.3931</v>
      </c>
      <c r="Y909" s="39">
        <v>45.928899999999999</v>
      </c>
      <c r="Z909" s="39">
        <v>22.875800000000002</v>
      </c>
      <c r="AA909" s="39">
        <v>61.242400000000004</v>
      </c>
      <c r="AB909" s="39">
        <v>116.04089999999999</v>
      </c>
      <c r="AC909" s="39">
        <v>66.763099999999994</v>
      </c>
      <c r="AD909" s="39">
        <v>16.723400000000002</v>
      </c>
      <c r="AE909" s="39">
        <v>42.755299999999998</v>
      </c>
      <c r="AF909" s="39">
        <v>70.754599999999996</v>
      </c>
      <c r="AG909" s="39">
        <v>22.311199999999999</v>
      </c>
      <c r="AH909" s="39">
        <v>156.68129999999999</v>
      </c>
      <c r="AI909" s="39">
        <v>15.129300000000001</v>
      </c>
      <c r="AJ909" s="39">
        <v>6.5423</v>
      </c>
      <c r="AK909" s="39">
        <v>6.4557000000000002</v>
      </c>
      <c r="AL909" s="39">
        <v>15.788399999999999</v>
      </c>
      <c r="AM909" s="39">
        <v>303.2133</v>
      </c>
      <c r="AN909" s="39">
        <v>594.85080000000005</v>
      </c>
      <c r="AO909" s="39">
        <v>229.357</v>
      </c>
      <c r="AP909" s="39">
        <v>135.61539999999999</v>
      </c>
      <c r="AQ909" s="39">
        <v>236.98769999999999</v>
      </c>
      <c r="AR909" s="39">
        <v>32.482700000000001</v>
      </c>
      <c r="AS909" s="39">
        <v>81.722099999999998</v>
      </c>
      <c r="AT909" s="39">
        <v>19.3779</v>
      </c>
      <c r="AU909" s="39">
        <v>62.560499999999998</v>
      </c>
      <c r="AV909" s="39">
        <v>47.716700000000003</v>
      </c>
      <c r="AW909" s="39">
        <v>46.196899999999999</v>
      </c>
      <c r="AX909" s="39">
        <v>9.8766999999999996</v>
      </c>
      <c r="AY909" s="39">
        <v>74.3249</v>
      </c>
    </row>
    <row r="910" spans="1:51" x14ac:dyDescent="0.25">
      <c r="A910" s="43">
        <v>43728</v>
      </c>
      <c r="B910" s="39">
        <v>3977.4394000000002</v>
      </c>
      <c r="C910" s="39">
        <v>47.602800000000002</v>
      </c>
      <c r="D910" s="39">
        <v>38.2791</v>
      </c>
      <c r="E910" s="39">
        <v>419.68950000000001</v>
      </c>
      <c r="F910" s="39">
        <v>280.86799999999999</v>
      </c>
      <c r="G910" s="39">
        <v>56.786499999999997</v>
      </c>
      <c r="H910" s="39">
        <v>81.197199999999995</v>
      </c>
      <c r="I910" s="39">
        <v>44.566400000000002</v>
      </c>
      <c r="J910" s="39">
        <v>55.011499999999998</v>
      </c>
      <c r="K910" s="39">
        <v>29.6983</v>
      </c>
      <c r="L910" s="39">
        <v>509.8254</v>
      </c>
      <c r="M910" s="39">
        <v>27.033100000000001</v>
      </c>
      <c r="N910" s="39">
        <v>45.463099999999997</v>
      </c>
      <c r="O910" s="39">
        <v>93.656099999999995</v>
      </c>
      <c r="P910" s="39">
        <v>43.672199999999997</v>
      </c>
      <c r="Q910" s="39">
        <v>16.5501</v>
      </c>
      <c r="R910" s="39">
        <v>92.212800000000001</v>
      </c>
      <c r="S910" s="39">
        <v>39.001899999999999</v>
      </c>
      <c r="T910" s="39">
        <v>25.8002</v>
      </c>
      <c r="U910" s="39">
        <v>19.0672</v>
      </c>
      <c r="V910" s="39">
        <v>43.281100000000002</v>
      </c>
      <c r="W910" s="39">
        <v>59.524000000000001</v>
      </c>
      <c r="X910" s="39">
        <v>126.09310000000001</v>
      </c>
      <c r="Y910" s="39">
        <v>45.852499999999999</v>
      </c>
      <c r="Z910" s="39">
        <v>22.719100000000001</v>
      </c>
      <c r="AA910" s="39">
        <v>60.533799999999999</v>
      </c>
      <c r="AB910" s="39">
        <v>118.1349</v>
      </c>
      <c r="AC910" s="39">
        <v>66.851600000000005</v>
      </c>
      <c r="AD910" s="39">
        <v>16.822299999999998</v>
      </c>
      <c r="AE910" s="39">
        <v>42.4251</v>
      </c>
      <c r="AF910" s="39">
        <v>69.645099999999999</v>
      </c>
      <c r="AG910" s="39">
        <v>22.335599999999999</v>
      </c>
      <c r="AH910" s="39">
        <v>156.93899999999999</v>
      </c>
      <c r="AI910" s="39">
        <v>15.104799999999999</v>
      </c>
      <c r="AJ910" s="39">
        <v>6.5099</v>
      </c>
      <c r="AK910" s="39">
        <v>6.3693999999999997</v>
      </c>
      <c r="AL910" s="39">
        <v>15.7264</v>
      </c>
      <c r="AM910" s="39">
        <v>298.5043</v>
      </c>
      <c r="AN910" s="39">
        <v>598.15319999999997</v>
      </c>
      <c r="AO910" s="39">
        <v>228.24629999999999</v>
      </c>
      <c r="AP910" s="39">
        <v>135.7681</v>
      </c>
      <c r="AQ910" s="39">
        <v>237.3535</v>
      </c>
      <c r="AR910" s="39">
        <v>31.850300000000001</v>
      </c>
      <c r="AS910" s="39">
        <v>81.353200000000001</v>
      </c>
      <c r="AT910" s="39">
        <v>19.203800000000001</v>
      </c>
      <c r="AU910" s="39">
        <v>61.8048</v>
      </c>
      <c r="AV910" s="39">
        <v>47.457299999999996</v>
      </c>
      <c r="AW910" s="39">
        <v>45.255800000000001</v>
      </c>
      <c r="AX910" s="39">
        <v>9.8103999999999996</v>
      </c>
      <c r="AY910" s="39">
        <v>74.590299999999999</v>
      </c>
    </row>
    <row r="911" spans="1:51" x14ac:dyDescent="0.25">
      <c r="A911" s="43">
        <v>43731</v>
      </c>
      <c r="B911" s="39">
        <v>3880.9715999999999</v>
      </c>
      <c r="C911" s="39">
        <v>46.723300000000002</v>
      </c>
      <c r="D911" s="39">
        <v>37.997599999999998</v>
      </c>
      <c r="E911" s="39">
        <v>407.61720000000003</v>
      </c>
      <c r="F911" s="39">
        <v>276.57990000000001</v>
      </c>
      <c r="G911" s="39">
        <v>56.135199999999998</v>
      </c>
      <c r="H911" s="39">
        <v>80.239199999999997</v>
      </c>
      <c r="I911" s="39">
        <v>44.958500000000001</v>
      </c>
      <c r="J911" s="39">
        <v>53.5623</v>
      </c>
      <c r="K911" s="39">
        <v>29.2028</v>
      </c>
      <c r="L911" s="39">
        <v>501.50170000000003</v>
      </c>
      <c r="M911" s="39">
        <v>26.582599999999999</v>
      </c>
      <c r="N911" s="39">
        <v>44.253700000000002</v>
      </c>
      <c r="O911" s="39">
        <v>92.305300000000003</v>
      </c>
      <c r="P911" s="39">
        <v>43.672199999999997</v>
      </c>
      <c r="Q911" s="39">
        <v>16.293399999999998</v>
      </c>
      <c r="R911" s="39">
        <v>89.654300000000006</v>
      </c>
      <c r="S911" s="39">
        <v>38.480499999999999</v>
      </c>
      <c r="T911" s="39">
        <v>25.408100000000001</v>
      </c>
      <c r="U911" s="39">
        <v>18.8672</v>
      </c>
      <c r="V911" s="39">
        <v>43.888300000000001</v>
      </c>
      <c r="W911" s="39">
        <v>58.718600000000002</v>
      </c>
      <c r="X911" s="39">
        <v>124.77079999999999</v>
      </c>
      <c r="Y911" s="39">
        <v>44.783499999999997</v>
      </c>
      <c r="Z911" s="39">
        <v>22.484100000000002</v>
      </c>
      <c r="AA911" s="39">
        <v>61.4955</v>
      </c>
      <c r="AB911" s="39">
        <v>111.504</v>
      </c>
      <c r="AC911" s="39">
        <v>65.921899999999994</v>
      </c>
      <c r="AD911" s="39">
        <v>16.604600000000001</v>
      </c>
      <c r="AE911" s="39">
        <v>41.434600000000003</v>
      </c>
      <c r="AF911" s="39">
        <v>67.426000000000002</v>
      </c>
      <c r="AG911" s="39">
        <v>22.2624</v>
      </c>
      <c r="AH911" s="39">
        <v>155.90819999999999</v>
      </c>
      <c r="AI911" s="39">
        <v>14.9824</v>
      </c>
      <c r="AJ911" s="39">
        <v>6.4451999999999998</v>
      </c>
      <c r="AK911" s="39">
        <v>6.4557000000000002</v>
      </c>
      <c r="AL911" s="39">
        <v>15.664300000000001</v>
      </c>
      <c r="AM911" s="39">
        <v>296.45699999999999</v>
      </c>
      <c r="AN911" s="39">
        <v>591.54840000000002</v>
      </c>
      <c r="AO911" s="39">
        <v>224.63659999999999</v>
      </c>
      <c r="AP911" s="39">
        <v>133.17189999999999</v>
      </c>
      <c r="AQ911" s="39">
        <v>236.62200000000001</v>
      </c>
      <c r="AR911" s="39">
        <v>31.562799999999999</v>
      </c>
      <c r="AS911" s="39">
        <v>79.877399999999994</v>
      </c>
      <c r="AT911" s="39">
        <v>18.855699999999999</v>
      </c>
      <c r="AU911" s="39">
        <v>60.209299999999999</v>
      </c>
      <c r="AV911" s="39">
        <v>46.42</v>
      </c>
      <c r="AW911" s="39">
        <v>45.084699999999998</v>
      </c>
      <c r="AX911" s="39">
        <v>9.8545999999999996</v>
      </c>
      <c r="AY911" s="39">
        <v>72.201300000000003</v>
      </c>
    </row>
    <row r="912" spans="1:51" x14ac:dyDescent="0.25">
      <c r="A912" s="43">
        <v>43732</v>
      </c>
      <c r="B912" s="39">
        <v>3878.0034000000001</v>
      </c>
      <c r="C912" s="39">
        <v>46.1736</v>
      </c>
      <c r="D912" s="39">
        <v>37.645800000000001</v>
      </c>
      <c r="E912" s="39">
        <v>409.03750000000002</v>
      </c>
      <c r="F912" s="39">
        <v>278.72399999999999</v>
      </c>
      <c r="G912" s="39">
        <v>57.716900000000003</v>
      </c>
      <c r="H912" s="39">
        <v>80.382900000000006</v>
      </c>
      <c r="I912" s="39">
        <v>43.586199999999998</v>
      </c>
      <c r="J912" s="39">
        <v>53.506599999999999</v>
      </c>
      <c r="K912" s="39">
        <v>29.309000000000001</v>
      </c>
      <c r="L912" s="39">
        <v>501.91789999999997</v>
      </c>
      <c r="M912" s="39">
        <v>26.582599999999999</v>
      </c>
      <c r="N912" s="39">
        <v>44.253700000000002</v>
      </c>
      <c r="O912" s="39">
        <v>92.155199999999994</v>
      </c>
      <c r="P912" s="39">
        <v>43.5261</v>
      </c>
      <c r="Q912" s="39">
        <v>16.253900000000002</v>
      </c>
      <c r="R912" s="39">
        <v>89.760900000000007</v>
      </c>
      <c r="S912" s="39">
        <v>38.584800000000001</v>
      </c>
      <c r="T912" s="39">
        <v>25.225100000000001</v>
      </c>
      <c r="U912" s="39">
        <v>18.8672</v>
      </c>
      <c r="V912" s="39">
        <v>43.194400000000002</v>
      </c>
      <c r="W912" s="39">
        <v>58.352600000000002</v>
      </c>
      <c r="X912" s="39">
        <v>124.693</v>
      </c>
      <c r="Y912" s="39">
        <v>45.165300000000002</v>
      </c>
      <c r="Z912" s="39">
        <v>22.484100000000002</v>
      </c>
      <c r="AA912" s="39">
        <v>60.078299999999999</v>
      </c>
      <c r="AB912" s="39">
        <v>109.759</v>
      </c>
      <c r="AC912" s="39">
        <v>65.744799999999998</v>
      </c>
      <c r="AD912" s="39">
        <v>16.584800000000001</v>
      </c>
      <c r="AE912" s="39">
        <v>41.269599999999997</v>
      </c>
      <c r="AF912" s="39">
        <v>66.828599999999994</v>
      </c>
      <c r="AG912" s="39">
        <v>22.823799999999999</v>
      </c>
      <c r="AH912" s="39">
        <v>155.65049999999999</v>
      </c>
      <c r="AI912" s="39">
        <v>14.86</v>
      </c>
      <c r="AJ912" s="39">
        <v>6.4290000000000003</v>
      </c>
      <c r="AK912" s="39">
        <v>6.4903000000000004</v>
      </c>
      <c r="AL912" s="39">
        <v>15.6333</v>
      </c>
      <c r="AM912" s="39">
        <v>294.61439999999999</v>
      </c>
      <c r="AN912" s="39">
        <v>584.94349999999997</v>
      </c>
      <c r="AO912" s="39">
        <v>223.98869999999999</v>
      </c>
      <c r="AP912" s="39">
        <v>137.14259999999999</v>
      </c>
      <c r="AQ912" s="39">
        <v>237.3535</v>
      </c>
      <c r="AR912" s="39">
        <v>31.447800000000001</v>
      </c>
      <c r="AS912" s="39">
        <v>81.168700000000001</v>
      </c>
      <c r="AT912" s="39">
        <v>18.797699999999999</v>
      </c>
      <c r="AU912" s="39">
        <v>60.461199999999998</v>
      </c>
      <c r="AV912" s="39">
        <v>46.679299999999998</v>
      </c>
      <c r="AW912" s="39">
        <v>44.828099999999999</v>
      </c>
      <c r="AX912" s="39">
        <v>9.7882999999999996</v>
      </c>
      <c r="AY912" s="39">
        <v>76.094499999999996</v>
      </c>
    </row>
    <row r="913" spans="1:51" x14ac:dyDescent="0.25">
      <c r="A913" s="43">
        <v>43733</v>
      </c>
      <c r="B913" s="39">
        <v>3861.6781000000001</v>
      </c>
      <c r="C913" s="39">
        <v>45.733899999999998</v>
      </c>
      <c r="D913" s="39">
        <v>37.012500000000003</v>
      </c>
      <c r="E913" s="39">
        <v>410.45780000000002</v>
      </c>
      <c r="F913" s="39">
        <v>275.50790000000001</v>
      </c>
      <c r="G913" s="39">
        <v>55.514899999999997</v>
      </c>
      <c r="H913" s="39">
        <v>79.424800000000005</v>
      </c>
      <c r="I913" s="39">
        <v>43.128799999999998</v>
      </c>
      <c r="J913" s="39">
        <v>52.949199999999998</v>
      </c>
      <c r="K913" s="39">
        <v>29.592199999999998</v>
      </c>
      <c r="L913" s="39">
        <v>499.42079999999999</v>
      </c>
      <c r="M913" s="39">
        <v>26.432400000000001</v>
      </c>
      <c r="N913" s="39">
        <v>43.9788</v>
      </c>
      <c r="O913" s="39">
        <v>91.404799999999994</v>
      </c>
      <c r="P913" s="39">
        <v>43.014400000000002</v>
      </c>
      <c r="Q913" s="39">
        <v>15.918100000000001</v>
      </c>
      <c r="R913" s="39">
        <v>88.908000000000001</v>
      </c>
      <c r="S913" s="39">
        <v>38.063299999999998</v>
      </c>
      <c r="T913" s="39">
        <v>24.885300000000001</v>
      </c>
      <c r="U913" s="39">
        <v>18.378299999999999</v>
      </c>
      <c r="V913" s="39">
        <v>41.8934</v>
      </c>
      <c r="W913" s="39">
        <v>55.118899999999996</v>
      </c>
      <c r="X913" s="39">
        <v>125.1597</v>
      </c>
      <c r="Y913" s="39">
        <v>45.508899999999997</v>
      </c>
      <c r="Z913" s="39">
        <v>22.327400000000001</v>
      </c>
      <c r="AA913" s="39">
        <v>59.7746</v>
      </c>
      <c r="AB913" s="39">
        <v>110.54430000000001</v>
      </c>
      <c r="AC913" s="39">
        <v>64.549400000000006</v>
      </c>
      <c r="AD913" s="39">
        <v>16.565000000000001</v>
      </c>
      <c r="AE913" s="39">
        <v>40.664299999999997</v>
      </c>
      <c r="AF913" s="39">
        <v>66.316500000000005</v>
      </c>
      <c r="AG913" s="39">
        <v>22.774999999999999</v>
      </c>
      <c r="AH913" s="39">
        <v>155.39279999999999</v>
      </c>
      <c r="AI913" s="39">
        <v>14.713100000000001</v>
      </c>
      <c r="AJ913" s="39">
        <v>6.3966000000000003</v>
      </c>
      <c r="AK913" s="39">
        <v>6.3175999999999997</v>
      </c>
      <c r="AL913" s="39">
        <v>15.5402</v>
      </c>
      <c r="AM913" s="39">
        <v>293.79539999999997</v>
      </c>
      <c r="AN913" s="39">
        <v>598.56600000000003</v>
      </c>
      <c r="AO913" s="39">
        <v>219.0831</v>
      </c>
      <c r="AP913" s="39">
        <v>134.24090000000001</v>
      </c>
      <c r="AQ913" s="39">
        <v>235.5248</v>
      </c>
      <c r="AR913" s="39">
        <v>30.959199999999999</v>
      </c>
      <c r="AS913" s="39">
        <v>81.722099999999998</v>
      </c>
      <c r="AT913" s="39">
        <v>18.739699999999999</v>
      </c>
      <c r="AU913" s="39">
        <v>59.789400000000001</v>
      </c>
      <c r="AV913" s="39">
        <v>45.901400000000002</v>
      </c>
      <c r="AW913" s="39">
        <v>44.314799999999998</v>
      </c>
      <c r="AX913" s="39">
        <v>9.6556999999999995</v>
      </c>
      <c r="AY913" s="39">
        <v>73.617000000000004</v>
      </c>
    </row>
    <row r="914" spans="1:51" x14ac:dyDescent="0.25">
      <c r="A914" s="43">
        <v>43734</v>
      </c>
      <c r="B914" s="39">
        <v>3891.3604999999998</v>
      </c>
      <c r="C914" s="39">
        <v>45.514000000000003</v>
      </c>
      <c r="D914" s="39">
        <v>36.5199</v>
      </c>
      <c r="E914" s="39">
        <v>404.77670000000001</v>
      </c>
      <c r="F914" s="39">
        <v>273.3639</v>
      </c>
      <c r="G914" s="39">
        <v>53.933199999999999</v>
      </c>
      <c r="H914" s="39">
        <v>79.041600000000003</v>
      </c>
      <c r="I914" s="39">
        <v>43.194200000000002</v>
      </c>
      <c r="J914" s="39">
        <v>52.726300000000002</v>
      </c>
      <c r="K914" s="39">
        <v>29.132000000000001</v>
      </c>
      <c r="L914" s="39">
        <v>495.05090000000001</v>
      </c>
      <c r="M914" s="39">
        <v>26.357299999999999</v>
      </c>
      <c r="N914" s="39">
        <v>43.649000000000001</v>
      </c>
      <c r="O914" s="39">
        <v>91.104600000000005</v>
      </c>
      <c r="P914" s="39">
        <v>41.662199999999999</v>
      </c>
      <c r="Q914" s="39">
        <v>16.0366</v>
      </c>
      <c r="R914" s="39">
        <v>89.014600000000002</v>
      </c>
      <c r="S914" s="39">
        <v>37.229100000000003</v>
      </c>
      <c r="T914" s="39">
        <v>24.9376</v>
      </c>
      <c r="U914" s="39">
        <v>17.6005</v>
      </c>
      <c r="V914" s="39">
        <v>40.418799999999997</v>
      </c>
      <c r="W914" s="39">
        <v>55.265900000000002</v>
      </c>
      <c r="X914" s="39">
        <v>123.2928</v>
      </c>
      <c r="Y914" s="39">
        <v>44.936199999999999</v>
      </c>
      <c r="Z914" s="39">
        <v>21.779</v>
      </c>
      <c r="AA914" s="39">
        <v>59.622799999999998</v>
      </c>
      <c r="AB914" s="39">
        <v>109.4973</v>
      </c>
      <c r="AC914" s="39">
        <v>63.929600000000001</v>
      </c>
      <c r="AD914" s="39">
        <v>16.1098</v>
      </c>
      <c r="AE914" s="39">
        <v>39.453699999999998</v>
      </c>
      <c r="AF914" s="39">
        <v>66.401799999999994</v>
      </c>
      <c r="AG914" s="39">
        <v>20.992999999999999</v>
      </c>
      <c r="AH914" s="39">
        <v>156.16589999999999</v>
      </c>
      <c r="AI914" s="39">
        <v>14.7621</v>
      </c>
      <c r="AJ914" s="39">
        <v>6.3479999999999999</v>
      </c>
      <c r="AK914" s="39">
        <v>6.2659000000000002</v>
      </c>
      <c r="AL914" s="39">
        <v>15.5092</v>
      </c>
      <c r="AM914" s="39">
        <v>296.04750000000001</v>
      </c>
      <c r="AN914" s="39">
        <v>578.33860000000004</v>
      </c>
      <c r="AO914" s="39">
        <v>220.28639999999999</v>
      </c>
      <c r="AP914" s="39">
        <v>131.03380000000001</v>
      </c>
      <c r="AQ914" s="39">
        <v>236.25630000000001</v>
      </c>
      <c r="AR914" s="39">
        <v>30.757899999999999</v>
      </c>
      <c r="AS914" s="39">
        <v>78.586100000000002</v>
      </c>
      <c r="AT914" s="39">
        <v>18.101500000000001</v>
      </c>
      <c r="AU914" s="39">
        <v>59.9574</v>
      </c>
      <c r="AV914" s="39">
        <v>44.604700000000001</v>
      </c>
      <c r="AW914" s="39">
        <v>44.229199999999999</v>
      </c>
      <c r="AX914" s="39">
        <v>9.8103999999999996</v>
      </c>
      <c r="AY914" s="39">
        <v>74.147900000000007</v>
      </c>
    </row>
    <row r="915" spans="1:51" x14ac:dyDescent="0.25">
      <c r="A915" s="43">
        <v>43735</v>
      </c>
      <c r="B915" s="39">
        <v>3858.7098000000001</v>
      </c>
      <c r="C915" s="39">
        <v>45.514000000000003</v>
      </c>
      <c r="D915" s="39">
        <v>36.731000000000002</v>
      </c>
      <c r="E915" s="39">
        <v>404.06650000000002</v>
      </c>
      <c r="F915" s="39">
        <v>270.5052</v>
      </c>
      <c r="G915" s="39">
        <v>52.413499999999999</v>
      </c>
      <c r="H915" s="39">
        <v>79.041600000000003</v>
      </c>
      <c r="I915" s="39">
        <v>42.606000000000002</v>
      </c>
      <c r="J915" s="39">
        <v>52.224699999999999</v>
      </c>
      <c r="K915" s="39">
        <v>29.132000000000001</v>
      </c>
      <c r="L915" s="39">
        <v>500.8775</v>
      </c>
      <c r="M915" s="39">
        <v>26.5075</v>
      </c>
      <c r="N915" s="39">
        <v>43.484000000000002</v>
      </c>
      <c r="O915" s="39">
        <v>91.104600000000005</v>
      </c>
      <c r="P915" s="39">
        <v>42.247</v>
      </c>
      <c r="Q915" s="39">
        <v>15.977399999999999</v>
      </c>
      <c r="R915" s="39">
        <v>88.588200000000001</v>
      </c>
      <c r="S915" s="39">
        <v>37.541899999999998</v>
      </c>
      <c r="T915" s="39">
        <v>25.015999999999998</v>
      </c>
      <c r="U915" s="39">
        <v>18.267199999999999</v>
      </c>
      <c r="V915" s="39">
        <v>42.326999999999998</v>
      </c>
      <c r="W915" s="39">
        <v>55.706899999999997</v>
      </c>
      <c r="X915" s="39">
        <v>124.45959999999999</v>
      </c>
      <c r="Y915" s="39">
        <v>44.287199999999999</v>
      </c>
      <c r="Z915" s="39">
        <v>21.857299999999999</v>
      </c>
      <c r="AA915" s="39">
        <v>60.280700000000003</v>
      </c>
      <c r="AB915" s="39">
        <v>109.759</v>
      </c>
      <c r="AC915" s="39">
        <v>64.549400000000006</v>
      </c>
      <c r="AD915" s="39">
        <v>16.189</v>
      </c>
      <c r="AE915" s="39">
        <v>39.756300000000003</v>
      </c>
      <c r="AF915" s="39">
        <v>66.145799999999994</v>
      </c>
      <c r="AG915" s="39">
        <v>20.602499999999999</v>
      </c>
      <c r="AH915" s="39">
        <v>155.65049999999999</v>
      </c>
      <c r="AI915" s="39">
        <v>14.492800000000001</v>
      </c>
      <c r="AJ915" s="39">
        <v>6.3479999999999999</v>
      </c>
      <c r="AK915" s="39">
        <v>6.3349000000000002</v>
      </c>
      <c r="AL915" s="39">
        <v>15.478199999999999</v>
      </c>
      <c r="AM915" s="39">
        <v>291.54329999999999</v>
      </c>
      <c r="AN915" s="39">
        <v>575.44899999999996</v>
      </c>
      <c r="AO915" s="39">
        <v>219.36080000000001</v>
      </c>
      <c r="AP915" s="39">
        <v>130.4229</v>
      </c>
      <c r="AQ915" s="39">
        <v>234.42769999999999</v>
      </c>
      <c r="AR915" s="39">
        <v>30.729199999999999</v>
      </c>
      <c r="AS915" s="39">
        <v>79.692899999999995</v>
      </c>
      <c r="AT915" s="39">
        <v>18.043399999999998</v>
      </c>
      <c r="AU915" s="39">
        <v>59.369500000000002</v>
      </c>
      <c r="AV915" s="39">
        <v>44.863999999999997</v>
      </c>
      <c r="AW915" s="39">
        <v>44.485900000000001</v>
      </c>
      <c r="AX915" s="39">
        <v>9.7440999999999995</v>
      </c>
      <c r="AY915" s="39">
        <v>72.909199999999998</v>
      </c>
    </row>
    <row r="916" spans="1:51" x14ac:dyDescent="0.25">
      <c r="A916" s="43">
        <v>43738</v>
      </c>
      <c r="B916" s="39">
        <v>3843.8687</v>
      </c>
      <c r="C916" s="39">
        <v>45.514000000000003</v>
      </c>
      <c r="D916" s="39">
        <v>36.238500000000002</v>
      </c>
      <c r="E916" s="39">
        <v>404.77670000000001</v>
      </c>
      <c r="F916" s="39">
        <v>275.1506</v>
      </c>
      <c r="G916" s="39">
        <v>50.366599999999998</v>
      </c>
      <c r="H916" s="39">
        <v>78.466700000000003</v>
      </c>
      <c r="I916" s="39">
        <v>42.867400000000004</v>
      </c>
      <c r="J916" s="39">
        <v>51.667299999999997</v>
      </c>
      <c r="K916" s="39">
        <v>28.813400000000001</v>
      </c>
      <c r="L916" s="39">
        <v>513.9873</v>
      </c>
      <c r="M916" s="39">
        <v>26.2822</v>
      </c>
      <c r="N916" s="39">
        <v>42.659399999999998</v>
      </c>
      <c r="O916" s="39">
        <v>91.404799999999994</v>
      </c>
      <c r="P916" s="39">
        <v>41.991100000000003</v>
      </c>
      <c r="Q916" s="39">
        <v>15.8786</v>
      </c>
      <c r="R916" s="39">
        <v>88.2684</v>
      </c>
      <c r="S916" s="39">
        <v>36.916200000000003</v>
      </c>
      <c r="T916" s="39">
        <v>25.146699999999999</v>
      </c>
      <c r="U916" s="39">
        <v>17.933800000000002</v>
      </c>
      <c r="V916" s="39">
        <v>41.286200000000001</v>
      </c>
      <c r="W916" s="39">
        <v>56.147799999999997</v>
      </c>
      <c r="X916" s="39">
        <v>123.68170000000001</v>
      </c>
      <c r="Y916" s="39">
        <v>45.738</v>
      </c>
      <c r="Z916" s="39">
        <v>21.779</v>
      </c>
      <c r="AA916" s="39">
        <v>62.558300000000003</v>
      </c>
      <c r="AB916" s="39">
        <v>110.7188</v>
      </c>
      <c r="AC916" s="39">
        <v>63.929600000000001</v>
      </c>
      <c r="AD916" s="39">
        <v>15.971299999999999</v>
      </c>
      <c r="AE916" s="39">
        <v>39.288600000000002</v>
      </c>
      <c r="AF916" s="39">
        <v>65.462999999999994</v>
      </c>
      <c r="AG916" s="39">
        <v>19.9678</v>
      </c>
      <c r="AH916" s="39">
        <v>155.13509999999999</v>
      </c>
      <c r="AI916" s="39">
        <v>14.468299999999999</v>
      </c>
      <c r="AJ916" s="39">
        <v>6.3155999999999999</v>
      </c>
      <c r="AK916" s="39">
        <v>6.1795999999999998</v>
      </c>
      <c r="AL916" s="39">
        <v>15.571300000000001</v>
      </c>
      <c r="AM916" s="39">
        <v>292.77179999999998</v>
      </c>
      <c r="AN916" s="39">
        <v>573.79780000000005</v>
      </c>
      <c r="AO916" s="39">
        <v>220.10130000000001</v>
      </c>
      <c r="AP916" s="39">
        <v>132.8664</v>
      </c>
      <c r="AQ916" s="39">
        <v>234.42769999999999</v>
      </c>
      <c r="AR916" s="39">
        <v>30.6142</v>
      </c>
      <c r="AS916" s="39">
        <v>80.246300000000005</v>
      </c>
      <c r="AT916" s="39">
        <v>17.811399999999999</v>
      </c>
      <c r="AU916" s="39">
        <v>59.0336</v>
      </c>
      <c r="AV916" s="39">
        <v>44.604700000000001</v>
      </c>
      <c r="AW916" s="39">
        <v>44.143700000000003</v>
      </c>
      <c r="AX916" s="39">
        <v>9.6556999999999995</v>
      </c>
      <c r="AY916" s="39">
        <v>71.847399999999993</v>
      </c>
    </row>
    <row r="917" spans="1:51" x14ac:dyDescent="0.25">
      <c r="A917" s="43">
        <v>43746</v>
      </c>
      <c r="B917" s="39">
        <v>3912.1381000000001</v>
      </c>
      <c r="C917" s="39">
        <v>46.063699999999997</v>
      </c>
      <c r="D917" s="39">
        <v>36.590299999999999</v>
      </c>
      <c r="E917" s="39">
        <v>427.50099999999998</v>
      </c>
      <c r="F917" s="39">
        <v>275.1506</v>
      </c>
      <c r="G917" s="39">
        <v>49.529200000000003</v>
      </c>
      <c r="H917" s="39">
        <v>79.185299999999998</v>
      </c>
      <c r="I917" s="39">
        <v>44.827800000000003</v>
      </c>
      <c r="J917" s="39">
        <v>54.9</v>
      </c>
      <c r="K917" s="39">
        <v>28.8842</v>
      </c>
      <c r="L917" s="39">
        <v>507.32830000000001</v>
      </c>
      <c r="M917" s="39">
        <v>26.2822</v>
      </c>
      <c r="N917" s="39">
        <v>45.243200000000002</v>
      </c>
      <c r="O917" s="39">
        <v>92.005200000000002</v>
      </c>
      <c r="P917" s="39">
        <v>42.0642</v>
      </c>
      <c r="Q917" s="39">
        <v>15.937900000000001</v>
      </c>
      <c r="R917" s="39">
        <v>90.187299999999993</v>
      </c>
      <c r="S917" s="39">
        <v>37.229100000000003</v>
      </c>
      <c r="T917" s="39">
        <v>25.747900000000001</v>
      </c>
      <c r="U917" s="39">
        <v>17.889399999999998</v>
      </c>
      <c r="V917" s="39">
        <v>41.806600000000003</v>
      </c>
      <c r="W917" s="39">
        <v>57.985100000000003</v>
      </c>
      <c r="X917" s="39">
        <v>124.693</v>
      </c>
      <c r="Y917" s="39">
        <v>44.859900000000003</v>
      </c>
      <c r="Z917" s="39">
        <v>21.935700000000001</v>
      </c>
      <c r="AA917" s="39">
        <v>60.027700000000003</v>
      </c>
      <c r="AB917" s="39">
        <v>108.9738</v>
      </c>
      <c r="AC917" s="39">
        <v>64.372299999999996</v>
      </c>
      <c r="AD917" s="39">
        <v>16.1296</v>
      </c>
      <c r="AE917" s="39">
        <v>39.7288</v>
      </c>
      <c r="AF917" s="39">
        <v>64.865499999999997</v>
      </c>
      <c r="AG917" s="39">
        <v>20.2851</v>
      </c>
      <c r="AH917" s="39">
        <v>156.68129999999999</v>
      </c>
      <c r="AI917" s="39">
        <v>14.4438</v>
      </c>
      <c r="AJ917" s="39">
        <v>6.2994000000000003</v>
      </c>
      <c r="AK917" s="39">
        <v>6.1449999999999996</v>
      </c>
      <c r="AL917" s="39">
        <v>15.5092</v>
      </c>
      <c r="AM917" s="39">
        <v>309.3553</v>
      </c>
      <c r="AN917" s="39">
        <v>565.54169999999999</v>
      </c>
      <c r="AO917" s="39">
        <v>219.36080000000001</v>
      </c>
      <c r="AP917" s="39">
        <v>130.72829999999999</v>
      </c>
      <c r="AQ917" s="39">
        <v>234.06200000000001</v>
      </c>
      <c r="AR917" s="39">
        <v>30.700500000000002</v>
      </c>
      <c r="AS917" s="39">
        <v>78.770499999999998</v>
      </c>
      <c r="AT917" s="39">
        <v>18.043399999999998</v>
      </c>
      <c r="AU917" s="39">
        <v>60.125300000000003</v>
      </c>
      <c r="AV917" s="39">
        <v>44.475000000000001</v>
      </c>
      <c r="AW917" s="39">
        <v>44.400300000000001</v>
      </c>
      <c r="AX917" s="39">
        <v>9.6998999999999995</v>
      </c>
      <c r="AY917" s="39">
        <v>74.855800000000002</v>
      </c>
    </row>
    <row r="918" spans="1:51" x14ac:dyDescent="0.25">
      <c r="A918" s="43">
        <v>43747</v>
      </c>
      <c r="B918" s="39">
        <v>3977.4394000000002</v>
      </c>
      <c r="C918" s="39">
        <v>47.273000000000003</v>
      </c>
      <c r="D918" s="39">
        <v>37.082900000000002</v>
      </c>
      <c r="E918" s="39">
        <v>427.50099999999998</v>
      </c>
      <c r="F918" s="39">
        <v>281.58269999999999</v>
      </c>
      <c r="G918" s="39">
        <v>48.753900000000002</v>
      </c>
      <c r="H918" s="39">
        <v>79.712199999999996</v>
      </c>
      <c r="I918" s="39">
        <v>46.265500000000003</v>
      </c>
      <c r="J918" s="39">
        <v>55.680300000000003</v>
      </c>
      <c r="K918" s="39">
        <v>28.8842</v>
      </c>
      <c r="L918" s="39">
        <v>499.42079999999999</v>
      </c>
      <c r="M918" s="39">
        <v>26.432400000000001</v>
      </c>
      <c r="N918" s="39">
        <v>48.046799999999998</v>
      </c>
      <c r="O918" s="39">
        <v>91.404799999999994</v>
      </c>
      <c r="P918" s="39">
        <v>43.051000000000002</v>
      </c>
      <c r="Q918" s="39">
        <v>15.977399999999999</v>
      </c>
      <c r="R918" s="39">
        <v>93.811800000000005</v>
      </c>
      <c r="S918" s="39">
        <v>37.6462</v>
      </c>
      <c r="T918" s="39">
        <v>25.8002</v>
      </c>
      <c r="U918" s="39">
        <v>17.844899999999999</v>
      </c>
      <c r="V918" s="39">
        <v>40.939300000000003</v>
      </c>
      <c r="W918" s="39">
        <v>58.132100000000001</v>
      </c>
      <c r="X918" s="39">
        <v>129.12690000000001</v>
      </c>
      <c r="Y918" s="39">
        <v>44.516300000000001</v>
      </c>
      <c r="Z918" s="39">
        <v>22.092400000000001</v>
      </c>
      <c r="AA918" s="39">
        <v>58.762300000000003</v>
      </c>
      <c r="AB918" s="39">
        <v>108.363</v>
      </c>
      <c r="AC918" s="39">
        <v>64.726500000000001</v>
      </c>
      <c r="AD918" s="39">
        <v>16.347300000000001</v>
      </c>
      <c r="AE918" s="39">
        <v>40.361600000000003</v>
      </c>
      <c r="AF918" s="39">
        <v>65.462999999999994</v>
      </c>
      <c r="AG918" s="39">
        <v>20.504799999999999</v>
      </c>
      <c r="AH918" s="39">
        <v>158.22749999999999</v>
      </c>
      <c r="AI918" s="39">
        <v>14.4193</v>
      </c>
      <c r="AJ918" s="39">
        <v>6.3318000000000003</v>
      </c>
      <c r="AK918" s="39">
        <v>6.1967999999999996</v>
      </c>
      <c r="AL918" s="39">
        <v>15.5402</v>
      </c>
      <c r="AM918" s="39">
        <v>320.82049999999998</v>
      </c>
      <c r="AN918" s="39">
        <v>570.90819999999997</v>
      </c>
      <c r="AO918" s="39">
        <v>216.95429999999999</v>
      </c>
      <c r="AP918" s="39">
        <v>130.8811</v>
      </c>
      <c r="AQ918" s="39">
        <v>235.5248</v>
      </c>
      <c r="AR918" s="39">
        <v>30.959199999999999</v>
      </c>
      <c r="AS918" s="39">
        <v>81.906599999999997</v>
      </c>
      <c r="AT918" s="39">
        <v>18.333500000000001</v>
      </c>
      <c r="AU918" s="39">
        <v>63.568199999999997</v>
      </c>
      <c r="AV918" s="39">
        <v>44.604700000000001</v>
      </c>
      <c r="AW918" s="39">
        <v>44.485900000000001</v>
      </c>
      <c r="AX918" s="39">
        <v>10.2081</v>
      </c>
      <c r="AY918" s="39">
        <v>76.36</v>
      </c>
    </row>
    <row r="919" spans="1:51" x14ac:dyDescent="0.25">
      <c r="A919" s="43">
        <v>43748</v>
      </c>
      <c r="B919" s="39">
        <v>3950.7251999999999</v>
      </c>
      <c r="C919" s="39">
        <v>47.053100000000001</v>
      </c>
      <c r="D919" s="39">
        <v>37.012500000000003</v>
      </c>
      <c r="E919" s="39">
        <v>430.3415</v>
      </c>
      <c r="F919" s="39">
        <v>281.58269999999999</v>
      </c>
      <c r="G919" s="39">
        <v>48.691899999999997</v>
      </c>
      <c r="H919" s="39">
        <v>80.1434</v>
      </c>
      <c r="I919" s="39">
        <v>47.245699999999999</v>
      </c>
      <c r="J919" s="39">
        <v>55.513100000000001</v>
      </c>
      <c r="K919" s="39">
        <v>29.096599999999999</v>
      </c>
      <c r="L919" s="39">
        <v>507.74450000000002</v>
      </c>
      <c r="M919" s="39">
        <v>26.657599999999999</v>
      </c>
      <c r="N919" s="39">
        <v>48.651499999999999</v>
      </c>
      <c r="O919" s="39">
        <v>92.605500000000006</v>
      </c>
      <c r="P919" s="39">
        <v>43.233699999999999</v>
      </c>
      <c r="Q919" s="39">
        <v>16.0366</v>
      </c>
      <c r="R919" s="39">
        <v>93.065600000000003</v>
      </c>
      <c r="S919" s="39">
        <v>37.750500000000002</v>
      </c>
      <c r="T919" s="39">
        <v>25.721800000000002</v>
      </c>
      <c r="U919" s="39">
        <v>18.089400000000001</v>
      </c>
      <c r="V919" s="39">
        <v>41.286200000000001</v>
      </c>
      <c r="W919" s="39">
        <v>58.646500000000003</v>
      </c>
      <c r="X919" s="39">
        <v>129.12690000000001</v>
      </c>
      <c r="Y919" s="39">
        <v>44.325400000000002</v>
      </c>
      <c r="Z919" s="39">
        <v>22.248999999999999</v>
      </c>
      <c r="AA919" s="39">
        <v>63.216299999999997</v>
      </c>
      <c r="AB919" s="39">
        <v>107.316</v>
      </c>
      <c r="AC919" s="39">
        <v>65.213499999999996</v>
      </c>
      <c r="AD919" s="39">
        <v>16.367100000000001</v>
      </c>
      <c r="AE919" s="39">
        <v>40.994399999999999</v>
      </c>
      <c r="AF919" s="39">
        <v>66.060400000000001</v>
      </c>
      <c r="AG919" s="39">
        <v>20.651299999999999</v>
      </c>
      <c r="AH919" s="39">
        <v>157.45439999999999</v>
      </c>
      <c r="AI919" s="39">
        <v>14.492800000000001</v>
      </c>
      <c r="AJ919" s="39">
        <v>6.3479999999999999</v>
      </c>
      <c r="AK919" s="39">
        <v>6.2659000000000002</v>
      </c>
      <c r="AL919" s="39">
        <v>15.5092</v>
      </c>
      <c r="AM919" s="39">
        <v>320.411</v>
      </c>
      <c r="AN919" s="39">
        <v>567.19290000000001</v>
      </c>
      <c r="AO919" s="39">
        <v>221.30449999999999</v>
      </c>
      <c r="AP919" s="39">
        <v>133.17189999999999</v>
      </c>
      <c r="AQ919" s="39">
        <v>236.98769999999999</v>
      </c>
      <c r="AR919" s="39">
        <v>30.959199999999999</v>
      </c>
      <c r="AS919" s="39">
        <v>83.197900000000004</v>
      </c>
      <c r="AT919" s="39">
        <v>18.333500000000001</v>
      </c>
      <c r="AU919" s="39">
        <v>64.239999999999995</v>
      </c>
      <c r="AV919" s="39">
        <v>44.863999999999997</v>
      </c>
      <c r="AW919" s="39">
        <v>44.828099999999999</v>
      </c>
      <c r="AX919" s="39">
        <v>10.4291</v>
      </c>
      <c r="AY919" s="39">
        <v>76.802400000000006</v>
      </c>
    </row>
    <row r="920" spans="1:51" x14ac:dyDescent="0.25">
      <c r="A920" s="43">
        <v>43749</v>
      </c>
      <c r="B920" s="39">
        <v>3978.9234999999999</v>
      </c>
      <c r="C920" s="39">
        <v>46.833199999999998</v>
      </c>
      <c r="D920" s="39">
        <v>37.082900000000002</v>
      </c>
      <c r="E920" s="39">
        <v>432.47190000000001</v>
      </c>
      <c r="F920" s="39">
        <v>284.084</v>
      </c>
      <c r="G920" s="39">
        <v>48.009599999999999</v>
      </c>
      <c r="H920" s="39">
        <v>80.047600000000003</v>
      </c>
      <c r="I920" s="39">
        <v>47.376399999999997</v>
      </c>
      <c r="J920" s="39">
        <v>57.798299999999998</v>
      </c>
      <c r="K920" s="39">
        <v>29.273599999999998</v>
      </c>
      <c r="L920" s="39">
        <v>506.28789999999998</v>
      </c>
      <c r="M920" s="39">
        <v>26.657599999999999</v>
      </c>
      <c r="N920" s="39">
        <v>48.651499999999999</v>
      </c>
      <c r="O920" s="39">
        <v>92.455399999999997</v>
      </c>
      <c r="P920" s="39">
        <v>42.868200000000002</v>
      </c>
      <c r="Q920" s="39">
        <v>16.0761</v>
      </c>
      <c r="R920" s="39">
        <v>94.664699999999996</v>
      </c>
      <c r="S920" s="39">
        <v>37.750500000000002</v>
      </c>
      <c r="T920" s="39">
        <v>26.061599999999999</v>
      </c>
      <c r="U920" s="39">
        <v>18.556100000000001</v>
      </c>
      <c r="V920" s="39">
        <v>43.281100000000002</v>
      </c>
      <c r="W920" s="39">
        <v>58.205599999999997</v>
      </c>
      <c r="X920" s="39">
        <v>129.82689999999999</v>
      </c>
      <c r="Y920" s="39">
        <v>43.561799999999998</v>
      </c>
      <c r="Z920" s="39">
        <v>22.4057</v>
      </c>
      <c r="AA920" s="39">
        <v>63.722499999999997</v>
      </c>
      <c r="AB920" s="39">
        <v>104.87309999999999</v>
      </c>
      <c r="AC920" s="39">
        <v>64.992099999999994</v>
      </c>
      <c r="AD920" s="39">
        <v>16.406700000000001</v>
      </c>
      <c r="AE920" s="39">
        <v>41.104500000000002</v>
      </c>
      <c r="AF920" s="39">
        <v>65.975099999999998</v>
      </c>
      <c r="AG920" s="39">
        <v>20.895399999999999</v>
      </c>
      <c r="AH920" s="39">
        <v>159.00059999999999</v>
      </c>
      <c r="AI920" s="39">
        <v>14.5907</v>
      </c>
      <c r="AJ920" s="39">
        <v>6.3479999999999999</v>
      </c>
      <c r="AK920" s="39">
        <v>6.2831000000000001</v>
      </c>
      <c r="AL920" s="39">
        <v>15.757400000000001</v>
      </c>
      <c r="AM920" s="39">
        <v>321.6395</v>
      </c>
      <c r="AN920" s="39">
        <v>566.3673</v>
      </c>
      <c r="AO920" s="39">
        <v>221.4896</v>
      </c>
      <c r="AP920" s="39">
        <v>133.3246</v>
      </c>
      <c r="AQ920" s="39">
        <v>239.18209999999999</v>
      </c>
      <c r="AR920" s="39">
        <v>31.246600000000001</v>
      </c>
      <c r="AS920" s="39">
        <v>83.197900000000004</v>
      </c>
      <c r="AT920" s="39">
        <v>18.333500000000001</v>
      </c>
      <c r="AU920" s="39">
        <v>63.988100000000003</v>
      </c>
      <c r="AV920" s="39">
        <v>45.123399999999997</v>
      </c>
      <c r="AW920" s="39">
        <v>45.084699999999998</v>
      </c>
      <c r="AX920" s="39">
        <v>10.6942</v>
      </c>
      <c r="AY920" s="39">
        <v>76.448400000000007</v>
      </c>
    </row>
    <row r="921" spans="1:51" x14ac:dyDescent="0.25">
      <c r="A921" s="43">
        <v>43752</v>
      </c>
      <c r="B921" s="39">
        <v>4024.9312</v>
      </c>
      <c r="C921" s="39">
        <v>47.273000000000003</v>
      </c>
      <c r="D921" s="39">
        <v>37.997599999999998</v>
      </c>
      <c r="E921" s="39">
        <v>431.76179999999999</v>
      </c>
      <c r="F921" s="39">
        <v>285.15609999999998</v>
      </c>
      <c r="G921" s="39">
        <v>49.467199999999998</v>
      </c>
      <c r="H921" s="39">
        <v>81.628399999999999</v>
      </c>
      <c r="I921" s="39">
        <v>46.918900000000001</v>
      </c>
      <c r="J921" s="39">
        <v>58.188400000000001</v>
      </c>
      <c r="K921" s="39">
        <v>29.9815</v>
      </c>
      <c r="L921" s="39">
        <v>520.43809999999996</v>
      </c>
      <c r="M921" s="39">
        <v>27.033100000000001</v>
      </c>
      <c r="N921" s="39">
        <v>49.091299999999997</v>
      </c>
      <c r="O921" s="39">
        <v>92.605500000000006</v>
      </c>
      <c r="P921" s="39">
        <v>43.233699999999999</v>
      </c>
      <c r="Q921" s="39">
        <v>16.253900000000002</v>
      </c>
      <c r="R921" s="39">
        <v>95.517499999999998</v>
      </c>
      <c r="S921" s="39">
        <v>38.063299999999998</v>
      </c>
      <c r="T921" s="39">
        <v>26.061599999999999</v>
      </c>
      <c r="U921" s="39">
        <v>18.645</v>
      </c>
      <c r="V921" s="39">
        <v>43.107700000000001</v>
      </c>
      <c r="W921" s="39">
        <v>59.822400000000002</v>
      </c>
      <c r="X921" s="39">
        <v>129.12690000000001</v>
      </c>
      <c r="Y921" s="39">
        <v>43.676299999999998</v>
      </c>
      <c r="Z921" s="39">
        <v>22.484100000000002</v>
      </c>
      <c r="AA921" s="39">
        <v>62.7102</v>
      </c>
      <c r="AB921" s="39">
        <v>107.8395</v>
      </c>
      <c r="AC921" s="39">
        <v>65.434899999999999</v>
      </c>
      <c r="AD921" s="39">
        <v>16.584800000000001</v>
      </c>
      <c r="AE921" s="39">
        <v>41.241999999999997</v>
      </c>
      <c r="AF921" s="39">
        <v>66.828599999999994</v>
      </c>
      <c r="AG921" s="39">
        <v>21.115100000000002</v>
      </c>
      <c r="AH921" s="39">
        <v>161.57759999999999</v>
      </c>
      <c r="AI921" s="39">
        <v>14.688599999999999</v>
      </c>
      <c r="AJ921" s="39">
        <v>6.3966000000000003</v>
      </c>
      <c r="AK921" s="39">
        <v>6.3175999999999997</v>
      </c>
      <c r="AL921" s="39">
        <v>15.757400000000001</v>
      </c>
      <c r="AM921" s="39">
        <v>319.38740000000001</v>
      </c>
      <c r="AN921" s="39">
        <v>577.51300000000003</v>
      </c>
      <c r="AO921" s="39">
        <v>225.7473</v>
      </c>
      <c r="AP921" s="39">
        <v>134.5463</v>
      </c>
      <c r="AQ921" s="39">
        <v>240.64500000000001</v>
      </c>
      <c r="AR921" s="39">
        <v>31.936499999999999</v>
      </c>
      <c r="AS921" s="39">
        <v>85.780600000000007</v>
      </c>
      <c r="AT921" s="39">
        <v>18.6816</v>
      </c>
      <c r="AU921" s="39">
        <v>64.239999999999995</v>
      </c>
      <c r="AV921" s="39">
        <v>45.771700000000003</v>
      </c>
      <c r="AW921" s="39">
        <v>45.512500000000003</v>
      </c>
      <c r="AX921" s="39">
        <v>10.8268</v>
      </c>
      <c r="AY921" s="39">
        <v>77.333299999999994</v>
      </c>
    </row>
    <row r="922" spans="1:51" x14ac:dyDescent="0.25">
      <c r="A922" s="43">
        <v>43753</v>
      </c>
      <c r="B922" s="39">
        <v>3972.9870000000001</v>
      </c>
      <c r="C922" s="39">
        <v>46.943199999999997</v>
      </c>
      <c r="D922" s="39">
        <v>37.434699999999999</v>
      </c>
      <c r="E922" s="39">
        <v>428.21109999999999</v>
      </c>
      <c r="F922" s="39">
        <v>288.01479999999998</v>
      </c>
      <c r="G922" s="39">
        <v>48.071599999999997</v>
      </c>
      <c r="H922" s="39">
        <v>80.334999999999994</v>
      </c>
      <c r="I922" s="39">
        <v>46.330800000000004</v>
      </c>
      <c r="J922" s="39">
        <v>56.7393</v>
      </c>
      <c r="K922" s="39">
        <v>29.6629</v>
      </c>
      <c r="L922" s="39">
        <v>526.0566</v>
      </c>
      <c r="M922" s="39">
        <v>26.8078</v>
      </c>
      <c r="N922" s="39">
        <v>48.871400000000001</v>
      </c>
      <c r="O922" s="39">
        <v>91.554900000000004</v>
      </c>
      <c r="P922" s="39">
        <v>42.1008</v>
      </c>
      <c r="Q922" s="39">
        <v>16.115600000000001</v>
      </c>
      <c r="R922" s="39">
        <v>94.877899999999997</v>
      </c>
      <c r="S922" s="39">
        <v>37.854799999999997</v>
      </c>
      <c r="T922" s="39">
        <v>25.8264</v>
      </c>
      <c r="U922" s="39">
        <v>18.156099999999999</v>
      </c>
      <c r="V922" s="39">
        <v>44.668900000000001</v>
      </c>
      <c r="W922" s="39">
        <v>59.748899999999999</v>
      </c>
      <c r="X922" s="39">
        <v>128.5823</v>
      </c>
      <c r="Y922" s="39">
        <v>42.760100000000001</v>
      </c>
      <c r="Z922" s="39">
        <v>22.5624</v>
      </c>
      <c r="AA922" s="39">
        <v>61.242400000000004</v>
      </c>
      <c r="AB922" s="39">
        <v>105.4838</v>
      </c>
      <c r="AC922" s="39">
        <v>65.213499999999996</v>
      </c>
      <c r="AD922" s="39">
        <v>16.485900000000001</v>
      </c>
      <c r="AE922" s="39">
        <v>40.8018</v>
      </c>
      <c r="AF922" s="39">
        <v>64.097399999999993</v>
      </c>
      <c r="AG922" s="39">
        <v>20.822099999999999</v>
      </c>
      <c r="AH922" s="39">
        <v>161.31989999999999</v>
      </c>
      <c r="AI922" s="39">
        <v>14.6152</v>
      </c>
      <c r="AJ922" s="39">
        <v>6.3803999999999998</v>
      </c>
      <c r="AK922" s="39">
        <v>6.3349000000000002</v>
      </c>
      <c r="AL922" s="39">
        <v>15.6333</v>
      </c>
      <c r="AM922" s="39">
        <v>319.38740000000001</v>
      </c>
      <c r="AN922" s="39">
        <v>580.40260000000001</v>
      </c>
      <c r="AO922" s="39">
        <v>221.4896</v>
      </c>
      <c r="AP922" s="39">
        <v>135.61539999999999</v>
      </c>
      <c r="AQ922" s="39">
        <v>239.9135</v>
      </c>
      <c r="AR922" s="39">
        <v>31.677800000000001</v>
      </c>
      <c r="AS922" s="39">
        <v>84.489199999999997</v>
      </c>
      <c r="AT922" s="39">
        <v>18.6236</v>
      </c>
      <c r="AU922" s="39">
        <v>64.827799999999996</v>
      </c>
      <c r="AV922" s="39">
        <v>45.253</v>
      </c>
      <c r="AW922" s="39">
        <v>45.3414</v>
      </c>
      <c r="AX922" s="39">
        <v>10.8268</v>
      </c>
      <c r="AY922" s="39">
        <v>78.306600000000003</v>
      </c>
    </row>
    <row r="923" spans="1:51" x14ac:dyDescent="0.25">
      <c r="A923" s="43">
        <v>43754</v>
      </c>
      <c r="B923" s="39">
        <v>4017.5106000000001</v>
      </c>
      <c r="C923" s="39">
        <v>46.833199999999998</v>
      </c>
      <c r="D923" s="39">
        <v>37.153199999999998</v>
      </c>
      <c r="E923" s="39">
        <v>427.50099999999998</v>
      </c>
      <c r="F923" s="39">
        <v>289.80149999999998</v>
      </c>
      <c r="G923" s="39">
        <v>46.955100000000002</v>
      </c>
      <c r="H923" s="39">
        <v>80.287099999999995</v>
      </c>
      <c r="I923" s="39">
        <v>46.004100000000001</v>
      </c>
      <c r="J923" s="39">
        <v>56.8508</v>
      </c>
      <c r="K923" s="39">
        <v>29.627500000000001</v>
      </c>
      <c r="L923" s="39">
        <v>524.39189999999996</v>
      </c>
      <c r="M923" s="39">
        <v>26.882899999999999</v>
      </c>
      <c r="N923" s="39">
        <v>49.476100000000002</v>
      </c>
      <c r="O923" s="39">
        <v>91.104600000000005</v>
      </c>
      <c r="P923" s="39">
        <v>41.552599999999998</v>
      </c>
      <c r="Q923" s="39">
        <v>15.9971</v>
      </c>
      <c r="R923" s="39">
        <v>95.943899999999999</v>
      </c>
      <c r="S923" s="39">
        <v>37.333399999999997</v>
      </c>
      <c r="T923" s="39">
        <v>25.721800000000002</v>
      </c>
      <c r="U923" s="39">
        <v>18.378299999999999</v>
      </c>
      <c r="V923" s="39">
        <v>44.929099999999998</v>
      </c>
      <c r="W923" s="39">
        <v>58.866999999999997</v>
      </c>
      <c r="X923" s="39">
        <v>129.51580000000001</v>
      </c>
      <c r="Y923" s="39">
        <v>42.1492</v>
      </c>
      <c r="Z923" s="39">
        <v>22.327400000000001</v>
      </c>
      <c r="AA923" s="39">
        <v>61.647300000000001</v>
      </c>
      <c r="AB923" s="39">
        <v>104.43680000000001</v>
      </c>
      <c r="AC923" s="39">
        <v>65.611999999999995</v>
      </c>
      <c r="AD923" s="39">
        <v>16.347300000000001</v>
      </c>
      <c r="AE923" s="39">
        <v>41.049500000000002</v>
      </c>
      <c r="AF923" s="39">
        <v>63.4146</v>
      </c>
      <c r="AG923" s="39">
        <v>20.4072</v>
      </c>
      <c r="AH923" s="39">
        <v>160.54679999999999</v>
      </c>
      <c r="AI923" s="39">
        <v>14.5662</v>
      </c>
      <c r="AJ923" s="39">
        <v>6.3642000000000003</v>
      </c>
      <c r="AK923" s="39">
        <v>6.3521999999999998</v>
      </c>
      <c r="AL923" s="39">
        <v>15.664300000000001</v>
      </c>
      <c r="AM923" s="39">
        <v>323.4821</v>
      </c>
      <c r="AN923" s="39">
        <v>580.81550000000004</v>
      </c>
      <c r="AO923" s="39">
        <v>223.52590000000001</v>
      </c>
      <c r="AP923" s="39">
        <v>134.5463</v>
      </c>
      <c r="AQ923" s="39">
        <v>238.45060000000001</v>
      </c>
      <c r="AR923" s="39">
        <v>31.1891</v>
      </c>
      <c r="AS923" s="39">
        <v>83.013499999999993</v>
      </c>
      <c r="AT923" s="39">
        <v>18.5076</v>
      </c>
      <c r="AU923" s="39">
        <v>65.751499999999993</v>
      </c>
      <c r="AV923" s="39">
        <v>44.604700000000001</v>
      </c>
      <c r="AW923" s="39">
        <v>44.571399999999997</v>
      </c>
      <c r="AX923" s="39">
        <v>10.8931</v>
      </c>
      <c r="AY923" s="39">
        <v>78.483500000000006</v>
      </c>
    </row>
    <row r="924" spans="1:51" x14ac:dyDescent="0.25">
      <c r="A924" s="43">
        <v>43755</v>
      </c>
      <c r="B924" s="39">
        <v>4059.0659000000001</v>
      </c>
      <c r="C924" s="39">
        <v>46.943199999999997</v>
      </c>
      <c r="D924" s="39">
        <v>37.786499999999997</v>
      </c>
      <c r="E924" s="39">
        <v>424.66039999999998</v>
      </c>
      <c r="F924" s="39">
        <v>286.94279999999998</v>
      </c>
      <c r="G924" s="39">
        <v>47.3583</v>
      </c>
      <c r="H924" s="39">
        <v>81.101399999999998</v>
      </c>
      <c r="I924" s="39">
        <v>45.612000000000002</v>
      </c>
      <c r="J924" s="39">
        <v>56.181899999999999</v>
      </c>
      <c r="K924" s="39">
        <v>29.379799999999999</v>
      </c>
      <c r="L924" s="39">
        <v>542.28779999999995</v>
      </c>
      <c r="M924" s="39">
        <v>26.732700000000001</v>
      </c>
      <c r="N924" s="39">
        <v>48.651499999999999</v>
      </c>
      <c r="O924" s="39">
        <v>91.2547</v>
      </c>
      <c r="P924" s="39">
        <v>42.0642</v>
      </c>
      <c r="Q924" s="39">
        <v>16.0366</v>
      </c>
      <c r="R924" s="39">
        <v>94.877899999999997</v>
      </c>
      <c r="S924" s="39">
        <v>37.020499999999998</v>
      </c>
      <c r="T924" s="39">
        <v>25.6434</v>
      </c>
      <c r="U924" s="39">
        <v>17.8672</v>
      </c>
      <c r="V924" s="39">
        <v>46.837299999999999</v>
      </c>
      <c r="W924" s="39">
        <v>59.822400000000002</v>
      </c>
      <c r="X924" s="39">
        <v>129.2824</v>
      </c>
      <c r="Y924" s="39">
        <v>42.1492</v>
      </c>
      <c r="Z924" s="39">
        <v>22.327400000000001</v>
      </c>
      <c r="AA924" s="39">
        <v>61.191800000000001</v>
      </c>
      <c r="AB924" s="39">
        <v>106.70529999999999</v>
      </c>
      <c r="AC924" s="39">
        <v>65.700500000000005</v>
      </c>
      <c r="AD924" s="39">
        <v>16.2682</v>
      </c>
      <c r="AE924" s="39">
        <v>40.939399999999999</v>
      </c>
      <c r="AF924" s="39">
        <v>62.902500000000003</v>
      </c>
      <c r="AG924" s="39">
        <v>20.602499999999999</v>
      </c>
      <c r="AH924" s="39">
        <v>160.28909999999999</v>
      </c>
      <c r="AI924" s="39">
        <v>14.517300000000001</v>
      </c>
      <c r="AJ924" s="39">
        <v>6.3479999999999999</v>
      </c>
      <c r="AK924" s="39">
        <v>6.3175999999999997</v>
      </c>
      <c r="AL924" s="39">
        <v>15.6333</v>
      </c>
      <c r="AM924" s="39">
        <v>321.02519999999998</v>
      </c>
      <c r="AN924" s="39">
        <v>580.81550000000004</v>
      </c>
      <c r="AO924" s="39">
        <v>220.10130000000001</v>
      </c>
      <c r="AP924" s="39">
        <v>133.3246</v>
      </c>
      <c r="AQ924" s="39">
        <v>237.3535</v>
      </c>
      <c r="AR924" s="39">
        <v>31.045400000000001</v>
      </c>
      <c r="AS924" s="39">
        <v>84.489199999999997</v>
      </c>
      <c r="AT924" s="39">
        <v>18.5076</v>
      </c>
      <c r="AU924" s="39">
        <v>63.9041</v>
      </c>
      <c r="AV924" s="39">
        <v>44.604700000000001</v>
      </c>
      <c r="AW924" s="39">
        <v>44.485900000000001</v>
      </c>
      <c r="AX924" s="39">
        <v>10.8268</v>
      </c>
      <c r="AY924" s="39">
        <v>78.394999999999996</v>
      </c>
    </row>
    <row r="925" spans="1:51" x14ac:dyDescent="0.25">
      <c r="A925" s="43">
        <v>43756</v>
      </c>
      <c r="B925" s="39">
        <v>4001.1853000000001</v>
      </c>
      <c r="C925" s="39">
        <v>45.953699999999998</v>
      </c>
      <c r="D925" s="39">
        <v>36.731000000000002</v>
      </c>
      <c r="E925" s="39">
        <v>421.81990000000002</v>
      </c>
      <c r="F925" s="39">
        <v>281.94</v>
      </c>
      <c r="G925" s="39">
        <v>45.652500000000003</v>
      </c>
      <c r="H925" s="39">
        <v>80.047600000000003</v>
      </c>
      <c r="I925" s="39">
        <v>44.762500000000003</v>
      </c>
      <c r="J925" s="39">
        <v>55.3459</v>
      </c>
      <c r="K925" s="39">
        <v>28.919599999999999</v>
      </c>
      <c r="L925" s="39">
        <v>542.70399999999995</v>
      </c>
      <c r="M925" s="39">
        <v>26.5075</v>
      </c>
      <c r="N925" s="39">
        <v>47.3322</v>
      </c>
      <c r="O925" s="39">
        <v>91.2547</v>
      </c>
      <c r="P925" s="39">
        <v>42.3566</v>
      </c>
      <c r="Q925" s="39">
        <v>15.8391</v>
      </c>
      <c r="R925" s="39">
        <v>92.212800000000001</v>
      </c>
      <c r="S925" s="39">
        <v>36.707700000000003</v>
      </c>
      <c r="T925" s="39">
        <v>25.4604</v>
      </c>
      <c r="U925" s="39">
        <v>17.689399999999999</v>
      </c>
      <c r="V925" s="39">
        <v>44.235199999999999</v>
      </c>
      <c r="W925" s="39">
        <v>58.499600000000001</v>
      </c>
      <c r="X925" s="39">
        <v>129.7491</v>
      </c>
      <c r="Y925" s="39">
        <v>42.416400000000003</v>
      </c>
      <c r="Z925" s="39">
        <v>21.935700000000001</v>
      </c>
      <c r="AA925" s="39">
        <v>62.2547</v>
      </c>
      <c r="AB925" s="39">
        <v>105.7456</v>
      </c>
      <c r="AC925" s="39">
        <v>65.257800000000003</v>
      </c>
      <c r="AD925" s="39">
        <v>16.505700000000001</v>
      </c>
      <c r="AE925" s="39">
        <v>39.6738</v>
      </c>
      <c r="AF925" s="39">
        <v>62.219700000000003</v>
      </c>
      <c r="AG925" s="39">
        <v>20.602499999999999</v>
      </c>
      <c r="AH925" s="39">
        <v>156.93899999999999</v>
      </c>
      <c r="AI925" s="39">
        <v>14.3949</v>
      </c>
      <c r="AJ925" s="39">
        <v>6.2994000000000003</v>
      </c>
      <c r="AK925" s="39">
        <v>6.2485999999999997</v>
      </c>
      <c r="AL925" s="39">
        <v>15.478199999999999</v>
      </c>
      <c r="AM925" s="39">
        <v>313.65480000000002</v>
      </c>
      <c r="AN925" s="39">
        <v>580.40260000000001</v>
      </c>
      <c r="AO925" s="39">
        <v>217.04689999999999</v>
      </c>
      <c r="AP925" s="39">
        <v>133.47730000000001</v>
      </c>
      <c r="AQ925" s="39">
        <v>232.9648</v>
      </c>
      <c r="AR925" s="39">
        <v>30.3842</v>
      </c>
      <c r="AS925" s="39">
        <v>82.091099999999997</v>
      </c>
      <c r="AT925" s="39">
        <v>18.5076</v>
      </c>
      <c r="AU925" s="39">
        <v>63.232300000000002</v>
      </c>
      <c r="AV925" s="39">
        <v>43.826700000000002</v>
      </c>
      <c r="AW925" s="39">
        <v>43.887</v>
      </c>
      <c r="AX925" s="39">
        <v>10.7384</v>
      </c>
      <c r="AY925" s="39">
        <v>78.306600000000003</v>
      </c>
    </row>
    <row r="926" spans="1:51" x14ac:dyDescent="0.25">
      <c r="A926" s="43">
        <v>43759</v>
      </c>
      <c r="B926" s="39">
        <v>4102.1054000000004</v>
      </c>
      <c r="C926" s="39">
        <v>45.733899999999998</v>
      </c>
      <c r="D926" s="39">
        <v>36.449599999999997</v>
      </c>
      <c r="E926" s="39">
        <v>418.26920000000001</v>
      </c>
      <c r="F926" s="39">
        <v>280.86799999999999</v>
      </c>
      <c r="G926" s="39">
        <v>45.7455</v>
      </c>
      <c r="H926" s="39">
        <v>79.520600000000002</v>
      </c>
      <c r="I926" s="39">
        <v>46.592199999999998</v>
      </c>
      <c r="J926" s="39">
        <v>55.457299999999996</v>
      </c>
      <c r="K926" s="39">
        <v>28.813400000000001</v>
      </c>
      <c r="L926" s="39">
        <v>547.07389999999998</v>
      </c>
      <c r="M926" s="39">
        <v>26.432400000000001</v>
      </c>
      <c r="N926" s="39">
        <v>48.651499999999999</v>
      </c>
      <c r="O926" s="39">
        <v>91.2547</v>
      </c>
      <c r="P926" s="39">
        <v>40.894799999999996</v>
      </c>
      <c r="Q926" s="39">
        <v>15.7996</v>
      </c>
      <c r="R926" s="39">
        <v>96.2637</v>
      </c>
      <c r="S926" s="39">
        <v>36.290500000000002</v>
      </c>
      <c r="T926" s="39">
        <v>25.408100000000001</v>
      </c>
      <c r="U926" s="39">
        <v>17.356000000000002</v>
      </c>
      <c r="V926" s="39">
        <v>43.454599999999999</v>
      </c>
      <c r="W926" s="39">
        <v>58.72</v>
      </c>
      <c r="X926" s="39">
        <v>132.23830000000001</v>
      </c>
      <c r="Y926" s="39">
        <v>42.2256</v>
      </c>
      <c r="Z926" s="39">
        <v>21.935700000000001</v>
      </c>
      <c r="AA926" s="39">
        <v>62.609000000000002</v>
      </c>
      <c r="AB926" s="39">
        <v>103.2154</v>
      </c>
      <c r="AC926" s="39">
        <v>64.770799999999994</v>
      </c>
      <c r="AD926" s="39">
        <v>15.991099999999999</v>
      </c>
      <c r="AE926" s="39">
        <v>39.426200000000001</v>
      </c>
      <c r="AF926" s="39">
        <v>61.536900000000003</v>
      </c>
      <c r="AG926" s="39">
        <v>20.651299999999999</v>
      </c>
      <c r="AH926" s="39">
        <v>158.48519999999999</v>
      </c>
      <c r="AI926" s="39">
        <v>14.247999999999999</v>
      </c>
      <c r="AJ926" s="39">
        <v>6.2994000000000003</v>
      </c>
      <c r="AK926" s="39">
        <v>6.1623000000000001</v>
      </c>
      <c r="AL926" s="39">
        <v>15.4472</v>
      </c>
      <c r="AM926" s="39">
        <v>323.07260000000002</v>
      </c>
      <c r="AN926" s="39">
        <v>582.87950000000001</v>
      </c>
      <c r="AO926" s="39">
        <v>214.36269999999999</v>
      </c>
      <c r="AP926" s="39">
        <v>133.01910000000001</v>
      </c>
      <c r="AQ926" s="39">
        <v>235.89060000000001</v>
      </c>
      <c r="AR926" s="39">
        <v>30.901700000000002</v>
      </c>
      <c r="AS926" s="39">
        <v>80.615300000000005</v>
      </c>
      <c r="AT926" s="39">
        <v>18.913699999999999</v>
      </c>
      <c r="AU926" s="39">
        <v>63.736199999999997</v>
      </c>
      <c r="AV926" s="39">
        <v>43.697099999999999</v>
      </c>
      <c r="AW926" s="39">
        <v>44.143700000000003</v>
      </c>
      <c r="AX926" s="39">
        <v>10.6721</v>
      </c>
      <c r="AY926" s="39">
        <v>78.394999999999996</v>
      </c>
    </row>
    <row r="927" spans="1:51" x14ac:dyDescent="0.25">
      <c r="A927" s="43">
        <v>43760</v>
      </c>
      <c r="B927" s="39">
        <v>4060.55</v>
      </c>
      <c r="C927" s="39">
        <v>45.733899999999998</v>
      </c>
      <c r="D927" s="39">
        <v>37.082900000000002</v>
      </c>
      <c r="E927" s="39">
        <v>421.81990000000002</v>
      </c>
      <c r="F927" s="39">
        <v>283.72669999999999</v>
      </c>
      <c r="G927" s="39">
        <v>46.303800000000003</v>
      </c>
      <c r="H927" s="39">
        <v>79.233199999999997</v>
      </c>
      <c r="I927" s="39">
        <v>46.526899999999998</v>
      </c>
      <c r="J927" s="39">
        <v>55.513100000000001</v>
      </c>
      <c r="K927" s="39">
        <v>29.061199999999999</v>
      </c>
      <c r="L927" s="39">
        <v>562.05650000000003</v>
      </c>
      <c r="M927" s="39">
        <v>26.432400000000001</v>
      </c>
      <c r="N927" s="39">
        <v>47.826900000000002</v>
      </c>
      <c r="O927" s="39">
        <v>91.404799999999994</v>
      </c>
      <c r="P927" s="39">
        <v>40.9313</v>
      </c>
      <c r="Q927" s="39">
        <v>15.9971</v>
      </c>
      <c r="R927" s="39">
        <v>95.304299999999998</v>
      </c>
      <c r="S927" s="39">
        <v>36.394799999999996</v>
      </c>
      <c r="T927" s="39">
        <v>25.355799999999999</v>
      </c>
      <c r="U927" s="39">
        <v>17.622699999999998</v>
      </c>
      <c r="V927" s="39">
        <v>42.587200000000003</v>
      </c>
      <c r="W927" s="39">
        <v>61.071800000000003</v>
      </c>
      <c r="X927" s="39">
        <v>129.59360000000001</v>
      </c>
      <c r="Y927" s="39">
        <v>42.530999999999999</v>
      </c>
      <c r="Z927" s="39">
        <v>22.013999999999999</v>
      </c>
      <c r="AA927" s="39">
        <v>63.368200000000002</v>
      </c>
      <c r="AB927" s="39">
        <v>103.91330000000001</v>
      </c>
      <c r="AC927" s="39">
        <v>66.453100000000006</v>
      </c>
      <c r="AD927" s="39">
        <v>15.991099999999999</v>
      </c>
      <c r="AE927" s="39">
        <v>39.866399999999999</v>
      </c>
      <c r="AF927" s="39">
        <v>62.561100000000003</v>
      </c>
      <c r="AG927" s="39">
        <v>21.530100000000001</v>
      </c>
      <c r="AH927" s="39">
        <v>158.74289999999999</v>
      </c>
      <c r="AI927" s="39">
        <v>14.247999999999999</v>
      </c>
      <c r="AJ927" s="39">
        <v>6.3155999999999999</v>
      </c>
      <c r="AK927" s="39">
        <v>6.1967999999999996</v>
      </c>
      <c r="AL927" s="39">
        <v>15.4472</v>
      </c>
      <c r="AM927" s="39">
        <v>321.23</v>
      </c>
      <c r="AN927" s="39">
        <v>587.4203</v>
      </c>
      <c r="AO927" s="39">
        <v>215.28829999999999</v>
      </c>
      <c r="AP927" s="39">
        <v>133.17189999999999</v>
      </c>
      <c r="AQ927" s="39">
        <v>236.25630000000001</v>
      </c>
      <c r="AR927" s="39">
        <v>31.045400000000001</v>
      </c>
      <c r="AS927" s="39">
        <v>80.984200000000001</v>
      </c>
      <c r="AT927" s="39">
        <v>18.913699999999999</v>
      </c>
      <c r="AU927" s="39">
        <v>64.239999999999995</v>
      </c>
      <c r="AV927" s="39">
        <v>44.215699999999998</v>
      </c>
      <c r="AW927" s="39">
        <v>44.314799999999998</v>
      </c>
      <c r="AX927" s="39">
        <v>10.5175</v>
      </c>
      <c r="AY927" s="39">
        <v>79.014399999999995</v>
      </c>
    </row>
    <row r="928" spans="1:51" x14ac:dyDescent="0.25">
      <c r="A928" s="43">
        <v>43761</v>
      </c>
      <c r="B928" s="39">
        <v>3974.4711000000002</v>
      </c>
      <c r="C928" s="39">
        <v>45.4041</v>
      </c>
      <c r="D928" s="39">
        <v>37.082900000000002</v>
      </c>
      <c r="E928" s="39">
        <v>423.24020000000002</v>
      </c>
      <c r="F928" s="39">
        <v>286.94279999999998</v>
      </c>
      <c r="G928" s="39">
        <v>47.389299999999999</v>
      </c>
      <c r="H928" s="39">
        <v>79.185299999999998</v>
      </c>
      <c r="I928" s="39">
        <v>45.285299999999999</v>
      </c>
      <c r="J928" s="39">
        <v>56.014699999999998</v>
      </c>
      <c r="K928" s="39">
        <v>28.848800000000001</v>
      </c>
      <c r="L928" s="39">
        <v>551.65189999999996</v>
      </c>
      <c r="M928" s="39">
        <v>26.582599999999999</v>
      </c>
      <c r="N928" s="39">
        <v>46.947400000000002</v>
      </c>
      <c r="O928" s="39">
        <v>90.954499999999996</v>
      </c>
      <c r="P928" s="39">
        <v>40.748600000000003</v>
      </c>
      <c r="Q928" s="39">
        <v>15.5627</v>
      </c>
      <c r="R928" s="39">
        <v>93.705200000000005</v>
      </c>
      <c r="S928" s="39">
        <v>36.603400000000001</v>
      </c>
      <c r="T928" s="39">
        <v>25.8264</v>
      </c>
      <c r="U928" s="39">
        <v>17.6005</v>
      </c>
      <c r="V928" s="39">
        <v>43.020899999999997</v>
      </c>
      <c r="W928" s="39">
        <v>60.704300000000003</v>
      </c>
      <c r="X928" s="39">
        <v>130.13810000000001</v>
      </c>
      <c r="Y928" s="39">
        <v>42.110999999999997</v>
      </c>
      <c r="Z928" s="39">
        <v>21.935700000000001</v>
      </c>
      <c r="AA928" s="39">
        <v>63.52</v>
      </c>
      <c r="AB928" s="39">
        <v>103.91330000000001</v>
      </c>
      <c r="AC928" s="39">
        <v>67.294300000000007</v>
      </c>
      <c r="AD928" s="39">
        <v>16.0901</v>
      </c>
      <c r="AE928" s="39">
        <v>39.893900000000002</v>
      </c>
      <c r="AF928" s="39">
        <v>62.048999999999999</v>
      </c>
      <c r="AG928" s="39">
        <v>21.212700000000002</v>
      </c>
      <c r="AH928" s="39">
        <v>158.22749999999999</v>
      </c>
      <c r="AI928" s="39">
        <v>14.1256</v>
      </c>
      <c r="AJ928" s="39">
        <v>6.3479999999999999</v>
      </c>
      <c r="AK928" s="39">
        <v>6.3867000000000003</v>
      </c>
      <c r="AL928" s="39">
        <v>15.4162</v>
      </c>
      <c r="AM928" s="39">
        <v>313.65480000000002</v>
      </c>
      <c r="AN928" s="39">
        <v>581.22829999999999</v>
      </c>
      <c r="AO928" s="39">
        <v>214.7329</v>
      </c>
      <c r="AP928" s="39">
        <v>131.49189999999999</v>
      </c>
      <c r="AQ928" s="39">
        <v>239.9135</v>
      </c>
      <c r="AR928" s="39">
        <v>31.1891</v>
      </c>
      <c r="AS928" s="39">
        <v>80.799800000000005</v>
      </c>
      <c r="AT928" s="39">
        <v>18.6816</v>
      </c>
      <c r="AU928" s="39">
        <v>63.148400000000002</v>
      </c>
      <c r="AV928" s="39">
        <v>44.215699999999998</v>
      </c>
      <c r="AW928" s="39">
        <v>44.143700000000003</v>
      </c>
      <c r="AX928" s="39">
        <v>10.4733</v>
      </c>
      <c r="AY928" s="39">
        <v>77.864199999999997</v>
      </c>
    </row>
    <row r="929" spans="1:51" x14ac:dyDescent="0.25">
      <c r="A929" s="43">
        <v>43762</v>
      </c>
      <c r="B929" s="39">
        <v>3956.6617000000001</v>
      </c>
      <c r="C929" s="39">
        <v>45.4041</v>
      </c>
      <c r="D929" s="39">
        <v>37.223599999999998</v>
      </c>
      <c r="E929" s="39">
        <v>416.1388</v>
      </c>
      <c r="F929" s="39">
        <v>293.01749999999998</v>
      </c>
      <c r="G929" s="39">
        <v>48.102600000000002</v>
      </c>
      <c r="H929" s="39">
        <v>79.281099999999995</v>
      </c>
      <c r="I929" s="39">
        <v>45.023899999999998</v>
      </c>
      <c r="J929" s="39">
        <v>53.339399999999998</v>
      </c>
      <c r="K929" s="39">
        <v>28.919599999999999</v>
      </c>
      <c r="L929" s="39">
        <v>544.99300000000005</v>
      </c>
      <c r="M929" s="39">
        <v>26.882899999999999</v>
      </c>
      <c r="N929" s="39">
        <v>47.002299999999998</v>
      </c>
      <c r="O929" s="39">
        <v>90.954499999999996</v>
      </c>
      <c r="P929" s="39">
        <v>39.286700000000003</v>
      </c>
      <c r="Q929" s="39">
        <v>15.4244</v>
      </c>
      <c r="R929" s="39">
        <v>95.091099999999997</v>
      </c>
      <c r="S929" s="39">
        <v>36.290500000000002</v>
      </c>
      <c r="T929" s="39">
        <v>25.591100000000001</v>
      </c>
      <c r="U929" s="39">
        <v>17.511600000000001</v>
      </c>
      <c r="V929" s="39">
        <v>42.934199999999997</v>
      </c>
      <c r="W929" s="39">
        <v>61.953699999999998</v>
      </c>
      <c r="X929" s="39">
        <v>129.51580000000001</v>
      </c>
      <c r="Y929" s="39">
        <v>41.691099999999999</v>
      </c>
      <c r="Z929" s="39">
        <v>21.935700000000001</v>
      </c>
      <c r="AA929" s="39">
        <v>62.153399999999998</v>
      </c>
      <c r="AB929" s="39">
        <v>102.6919</v>
      </c>
      <c r="AC929" s="39">
        <v>66.320300000000003</v>
      </c>
      <c r="AD929" s="39">
        <v>16.010899999999999</v>
      </c>
      <c r="AE929" s="39">
        <v>39.563800000000001</v>
      </c>
      <c r="AF929" s="39">
        <v>62.048999999999999</v>
      </c>
      <c r="AG929" s="39">
        <v>21.554500000000001</v>
      </c>
      <c r="AH929" s="39">
        <v>159.51599999999999</v>
      </c>
      <c r="AI929" s="39">
        <v>14.2235</v>
      </c>
      <c r="AJ929" s="39">
        <v>6.3642000000000003</v>
      </c>
      <c r="AK929" s="39">
        <v>6.3175999999999997</v>
      </c>
      <c r="AL929" s="39">
        <v>15.478199999999999</v>
      </c>
      <c r="AM929" s="39">
        <v>314.88319999999999</v>
      </c>
      <c r="AN929" s="39">
        <v>568.43129999999996</v>
      </c>
      <c r="AO929" s="39">
        <v>214.6404</v>
      </c>
      <c r="AP929" s="39">
        <v>131.33920000000001</v>
      </c>
      <c r="AQ929" s="39">
        <v>239.18209999999999</v>
      </c>
      <c r="AR929" s="39">
        <v>31.131599999999999</v>
      </c>
      <c r="AS929" s="39">
        <v>80.615300000000005</v>
      </c>
      <c r="AT929" s="39">
        <v>18.797699999999999</v>
      </c>
      <c r="AU929" s="39">
        <v>63.484299999999998</v>
      </c>
      <c r="AV929" s="39">
        <v>44.604700000000001</v>
      </c>
      <c r="AW929" s="39">
        <v>44.314799999999998</v>
      </c>
      <c r="AX929" s="39">
        <v>10.4512</v>
      </c>
      <c r="AY929" s="39">
        <v>78.129599999999996</v>
      </c>
    </row>
    <row r="930" spans="1:51" x14ac:dyDescent="0.25">
      <c r="A930" s="43">
        <v>43763</v>
      </c>
      <c r="B930" s="39">
        <v>4002.6694000000002</v>
      </c>
      <c r="C930" s="39">
        <v>45.843800000000002</v>
      </c>
      <c r="D930" s="39">
        <v>37.223599999999998</v>
      </c>
      <c r="E930" s="39">
        <v>426.79079999999999</v>
      </c>
      <c r="F930" s="39">
        <v>293.73219999999998</v>
      </c>
      <c r="G930" s="39">
        <v>47.947499999999998</v>
      </c>
      <c r="H930" s="39">
        <v>79.185299999999998</v>
      </c>
      <c r="I930" s="39">
        <v>46.657499999999999</v>
      </c>
      <c r="J930" s="39">
        <v>53.506599999999999</v>
      </c>
      <c r="K930" s="39">
        <v>29.132000000000001</v>
      </c>
      <c r="L930" s="39">
        <v>545.40920000000006</v>
      </c>
      <c r="M930" s="39">
        <v>26.957999999999998</v>
      </c>
      <c r="N930" s="39">
        <v>46.947400000000002</v>
      </c>
      <c r="O930" s="39">
        <v>91.104600000000005</v>
      </c>
      <c r="P930" s="39">
        <v>39.140599999999999</v>
      </c>
      <c r="Q930" s="39">
        <v>15.4047</v>
      </c>
      <c r="R930" s="39">
        <v>95.517499999999998</v>
      </c>
      <c r="S930" s="39">
        <v>36.707700000000003</v>
      </c>
      <c r="T930" s="39">
        <v>25.565000000000001</v>
      </c>
      <c r="U930" s="39">
        <v>17.8005</v>
      </c>
      <c r="V930" s="39">
        <v>47.271000000000001</v>
      </c>
      <c r="W930" s="39">
        <v>59.9694</v>
      </c>
      <c r="X930" s="39">
        <v>131.3049</v>
      </c>
      <c r="Y930" s="39">
        <v>40.202100000000002</v>
      </c>
      <c r="Z930" s="39">
        <v>22.092400000000001</v>
      </c>
      <c r="AA930" s="39">
        <v>63.874299999999998</v>
      </c>
      <c r="AB930" s="39">
        <v>103.47709999999999</v>
      </c>
      <c r="AC930" s="39">
        <v>66.585999999999999</v>
      </c>
      <c r="AD930" s="39">
        <v>16.1098</v>
      </c>
      <c r="AE930" s="39">
        <v>39.481200000000001</v>
      </c>
      <c r="AF930" s="39">
        <v>62.305100000000003</v>
      </c>
      <c r="AG930" s="39">
        <v>22.2135</v>
      </c>
      <c r="AH930" s="39">
        <v>159.51599999999999</v>
      </c>
      <c r="AI930" s="39">
        <v>14.247999999999999</v>
      </c>
      <c r="AJ930" s="39">
        <v>6.3642000000000003</v>
      </c>
      <c r="AK930" s="39">
        <v>6.3003999999999998</v>
      </c>
      <c r="AL930" s="39">
        <v>15.5092</v>
      </c>
      <c r="AM930" s="39">
        <v>317.95420000000001</v>
      </c>
      <c r="AN930" s="39">
        <v>573.79780000000005</v>
      </c>
      <c r="AO930" s="39">
        <v>213.52969999999999</v>
      </c>
      <c r="AP930" s="39">
        <v>132.56100000000001</v>
      </c>
      <c r="AQ930" s="39">
        <v>239.5478</v>
      </c>
      <c r="AR930" s="39">
        <v>31.4191</v>
      </c>
      <c r="AS930" s="39">
        <v>80.799800000000005</v>
      </c>
      <c r="AT930" s="39">
        <v>18.913699999999999</v>
      </c>
      <c r="AU930" s="39">
        <v>63.988100000000003</v>
      </c>
      <c r="AV930" s="39">
        <v>44.863999999999997</v>
      </c>
      <c r="AW930" s="39">
        <v>44.571399999999997</v>
      </c>
      <c r="AX930" s="39">
        <v>10.8268</v>
      </c>
      <c r="AY930" s="39">
        <v>79.014399999999995</v>
      </c>
    </row>
    <row r="931" spans="1:51" x14ac:dyDescent="0.25">
      <c r="A931" s="43">
        <v>43766</v>
      </c>
      <c r="B931" s="39">
        <v>3989.3123000000001</v>
      </c>
      <c r="C931" s="39">
        <v>46.063699999999997</v>
      </c>
      <c r="D931" s="39">
        <v>37.223599999999998</v>
      </c>
      <c r="E931" s="39">
        <v>427.50099999999998</v>
      </c>
      <c r="F931" s="39">
        <v>289.44409999999999</v>
      </c>
      <c r="G931" s="39">
        <v>48.226700000000001</v>
      </c>
      <c r="H931" s="39">
        <v>79.233199999999997</v>
      </c>
      <c r="I931" s="39">
        <v>45.938699999999997</v>
      </c>
      <c r="J931" s="39">
        <v>54.008200000000002</v>
      </c>
      <c r="K931" s="39">
        <v>29.450600000000001</v>
      </c>
      <c r="L931" s="39">
        <v>545.2011</v>
      </c>
      <c r="M931" s="39">
        <v>27.033100000000001</v>
      </c>
      <c r="N931" s="39">
        <v>47.716999999999999</v>
      </c>
      <c r="O931" s="39">
        <v>91.104600000000005</v>
      </c>
      <c r="P931" s="39">
        <v>39.2502</v>
      </c>
      <c r="Q931" s="39">
        <v>15.4047</v>
      </c>
      <c r="R931" s="39">
        <v>94.664699999999996</v>
      </c>
      <c r="S931" s="39">
        <v>36.916200000000003</v>
      </c>
      <c r="T931" s="39">
        <v>25.565000000000001</v>
      </c>
      <c r="U931" s="39">
        <v>18.311599999999999</v>
      </c>
      <c r="V931" s="39">
        <v>52.041400000000003</v>
      </c>
      <c r="W931" s="39">
        <v>60.189900000000002</v>
      </c>
      <c r="X931" s="39">
        <v>131.61600000000001</v>
      </c>
      <c r="Y931" s="39">
        <v>40.163899999999998</v>
      </c>
      <c r="Z931" s="39">
        <v>22.248999999999999</v>
      </c>
      <c r="AA931" s="39">
        <v>63.216299999999997</v>
      </c>
      <c r="AB931" s="39">
        <v>104.00060000000001</v>
      </c>
      <c r="AC931" s="39">
        <v>67.117199999999997</v>
      </c>
      <c r="AD931" s="39">
        <v>16.347300000000001</v>
      </c>
      <c r="AE931" s="39">
        <v>39.7288</v>
      </c>
      <c r="AF931" s="39">
        <v>63.0732</v>
      </c>
      <c r="AG931" s="39">
        <v>22.530899999999999</v>
      </c>
      <c r="AH931" s="39">
        <v>159.25829999999999</v>
      </c>
      <c r="AI931" s="39">
        <v>14.492800000000001</v>
      </c>
      <c r="AJ931" s="39">
        <v>6.3642000000000003</v>
      </c>
      <c r="AK931" s="39">
        <v>6.3349000000000002</v>
      </c>
      <c r="AL931" s="39">
        <v>15.5402</v>
      </c>
      <c r="AM931" s="39">
        <v>305.05590000000001</v>
      </c>
      <c r="AN931" s="39">
        <v>574.62339999999995</v>
      </c>
      <c r="AO931" s="39">
        <v>219.17570000000001</v>
      </c>
      <c r="AP931" s="39">
        <v>134.0882</v>
      </c>
      <c r="AQ931" s="39">
        <v>238.45060000000001</v>
      </c>
      <c r="AR931" s="39">
        <v>30.959199999999999</v>
      </c>
      <c r="AS931" s="39">
        <v>83.566900000000004</v>
      </c>
      <c r="AT931" s="39">
        <v>18.739699999999999</v>
      </c>
      <c r="AU931" s="39">
        <v>63.064399999999999</v>
      </c>
      <c r="AV931" s="39">
        <v>45.253</v>
      </c>
      <c r="AW931" s="39">
        <v>44.7425</v>
      </c>
      <c r="AX931" s="39">
        <v>10.4291</v>
      </c>
      <c r="AY931" s="39">
        <v>77.864199999999997</v>
      </c>
    </row>
    <row r="932" spans="1:51" x14ac:dyDescent="0.25">
      <c r="A932" s="43">
        <v>43767</v>
      </c>
      <c r="B932" s="39">
        <v>3958.1457999999998</v>
      </c>
      <c r="C932" s="39">
        <v>45.514000000000003</v>
      </c>
      <c r="D932" s="39">
        <v>37.223599999999998</v>
      </c>
      <c r="E932" s="39">
        <v>421.81990000000002</v>
      </c>
      <c r="F932" s="39">
        <v>285.51339999999999</v>
      </c>
      <c r="G932" s="39">
        <v>47.141199999999998</v>
      </c>
      <c r="H932" s="39">
        <v>78.658299999999997</v>
      </c>
      <c r="I932" s="39">
        <v>45.089199999999998</v>
      </c>
      <c r="J932" s="39">
        <v>53.2836</v>
      </c>
      <c r="K932" s="39">
        <v>29.061199999999999</v>
      </c>
      <c r="L932" s="39">
        <v>599.72119999999995</v>
      </c>
      <c r="M932" s="39">
        <v>26.882899999999999</v>
      </c>
      <c r="N932" s="39">
        <v>46.672499999999999</v>
      </c>
      <c r="O932" s="39">
        <v>90.954499999999996</v>
      </c>
      <c r="P932" s="39">
        <v>38.0807</v>
      </c>
      <c r="Q932" s="39">
        <v>15.286199999999999</v>
      </c>
      <c r="R932" s="39">
        <v>93.705200000000005</v>
      </c>
      <c r="S932" s="39">
        <v>36.603400000000001</v>
      </c>
      <c r="T932" s="39">
        <v>24.989899999999999</v>
      </c>
      <c r="U932" s="39">
        <v>18.0672</v>
      </c>
      <c r="V932" s="39">
        <v>54.556800000000003</v>
      </c>
      <c r="W932" s="39">
        <v>59.601900000000001</v>
      </c>
      <c r="X932" s="39">
        <v>118.47</v>
      </c>
      <c r="Y932" s="39">
        <v>39.056699999999999</v>
      </c>
      <c r="Z932" s="39">
        <v>21.857299999999999</v>
      </c>
      <c r="AA932" s="39">
        <v>64.127399999999994</v>
      </c>
      <c r="AB932" s="39">
        <v>105.39660000000001</v>
      </c>
      <c r="AC932" s="39">
        <v>68.135499999999993</v>
      </c>
      <c r="AD932" s="39">
        <v>16.2286</v>
      </c>
      <c r="AE932" s="39">
        <v>39.013500000000001</v>
      </c>
      <c r="AF932" s="39">
        <v>61.622300000000003</v>
      </c>
      <c r="AG932" s="39">
        <v>22.579699999999999</v>
      </c>
      <c r="AH932" s="39">
        <v>158.74289999999999</v>
      </c>
      <c r="AI932" s="39">
        <v>14.4193</v>
      </c>
      <c r="AJ932" s="39">
        <v>6.3318000000000003</v>
      </c>
      <c r="AK932" s="39">
        <v>6.2485999999999997</v>
      </c>
      <c r="AL932" s="39">
        <v>15.478199999999999</v>
      </c>
      <c r="AM932" s="39">
        <v>300.75639999999999</v>
      </c>
      <c r="AN932" s="39">
        <v>590.72280000000001</v>
      </c>
      <c r="AO932" s="39">
        <v>217.69479999999999</v>
      </c>
      <c r="AP932" s="39">
        <v>133.47730000000001</v>
      </c>
      <c r="AQ932" s="39">
        <v>237.3535</v>
      </c>
      <c r="AR932" s="39">
        <v>30.441700000000001</v>
      </c>
      <c r="AS932" s="39">
        <v>79.877399999999994</v>
      </c>
      <c r="AT932" s="39">
        <v>18.5076</v>
      </c>
      <c r="AU932" s="39">
        <v>62.476599999999998</v>
      </c>
      <c r="AV932" s="39">
        <v>44.604700000000001</v>
      </c>
      <c r="AW932" s="39">
        <v>44.143700000000003</v>
      </c>
      <c r="AX932" s="39">
        <v>10.3407</v>
      </c>
      <c r="AY932" s="39">
        <v>77.244799999999998</v>
      </c>
    </row>
    <row r="933" spans="1:51" x14ac:dyDescent="0.25">
      <c r="A933" s="43">
        <v>43768</v>
      </c>
      <c r="B933" s="39">
        <v>3955.1776</v>
      </c>
      <c r="C933" s="39">
        <v>45.514000000000003</v>
      </c>
      <c r="D933" s="39">
        <v>37.223599999999998</v>
      </c>
      <c r="E933" s="39">
        <v>414.71859999999998</v>
      </c>
      <c r="F933" s="39">
        <v>284.44139999999999</v>
      </c>
      <c r="G933" s="39">
        <v>46.924100000000003</v>
      </c>
      <c r="H933" s="39">
        <v>80.526600000000002</v>
      </c>
      <c r="I933" s="39">
        <v>44.631799999999998</v>
      </c>
      <c r="J933" s="39">
        <v>53.506599999999999</v>
      </c>
      <c r="K933" s="39">
        <v>28.7072</v>
      </c>
      <c r="L933" s="39">
        <v>623.85979999999995</v>
      </c>
      <c r="M933" s="39">
        <v>26.732700000000001</v>
      </c>
      <c r="N933" s="39">
        <v>45.353099999999998</v>
      </c>
      <c r="O933" s="39">
        <v>89.753799999999998</v>
      </c>
      <c r="P933" s="39">
        <v>37.276699999999998</v>
      </c>
      <c r="Q933" s="39">
        <v>15.2072</v>
      </c>
      <c r="R933" s="39">
        <v>93.598600000000005</v>
      </c>
      <c r="S933" s="39">
        <v>36.290500000000002</v>
      </c>
      <c r="T933" s="39">
        <v>25.015999999999998</v>
      </c>
      <c r="U933" s="39">
        <v>17.711600000000001</v>
      </c>
      <c r="V933" s="39">
        <v>50.306699999999999</v>
      </c>
      <c r="W933" s="39">
        <v>57.323700000000002</v>
      </c>
      <c r="X933" s="39">
        <v>106.6463</v>
      </c>
      <c r="Y933" s="39">
        <v>39.400300000000001</v>
      </c>
      <c r="Z933" s="39">
        <v>21.700600000000001</v>
      </c>
      <c r="AA933" s="39">
        <v>57.699399999999997</v>
      </c>
      <c r="AB933" s="39">
        <v>103.91330000000001</v>
      </c>
      <c r="AC933" s="39">
        <v>67.736999999999995</v>
      </c>
      <c r="AD933" s="39">
        <v>16.0307</v>
      </c>
      <c r="AE933" s="39">
        <v>38.133099999999999</v>
      </c>
      <c r="AF933" s="39">
        <v>61.280900000000003</v>
      </c>
      <c r="AG933" s="39">
        <v>21.359200000000001</v>
      </c>
      <c r="AH933" s="39">
        <v>158.74289999999999</v>
      </c>
      <c r="AI933" s="39">
        <v>14.321400000000001</v>
      </c>
      <c r="AJ933" s="39">
        <v>6.2994000000000003</v>
      </c>
      <c r="AK933" s="39">
        <v>6.1623000000000001</v>
      </c>
      <c r="AL933" s="39">
        <v>15.385199999999999</v>
      </c>
      <c r="AM933" s="39">
        <v>298.70909999999998</v>
      </c>
      <c r="AN933" s="39">
        <v>583.70510000000002</v>
      </c>
      <c r="AO933" s="39">
        <v>215.6585</v>
      </c>
      <c r="AP933" s="39">
        <v>135.00450000000001</v>
      </c>
      <c r="AQ933" s="39">
        <v>236.62200000000001</v>
      </c>
      <c r="AR933" s="39">
        <v>30.2118</v>
      </c>
      <c r="AS933" s="39">
        <v>76.187899999999999</v>
      </c>
      <c r="AT933" s="39">
        <v>17.811399999999999</v>
      </c>
      <c r="AU933" s="39">
        <v>61.048999999999999</v>
      </c>
      <c r="AV933" s="39">
        <v>44.085999999999999</v>
      </c>
      <c r="AW933" s="39">
        <v>44.485900000000001</v>
      </c>
      <c r="AX933" s="39">
        <v>10.3186</v>
      </c>
      <c r="AY933" s="39">
        <v>75.829099999999997</v>
      </c>
    </row>
    <row r="934" spans="1:51" x14ac:dyDescent="0.25">
      <c r="A934" s="43">
        <v>43769</v>
      </c>
      <c r="B934" s="39">
        <v>3937.3681999999999</v>
      </c>
      <c r="C934" s="39">
        <v>43.974899999999998</v>
      </c>
      <c r="D934" s="39">
        <v>37.223599999999998</v>
      </c>
      <c r="E934" s="39">
        <v>415.42869999999999</v>
      </c>
      <c r="F934" s="39">
        <v>280.86799999999999</v>
      </c>
      <c r="G934" s="39">
        <v>46.9861</v>
      </c>
      <c r="H934" s="39">
        <v>80.382900000000006</v>
      </c>
      <c r="I934" s="39">
        <v>45.285299999999999</v>
      </c>
      <c r="J934" s="39">
        <v>52.3919</v>
      </c>
      <c r="K934" s="39">
        <v>28.459399999999999</v>
      </c>
      <c r="L934" s="39">
        <v>621.15459999999996</v>
      </c>
      <c r="M934" s="39">
        <v>26.582599999999999</v>
      </c>
      <c r="N934" s="39">
        <v>44.748399999999997</v>
      </c>
      <c r="O934" s="39">
        <v>87.502499999999998</v>
      </c>
      <c r="P934" s="39">
        <v>37.057499999999997</v>
      </c>
      <c r="Q934" s="39">
        <v>14.9899</v>
      </c>
      <c r="R934" s="39">
        <v>92.745800000000003</v>
      </c>
      <c r="S934" s="39">
        <v>36.603400000000001</v>
      </c>
      <c r="T934" s="39">
        <v>25.042200000000001</v>
      </c>
      <c r="U934" s="39">
        <v>16.933800000000002</v>
      </c>
      <c r="V934" s="39">
        <v>52.561799999999998</v>
      </c>
      <c r="W934" s="39">
        <v>56.809199999999997</v>
      </c>
      <c r="X934" s="39">
        <v>104.07940000000001</v>
      </c>
      <c r="Y934" s="39">
        <v>38.674900000000001</v>
      </c>
      <c r="Z934" s="39">
        <v>21.3873</v>
      </c>
      <c r="AA934" s="39">
        <v>56.332900000000002</v>
      </c>
      <c r="AB934" s="39">
        <v>106.3563</v>
      </c>
      <c r="AC934" s="39">
        <v>66.630200000000002</v>
      </c>
      <c r="AD934" s="39">
        <v>15.991099999999999</v>
      </c>
      <c r="AE934" s="39">
        <v>39.481200000000001</v>
      </c>
      <c r="AF934" s="39">
        <v>59.403199999999998</v>
      </c>
      <c r="AG934" s="39">
        <v>21.090699999999998</v>
      </c>
      <c r="AH934" s="39">
        <v>158.48519999999999</v>
      </c>
      <c r="AI934" s="39">
        <v>14.199</v>
      </c>
      <c r="AJ934" s="39">
        <v>6.2831999999999999</v>
      </c>
      <c r="AK934" s="39">
        <v>6.0759999999999996</v>
      </c>
      <c r="AL934" s="39">
        <v>15.199</v>
      </c>
      <c r="AM934" s="39">
        <v>295.02379999999999</v>
      </c>
      <c r="AN934" s="39">
        <v>590.30989999999997</v>
      </c>
      <c r="AO934" s="39">
        <v>217.50970000000001</v>
      </c>
      <c r="AP934" s="39">
        <v>129.6593</v>
      </c>
      <c r="AQ934" s="39">
        <v>237.3535</v>
      </c>
      <c r="AR934" s="39">
        <v>29.866800000000001</v>
      </c>
      <c r="AS934" s="39">
        <v>76.741299999999995</v>
      </c>
      <c r="AT934" s="39">
        <v>17.6953</v>
      </c>
      <c r="AU934" s="39">
        <v>61.133000000000003</v>
      </c>
      <c r="AV934" s="39">
        <v>43.956400000000002</v>
      </c>
      <c r="AW934" s="39">
        <v>44.314799999999998</v>
      </c>
      <c r="AX934" s="39">
        <v>10.5837</v>
      </c>
      <c r="AY934" s="39">
        <v>72.820700000000002</v>
      </c>
    </row>
    <row r="935" spans="1:51" x14ac:dyDescent="0.25">
      <c r="A935" s="43">
        <v>43770</v>
      </c>
      <c r="B935" s="39">
        <v>3981.8917000000001</v>
      </c>
      <c r="C935" s="39">
        <v>44.5246</v>
      </c>
      <c r="D935" s="39">
        <v>37.223599999999998</v>
      </c>
      <c r="E935" s="39">
        <v>421.10980000000001</v>
      </c>
      <c r="F935" s="39">
        <v>286.94279999999998</v>
      </c>
      <c r="G935" s="39">
        <v>47.916499999999999</v>
      </c>
      <c r="H935" s="39">
        <v>83.400800000000004</v>
      </c>
      <c r="I935" s="39">
        <v>45.612000000000002</v>
      </c>
      <c r="J935" s="39">
        <v>53.506599999999999</v>
      </c>
      <c r="K935" s="39">
        <v>28.671800000000001</v>
      </c>
      <c r="L935" s="39">
        <v>631.97540000000004</v>
      </c>
      <c r="M935" s="39">
        <v>27.033100000000001</v>
      </c>
      <c r="N935" s="39">
        <v>45.298200000000001</v>
      </c>
      <c r="O935" s="39">
        <v>88.403000000000006</v>
      </c>
      <c r="P935" s="39">
        <v>37.715299999999999</v>
      </c>
      <c r="Q935" s="39">
        <v>15.068899999999999</v>
      </c>
      <c r="R935" s="39">
        <v>94.238200000000006</v>
      </c>
      <c r="S935" s="39">
        <v>36.603400000000001</v>
      </c>
      <c r="T935" s="39">
        <v>25.382000000000001</v>
      </c>
      <c r="U935" s="39">
        <v>17.089400000000001</v>
      </c>
      <c r="V935" s="39">
        <v>54.0364</v>
      </c>
      <c r="W935" s="39">
        <v>57.985100000000003</v>
      </c>
      <c r="X935" s="39">
        <v>104.31270000000001</v>
      </c>
      <c r="Y935" s="39">
        <v>38.9422</v>
      </c>
      <c r="Z935" s="39">
        <v>21.465599999999998</v>
      </c>
      <c r="AA935" s="39">
        <v>55.067500000000003</v>
      </c>
      <c r="AB935" s="39">
        <v>108.363</v>
      </c>
      <c r="AC935" s="39">
        <v>65.390600000000006</v>
      </c>
      <c r="AD935" s="39">
        <v>16.0703</v>
      </c>
      <c r="AE935" s="39">
        <v>39.0685</v>
      </c>
      <c r="AF935" s="39">
        <v>59.915300000000002</v>
      </c>
      <c r="AG935" s="39">
        <v>21.115100000000002</v>
      </c>
      <c r="AH935" s="39">
        <v>159.25829999999999</v>
      </c>
      <c r="AI935" s="39">
        <v>14.199</v>
      </c>
      <c r="AJ935" s="39">
        <v>6.2994000000000003</v>
      </c>
      <c r="AK935" s="39">
        <v>6.1105</v>
      </c>
      <c r="AL935" s="39">
        <v>15.167999999999999</v>
      </c>
      <c r="AM935" s="39">
        <v>303.41800000000001</v>
      </c>
      <c r="AN935" s="39">
        <v>600.63009999999997</v>
      </c>
      <c r="AO935" s="39">
        <v>220.7492</v>
      </c>
      <c r="AP935" s="39">
        <v>127.52119999999999</v>
      </c>
      <c r="AQ935" s="39">
        <v>240.2792</v>
      </c>
      <c r="AR935" s="39">
        <v>30.0106</v>
      </c>
      <c r="AS935" s="39">
        <v>77.479200000000006</v>
      </c>
      <c r="AT935" s="39">
        <v>17.985399999999998</v>
      </c>
      <c r="AU935" s="39">
        <v>62.308599999999998</v>
      </c>
      <c r="AV935" s="39">
        <v>44.345399999999998</v>
      </c>
      <c r="AW935" s="39">
        <v>44.485900000000001</v>
      </c>
      <c r="AX935" s="39">
        <v>10.5617</v>
      </c>
      <c r="AY935" s="39">
        <v>72.024299999999997</v>
      </c>
    </row>
    <row r="936" spans="1:51" x14ac:dyDescent="0.25">
      <c r="A936" s="43">
        <v>43773</v>
      </c>
      <c r="B936" s="39">
        <v>3986.3440999999998</v>
      </c>
      <c r="C936" s="39">
        <v>44.5246</v>
      </c>
      <c r="D936" s="39">
        <v>37.856900000000003</v>
      </c>
      <c r="E936" s="39">
        <v>421.10980000000001</v>
      </c>
      <c r="F936" s="39">
        <v>288.7294</v>
      </c>
      <c r="G936" s="39">
        <v>45.621499999999997</v>
      </c>
      <c r="H936" s="39">
        <v>86.802000000000007</v>
      </c>
      <c r="I936" s="39">
        <v>44.566400000000002</v>
      </c>
      <c r="J936" s="39">
        <v>54.9</v>
      </c>
      <c r="K936" s="39">
        <v>28.600999999999999</v>
      </c>
      <c r="L936" s="39">
        <v>626.14890000000003</v>
      </c>
      <c r="M936" s="39">
        <v>26.957999999999998</v>
      </c>
      <c r="N936" s="39">
        <v>44.583500000000001</v>
      </c>
      <c r="O936" s="39">
        <v>88.102800000000002</v>
      </c>
      <c r="P936" s="39">
        <v>37.678699999999999</v>
      </c>
      <c r="Q936" s="39">
        <v>15.1677</v>
      </c>
      <c r="R936" s="39">
        <v>94.131600000000006</v>
      </c>
      <c r="S936" s="39">
        <v>36.603400000000001</v>
      </c>
      <c r="T936" s="39">
        <v>25.695699999999999</v>
      </c>
      <c r="U936" s="39">
        <v>16.8005</v>
      </c>
      <c r="V936" s="39">
        <v>56.204700000000003</v>
      </c>
      <c r="W936" s="39">
        <v>57.544199999999996</v>
      </c>
      <c r="X936" s="39">
        <v>102.8348</v>
      </c>
      <c r="Y936" s="39">
        <v>38.331299999999999</v>
      </c>
      <c r="Z936" s="39">
        <v>21.3873</v>
      </c>
      <c r="AA936" s="39">
        <v>53.2455</v>
      </c>
      <c r="AB936" s="39">
        <v>109.2355</v>
      </c>
      <c r="AC936" s="39">
        <v>65.744799999999998</v>
      </c>
      <c r="AD936" s="39">
        <v>15.951499999999999</v>
      </c>
      <c r="AE936" s="39">
        <v>39.206099999999999</v>
      </c>
      <c r="AF936" s="39">
        <v>60.085999999999999</v>
      </c>
      <c r="AG936" s="39">
        <v>21.237100000000002</v>
      </c>
      <c r="AH936" s="39">
        <v>159.51599999999999</v>
      </c>
      <c r="AI936" s="39">
        <v>14.0032</v>
      </c>
      <c r="AJ936" s="39">
        <v>6.2994000000000003</v>
      </c>
      <c r="AK936" s="39">
        <v>6.1277999999999997</v>
      </c>
      <c r="AL936" s="39">
        <v>15.199</v>
      </c>
      <c r="AM936" s="39">
        <v>302.80380000000002</v>
      </c>
      <c r="AN936" s="39">
        <v>614.25260000000003</v>
      </c>
      <c r="AO936" s="39">
        <v>220.8417</v>
      </c>
      <c r="AP936" s="39">
        <v>125.68859999999999</v>
      </c>
      <c r="AQ936" s="39">
        <v>240.2792</v>
      </c>
      <c r="AR936" s="39">
        <v>30.125499999999999</v>
      </c>
      <c r="AS936" s="39">
        <v>79.323999999999998</v>
      </c>
      <c r="AT936" s="39">
        <v>17.869399999999999</v>
      </c>
      <c r="AU936" s="39">
        <v>62.224600000000002</v>
      </c>
      <c r="AV936" s="39">
        <v>44.734400000000001</v>
      </c>
      <c r="AW936" s="39">
        <v>44.229199999999999</v>
      </c>
      <c r="AX936" s="39">
        <v>10.5396</v>
      </c>
      <c r="AY936" s="39">
        <v>70.431700000000006</v>
      </c>
    </row>
    <row r="937" spans="1:51" x14ac:dyDescent="0.25">
      <c r="A937" s="43">
        <v>43774</v>
      </c>
      <c r="B937" s="39">
        <v>3989.3123000000001</v>
      </c>
      <c r="C937" s="39">
        <v>44.4146</v>
      </c>
      <c r="D937" s="39">
        <v>37.856900000000003</v>
      </c>
      <c r="E937" s="39">
        <v>421.10980000000001</v>
      </c>
      <c r="F937" s="39">
        <v>288.7294</v>
      </c>
      <c r="G937" s="39">
        <v>44.784100000000002</v>
      </c>
      <c r="H937" s="39">
        <v>87.185199999999995</v>
      </c>
      <c r="I937" s="39">
        <v>44.762500000000003</v>
      </c>
      <c r="J937" s="39">
        <v>56.293399999999998</v>
      </c>
      <c r="K937" s="39">
        <v>28.954999999999998</v>
      </c>
      <c r="L937" s="39">
        <v>676.29899999999998</v>
      </c>
      <c r="M937" s="39">
        <v>27.183299999999999</v>
      </c>
      <c r="N937" s="39">
        <v>46.947400000000002</v>
      </c>
      <c r="O937" s="39">
        <v>88.703199999999995</v>
      </c>
      <c r="P937" s="39">
        <v>37.605600000000003</v>
      </c>
      <c r="Q937" s="39">
        <v>15.3454</v>
      </c>
      <c r="R937" s="39">
        <v>94.558099999999996</v>
      </c>
      <c r="S937" s="39">
        <v>36.603400000000001</v>
      </c>
      <c r="T937" s="39">
        <v>26.479900000000001</v>
      </c>
      <c r="U937" s="39">
        <v>16.889399999999998</v>
      </c>
      <c r="V937" s="39">
        <v>54.817</v>
      </c>
      <c r="W937" s="39">
        <v>56.8827</v>
      </c>
      <c r="X937" s="39">
        <v>101.9791</v>
      </c>
      <c r="Y937" s="39">
        <v>39.247599999999998</v>
      </c>
      <c r="Z937" s="39">
        <v>21.3873</v>
      </c>
      <c r="AA937" s="39">
        <v>51.828299999999999</v>
      </c>
      <c r="AB937" s="39">
        <v>107.5778</v>
      </c>
      <c r="AC937" s="39">
        <v>66.143199999999993</v>
      </c>
      <c r="AD937" s="39">
        <v>15.911899999999999</v>
      </c>
      <c r="AE937" s="39">
        <v>39.095999999999997</v>
      </c>
      <c r="AF937" s="39">
        <v>60.085999999999999</v>
      </c>
      <c r="AG937" s="39">
        <v>21.139500000000002</v>
      </c>
      <c r="AH937" s="39">
        <v>161.31989999999999</v>
      </c>
      <c r="AI937" s="39">
        <v>13.9542</v>
      </c>
      <c r="AJ937" s="39">
        <v>6.3318000000000003</v>
      </c>
      <c r="AK937" s="39">
        <v>6.1967999999999996</v>
      </c>
      <c r="AL937" s="39">
        <v>15.2921</v>
      </c>
      <c r="AM937" s="39">
        <v>306.48899999999998</v>
      </c>
      <c r="AN937" s="39">
        <v>601.04290000000003</v>
      </c>
      <c r="AO937" s="39">
        <v>220.19380000000001</v>
      </c>
      <c r="AP937" s="39">
        <v>125.8413</v>
      </c>
      <c r="AQ937" s="39">
        <v>242.4736</v>
      </c>
      <c r="AR937" s="39">
        <v>30.499199999999998</v>
      </c>
      <c r="AS937" s="39">
        <v>80.984200000000001</v>
      </c>
      <c r="AT937" s="39">
        <v>17.985399999999998</v>
      </c>
      <c r="AU937" s="39">
        <v>63.400300000000001</v>
      </c>
      <c r="AV937" s="39">
        <v>44.863999999999997</v>
      </c>
      <c r="AW937" s="39">
        <v>44.828099999999999</v>
      </c>
      <c r="AX937" s="39">
        <v>10.5175</v>
      </c>
      <c r="AY937" s="39">
        <v>71.227999999999994</v>
      </c>
    </row>
    <row r="938" spans="1:51" x14ac:dyDescent="0.25">
      <c r="A938" s="43">
        <v>43775</v>
      </c>
      <c r="B938" s="39">
        <v>3955.1776</v>
      </c>
      <c r="C938" s="39">
        <v>43.864899999999999</v>
      </c>
      <c r="D938" s="39">
        <v>36.590299999999999</v>
      </c>
      <c r="E938" s="39">
        <v>429.63139999999999</v>
      </c>
      <c r="F938" s="39">
        <v>285.51339999999999</v>
      </c>
      <c r="G938" s="39">
        <v>44.132800000000003</v>
      </c>
      <c r="H938" s="39">
        <v>85.939700000000002</v>
      </c>
      <c r="I938" s="39">
        <v>44.305100000000003</v>
      </c>
      <c r="J938" s="39">
        <v>55.903199999999998</v>
      </c>
      <c r="K938" s="39">
        <v>28.777999999999999</v>
      </c>
      <c r="L938" s="39">
        <v>664.64589999999998</v>
      </c>
      <c r="M938" s="39">
        <v>26.957999999999998</v>
      </c>
      <c r="N938" s="39">
        <v>45.902900000000002</v>
      </c>
      <c r="O938" s="39">
        <v>89.153400000000005</v>
      </c>
      <c r="P938" s="39">
        <v>36.984400000000001</v>
      </c>
      <c r="Q938" s="39">
        <v>15.4442</v>
      </c>
      <c r="R938" s="39">
        <v>93.065600000000003</v>
      </c>
      <c r="S938" s="39">
        <v>36.290500000000002</v>
      </c>
      <c r="T938" s="39">
        <v>26.479900000000001</v>
      </c>
      <c r="U938" s="39">
        <v>16.622699999999998</v>
      </c>
      <c r="V938" s="39">
        <v>54.209800000000001</v>
      </c>
      <c r="W938" s="39">
        <v>55.4129</v>
      </c>
      <c r="X938" s="39">
        <v>100.19</v>
      </c>
      <c r="Y938" s="39">
        <v>39.362200000000001</v>
      </c>
      <c r="Z938" s="39">
        <v>21.465599999999998</v>
      </c>
      <c r="AA938" s="39">
        <v>51.069099999999999</v>
      </c>
      <c r="AB938" s="39">
        <v>109.14830000000001</v>
      </c>
      <c r="AC938" s="39">
        <v>66.763099999999994</v>
      </c>
      <c r="AD938" s="39">
        <v>15.872299999999999</v>
      </c>
      <c r="AE938" s="39">
        <v>39.206099999999999</v>
      </c>
      <c r="AF938" s="39">
        <v>59.403199999999998</v>
      </c>
      <c r="AG938" s="39">
        <v>21.041799999999999</v>
      </c>
      <c r="AH938" s="39">
        <v>161.31989999999999</v>
      </c>
      <c r="AI938" s="39">
        <v>13.9542</v>
      </c>
      <c r="AJ938" s="39">
        <v>6.3155999999999999</v>
      </c>
      <c r="AK938" s="39">
        <v>6.3349000000000002</v>
      </c>
      <c r="AL938" s="39">
        <v>15.2921</v>
      </c>
      <c r="AM938" s="39">
        <v>300.34699999999998</v>
      </c>
      <c r="AN938" s="39">
        <v>596.91480000000001</v>
      </c>
      <c r="AO938" s="39">
        <v>219.54589999999999</v>
      </c>
      <c r="AP938" s="39">
        <v>125.07769999999999</v>
      </c>
      <c r="AQ938" s="39">
        <v>244.6679</v>
      </c>
      <c r="AR938" s="39">
        <v>30.556699999999999</v>
      </c>
      <c r="AS938" s="39">
        <v>81.353200000000001</v>
      </c>
      <c r="AT938" s="39">
        <v>17.985399999999998</v>
      </c>
      <c r="AU938" s="39">
        <v>62.308599999999998</v>
      </c>
      <c r="AV938" s="39">
        <v>44.345399999999998</v>
      </c>
      <c r="AW938" s="39">
        <v>45.084699999999998</v>
      </c>
      <c r="AX938" s="39">
        <v>10.3849</v>
      </c>
      <c r="AY938" s="39">
        <v>69.635300000000001</v>
      </c>
    </row>
    <row r="939" spans="1:51" x14ac:dyDescent="0.25">
      <c r="A939" s="43">
        <v>43776</v>
      </c>
      <c r="B939" s="39">
        <v>3943.3045999999999</v>
      </c>
      <c r="C939" s="39">
        <v>43.755000000000003</v>
      </c>
      <c r="D939" s="39">
        <v>36.801400000000001</v>
      </c>
      <c r="E939" s="39">
        <v>431.76179999999999</v>
      </c>
      <c r="F939" s="39">
        <v>285.15609999999998</v>
      </c>
      <c r="G939" s="39">
        <v>45.7455</v>
      </c>
      <c r="H939" s="39">
        <v>85.939700000000002</v>
      </c>
      <c r="I939" s="39">
        <v>45.089199999999998</v>
      </c>
      <c r="J939" s="39">
        <v>56.460599999999999</v>
      </c>
      <c r="K939" s="39">
        <v>28.7072</v>
      </c>
      <c r="L939" s="39">
        <v>662.14880000000005</v>
      </c>
      <c r="M939" s="39">
        <v>27.033100000000001</v>
      </c>
      <c r="N939" s="39">
        <v>46.837400000000002</v>
      </c>
      <c r="O939" s="39">
        <v>89.003399999999999</v>
      </c>
      <c r="P939" s="39">
        <v>37.386400000000002</v>
      </c>
      <c r="Q939" s="39">
        <v>15.3652</v>
      </c>
      <c r="R939" s="39">
        <v>93.278800000000004</v>
      </c>
      <c r="S939" s="39">
        <v>36.499099999999999</v>
      </c>
      <c r="T939" s="39">
        <v>27.159500000000001</v>
      </c>
      <c r="U939" s="39">
        <v>16.978300000000001</v>
      </c>
      <c r="V939" s="39">
        <v>53.429200000000002</v>
      </c>
      <c r="W939" s="39">
        <v>55.927300000000002</v>
      </c>
      <c r="X939" s="39">
        <v>104.0016</v>
      </c>
      <c r="Y939" s="39">
        <v>39.514899999999997</v>
      </c>
      <c r="Z939" s="39">
        <v>21.308900000000001</v>
      </c>
      <c r="AA939" s="39">
        <v>51.625799999999998</v>
      </c>
      <c r="AB939" s="39">
        <v>110.1953</v>
      </c>
      <c r="AC939" s="39">
        <v>66.718800000000002</v>
      </c>
      <c r="AD939" s="39">
        <v>16.0703</v>
      </c>
      <c r="AE939" s="39">
        <v>39.288600000000002</v>
      </c>
      <c r="AF939" s="39">
        <v>59.915300000000002</v>
      </c>
      <c r="AG939" s="39">
        <v>20.626899999999999</v>
      </c>
      <c r="AH939" s="39">
        <v>161.31989999999999</v>
      </c>
      <c r="AI939" s="39">
        <v>13.880800000000001</v>
      </c>
      <c r="AJ939" s="39">
        <v>6.2994000000000003</v>
      </c>
      <c r="AK939" s="39">
        <v>6.4385000000000003</v>
      </c>
      <c r="AL939" s="39">
        <v>15.3231</v>
      </c>
      <c r="AM939" s="39">
        <v>301.98480000000001</v>
      </c>
      <c r="AN939" s="39">
        <v>603.51969999999994</v>
      </c>
      <c r="AO939" s="39">
        <v>223.06309999999999</v>
      </c>
      <c r="AP939" s="39">
        <v>125.07769999999999</v>
      </c>
      <c r="AQ939" s="39">
        <v>257.10239999999999</v>
      </c>
      <c r="AR939" s="39">
        <v>30.499199999999998</v>
      </c>
      <c r="AS939" s="39">
        <v>82.46</v>
      </c>
      <c r="AT939" s="39">
        <v>17.869399999999999</v>
      </c>
      <c r="AU939" s="39">
        <v>62.8264</v>
      </c>
      <c r="AV939" s="39">
        <v>44.734400000000001</v>
      </c>
      <c r="AW939" s="39">
        <v>45.170299999999997</v>
      </c>
      <c r="AX939" s="39">
        <v>10.4733</v>
      </c>
      <c r="AY939" s="39">
        <v>70.431700000000006</v>
      </c>
    </row>
    <row r="940" spans="1:51" x14ac:dyDescent="0.25">
      <c r="A940" s="43">
        <v>43777</v>
      </c>
      <c r="B940" s="39">
        <v>3968.5347000000002</v>
      </c>
      <c r="C940" s="39">
        <v>43.5351</v>
      </c>
      <c r="D940" s="39">
        <v>36.660699999999999</v>
      </c>
      <c r="E940" s="39">
        <v>423.95030000000003</v>
      </c>
      <c r="F940" s="39">
        <v>280.1533</v>
      </c>
      <c r="G940" s="39">
        <v>47.451300000000003</v>
      </c>
      <c r="H940" s="39">
        <v>85.652299999999997</v>
      </c>
      <c r="I940" s="39">
        <v>44.8932</v>
      </c>
      <c r="J940" s="39">
        <v>55.3459</v>
      </c>
      <c r="K940" s="39">
        <v>28.7072</v>
      </c>
      <c r="L940" s="39">
        <v>696.48400000000004</v>
      </c>
      <c r="M940" s="39">
        <v>26.8078</v>
      </c>
      <c r="N940" s="39">
        <v>45.902900000000002</v>
      </c>
      <c r="O940" s="39">
        <v>88.853300000000004</v>
      </c>
      <c r="P940" s="39">
        <v>36.911299999999997</v>
      </c>
      <c r="Q940" s="39">
        <v>15.226900000000001</v>
      </c>
      <c r="R940" s="39">
        <v>93.065600000000003</v>
      </c>
      <c r="S940" s="39">
        <v>37.541899999999998</v>
      </c>
      <c r="T940" s="39">
        <v>26.924299999999999</v>
      </c>
      <c r="U940" s="39">
        <v>16.756</v>
      </c>
      <c r="V940" s="39">
        <v>50.566899999999997</v>
      </c>
      <c r="W940" s="39">
        <v>55.706899999999997</v>
      </c>
      <c r="X940" s="39">
        <v>103.9238</v>
      </c>
      <c r="Y940" s="39">
        <v>39.476700000000001</v>
      </c>
      <c r="Z940" s="39">
        <v>21.308900000000001</v>
      </c>
      <c r="AA940" s="39">
        <v>50.613500000000002</v>
      </c>
      <c r="AB940" s="39">
        <v>108.363</v>
      </c>
      <c r="AC940" s="39">
        <v>65.611999999999995</v>
      </c>
      <c r="AD940" s="39">
        <v>16.0505</v>
      </c>
      <c r="AE940" s="39">
        <v>39.398699999999998</v>
      </c>
      <c r="AF940" s="39">
        <v>59.403199999999998</v>
      </c>
      <c r="AG940" s="39">
        <v>20.626899999999999</v>
      </c>
      <c r="AH940" s="39">
        <v>159.77369999999999</v>
      </c>
      <c r="AI940" s="39">
        <v>13.7339</v>
      </c>
      <c r="AJ940" s="39">
        <v>6.2994000000000003</v>
      </c>
      <c r="AK940" s="39">
        <v>6.4385000000000003</v>
      </c>
      <c r="AL940" s="39">
        <v>15.2921</v>
      </c>
      <c r="AM940" s="39">
        <v>299.32330000000002</v>
      </c>
      <c r="AN940" s="39">
        <v>598.97879999999998</v>
      </c>
      <c r="AO940" s="39">
        <v>219.8236</v>
      </c>
      <c r="AP940" s="39">
        <v>124.3141</v>
      </c>
      <c r="AQ940" s="39">
        <v>251.61660000000001</v>
      </c>
      <c r="AR940" s="39">
        <v>30.3842</v>
      </c>
      <c r="AS940" s="39">
        <v>82.275599999999997</v>
      </c>
      <c r="AT940" s="39">
        <v>17.869399999999999</v>
      </c>
      <c r="AU940" s="39">
        <v>62.136000000000003</v>
      </c>
      <c r="AV940" s="39">
        <v>49.272599999999997</v>
      </c>
      <c r="AW940" s="39">
        <v>44.7425</v>
      </c>
      <c r="AX940" s="39">
        <v>10.4954</v>
      </c>
      <c r="AY940" s="39">
        <v>69.458399999999997</v>
      </c>
    </row>
    <row r="941" spans="1:51" x14ac:dyDescent="0.25">
      <c r="A941" s="43">
        <v>43780</v>
      </c>
      <c r="B941" s="39">
        <v>3915.1064000000001</v>
      </c>
      <c r="C941" s="39">
        <v>42.765599999999999</v>
      </c>
      <c r="D941" s="39">
        <v>35.534799999999997</v>
      </c>
      <c r="E941" s="39">
        <v>411.16789999999997</v>
      </c>
      <c r="F941" s="39">
        <v>272.64920000000001</v>
      </c>
      <c r="G941" s="39">
        <v>46.707000000000001</v>
      </c>
      <c r="H941" s="39">
        <v>83.017600000000002</v>
      </c>
      <c r="I941" s="39">
        <v>43.912999999999997</v>
      </c>
      <c r="J941" s="39">
        <v>53.729500000000002</v>
      </c>
      <c r="K941" s="39">
        <v>28.105499999999999</v>
      </c>
      <c r="L941" s="39">
        <v>680.46090000000004</v>
      </c>
      <c r="M941" s="39">
        <v>25.9818</v>
      </c>
      <c r="N941" s="39">
        <v>44.528500000000001</v>
      </c>
      <c r="O941" s="39">
        <v>87.202299999999994</v>
      </c>
      <c r="P941" s="39">
        <v>36.692</v>
      </c>
      <c r="Q941" s="39">
        <v>14.9504</v>
      </c>
      <c r="R941" s="39">
        <v>90.400499999999994</v>
      </c>
      <c r="S941" s="39">
        <v>36.186199999999999</v>
      </c>
      <c r="T941" s="39">
        <v>26.6629</v>
      </c>
      <c r="U941" s="39">
        <v>16.244900000000001</v>
      </c>
      <c r="V941" s="39">
        <v>47.791400000000003</v>
      </c>
      <c r="W941" s="39">
        <v>54.384</v>
      </c>
      <c r="X941" s="39">
        <v>101.90130000000001</v>
      </c>
      <c r="Y941" s="39">
        <v>38.598599999999998</v>
      </c>
      <c r="Z941" s="39">
        <v>20.525500000000001</v>
      </c>
      <c r="AA941" s="39">
        <v>50.4617</v>
      </c>
      <c r="AB941" s="39">
        <v>107.4033</v>
      </c>
      <c r="AC941" s="39">
        <v>64.682199999999995</v>
      </c>
      <c r="AD941" s="39">
        <v>15.5755</v>
      </c>
      <c r="AE941" s="39">
        <v>38.628300000000003</v>
      </c>
      <c r="AF941" s="39">
        <v>57.269399999999997</v>
      </c>
      <c r="AG941" s="39">
        <v>19.9922</v>
      </c>
      <c r="AH941" s="39">
        <v>157.96979999999999</v>
      </c>
      <c r="AI941" s="39">
        <v>13.4156</v>
      </c>
      <c r="AJ941" s="39">
        <v>6.1536999999999997</v>
      </c>
      <c r="AK941" s="39">
        <v>6.2831000000000001</v>
      </c>
      <c r="AL941" s="39">
        <v>15.074999999999999</v>
      </c>
      <c r="AM941" s="39">
        <v>289.0865</v>
      </c>
      <c r="AN941" s="39">
        <v>587.00750000000005</v>
      </c>
      <c r="AO941" s="39">
        <v>216.58410000000001</v>
      </c>
      <c r="AP941" s="39">
        <v>121.7179</v>
      </c>
      <c r="AQ941" s="39">
        <v>249.42230000000001</v>
      </c>
      <c r="AR941" s="39">
        <v>29.636900000000001</v>
      </c>
      <c r="AS941" s="39">
        <v>80.615300000000005</v>
      </c>
      <c r="AT941" s="39">
        <v>17.4633</v>
      </c>
      <c r="AU941" s="39">
        <v>60.668900000000001</v>
      </c>
      <c r="AV941" s="39">
        <v>48.883600000000001</v>
      </c>
      <c r="AW941" s="39">
        <v>43.373699999999999</v>
      </c>
      <c r="AX941" s="39">
        <v>10.3849</v>
      </c>
      <c r="AY941" s="39">
        <v>68.308099999999996</v>
      </c>
    </row>
    <row r="942" spans="1:51" x14ac:dyDescent="0.25">
      <c r="A942" s="43">
        <v>43781</v>
      </c>
      <c r="B942" s="39">
        <v>3900.2651999999998</v>
      </c>
      <c r="C942" s="39">
        <v>42.6556</v>
      </c>
      <c r="D942" s="39">
        <v>35.816299999999998</v>
      </c>
      <c r="E942" s="39">
        <v>417.5591</v>
      </c>
      <c r="F942" s="39">
        <v>272.2919</v>
      </c>
      <c r="G942" s="39">
        <v>46.3658</v>
      </c>
      <c r="H942" s="39">
        <v>83.352900000000005</v>
      </c>
      <c r="I942" s="39">
        <v>43.455599999999997</v>
      </c>
      <c r="J942" s="39">
        <v>54.119700000000002</v>
      </c>
      <c r="K942" s="39">
        <v>27.999300000000002</v>
      </c>
      <c r="L942" s="39">
        <v>682.54179999999997</v>
      </c>
      <c r="M942" s="39">
        <v>25.9818</v>
      </c>
      <c r="N942" s="39">
        <v>44.583500000000001</v>
      </c>
      <c r="O942" s="39">
        <v>89.003399999999999</v>
      </c>
      <c r="P942" s="39">
        <v>36.838200000000001</v>
      </c>
      <c r="Q942" s="39">
        <v>15.1084</v>
      </c>
      <c r="R942" s="39">
        <v>88.801400000000001</v>
      </c>
      <c r="S942" s="39">
        <v>35.977699999999999</v>
      </c>
      <c r="T942" s="39">
        <v>26.924299999999999</v>
      </c>
      <c r="U942" s="39">
        <v>16.3338</v>
      </c>
      <c r="V942" s="39">
        <v>47.444400000000002</v>
      </c>
      <c r="W942" s="39">
        <v>54.7515</v>
      </c>
      <c r="X942" s="39">
        <v>101.6679</v>
      </c>
      <c r="Y942" s="39">
        <v>38.751300000000001</v>
      </c>
      <c r="Z942" s="39">
        <v>20.682200000000002</v>
      </c>
      <c r="AA942" s="39">
        <v>50.613500000000002</v>
      </c>
      <c r="AB942" s="39">
        <v>107.4905</v>
      </c>
      <c r="AC942" s="39">
        <v>63.885300000000001</v>
      </c>
      <c r="AD942" s="39">
        <v>15.7536</v>
      </c>
      <c r="AE942" s="39">
        <v>38.683300000000003</v>
      </c>
      <c r="AF942" s="39">
        <v>56.671999999999997</v>
      </c>
      <c r="AG942" s="39">
        <v>19.9434</v>
      </c>
      <c r="AH942" s="39">
        <v>158.48519999999999</v>
      </c>
      <c r="AI942" s="39">
        <v>13.293200000000001</v>
      </c>
      <c r="AJ942" s="39">
        <v>6.1375000000000002</v>
      </c>
      <c r="AK942" s="39">
        <v>6.2485999999999997</v>
      </c>
      <c r="AL942" s="39">
        <v>15.106</v>
      </c>
      <c r="AM942" s="39">
        <v>289.90550000000002</v>
      </c>
      <c r="AN942" s="39">
        <v>605.58370000000002</v>
      </c>
      <c r="AO942" s="39">
        <v>215.4734</v>
      </c>
      <c r="AP942" s="39">
        <v>120.64879999999999</v>
      </c>
      <c r="AQ942" s="39">
        <v>251.98230000000001</v>
      </c>
      <c r="AR942" s="39">
        <v>30.700500000000002</v>
      </c>
      <c r="AS942" s="39">
        <v>83.197900000000004</v>
      </c>
      <c r="AT942" s="39">
        <v>17.5213</v>
      </c>
      <c r="AU942" s="39">
        <v>60.41</v>
      </c>
      <c r="AV942" s="39">
        <v>48.624299999999998</v>
      </c>
      <c r="AW942" s="39">
        <v>43.630400000000002</v>
      </c>
      <c r="AX942" s="39">
        <v>10.3849</v>
      </c>
      <c r="AY942" s="39">
        <v>70.608599999999996</v>
      </c>
    </row>
    <row r="943" spans="1:51" x14ac:dyDescent="0.25">
      <c r="A943" s="43">
        <v>43782</v>
      </c>
      <c r="B943" s="39">
        <v>3886.9081000000001</v>
      </c>
      <c r="C943" s="39">
        <v>41.886099999999999</v>
      </c>
      <c r="D943" s="39">
        <v>35.253399999999999</v>
      </c>
      <c r="E943" s="39">
        <v>421.10980000000001</v>
      </c>
      <c r="F943" s="39">
        <v>268.3612</v>
      </c>
      <c r="G943" s="39">
        <v>45.714500000000001</v>
      </c>
      <c r="H943" s="39">
        <v>82.682299999999998</v>
      </c>
      <c r="I943" s="39">
        <v>42.540700000000001</v>
      </c>
      <c r="J943" s="39">
        <v>53.5623</v>
      </c>
      <c r="K943" s="39">
        <v>27.716100000000001</v>
      </c>
      <c r="L943" s="39">
        <v>692.53020000000004</v>
      </c>
      <c r="M943" s="39">
        <v>25.606400000000001</v>
      </c>
      <c r="N943" s="39">
        <v>43.758899999999997</v>
      </c>
      <c r="O943" s="39">
        <v>88.403000000000006</v>
      </c>
      <c r="P943" s="39">
        <v>35.997599999999998</v>
      </c>
      <c r="Q943" s="39">
        <v>15.1874</v>
      </c>
      <c r="R943" s="39">
        <v>88.694800000000001</v>
      </c>
      <c r="S943" s="39">
        <v>38.1676</v>
      </c>
      <c r="T943" s="39">
        <v>26.558299999999999</v>
      </c>
      <c r="U943" s="39">
        <v>16.3782</v>
      </c>
      <c r="V943" s="39">
        <v>45.4495</v>
      </c>
      <c r="W943" s="39">
        <v>54.384</v>
      </c>
      <c r="X943" s="39">
        <v>100.3456</v>
      </c>
      <c r="Y943" s="39">
        <v>38.636800000000001</v>
      </c>
      <c r="Z943" s="39">
        <v>20.525500000000001</v>
      </c>
      <c r="AA943" s="39">
        <v>51.9801</v>
      </c>
      <c r="AB943" s="39">
        <v>106.70529999999999</v>
      </c>
      <c r="AC943" s="39">
        <v>63.752499999999998</v>
      </c>
      <c r="AD943" s="39">
        <v>15.4369</v>
      </c>
      <c r="AE943" s="39">
        <v>38.188099999999999</v>
      </c>
      <c r="AF943" s="39">
        <v>55.9039</v>
      </c>
      <c r="AG943" s="39">
        <v>19.894500000000001</v>
      </c>
      <c r="AH943" s="39">
        <v>157.71209999999999</v>
      </c>
      <c r="AI943" s="39">
        <v>13.0974</v>
      </c>
      <c r="AJ943" s="39">
        <v>6.0727000000000002</v>
      </c>
      <c r="AK943" s="39">
        <v>6.2659000000000002</v>
      </c>
      <c r="AL943" s="39">
        <v>15.106</v>
      </c>
      <c r="AM943" s="39">
        <v>290.31490000000002</v>
      </c>
      <c r="AN943" s="39">
        <v>609.71169999999995</v>
      </c>
      <c r="AO943" s="39">
        <v>213.52969999999999</v>
      </c>
      <c r="AP943" s="39">
        <v>118.6635</v>
      </c>
      <c r="AQ943" s="39">
        <v>259.66250000000002</v>
      </c>
      <c r="AR943" s="39">
        <v>30.326799999999999</v>
      </c>
      <c r="AS943" s="39">
        <v>81.537700000000001</v>
      </c>
      <c r="AT943" s="39">
        <v>17.811399999999999</v>
      </c>
      <c r="AU943" s="39">
        <v>59.2881</v>
      </c>
      <c r="AV943" s="39">
        <v>46.290399999999998</v>
      </c>
      <c r="AW943" s="39">
        <v>43.288200000000003</v>
      </c>
      <c r="AX943" s="39">
        <v>10.407</v>
      </c>
      <c r="AY943" s="39">
        <v>66.626900000000006</v>
      </c>
    </row>
    <row r="944" spans="1:51" x14ac:dyDescent="0.25">
      <c r="A944" s="43">
        <v>43783</v>
      </c>
      <c r="B944" s="39">
        <v>3916.5904999999998</v>
      </c>
      <c r="C944" s="39">
        <v>41.886099999999999</v>
      </c>
      <c r="D944" s="39">
        <v>35.394100000000002</v>
      </c>
      <c r="E944" s="39">
        <v>430.3415</v>
      </c>
      <c r="F944" s="39">
        <v>271.5772</v>
      </c>
      <c r="G944" s="39">
        <v>45.373399999999997</v>
      </c>
      <c r="H944" s="39">
        <v>82.682299999999998</v>
      </c>
      <c r="I944" s="39">
        <v>42.344700000000003</v>
      </c>
      <c r="J944" s="39">
        <v>54.732799999999997</v>
      </c>
      <c r="K944" s="39">
        <v>27.7515</v>
      </c>
      <c r="L944" s="39">
        <v>659.65170000000001</v>
      </c>
      <c r="M944" s="39">
        <v>25.606400000000001</v>
      </c>
      <c r="N944" s="39">
        <v>43.539000000000001</v>
      </c>
      <c r="O944" s="39">
        <v>88.102800000000002</v>
      </c>
      <c r="P944" s="39">
        <v>36.216900000000003</v>
      </c>
      <c r="Q944" s="39">
        <v>15.3652</v>
      </c>
      <c r="R944" s="39">
        <v>87.415599999999998</v>
      </c>
      <c r="S944" s="39">
        <v>38.1676</v>
      </c>
      <c r="T944" s="39">
        <v>27.0288</v>
      </c>
      <c r="U944" s="39">
        <v>16.556000000000001</v>
      </c>
      <c r="V944" s="39">
        <v>45.622999999999998</v>
      </c>
      <c r="W944" s="39">
        <v>55.4129</v>
      </c>
      <c r="X944" s="39">
        <v>100.5789</v>
      </c>
      <c r="Y944" s="39">
        <v>38.369500000000002</v>
      </c>
      <c r="Z944" s="39">
        <v>20.525500000000001</v>
      </c>
      <c r="AA944" s="39">
        <v>51.2209</v>
      </c>
      <c r="AB944" s="39">
        <v>107.9268</v>
      </c>
      <c r="AC944" s="39">
        <v>63.929600000000001</v>
      </c>
      <c r="AD944" s="39">
        <v>15.4369</v>
      </c>
      <c r="AE944" s="39">
        <v>38.215600000000002</v>
      </c>
      <c r="AF944" s="39">
        <v>56.0745</v>
      </c>
      <c r="AG944" s="39">
        <v>20.041</v>
      </c>
      <c r="AH944" s="39">
        <v>157.19669999999999</v>
      </c>
      <c r="AI944" s="39">
        <v>13.072900000000001</v>
      </c>
      <c r="AJ944" s="39">
        <v>6.0727000000000002</v>
      </c>
      <c r="AK944" s="39">
        <v>6.1277999999999997</v>
      </c>
      <c r="AL944" s="39">
        <v>15.043900000000001</v>
      </c>
      <c r="AM944" s="39">
        <v>289.49599999999998</v>
      </c>
      <c r="AN944" s="39">
        <v>610.12450000000001</v>
      </c>
      <c r="AO944" s="39">
        <v>212.60409999999999</v>
      </c>
      <c r="AP944" s="39">
        <v>117.8999</v>
      </c>
      <c r="AQ944" s="39">
        <v>260.02820000000003</v>
      </c>
      <c r="AR944" s="39">
        <v>29.723099999999999</v>
      </c>
      <c r="AS944" s="39">
        <v>82.46</v>
      </c>
      <c r="AT944" s="39">
        <v>17.753399999999999</v>
      </c>
      <c r="AU944" s="39">
        <v>59.2881</v>
      </c>
      <c r="AV944" s="39">
        <v>46.679299999999998</v>
      </c>
      <c r="AW944" s="39">
        <v>43.202599999999997</v>
      </c>
      <c r="AX944" s="39">
        <v>10.2744</v>
      </c>
      <c r="AY944" s="39">
        <v>65.476699999999994</v>
      </c>
    </row>
    <row r="945" spans="1:51" x14ac:dyDescent="0.25">
      <c r="A945" s="43">
        <v>43784</v>
      </c>
      <c r="B945" s="39">
        <v>3931.4317000000001</v>
      </c>
      <c r="C945" s="39">
        <v>41.226399999999998</v>
      </c>
      <c r="D945" s="39">
        <v>35.605200000000004</v>
      </c>
      <c r="E945" s="39">
        <v>425.37060000000002</v>
      </c>
      <c r="F945" s="39">
        <v>269.79050000000001</v>
      </c>
      <c r="G945" s="39">
        <v>44.473999999999997</v>
      </c>
      <c r="H945" s="39">
        <v>82.634399999999999</v>
      </c>
      <c r="I945" s="39">
        <v>41.8872</v>
      </c>
      <c r="J945" s="39">
        <v>53.339399999999998</v>
      </c>
      <c r="K945" s="39">
        <v>27.4329</v>
      </c>
      <c r="L945" s="39">
        <v>657.36270000000002</v>
      </c>
      <c r="M945" s="39">
        <v>25.306000000000001</v>
      </c>
      <c r="N945" s="39">
        <v>42.879300000000001</v>
      </c>
      <c r="O945" s="39">
        <v>87.352400000000003</v>
      </c>
      <c r="P945" s="39">
        <v>35.084000000000003</v>
      </c>
      <c r="Q945" s="39">
        <v>15.4442</v>
      </c>
      <c r="R945" s="39">
        <v>87.735399999999998</v>
      </c>
      <c r="S945" s="39">
        <v>36.916200000000003</v>
      </c>
      <c r="T945" s="39">
        <v>26.506</v>
      </c>
      <c r="U945" s="39">
        <v>16.289300000000001</v>
      </c>
      <c r="V945" s="39">
        <v>44.408700000000003</v>
      </c>
      <c r="W945" s="39">
        <v>54.237000000000002</v>
      </c>
      <c r="X945" s="39">
        <v>95.055999999999997</v>
      </c>
      <c r="Y945" s="39">
        <v>37.873199999999997</v>
      </c>
      <c r="Z945" s="39">
        <v>20.3688</v>
      </c>
      <c r="AA945" s="39">
        <v>52.030700000000003</v>
      </c>
      <c r="AB945" s="39">
        <v>106.70529999999999</v>
      </c>
      <c r="AC945" s="39">
        <v>63.0884</v>
      </c>
      <c r="AD945" s="39">
        <v>15.1599</v>
      </c>
      <c r="AE945" s="39">
        <v>37.307699999999997</v>
      </c>
      <c r="AF945" s="39">
        <v>54.623600000000003</v>
      </c>
      <c r="AG945" s="39">
        <v>19.430800000000001</v>
      </c>
      <c r="AH945" s="39">
        <v>157.19669999999999</v>
      </c>
      <c r="AI945" s="39">
        <v>12.926</v>
      </c>
      <c r="AJ945" s="39">
        <v>6.0079000000000002</v>
      </c>
      <c r="AK945" s="39">
        <v>6.0587</v>
      </c>
      <c r="AL945" s="39">
        <v>15.043900000000001</v>
      </c>
      <c r="AM945" s="39">
        <v>287.65339999999998</v>
      </c>
      <c r="AN945" s="39">
        <v>596.08920000000001</v>
      </c>
      <c r="AO945" s="39">
        <v>214.45529999999999</v>
      </c>
      <c r="AP945" s="39">
        <v>116.37269999999999</v>
      </c>
      <c r="AQ945" s="39">
        <v>255.6395</v>
      </c>
      <c r="AR945" s="39">
        <v>29.291899999999998</v>
      </c>
      <c r="AS945" s="39">
        <v>81.168700000000001</v>
      </c>
      <c r="AT945" s="39">
        <v>17.6953</v>
      </c>
      <c r="AU945" s="39">
        <v>59.115499999999997</v>
      </c>
      <c r="AV945" s="39">
        <v>44.863999999999997</v>
      </c>
      <c r="AW945" s="39">
        <v>42.774900000000002</v>
      </c>
      <c r="AX945" s="39">
        <v>10.3849</v>
      </c>
      <c r="AY945" s="39">
        <v>64.945800000000006</v>
      </c>
    </row>
    <row r="946" spans="1:51" x14ac:dyDescent="0.25">
      <c r="A946" s="43">
        <v>43787</v>
      </c>
      <c r="B946" s="39">
        <v>3921.0428000000002</v>
      </c>
      <c r="C946" s="39">
        <v>41.996000000000002</v>
      </c>
      <c r="D946" s="39">
        <v>35.675600000000003</v>
      </c>
      <c r="E946" s="39">
        <v>434.60230000000001</v>
      </c>
      <c r="F946" s="39">
        <v>270.86250000000001</v>
      </c>
      <c r="G946" s="39">
        <v>45.094299999999997</v>
      </c>
      <c r="H946" s="39">
        <v>82.778099999999995</v>
      </c>
      <c r="I946" s="39">
        <v>43.3249</v>
      </c>
      <c r="J946" s="39">
        <v>53.618099999999998</v>
      </c>
      <c r="K946" s="39">
        <v>27.6099</v>
      </c>
      <c r="L946" s="39">
        <v>670.68050000000005</v>
      </c>
      <c r="M946" s="39">
        <v>25.531300000000002</v>
      </c>
      <c r="N946" s="39">
        <v>44.143700000000003</v>
      </c>
      <c r="O946" s="39">
        <v>88.403000000000006</v>
      </c>
      <c r="P946" s="39">
        <v>36.326500000000003</v>
      </c>
      <c r="Q946" s="39">
        <v>16.0761</v>
      </c>
      <c r="R946" s="39">
        <v>89.654300000000006</v>
      </c>
      <c r="S946" s="39">
        <v>36.916200000000003</v>
      </c>
      <c r="T946" s="39">
        <v>27.0288</v>
      </c>
      <c r="U946" s="39">
        <v>16.6449</v>
      </c>
      <c r="V946" s="39">
        <v>45.102600000000002</v>
      </c>
      <c r="W946" s="39">
        <v>54.7515</v>
      </c>
      <c r="X946" s="39">
        <v>96.534000000000006</v>
      </c>
      <c r="Y946" s="39">
        <v>37.796799999999998</v>
      </c>
      <c r="Z946" s="39">
        <v>20.447199999999999</v>
      </c>
      <c r="AA946" s="39">
        <v>52.233199999999997</v>
      </c>
      <c r="AB946" s="39">
        <v>109.8463</v>
      </c>
      <c r="AC946" s="39">
        <v>63.1327</v>
      </c>
      <c r="AD946" s="39">
        <v>15.278600000000001</v>
      </c>
      <c r="AE946" s="39">
        <v>37.582799999999999</v>
      </c>
      <c r="AF946" s="39">
        <v>55.4771</v>
      </c>
      <c r="AG946" s="39">
        <v>19.552800000000001</v>
      </c>
      <c r="AH946" s="39">
        <v>158.22749999999999</v>
      </c>
      <c r="AI946" s="39">
        <v>12.9015</v>
      </c>
      <c r="AJ946" s="39">
        <v>6.0403000000000002</v>
      </c>
      <c r="AK946" s="39">
        <v>6.0242000000000004</v>
      </c>
      <c r="AL946" s="39">
        <v>15.2301</v>
      </c>
      <c r="AM946" s="39">
        <v>289.49599999999998</v>
      </c>
      <c r="AN946" s="39">
        <v>610.9502</v>
      </c>
      <c r="AO946" s="39">
        <v>211.2158</v>
      </c>
      <c r="AP946" s="39">
        <v>118.20529999999999</v>
      </c>
      <c r="AQ946" s="39">
        <v>257.83390000000003</v>
      </c>
      <c r="AR946" s="39">
        <v>29.4069</v>
      </c>
      <c r="AS946" s="39">
        <v>80.799800000000005</v>
      </c>
      <c r="AT946" s="39">
        <v>18.101500000000001</v>
      </c>
      <c r="AU946" s="39">
        <v>59.633299999999998</v>
      </c>
      <c r="AV946" s="39">
        <v>44.345399999999998</v>
      </c>
      <c r="AW946" s="39">
        <v>43.031500000000001</v>
      </c>
      <c r="AX946" s="39">
        <v>10.3407</v>
      </c>
      <c r="AY946" s="39">
        <v>65.742099999999994</v>
      </c>
    </row>
    <row r="947" spans="1:51" x14ac:dyDescent="0.25">
      <c r="A947" s="43">
        <v>43788</v>
      </c>
      <c r="B947" s="39">
        <v>3965.5664000000002</v>
      </c>
      <c r="C947" s="39">
        <v>42.325800000000001</v>
      </c>
      <c r="D947" s="39">
        <v>35.745899999999999</v>
      </c>
      <c r="E947" s="39">
        <v>436.73270000000002</v>
      </c>
      <c r="F947" s="39">
        <v>276.57990000000001</v>
      </c>
      <c r="G947" s="39">
        <v>45.590499999999999</v>
      </c>
      <c r="H947" s="39">
        <v>85.221199999999996</v>
      </c>
      <c r="I947" s="39">
        <v>44.697099999999999</v>
      </c>
      <c r="J947" s="39">
        <v>56.8508</v>
      </c>
      <c r="K947" s="39">
        <v>27.857700000000001</v>
      </c>
      <c r="L947" s="39">
        <v>668.18340000000001</v>
      </c>
      <c r="M947" s="39">
        <v>25.756499999999999</v>
      </c>
      <c r="N947" s="39">
        <v>45.957799999999999</v>
      </c>
      <c r="O947" s="39">
        <v>88.703199999999995</v>
      </c>
      <c r="P947" s="39">
        <v>36.874699999999997</v>
      </c>
      <c r="Q947" s="39">
        <v>16.4909</v>
      </c>
      <c r="R947" s="39">
        <v>90.400499999999994</v>
      </c>
      <c r="S947" s="39">
        <v>37.541899999999998</v>
      </c>
      <c r="T947" s="39">
        <v>28.8063</v>
      </c>
      <c r="U947" s="39">
        <v>17.1783</v>
      </c>
      <c r="V947" s="39">
        <v>46.056699999999999</v>
      </c>
      <c r="W947" s="39">
        <v>55.706899999999997</v>
      </c>
      <c r="X947" s="39">
        <v>99.956599999999995</v>
      </c>
      <c r="Y947" s="39">
        <v>37.873199999999997</v>
      </c>
      <c r="Z947" s="39">
        <v>20.603899999999999</v>
      </c>
      <c r="AA947" s="39">
        <v>51.423400000000001</v>
      </c>
      <c r="AB947" s="39">
        <v>111.0677</v>
      </c>
      <c r="AC947" s="39">
        <v>64.018199999999993</v>
      </c>
      <c r="AD947" s="39">
        <v>15.357799999999999</v>
      </c>
      <c r="AE947" s="39">
        <v>38.325699999999998</v>
      </c>
      <c r="AF947" s="39">
        <v>56.330599999999997</v>
      </c>
      <c r="AG947" s="39">
        <v>20.041</v>
      </c>
      <c r="AH947" s="39">
        <v>157.96979999999999</v>
      </c>
      <c r="AI947" s="39">
        <v>13.1463</v>
      </c>
      <c r="AJ947" s="39">
        <v>6.1051000000000002</v>
      </c>
      <c r="AK947" s="39">
        <v>6.0759999999999996</v>
      </c>
      <c r="AL947" s="39">
        <v>15.199</v>
      </c>
      <c r="AM947" s="39">
        <v>296.86649999999997</v>
      </c>
      <c r="AN947" s="39">
        <v>608.06050000000005</v>
      </c>
      <c r="AO947" s="39">
        <v>211.2158</v>
      </c>
      <c r="AP947" s="39">
        <v>120.3434</v>
      </c>
      <c r="AQ947" s="39">
        <v>256.00529999999998</v>
      </c>
      <c r="AR947" s="39">
        <v>29.215699999999998</v>
      </c>
      <c r="AS947" s="39">
        <v>83.9358</v>
      </c>
      <c r="AT947" s="39">
        <v>18.333500000000001</v>
      </c>
      <c r="AU947" s="39">
        <v>60.668900000000001</v>
      </c>
      <c r="AV947" s="39">
        <v>44.993699999999997</v>
      </c>
      <c r="AW947" s="39">
        <v>43.459299999999999</v>
      </c>
      <c r="AX947" s="39">
        <v>10.5175</v>
      </c>
      <c r="AY947" s="39">
        <v>66.892399999999995</v>
      </c>
    </row>
    <row r="948" spans="1:51" x14ac:dyDescent="0.25">
      <c r="A948" s="43">
        <v>43789</v>
      </c>
      <c r="B948" s="39">
        <v>3955.1776</v>
      </c>
      <c r="C948" s="39">
        <v>41.446300000000001</v>
      </c>
      <c r="D948" s="39">
        <v>35.534799999999997</v>
      </c>
      <c r="E948" s="39">
        <v>430.3415</v>
      </c>
      <c r="F948" s="39">
        <v>271.93450000000001</v>
      </c>
      <c r="G948" s="39">
        <v>44.380899999999997</v>
      </c>
      <c r="H948" s="39">
        <v>85.460700000000003</v>
      </c>
      <c r="I948" s="39">
        <v>43.586199999999998</v>
      </c>
      <c r="J948" s="39">
        <v>56.795000000000002</v>
      </c>
      <c r="K948" s="39">
        <v>27.716100000000001</v>
      </c>
      <c r="L948" s="39">
        <v>667.35109999999997</v>
      </c>
      <c r="M948" s="39">
        <v>25.831600000000002</v>
      </c>
      <c r="N948" s="39">
        <v>45.628</v>
      </c>
      <c r="O948" s="39">
        <v>88.403000000000006</v>
      </c>
      <c r="P948" s="39">
        <v>35.997599999999998</v>
      </c>
      <c r="Q948" s="39">
        <v>16.569900000000001</v>
      </c>
      <c r="R948" s="39">
        <v>90.826899999999995</v>
      </c>
      <c r="S948" s="39">
        <v>37.6462</v>
      </c>
      <c r="T948" s="39">
        <v>29.093900000000001</v>
      </c>
      <c r="U948" s="39">
        <v>16.844899999999999</v>
      </c>
      <c r="V948" s="39">
        <v>46.2301</v>
      </c>
      <c r="W948" s="39">
        <v>54.898400000000002</v>
      </c>
      <c r="X948" s="39">
        <v>98.089699999999993</v>
      </c>
      <c r="Y948" s="39">
        <v>37.224200000000003</v>
      </c>
      <c r="Z948" s="39">
        <v>20.603899999999999</v>
      </c>
      <c r="AA948" s="39">
        <v>50.309899999999999</v>
      </c>
      <c r="AB948" s="39">
        <v>112.551</v>
      </c>
      <c r="AC948" s="39">
        <v>63.929600000000001</v>
      </c>
      <c r="AD948" s="39">
        <v>15.1797</v>
      </c>
      <c r="AE948" s="39">
        <v>37.968000000000004</v>
      </c>
      <c r="AF948" s="39">
        <v>55.2211</v>
      </c>
      <c r="AG948" s="39">
        <v>19.845700000000001</v>
      </c>
      <c r="AH948" s="39">
        <v>156.68129999999999</v>
      </c>
      <c r="AI948" s="39">
        <v>13.1708</v>
      </c>
      <c r="AJ948" s="39">
        <v>6.0727000000000002</v>
      </c>
      <c r="AK948" s="39">
        <v>6.0587</v>
      </c>
      <c r="AL948" s="39">
        <v>15.261100000000001</v>
      </c>
      <c r="AM948" s="39">
        <v>294.00020000000001</v>
      </c>
      <c r="AN948" s="39">
        <v>598.56600000000003</v>
      </c>
      <c r="AO948" s="39">
        <v>210.75299999999999</v>
      </c>
      <c r="AP948" s="39">
        <v>119.57980000000001</v>
      </c>
      <c r="AQ948" s="39">
        <v>256.37099999999998</v>
      </c>
      <c r="AR948" s="39">
        <v>29.120100000000001</v>
      </c>
      <c r="AS948" s="39">
        <v>83.751400000000004</v>
      </c>
      <c r="AT948" s="39">
        <v>18.4496</v>
      </c>
      <c r="AU948" s="39">
        <v>60.064799999999998</v>
      </c>
      <c r="AV948" s="39">
        <v>44.475000000000001</v>
      </c>
      <c r="AW948" s="39">
        <v>43.544800000000002</v>
      </c>
      <c r="AX948" s="39">
        <v>10.3849</v>
      </c>
      <c r="AY948" s="39">
        <v>66.361500000000007</v>
      </c>
    </row>
    <row r="949" spans="1:51" x14ac:dyDescent="0.25">
      <c r="A949" s="43">
        <v>43790</v>
      </c>
      <c r="B949" s="39">
        <v>3970.0187999999998</v>
      </c>
      <c r="C949" s="39">
        <v>41.446300000000001</v>
      </c>
      <c r="D949" s="39">
        <v>35.605200000000004</v>
      </c>
      <c r="E949" s="39">
        <v>425.37060000000002</v>
      </c>
      <c r="F949" s="39">
        <v>273.00659999999999</v>
      </c>
      <c r="G949" s="39">
        <v>43.884700000000002</v>
      </c>
      <c r="H949" s="39">
        <v>85.412800000000004</v>
      </c>
      <c r="I949" s="39">
        <v>42.998100000000001</v>
      </c>
      <c r="J949" s="39">
        <v>56.516300000000001</v>
      </c>
      <c r="K949" s="39">
        <v>27.716100000000001</v>
      </c>
      <c r="L949" s="39">
        <v>655.2817</v>
      </c>
      <c r="M949" s="39">
        <v>25.756499999999999</v>
      </c>
      <c r="N949" s="39">
        <v>44.473599999999998</v>
      </c>
      <c r="O949" s="39">
        <v>87.952699999999993</v>
      </c>
      <c r="P949" s="39">
        <v>36.107300000000002</v>
      </c>
      <c r="Q949" s="39">
        <v>16.668600000000001</v>
      </c>
      <c r="R949" s="39">
        <v>90.400499999999994</v>
      </c>
      <c r="S949" s="39">
        <v>37.854799999999997</v>
      </c>
      <c r="T949" s="39">
        <v>28.754100000000001</v>
      </c>
      <c r="U949" s="39">
        <v>16.778300000000002</v>
      </c>
      <c r="V949" s="39">
        <v>45.536299999999997</v>
      </c>
      <c r="W949" s="39">
        <v>54.825000000000003</v>
      </c>
      <c r="X949" s="39">
        <v>97.078500000000005</v>
      </c>
      <c r="Y949" s="39">
        <v>37.338700000000003</v>
      </c>
      <c r="Z949" s="39">
        <v>20.603899999999999</v>
      </c>
      <c r="AA949" s="39">
        <v>48.842100000000002</v>
      </c>
      <c r="AB949" s="39">
        <v>115.8664</v>
      </c>
      <c r="AC949" s="39">
        <v>63.575400000000002</v>
      </c>
      <c r="AD949" s="39">
        <v>15.1599</v>
      </c>
      <c r="AE949" s="39">
        <v>37.802900000000001</v>
      </c>
      <c r="AF949" s="39">
        <v>55.2211</v>
      </c>
      <c r="AG949" s="39">
        <v>19.9678</v>
      </c>
      <c r="AH949" s="39">
        <v>156.68129999999999</v>
      </c>
      <c r="AI949" s="39">
        <v>13.1708</v>
      </c>
      <c r="AJ949" s="39">
        <v>6.0888999999999998</v>
      </c>
      <c r="AK949" s="39">
        <v>6.1623000000000001</v>
      </c>
      <c r="AL949" s="39">
        <v>15.3231</v>
      </c>
      <c r="AM949" s="39">
        <v>292.56700000000001</v>
      </c>
      <c r="AN949" s="39">
        <v>597.32759999999996</v>
      </c>
      <c r="AO949" s="39">
        <v>208.80930000000001</v>
      </c>
      <c r="AP949" s="39">
        <v>121.2597</v>
      </c>
      <c r="AQ949" s="39">
        <v>251.2509</v>
      </c>
      <c r="AR949" s="39">
        <v>29.152000000000001</v>
      </c>
      <c r="AS949" s="39">
        <v>85.042699999999996</v>
      </c>
      <c r="AT949" s="39">
        <v>18.5656</v>
      </c>
      <c r="AU949" s="39">
        <v>59.374400000000001</v>
      </c>
      <c r="AV949" s="39">
        <v>44.475000000000001</v>
      </c>
      <c r="AW949" s="39">
        <v>43.630400000000002</v>
      </c>
      <c r="AX949" s="39">
        <v>10.3849</v>
      </c>
      <c r="AY949" s="39">
        <v>66.803899999999999</v>
      </c>
    </row>
    <row r="950" spans="1:51" x14ac:dyDescent="0.25">
      <c r="A950" s="43">
        <v>43791</v>
      </c>
      <c r="B950" s="39">
        <v>4008.6059</v>
      </c>
      <c r="C950" s="39">
        <v>41.7761</v>
      </c>
      <c r="D950" s="39">
        <v>35.816299999999998</v>
      </c>
      <c r="E950" s="39">
        <v>421.10980000000001</v>
      </c>
      <c r="F950" s="39">
        <v>270.5052</v>
      </c>
      <c r="G950" s="39">
        <v>43.078299999999999</v>
      </c>
      <c r="H950" s="39">
        <v>86.035499999999999</v>
      </c>
      <c r="I950" s="39">
        <v>42.606000000000002</v>
      </c>
      <c r="J950" s="39">
        <v>56.8508</v>
      </c>
      <c r="K950" s="39">
        <v>27.539100000000001</v>
      </c>
      <c r="L950" s="39">
        <v>648.41470000000004</v>
      </c>
      <c r="M950" s="39">
        <v>26.056899999999999</v>
      </c>
      <c r="N950" s="39">
        <v>43.813899999999997</v>
      </c>
      <c r="O950" s="39">
        <v>88.853300000000004</v>
      </c>
      <c r="P950" s="39">
        <v>35.705300000000001</v>
      </c>
      <c r="Q950" s="39">
        <v>16.866099999999999</v>
      </c>
      <c r="R950" s="39">
        <v>91.146699999999996</v>
      </c>
      <c r="S950" s="39">
        <v>37.959099999999999</v>
      </c>
      <c r="T950" s="39">
        <v>28.754100000000001</v>
      </c>
      <c r="U950" s="39">
        <v>16.444900000000001</v>
      </c>
      <c r="V950" s="39">
        <v>43.801499999999997</v>
      </c>
      <c r="W950" s="39">
        <v>54.457500000000003</v>
      </c>
      <c r="X950" s="39">
        <v>96.689599999999999</v>
      </c>
      <c r="Y950" s="39">
        <v>37.682299999999998</v>
      </c>
      <c r="Z950" s="39">
        <v>20.682200000000002</v>
      </c>
      <c r="AA950" s="39">
        <v>49.297600000000003</v>
      </c>
      <c r="AB950" s="39">
        <v>114.29600000000001</v>
      </c>
      <c r="AC950" s="39">
        <v>63.265500000000003</v>
      </c>
      <c r="AD950" s="39">
        <v>15.1797</v>
      </c>
      <c r="AE950" s="39">
        <v>37.500300000000003</v>
      </c>
      <c r="AF950" s="39">
        <v>56.501300000000001</v>
      </c>
      <c r="AG950" s="39">
        <v>19.772500000000001</v>
      </c>
      <c r="AH950" s="39">
        <v>156.68129999999999</v>
      </c>
      <c r="AI950" s="39">
        <v>13.464600000000001</v>
      </c>
      <c r="AJ950" s="39">
        <v>6.1536999999999997</v>
      </c>
      <c r="AK950" s="39">
        <v>6.2831000000000001</v>
      </c>
      <c r="AL950" s="39">
        <v>15.3231</v>
      </c>
      <c r="AM950" s="39">
        <v>294.20490000000001</v>
      </c>
      <c r="AN950" s="39">
        <v>594.43799999999999</v>
      </c>
      <c r="AO950" s="39">
        <v>208.25389999999999</v>
      </c>
      <c r="AP950" s="39">
        <v>120.3434</v>
      </c>
      <c r="AQ950" s="39">
        <v>246.13079999999999</v>
      </c>
      <c r="AR950" s="39">
        <v>29.3432</v>
      </c>
      <c r="AS950" s="39">
        <v>80.246300000000005</v>
      </c>
      <c r="AT950" s="39">
        <v>19.029699999999998</v>
      </c>
      <c r="AU950" s="39">
        <v>59.2881</v>
      </c>
      <c r="AV950" s="39">
        <v>43.826700000000002</v>
      </c>
      <c r="AW950" s="39">
        <v>43.9726</v>
      </c>
      <c r="AX950" s="39">
        <v>10.3186</v>
      </c>
      <c r="AY950" s="39">
        <v>67.423299999999998</v>
      </c>
    </row>
    <row r="951" spans="1:51" x14ac:dyDescent="0.25">
      <c r="A951" s="43">
        <v>43794</v>
      </c>
      <c r="B951" s="39">
        <v>4252.0014000000001</v>
      </c>
      <c r="C951" s="39">
        <v>43.205300000000001</v>
      </c>
      <c r="D951" s="39">
        <v>36.097799999999999</v>
      </c>
      <c r="E951" s="39">
        <v>433.18209999999999</v>
      </c>
      <c r="F951" s="39">
        <v>275.86529999999999</v>
      </c>
      <c r="G951" s="39">
        <v>43.791699999999999</v>
      </c>
      <c r="H951" s="39">
        <v>89.4846</v>
      </c>
      <c r="I951" s="39">
        <v>43.520899999999997</v>
      </c>
      <c r="J951" s="39">
        <v>59.5261</v>
      </c>
      <c r="K951" s="39">
        <v>27.857700000000001</v>
      </c>
      <c r="L951" s="39">
        <v>649.24710000000005</v>
      </c>
      <c r="M951" s="39">
        <v>26.957999999999998</v>
      </c>
      <c r="N951" s="39">
        <v>46.397599999999997</v>
      </c>
      <c r="O951" s="39">
        <v>90.204099999999997</v>
      </c>
      <c r="P951" s="39">
        <v>36.253399999999999</v>
      </c>
      <c r="Q951" s="39">
        <v>17.8931</v>
      </c>
      <c r="R951" s="39">
        <v>92.959000000000003</v>
      </c>
      <c r="S951" s="39">
        <v>38.063299999999998</v>
      </c>
      <c r="T951" s="39">
        <v>29.486000000000001</v>
      </c>
      <c r="U951" s="39">
        <v>16.3782</v>
      </c>
      <c r="V951" s="39">
        <v>42.326999999999998</v>
      </c>
      <c r="W951" s="39">
        <v>52.767200000000003</v>
      </c>
      <c r="X951" s="39">
        <v>96.300600000000003</v>
      </c>
      <c r="Y951" s="39">
        <v>37.9114</v>
      </c>
      <c r="Z951" s="39">
        <v>20.917200000000001</v>
      </c>
      <c r="AA951" s="39">
        <v>49.550699999999999</v>
      </c>
      <c r="AB951" s="39">
        <v>115.60469999999999</v>
      </c>
      <c r="AC951" s="39">
        <v>63.221200000000003</v>
      </c>
      <c r="AD951" s="39">
        <v>15.318199999999999</v>
      </c>
      <c r="AE951" s="39">
        <v>37.472799999999999</v>
      </c>
      <c r="AF951" s="39">
        <v>62.134399999999999</v>
      </c>
      <c r="AG951" s="39">
        <v>19.504000000000001</v>
      </c>
      <c r="AH951" s="39">
        <v>159.25829999999999</v>
      </c>
      <c r="AI951" s="39">
        <v>14.101100000000001</v>
      </c>
      <c r="AJ951" s="39">
        <v>6.2670000000000003</v>
      </c>
      <c r="AK951" s="39">
        <v>6.4039000000000001</v>
      </c>
      <c r="AL951" s="39">
        <v>15.571300000000001</v>
      </c>
      <c r="AM951" s="39">
        <v>304.03219999999999</v>
      </c>
      <c r="AN951" s="39">
        <v>599.39160000000004</v>
      </c>
      <c r="AO951" s="39">
        <v>213.8074</v>
      </c>
      <c r="AP951" s="39">
        <v>122.02330000000001</v>
      </c>
      <c r="AQ951" s="39">
        <v>247.59370000000001</v>
      </c>
      <c r="AR951" s="39">
        <v>31.6052</v>
      </c>
      <c r="AS951" s="39">
        <v>78.401600000000002</v>
      </c>
      <c r="AT951" s="39">
        <v>20.074100000000001</v>
      </c>
      <c r="AU951" s="39">
        <v>60.927799999999998</v>
      </c>
      <c r="AV951" s="39">
        <v>44.215699999999998</v>
      </c>
      <c r="AW951" s="39">
        <v>45.940199999999997</v>
      </c>
      <c r="AX951" s="39">
        <v>10.6058</v>
      </c>
      <c r="AY951" s="39">
        <v>68.396600000000007</v>
      </c>
    </row>
    <row r="952" spans="1:51" x14ac:dyDescent="0.25">
      <c r="A952" s="43">
        <v>43795</v>
      </c>
      <c r="B952" s="39">
        <v>4207.4777999999997</v>
      </c>
      <c r="C952" s="39">
        <v>43.095399999999998</v>
      </c>
      <c r="D952" s="39">
        <v>35.816299999999998</v>
      </c>
      <c r="E952" s="39">
        <v>433.8922</v>
      </c>
      <c r="F952" s="39">
        <v>274.07859999999999</v>
      </c>
      <c r="G952" s="39">
        <v>43.450499999999998</v>
      </c>
      <c r="H952" s="39">
        <v>88.143299999999996</v>
      </c>
      <c r="I952" s="39">
        <v>43.782299999999999</v>
      </c>
      <c r="J952" s="39">
        <v>57.463799999999999</v>
      </c>
      <c r="K952" s="39">
        <v>27.786899999999999</v>
      </c>
      <c r="L952" s="39">
        <v>668.59960000000001</v>
      </c>
      <c r="M952" s="39">
        <v>26.432400000000001</v>
      </c>
      <c r="N952" s="39">
        <v>46.342700000000001</v>
      </c>
      <c r="O952" s="39">
        <v>89.753799999999998</v>
      </c>
      <c r="P952" s="39">
        <v>36.034199999999998</v>
      </c>
      <c r="Q952" s="39">
        <v>16.9056</v>
      </c>
      <c r="R952" s="39">
        <v>92.639200000000002</v>
      </c>
      <c r="S952" s="39">
        <v>37.6462</v>
      </c>
      <c r="T952" s="39">
        <v>29.1462</v>
      </c>
      <c r="U952" s="39">
        <v>16.289300000000001</v>
      </c>
      <c r="V952" s="39">
        <v>41.806600000000003</v>
      </c>
      <c r="W952" s="39">
        <v>50.121499999999997</v>
      </c>
      <c r="X952" s="39">
        <v>93.422499999999999</v>
      </c>
      <c r="Y952" s="39">
        <v>37.758699999999997</v>
      </c>
      <c r="Z952" s="39">
        <v>20.682200000000002</v>
      </c>
      <c r="AA952" s="39">
        <v>49.196399999999997</v>
      </c>
      <c r="AB952" s="39">
        <v>115.8664</v>
      </c>
      <c r="AC952" s="39">
        <v>63.309800000000003</v>
      </c>
      <c r="AD952" s="39">
        <v>15.318199999999999</v>
      </c>
      <c r="AE952" s="39">
        <v>37.527799999999999</v>
      </c>
      <c r="AF952" s="39">
        <v>61.195500000000003</v>
      </c>
      <c r="AG952" s="39">
        <v>19.528400000000001</v>
      </c>
      <c r="AH952" s="39">
        <v>159.51599999999999</v>
      </c>
      <c r="AI952" s="39">
        <v>13.856299999999999</v>
      </c>
      <c r="AJ952" s="39">
        <v>6.2184999999999997</v>
      </c>
      <c r="AK952" s="39">
        <v>6.3867000000000003</v>
      </c>
      <c r="AL952" s="39">
        <v>15.6023</v>
      </c>
      <c r="AM952" s="39">
        <v>302.39429999999999</v>
      </c>
      <c r="AN952" s="39">
        <v>619.20619999999997</v>
      </c>
      <c r="AO952" s="39">
        <v>216.86179999999999</v>
      </c>
      <c r="AP952" s="39">
        <v>122.7869</v>
      </c>
      <c r="AQ952" s="39">
        <v>247.59370000000001</v>
      </c>
      <c r="AR952" s="39">
        <v>31.3185</v>
      </c>
      <c r="AS952" s="39">
        <v>78.586100000000002</v>
      </c>
      <c r="AT952" s="39">
        <v>19.203800000000001</v>
      </c>
      <c r="AU952" s="39">
        <v>60.582599999999999</v>
      </c>
      <c r="AV952" s="39">
        <v>43.956400000000002</v>
      </c>
      <c r="AW952" s="39">
        <v>44.913600000000002</v>
      </c>
      <c r="AX952" s="39">
        <v>10.5396</v>
      </c>
      <c r="AY952" s="39">
        <v>65.830600000000004</v>
      </c>
    </row>
    <row r="953" spans="1:51" x14ac:dyDescent="0.25">
      <c r="A953" s="43">
        <v>43796</v>
      </c>
      <c r="B953" s="39">
        <v>4155.5337</v>
      </c>
      <c r="C953" s="39">
        <v>42.875500000000002</v>
      </c>
      <c r="D953" s="39">
        <v>35.605200000000004</v>
      </c>
      <c r="E953" s="39">
        <v>430.3415</v>
      </c>
      <c r="F953" s="39">
        <v>276.93729999999999</v>
      </c>
      <c r="G953" s="39">
        <v>43.636600000000001</v>
      </c>
      <c r="H953" s="39">
        <v>89.101399999999998</v>
      </c>
      <c r="I953" s="39">
        <v>43.259500000000003</v>
      </c>
      <c r="J953" s="39">
        <v>57.129399999999997</v>
      </c>
      <c r="K953" s="39">
        <v>27.8931</v>
      </c>
      <c r="L953" s="39">
        <v>641.54769999999996</v>
      </c>
      <c r="M953" s="39">
        <v>26.357299999999999</v>
      </c>
      <c r="N953" s="39">
        <v>46.507599999999996</v>
      </c>
      <c r="O953" s="39">
        <v>89.903899999999993</v>
      </c>
      <c r="P953" s="39">
        <v>35.741799999999998</v>
      </c>
      <c r="Q953" s="39">
        <v>17.300599999999999</v>
      </c>
      <c r="R953" s="39">
        <v>92.745800000000003</v>
      </c>
      <c r="S953" s="39">
        <v>37.437600000000003</v>
      </c>
      <c r="T953" s="39">
        <v>29.041599999999999</v>
      </c>
      <c r="U953" s="39">
        <v>16.3338</v>
      </c>
      <c r="V953" s="39">
        <v>41.9801</v>
      </c>
      <c r="W953" s="39">
        <v>48.210700000000003</v>
      </c>
      <c r="X953" s="39">
        <v>93.966999999999999</v>
      </c>
      <c r="Y953" s="39">
        <v>37.644100000000002</v>
      </c>
      <c r="Z953" s="39">
        <v>20.603899999999999</v>
      </c>
      <c r="AA953" s="39">
        <v>48.386600000000001</v>
      </c>
      <c r="AB953" s="39">
        <v>114.8194</v>
      </c>
      <c r="AC953" s="39">
        <v>63.309800000000003</v>
      </c>
      <c r="AD953" s="39">
        <v>15.278600000000001</v>
      </c>
      <c r="AE953" s="39">
        <v>37.362699999999997</v>
      </c>
      <c r="AF953" s="39">
        <v>62.9878</v>
      </c>
      <c r="AG953" s="39">
        <v>19.577200000000001</v>
      </c>
      <c r="AH953" s="39">
        <v>158.48519999999999</v>
      </c>
      <c r="AI953" s="39">
        <v>13.7094</v>
      </c>
      <c r="AJ953" s="39">
        <v>6.2507999999999999</v>
      </c>
      <c r="AK953" s="39">
        <v>6.4557000000000002</v>
      </c>
      <c r="AL953" s="39">
        <v>15.571300000000001</v>
      </c>
      <c r="AM953" s="39">
        <v>300.1422</v>
      </c>
      <c r="AN953" s="39">
        <v>608.06050000000005</v>
      </c>
      <c r="AO953" s="39">
        <v>216.12129999999999</v>
      </c>
      <c r="AP953" s="39">
        <v>121.107</v>
      </c>
      <c r="AQ953" s="39">
        <v>247.95939999999999</v>
      </c>
      <c r="AR953" s="39">
        <v>30.553899999999999</v>
      </c>
      <c r="AS953" s="39">
        <v>78.217100000000002</v>
      </c>
      <c r="AT953" s="39">
        <v>19.4939</v>
      </c>
      <c r="AU953" s="39">
        <v>60.496299999999998</v>
      </c>
      <c r="AV953" s="39">
        <v>43.956400000000002</v>
      </c>
      <c r="AW953" s="39">
        <v>44.656999999999996</v>
      </c>
      <c r="AX953" s="39">
        <v>10.5396</v>
      </c>
      <c r="AY953" s="39">
        <v>66.980900000000005</v>
      </c>
    </row>
    <row r="954" spans="1:51" x14ac:dyDescent="0.25">
      <c r="A954" s="43">
        <v>43797</v>
      </c>
      <c r="B954" s="39">
        <v>4125.8513000000003</v>
      </c>
      <c r="C954" s="39">
        <v>43.095399999999998</v>
      </c>
      <c r="D954" s="39">
        <v>35.323700000000002</v>
      </c>
      <c r="E954" s="39">
        <v>424.66039999999998</v>
      </c>
      <c r="F954" s="39">
        <v>276.2226</v>
      </c>
      <c r="G954" s="39">
        <v>44.628999999999998</v>
      </c>
      <c r="H954" s="39">
        <v>88.526600000000002</v>
      </c>
      <c r="I954" s="39">
        <v>42.9328</v>
      </c>
      <c r="J954" s="39">
        <v>56.572099999999999</v>
      </c>
      <c r="K954" s="39">
        <v>27.857700000000001</v>
      </c>
      <c r="L954" s="39">
        <v>645.91759999999999</v>
      </c>
      <c r="M954" s="39">
        <v>26.132000000000001</v>
      </c>
      <c r="N954" s="39">
        <v>45.133200000000002</v>
      </c>
      <c r="O954" s="39">
        <v>90.654300000000006</v>
      </c>
      <c r="P954" s="39">
        <v>36.180399999999999</v>
      </c>
      <c r="Q954" s="39">
        <v>16.806899999999999</v>
      </c>
      <c r="R954" s="39">
        <v>92.106200000000001</v>
      </c>
      <c r="S954" s="39">
        <v>37.541899999999998</v>
      </c>
      <c r="T954" s="39">
        <v>28.492699999999999</v>
      </c>
      <c r="U954" s="39">
        <v>16.2227</v>
      </c>
      <c r="V954" s="39">
        <v>41.633099999999999</v>
      </c>
      <c r="W954" s="39">
        <v>49.019100000000002</v>
      </c>
      <c r="X954" s="39">
        <v>92.800200000000004</v>
      </c>
      <c r="Y954" s="39">
        <v>37.3005</v>
      </c>
      <c r="Z954" s="39">
        <v>20.447199999999999</v>
      </c>
      <c r="AA954" s="39">
        <v>47.5261</v>
      </c>
      <c r="AB954" s="39">
        <v>116.04089999999999</v>
      </c>
      <c r="AC954" s="39">
        <v>62.778500000000001</v>
      </c>
      <c r="AD954" s="39">
        <v>15.1203</v>
      </c>
      <c r="AE954" s="39">
        <v>37.472799999999999</v>
      </c>
      <c r="AF954" s="39">
        <v>61.366199999999999</v>
      </c>
      <c r="AG954" s="39">
        <v>19.430800000000001</v>
      </c>
      <c r="AH954" s="39">
        <v>158.74289999999999</v>
      </c>
      <c r="AI954" s="39">
        <v>13.464600000000001</v>
      </c>
      <c r="AJ954" s="39">
        <v>6.2507999999999999</v>
      </c>
      <c r="AK954" s="39">
        <v>6.4039000000000001</v>
      </c>
      <c r="AL954" s="39">
        <v>15.5402</v>
      </c>
      <c r="AM954" s="39">
        <v>294.81909999999999</v>
      </c>
      <c r="AN954" s="39">
        <v>590.72280000000001</v>
      </c>
      <c r="AO954" s="39">
        <v>213.25200000000001</v>
      </c>
      <c r="AP954" s="39">
        <v>120.8015</v>
      </c>
      <c r="AQ954" s="39">
        <v>245.76509999999999</v>
      </c>
      <c r="AR954" s="39">
        <v>29.884799999999998</v>
      </c>
      <c r="AS954" s="39">
        <v>78.032600000000002</v>
      </c>
      <c r="AT954" s="39">
        <v>19.029699999999998</v>
      </c>
      <c r="AU954" s="39">
        <v>59.892200000000003</v>
      </c>
      <c r="AV954" s="39">
        <v>43.4377</v>
      </c>
      <c r="AW954" s="39">
        <v>44.229199999999999</v>
      </c>
      <c r="AX954" s="39">
        <v>10.4291</v>
      </c>
      <c r="AY954" s="39">
        <v>67.334800000000001</v>
      </c>
    </row>
    <row r="955" spans="1:51" x14ac:dyDescent="0.25">
      <c r="A955" s="43">
        <v>43798</v>
      </c>
      <c r="B955" s="39">
        <v>4111.0101000000004</v>
      </c>
      <c r="C955" s="39">
        <v>43.205300000000001</v>
      </c>
      <c r="D955" s="39">
        <v>35.464500000000001</v>
      </c>
      <c r="E955" s="39">
        <v>422.53</v>
      </c>
      <c r="F955" s="39">
        <v>276.2226</v>
      </c>
      <c r="G955" s="39">
        <v>44.132800000000003</v>
      </c>
      <c r="H955" s="39">
        <v>89.101399999999998</v>
      </c>
      <c r="I955" s="39">
        <v>42.9328</v>
      </c>
      <c r="J955" s="39">
        <v>56.3491</v>
      </c>
      <c r="K955" s="39">
        <v>27.716100000000001</v>
      </c>
      <c r="L955" s="39">
        <v>644.87710000000004</v>
      </c>
      <c r="M955" s="39">
        <v>26.357299999999999</v>
      </c>
      <c r="N955" s="39">
        <v>44.638500000000001</v>
      </c>
      <c r="O955" s="39">
        <v>89.753799999999998</v>
      </c>
      <c r="P955" s="39">
        <v>36.472700000000003</v>
      </c>
      <c r="Q955" s="39">
        <v>16.668600000000001</v>
      </c>
      <c r="R955" s="39">
        <v>91.999600000000001</v>
      </c>
      <c r="S955" s="39">
        <v>38.1676</v>
      </c>
      <c r="T955" s="39">
        <v>28.048300000000001</v>
      </c>
      <c r="U955" s="39">
        <v>16.1782</v>
      </c>
      <c r="V955" s="39">
        <v>41.633099999999999</v>
      </c>
      <c r="W955" s="39">
        <v>49.1661</v>
      </c>
      <c r="X955" s="39">
        <v>95.055999999999997</v>
      </c>
      <c r="Y955" s="39">
        <v>37.033299999999997</v>
      </c>
      <c r="Z955" s="39">
        <v>20.447199999999999</v>
      </c>
      <c r="AA955" s="39">
        <v>47.475499999999997</v>
      </c>
      <c r="AB955" s="39">
        <v>113.4235</v>
      </c>
      <c r="AC955" s="39">
        <v>62.512900000000002</v>
      </c>
      <c r="AD955" s="39">
        <v>15.219200000000001</v>
      </c>
      <c r="AE955" s="39">
        <v>37.665399999999998</v>
      </c>
      <c r="AF955" s="39">
        <v>60.598100000000002</v>
      </c>
      <c r="AG955" s="39">
        <v>19.284300000000002</v>
      </c>
      <c r="AH955" s="39">
        <v>159.00059999999999</v>
      </c>
      <c r="AI955" s="39">
        <v>13.3911</v>
      </c>
      <c r="AJ955" s="39">
        <v>6.2347000000000001</v>
      </c>
      <c r="AK955" s="39">
        <v>6.4039000000000001</v>
      </c>
      <c r="AL955" s="39">
        <v>15.478199999999999</v>
      </c>
      <c r="AM955" s="39">
        <v>295.43329999999997</v>
      </c>
      <c r="AN955" s="39">
        <v>579.16420000000005</v>
      </c>
      <c r="AO955" s="39">
        <v>215.19569999999999</v>
      </c>
      <c r="AP955" s="39">
        <v>122.176</v>
      </c>
      <c r="AQ955" s="39">
        <v>245.03360000000001</v>
      </c>
      <c r="AR955" s="39">
        <v>29.916699999999999</v>
      </c>
      <c r="AS955" s="39">
        <v>78.586100000000002</v>
      </c>
      <c r="AT955" s="39">
        <v>19.145800000000001</v>
      </c>
      <c r="AU955" s="39">
        <v>60.1511</v>
      </c>
      <c r="AV955" s="39">
        <v>43.697099999999999</v>
      </c>
      <c r="AW955" s="39">
        <v>44.485900000000001</v>
      </c>
      <c r="AX955" s="39">
        <v>10.5175</v>
      </c>
      <c r="AY955" s="39">
        <v>67.865700000000004</v>
      </c>
    </row>
    <row r="956" spans="1:51" x14ac:dyDescent="0.25">
      <c r="A956" s="43">
        <v>43801</v>
      </c>
      <c r="B956" s="39">
        <v>4162.9543000000003</v>
      </c>
      <c r="C956" s="39">
        <v>43.315199999999997</v>
      </c>
      <c r="D956" s="39">
        <v>35.464500000000001</v>
      </c>
      <c r="E956" s="39">
        <v>423.24020000000002</v>
      </c>
      <c r="F956" s="39">
        <v>278.36660000000001</v>
      </c>
      <c r="G956" s="39">
        <v>44.194899999999997</v>
      </c>
      <c r="H956" s="39">
        <v>89.963700000000003</v>
      </c>
      <c r="I956" s="39">
        <v>44.305100000000003</v>
      </c>
      <c r="J956" s="39">
        <v>56.8508</v>
      </c>
      <c r="K956" s="39">
        <v>27.680700000000002</v>
      </c>
      <c r="L956" s="39">
        <v>637.80200000000002</v>
      </c>
      <c r="M956" s="39">
        <v>26.432400000000001</v>
      </c>
      <c r="N956" s="39">
        <v>47.936900000000001</v>
      </c>
      <c r="O956" s="39">
        <v>90.504300000000001</v>
      </c>
      <c r="P956" s="39">
        <v>37.496000000000002</v>
      </c>
      <c r="Q956" s="39">
        <v>16.9254</v>
      </c>
      <c r="R956" s="39">
        <v>93.811800000000005</v>
      </c>
      <c r="S956" s="39">
        <v>36.707700000000003</v>
      </c>
      <c r="T956" s="39">
        <v>28.492699999999999</v>
      </c>
      <c r="U956" s="39">
        <v>16.356000000000002</v>
      </c>
      <c r="V956" s="39">
        <v>42.8474</v>
      </c>
      <c r="W956" s="39">
        <v>51.2239</v>
      </c>
      <c r="X956" s="39">
        <v>94.122600000000006</v>
      </c>
      <c r="Y956" s="39">
        <v>36.918700000000001</v>
      </c>
      <c r="Z956" s="39">
        <v>20.447199999999999</v>
      </c>
      <c r="AA956" s="39">
        <v>47.424900000000001</v>
      </c>
      <c r="AB956" s="39">
        <v>112.1147</v>
      </c>
      <c r="AC956" s="39">
        <v>62.512900000000002</v>
      </c>
      <c r="AD956" s="39">
        <v>15.239000000000001</v>
      </c>
      <c r="AE956" s="39">
        <v>39.013500000000001</v>
      </c>
      <c r="AF956" s="39">
        <v>61.451599999999999</v>
      </c>
      <c r="AG956" s="39">
        <v>19.284300000000002</v>
      </c>
      <c r="AH956" s="39">
        <v>159.00059999999999</v>
      </c>
      <c r="AI956" s="39">
        <v>13.3667</v>
      </c>
      <c r="AJ956" s="39">
        <v>6.3155999999999999</v>
      </c>
      <c r="AK956" s="39">
        <v>6.5937999999999999</v>
      </c>
      <c r="AL956" s="39">
        <v>15.354100000000001</v>
      </c>
      <c r="AM956" s="39">
        <v>306.28429999999997</v>
      </c>
      <c r="AN956" s="39">
        <v>572.97220000000004</v>
      </c>
      <c r="AO956" s="39">
        <v>214.5478</v>
      </c>
      <c r="AP956" s="39">
        <v>123.3978</v>
      </c>
      <c r="AQ956" s="39">
        <v>246.8622</v>
      </c>
      <c r="AR956" s="39">
        <v>29.661799999999999</v>
      </c>
      <c r="AS956" s="39">
        <v>78.032600000000002</v>
      </c>
      <c r="AT956" s="39">
        <v>18.971699999999998</v>
      </c>
      <c r="AU956" s="39">
        <v>61.1004</v>
      </c>
      <c r="AV956" s="39">
        <v>43.567399999999999</v>
      </c>
      <c r="AW956" s="39">
        <v>44.229199999999999</v>
      </c>
      <c r="AX956" s="39">
        <v>10.3849</v>
      </c>
      <c r="AY956" s="39">
        <v>67.423299999999998</v>
      </c>
    </row>
    <row r="957" spans="1:51" x14ac:dyDescent="0.25">
      <c r="A957" s="43">
        <v>43802</v>
      </c>
      <c r="B957" s="39">
        <v>4155.5337</v>
      </c>
      <c r="C957" s="39">
        <v>43.5351</v>
      </c>
      <c r="D957" s="39">
        <v>35.323700000000002</v>
      </c>
      <c r="E957" s="39">
        <v>425.37060000000002</v>
      </c>
      <c r="F957" s="39">
        <v>283.36939999999998</v>
      </c>
      <c r="G957" s="39">
        <v>44.628999999999998</v>
      </c>
      <c r="H957" s="39">
        <v>90.011600000000001</v>
      </c>
      <c r="I957" s="39">
        <v>45.808</v>
      </c>
      <c r="J957" s="39">
        <v>57.408099999999997</v>
      </c>
      <c r="K957" s="39">
        <v>27.716100000000001</v>
      </c>
      <c r="L957" s="39">
        <v>642.17190000000005</v>
      </c>
      <c r="M957" s="39">
        <v>26.582599999999999</v>
      </c>
      <c r="N957" s="39">
        <v>48.046799999999998</v>
      </c>
      <c r="O957" s="39">
        <v>90.054000000000002</v>
      </c>
      <c r="P957" s="39">
        <v>37.349800000000002</v>
      </c>
      <c r="Q957" s="39">
        <v>16.806899999999999</v>
      </c>
      <c r="R957" s="39">
        <v>94.558099999999996</v>
      </c>
      <c r="S957" s="39">
        <v>36.707700000000003</v>
      </c>
      <c r="T957" s="39">
        <v>28.597200000000001</v>
      </c>
      <c r="U957" s="39">
        <v>16.622699999999998</v>
      </c>
      <c r="V957" s="39">
        <v>44.322000000000003</v>
      </c>
      <c r="W957" s="39">
        <v>51.2239</v>
      </c>
      <c r="X957" s="39">
        <v>93.344700000000003</v>
      </c>
      <c r="Y957" s="39">
        <v>36.804200000000002</v>
      </c>
      <c r="Z957" s="39">
        <v>20.447199999999999</v>
      </c>
      <c r="AA957" s="39">
        <v>48.386600000000001</v>
      </c>
      <c r="AB957" s="39">
        <v>113.598</v>
      </c>
      <c r="AC957" s="39">
        <v>62.468600000000002</v>
      </c>
      <c r="AD957" s="39">
        <v>15.318199999999999</v>
      </c>
      <c r="AE957" s="39">
        <v>38.518300000000004</v>
      </c>
      <c r="AF957" s="39">
        <v>60.768799999999999</v>
      </c>
      <c r="AG957" s="39">
        <v>19.455200000000001</v>
      </c>
      <c r="AH957" s="39">
        <v>159.25829999999999</v>
      </c>
      <c r="AI957" s="39">
        <v>13.1953</v>
      </c>
      <c r="AJ957" s="39">
        <v>6.2831999999999999</v>
      </c>
      <c r="AK957" s="39">
        <v>6.5247999999999999</v>
      </c>
      <c r="AL957" s="39">
        <v>15.2921</v>
      </c>
      <c r="AM957" s="39">
        <v>306.28429999999997</v>
      </c>
      <c r="AN957" s="39">
        <v>587.83309999999994</v>
      </c>
      <c r="AO957" s="39">
        <v>214.82550000000001</v>
      </c>
      <c r="AP957" s="39">
        <v>126.91030000000001</v>
      </c>
      <c r="AQ957" s="39">
        <v>251.2509</v>
      </c>
      <c r="AR957" s="39">
        <v>29.7255</v>
      </c>
      <c r="AS957" s="39">
        <v>77.479200000000006</v>
      </c>
      <c r="AT957" s="39">
        <v>18.797699999999999</v>
      </c>
      <c r="AU957" s="39">
        <v>61.5319</v>
      </c>
      <c r="AV957" s="39">
        <v>43.956400000000002</v>
      </c>
      <c r="AW957" s="39">
        <v>44.314799999999998</v>
      </c>
      <c r="AX957" s="39">
        <v>10.4954</v>
      </c>
      <c r="AY957" s="39">
        <v>67.511799999999994</v>
      </c>
    </row>
    <row r="958" spans="1:51" x14ac:dyDescent="0.25">
      <c r="A958" s="43">
        <v>43803</v>
      </c>
      <c r="B958" s="39">
        <v>4122.8831</v>
      </c>
      <c r="C958" s="39">
        <v>43.425199999999997</v>
      </c>
      <c r="D958" s="39">
        <v>35.183</v>
      </c>
      <c r="E958" s="39">
        <v>422.53</v>
      </c>
      <c r="F958" s="39">
        <v>283.012</v>
      </c>
      <c r="G958" s="39">
        <v>43.791699999999999</v>
      </c>
      <c r="H958" s="39">
        <v>91.017600000000002</v>
      </c>
      <c r="I958" s="39">
        <v>45.677300000000002</v>
      </c>
      <c r="J958" s="39">
        <v>56.8508</v>
      </c>
      <c r="K958" s="39">
        <v>27.716100000000001</v>
      </c>
      <c r="L958" s="39">
        <v>603.67489999999998</v>
      </c>
      <c r="M958" s="39">
        <v>26.432400000000001</v>
      </c>
      <c r="N958" s="39">
        <v>48.3767</v>
      </c>
      <c r="O958" s="39">
        <v>90.054000000000002</v>
      </c>
      <c r="P958" s="39">
        <v>37.167099999999998</v>
      </c>
      <c r="Q958" s="39">
        <v>16.648900000000001</v>
      </c>
      <c r="R958" s="39">
        <v>92.532600000000002</v>
      </c>
      <c r="S958" s="39">
        <v>36.603400000000001</v>
      </c>
      <c r="T958" s="39">
        <v>28.152799999999999</v>
      </c>
      <c r="U958" s="39">
        <v>16.556000000000001</v>
      </c>
      <c r="V958" s="39">
        <v>43.714799999999997</v>
      </c>
      <c r="W958" s="39">
        <v>51.958799999999997</v>
      </c>
      <c r="X958" s="39">
        <v>92.800200000000004</v>
      </c>
      <c r="Y958" s="39">
        <v>36.689700000000002</v>
      </c>
      <c r="Z958" s="39">
        <v>20.603899999999999</v>
      </c>
      <c r="AA958" s="39">
        <v>48.943300000000001</v>
      </c>
      <c r="AB958" s="39">
        <v>111.5912</v>
      </c>
      <c r="AC958" s="39">
        <v>62.424300000000002</v>
      </c>
      <c r="AD958" s="39">
        <v>15.377599999999999</v>
      </c>
      <c r="AE958" s="39">
        <v>39.233600000000003</v>
      </c>
      <c r="AF958" s="39">
        <v>59.915300000000002</v>
      </c>
      <c r="AG958" s="39">
        <v>19.455200000000001</v>
      </c>
      <c r="AH958" s="39">
        <v>158.74289999999999</v>
      </c>
      <c r="AI958" s="39">
        <v>13.293200000000001</v>
      </c>
      <c r="AJ958" s="39">
        <v>6.2347000000000001</v>
      </c>
      <c r="AK958" s="39">
        <v>6.5593000000000004</v>
      </c>
      <c r="AL958" s="39">
        <v>15.2301</v>
      </c>
      <c r="AM958" s="39">
        <v>304.64640000000003</v>
      </c>
      <c r="AN958" s="39">
        <v>593.19960000000003</v>
      </c>
      <c r="AO958" s="39">
        <v>210.66040000000001</v>
      </c>
      <c r="AP958" s="39">
        <v>127.8267</v>
      </c>
      <c r="AQ958" s="39">
        <v>249.0566</v>
      </c>
      <c r="AR958" s="39">
        <v>29.438800000000001</v>
      </c>
      <c r="AS958" s="39">
        <v>76.556899999999999</v>
      </c>
      <c r="AT958" s="39">
        <v>18.5076</v>
      </c>
      <c r="AU958" s="39">
        <v>61.359299999999998</v>
      </c>
      <c r="AV958" s="39">
        <v>43.956400000000002</v>
      </c>
      <c r="AW958" s="39">
        <v>43.9726</v>
      </c>
      <c r="AX958" s="39">
        <v>10.4954</v>
      </c>
      <c r="AY958" s="39">
        <v>66.892399999999995</v>
      </c>
    </row>
    <row r="959" spans="1:51" x14ac:dyDescent="0.25">
      <c r="A959" s="43">
        <v>43804</v>
      </c>
      <c r="B959" s="39">
        <v>4125.8513000000003</v>
      </c>
      <c r="C959" s="39">
        <v>43.755000000000003</v>
      </c>
      <c r="D959" s="39">
        <v>35.253399999999999</v>
      </c>
      <c r="E959" s="39">
        <v>428.92129999999997</v>
      </c>
      <c r="F959" s="39">
        <v>283.36939999999998</v>
      </c>
      <c r="G959" s="39">
        <v>43.7607</v>
      </c>
      <c r="H959" s="39">
        <v>91.305000000000007</v>
      </c>
      <c r="I959" s="39">
        <v>44.827800000000003</v>
      </c>
      <c r="J959" s="39">
        <v>57.240900000000003</v>
      </c>
      <c r="K959" s="39">
        <v>27.9285</v>
      </c>
      <c r="L959" s="39">
        <v>604.71540000000005</v>
      </c>
      <c r="M959" s="39">
        <v>26.432400000000001</v>
      </c>
      <c r="N959" s="39">
        <v>47.716999999999999</v>
      </c>
      <c r="O959" s="39">
        <v>90.504300000000001</v>
      </c>
      <c r="P959" s="39">
        <v>37.240200000000002</v>
      </c>
      <c r="Q959" s="39">
        <v>16.569900000000001</v>
      </c>
      <c r="R959" s="39">
        <v>92.426000000000002</v>
      </c>
      <c r="S959" s="39">
        <v>36.811900000000001</v>
      </c>
      <c r="T959" s="39">
        <v>28.571100000000001</v>
      </c>
      <c r="U959" s="39">
        <v>16.6449</v>
      </c>
      <c r="V959" s="39">
        <v>43.801499999999997</v>
      </c>
      <c r="W959" s="39">
        <v>52.105800000000002</v>
      </c>
      <c r="X959" s="39">
        <v>92.800200000000004</v>
      </c>
      <c r="Y959" s="39">
        <v>36.842399999999998</v>
      </c>
      <c r="Z959" s="39">
        <v>20.7605</v>
      </c>
      <c r="AA959" s="39">
        <v>48.538400000000003</v>
      </c>
      <c r="AB959" s="39">
        <v>113.1617</v>
      </c>
      <c r="AC959" s="39">
        <v>63.177</v>
      </c>
      <c r="AD959" s="39">
        <v>15.5161</v>
      </c>
      <c r="AE959" s="39">
        <v>39.206099999999999</v>
      </c>
      <c r="AF959" s="39">
        <v>60.171300000000002</v>
      </c>
      <c r="AG959" s="39">
        <v>19.821300000000001</v>
      </c>
      <c r="AH959" s="39">
        <v>159.25829999999999</v>
      </c>
      <c r="AI959" s="39">
        <v>13.219799999999999</v>
      </c>
      <c r="AJ959" s="39">
        <v>6.2347000000000001</v>
      </c>
      <c r="AK959" s="39">
        <v>6.4903000000000004</v>
      </c>
      <c r="AL959" s="39">
        <v>15.2921</v>
      </c>
      <c r="AM959" s="39">
        <v>305.05590000000001</v>
      </c>
      <c r="AN959" s="39">
        <v>587.00750000000005</v>
      </c>
      <c r="AO959" s="39">
        <v>211.03059999999999</v>
      </c>
      <c r="AP959" s="39">
        <v>127.06310000000001</v>
      </c>
      <c r="AQ959" s="39">
        <v>249.78800000000001</v>
      </c>
      <c r="AR959" s="39">
        <v>29.629899999999999</v>
      </c>
      <c r="AS959" s="39">
        <v>77.663700000000006</v>
      </c>
      <c r="AT959" s="39">
        <v>18.5656</v>
      </c>
      <c r="AU959" s="39">
        <v>61.273000000000003</v>
      </c>
      <c r="AV959" s="39">
        <v>44.085999999999999</v>
      </c>
      <c r="AW959" s="39">
        <v>44.314799999999998</v>
      </c>
      <c r="AX959" s="39">
        <v>10.5837</v>
      </c>
      <c r="AY959" s="39">
        <v>67.246300000000005</v>
      </c>
    </row>
    <row r="960" spans="1:51" x14ac:dyDescent="0.25">
      <c r="A960" s="43">
        <v>43805</v>
      </c>
      <c r="B960" s="39">
        <v>4134.7560000000003</v>
      </c>
      <c r="C960" s="39">
        <v>43.974899999999998</v>
      </c>
      <c r="D960" s="39">
        <v>35.323700000000002</v>
      </c>
      <c r="E960" s="39">
        <v>427.50099999999998</v>
      </c>
      <c r="F960" s="39">
        <v>281.94</v>
      </c>
      <c r="G960" s="39">
        <v>43.791699999999999</v>
      </c>
      <c r="H960" s="39">
        <v>90.778000000000006</v>
      </c>
      <c r="I960" s="39">
        <v>45.154600000000002</v>
      </c>
      <c r="J960" s="39">
        <v>57.129399999999997</v>
      </c>
      <c r="K960" s="39">
        <v>27.857700000000001</v>
      </c>
      <c r="L960" s="39">
        <v>618.65750000000003</v>
      </c>
      <c r="M960" s="39">
        <v>26.432400000000001</v>
      </c>
      <c r="N960" s="39">
        <v>49.0364</v>
      </c>
      <c r="O960" s="39">
        <v>90.654300000000006</v>
      </c>
      <c r="P960" s="39">
        <v>37.130499999999998</v>
      </c>
      <c r="Q960" s="39">
        <v>16.4514</v>
      </c>
      <c r="R960" s="39">
        <v>91.146699999999996</v>
      </c>
      <c r="S960" s="39">
        <v>37.020499999999998</v>
      </c>
      <c r="T960" s="39">
        <v>28.4404</v>
      </c>
      <c r="U960" s="39">
        <v>16.6449</v>
      </c>
      <c r="V960" s="39">
        <v>43.714799999999997</v>
      </c>
      <c r="W960" s="39">
        <v>52.546700000000001</v>
      </c>
      <c r="X960" s="39">
        <v>92.489099999999993</v>
      </c>
      <c r="Y960" s="39">
        <v>37.758699999999997</v>
      </c>
      <c r="Z960" s="39">
        <v>20.838899999999999</v>
      </c>
      <c r="AA960" s="39">
        <v>49.297600000000003</v>
      </c>
      <c r="AB960" s="39">
        <v>113.947</v>
      </c>
      <c r="AC960" s="39">
        <v>64.328100000000006</v>
      </c>
      <c r="AD960" s="39">
        <v>15.5359</v>
      </c>
      <c r="AE960" s="39">
        <v>39.371200000000002</v>
      </c>
      <c r="AF960" s="39">
        <v>59.232500000000002</v>
      </c>
      <c r="AG960" s="39">
        <v>19.9434</v>
      </c>
      <c r="AH960" s="39">
        <v>159.51599999999999</v>
      </c>
      <c r="AI960" s="39">
        <v>13.244199999999999</v>
      </c>
      <c r="AJ960" s="39">
        <v>6.2347000000000001</v>
      </c>
      <c r="AK960" s="39">
        <v>6.3693999999999997</v>
      </c>
      <c r="AL960" s="39">
        <v>15.261100000000001</v>
      </c>
      <c r="AM960" s="39">
        <v>306.69380000000001</v>
      </c>
      <c r="AN960" s="39">
        <v>589.07150000000001</v>
      </c>
      <c r="AO960" s="39">
        <v>210.56790000000001</v>
      </c>
      <c r="AP960" s="39">
        <v>127.52119999999999</v>
      </c>
      <c r="AQ960" s="39">
        <v>248.6908</v>
      </c>
      <c r="AR960" s="39">
        <v>29.661799999999999</v>
      </c>
      <c r="AS960" s="39">
        <v>78.586100000000002</v>
      </c>
      <c r="AT960" s="39">
        <v>18.5076</v>
      </c>
      <c r="AU960" s="39">
        <v>62.049700000000001</v>
      </c>
      <c r="AV960" s="39">
        <v>44.475000000000001</v>
      </c>
      <c r="AW960" s="39">
        <v>44.314799999999998</v>
      </c>
      <c r="AX960" s="39">
        <v>10.6058</v>
      </c>
      <c r="AY960" s="39">
        <v>67.777199999999993</v>
      </c>
    </row>
    <row r="961" spans="1:51" x14ac:dyDescent="0.25">
      <c r="A961" s="43">
        <v>43808</v>
      </c>
      <c r="B961" s="39">
        <v>4180.7637000000004</v>
      </c>
      <c r="C961" s="39">
        <v>44.744399999999999</v>
      </c>
      <c r="D961" s="39">
        <v>36.238500000000002</v>
      </c>
      <c r="E961" s="39">
        <v>428.21109999999999</v>
      </c>
      <c r="F961" s="39">
        <v>285.8707</v>
      </c>
      <c r="G961" s="39">
        <v>42.830199999999998</v>
      </c>
      <c r="H961" s="39">
        <v>90.682199999999995</v>
      </c>
      <c r="I961" s="39">
        <v>46.984299999999998</v>
      </c>
      <c r="J961" s="39">
        <v>58.4114</v>
      </c>
      <c r="K961" s="39">
        <v>28.105499999999999</v>
      </c>
      <c r="L961" s="39">
        <v>605.54769999999996</v>
      </c>
      <c r="M961" s="39">
        <v>26.732700000000001</v>
      </c>
      <c r="N961" s="39">
        <v>49.9709</v>
      </c>
      <c r="O961" s="39">
        <v>89.903899999999993</v>
      </c>
      <c r="P961" s="39">
        <v>37.130499999999998</v>
      </c>
      <c r="Q961" s="39">
        <v>17.320399999999999</v>
      </c>
      <c r="R961" s="39">
        <v>95.624099999999999</v>
      </c>
      <c r="S961" s="39">
        <v>36.707700000000003</v>
      </c>
      <c r="T961" s="39">
        <v>29.6951</v>
      </c>
      <c r="U961" s="39">
        <v>16.822700000000001</v>
      </c>
      <c r="V961" s="39">
        <v>43.628100000000003</v>
      </c>
      <c r="W961" s="39">
        <v>52.767200000000003</v>
      </c>
      <c r="X961" s="39">
        <v>92.489099999999993</v>
      </c>
      <c r="Y961" s="39">
        <v>39.629399999999997</v>
      </c>
      <c r="Z961" s="39">
        <v>20.682200000000002</v>
      </c>
      <c r="AA961" s="39">
        <v>48.7408</v>
      </c>
      <c r="AB961" s="39">
        <v>112.1147</v>
      </c>
      <c r="AC961" s="39">
        <v>64.460899999999995</v>
      </c>
      <c r="AD961" s="39">
        <v>15.417199999999999</v>
      </c>
      <c r="AE961" s="39">
        <v>39.453699999999998</v>
      </c>
      <c r="AF961" s="39">
        <v>60.598100000000002</v>
      </c>
      <c r="AG961" s="39">
        <v>20.2119</v>
      </c>
      <c r="AH961" s="39">
        <v>160.03139999999999</v>
      </c>
      <c r="AI961" s="39">
        <v>13.7828</v>
      </c>
      <c r="AJ961" s="39">
        <v>6.2347000000000001</v>
      </c>
      <c r="AK961" s="39">
        <v>6.4039000000000001</v>
      </c>
      <c r="AL961" s="39">
        <v>15.354100000000001</v>
      </c>
      <c r="AM961" s="39">
        <v>318.15899999999999</v>
      </c>
      <c r="AN961" s="39">
        <v>586.59469999999999</v>
      </c>
      <c r="AO961" s="39">
        <v>209.92</v>
      </c>
      <c r="AP961" s="39">
        <v>129.04839999999999</v>
      </c>
      <c r="AQ961" s="39">
        <v>250.8852</v>
      </c>
      <c r="AR961" s="39">
        <v>30.298999999999999</v>
      </c>
      <c r="AS961" s="39">
        <v>78.032600000000002</v>
      </c>
      <c r="AT961" s="39">
        <v>19.145800000000001</v>
      </c>
      <c r="AU961" s="39">
        <v>63.603099999999998</v>
      </c>
      <c r="AV961" s="39">
        <v>44.345399999999998</v>
      </c>
      <c r="AW961" s="39">
        <v>44.913600000000002</v>
      </c>
      <c r="AX961" s="39">
        <v>10.65</v>
      </c>
      <c r="AY961" s="39">
        <v>68.131100000000004</v>
      </c>
    </row>
    <row r="962" spans="1:51" x14ac:dyDescent="0.25">
      <c r="A962" s="43">
        <v>43809</v>
      </c>
      <c r="B962" s="39">
        <v>4140.6925000000001</v>
      </c>
      <c r="C962" s="39">
        <v>44.4146</v>
      </c>
      <c r="D962" s="39">
        <v>36.238500000000002</v>
      </c>
      <c r="E962" s="39">
        <v>427.50099999999998</v>
      </c>
      <c r="F962" s="39">
        <v>284.084</v>
      </c>
      <c r="G962" s="39">
        <v>42.365000000000002</v>
      </c>
      <c r="H962" s="39">
        <v>89.436700000000002</v>
      </c>
      <c r="I962" s="39">
        <v>46.461500000000001</v>
      </c>
      <c r="J962" s="39">
        <v>58.467100000000002</v>
      </c>
      <c r="K962" s="39">
        <v>28.2471</v>
      </c>
      <c r="L962" s="39">
        <v>604.09109999999998</v>
      </c>
      <c r="M962" s="39">
        <v>26.582599999999999</v>
      </c>
      <c r="N962" s="39">
        <v>49.915900000000001</v>
      </c>
      <c r="O962" s="39">
        <v>90.204099999999997</v>
      </c>
      <c r="P962" s="39">
        <v>37.020899999999997</v>
      </c>
      <c r="Q962" s="39">
        <v>17.162400000000002</v>
      </c>
      <c r="R962" s="39">
        <v>97.756200000000007</v>
      </c>
      <c r="S962" s="39">
        <v>36.499099999999999</v>
      </c>
      <c r="T962" s="39">
        <v>29.590499999999999</v>
      </c>
      <c r="U962" s="39">
        <v>17.133800000000001</v>
      </c>
      <c r="V962" s="39">
        <v>43.367899999999999</v>
      </c>
      <c r="W962" s="39">
        <v>53.7226</v>
      </c>
      <c r="X962" s="39">
        <v>94.978200000000001</v>
      </c>
      <c r="Y962" s="39">
        <v>39.323999999999998</v>
      </c>
      <c r="Z962" s="39">
        <v>20.603899999999999</v>
      </c>
      <c r="AA962" s="39">
        <v>48.184100000000001</v>
      </c>
      <c r="AB962" s="39">
        <v>114.9939</v>
      </c>
      <c r="AC962" s="39">
        <v>64.328100000000006</v>
      </c>
      <c r="AD962" s="39">
        <v>15.377599999999999</v>
      </c>
      <c r="AE962" s="39">
        <v>39.893900000000002</v>
      </c>
      <c r="AF962" s="39">
        <v>60.854100000000003</v>
      </c>
      <c r="AG962" s="39">
        <v>20.2363</v>
      </c>
      <c r="AH962" s="39">
        <v>159.51599999999999</v>
      </c>
      <c r="AI962" s="39">
        <v>13.7339</v>
      </c>
      <c r="AJ962" s="39">
        <v>6.2347000000000001</v>
      </c>
      <c r="AK962" s="39">
        <v>6.3003999999999998</v>
      </c>
      <c r="AL962" s="39">
        <v>15.3231</v>
      </c>
      <c r="AM962" s="39">
        <v>316.72579999999999</v>
      </c>
      <c r="AN962" s="39">
        <v>583.70510000000002</v>
      </c>
      <c r="AO962" s="39">
        <v>214.36269999999999</v>
      </c>
      <c r="AP962" s="39">
        <v>128.59030000000001</v>
      </c>
      <c r="AQ962" s="39">
        <v>248.6908</v>
      </c>
      <c r="AR962" s="39">
        <v>30.0122</v>
      </c>
      <c r="AS962" s="39">
        <v>78.401600000000002</v>
      </c>
      <c r="AT962" s="39">
        <v>19.203800000000001</v>
      </c>
      <c r="AU962" s="39">
        <v>63.689399999999999</v>
      </c>
      <c r="AV962" s="39">
        <v>44.085999999999999</v>
      </c>
      <c r="AW962" s="39">
        <v>44.485900000000001</v>
      </c>
      <c r="AX962" s="39">
        <v>10.6279</v>
      </c>
      <c r="AY962" s="39">
        <v>68.927499999999995</v>
      </c>
    </row>
    <row r="963" spans="1:51" x14ac:dyDescent="0.25">
      <c r="A963" s="43">
        <v>43810</v>
      </c>
      <c r="B963" s="39">
        <v>4155.5337</v>
      </c>
      <c r="C963" s="39">
        <v>44.854399999999998</v>
      </c>
      <c r="D963" s="39">
        <v>36.238500000000002</v>
      </c>
      <c r="E963" s="39">
        <v>453.06580000000002</v>
      </c>
      <c r="F963" s="39">
        <v>282.29739999999998</v>
      </c>
      <c r="G963" s="39">
        <v>43.7607</v>
      </c>
      <c r="H963" s="39">
        <v>89.101399999999998</v>
      </c>
      <c r="I963" s="39">
        <v>48.225900000000003</v>
      </c>
      <c r="J963" s="39">
        <v>59.303100000000001</v>
      </c>
      <c r="K963" s="39">
        <v>28.530200000000001</v>
      </c>
      <c r="L963" s="39">
        <v>600.34540000000004</v>
      </c>
      <c r="M963" s="39">
        <v>26.582599999999999</v>
      </c>
      <c r="N963" s="39">
        <v>50.740499999999997</v>
      </c>
      <c r="O963" s="39">
        <v>89.603700000000003</v>
      </c>
      <c r="P963" s="39">
        <v>36.984400000000001</v>
      </c>
      <c r="Q963" s="39">
        <v>17.458600000000001</v>
      </c>
      <c r="R963" s="39">
        <v>98.502399999999994</v>
      </c>
      <c r="S963" s="39">
        <v>36.811900000000001</v>
      </c>
      <c r="T963" s="39">
        <v>29.6951</v>
      </c>
      <c r="U963" s="39">
        <v>17.044899999999998</v>
      </c>
      <c r="V963" s="39">
        <v>43.714799999999997</v>
      </c>
      <c r="W963" s="39">
        <v>53.869599999999998</v>
      </c>
      <c r="X963" s="39">
        <v>93.889200000000002</v>
      </c>
      <c r="Y963" s="39">
        <v>39.629399999999997</v>
      </c>
      <c r="Z963" s="39">
        <v>20.7605</v>
      </c>
      <c r="AA963" s="39">
        <v>48.285299999999999</v>
      </c>
      <c r="AB963" s="39">
        <v>114.73220000000001</v>
      </c>
      <c r="AC963" s="39">
        <v>64.018199999999993</v>
      </c>
      <c r="AD963" s="39">
        <v>15.5161</v>
      </c>
      <c r="AE963" s="39">
        <v>39.563800000000001</v>
      </c>
      <c r="AF963" s="39">
        <v>59.573900000000002</v>
      </c>
      <c r="AG963" s="39">
        <v>20.3828</v>
      </c>
      <c r="AH963" s="39">
        <v>159.77369999999999</v>
      </c>
      <c r="AI963" s="39">
        <v>13.856299999999999</v>
      </c>
      <c r="AJ963" s="39">
        <v>6.2184999999999997</v>
      </c>
      <c r="AK963" s="39">
        <v>6.2313000000000001</v>
      </c>
      <c r="AL963" s="39">
        <v>15.385199999999999</v>
      </c>
      <c r="AM963" s="39">
        <v>318.97789999999998</v>
      </c>
      <c r="AN963" s="39">
        <v>600.21720000000005</v>
      </c>
      <c r="AO963" s="39">
        <v>216.76920000000001</v>
      </c>
      <c r="AP963" s="39">
        <v>130.57560000000001</v>
      </c>
      <c r="AQ963" s="39">
        <v>248.6908</v>
      </c>
      <c r="AR963" s="39">
        <v>30.0441</v>
      </c>
      <c r="AS963" s="39">
        <v>77.663700000000006</v>
      </c>
      <c r="AT963" s="39">
        <v>19.725999999999999</v>
      </c>
      <c r="AU963" s="39">
        <v>64.983900000000006</v>
      </c>
      <c r="AV963" s="39">
        <v>44.215699999999998</v>
      </c>
      <c r="AW963" s="39">
        <v>44.656999999999996</v>
      </c>
      <c r="AX963" s="39">
        <v>10.6721</v>
      </c>
      <c r="AY963" s="39">
        <v>69.104399999999998</v>
      </c>
    </row>
    <row r="964" spans="1:51" x14ac:dyDescent="0.25">
      <c r="A964" s="43">
        <v>43811</v>
      </c>
      <c r="B964" s="39">
        <v>4155.5337</v>
      </c>
      <c r="C964" s="39">
        <v>44.964300000000001</v>
      </c>
      <c r="D964" s="39">
        <v>35.886699999999998</v>
      </c>
      <c r="E964" s="39">
        <v>446.6746</v>
      </c>
      <c r="F964" s="39">
        <v>279.43860000000001</v>
      </c>
      <c r="G964" s="39">
        <v>44.970199999999998</v>
      </c>
      <c r="H964" s="39">
        <v>89.724199999999996</v>
      </c>
      <c r="I964" s="39">
        <v>48.683300000000003</v>
      </c>
      <c r="J964" s="39">
        <v>57.853999999999999</v>
      </c>
      <c r="K964" s="39">
        <v>28.317799999999998</v>
      </c>
      <c r="L964" s="39">
        <v>598.6807</v>
      </c>
      <c r="M964" s="39">
        <v>26.2822</v>
      </c>
      <c r="N964" s="39">
        <v>49.311199999999999</v>
      </c>
      <c r="O964" s="39">
        <v>89.753799999999998</v>
      </c>
      <c r="P964" s="39">
        <v>36.911299999999997</v>
      </c>
      <c r="Q964" s="39">
        <v>17.3796</v>
      </c>
      <c r="R964" s="39">
        <v>97.649600000000007</v>
      </c>
      <c r="S964" s="39">
        <v>36.603400000000001</v>
      </c>
      <c r="T964" s="39">
        <v>29.093900000000001</v>
      </c>
      <c r="U964" s="39">
        <v>16.889399999999998</v>
      </c>
      <c r="V964" s="39">
        <v>42.326999999999998</v>
      </c>
      <c r="W964" s="39">
        <v>54.825000000000003</v>
      </c>
      <c r="X964" s="39">
        <v>92.955799999999996</v>
      </c>
      <c r="Y964" s="39">
        <v>39.7821</v>
      </c>
      <c r="Z964" s="39">
        <v>20.3688</v>
      </c>
      <c r="AA964" s="39">
        <v>47.9816</v>
      </c>
      <c r="AB964" s="39">
        <v>114.0342</v>
      </c>
      <c r="AC964" s="39">
        <v>63.9739</v>
      </c>
      <c r="AD964" s="39">
        <v>15.4765</v>
      </c>
      <c r="AE964" s="39">
        <v>39.178600000000003</v>
      </c>
      <c r="AF964" s="39">
        <v>59.573900000000002</v>
      </c>
      <c r="AG964" s="39">
        <v>20.2119</v>
      </c>
      <c r="AH964" s="39">
        <v>159.51599999999999</v>
      </c>
      <c r="AI964" s="39">
        <v>13.611499999999999</v>
      </c>
      <c r="AJ964" s="39">
        <v>6.2023000000000001</v>
      </c>
      <c r="AK964" s="39">
        <v>6.2313000000000001</v>
      </c>
      <c r="AL964" s="39">
        <v>15.354100000000001</v>
      </c>
      <c r="AM964" s="39">
        <v>314.26900000000001</v>
      </c>
      <c r="AN964" s="39">
        <v>603.51969999999994</v>
      </c>
      <c r="AO964" s="39">
        <v>217.69479999999999</v>
      </c>
      <c r="AP964" s="39">
        <v>130.11750000000001</v>
      </c>
      <c r="AQ964" s="39">
        <v>251.61660000000001</v>
      </c>
      <c r="AR964" s="39">
        <v>29.661799999999999</v>
      </c>
      <c r="AS964" s="39">
        <v>77.479200000000006</v>
      </c>
      <c r="AT964" s="39">
        <v>19.667899999999999</v>
      </c>
      <c r="AU964" s="39">
        <v>65.156499999999994</v>
      </c>
      <c r="AV964" s="39">
        <v>44.345399999999998</v>
      </c>
      <c r="AW964" s="39">
        <v>44.143700000000003</v>
      </c>
      <c r="AX964" s="39">
        <v>10.7605</v>
      </c>
      <c r="AY964" s="39">
        <v>68.308099999999996</v>
      </c>
    </row>
    <row r="965" spans="1:51" x14ac:dyDescent="0.25">
      <c r="A965" s="43">
        <v>43812</v>
      </c>
      <c r="B965" s="39">
        <v>4177.7955000000002</v>
      </c>
      <c r="C965" s="39">
        <v>45.514000000000003</v>
      </c>
      <c r="D965" s="39">
        <v>36.238500000000002</v>
      </c>
      <c r="E965" s="39">
        <v>448.80500000000001</v>
      </c>
      <c r="F965" s="39">
        <v>281.94</v>
      </c>
      <c r="G965" s="39">
        <v>43.7607</v>
      </c>
      <c r="H965" s="39">
        <v>91.209199999999996</v>
      </c>
      <c r="I965" s="39">
        <v>49.663499999999999</v>
      </c>
      <c r="J965" s="39">
        <v>58.522799999999997</v>
      </c>
      <c r="K965" s="39">
        <v>28.813400000000001</v>
      </c>
      <c r="L965" s="39">
        <v>605.33969999999999</v>
      </c>
      <c r="M965" s="39">
        <v>26.432400000000001</v>
      </c>
      <c r="N965" s="39">
        <v>51.070399999999999</v>
      </c>
      <c r="O965" s="39">
        <v>90.354200000000006</v>
      </c>
      <c r="P965" s="39">
        <v>38.263500000000001</v>
      </c>
      <c r="Q965" s="39">
        <v>17.4389</v>
      </c>
      <c r="R965" s="39">
        <v>99.248599999999996</v>
      </c>
      <c r="S965" s="39">
        <v>37.541899999999998</v>
      </c>
      <c r="T965" s="39">
        <v>29.773499999999999</v>
      </c>
      <c r="U965" s="39">
        <v>17.044899999999998</v>
      </c>
      <c r="V965" s="39">
        <v>42.7607</v>
      </c>
      <c r="W965" s="39">
        <v>55.265900000000002</v>
      </c>
      <c r="X965" s="39">
        <v>94.433700000000002</v>
      </c>
      <c r="Y965" s="39">
        <v>39.7821</v>
      </c>
      <c r="Z965" s="39">
        <v>20.447199999999999</v>
      </c>
      <c r="AA965" s="39">
        <v>48.234699999999997</v>
      </c>
      <c r="AB965" s="39">
        <v>114.7403</v>
      </c>
      <c r="AC965" s="39">
        <v>64.505099999999999</v>
      </c>
      <c r="AD965" s="39">
        <v>15.6349</v>
      </c>
      <c r="AE965" s="39">
        <v>39.646299999999997</v>
      </c>
      <c r="AF965" s="39">
        <v>60.341999999999999</v>
      </c>
      <c r="AG965" s="39">
        <v>20.456</v>
      </c>
      <c r="AH965" s="39">
        <v>161.57759999999999</v>
      </c>
      <c r="AI965" s="39">
        <v>13.9297</v>
      </c>
      <c r="AJ965" s="39">
        <v>6.2347000000000001</v>
      </c>
      <c r="AK965" s="39">
        <v>6.3867000000000003</v>
      </c>
      <c r="AL965" s="39">
        <v>15.478199999999999</v>
      </c>
      <c r="AM965" s="39">
        <v>321.43470000000002</v>
      </c>
      <c r="AN965" s="39">
        <v>607.23490000000004</v>
      </c>
      <c r="AO965" s="39">
        <v>219.36080000000001</v>
      </c>
      <c r="AP965" s="39">
        <v>132.71369999999999</v>
      </c>
      <c r="AQ965" s="39">
        <v>253.8109</v>
      </c>
      <c r="AR965" s="39">
        <v>30.139700000000001</v>
      </c>
      <c r="AS965" s="39">
        <v>79.692899999999995</v>
      </c>
      <c r="AT965" s="39">
        <v>19.957999999999998</v>
      </c>
      <c r="AU965" s="39">
        <v>68.435900000000004</v>
      </c>
      <c r="AV965" s="39">
        <v>44.993699999999997</v>
      </c>
      <c r="AW965" s="39">
        <v>44.7425</v>
      </c>
      <c r="AX965" s="39">
        <v>10.8047</v>
      </c>
      <c r="AY965" s="39">
        <v>68.750500000000002</v>
      </c>
    </row>
    <row r="966" spans="1:51" x14ac:dyDescent="0.25">
      <c r="A966" s="43">
        <v>43815</v>
      </c>
      <c r="B966" s="39">
        <v>4370.7309999999998</v>
      </c>
      <c r="C966" s="39">
        <v>46.283499999999997</v>
      </c>
      <c r="D966" s="39">
        <v>36.379199999999997</v>
      </c>
      <c r="E966" s="39">
        <v>447.38470000000001</v>
      </c>
      <c r="F966" s="39">
        <v>281.2253</v>
      </c>
      <c r="G966" s="39">
        <v>43.729599999999998</v>
      </c>
      <c r="H966" s="39">
        <v>90.778000000000006</v>
      </c>
      <c r="I966" s="39">
        <v>49.01</v>
      </c>
      <c r="J966" s="39">
        <v>59.303100000000001</v>
      </c>
      <c r="K966" s="39">
        <v>28.919599999999999</v>
      </c>
      <c r="L966" s="39">
        <v>613.66330000000005</v>
      </c>
      <c r="M966" s="39">
        <v>26.657599999999999</v>
      </c>
      <c r="N966" s="39">
        <v>51.565100000000001</v>
      </c>
      <c r="O966" s="39">
        <v>91.104600000000005</v>
      </c>
      <c r="P966" s="39">
        <v>38.373100000000001</v>
      </c>
      <c r="Q966" s="39">
        <v>17.715399999999999</v>
      </c>
      <c r="R966" s="39">
        <v>98.822199999999995</v>
      </c>
      <c r="S966" s="39">
        <v>38.584800000000001</v>
      </c>
      <c r="T966" s="39">
        <v>29.904199999999999</v>
      </c>
      <c r="U966" s="39">
        <v>17.356000000000002</v>
      </c>
      <c r="V966" s="39">
        <v>43.714799999999997</v>
      </c>
      <c r="W966" s="39">
        <v>56.956200000000003</v>
      </c>
      <c r="X966" s="39">
        <v>96.067300000000003</v>
      </c>
      <c r="Y966" s="39">
        <v>39.896700000000003</v>
      </c>
      <c r="Z966" s="39">
        <v>20.682200000000002</v>
      </c>
      <c r="AA966" s="39">
        <v>48.690199999999997</v>
      </c>
      <c r="AB966" s="39">
        <v>117.1234</v>
      </c>
      <c r="AC966" s="39">
        <v>64.505099999999999</v>
      </c>
      <c r="AD966" s="39">
        <v>15.7536</v>
      </c>
      <c r="AE966" s="39">
        <v>40.581699999999998</v>
      </c>
      <c r="AF966" s="39">
        <v>61.451599999999999</v>
      </c>
      <c r="AG966" s="39">
        <v>20.529199999999999</v>
      </c>
      <c r="AH966" s="39">
        <v>161.06219999999999</v>
      </c>
      <c r="AI966" s="39">
        <v>14.0276</v>
      </c>
      <c r="AJ966" s="39">
        <v>6.2831999999999999</v>
      </c>
      <c r="AK966" s="39">
        <v>6.3693999999999997</v>
      </c>
      <c r="AL966" s="39">
        <v>15.5402</v>
      </c>
      <c r="AM966" s="39">
        <v>321.23</v>
      </c>
      <c r="AN966" s="39">
        <v>600.21720000000005</v>
      </c>
      <c r="AO966" s="39">
        <v>220.47149999999999</v>
      </c>
      <c r="AP966" s="39">
        <v>133.78270000000001</v>
      </c>
      <c r="AQ966" s="39">
        <v>253.0795</v>
      </c>
      <c r="AR966" s="39">
        <v>30.298999999999999</v>
      </c>
      <c r="AS966" s="39">
        <v>82.828999999999994</v>
      </c>
      <c r="AT966" s="39">
        <v>19.899999999999999</v>
      </c>
      <c r="AU966" s="39">
        <v>71.283799999999999</v>
      </c>
      <c r="AV966" s="39">
        <v>45.642000000000003</v>
      </c>
      <c r="AW966" s="39">
        <v>44.999200000000002</v>
      </c>
      <c r="AX966" s="39">
        <v>10.8931</v>
      </c>
      <c r="AY966" s="39">
        <v>69.104399999999998</v>
      </c>
    </row>
    <row r="967" spans="1:51" x14ac:dyDescent="0.25">
      <c r="A967" s="43">
        <v>43816</v>
      </c>
      <c r="B967" s="39">
        <v>4519.1428999999998</v>
      </c>
      <c r="C967" s="39">
        <v>47.162999999999997</v>
      </c>
      <c r="D967" s="39">
        <v>36.660699999999999</v>
      </c>
      <c r="E967" s="39">
        <v>451.6456</v>
      </c>
      <c r="F967" s="39">
        <v>288.7294</v>
      </c>
      <c r="G967" s="39">
        <v>44.2879</v>
      </c>
      <c r="H967" s="39">
        <v>90.969700000000003</v>
      </c>
      <c r="I967" s="39">
        <v>49.140700000000002</v>
      </c>
      <c r="J967" s="39">
        <v>60.417900000000003</v>
      </c>
      <c r="K967" s="39">
        <v>29.238199999999999</v>
      </c>
      <c r="L967" s="39">
        <v>619.90610000000004</v>
      </c>
      <c r="M967" s="39">
        <v>26.957999999999998</v>
      </c>
      <c r="N967" s="39">
        <v>53.324300000000001</v>
      </c>
      <c r="O967" s="39">
        <v>91.554900000000004</v>
      </c>
      <c r="P967" s="39">
        <v>38.628900000000002</v>
      </c>
      <c r="Q967" s="39">
        <v>17.695599999999999</v>
      </c>
      <c r="R967" s="39">
        <v>101.0609</v>
      </c>
      <c r="S967" s="39">
        <v>39.106200000000001</v>
      </c>
      <c r="T967" s="39">
        <v>29.904199999999999</v>
      </c>
      <c r="U967" s="39">
        <v>17.778300000000002</v>
      </c>
      <c r="V967" s="39">
        <v>44.408700000000003</v>
      </c>
      <c r="W967" s="39">
        <v>57.2502</v>
      </c>
      <c r="X967" s="39">
        <v>97.311899999999994</v>
      </c>
      <c r="Y967" s="39">
        <v>40.049399999999999</v>
      </c>
      <c r="Z967" s="39">
        <v>20.9956</v>
      </c>
      <c r="AA967" s="39">
        <v>48.892699999999998</v>
      </c>
      <c r="AB967" s="39">
        <v>119.24169999999999</v>
      </c>
      <c r="AC967" s="39">
        <v>64.947900000000004</v>
      </c>
      <c r="AD967" s="39">
        <v>15.872299999999999</v>
      </c>
      <c r="AE967" s="39">
        <v>40.856900000000003</v>
      </c>
      <c r="AF967" s="39">
        <v>62.134399999999999</v>
      </c>
      <c r="AG967" s="39">
        <v>20.602499999999999</v>
      </c>
      <c r="AH967" s="39">
        <v>162.86609999999999</v>
      </c>
      <c r="AI967" s="39">
        <v>14.199</v>
      </c>
      <c r="AJ967" s="39">
        <v>6.3479999999999999</v>
      </c>
      <c r="AK967" s="39">
        <v>6.4729999999999999</v>
      </c>
      <c r="AL967" s="39">
        <v>15.757400000000001</v>
      </c>
      <c r="AM967" s="39">
        <v>327.37200000000001</v>
      </c>
      <c r="AN967" s="39">
        <v>598.15319999999997</v>
      </c>
      <c r="AO967" s="39">
        <v>221.21190000000001</v>
      </c>
      <c r="AP967" s="39">
        <v>134.0882</v>
      </c>
      <c r="AQ967" s="39">
        <v>255.27379999999999</v>
      </c>
      <c r="AR967" s="39">
        <v>30.9999</v>
      </c>
      <c r="AS967" s="39">
        <v>85.411600000000007</v>
      </c>
      <c r="AT967" s="39">
        <v>20.015999999999998</v>
      </c>
      <c r="AU967" s="39">
        <v>70.679699999999997</v>
      </c>
      <c r="AV967" s="39">
        <v>45.901400000000002</v>
      </c>
      <c r="AW967" s="39">
        <v>45.512500000000003</v>
      </c>
      <c r="AX967" s="39">
        <v>10.8489</v>
      </c>
      <c r="AY967" s="39">
        <v>70.785600000000002</v>
      </c>
    </row>
    <row r="968" spans="1:51" x14ac:dyDescent="0.25">
      <c r="A968" s="43">
        <v>43817</v>
      </c>
      <c r="B968" s="39">
        <v>4498.3652000000002</v>
      </c>
      <c r="C968" s="39">
        <v>46.943199999999997</v>
      </c>
      <c r="D968" s="39">
        <v>36.379199999999997</v>
      </c>
      <c r="E968" s="39">
        <v>458.03680000000003</v>
      </c>
      <c r="F968" s="39">
        <v>289.08679999999998</v>
      </c>
      <c r="G968" s="39">
        <v>45.125300000000003</v>
      </c>
      <c r="H968" s="39">
        <v>89.436700000000002</v>
      </c>
      <c r="I968" s="39">
        <v>48.814</v>
      </c>
      <c r="J968" s="39">
        <v>60.362099999999998</v>
      </c>
      <c r="K968" s="39">
        <v>28.990400000000001</v>
      </c>
      <c r="L968" s="39">
        <v>606.58820000000003</v>
      </c>
      <c r="M968" s="39">
        <v>26.882899999999999</v>
      </c>
      <c r="N968" s="39">
        <v>52.499699999999997</v>
      </c>
      <c r="O968" s="39">
        <v>91.855099999999993</v>
      </c>
      <c r="P968" s="39">
        <v>38.482700000000001</v>
      </c>
      <c r="Q968" s="39">
        <v>17.517900000000001</v>
      </c>
      <c r="R968" s="39">
        <v>99.888300000000001</v>
      </c>
      <c r="S968" s="39">
        <v>38.689</v>
      </c>
      <c r="T968" s="39">
        <v>30.427</v>
      </c>
      <c r="U968" s="39">
        <v>18.3339</v>
      </c>
      <c r="V968" s="39">
        <v>44.5822</v>
      </c>
      <c r="W968" s="39">
        <v>57.764600000000002</v>
      </c>
      <c r="X968" s="39">
        <v>95.8339</v>
      </c>
      <c r="Y968" s="39">
        <v>41.232900000000001</v>
      </c>
      <c r="Z968" s="39">
        <v>20.9956</v>
      </c>
      <c r="AA968" s="39">
        <v>48.335900000000002</v>
      </c>
      <c r="AB968" s="39">
        <v>120.4773</v>
      </c>
      <c r="AC968" s="39">
        <v>65.080699999999993</v>
      </c>
      <c r="AD968" s="39">
        <v>16.2088</v>
      </c>
      <c r="AE968" s="39">
        <v>41.929900000000004</v>
      </c>
      <c r="AF968" s="39">
        <v>61.451599999999999</v>
      </c>
      <c r="AG968" s="39">
        <v>20.797699999999999</v>
      </c>
      <c r="AH968" s="39">
        <v>162.09299999999999</v>
      </c>
      <c r="AI968" s="39">
        <v>14.101100000000001</v>
      </c>
      <c r="AJ968" s="39">
        <v>6.3642000000000003</v>
      </c>
      <c r="AK968" s="39">
        <v>6.4903000000000004</v>
      </c>
      <c r="AL968" s="39">
        <v>15.7264</v>
      </c>
      <c r="AM968" s="39">
        <v>324.71050000000002</v>
      </c>
      <c r="AN968" s="39">
        <v>591.96119999999996</v>
      </c>
      <c r="AO968" s="39">
        <v>221.02680000000001</v>
      </c>
      <c r="AP968" s="39">
        <v>133.78270000000001</v>
      </c>
      <c r="AQ968" s="39">
        <v>253.0795</v>
      </c>
      <c r="AR968" s="39">
        <v>30.904299999999999</v>
      </c>
      <c r="AS968" s="39">
        <v>87.809799999999996</v>
      </c>
      <c r="AT968" s="39">
        <v>19.667899999999999</v>
      </c>
      <c r="AU968" s="39">
        <v>71.197500000000005</v>
      </c>
      <c r="AV968" s="39">
        <v>45.642000000000003</v>
      </c>
      <c r="AW968" s="39">
        <v>45.426900000000003</v>
      </c>
      <c r="AX968" s="39">
        <v>10.6942</v>
      </c>
      <c r="AY968" s="39">
        <v>70.343199999999996</v>
      </c>
    </row>
    <row r="969" spans="1:51" x14ac:dyDescent="0.25">
      <c r="A969" s="43">
        <v>43818</v>
      </c>
      <c r="B969" s="39">
        <v>4605.2218000000003</v>
      </c>
      <c r="C969" s="39">
        <v>47.053100000000001</v>
      </c>
      <c r="D969" s="39">
        <v>36.379199999999997</v>
      </c>
      <c r="E969" s="39">
        <v>460.87729999999999</v>
      </c>
      <c r="F969" s="39">
        <v>291.58819999999997</v>
      </c>
      <c r="G969" s="39">
        <v>45.032200000000003</v>
      </c>
      <c r="H969" s="39">
        <v>90.634299999999996</v>
      </c>
      <c r="I969" s="39">
        <v>48.748600000000003</v>
      </c>
      <c r="J969" s="39">
        <v>61.309600000000003</v>
      </c>
      <c r="K969" s="39">
        <v>29.167400000000001</v>
      </c>
      <c r="L969" s="39">
        <v>608.25289999999995</v>
      </c>
      <c r="M969" s="39">
        <v>27.183299999999999</v>
      </c>
      <c r="N969" s="39">
        <v>52.6096</v>
      </c>
      <c r="O969" s="39">
        <v>91.704999999999998</v>
      </c>
      <c r="P969" s="39">
        <v>38.701999999999998</v>
      </c>
      <c r="Q969" s="39">
        <v>17.557400000000001</v>
      </c>
      <c r="R969" s="39">
        <v>100.2081</v>
      </c>
      <c r="S969" s="39">
        <v>39.001899999999999</v>
      </c>
      <c r="T969" s="39">
        <v>30.61</v>
      </c>
      <c r="U969" s="39">
        <v>18.200500000000002</v>
      </c>
      <c r="V969" s="39">
        <v>47.271000000000001</v>
      </c>
      <c r="W969" s="39">
        <v>57.617600000000003</v>
      </c>
      <c r="X969" s="39">
        <v>97.623000000000005</v>
      </c>
      <c r="Y969" s="39">
        <v>40.965699999999998</v>
      </c>
      <c r="Z969" s="39">
        <v>21.230599999999999</v>
      </c>
      <c r="AA969" s="39">
        <v>48.943300000000001</v>
      </c>
      <c r="AB969" s="39">
        <v>122.3308</v>
      </c>
      <c r="AC969" s="39">
        <v>65.257800000000003</v>
      </c>
      <c r="AD969" s="39">
        <v>16.2484</v>
      </c>
      <c r="AE969" s="39">
        <v>41.847299999999997</v>
      </c>
      <c r="AF969" s="39">
        <v>62.048999999999999</v>
      </c>
      <c r="AG969" s="39">
        <v>20.846599999999999</v>
      </c>
      <c r="AH969" s="39">
        <v>162.35069999999999</v>
      </c>
      <c r="AI969" s="39">
        <v>14.0276</v>
      </c>
      <c r="AJ969" s="39">
        <v>6.3642000000000003</v>
      </c>
      <c r="AK969" s="39">
        <v>6.5075000000000003</v>
      </c>
      <c r="AL969" s="39">
        <v>15.6953</v>
      </c>
      <c r="AM969" s="39">
        <v>324.71050000000002</v>
      </c>
      <c r="AN969" s="39">
        <v>590.30989999999997</v>
      </c>
      <c r="AO969" s="39">
        <v>220.93430000000001</v>
      </c>
      <c r="AP969" s="39">
        <v>133.17189999999999</v>
      </c>
      <c r="AQ969" s="39">
        <v>253.4452</v>
      </c>
      <c r="AR969" s="39">
        <v>31.222899999999999</v>
      </c>
      <c r="AS969" s="39">
        <v>89.654499999999999</v>
      </c>
      <c r="AT969" s="39">
        <v>19.667899999999999</v>
      </c>
      <c r="AU969" s="39">
        <v>69.5578</v>
      </c>
      <c r="AV969" s="39">
        <v>45.901400000000002</v>
      </c>
      <c r="AW969" s="39">
        <v>46.1113</v>
      </c>
      <c r="AX969" s="39">
        <v>10.7605</v>
      </c>
      <c r="AY969" s="39">
        <v>70.697100000000006</v>
      </c>
    </row>
    <row r="970" spans="1:51" x14ac:dyDescent="0.25">
      <c r="A970" s="43">
        <v>43819</v>
      </c>
      <c r="B970" s="39">
        <v>4701.6895000000004</v>
      </c>
      <c r="C970" s="39">
        <v>46.393500000000003</v>
      </c>
      <c r="D970" s="39">
        <v>36.0274</v>
      </c>
      <c r="E970" s="39">
        <v>455.19619999999998</v>
      </c>
      <c r="F970" s="39">
        <v>290.51609999999999</v>
      </c>
      <c r="G970" s="39">
        <v>44.784100000000002</v>
      </c>
      <c r="H970" s="39">
        <v>90.442700000000002</v>
      </c>
      <c r="I970" s="39">
        <v>49.598100000000002</v>
      </c>
      <c r="J970" s="39">
        <v>61.142400000000002</v>
      </c>
      <c r="K970" s="39">
        <v>28.919599999999999</v>
      </c>
      <c r="L970" s="39">
        <v>622.40319999999997</v>
      </c>
      <c r="M970" s="39">
        <v>26.882899999999999</v>
      </c>
      <c r="N970" s="39">
        <v>52.7746</v>
      </c>
      <c r="O970" s="39">
        <v>91.404799999999994</v>
      </c>
      <c r="P970" s="39">
        <v>38.007599999999996</v>
      </c>
      <c r="Q970" s="39">
        <v>17.4389</v>
      </c>
      <c r="R970" s="39">
        <v>101.3807</v>
      </c>
      <c r="S970" s="39">
        <v>38.480499999999999</v>
      </c>
      <c r="T970" s="39">
        <v>30.636099999999999</v>
      </c>
      <c r="U970" s="39">
        <v>17.822700000000001</v>
      </c>
      <c r="V970" s="39">
        <v>45.796500000000002</v>
      </c>
      <c r="W970" s="39">
        <v>56.074300000000001</v>
      </c>
      <c r="X970" s="39">
        <v>100.50109999999999</v>
      </c>
      <c r="Y970" s="39">
        <v>41.042000000000002</v>
      </c>
      <c r="Z970" s="39">
        <v>20.9956</v>
      </c>
      <c r="AA970" s="39">
        <v>48.234699999999997</v>
      </c>
      <c r="AB970" s="39">
        <v>122.5956</v>
      </c>
      <c r="AC970" s="39">
        <v>64.638000000000005</v>
      </c>
      <c r="AD970" s="39">
        <v>16.1692</v>
      </c>
      <c r="AE970" s="39">
        <v>41.131999999999998</v>
      </c>
      <c r="AF970" s="39">
        <v>61.536900000000003</v>
      </c>
      <c r="AG970" s="39">
        <v>20.2851</v>
      </c>
      <c r="AH970" s="39">
        <v>162.35069999999999</v>
      </c>
      <c r="AI970" s="39">
        <v>13.7584</v>
      </c>
      <c r="AJ970" s="39">
        <v>6.3966000000000003</v>
      </c>
      <c r="AK970" s="39">
        <v>6.4039000000000001</v>
      </c>
      <c r="AL970" s="39">
        <v>15.664300000000001</v>
      </c>
      <c r="AM970" s="39">
        <v>327.57679999999999</v>
      </c>
      <c r="AN970" s="39">
        <v>587.4203</v>
      </c>
      <c r="AO970" s="39">
        <v>221.95240000000001</v>
      </c>
      <c r="AP970" s="39">
        <v>133.78270000000001</v>
      </c>
      <c r="AQ970" s="39">
        <v>253.8109</v>
      </c>
      <c r="AR970" s="39">
        <v>31.3185</v>
      </c>
      <c r="AS970" s="39">
        <v>89.838999999999999</v>
      </c>
      <c r="AT970" s="39">
        <v>19.5519</v>
      </c>
      <c r="AU970" s="39">
        <v>67.831800000000001</v>
      </c>
      <c r="AV970" s="39">
        <v>46.030999999999999</v>
      </c>
      <c r="AW970" s="39">
        <v>45.940199999999997</v>
      </c>
      <c r="AX970" s="39">
        <v>10.7384</v>
      </c>
      <c r="AY970" s="39">
        <v>72.555199999999999</v>
      </c>
    </row>
    <row r="971" spans="1:51" x14ac:dyDescent="0.25">
      <c r="A971" s="43">
        <v>43822</v>
      </c>
      <c r="B971" s="39">
        <v>4602.2534999999998</v>
      </c>
      <c r="C971" s="39">
        <v>45.4041</v>
      </c>
      <c r="D971" s="39">
        <v>35.745899999999999</v>
      </c>
      <c r="E971" s="39">
        <v>453.77600000000001</v>
      </c>
      <c r="F971" s="39">
        <v>284.44139999999999</v>
      </c>
      <c r="G971" s="39">
        <v>42.954300000000003</v>
      </c>
      <c r="H971" s="39">
        <v>89.963700000000003</v>
      </c>
      <c r="I971" s="39">
        <v>49.532800000000002</v>
      </c>
      <c r="J971" s="39">
        <v>61.365400000000001</v>
      </c>
      <c r="K971" s="39">
        <v>28.317799999999998</v>
      </c>
      <c r="L971" s="39">
        <v>605.13160000000005</v>
      </c>
      <c r="M971" s="39">
        <v>26.207100000000001</v>
      </c>
      <c r="N971" s="39">
        <v>52.554699999999997</v>
      </c>
      <c r="O971" s="39">
        <v>90.504300000000001</v>
      </c>
      <c r="P971" s="39">
        <v>37.8249</v>
      </c>
      <c r="Q971" s="39">
        <v>17.3994</v>
      </c>
      <c r="R971" s="39">
        <v>99.5685</v>
      </c>
      <c r="S971" s="39">
        <v>37.959099999999999</v>
      </c>
      <c r="T971" s="39">
        <v>30.505400000000002</v>
      </c>
      <c r="U971" s="39">
        <v>17.111599999999999</v>
      </c>
      <c r="V971" s="39">
        <v>44.322000000000003</v>
      </c>
      <c r="W971" s="39">
        <v>55.045400000000001</v>
      </c>
      <c r="X971" s="39">
        <v>100.26779999999999</v>
      </c>
      <c r="Y971" s="39">
        <v>39.972999999999999</v>
      </c>
      <c r="Z971" s="39">
        <v>20.682200000000002</v>
      </c>
      <c r="AA971" s="39">
        <v>47.2224</v>
      </c>
      <c r="AB971" s="39">
        <v>127.2735</v>
      </c>
      <c r="AC971" s="39">
        <v>63.619700000000002</v>
      </c>
      <c r="AD971" s="39">
        <v>15.813000000000001</v>
      </c>
      <c r="AE971" s="39">
        <v>40.416699999999999</v>
      </c>
      <c r="AF971" s="39">
        <v>59.232500000000002</v>
      </c>
      <c r="AG971" s="39">
        <v>19.894500000000001</v>
      </c>
      <c r="AH971" s="39">
        <v>161.06219999999999</v>
      </c>
      <c r="AI971" s="39">
        <v>13.660399999999999</v>
      </c>
      <c r="AJ971" s="39">
        <v>6.3155999999999999</v>
      </c>
      <c r="AK971" s="39">
        <v>6.2659000000000002</v>
      </c>
      <c r="AL971" s="39">
        <v>15.478199999999999</v>
      </c>
      <c r="AM971" s="39">
        <v>320.2063</v>
      </c>
      <c r="AN971" s="39">
        <v>579.98979999999995</v>
      </c>
      <c r="AO971" s="39">
        <v>219.36080000000001</v>
      </c>
      <c r="AP971" s="39">
        <v>132.4083</v>
      </c>
      <c r="AQ971" s="39">
        <v>250.15369999999999</v>
      </c>
      <c r="AR971" s="39">
        <v>30.6813</v>
      </c>
      <c r="AS971" s="39">
        <v>86.518500000000003</v>
      </c>
      <c r="AT971" s="39">
        <v>19.029699999999998</v>
      </c>
      <c r="AU971" s="39">
        <v>65.329099999999997</v>
      </c>
      <c r="AV971" s="39">
        <v>44.734400000000001</v>
      </c>
      <c r="AW971" s="39">
        <v>44.913600000000002</v>
      </c>
      <c r="AX971" s="39">
        <v>10.6279</v>
      </c>
      <c r="AY971" s="39">
        <v>70.077699999999993</v>
      </c>
    </row>
    <row r="972" spans="1:51" x14ac:dyDescent="0.25">
      <c r="A972" s="43">
        <v>43823</v>
      </c>
      <c r="B972" s="39">
        <v>4508.7539999999999</v>
      </c>
      <c r="C972" s="39">
        <v>45.733899999999998</v>
      </c>
      <c r="D972" s="39">
        <v>35.745899999999999</v>
      </c>
      <c r="E972" s="39">
        <v>456.61649999999997</v>
      </c>
      <c r="F972" s="39">
        <v>285.8707</v>
      </c>
      <c r="G972" s="39">
        <v>43.109400000000001</v>
      </c>
      <c r="H972" s="39">
        <v>90.778000000000006</v>
      </c>
      <c r="I972" s="39">
        <v>48.3566</v>
      </c>
      <c r="J972" s="39">
        <v>62.0899</v>
      </c>
      <c r="K972" s="39">
        <v>28.459399999999999</v>
      </c>
      <c r="L972" s="39">
        <v>603.46680000000003</v>
      </c>
      <c r="M972" s="39">
        <v>26.582599999999999</v>
      </c>
      <c r="N972" s="39">
        <v>52.499699999999997</v>
      </c>
      <c r="O972" s="39">
        <v>90.654300000000006</v>
      </c>
      <c r="P972" s="39">
        <v>38.519300000000001</v>
      </c>
      <c r="Q972" s="39">
        <v>17.458600000000001</v>
      </c>
      <c r="R972" s="39">
        <v>99.035399999999996</v>
      </c>
      <c r="S972" s="39">
        <v>38.1676</v>
      </c>
      <c r="T972" s="39">
        <v>30.662299999999998</v>
      </c>
      <c r="U972" s="39">
        <v>17.378299999999999</v>
      </c>
      <c r="V972" s="39">
        <v>46.056699999999999</v>
      </c>
      <c r="W972" s="39">
        <v>55.8538</v>
      </c>
      <c r="X972" s="39">
        <v>99.878799999999998</v>
      </c>
      <c r="Y972" s="39">
        <v>40.202100000000002</v>
      </c>
      <c r="Z972" s="39">
        <v>20.7605</v>
      </c>
      <c r="AA972" s="39">
        <v>47.424900000000001</v>
      </c>
      <c r="AB972" s="39">
        <v>128.6857</v>
      </c>
      <c r="AC972" s="39">
        <v>64.106700000000004</v>
      </c>
      <c r="AD972" s="39">
        <v>15.931699999999999</v>
      </c>
      <c r="AE972" s="39">
        <v>40.884399999999999</v>
      </c>
      <c r="AF972" s="39">
        <v>60.000599999999999</v>
      </c>
      <c r="AG972" s="39">
        <v>20.1387</v>
      </c>
      <c r="AH972" s="39">
        <v>161.31989999999999</v>
      </c>
      <c r="AI972" s="39">
        <v>13.8073</v>
      </c>
      <c r="AJ972" s="39">
        <v>6.3479999999999999</v>
      </c>
      <c r="AK972" s="39">
        <v>6.3003999999999998</v>
      </c>
      <c r="AL972" s="39">
        <v>15.571300000000001</v>
      </c>
      <c r="AM972" s="39">
        <v>315.49740000000003</v>
      </c>
      <c r="AN972" s="39">
        <v>582.87950000000001</v>
      </c>
      <c r="AO972" s="39">
        <v>218.62029999999999</v>
      </c>
      <c r="AP972" s="39">
        <v>131.03380000000001</v>
      </c>
      <c r="AQ972" s="39">
        <v>250.15369999999999</v>
      </c>
      <c r="AR972" s="39">
        <v>31.382200000000001</v>
      </c>
      <c r="AS972" s="39">
        <v>87.994299999999996</v>
      </c>
      <c r="AT972" s="39">
        <v>19.261800000000001</v>
      </c>
      <c r="AU972" s="39">
        <v>65.415400000000005</v>
      </c>
      <c r="AV972" s="39">
        <v>45.123399999999997</v>
      </c>
      <c r="AW972" s="39">
        <v>45.683599999999998</v>
      </c>
      <c r="AX972" s="39">
        <v>10.6279</v>
      </c>
      <c r="AY972" s="39">
        <v>69.812299999999993</v>
      </c>
    </row>
    <row r="973" spans="1:51" x14ac:dyDescent="0.25">
      <c r="A973" s="43">
        <v>43824</v>
      </c>
      <c r="B973" s="39">
        <v>4495.3969999999999</v>
      </c>
      <c r="C973" s="39">
        <v>45.514000000000003</v>
      </c>
      <c r="D973" s="39">
        <v>35.816299999999998</v>
      </c>
      <c r="E973" s="39">
        <v>463.71780000000001</v>
      </c>
      <c r="F973" s="39">
        <v>283.72669999999999</v>
      </c>
      <c r="G973" s="39">
        <v>43.419499999999999</v>
      </c>
      <c r="H973" s="39">
        <v>89.915800000000004</v>
      </c>
      <c r="I973" s="39">
        <v>48.291200000000003</v>
      </c>
      <c r="J973" s="39">
        <v>61.866999999999997</v>
      </c>
      <c r="K973" s="39">
        <v>28.459399999999999</v>
      </c>
      <c r="L973" s="39">
        <v>590.77319999999997</v>
      </c>
      <c r="M973" s="39">
        <v>26.432400000000001</v>
      </c>
      <c r="N973" s="39">
        <v>53.874000000000002</v>
      </c>
      <c r="O973" s="39">
        <v>90.354200000000006</v>
      </c>
      <c r="P973" s="39">
        <v>38.263500000000001</v>
      </c>
      <c r="Q973" s="39">
        <v>17.300599999999999</v>
      </c>
      <c r="R973" s="39">
        <v>98.502399999999994</v>
      </c>
      <c r="S973" s="39">
        <v>37.854799999999997</v>
      </c>
      <c r="T973" s="39">
        <v>31.158899999999999</v>
      </c>
      <c r="U973" s="39">
        <v>17.556100000000001</v>
      </c>
      <c r="V973" s="39">
        <v>45.622999999999998</v>
      </c>
      <c r="W973" s="39">
        <v>55.927300000000002</v>
      </c>
      <c r="X973" s="39">
        <v>98.712000000000003</v>
      </c>
      <c r="Y973" s="39">
        <v>39.896700000000003</v>
      </c>
      <c r="Z973" s="39">
        <v>20.7605</v>
      </c>
      <c r="AA973" s="39">
        <v>46.9694</v>
      </c>
      <c r="AB973" s="39">
        <v>126.8322</v>
      </c>
      <c r="AC973" s="39">
        <v>64.018199999999993</v>
      </c>
      <c r="AD973" s="39">
        <v>16.0307</v>
      </c>
      <c r="AE973" s="39">
        <v>40.609200000000001</v>
      </c>
      <c r="AF973" s="39">
        <v>59.659199999999998</v>
      </c>
      <c r="AG973" s="39">
        <v>20.529199999999999</v>
      </c>
      <c r="AH973" s="39">
        <v>160.54679999999999</v>
      </c>
      <c r="AI973" s="39">
        <v>13.660399999999999</v>
      </c>
      <c r="AJ973" s="39">
        <v>6.3479999999999999</v>
      </c>
      <c r="AK973" s="39">
        <v>6.2831000000000001</v>
      </c>
      <c r="AL973" s="39">
        <v>15.5402</v>
      </c>
      <c r="AM973" s="39">
        <v>313.24529999999999</v>
      </c>
      <c r="AN973" s="39">
        <v>584.53070000000002</v>
      </c>
      <c r="AO973" s="39">
        <v>218.62029999999999</v>
      </c>
      <c r="AP973" s="39">
        <v>129.96469999999999</v>
      </c>
      <c r="AQ973" s="39">
        <v>249.0566</v>
      </c>
      <c r="AR973" s="39">
        <v>31.095500000000001</v>
      </c>
      <c r="AS973" s="39">
        <v>87.256399999999999</v>
      </c>
      <c r="AT973" s="39">
        <v>19.3779</v>
      </c>
      <c r="AU973" s="39">
        <v>65.329099999999997</v>
      </c>
      <c r="AV973" s="39">
        <v>44.734400000000001</v>
      </c>
      <c r="AW973" s="39">
        <v>45.255800000000001</v>
      </c>
      <c r="AX973" s="39">
        <v>10.6058</v>
      </c>
      <c r="AY973" s="39">
        <v>69.635300000000001</v>
      </c>
    </row>
    <row r="974" spans="1:51" x14ac:dyDescent="0.25">
      <c r="A974" s="43">
        <v>43825</v>
      </c>
      <c r="B974" s="39">
        <v>4618.5789000000004</v>
      </c>
      <c r="C974" s="39">
        <v>46.833199999999998</v>
      </c>
      <c r="D974" s="39">
        <v>35.957000000000001</v>
      </c>
      <c r="E974" s="39">
        <v>463.0077</v>
      </c>
      <c r="F974" s="39">
        <v>286.58539999999999</v>
      </c>
      <c r="G974" s="39">
        <v>43.326500000000003</v>
      </c>
      <c r="H974" s="39">
        <v>90.011600000000001</v>
      </c>
      <c r="I974" s="39">
        <v>49.01</v>
      </c>
      <c r="J974" s="39">
        <v>62.368600000000001</v>
      </c>
      <c r="K974" s="39">
        <v>28.600999999999999</v>
      </c>
      <c r="L974" s="39">
        <v>592.02179999999998</v>
      </c>
      <c r="M974" s="39">
        <v>26.5075</v>
      </c>
      <c r="N974" s="39">
        <v>56.897599999999997</v>
      </c>
      <c r="O974" s="39">
        <v>91.2547</v>
      </c>
      <c r="P974" s="39">
        <v>38.190399999999997</v>
      </c>
      <c r="Q974" s="39">
        <v>17.577100000000002</v>
      </c>
      <c r="R974" s="39">
        <v>102.8732</v>
      </c>
      <c r="S974" s="39">
        <v>38.376199999999997</v>
      </c>
      <c r="T974" s="39">
        <v>31.524899999999999</v>
      </c>
      <c r="U974" s="39">
        <v>17.667200000000001</v>
      </c>
      <c r="V974" s="39">
        <v>45.969900000000003</v>
      </c>
      <c r="W974" s="39">
        <v>56.735700000000001</v>
      </c>
      <c r="X974" s="39">
        <v>99.412099999999995</v>
      </c>
      <c r="Y974" s="39">
        <v>39.6676</v>
      </c>
      <c r="Z974" s="39">
        <v>20.838899999999999</v>
      </c>
      <c r="AA974" s="39">
        <v>48.335900000000002</v>
      </c>
      <c r="AB974" s="39">
        <v>130.53919999999999</v>
      </c>
      <c r="AC974" s="39">
        <v>64.239500000000007</v>
      </c>
      <c r="AD974" s="39">
        <v>16.2682</v>
      </c>
      <c r="AE974" s="39">
        <v>40.664299999999997</v>
      </c>
      <c r="AF974" s="39">
        <v>60.427399999999999</v>
      </c>
      <c r="AG974" s="39">
        <v>21.212700000000002</v>
      </c>
      <c r="AH974" s="39">
        <v>161.06219999999999</v>
      </c>
      <c r="AI974" s="39">
        <v>13.7828</v>
      </c>
      <c r="AJ974" s="39">
        <v>6.3479999999999999</v>
      </c>
      <c r="AK974" s="39">
        <v>6.3003999999999998</v>
      </c>
      <c r="AL974" s="39">
        <v>15.571300000000001</v>
      </c>
      <c r="AM974" s="39">
        <v>325.73419999999999</v>
      </c>
      <c r="AN974" s="39">
        <v>583.70510000000002</v>
      </c>
      <c r="AO974" s="39">
        <v>218.9906</v>
      </c>
      <c r="AP974" s="39">
        <v>133.3246</v>
      </c>
      <c r="AQ974" s="39">
        <v>250.8852</v>
      </c>
      <c r="AR974" s="39">
        <v>31.382200000000001</v>
      </c>
      <c r="AS974" s="39">
        <v>87.994299999999996</v>
      </c>
      <c r="AT974" s="39">
        <v>19.4939</v>
      </c>
      <c r="AU974" s="39">
        <v>67.659199999999998</v>
      </c>
      <c r="AV974" s="39">
        <v>44.993699999999997</v>
      </c>
      <c r="AW974" s="39">
        <v>45.769100000000002</v>
      </c>
      <c r="AX974" s="39">
        <v>10.6721</v>
      </c>
      <c r="AY974" s="39">
        <v>70.343199999999996</v>
      </c>
    </row>
    <row r="975" spans="1:51" x14ac:dyDescent="0.25">
      <c r="A975" s="43">
        <v>43826</v>
      </c>
      <c r="B975" s="39">
        <v>4600.7694000000001</v>
      </c>
      <c r="C975" s="39">
        <v>46.1736</v>
      </c>
      <c r="D975" s="39">
        <v>36.449599999999997</v>
      </c>
      <c r="E975" s="39">
        <v>464.428</v>
      </c>
      <c r="F975" s="39">
        <v>286.22809999999998</v>
      </c>
      <c r="G975" s="39">
        <v>42.737200000000001</v>
      </c>
      <c r="H975" s="39">
        <v>90.251099999999994</v>
      </c>
      <c r="I975" s="39">
        <v>48.487299999999998</v>
      </c>
      <c r="J975" s="39">
        <v>61.421100000000003</v>
      </c>
      <c r="K975" s="39">
        <v>28.636399999999998</v>
      </c>
      <c r="L975" s="39">
        <v>597.22410000000002</v>
      </c>
      <c r="M975" s="39">
        <v>26.657599999999999</v>
      </c>
      <c r="N975" s="39">
        <v>57.502299999999998</v>
      </c>
      <c r="O975" s="39">
        <v>91.855099999999993</v>
      </c>
      <c r="P975" s="39">
        <v>38.409599999999998</v>
      </c>
      <c r="Q975" s="39">
        <v>17.596900000000002</v>
      </c>
      <c r="R975" s="39">
        <v>102.4468</v>
      </c>
      <c r="S975" s="39">
        <v>38.376199999999997</v>
      </c>
      <c r="T975" s="39">
        <v>31.786300000000001</v>
      </c>
      <c r="U975" s="39">
        <v>17.667200000000001</v>
      </c>
      <c r="V975" s="39">
        <v>45.276000000000003</v>
      </c>
      <c r="W975" s="39">
        <v>55.7804</v>
      </c>
      <c r="X975" s="39">
        <v>98.5565</v>
      </c>
      <c r="Y975" s="39">
        <v>39.247599999999998</v>
      </c>
      <c r="Z975" s="39">
        <v>20.917200000000001</v>
      </c>
      <c r="AA975" s="39">
        <v>50.107399999999998</v>
      </c>
      <c r="AB975" s="39">
        <v>130.8039</v>
      </c>
      <c r="AC975" s="39">
        <v>63.796799999999998</v>
      </c>
      <c r="AD975" s="39">
        <v>16.1494</v>
      </c>
      <c r="AE975" s="39">
        <v>41.049500000000002</v>
      </c>
      <c r="AF975" s="39">
        <v>59.915300000000002</v>
      </c>
      <c r="AG975" s="39">
        <v>21.8474</v>
      </c>
      <c r="AH975" s="39">
        <v>161.57759999999999</v>
      </c>
      <c r="AI975" s="39">
        <v>13.905200000000001</v>
      </c>
      <c r="AJ975" s="39">
        <v>6.3803999999999998</v>
      </c>
      <c r="AK975" s="39">
        <v>6.2485999999999997</v>
      </c>
      <c r="AL975" s="39">
        <v>15.664300000000001</v>
      </c>
      <c r="AM975" s="39">
        <v>324.91520000000003</v>
      </c>
      <c r="AN975" s="39">
        <v>584.53070000000002</v>
      </c>
      <c r="AO975" s="39">
        <v>221.02680000000001</v>
      </c>
      <c r="AP975" s="39">
        <v>133.17189999999999</v>
      </c>
      <c r="AQ975" s="39">
        <v>250.8852</v>
      </c>
      <c r="AR975" s="39">
        <v>31.828299999999999</v>
      </c>
      <c r="AS975" s="39">
        <v>86.334000000000003</v>
      </c>
      <c r="AT975" s="39">
        <v>19.5519</v>
      </c>
      <c r="AU975" s="39">
        <v>66.709900000000005</v>
      </c>
      <c r="AV975" s="39">
        <v>44.993699999999997</v>
      </c>
      <c r="AW975" s="39">
        <v>46.368000000000002</v>
      </c>
      <c r="AX975" s="39">
        <v>10.6721</v>
      </c>
      <c r="AY975" s="39">
        <v>70.608599999999996</v>
      </c>
    </row>
    <row r="976" spans="1:51" x14ac:dyDescent="0.25">
      <c r="A976" s="43">
        <v>43829</v>
      </c>
      <c r="B976" s="39">
        <v>4685.3642</v>
      </c>
      <c r="C976" s="39">
        <v>46.393500000000003</v>
      </c>
      <c r="D976" s="39">
        <v>36.731000000000002</v>
      </c>
      <c r="E976" s="39">
        <v>467.26850000000002</v>
      </c>
      <c r="F976" s="39">
        <v>288.7294</v>
      </c>
      <c r="G976" s="39">
        <v>43.0473</v>
      </c>
      <c r="H976" s="39">
        <v>90.155299999999997</v>
      </c>
      <c r="I976" s="39">
        <v>49.402099999999997</v>
      </c>
      <c r="J976" s="39">
        <v>63.427599999999998</v>
      </c>
      <c r="K976" s="39">
        <v>29.2028</v>
      </c>
      <c r="L976" s="39">
        <v>602.6345</v>
      </c>
      <c r="M976" s="39">
        <v>27.558700000000002</v>
      </c>
      <c r="N976" s="39">
        <v>58.161999999999999</v>
      </c>
      <c r="O976" s="39">
        <v>92.155199999999994</v>
      </c>
      <c r="P976" s="39">
        <v>38.957799999999999</v>
      </c>
      <c r="Q976" s="39">
        <v>18.090599999999998</v>
      </c>
      <c r="R976" s="39">
        <v>103.8326</v>
      </c>
      <c r="S976" s="39">
        <v>38.376199999999997</v>
      </c>
      <c r="T976" s="39">
        <v>32.3352</v>
      </c>
      <c r="U976" s="39">
        <v>17.578299999999999</v>
      </c>
      <c r="V976" s="39">
        <v>45.3628</v>
      </c>
      <c r="W976" s="39">
        <v>56.441800000000001</v>
      </c>
      <c r="X976" s="39">
        <v>100.03440000000001</v>
      </c>
      <c r="Y976" s="39">
        <v>40.049399999999999</v>
      </c>
      <c r="Z976" s="39">
        <v>20.9956</v>
      </c>
      <c r="AA976" s="39">
        <v>49.500100000000003</v>
      </c>
      <c r="AB976" s="39">
        <v>136.18790000000001</v>
      </c>
      <c r="AC976" s="39">
        <v>63.9739</v>
      </c>
      <c r="AD976" s="39">
        <v>16.288</v>
      </c>
      <c r="AE976" s="39">
        <v>41.8748</v>
      </c>
      <c r="AF976" s="39">
        <v>60.171300000000002</v>
      </c>
      <c r="AG976" s="39">
        <v>21.823</v>
      </c>
      <c r="AH976" s="39">
        <v>162.60839999999999</v>
      </c>
      <c r="AI976" s="39">
        <v>14.076599999999999</v>
      </c>
      <c r="AJ976" s="39">
        <v>6.3803999999999998</v>
      </c>
      <c r="AK976" s="39">
        <v>6.2659000000000002</v>
      </c>
      <c r="AL976" s="39">
        <v>15.757400000000001</v>
      </c>
      <c r="AM976" s="39">
        <v>333.1046</v>
      </c>
      <c r="AN976" s="39">
        <v>584.53070000000002</v>
      </c>
      <c r="AO976" s="39">
        <v>220.7492</v>
      </c>
      <c r="AP976" s="39">
        <v>134.39359999999999</v>
      </c>
      <c r="AQ976" s="39">
        <v>254.54239999999999</v>
      </c>
      <c r="AR976" s="39">
        <v>33.2301</v>
      </c>
      <c r="AS976" s="39">
        <v>87.440799999999996</v>
      </c>
      <c r="AT976" s="39">
        <v>19.899999999999999</v>
      </c>
      <c r="AU976" s="39">
        <v>67.055099999999996</v>
      </c>
      <c r="AV976" s="39">
        <v>45.3827</v>
      </c>
      <c r="AW976" s="39">
        <v>47.394599999999997</v>
      </c>
      <c r="AX976" s="39">
        <v>10.7826</v>
      </c>
      <c r="AY976" s="39">
        <v>70.962599999999995</v>
      </c>
    </row>
    <row r="977" spans="1:51" x14ac:dyDescent="0.25">
      <c r="A977" s="43">
        <v>43830</v>
      </c>
      <c r="B977" s="39">
        <v>4775.8954999999996</v>
      </c>
      <c r="C977" s="39">
        <v>47.382899999999999</v>
      </c>
      <c r="D977" s="39">
        <v>37.293999999999997</v>
      </c>
      <c r="E977" s="39">
        <v>474.36989999999997</v>
      </c>
      <c r="F977" s="39">
        <v>290.15879999999999</v>
      </c>
      <c r="G977" s="39">
        <v>42.799199999999999</v>
      </c>
      <c r="H977" s="39">
        <v>91.257099999999994</v>
      </c>
      <c r="I977" s="39">
        <v>50.186300000000003</v>
      </c>
      <c r="J977" s="39">
        <v>68.053700000000006</v>
      </c>
      <c r="K977" s="39">
        <v>29.167400000000001</v>
      </c>
      <c r="L977" s="39">
        <v>604.09109999999998</v>
      </c>
      <c r="M977" s="39">
        <v>27.483699999999999</v>
      </c>
      <c r="N977" s="39">
        <v>57.997</v>
      </c>
      <c r="O977" s="39">
        <v>91.855099999999993</v>
      </c>
      <c r="P977" s="39">
        <v>39.030900000000003</v>
      </c>
      <c r="Q977" s="39">
        <v>18.485600000000002</v>
      </c>
      <c r="R977" s="39">
        <v>104.7921</v>
      </c>
      <c r="S977" s="39">
        <v>39.106200000000001</v>
      </c>
      <c r="T977" s="39">
        <v>32.936500000000002</v>
      </c>
      <c r="U977" s="39">
        <v>17.400500000000001</v>
      </c>
      <c r="V977" s="39">
        <v>46.056699999999999</v>
      </c>
      <c r="W977" s="39">
        <v>58.426099999999998</v>
      </c>
      <c r="X977" s="39">
        <v>102.44580000000001</v>
      </c>
      <c r="Y977" s="39">
        <v>40.278399999999998</v>
      </c>
      <c r="Z977" s="39">
        <v>21.073899999999998</v>
      </c>
      <c r="AA977" s="39">
        <v>49.955599999999997</v>
      </c>
      <c r="AB977" s="39">
        <v>135.8349</v>
      </c>
      <c r="AC977" s="39">
        <v>65.346299999999999</v>
      </c>
      <c r="AD977" s="39">
        <v>16.446300000000001</v>
      </c>
      <c r="AE977" s="39">
        <v>41.544699999999999</v>
      </c>
      <c r="AF977" s="39">
        <v>63.3292</v>
      </c>
      <c r="AG977" s="39">
        <v>22.1159</v>
      </c>
      <c r="AH977" s="39">
        <v>162.60839999999999</v>
      </c>
      <c r="AI977" s="39">
        <v>14.052099999999999</v>
      </c>
      <c r="AJ977" s="39">
        <v>6.4127999999999998</v>
      </c>
      <c r="AK977" s="39">
        <v>6.3349000000000002</v>
      </c>
      <c r="AL977" s="39">
        <v>15.8504</v>
      </c>
      <c r="AM977" s="39">
        <v>331.262</v>
      </c>
      <c r="AN977" s="39">
        <v>588.24590000000001</v>
      </c>
      <c r="AO977" s="39">
        <v>220.7492</v>
      </c>
      <c r="AP977" s="39">
        <v>137.2953</v>
      </c>
      <c r="AQ977" s="39">
        <v>254.90809999999999</v>
      </c>
      <c r="AR977" s="39">
        <v>33.644300000000001</v>
      </c>
      <c r="AS977" s="39">
        <v>87.625299999999996</v>
      </c>
      <c r="AT977" s="39">
        <v>20.015999999999998</v>
      </c>
      <c r="AU977" s="39">
        <v>67.572900000000004</v>
      </c>
      <c r="AV977" s="39">
        <v>45.642000000000003</v>
      </c>
      <c r="AW977" s="39">
        <v>47.308999999999997</v>
      </c>
      <c r="AX977" s="39">
        <v>10.8489</v>
      </c>
      <c r="AY977" s="39">
        <v>70.520099999999999</v>
      </c>
    </row>
    <row r="978" spans="1:51" x14ac:dyDescent="0.25">
      <c r="A978" s="43">
        <v>43832</v>
      </c>
      <c r="B978" s="39">
        <v>4832.2920000000004</v>
      </c>
      <c r="C978" s="39">
        <v>47.492899999999999</v>
      </c>
      <c r="D978" s="39">
        <v>37.434699999999999</v>
      </c>
      <c r="E978" s="39">
        <v>487.86239999999998</v>
      </c>
      <c r="F978" s="39">
        <v>291.23079999999999</v>
      </c>
      <c r="G978" s="39">
        <v>44.536000000000001</v>
      </c>
      <c r="H978" s="39">
        <v>95.328900000000004</v>
      </c>
      <c r="I978" s="39">
        <v>50.970399999999998</v>
      </c>
      <c r="J978" s="39">
        <v>68.834000000000003</v>
      </c>
      <c r="K978" s="39">
        <v>29.379799999999999</v>
      </c>
      <c r="L978" s="39">
        <v>629.89449999999999</v>
      </c>
      <c r="M978" s="39">
        <v>27.633800000000001</v>
      </c>
      <c r="N978" s="39">
        <v>57.997</v>
      </c>
      <c r="O978" s="39">
        <v>92.905699999999996</v>
      </c>
      <c r="P978" s="39">
        <v>39.469499999999996</v>
      </c>
      <c r="Q978" s="39">
        <v>18.604099999999999</v>
      </c>
      <c r="R978" s="39">
        <v>104.7921</v>
      </c>
      <c r="S978" s="39">
        <v>40.878999999999998</v>
      </c>
      <c r="T978" s="39">
        <v>33.433100000000003</v>
      </c>
      <c r="U978" s="39">
        <v>18.156099999999999</v>
      </c>
      <c r="V978" s="39">
        <v>46.750599999999999</v>
      </c>
      <c r="W978" s="39">
        <v>58.72</v>
      </c>
      <c r="X978" s="39">
        <v>103.22369999999999</v>
      </c>
      <c r="Y978" s="39">
        <v>40.774799999999999</v>
      </c>
      <c r="Z978" s="39">
        <v>21.3873</v>
      </c>
      <c r="AA978" s="39">
        <v>50.967799999999997</v>
      </c>
      <c r="AB978" s="39">
        <v>140.15969999999999</v>
      </c>
      <c r="AC978" s="39">
        <v>65.523399999999995</v>
      </c>
      <c r="AD978" s="39">
        <v>17.416</v>
      </c>
      <c r="AE978" s="39">
        <v>41.654699999999998</v>
      </c>
      <c r="AF978" s="39">
        <v>63.6706</v>
      </c>
      <c r="AG978" s="39">
        <v>22.1159</v>
      </c>
      <c r="AH978" s="39">
        <v>163.89689999999999</v>
      </c>
      <c r="AI978" s="39">
        <v>14.199</v>
      </c>
      <c r="AJ978" s="39">
        <v>6.4451999999999998</v>
      </c>
      <c r="AK978" s="39">
        <v>6.3867000000000003</v>
      </c>
      <c r="AL978" s="39">
        <v>16.0365</v>
      </c>
      <c r="AM978" s="39">
        <v>332.8999</v>
      </c>
      <c r="AN978" s="39">
        <v>595.2636</v>
      </c>
      <c r="AO978" s="39">
        <v>223.71100000000001</v>
      </c>
      <c r="AP978" s="39">
        <v>138.36429999999999</v>
      </c>
      <c r="AQ978" s="39">
        <v>262.5883</v>
      </c>
      <c r="AR978" s="39">
        <v>33.771700000000003</v>
      </c>
      <c r="AS978" s="39">
        <v>87.625299999999996</v>
      </c>
      <c r="AT978" s="39">
        <v>20.074100000000001</v>
      </c>
      <c r="AU978" s="39">
        <v>67.745500000000007</v>
      </c>
      <c r="AV978" s="39">
        <v>46.030999999999999</v>
      </c>
      <c r="AW978" s="39">
        <v>47.394599999999997</v>
      </c>
      <c r="AX978" s="39">
        <v>10.871</v>
      </c>
      <c r="AY978" s="39">
        <v>72.909199999999998</v>
      </c>
    </row>
    <row r="979" spans="1:51" x14ac:dyDescent="0.25">
      <c r="A979" s="43">
        <v>43833</v>
      </c>
      <c r="B979" s="39">
        <v>4756.6018999999997</v>
      </c>
      <c r="C979" s="39">
        <v>47.162999999999997</v>
      </c>
      <c r="D979" s="39">
        <v>37.223599999999998</v>
      </c>
      <c r="E979" s="39">
        <v>485.73200000000003</v>
      </c>
      <c r="F979" s="39">
        <v>290.51609999999999</v>
      </c>
      <c r="G979" s="39">
        <v>44.070799999999998</v>
      </c>
      <c r="H979" s="39">
        <v>94.754099999999994</v>
      </c>
      <c r="I979" s="39">
        <v>50.317</v>
      </c>
      <c r="J979" s="39">
        <v>66.715999999999994</v>
      </c>
      <c r="K979" s="39">
        <v>29.309000000000001</v>
      </c>
      <c r="L979" s="39">
        <v>622.19510000000002</v>
      </c>
      <c r="M979" s="39">
        <v>27.633800000000001</v>
      </c>
      <c r="N979" s="39">
        <v>56.897599999999997</v>
      </c>
      <c r="O979" s="39">
        <v>93.956299999999999</v>
      </c>
      <c r="P979" s="39">
        <v>39.5426</v>
      </c>
      <c r="Q979" s="39">
        <v>18.3078</v>
      </c>
      <c r="R979" s="39">
        <v>103.726</v>
      </c>
      <c r="S979" s="39">
        <v>41.400399999999998</v>
      </c>
      <c r="T979" s="39">
        <v>32.753500000000003</v>
      </c>
      <c r="U979" s="39">
        <v>18.245000000000001</v>
      </c>
      <c r="V979" s="39">
        <v>46.923999999999999</v>
      </c>
      <c r="W979" s="39">
        <v>58.2791</v>
      </c>
      <c r="X979" s="39">
        <v>104.62390000000001</v>
      </c>
      <c r="Y979" s="39">
        <v>40.851100000000002</v>
      </c>
      <c r="Z979" s="39">
        <v>21.3873</v>
      </c>
      <c r="AA979" s="39">
        <v>51.676400000000001</v>
      </c>
      <c r="AB979" s="39">
        <v>142.8075</v>
      </c>
      <c r="AC979" s="39">
        <v>65.434899999999999</v>
      </c>
      <c r="AD979" s="39">
        <v>17.970199999999998</v>
      </c>
      <c r="AE979" s="39">
        <v>41.2971</v>
      </c>
      <c r="AF979" s="39">
        <v>63.499899999999997</v>
      </c>
      <c r="AG979" s="39">
        <v>22.1159</v>
      </c>
      <c r="AH979" s="39">
        <v>163.38149999999999</v>
      </c>
      <c r="AI979" s="39">
        <v>14.199</v>
      </c>
      <c r="AJ979" s="39">
        <v>6.4451999999999998</v>
      </c>
      <c r="AK979" s="39">
        <v>6.3867000000000003</v>
      </c>
      <c r="AL979" s="39">
        <v>16.346699999999998</v>
      </c>
      <c r="AM979" s="39">
        <v>326.55309999999997</v>
      </c>
      <c r="AN979" s="39">
        <v>594.43799999999999</v>
      </c>
      <c r="AO979" s="39">
        <v>223.06309999999999</v>
      </c>
      <c r="AP979" s="39">
        <v>139.12790000000001</v>
      </c>
      <c r="AQ979" s="39">
        <v>261.85680000000002</v>
      </c>
      <c r="AR979" s="39">
        <v>33.676099999999998</v>
      </c>
      <c r="AS979" s="39">
        <v>87.440799999999996</v>
      </c>
      <c r="AT979" s="39">
        <v>20.015999999999998</v>
      </c>
      <c r="AU979" s="39">
        <v>66.623599999999996</v>
      </c>
      <c r="AV979" s="39">
        <v>46.290399999999998</v>
      </c>
      <c r="AW979" s="39">
        <v>47.223500000000001</v>
      </c>
      <c r="AX979" s="39">
        <v>10.9152</v>
      </c>
      <c r="AY979" s="39">
        <v>71.758899999999997</v>
      </c>
    </row>
    <row r="980" spans="1:51" x14ac:dyDescent="0.25">
      <c r="A980" s="43">
        <v>43836</v>
      </c>
      <c r="B980" s="39">
        <v>4676.4594999999999</v>
      </c>
      <c r="C980" s="39">
        <v>47.053100000000001</v>
      </c>
      <c r="D980" s="39">
        <v>37.153199999999998</v>
      </c>
      <c r="E980" s="39">
        <v>472.23950000000002</v>
      </c>
      <c r="F980" s="39">
        <v>286.58539999999999</v>
      </c>
      <c r="G980" s="39">
        <v>44.194899999999997</v>
      </c>
      <c r="H980" s="39">
        <v>93.508600000000001</v>
      </c>
      <c r="I980" s="39">
        <v>49.859499999999997</v>
      </c>
      <c r="J980" s="39">
        <v>66.214399999999998</v>
      </c>
      <c r="K980" s="39">
        <v>29.273599999999998</v>
      </c>
      <c r="L980" s="39">
        <v>613.87139999999999</v>
      </c>
      <c r="M980" s="39">
        <v>27.483699999999999</v>
      </c>
      <c r="N980" s="39">
        <v>56.347799999999999</v>
      </c>
      <c r="O980" s="39">
        <v>93.956299999999999</v>
      </c>
      <c r="P980" s="39">
        <v>39.432899999999997</v>
      </c>
      <c r="Q980" s="39">
        <v>18.090599999999998</v>
      </c>
      <c r="R980" s="39">
        <v>103.0864</v>
      </c>
      <c r="S980" s="39">
        <v>42.651800000000001</v>
      </c>
      <c r="T980" s="39">
        <v>32.204500000000003</v>
      </c>
      <c r="U980" s="39">
        <v>18.667200000000001</v>
      </c>
      <c r="V980" s="39">
        <v>49.005699999999997</v>
      </c>
      <c r="W980" s="39">
        <v>58.132100000000001</v>
      </c>
      <c r="X980" s="39">
        <v>104.0016</v>
      </c>
      <c r="Y980" s="39">
        <v>41.232900000000001</v>
      </c>
      <c r="Z980" s="39">
        <v>21.700600000000001</v>
      </c>
      <c r="AA980" s="39">
        <v>50.714799999999997</v>
      </c>
      <c r="AB980" s="39">
        <v>139.8066</v>
      </c>
      <c r="AC980" s="39">
        <v>65.346299999999999</v>
      </c>
      <c r="AD980" s="39">
        <v>17.653500000000001</v>
      </c>
      <c r="AE980" s="39">
        <v>41.4071</v>
      </c>
      <c r="AF980" s="39">
        <v>63.6706</v>
      </c>
      <c r="AG980" s="39">
        <v>21.9694</v>
      </c>
      <c r="AH980" s="39">
        <v>162.35069999999999</v>
      </c>
      <c r="AI980" s="39">
        <v>14.076599999999999</v>
      </c>
      <c r="AJ980" s="39">
        <v>6.4290000000000003</v>
      </c>
      <c r="AK980" s="39">
        <v>6.3521999999999998</v>
      </c>
      <c r="AL980" s="39">
        <v>16.625900000000001</v>
      </c>
      <c r="AM980" s="39">
        <v>321.02519999999998</v>
      </c>
      <c r="AN980" s="39">
        <v>590.30989999999997</v>
      </c>
      <c r="AO980" s="39">
        <v>216.2139</v>
      </c>
      <c r="AP980" s="39">
        <v>140.197</v>
      </c>
      <c r="AQ980" s="39">
        <v>262.22250000000003</v>
      </c>
      <c r="AR980" s="39">
        <v>33.389400000000002</v>
      </c>
      <c r="AS980" s="39">
        <v>87.440799999999996</v>
      </c>
      <c r="AT980" s="39">
        <v>19.783999999999999</v>
      </c>
      <c r="AU980" s="39">
        <v>66.192099999999996</v>
      </c>
      <c r="AV980" s="39">
        <v>46.42</v>
      </c>
      <c r="AW980" s="39">
        <v>47.223500000000001</v>
      </c>
      <c r="AX980" s="39">
        <v>10.7826</v>
      </c>
      <c r="AY980" s="39">
        <v>71.139499999999998</v>
      </c>
    </row>
    <row r="981" spans="1:51" x14ac:dyDescent="0.25">
      <c r="A981" s="43">
        <v>43837</v>
      </c>
      <c r="B981" s="39">
        <v>4713.5625</v>
      </c>
      <c r="C981" s="39">
        <v>47.273000000000003</v>
      </c>
      <c r="D981" s="39">
        <v>37.293999999999997</v>
      </c>
      <c r="E981" s="39">
        <v>474.36989999999997</v>
      </c>
      <c r="F981" s="39">
        <v>289.08679999999998</v>
      </c>
      <c r="G981" s="39">
        <v>44.9392</v>
      </c>
      <c r="H981" s="39">
        <v>95.328900000000004</v>
      </c>
      <c r="I981" s="39">
        <v>49.990200000000002</v>
      </c>
      <c r="J981" s="39">
        <v>66.604600000000005</v>
      </c>
      <c r="K981" s="39">
        <v>29.415199999999999</v>
      </c>
      <c r="L981" s="39">
        <v>636.34540000000004</v>
      </c>
      <c r="M981" s="39">
        <v>27.934200000000001</v>
      </c>
      <c r="N981" s="39">
        <v>56.457799999999999</v>
      </c>
      <c r="O981" s="39">
        <v>94.556700000000006</v>
      </c>
      <c r="P981" s="39">
        <v>40.017699999999998</v>
      </c>
      <c r="Q981" s="39">
        <v>18.7028</v>
      </c>
      <c r="R981" s="39">
        <v>103.9392</v>
      </c>
      <c r="S981" s="39">
        <v>44.841700000000003</v>
      </c>
      <c r="T981" s="39">
        <v>32.256799999999998</v>
      </c>
      <c r="U981" s="39">
        <v>19.889500000000002</v>
      </c>
      <c r="V981" s="39">
        <v>49.265900000000002</v>
      </c>
      <c r="W981" s="39">
        <v>59.381500000000003</v>
      </c>
      <c r="X981" s="39">
        <v>102.2902</v>
      </c>
      <c r="Y981" s="39">
        <v>41.691099999999999</v>
      </c>
      <c r="Z981" s="39">
        <v>23.894200000000001</v>
      </c>
      <c r="AA981" s="39">
        <v>50.7654</v>
      </c>
      <c r="AB981" s="39">
        <v>141.30709999999999</v>
      </c>
      <c r="AC981" s="39">
        <v>66.940100000000001</v>
      </c>
      <c r="AD981" s="39">
        <v>17.732700000000001</v>
      </c>
      <c r="AE981" s="39">
        <v>41.682299999999998</v>
      </c>
      <c r="AF981" s="39">
        <v>65.633700000000005</v>
      </c>
      <c r="AG981" s="39">
        <v>21.945</v>
      </c>
      <c r="AH981" s="39">
        <v>163.12379999999999</v>
      </c>
      <c r="AI981" s="39">
        <v>14.272500000000001</v>
      </c>
      <c r="AJ981" s="39">
        <v>6.4775999999999998</v>
      </c>
      <c r="AK981" s="39">
        <v>6.3867000000000003</v>
      </c>
      <c r="AL981" s="39">
        <v>16.284700000000001</v>
      </c>
      <c r="AM981" s="39">
        <v>323.27730000000003</v>
      </c>
      <c r="AN981" s="39">
        <v>595.2636</v>
      </c>
      <c r="AO981" s="39">
        <v>217.78729999999999</v>
      </c>
      <c r="AP981" s="39">
        <v>139.43340000000001</v>
      </c>
      <c r="AQ981" s="39">
        <v>262.5883</v>
      </c>
      <c r="AR981" s="39">
        <v>34.4726</v>
      </c>
      <c r="AS981" s="39">
        <v>92.237200000000001</v>
      </c>
      <c r="AT981" s="39">
        <v>20.306100000000001</v>
      </c>
      <c r="AU981" s="39">
        <v>66.623599999999996</v>
      </c>
      <c r="AV981" s="39">
        <v>47.975999999999999</v>
      </c>
      <c r="AW981" s="39">
        <v>48.335599999999999</v>
      </c>
      <c r="AX981" s="39">
        <v>10.8047</v>
      </c>
      <c r="AY981" s="39">
        <v>71.935900000000004</v>
      </c>
    </row>
    <row r="982" spans="1:51" x14ac:dyDescent="0.25">
      <c r="A982" s="43">
        <v>43838</v>
      </c>
      <c r="B982" s="39">
        <v>4701.6895000000004</v>
      </c>
      <c r="C982" s="39">
        <v>46.063699999999997</v>
      </c>
      <c r="D982" s="39">
        <v>38.841999999999999</v>
      </c>
      <c r="E982" s="39">
        <v>465.13810000000001</v>
      </c>
      <c r="F982" s="39">
        <v>283.72669999999999</v>
      </c>
      <c r="G982" s="39">
        <v>44.256900000000002</v>
      </c>
      <c r="H982" s="39">
        <v>95.137299999999996</v>
      </c>
      <c r="I982" s="39">
        <v>48.421900000000001</v>
      </c>
      <c r="J982" s="39">
        <v>64.709500000000006</v>
      </c>
      <c r="K982" s="39">
        <v>28.990400000000001</v>
      </c>
      <c r="L982" s="39">
        <v>629.27020000000005</v>
      </c>
      <c r="M982" s="39">
        <v>27.333500000000001</v>
      </c>
      <c r="N982" s="39">
        <v>56.018000000000001</v>
      </c>
      <c r="O982" s="39">
        <v>93.2059</v>
      </c>
      <c r="P982" s="39">
        <v>38.957799999999999</v>
      </c>
      <c r="Q982" s="39">
        <v>18.2683</v>
      </c>
      <c r="R982" s="39">
        <v>101.0609</v>
      </c>
      <c r="S982" s="39">
        <v>43.277500000000003</v>
      </c>
      <c r="T982" s="39">
        <v>31.341899999999999</v>
      </c>
      <c r="U982" s="39">
        <v>18.822800000000001</v>
      </c>
      <c r="V982" s="39">
        <v>47.444400000000002</v>
      </c>
      <c r="W982" s="39">
        <v>58.499600000000001</v>
      </c>
      <c r="X982" s="39">
        <v>101.7457</v>
      </c>
      <c r="Y982" s="39">
        <v>40.736600000000003</v>
      </c>
      <c r="Z982" s="39">
        <v>24.677600000000002</v>
      </c>
      <c r="AA982" s="39">
        <v>50.107399999999998</v>
      </c>
      <c r="AB982" s="39">
        <v>135.5701</v>
      </c>
      <c r="AC982" s="39">
        <v>66.054699999999997</v>
      </c>
      <c r="AD982" s="39">
        <v>17.2181</v>
      </c>
      <c r="AE982" s="39">
        <v>40.8294</v>
      </c>
      <c r="AF982" s="39">
        <v>63.4146</v>
      </c>
      <c r="AG982" s="39">
        <v>21.383600000000001</v>
      </c>
      <c r="AH982" s="39">
        <v>162.09299999999999</v>
      </c>
      <c r="AI982" s="39">
        <v>14.052099999999999</v>
      </c>
      <c r="AJ982" s="39">
        <v>6.3642000000000003</v>
      </c>
      <c r="AK982" s="39">
        <v>6.2659000000000002</v>
      </c>
      <c r="AL982" s="39">
        <v>16.377700000000001</v>
      </c>
      <c r="AM982" s="39">
        <v>317.74950000000001</v>
      </c>
      <c r="AN982" s="39">
        <v>594.43799999999999</v>
      </c>
      <c r="AO982" s="39">
        <v>221.11940000000001</v>
      </c>
      <c r="AP982" s="39">
        <v>138.05889999999999</v>
      </c>
      <c r="AQ982" s="39">
        <v>260.39389999999997</v>
      </c>
      <c r="AR982" s="39">
        <v>33.2301</v>
      </c>
      <c r="AS982" s="39">
        <v>86.8874</v>
      </c>
      <c r="AT982" s="39">
        <v>19.841999999999999</v>
      </c>
      <c r="AU982" s="39">
        <v>65.156499999999994</v>
      </c>
      <c r="AV982" s="39">
        <v>46.938699999999997</v>
      </c>
      <c r="AW982" s="39">
        <v>46.966799999999999</v>
      </c>
      <c r="AX982" s="39">
        <v>10.6721</v>
      </c>
      <c r="AY982" s="39">
        <v>69.900800000000004</v>
      </c>
    </row>
    <row r="983" spans="1:51" x14ac:dyDescent="0.25">
      <c r="A983" s="43">
        <v>43839</v>
      </c>
      <c r="B983" s="39">
        <v>4778.8636999999999</v>
      </c>
      <c r="C983" s="39">
        <v>46.503399999999999</v>
      </c>
      <c r="D983" s="39">
        <v>39.264200000000002</v>
      </c>
      <c r="E983" s="39">
        <v>472.23950000000002</v>
      </c>
      <c r="F983" s="39">
        <v>286.22809999999998</v>
      </c>
      <c r="G983" s="39">
        <v>45.001199999999997</v>
      </c>
      <c r="H983" s="39">
        <v>95.760099999999994</v>
      </c>
      <c r="I983" s="39">
        <v>49.598100000000002</v>
      </c>
      <c r="J983" s="39">
        <v>65.712800000000001</v>
      </c>
      <c r="K983" s="39">
        <v>29.2028</v>
      </c>
      <c r="L983" s="39">
        <v>653.61699999999996</v>
      </c>
      <c r="M983" s="39">
        <v>27.558700000000002</v>
      </c>
      <c r="N983" s="39">
        <v>56.347799999999999</v>
      </c>
      <c r="O983" s="39">
        <v>93.806200000000004</v>
      </c>
      <c r="P983" s="39">
        <v>39.3964</v>
      </c>
      <c r="Q983" s="39">
        <v>18.347300000000001</v>
      </c>
      <c r="R983" s="39">
        <v>102.8732</v>
      </c>
      <c r="S983" s="39">
        <v>43.381799999999998</v>
      </c>
      <c r="T983" s="39">
        <v>31.707899999999999</v>
      </c>
      <c r="U983" s="39">
        <v>19.156099999999999</v>
      </c>
      <c r="V983" s="39">
        <v>48.485300000000002</v>
      </c>
      <c r="W983" s="39">
        <v>59.748899999999999</v>
      </c>
      <c r="X983" s="39">
        <v>102.44580000000001</v>
      </c>
      <c r="Y983" s="39">
        <v>41.5383</v>
      </c>
      <c r="Z983" s="39">
        <v>24.442599999999999</v>
      </c>
      <c r="AA983" s="39">
        <v>50.714799999999997</v>
      </c>
      <c r="AB983" s="39">
        <v>142.18969999999999</v>
      </c>
      <c r="AC983" s="39">
        <v>66.541700000000006</v>
      </c>
      <c r="AD983" s="39">
        <v>18.4452</v>
      </c>
      <c r="AE983" s="39">
        <v>42.122500000000002</v>
      </c>
      <c r="AF983" s="39">
        <v>64.609499999999997</v>
      </c>
      <c r="AG983" s="39">
        <v>21.8962</v>
      </c>
      <c r="AH983" s="39">
        <v>162.60839999999999</v>
      </c>
      <c r="AI983" s="39">
        <v>14.199</v>
      </c>
      <c r="AJ983" s="39">
        <v>6.3966000000000003</v>
      </c>
      <c r="AK983" s="39">
        <v>6.3175999999999997</v>
      </c>
      <c r="AL983" s="39">
        <v>16.098600000000001</v>
      </c>
      <c r="AM983" s="39">
        <v>333.30939999999998</v>
      </c>
      <c r="AN983" s="39">
        <v>594.43799999999999</v>
      </c>
      <c r="AO983" s="39">
        <v>230.93049999999999</v>
      </c>
      <c r="AP983" s="39">
        <v>139.58609999999999</v>
      </c>
      <c r="AQ983" s="39">
        <v>263.68540000000002</v>
      </c>
      <c r="AR983" s="39">
        <v>33.580599999999997</v>
      </c>
      <c r="AS983" s="39">
        <v>87.994299999999996</v>
      </c>
      <c r="AT983" s="39">
        <v>20.074100000000001</v>
      </c>
      <c r="AU983" s="39">
        <v>66.709900000000005</v>
      </c>
      <c r="AV983" s="39">
        <v>47.716700000000003</v>
      </c>
      <c r="AW983" s="39">
        <v>47.223500000000001</v>
      </c>
      <c r="AX983" s="39">
        <v>10.6942</v>
      </c>
      <c r="AY983" s="39">
        <v>71.051000000000002</v>
      </c>
    </row>
    <row r="984" spans="1:51" x14ac:dyDescent="0.25">
      <c r="A984" s="43">
        <v>43840</v>
      </c>
      <c r="B984" s="39">
        <v>4669.0388999999996</v>
      </c>
      <c r="C984" s="39">
        <v>46.613399999999999</v>
      </c>
      <c r="D984" s="39">
        <v>37.856900000000003</v>
      </c>
      <c r="E984" s="39">
        <v>473.65969999999999</v>
      </c>
      <c r="F984" s="39">
        <v>284.44139999999999</v>
      </c>
      <c r="G984" s="39">
        <v>44.753100000000003</v>
      </c>
      <c r="H984" s="39">
        <v>95.520499999999998</v>
      </c>
      <c r="I984" s="39">
        <v>49.532800000000002</v>
      </c>
      <c r="J984" s="39">
        <v>66.214399999999998</v>
      </c>
      <c r="K984" s="39">
        <v>29.132000000000001</v>
      </c>
      <c r="L984" s="39">
        <v>654.24130000000002</v>
      </c>
      <c r="M984" s="39">
        <v>27.333500000000001</v>
      </c>
      <c r="N984" s="39">
        <v>55.193399999999997</v>
      </c>
      <c r="O984" s="39">
        <v>93.506100000000004</v>
      </c>
      <c r="P984" s="39">
        <v>40.127299999999998</v>
      </c>
      <c r="Q984" s="39">
        <v>18.130099999999999</v>
      </c>
      <c r="R984" s="39">
        <v>102.2336</v>
      </c>
      <c r="S984" s="39">
        <v>42.756100000000004</v>
      </c>
      <c r="T984" s="39">
        <v>31.890899999999998</v>
      </c>
      <c r="U984" s="39">
        <v>18.844999999999999</v>
      </c>
      <c r="V984" s="39">
        <v>48.051600000000001</v>
      </c>
      <c r="W984" s="39">
        <v>59.822400000000002</v>
      </c>
      <c r="X984" s="39">
        <v>102.1347</v>
      </c>
      <c r="Y984" s="39">
        <v>43.256399999999999</v>
      </c>
      <c r="Z984" s="39">
        <v>23.894200000000001</v>
      </c>
      <c r="AA984" s="39">
        <v>50.613500000000002</v>
      </c>
      <c r="AB984" s="39">
        <v>138.6592</v>
      </c>
      <c r="AC984" s="39">
        <v>66.895899999999997</v>
      </c>
      <c r="AD984" s="39">
        <v>17.930599999999998</v>
      </c>
      <c r="AE984" s="39">
        <v>42.700200000000002</v>
      </c>
      <c r="AF984" s="39">
        <v>63.841299999999997</v>
      </c>
      <c r="AG984" s="39">
        <v>21.7986</v>
      </c>
      <c r="AH984" s="39">
        <v>163.12379999999999</v>
      </c>
      <c r="AI984" s="39">
        <v>14.052099999999999</v>
      </c>
      <c r="AJ984" s="39">
        <v>6.3642000000000003</v>
      </c>
      <c r="AK984" s="39">
        <v>6.2659000000000002</v>
      </c>
      <c r="AL984" s="39">
        <v>16.005500000000001</v>
      </c>
      <c r="AM984" s="39">
        <v>327.98630000000003</v>
      </c>
      <c r="AN984" s="39">
        <v>596.50199999999995</v>
      </c>
      <c r="AO984" s="39">
        <v>231.85599999999999</v>
      </c>
      <c r="AP984" s="39">
        <v>140.34970000000001</v>
      </c>
      <c r="AQ984" s="39">
        <v>264.4169</v>
      </c>
      <c r="AR984" s="39">
        <v>33.516800000000003</v>
      </c>
      <c r="AS984" s="39">
        <v>88.363200000000006</v>
      </c>
      <c r="AT984" s="39">
        <v>20.190100000000001</v>
      </c>
      <c r="AU984" s="39">
        <v>65.760599999999997</v>
      </c>
      <c r="AV984" s="39">
        <v>52.514299999999999</v>
      </c>
      <c r="AW984" s="39">
        <v>46.881300000000003</v>
      </c>
      <c r="AX984" s="39">
        <v>10.65</v>
      </c>
      <c r="AY984" s="39">
        <v>70.520099999999999</v>
      </c>
    </row>
    <row r="985" spans="1:51" x14ac:dyDescent="0.25">
      <c r="A985" s="43">
        <v>43843</v>
      </c>
      <c r="B985" s="39">
        <v>4701.6895000000004</v>
      </c>
      <c r="C985" s="39">
        <v>46.503399999999999</v>
      </c>
      <c r="D985" s="39">
        <v>37.927300000000002</v>
      </c>
      <c r="E985" s="39">
        <v>472.23950000000002</v>
      </c>
      <c r="F985" s="39">
        <v>285.15609999999998</v>
      </c>
      <c r="G985" s="39">
        <v>45.993699999999997</v>
      </c>
      <c r="H985" s="39">
        <v>97.245099999999994</v>
      </c>
      <c r="I985" s="39">
        <v>49.924900000000001</v>
      </c>
      <c r="J985" s="39">
        <v>65.88</v>
      </c>
      <c r="K985" s="39">
        <v>29.273599999999998</v>
      </c>
      <c r="L985" s="39">
        <v>649.24710000000005</v>
      </c>
      <c r="M985" s="39">
        <v>27.483699999999999</v>
      </c>
      <c r="N985" s="39">
        <v>55.468299999999999</v>
      </c>
      <c r="O985" s="39">
        <v>93.956299999999999</v>
      </c>
      <c r="P985" s="39">
        <v>41.515999999999998</v>
      </c>
      <c r="Q985" s="39">
        <v>18.149799999999999</v>
      </c>
      <c r="R985" s="39">
        <v>103.2996</v>
      </c>
      <c r="S985" s="39">
        <v>43.173200000000001</v>
      </c>
      <c r="T985" s="39">
        <v>31.6295</v>
      </c>
      <c r="U985" s="39">
        <v>18.978300000000001</v>
      </c>
      <c r="V985" s="39">
        <v>48.485300000000002</v>
      </c>
      <c r="W985" s="39">
        <v>60.189900000000002</v>
      </c>
      <c r="X985" s="39">
        <v>102.5236</v>
      </c>
      <c r="Y985" s="39">
        <v>41.4238</v>
      </c>
      <c r="Z985" s="39">
        <v>23.894200000000001</v>
      </c>
      <c r="AA985" s="39">
        <v>50.360500000000002</v>
      </c>
      <c r="AB985" s="39">
        <v>150.4863</v>
      </c>
      <c r="AC985" s="39">
        <v>67.648499999999999</v>
      </c>
      <c r="AD985" s="39">
        <v>18.029599999999999</v>
      </c>
      <c r="AE985" s="39">
        <v>42.727800000000002</v>
      </c>
      <c r="AF985" s="39">
        <v>63.158499999999997</v>
      </c>
      <c r="AG985" s="39">
        <v>21.676500000000001</v>
      </c>
      <c r="AH985" s="39">
        <v>163.63919999999999</v>
      </c>
      <c r="AI985" s="39">
        <v>14.0276</v>
      </c>
      <c r="AJ985" s="39">
        <v>6.3642000000000003</v>
      </c>
      <c r="AK985" s="39">
        <v>6.2659000000000002</v>
      </c>
      <c r="AL985" s="39">
        <v>15.9435</v>
      </c>
      <c r="AM985" s="39">
        <v>337.40410000000003</v>
      </c>
      <c r="AN985" s="39">
        <v>596.08920000000001</v>
      </c>
      <c r="AO985" s="39">
        <v>234.17</v>
      </c>
      <c r="AP985" s="39">
        <v>138.2116</v>
      </c>
      <c r="AQ985" s="39">
        <v>273.55990000000003</v>
      </c>
      <c r="AR985" s="39">
        <v>33.166400000000003</v>
      </c>
      <c r="AS985" s="39">
        <v>88.916600000000003</v>
      </c>
      <c r="AT985" s="39">
        <v>20.132100000000001</v>
      </c>
      <c r="AU985" s="39">
        <v>66.364699999999999</v>
      </c>
      <c r="AV985" s="39">
        <v>57.830500000000001</v>
      </c>
      <c r="AW985" s="39">
        <v>46.966799999999999</v>
      </c>
      <c r="AX985" s="39">
        <v>10.7605</v>
      </c>
      <c r="AY985" s="39">
        <v>71.139499999999998</v>
      </c>
    </row>
    <row r="986" spans="1:51" x14ac:dyDescent="0.25">
      <c r="A986" s="43">
        <v>43844</v>
      </c>
      <c r="B986" s="39">
        <v>4658.6500999999998</v>
      </c>
      <c r="C986" s="39">
        <v>47.162999999999997</v>
      </c>
      <c r="D986" s="39">
        <v>37.645800000000001</v>
      </c>
      <c r="E986" s="39">
        <v>472.23950000000002</v>
      </c>
      <c r="F986" s="39">
        <v>283.72669999999999</v>
      </c>
      <c r="G986" s="39">
        <v>47.792499999999997</v>
      </c>
      <c r="H986" s="39">
        <v>96.670199999999994</v>
      </c>
      <c r="I986" s="39">
        <v>51.362499999999997</v>
      </c>
      <c r="J986" s="39">
        <v>66.381600000000006</v>
      </c>
      <c r="K986" s="39">
        <v>29.733699999999999</v>
      </c>
      <c r="L986" s="39">
        <v>649.24710000000005</v>
      </c>
      <c r="M986" s="39">
        <v>27.483699999999999</v>
      </c>
      <c r="N986" s="39">
        <v>54.4238</v>
      </c>
      <c r="O986" s="39">
        <v>94.856899999999996</v>
      </c>
      <c r="P986" s="39">
        <v>41.589100000000002</v>
      </c>
      <c r="Q986" s="39">
        <v>18.189299999999999</v>
      </c>
      <c r="R986" s="39">
        <v>103.9392</v>
      </c>
      <c r="S986" s="39">
        <v>42.964599999999997</v>
      </c>
      <c r="T986" s="39">
        <v>31.4726</v>
      </c>
      <c r="U986" s="39">
        <v>20.222799999999999</v>
      </c>
      <c r="V986" s="39">
        <v>48.658700000000003</v>
      </c>
      <c r="W986" s="39">
        <v>60.777799999999999</v>
      </c>
      <c r="X986" s="39">
        <v>101.35680000000001</v>
      </c>
      <c r="Y986" s="39">
        <v>40.927500000000002</v>
      </c>
      <c r="Z986" s="39">
        <v>23.5808</v>
      </c>
      <c r="AA986" s="39">
        <v>50.967799999999997</v>
      </c>
      <c r="AB986" s="39">
        <v>151.3689</v>
      </c>
      <c r="AC986" s="39">
        <v>66.630200000000002</v>
      </c>
      <c r="AD986" s="39">
        <v>18.465</v>
      </c>
      <c r="AE986" s="39">
        <v>42.535200000000003</v>
      </c>
      <c r="AF986" s="39">
        <v>63.841299999999997</v>
      </c>
      <c r="AG986" s="39">
        <v>21.285900000000002</v>
      </c>
      <c r="AH986" s="39">
        <v>164.41229999999999</v>
      </c>
      <c r="AI986" s="39">
        <v>14.0032</v>
      </c>
      <c r="AJ986" s="39">
        <v>6.4127999999999998</v>
      </c>
      <c r="AK986" s="39">
        <v>6.3175999999999997</v>
      </c>
      <c r="AL986" s="39">
        <v>15.9435</v>
      </c>
      <c r="AM986" s="39">
        <v>334.74250000000001</v>
      </c>
      <c r="AN986" s="39">
        <v>609.71169999999995</v>
      </c>
      <c r="AO986" s="39">
        <v>231.1156</v>
      </c>
      <c r="AP986" s="39">
        <v>137.90620000000001</v>
      </c>
      <c r="AQ986" s="39">
        <v>270.99990000000003</v>
      </c>
      <c r="AR986" s="39">
        <v>33.1982</v>
      </c>
      <c r="AS986" s="39">
        <v>88.178700000000006</v>
      </c>
      <c r="AT986" s="39">
        <v>20.190100000000001</v>
      </c>
      <c r="AU986" s="39">
        <v>67.141400000000004</v>
      </c>
      <c r="AV986" s="39">
        <v>63.665399999999998</v>
      </c>
      <c r="AW986" s="39">
        <v>46.881300000000003</v>
      </c>
      <c r="AX986" s="39">
        <v>10.7163</v>
      </c>
      <c r="AY986" s="39">
        <v>71.405000000000001</v>
      </c>
    </row>
    <row r="987" spans="1:51" x14ac:dyDescent="0.25">
      <c r="A987" s="43">
        <v>43845</v>
      </c>
      <c r="B987" s="39">
        <v>4525.0793000000003</v>
      </c>
      <c r="C987" s="39">
        <v>46.723300000000002</v>
      </c>
      <c r="D987" s="39">
        <v>37.153199999999998</v>
      </c>
      <c r="E987" s="39">
        <v>467.26850000000002</v>
      </c>
      <c r="F987" s="39">
        <v>280.51069999999999</v>
      </c>
      <c r="G987" s="39">
        <v>47.482300000000002</v>
      </c>
      <c r="H987" s="39">
        <v>95.808000000000007</v>
      </c>
      <c r="I987" s="39">
        <v>50.839700000000001</v>
      </c>
      <c r="J987" s="39">
        <v>64.932500000000005</v>
      </c>
      <c r="K987" s="39">
        <v>29.415199999999999</v>
      </c>
      <c r="L987" s="39">
        <v>659.02739999999994</v>
      </c>
      <c r="M987" s="39">
        <v>27.1082</v>
      </c>
      <c r="N987" s="39">
        <v>54.039000000000001</v>
      </c>
      <c r="O987" s="39">
        <v>94.856899999999996</v>
      </c>
      <c r="P987" s="39">
        <v>40.9679</v>
      </c>
      <c r="Q987" s="39">
        <v>17.8536</v>
      </c>
      <c r="R987" s="39">
        <v>101.5939</v>
      </c>
      <c r="S987" s="39">
        <v>42.130400000000002</v>
      </c>
      <c r="T987" s="39">
        <v>30.975999999999999</v>
      </c>
      <c r="U987" s="39">
        <v>19.889500000000002</v>
      </c>
      <c r="V987" s="39">
        <v>49.699599999999997</v>
      </c>
      <c r="W987" s="39">
        <v>60.924799999999998</v>
      </c>
      <c r="X987" s="39">
        <v>99.645499999999998</v>
      </c>
      <c r="Y987" s="39">
        <v>41.118400000000001</v>
      </c>
      <c r="Z987" s="39">
        <v>23.110800000000001</v>
      </c>
      <c r="AA987" s="39">
        <v>50.158000000000001</v>
      </c>
      <c r="AB987" s="39">
        <v>153.13419999999999</v>
      </c>
      <c r="AC987" s="39">
        <v>66.2761</v>
      </c>
      <c r="AD987" s="39">
        <v>18.108699999999999</v>
      </c>
      <c r="AE987" s="39">
        <v>41.9024</v>
      </c>
      <c r="AF987" s="39">
        <v>62.8172</v>
      </c>
      <c r="AG987" s="39">
        <v>21.066299999999998</v>
      </c>
      <c r="AH987" s="39">
        <v>162.86609999999999</v>
      </c>
      <c r="AI987" s="39">
        <v>13.905200000000001</v>
      </c>
      <c r="AJ987" s="39">
        <v>6.3642000000000003</v>
      </c>
      <c r="AK987" s="39">
        <v>6.2659000000000002</v>
      </c>
      <c r="AL987" s="39">
        <v>15.788399999999999</v>
      </c>
      <c r="AM987" s="39">
        <v>330.23829999999998</v>
      </c>
      <c r="AN987" s="39">
        <v>602.69410000000005</v>
      </c>
      <c r="AO987" s="39">
        <v>227.32069999999999</v>
      </c>
      <c r="AP987" s="39">
        <v>136.83709999999999</v>
      </c>
      <c r="AQ987" s="39">
        <v>269.53699999999998</v>
      </c>
      <c r="AR987" s="39">
        <v>32.720300000000002</v>
      </c>
      <c r="AS987" s="39">
        <v>88.178700000000006</v>
      </c>
      <c r="AT987" s="39">
        <v>20.015999999999998</v>
      </c>
      <c r="AU987" s="39">
        <v>65.5017</v>
      </c>
      <c r="AV987" s="39">
        <v>59.645800000000001</v>
      </c>
      <c r="AW987" s="39">
        <v>46.1113</v>
      </c>
      <c r="AX987" s="39">
        <v>10.65</v>
      </c>
      <c r="AY987" s="39">
        <v>70.697100000000006</v>
      </c>
    </row>
    <row r="988" spans="1:51" x14ac:dyDescent="0.25">
      <c r="A988" s="43">
        <v>43846</v>
      </c>
      <c r="B988" s="39">
        <v>4531.0158000000001</v>
      </c>
      <c r="C988" s="39">
        <v>46.063699999999997</v>
      </c>
      <c r="D988" s="39">
        <v>37.293999999999997</v>
      </c>
      <c r="E988" s="39">
        <v>472.94959999999998</v>
      </c>
      <c r="F988" s="39">
        <v>278.0093</v>
      </c>
      <c r="G988" s="39">
        <v>47.2652</v>
      </c>
      <c r="H988" s="39">
        <v>96.766000000000005</v>
      </c>
      <c r="I988" s="39">
        <v>50.643700000000003</v>
      </c>
      <c r="J988" s="39">
        <v>64.820999999999998</v>
      </c>
      <c r="K988" s="39">
        <v>29.132000000000001</v>
      </c>
      <c r="L988" s="39">
        <v>640.09100000000001</v>
      </c>
      <c r="M988" s="39">
        <v>27.1082</v>
      </c>
      <c r="N988" s="39">
        <v>54.3688</v>
      </c>
      <c r="O988" s="39">
        <v>94.556700000000006</v>
      </c>
      <c r="P988" s="39">
        <v>41.004399999999997</v>
      </c>
      <c r="Q988" s="39">
        <v>17.517900000000001</v>
      </c>
      <c r="R988" s="39">
        <v>101.2741</v>
      </c>
      <c r="S988" s="39">
        <v>41.713200000000001</v>
      </c>
      <c r="T988" s="39">
        <v>30.479299999999999</v>
      </c>
      <c r="U988" s="39">
        <v>19.045000000000002</v>
      </c>
      <c r="V988" s="39">
        <v>48.7455</v>
      </c>
      <c r="W988" s="39">
        <v>60.263399999999997</v>
      </c>
      <c r="X988" s="39">
        <v>99.956599999999995</v>
      </c>
      <c r="Y988" s="39">
        <v>40.545699999999997</v>
      </c>
      <c r="Z988" s="39">
        <v>22.7974</v>
      </c>
      <c r="AA988" s="39">
        <v>50.056800000000003</v>
      </c>
      <c r="AB988" s="39">
        <v>149.69200000000001</v>
      </c>
      <c r="AC988" s="39">
        <v>65.390600000000006</v>
      </c>
      <c r="AD988" s="39">
        <v>18.286799999999999</v>
      </c>
      <c r="AE988" s="39">
        <v>41.599699999999999</v>
      </c>
      <c r="AF988" s="39">
        <v>62.561100000000003</v>
      </c>
      <c r="AG988" s="39">
        <v>21.115100000000002</v>
      </c>
      <c r="AH988" s="39">
        <v>162.35069999999999</v>
      </c>
      <c r="AI988" s="39">
        <v>13.8073</v>
      </c>
      <c r="AJ988" s="39">
        <v>6.3318000000000003</v>
      </c>
      <c r="AK988" s="39">
        <v>6.2141000000000002</v>
      </c>
      <c r="AL988" s="39">
        <v>15.7264</v>
      </c>
      <c r="AM988" s="39">
        <v>328.19099999999997</v>
      </c>
      <c r="AN988" s="39">
        <v>618.79340000000002</v>
      </c>
      <c r="AO988" s="39">
        <v>229.5421</v>
      </c>
      <c r="AP988" s="39">
        <v>137.2953</v>
      </c>
      <c r="AQ988" s="39">
        <v>272.09699999999998</v>
      </c>
      <c r="AR988" s="39">
        <v>32.306199999999997</v>
      </c>
      <c r="AS988" s="39">
        <v>87.625299999999996</v>
      </c>
      <c r="AT988" s="39">
        <v>19.725999999999999</v>
      </c>
      <c r="AU988" s="39">
        <v>65.156499999999994</v>
      </c>
      <c r="AV988" s="39">
        <v>65.610399999999998</v>
      </c>
      <c r="AW988" s="39">
        <v>46.025799999999997</v>
      </c>
      <c r="AX988" s="39">
        <v>10.5837</v>
      </c>
      <c r="AY988" s="39">
        <v>69.900800000000004</v>
      </c>
    </row>
    <row r="989" spans="1:51" x14ac:dyDescent="0.25">
      <c r="A989" s="43">
        <v>43847</v>
      </c>
      <c r="B989" s="39">
        <v>4520.6270000000004</v>
      </c>
      <c r="C989" s="39">
        <v>45.4041</v>
      </c>
      <c r="D989" s="39">
        <v>37.153199999999998</v>
      </c>
      <c r="E989" s="39">
        <v>487.86239999999998</v>
      </c>
      <c r="F989" s="39">
        <v>276.93729999999999</v>
      </c>
      <c r="G989" s="39">
        <v>47.854500000000002</v>
      </c>
      <c r="H989" s="39">
        <v>95.808000000000007</v>
      </c>
      <c r="I989" s="39">
        <v>50.839700000000001</v>
      </c>
      <c r="J989" s="39">
        <v>63.8735</v>
      </c>
      <c r="K989" s="39">
        <v>29.273599999999998</v>
      </c>
      <c r="L989" s="39">
        <v>635.72109999999998</v>
      </c>
      <c r="M989" s="39">
        <v>27.1082</v>
      </c>
      <c r="N989" s="39">
        <v>54.753599999999999</v>
      </c>
      <c r="O989" s="39">
        <v>94.856899999999996</v>
      </c>
      <c r="P989" s="39">
        <v>40.894799999999996</v>
      </c>
      <c r="Q989" s="39">
        <v>17.517900000000001</v>
      </c>
      <c r="R989" s="39">
        <v>100.7411</v>
      </c>
      <c r="S989" s="39">
        <v>42.443199999999997</v>
      </c>
      <c r="T989" s="39">
        <v>30.531600000000001</v>
      </c>
      <c r="U989" s="39">
        <v>19.156099999999999</v>
      </c>
      <c r="V989" s="39">
        <v>47.704599999999999</v>
      </c>
      <c r="W989" s="39">
        <v>60.116399999999999</v>
      </c>
      <c r="X989" s="39">
        <v>99.100999999999999</v>
      </c>
      <c r="Y989" s="39">
        <v>40.5075</v>
      </c>
      <c r="Z989" s="39">
        <v>22.7974</v>
      </c>
      <c r="AA989" s="39">
        <v>50.4617</v>
      </c>
      <c r="AB989" s="39">
        <v>149.6037</v>
      </c>
      <c r="AC989" s="39">
        <v>65.125</v>
      </c>
      <c r="AD989" s="39">
        <v>18.5639</v>
      </c>
      <c r="AE989" s="39">
        <v>41.186999999999998</v>
      </c>
      <c r="AF989" s="39">
        <v>60.854100000000003</v>
      </c>
      <c r="AG989" s="39">
        <v>21.041799999999999</v>
      </c>
      <c r="AH989" s="39">
        <v>162.09299999999999</v>
      </c>
      <c r="AI989" s="39">
        <v>14.0032</v>
      </c>
      <c r="AJ989" s="39">
        <v>6.2994000000000003</v>
      </c>
      <c r="AK989" s="39">
        <v>6.1967999999999996</v>
      </c>
      <c r="AL989" s="39">
        <v>15.7264</v>
      </c>
      <c r="AM989" s="39">
        <v>330.03359999999998</v>
      </c>
      <c r="AN989" s="39">
        <v>634.89279999999997</v>
      </c>
      <c r="AO989" s="39">
        <v>228.98679999999999</v>
      </c>
      <c r="AP989" s="39">
        <v>136.98990000000001</v>
      </c>
      <c r="AQ989" s="39">
        <v>269.90269999999998</v>
      </c>
      <c r="AR989" s="39">
        <v>32.146900000000002</v>
      </c>
      <c r="AS989" s="39">
        <v>87.256399999999999</v>
      </c>
      <c r="AT989" s="39">
        <v>19.783999999999999</v>
      </c>
      <c r="AU989" s="39">
        <v>64.897599999999997</v>
      </c>
      <c r="AV989" s="39">
        <v>72.223299999999995</v>
      </c>
      <c r="AW989" s="39">
        <v>46.025799999999997</v>
      </c>
      <c r="AX989" s="39">
        <v>10.4954</v>
      </c>
      <c r="AY989" s="39">
        <v>69.635300000000001</v>
      </c>
    </row>
    <row r="990" spans="1:51" x14ac:dyDescent="0.25">
      <c r="A990" s="43">
        <v>43850</v>
      </c>
      <c r="B990" s="39">
        <v>4433.0640000000003</v>
      </c>
      <c r="C990" s="39">
        <v>45.2941</v>
      </c>
      <c r="D990" s="39">
        <v>37.223599999999998</v>
      </c>
      <c r="E990" s="39">
        <v>487.15230000000003</v>
      </c>
      <c r="F990" s="39">
        <v>277.65199999999999</v>
      </c>
      <c r="G990" s="39">
        <v>48.970999999999997</v>
      </c>
      <c r="H990" s="39">
        <v>95.041499999999999</v>
      </c>
      <c r="I990" s="39">
        <v>49.990200000000002</v>
      </c>
      <c r="J990" s="39">
        <v>64.263599999999997</v>
      </c>
      <c r="K990" s="39">
        <v>29.238199999999999</v>
      </c>
      <c r="L990" s="39">
        <v>630.7269</v>
      </c>
      <c r="M990" s="39">
        <v>27.1082</v>
      </c>
      <c r="N990" s="39">
        <v>53.984000000000002</v>
      </c>
      <c r="O990" s="39">
        <v>95.757400000000004</v>
      </c>
      <c r="P990" s="39">
        <v>40.7851</v>
      </c>
      <c r="Q990" s="39">
        <v>17.498100000000001</v>
      </c>
      <c r="R990" s="39">
        <v>100.1015</v>
      </c>
      <c r="S990" s="39">
        <v>43.798900000000003</v>
      </c>
      <c r="T990" s="39">
        <v>30.7407</v>
      </c>
      <c r="U990" s="39">
        <v>19.289400000000001</v>
      </c>
      <c r="V990" s="39">
        <v>48.398499999999999</v>
      </c>
      <c r="W990" s="39">
        <v>61.365699999999997</v>
      </c>
      <c r="X990" s="39">
        <v>99.723299999999995</v>
      </c>
      <c r="Y990" s="39">
        <v>40.431199999999997</v>
      </c>
      <c r="Z990" s="39">
        <v>22.9541</v>
      </c>
      <c r="AA990" s="39">
        <v>50.208599999999997</v>
      </c>
      <c r="AB990" s="39">
        <v>150.3098</v>
      </c>
      <c r="AC990" s="39">
        <v>69.552199999999999</v>
      </c>
      <c r="AD990" s="39">
        <v>18.108699999999999</v>
      </c>
      <c r="AE990" s="39">
        <v>42.177500000000002</v>
      </c>
      <c r="AF990" s="39">
        <v>61.110199999999999</v>
      </c>
      <c r="AG990" s="39">
        <v>21.530100000000001</v>
      </c>
      <c r="AH990" s="39">
        <v>162.86609999999999</v>
      </c>
      <c r="AI990" s="39">
        <v>14.052099999999999</v>
      </c>
      <c r="AJ990" s="39">
        <v>6.2994000000000003</v>
      </c>
      <c r="AK990" s="39">
        <v>6.2659000000000002</v>
      </c>
      <c r="AL990" s="39">
        <v>15.664300000000001</v>
      </c>
      <c r="AM990" s="39">
        <v>327.16730000000001</v>
      </c>
      <c r="AN990" s="39">
        <v>664.61469999999997</v>
      </c>
      <c r="AO990" s="39">
        <v>223.52590000000001</v>
      </c>
      <c r="AP990" s="39">
        <v>136.22630000000001</v>
      </c>
      <c r="AQ990" s="39">
        <v>270.99990000000003</v>
      </c>
      <c r="AR990" s="39">
        <v>32.497300000000003</v>
      </c>
      <c r="AS990" s="39">
        <v>87.994299999999996</v>
      </c>
      <c r="AT990" s="39">
        <v>19.841999999999999</v>
      </c>
      <c r="AU990" s="39">
        <v>65.242800000000003</v>
      </c>
      <c r="AV990" s="39">
        <v>76.242900000000006</v>
      </c>
      <c r="AW990" s="39">
        <v>46.1113</v>
      </c>
      <c r="AX990" s="39">
        <v>10.5617</v>
      </c>
      <c r="AY990" s="39">
        <v>68.750500000000002</v>
      </c>
    </row>
    <row r="991" spans="1:51" x14ac:dyDescent="0.25">
      <c r="A991" s="43">
        <v>43851</v>
      </c>
      <c r="B991" s="39">
        <v>4335.1121000000003</v>
      </c>
      <c r="C991" s="39">
        <v>44.854399999999998</v>
      </c>
      <c r="D991" s="39">
        <v>36.449599999999997</v>
      </c>
      <c r="E991" s="39">
        <v>465.13810000000001</v>
      </c>
      <c r="F991" s="39">
        <v>274.07859999999999</v>
      </c>
      <c r="G991" s="39">
        <v>46.241799999999998</v>
      </c>
      <c r="H991" s="39">
        <v>92.933700000000002</v>
      </c>
      <c r="I991" s="39">
        <v>47.703099999999999</v>
      </c>
      <c r="J991" s="39">
        <v>63.539099999999998</v>
      </c>
      <c r="K991" s="39">
        <v>28.848800000000001</v>
      </c>
      <c r="L991" s="39">
        <v>633.64020000000005</v>
      </c>
      <c r="M991" s="39">
        <v>26.8078</v>
      </c>
      <c r="N991" s="39">
        <v>52.499699999999997</v>
      </c>
      <c r="O991" s="39">
        <v>94.406599999999997</v>
      </c>
      <c r="P991" s="39">
        <v>39.725299999999997</v>
      </c>
      <c r="Q991" s="39">
        <v>17.0044</v>
      </c>
      <c r="R991" s="39">
        <v>97.756200000000007</v>
      </c>
      <c r="S991" s="39">
        <v>43.4861</v>
      </c>
      <c r="T991" s="39">
        <v>29.7212</v>
      </c>
      <c r="U991" s="39">
        <v>18.711600000000001</v>
      </c>
      <c r="V991" s="39">
        <v>48.572000000000003</v>
      </c>
      <c r="W991" s="39">
        <v>59.822400000000002</v>
      </c>
      <c r="X991" s="39">
        <v>97.545199999999994</v>
      </c>
      <c r="Y991" s="39">
        <v>39.438499999999998</v>
      </c>
      <c r="Z991" s="39">
        <v>22.640699999999999</v>
      </c>
      <c r="AA991" s="39">
        <v>49.297600000000003</v>
      </c>
      <c r="AB991" s="39">
        <v>148.4563</v>
      </c>
      <c r="AC991" s="39">
        <v>71.146000000000001</v>
      </c>
      <c r="AD991" s="39">
        <v>17.416</v>
      </c>
      <c r="AE991" s="39">
        <v>41.847299999999997</v>
      </c>
      <c r="AF991" s="39">
        <v>60.427399999999999</v>
      </c>
      <c r="AG991" s="39">
        <v>21.456800000000001</v>
      </c>
      <c r="AH991" s="39">
        <v>161.06219999999999</v>
      </c>
      <c r="AI991" s="39">
        <v>13.7094</v>
      </c>
      <c r="AJ991" s="39">
        <v>6.2184999999999997</v>
      </c>
      <c r="AK991" s="39">
        <v>6.2141000000000002</v>
      </c>
      <c r="AL991" s="39">
        <v>15.5402</v>
      </c>
      <c r="AM991" s="39">
        <v>316.31630000000001</v>
      </c>
      <c r="AN991" s="39">
        <v>671.21960000000001</v>
      </c>
      <c r="AO991" s="39">
        <v>213.8074</v>
      </c>
      <c r="AP991" s="39">
        <v>133.93549999999999</v>
      </c>
      <c r="AQ991" s="39">
        <v>265.14830000000001</v>
      </c>
      <c r="AR991" s="39">
        <v>31.764500000000002</v>
      </c>
      <c r="AS991" s="39">
        <v>88.732200000000006</v>
      </c>
      <c r="AT991" s="39">
        <v>19.261800000000001</v>
      </c>
      <c r="AU991" s="39">
        <v>63.603099999999998</v>
      </c>
      <c r="AV991" s="39">
        <v>68.592699999999994</v>
      </c>
      <c r="AW991" s="39">
        <v>45.170299999999997</v>
      </c>
      <c r="AX991" s="39">
        <v>10.3628</v>
      </c>
      <c r="AY991" s="39">
        <v>67.9542</v>
      </c>
    </row>
    <row r="992" spans="1:51" x14ac:dyDescent="0.25">
      <c r="A992" s="43">
        <v>43852</v>
      </c>
      <c r="B992" s="39">
        <v>4468.6827999999996</v>
      </c>
      <c r="C992" s="39">
        <v>44.5246</v>
      </c>
      <c r="D992" s="39">
        <v>36.379199999999997</v>
      </c>
      <c r="E992" s="39">
        <v>472.94959999999998</v>
      </c>
      <c r="F992" s="39">
        <v>276.2226</v>
      </c>
      <c r="G992" s="39">
        <v>45.001199999999997</v>
      </c>
      <c r="H992" s="39">
        <v>92.119399999999999</v>
      </c>
      <c r="I992" s="39">
        <v>48.291200000000003</v>
      </c>
      <c r="J992" s="39">
        <v>63.650500000000001</v>
      </c>
      <c r="K992" s="39">
        <v>28.848800000000001</v>
      </c>
      <c r="L992" s="39">
        <v>635.72109999999998</v>
      </c>
      <c r="M992" s="39">
        <v>26.582599999999999</v>
      </c>
      <c r="N992" s="39">
        <v>53.434199999999997</v>
      </c>
      <c r="O992" s="39">
        <v>93.956299999999999</v>
      </c>
      <c r="P992" s="39">
        <v>38.848199999999999</v>
      </c>
      <c r="Q992" s="39">
        <v>17.320399999999999</v>
      </c>
      <c r="R992" s="39">
        <v>99.4619</v>
      </c>
      <c r="S992" s="39">
        <v>43.694600000000001</v>
      </c>
      <c r="T992" s="39">
        <v>30.0611</v>
      </c>
      <c r="U992" s="39">
        <v>18.778300000000002</v>
      </c>
      <c r="V992" s="39">
        <v>48.051600000000001</v>
      </c>
      <c r="W992" s="39">
        <v>59.675400000000003</v>
      </c>
      <c r="X992" s="39">
        <v>99.489900000000006</v>
      </c>
      <c r="Y992" s="39">
        <v>38.713099999999997</v>
      </c>
      <c r="Z992" s="39">
        <v>22.875800000000002</v>
      </c>
      <c r="AA992" s="39">
        <v>49.095100000000002</v>
      </c>
      <c r="AB992" s="39">
        <v>148.36799999999999</v>
      </c>
      <c r="AC992" s="39">
        <v>68.046999999999997</v>
      </c>
      <c r="AD992" s="39">
        <v>17.119199999999999</v>
      </c>
      <c r="AE992" s="39">
        <v>43.745699999999999</v>
      </c>
      <c r="AF992" s="39">
        <v>59.488500000000002</v>
      </c>
      <c r="AG992" s="39">
        <v>21.456800000000001</v>
      </c>
      <c r="AH992" s="39">
        <v>161.31989999999999</v>
      </c>
      <c r="AI992" s="39">
        <v>13.7094</v>
      </c>
      <c r="AJ992" s="39">
        <v>6.2023000000000001</v>
      </c>
      <c r="AK992" s="39">
        <v>6.2313000000000001</v>
      </c>
      <c r="AL992" s="39">
        <v>15.4472</v>
      </c>
      <c r="AM992" s="39">
        <v>324.91520000000003</v>
      </c>
      <c r="AN992" s="39">
        <v>672.04520000000002</v>
      </c>
      <c r="AO992" s="39">
        <v>214.82550000000001</v>
      </c>
      <c r="AP992" s="39">
        <v>135.46270000000001</v>
      </c>
      <c r="AQ992" s="39">
        <v>263.68540000000002</v>
      </c>
      <c r="AR992" s="39">
        <v>31.732700000000001</v>
      </c>
      <c r="AS992" s="39">
        <v>85.780600000000007</v>
      </c>
      <c r="AT992" s="39">
        <v>19.319800000000001</v>
      </c>
      <c r="AU992" s="39">
        <v>64.897599999999997</v>
      </c>
      <c r="AV992" s="39">
        <v>62.3688</v>
      </c>
      <c r="AW992" s="39">
        <v>44.913600000000002</v>
      </c>
      <c r="AX992" s="39">
        <v>10.2523</v>
      </c>
      <c r="AY992" s="39">
        <v>67.9542</v>
      </c>
    </row>
    <row r="993" spans="1:51" x14ac:dyDescent="0.25">
      <c r="A993" s="43">
        <v>43853</v>
      </c>
      <c r="B993" s="39">
        <v>4300.9773999999998</v>
      </c>
      <c r="C993" s="39">
        <v>43.205300000000001</v>
      </c>
      <c r="D993" s="39">
        <v>35.605200000000004</v>
      </c>
      <c r="E993" s="39">
        <v>447.38470000000001</v>
      </c>
      <c r="F993" s="39">
        <v>268.00380000000001</v>
      </c>
      <c r="G993" s="39">
        <v>43.078299999999999</v>
      </c>
      <c r="H993" s="39">
        <v>87.5685</v>
      </c>
      <c r="I993" s="39">
        <v>46.657499999999999</v>
      </c>
      <c r="J993" s="39">
        <v>60.808</v>
      </c>
      <c r="K993" s="39">
        <v>28.140899999999998</v>
      </c>
      <c r="L993" s="39">
        <v>608.87720000000002</v>
      </c>
      <c r="M993" s="39">
        <v>25.831600000000002</v>
      </c>
      <c r="N993" s="39">
        <v>51.070399999999999</v>
      </c>
      <c r="O993" s="39">
        <v>94.556700000000006</v>
      </c>
      <c r="P993" s="39">
        <v>37.167099999999998</v>
      </c>
      <c r="Q993" s="39">
        <v>16.708100000000002</v>
      </c>
      <c r="R993" s="39">
        <v>96.583500000000001</v>
      </c>
      <c r="S993" s="39">
        <v>42.443199999999997</v>
      </c>
      <c r="T993" s="39">
        <v>29.067699999999999</v>
      </c>
      <c r="U993" s="39">
        <v>17.9116</v>
      </c>
      <c r="V993" s="39">
        <v>44.061700000000002</v>
      </c>
      <c r="W993" s="39">
        <v>61.880200000000002</v>
      </c>
      <c r="X993" s="39">
        <v>96.456199999999995</v>
      </c>
      <c r="Y993" s="39">
        <v>37.3005</v>
      </c>
      <c r="Z993" s="39">
        <v>22.248999999999999</v>
      </c>
      <c r="AA993" s="39">
        <v>47.2224</v>
      </c>
      <c r="AB993" s="39">
        <v>142.89580000000001</v>
      </c>
      <c r="AC993" s="39">
        <v>67.117199999999997</v>
      </c>
      <c r="AD993" s="39">
        <v>16.762899999999998</v>
      </c>
      <c r="AE993" s="39">
        <v>42.617699999999999</v>
      </c>
      <c r="AF993" s="39">
        <v>57.184100000000001</v>
      </c>
      <c r="AG993" s="39">
        <v>20.919799999999999</v>
      </c>
      <c r="AH993" s="39">
        <v>156.68129999999999</v>
      </c>
      <c r="AI993" s="39">
        <v>13.293200000000001</v>
      </c>
      <c r="AJ993" s="39">
        <v>6.0727000000000002</v>
      </c>
      <c r="AK993" s="39">
        <v>6.1105</v>
      </c>
      <c r="AL993" s="39">
        <v>15.3231</v>
      </c>
      <c r="AM993" s="39">
        <v>313.85950000000003</v>
      </c>
      <c r="AN993" s="39">
        <v>651.40499999999997</v>
      </c>
      <c r="AO993" s="39">
        <v>209.27209999999999</v>
      </c>
      <c r="AP993" s="39">
        <v>130.8811</v>
      </c>
      <c r="AQ993" s="39">
        <v>253.0795</v>
      </c>
      <c r="AR993" s="39">
        <v>30.840599999999998</v>
      </c>
      <c r="AS993" s="39">
        <v>81.168700000000001</v>
      </c>
      <c r="AT993" s="39">
        <v>18.739699999999999</v>
      </c>
      <c r="AU993" s="39">
        <v>62.8264</v>
      </c>
      <c r="AV993" s="39">
        <v>56.793199999999999</v>
      </c>
      <c r="AW993" s="39">
        <v>43.544800000000002</v>
      </c>
      <c r="AX993" s="39">
        <v>9.9429999999999996</v>
      </c>
      <c r="AY993" s="39">
        <v>65.653599999999997</v>
      </c>
    </row>
    <row r="994" spans="1:51" x14ac:dyDescent="0.25">
      <c r="A994" s="43">
        <v>43864</v>
      </c>
      <c r="B994" s="39">
        <v>3952.2093</v>
      </c>
      <c r="C994" s="39">
        <v>38.9178</v>
      </c>
      <c r="D994" s="39">
        <v>32.016500000000001</v>
      </c>
      <c r="E994" s="39">
        <v>402.6463</v>
      </c>
      <c r="F994" s="39">
        <v>241.20339999999999</v>
      </c>
      <c r="G994" s="39">
        <v>38.767400000000002</v>
      </c>
      <c r="H994" s="39">
        <v>78.802000000000007</v>
      </c>
      <c r="I994" s="39">
        <v>42.017899999999997</v>
      </c>
      <c r="J994" s="39">
        <v>54.732799999999997</v>
      </c>
      <c r="K994" s="39">
        <v>25.3445</v>
      </c>
      <c r="L994" s="39">
        <v>600.13739999999996</v>
      </c>
      <c r="M994" s="39">
        <v>23.278500000000001</v>
      </c>
      <c r="N994" s="39">
        <v>45.957799999999999</v>
      </c>
      <c r="O994" s="39">
        <v>85.100999999999999</v>
      </c>
      <c r="P994" s="39">
        <v>33.439399999999999</v>
      </c>
      <c r="Q994" s="39">
        <v>15.029400000000001</v>
      </c>
      <c r="R994" s="39">
        <v>86.882499999999993</v>
      </c>
      <c r="S994" s="39">
        <v>38.1676</v>
      </c>
      <c r="T994" s="39">
        <v>26.1662</v>
      </c>
      <c r="U994" s="39">
        <v>16.111599999999999</v>
      </c>
      <c r="V994" s="39">
        <v>39.638199999999998</v>
      </c>
      <c r="W994" s="39">
        <v>55.706899999999997</v>
      </c>
      <c r="X994" s="39">
        <v>86.810599999999994</v>
      </c>
      <c r="Y994" s="39">
        <v>33.558999999999997</v>
      </c>
      <c r="Z994" s="39">
        <v>20.055499999999999</v>
      </c>
      <c r="AA994" s="39">
        <v>42.5154</v>
      </c>
      <c r="AB994" s="39">
        <v>128.59739999999999</v>
      </c>
      <c r="AC994" s="39">
        <v>72.252899999999997</v>
      </c>
      <c r="AD994" s="39">
        <v>15.0807</v>
      </c>
      <c r="AE994" s="39">
        <v>38.353200000000001</v>
      </c>
      <c r="AF994" s="39">
        <v>51.465699999999998</v>
      </c>
      <c r="AG994" s="39">
        <v>18.820499999999999</v>
      </c>
      <c r="AH994" s="39">
        <v>146.631</v>
      </c>
      <c r="AI994" s="39">
        <v>11.9712</v>
      </c>
      <c r="AJ994" s="39">
        <v>5.4734999999999996</v>
      </c>
      <c r="AK994" s="39">
        <v>5.5064000000000002</v>
      </c>
      <c r="AL994" s="39">
        <v>14.330500000000001</v>
      </c>
      <c r="AM994" s="39">
        <v>286.22019999999998</v>
      </c>
      <c r="AN994" s="39">
        <v>586.18190000000004</v>
      </c>
      <c r="AO994" s="39">
        <v>189.74250000000001</v>
      </c>
      <c r="AP994" s="39">
        <v>117.7471</v>
      </c>
      <c r="AQ994" s="39">
        <v>231.1362</v>
      </c>
      <c r="AR994" s="39">
        <v>27.7502</v>
      </c>
      <c r="AS994" s="39">
        <v>73.0518</v>
      </c>
      <c r="AT994" s="39">
        <v>16.883099999999999</v>
      </c>
      <c r="AU994" s="39">
        <v>56.526499999999999</v>
      </c>
      <c r="AV994" s="39">
        <v>51.088000000000001</v>
      </c>
      <c r="AW994" s="39">
        <v>39.181800000000003</v>
      </c>
      <c r="AX994" s="39">
        <v>8.9487000000000005</v>
      </c>
      <c r="AY994" s="39">
        <v>59.106000000000002</v>
      </c>
    </row>
    <row r="995" spans="1:51" x14ac:dyDescent="0.25">
      <c r="A995" s="43">
        <v>43865</v>
      </c>
      <c r="B995" s="39">
        <v>4099.1370999999999</v>
      </c>
      <c r="C995" s="39">
        <v>38.258099999999999</v>
      </c>
      <c r="D995" s="39">
        <v>31.805399999999999</v>
      </c>
      <c r="E995" s="39">
        <v>414.71859999999998</v>
      </c>
      <c r="F995" s="39">
        <v>245.13419999999999</v>
      </c>
      <c r="G995" s="39">
        <v>37.837000000000003</v>
      </c>
      <c r="H995" s="39">
        <v>81.149299999999997</v>
      </c>
      <c r="I995" s="39">
        <v>43.3249</v>
      </c>
      <c r="J995" s="39">
        <v>55.680300000000003</v>
      </c>
      <c r="K995" s="39">
        <v>25.592300000000002</v>
      </c>
      <c r="L995" s="39">
        <v>609.70960000000002</v>
      </c>
      <c r="M995" s="39">
        <v>23.128299999999999</v>
      </c>
      <c r="N995" s="39">
        <v>49.805999999999997</v>
      </c>
      <c r="O995" s="39">
        <v>86.001599999999996</v>
      </c>
      <c r="P995" s="39">
        <v>33.293199999999999</v>
      </c>
      <c r="Q995" s="39">
        <v>15.1874</v>
      </c>
      <c r="R995" s="39">
        <v>86.562700000000007</v>
      </c>
      <c r="S995" s="39">
        <v>40.149000000000001</v>
      </c>
      <c r="T995" s="39">
        <v>27.4209</v>
      </c>
      <c r="U995" s="39">
        <v>15.578200000000001</v>
      </c>
      <c r="V995" s="39">
        <v>38.423900000000003</v>
      </c>
      <c r="W995" s="39">
        <v>53.943100000000001</v>
      </c>
      <c r="X995" s="39">
        <v>84.399199999999993</v>
      </c>
      <c r="Y995" s="39">
        <v>33.024500000000003</v>
      </c>
      <c r="Z995" s="39">
        <v>20.525500000000001</v>
      </c>
      <c r="AA995" s="39">
        <v>41.503100000000003</v>
      </c>
      <c r="AB995" s="39">
        <v>137.7766</v>
      </c>
      <c r="AC995" s="39">
        <v>70.614800000000002</v>
      </c>
      <c r="AD995" s="39">
        <v>15.1203</v>
      </c>
      <c r="AE995" s="39">
        <v>40.966900000000003</v>
      </c>
      <c r="AF995" s="39">
        <v>48.990499999999997</v>
      </c>
      <c r="AG995" s="39">
        <v>18.918099999999999</v>
      </c>
      <c r="AH995" s="39">
        <v>150.2388</v>
      </c>
      <c r="AI995" s="39">
        <v>12.7057</v>
      </c>
      <c r="AJ995" s="39">
        <v>5.6193</v>
      </c>
      <c r="AK995" s="39">
        <v>5.6444999999999999</v>
      </c>
      <c r="AL995" s="39">
        <v>14.3926</v>
      </c>
      <c r="AM995" s="39">
        <v>292.97649999999999</v>
      </c>
      <c r="AN995" s="39">
        <v>574.62339999999995</v>
      </c>
      <c r="AO995" s="39">
        <v>188.8169</v>
      </c>
      <c r="AP995" s="39">
        <v>119.4271</v>
      </c>
      <c r="AQ995" s="39">
        <v>239.9135</v>
      </c>
      <c r="AR995" s="39">
        <v>28.1325</v>
      </c>
      <c r="AS995" s="39">
        <v>73.0518</v>
      </c>
      <c r="AT995" s="39">
        <v>17.173200000000001</v>
      </c>
      <c r="AU995" s="39">
        <v>56.440199999999997</v>
      </c>
      <c r="AV995" s="39">
        <v>52.125300000000003</v>
      </c>
      <c r="AW995" s="39">
        <v>39.352899999999998</v>
      </c>
      <c r="AX995" s="39">
        <v>9.2138000000000009</v>
      </c>
      <c r="AY995" s="39">
        <v>58.044199999999996</v>
      </c>
    </row>
    <row r="996" spans="1:51" x14ac:dyDescent="0.25">
      <c r="A996" s="43">
        <v>43866</v>
      </c>
      <c r="B996" s="39">
        <v>4102.1054000000004</v>
      </c>
      <c r="C996" s="39">
        <v>38.587899999999998</v>
      </c>
      <c r="D996" s="39">
        <v>32.438699999999997</v>
      </c>
      <c r="E996" s="39">
        <v>414.71859999999998</v>
      </c>
      <c r="F996" s="39">
        <v>246.2062</v>
      </c>
      <c r="G996" s="39">
        <v>37.619900000000001</v>
      </c>
      <c r="H996" s="39">
        <v>82.299000000000007</v>
      </c>
      <c r="I996" s="39">
        <v>42.802100000000003</v>
      </c>
      <c r="J996" s="39">
        <v>55.847499999999997</v>
      </c>
      <c r="K996" s="39">
        <v>25.84</v>
      </c>
      <c r="L996" s="39">
        <v>603.25869999999998</v>
      </c>
      <c r="M996" s="39">
        <v>23.428699999999999</v>
      </c>
      <c r="N996" s="39">
        <v>48.541600000000003</v>
      </c>
      <c r="O996" s="39">
        <v>88.553100000000001</v>
      </c>
      <c r="P996" s="39">
        <v>34.353099999999998</v>
      </c>
      <c r="Q996" s="39">
        <v>15.3454</v>
      </c>
      <c r="R996" s="39">
        <v>86.989099999999993</v>
      </c>
      <c r="S996" s="39">
        <v>41.921799999999998</v>
      </c>
      <c r="T996" s="39">
        <v>27.473199999999999</v>
      </c>
      <c r="U996" s="39">
        <v>16.0671</v>
      </c>
      <c r="V996" s="39">
        <v>39.811700000000002</v>
      </c>
      <c r="W996" s="39">
        <v>53.796100000000003</v>
      </c>
      <c r="X996" s="39">
        <v>86.110500000000002</v>
      </c>
      <c r="Y996" s="39">
        <v>33.444499999999998</v>
      </c>
      <c r="Z996" s="39">
        <v>20.682200000000002</v>
      </c>
      <c r="AA996" s="39">
        <v>41.098199999999999</v>
      </c>
      <c r="AB996" s="39">
        <v>134.33439999999999</v>
      </c>
      <c r="AC996" s="39">
        <v>75.351900000000001</v>
      </c>
      <c r="AD996" s="39">
        <v>15.5953</v>
      </c>
      <c r="AE996" s="39">
        <v>41.9024</v>
      </c>
      <c r="AF996" s="39">
        <v>50.441499999999998</v>
      </c>
      <c r="AG996" s="39">
        <v>19.088999999999999</v>
      </c>
      <c r="AH996" s="39">
        <v>150.4965</v>
      </c>
      <c r="AI996" s="39">
        <v>12.632199999999999</v>
      </c>
      <c r="AJ996" s="39">
        <v>5.7164000000000001</v>
      </c>
      <c r="AK996" s="39">
        <v>5.6444999999999999</v>
      </c>
      <c r="AL996" s="39">
        <v>14.3926</v>
      </c>
      <c r="AM996" s="39">
        <v>296.45699999999999</v>
      </c>
      <c r="AN996" s="39">
        <v>591.13559999999995</v>
      </c>
      <c r="AO996" s="39">
        <v>193.35220000000001</v>
      </c>
      <c r="AP996" s="39">
        <v>120.4961</v>
      </c>
      <c r="AQ996" s="39">
        <v>240.2792</v>
      </c>
      <c r="AR996" s="39">
        <v>28.4511</v>
      </c>
      <c r="AS996" s="39">
        <v>74.896600000000007</v>
      </c>
      <c r="AT996" s="39">
        <v>17.5213</v>
      </c>
      <c r="AU996" s="39">
        <v>56.785400000000003</v>
      </c>
      <c r="AV996" s="39">
        <v>52.254899999999999</v>
      </c>
      <c r="AW996" s="39">
        <v>39.866199999999999</v>
      </c>
      <c r="AX996" s="39">
        <v>9.3021999999999991</v>
      </c>
      <c r="AY996" s="39">
        <v>59.194499999999998</v>
      </c>
    </row>
    <row r="997" spans="1:51" x14ac:dyDescent="0.25">
      <c r="A997" s="43">
        <v>43867</v>
      </c>
      <c r="B997" s="39">
        <v>4140.6925000000001</v>
      </c>
      <c r="C997" s="39">
        <v>38.9178</v>
      </c>
      <c r="D997" s="39">
        <v>33.634900000000002</v>
      </c>
      <c r="E997" s="39">
        <v>424.66039999999998</v>
      </c>
      <c r="F997" s="39">
        <v>246.92080000000001</v>
      </c>
      <c r="G997" s="39">
        <v>37.805999999999997</v>
      </c>
      <c r="H997" s="39">
        <v>83.209199999999996</v>
      </c>
      <c r="I997" s="39">
        <v>44.4358</v>
      </c>
      <c r="J997" s="39">
        <v>56.237699999999997</v>
      </c>
      <c r="K997" s="39">
        <v>26.123200000000001</v>
      </c>
      <c r="L997" s="39">
        <v>640.92340000000002</v>
      </c>
      <c r="M997" s="39">
        <v>23.879200000000001</v>
      </c>
      <c r="N997" s="39">
        <v>48.2667</v>
      </c>
      <c r="O997" s="39">
        <v>90.504300000000001</v>
      </c>
      <c r="P997" s="39">
        <v>34.974299999999999</v>
      </c>
      <c r="Q997" s="39">
        <v>15.4442</v>
      </c>
      <c r="R997" s="39">
        <v>87.308999999999997</v>
      </c>
      <c r="S997" s="39">
        <v>41.713200000000001</v>
      </c>
      <c r="T997" s="39">
        <v>27.7346</v>
      </c>
      <c r="U997" s="39">
        <v>17.0227</v>
      </c>
      <c r="V997" s="39">
        <v>40.592300000000002</v>
      </c>
      <c r="W997" s="39">
        <v>54.163499999999999</v>
      </c>
      <c r="X997" s="39">
        <v>89.9221</v>
      </c>
      <c r="Y997" s="39">
        <v>34.437100000000001</v>
      </c>
      <c r="Z997" s="39">
        <v>22.719100000000001</v>
      </c>
      <c r="AA997" s="39">
        <v>41.047600000000003</v>
      </c>
      <c r="AB997" s="39">
        <v>134.51089999999999</v>
      </c>
      <c r="AC997" s="39">
        <v>75.263400000000004</v>
      </c>
      <c r="AD997" s="39">
        <v>15.813000000000001</v>
      </c>
      <c r="AE997" s="39">
        <v>43.195500000000003</v>
      </c>
      <c r="AF997" s="39">
        <v>52.404499999999999</v>
      </c>
      <c r="AG997" s="39">
        <v>19.284300000000002</v>
      </c>
      <c r="AH997" s="39">
        <v>152.3004</v>
      </c>
      <c r="AI997" s="39">
        <v>12.7301</v>
      </c>
      <c r="AJ997" s="39">
        <v>5.7164000000000001</v>
      </c>
      <c r="AK997" s="39">
        <v>5.7134999999999998</v>
      </c>
      <c r="AL997" s="39">
        <v>14.5787</v>
      </c>
      <c r="AM997" s="39">
        <v>297.89010000000002</v>
      </c>
      <c r="AN997" s="39">
        <v>584.94349999999997</v>
      </c>
      <c r="AO997" s="39">
        <v>194.46289999999999</v>
      </c>
      <c r="AP997" s="39">
        <v>122.02330000000001</v>
      </c>
      <c r="AQ997" s="39">
        <v>242.1078</v>
      </c>
      <c r="AR997" s="39">
        <v>28.897099999999998</v>
      </c>
      <c r="AS997" s="39">
        <v>75.45</v>
      </c>
      <c r="AT997" s="39">
        <v>17.753399999999999</v>
      </c>
      <c r="AU997" s="39">
        <v>57.216900000000003</v>
      </c>
      <c r="AV997" s="39">
        <v>53.162599999999998</v>
      </c>
      <c r="AW997" s="39">
        <v>40.636099999999999</v>
      </c>
      <c r="AX997" s="39">
        <v>9.3905999999999992</v>
      </c>
      <c r="AY997" s="39">
        <v>59.902299999999997</v>
      </c>
    </row>
    <row r="998" spans="1:51" x14ac:dyDescent="0.25">
      <c r="A998" s="43">
        <v>43868</v>
      </c>
      <c r="B998" s="39">
        <v>4081.3276999999998</v>
      </c>
      <c r="C998" s="39">
        <v>38.0383</v>
      </c>
      <c r="D998" s="39">
        <v>33.845999999999997</v>
      </c>
      <c r="E998" s="39">
        <v>423.95030000000003</v>
      </c>
      <c r="F998" s="39">
        <v>245.4915</v>
      </c>
      <c r="G998" s="39">
        <v>37.495800000000003</v>
      </c>
      <c r="H998" s="39">
        <v>83.736199999999997</v>
      </c>
      <c r="I998" s="39">
        <v>45.089199999999998</v>
      </c>
      <c r="J998" s="39">
        <v>55.791800000000002</v>
      </c>
      <c r="K998" s="39">
        <v>25.946200000000001</v>
      </c>
      <c r="L998" s="39">
        <v>682.12559999999996</v>
      </c>
      <c r="M998" s="39">
        <v>23.729099999999999</v>
      </c>
      <c r="N998" s="39">
        <v>47.881900000000002</v>
      </c>
      <c r="O998" s="39">
        <v>92.755600000000001</v>
      </c>
      <c r="P998" s="39">
        <v>35.084000000000003</v>
      </c>
      <c r="Q998" s="39">
        <v>15.523199999999999</v>
      </c>
      <c r="R998" s="39">
        <v>86.882499999999993</v>
      </c>
      <c r="S998" s="39">
        <v>40.9833</v>
      </c>
      <c r="T998" s="39">
        <v>27.473199999999999</v>
      </c>
      <c r="U998" s="39">
        <v>17.556100000000001</v>
      </c>
      <c r="V998" s="39">
        <v>42.153599999999997</v>
      </c>
      <c r="W998" s="39">
        <v>53.502099999999999</v>
      </c>
      <c r="X998" s="39">
        <v>91.4</v>
      </c>
      <c r="Y998" s="39">
        <v>34.513500000000001</v>
      </c>
      <c r="Z998" s="39">
        <v>23.659199999999998</v>
      </c>
      <c r="AA998" s="39">
        <v>40.693300000000001</v>
      </c>
      <c r="AB998" s="39">
        <v>136.45269999999999</v>
      </c>
      <c r="AC998" s="39">
        <v>72.075800000000001</v>
      </c>
      <c r="AD998" s="39">
        <v>15.832800000000001</v>
      </c>
      <c r="AE998" s="39">
        <v>45.121400000000001</v>
      </c>
      <c r="AF998" s="39">
        <v>53.002000000000002</v>
      </c>
      <c r="AG998" s="39">
        <v>19.284300000000002</v>
      </c>
      <c r="AH998" s="39">
        <v>151.785</v>
      </c>
      <c r="AI998" s="39">
        <v>12.7791</v>
      </c>
      <c r="AJ998" s="39">
        <v>5.7003000000000004</v>
      </c>
      <c r="AK998" s="39">
        <v>5.6962000000000002</v>
      </c>
      <c r="AL998" s="39">
        <v>14.6717</v>
      </c>
      <c r="AM998" s="39">
        <v>294.81909999999999</v>
      </c>
      <c r="AN998" s="39">
        <v>582.0539</v>
      </c>
      <c r="AO998" s="39">
        <v>196.68430000000001</v>
      </c>
      <c r="AP998" s="39">
        <v>121.107</v>
      </c>
      <c r="AQ998" s="39">
        <v>251.2509</v>
      </c>
      <c r="AR998" s="39">
        <v>28.642199999999999</v>
      </c>
      <c r="AS998" s="39">
        <v>75.819000000000003</v>
      </c>
      <c r="AT998" s="39">
        <v>17.6953</v>
      </c>
      <c r="AU998" s="39">
        <v>56.6128</v>
      </c>
      <c r="AV998" s="39">
        <v>52.514299999999999</v>
      </c>
      <c r="AW998" s="39">
        <v>40.465000000000003</v>
      </c>
      <c r="AX998" s="39">
        <v>9.3242999999999991</v>
      </c>
      <c r="AY998" s="39">
        <v>59.636899999999997</v>
      </c>
    </row>
    <row r="999" spans="1:51" x14ac:dyDescent="0.25">
      <c r="A999" s="43">
        <v>43871</v>
      </c>
      <c r="B999" s="39">
        <v>4254.9696999999996</v>
      </c>
      <c r="C999" s="39">
        <v>39.137599999999999</v>
      </c>
      <c r="D999" s="39">
        <v>34.127499999999998</v>
      </c>
      <c r="E999" s="39">
        <v>441.70370000000003</v>
      </c>
      <c r="F999" s="39">
        <v>247.63550000000001</v>
      </c>
      <c r="G999" s="39">
        <v>38.984499999999997</v>
      </c>
      <c r="H999" s="39">
        <v>85.508600000000001</v>
      </c>
      <c r="I999" s="39">
        <v>45.546599999999998</v>
      </c>
      <c r="J999" s="39">
        <v>59.916200000000003</v>
      </c>
      <c r="K999" s="39">
        <v>26.1586</v>
      </c>
      <c r="L999" s="39">
        <v>687.3279</v>
      </c>
      <c r="M999" s="39">
        <v>24.179600000000001</v>
      </c>
      <c r="N999" s="39">
        <v>49.146299999999997</v>
      </c>
      <c r="O999" s="39">
        <v>95.156999999999996</v>
      </c>
      <c r="P999" s="39">
        <v>35.741799999999998</v>
      </c>
      <c r="Q999" s="39">
        <v>16.115600000000001</v>
      </c>
      <c r="R999" s="39">
        <v>88.694800000000001</v>
      </c>
      <c r="S999" s="39">
        <v>41.296100000000003</v>
      </c>
      <c r="T999" s="39">
        <v>29.381399999999999</v>
      </c>
      <c r="U999" s="39">
        <v>17.511600000000001</v>
      </c>
      <c r="V999" s="39">
        <v>42.7607</v>
      </c>
      <c r="W999" s="39">
        <v>55.339399999999998</v>
      </c>
      <c r="X999" s="39">
        <v>92.644599999999997</v>
      </c>
      <c r="Y999" s="39">
        <v>36.078800000000001</v>
      </c>
      <c r="Z999" s="39">
        <v>23.737500000000001</v>
      </c>
      <c r="AA999" s="39">
        <v>41.351300000000002</v>
      </c>
      <c r="AB999" s="39">
        <v>141.21879999999999</v>
      </c>
      <c r="AC999" s="39">
        <v>70.437700000000007</v>
      </c>
      <c r="AD999" s="39">
        <v>15.991099999999999</v>
      </c>
      <c r="AE999" s="39">
        <v>46.717100000000002</v>
      </c>
      <c r="AF999" s="39">
        <v>53.428699999999999</v>
      </c>
      <c r="AG999" s="39">
        <v>19.430800000000001</v>
      </c>
      <c r="AH999" s="39">
        <v>151.0119</v>
      </c>
      <c r="AI999" s="39">
        <v>12.9505</v>
      </c>
      <c r="AJ999" s="39">
        <v>5.7325999999999997</v>
      </c>
      <c r="AK999" s="39">
        <v>5.7308000000000003</v>
      </c>
      <c r="AL999" s="39">
        <v>14.6097</v>
      </c>
      <c r="AM999" s="39">
        <v>303.62270000000001</v>
      </c>
      <c r="AN999" s="39">
        <v>591.13559999999995</v>
      </c>
      <c r="AO999" s="39">
        <v>198.07259999999999</v>
      </c>
      <c r="AP999" s="39">
        <v>122.63420000000001</v>
      </c>
      <c r="AQ999" s="39">
        <v>249.42230000000001</v>
      </c>
      <c r="AR999" s="39">
        <v>29.502500000000001</v>
      </c>
      <c r="AS999" s="39">
        <v>76.741299999999995</v>
      </c>
      <c r="AT999" s="39">
        <v>18.159500000000001</v>
      </c>
      <c r="AU999" s="39">
        <v>57.4758</v>
      </c>
      <c r="AV999" s="39">
        <v>57.830500000000001</v>
      </c>
      <c r="AW999" s="39">
        <v>41.406100000000002</v>
      </c>
      <c r="AX999" s="39">
        <v>9.4126999999999992</v>
      </c>
      <c r="AY999" s="39">
        <v>60.344700000000003</v>
      </c>
    </row>
    <row r="1000" spans="1:51" x14ac:dyDescent="0.25">
      <c r="A1000" s="43">
        <v>43872</v>
      </c>
      <c r="B1000" s="39">
        <v>4315.8185000000003</v>
      </c>
      <c r="C1000" s="39">
        <v>41.006599999999999</v>
      </c>
      <c r="D1000" s="39">
        <v>33.845999999999997</v>
      </c>
      <c r="E1000" s="39">
        <v>443.83409999999998</v>
      </c>
      <c r="F1000" s="39">
        <v>247.99289999999999</v>
      </c>
      <c r="G1000" s="39">
        <v>38.2712</v>
      </c>
      <c r="H1000" s="39">
        <v>85.891800000000003</v>
      </c>
      <c r="I1000" s="39">
        <v>45.677300000000002</v>
      </c>
      <c r="J1000" s="39">
        <v>59.024500000000003</v>
      </c>
      <c r="K1000" s="39">
        <v>26.370999999999999</v>
      </c>
      <c r="L1000" s="39">
        <v>675.05050000000006</v>
      </c>
      <c r="M1000" s="39">
        <v>24.329799999999999</v>
      </c>
      <c r="N1000" s="39">
        <v>50.0259</v>
      </c>
      <c r="O1000" s="39">
        <v>92.305300000000003</v>
      </c>
      <c r="P1000" s="39">
        <v>35.522500000000001</v>
      </c>
      <c r="Q1000" s="39">
        <v>16.332899999999999</v>
      </c>
      <c r="R1000" s="39">
        <v>89.547700000000006</v>
      </c>
      <c r="S1000" s="39">
        <v>40.566099999999999</v>
      </c>
      <c r="T1000" s="39">
        <v>29.459800000000001</v>
      </c>
      <c r="U1000" s="39">
        <v>17.556100000000001</v>
      </c>
      <c r="V1000" s="39">
        <v>41.806600000000003</v>
      </c>
      <c r="W1000" s="39">
        <v>54.825000000000003</v>
      </c>
      <c r="X1000" s="39">
        <v>93.344700000000003</v>
      </c>
      <c r="Y1000" s="39">
        <v>35.4679</v>
      </c>
      <c r="Z1000" s="39">
        <v>22.5624</v>
      </c>
      <c r="AA1000" s="39">
        <v>42.312899999999999</v>
      </c>
      <c r="AB1000" s="39">
        <v>144.661</v>
      </c>
      <c r="AC1000" s="39">
        <v>71.146000000000001</v>
      </c>
      <c r="AD1000" s="39">
        <v>15.773400000000001</v>
      </c>
      <c r="AE1000" s="39">
        <v>45.809199999999997</v>
      </c>
      <c r="AF1000" s="39">
        <v>52.575200000000002</v>
      </c>
      <c r="AG1000" s="39">
        <v>19.430800000000001</v>
      </c>
      <c r="AH1000" s="39">
        <v>152.0427</v>
      </c>
      <c r="AI1000" s="39">
        <v>13.048400000000001</v>
      </c>
      <c r="AJ1000" s="39">
        <v>5.7488000000000001</v>
      </c>
      <c r="AK1000" s="39">
        <v>5.7480000000000002</v>
      </c>
      <c r="AL1000" s="39">
        <v>14.640700000000001</v>
      </c>
      <c r="AM1000" s="39">
        <v>306.48899999999998</v>
      </c>
      <c r="AN1000" s="39">
        <v>597.32759999999996</v>
      </c>
      <c r="AO1000" s="39">
        <v>197.4247</v>
      </c>
      <c r="AP1000" s="39">
        <v>124.3141</v>
      </c>
      <c r="AQ1000" s="39">
        <v>247.59370000000001</v>
      </c>
      <c r="AR1000" s="39">
        <v>29.534300000000002</v>
      </c>
      <c r="AS1000" s="39">
        <v>76.187899999999999</v>
      </c>
      <c r="AT1000" s="39">
        <v>18.275500000000001</v>
      </c>
      <c r="AU1000" s="39">
        <v>58.338799999999999</v>
      </c>
      <c r="AV1000" s="39">
        <v>57.441499999999998</v>
      </c>
      <c r="AW1000" s="39">
        <v>41.662700000000001</v>
      </c>
      <c r="AX1000" s="39">
        <v>9.5010999999999992</v>
      </c>
      <c r="AY1000" s="39">
        <v>60.964100000000002</v>
      </c>
    </row>
    <row r="1001" spans="1:51" x14ac:dyDescent="0.25">
      <c r="A1001" s="43">
        <v>43873</v>
      </c>
      <c r="B1001" s="39">
        <v>4315.8185000000003</v>
      </c>
      <c r="C1001" s="39">
        <v>41.116500000000002</v>
      </c>
      <c r="D1001" s="39">
        <v>33.775700000000001</v>
      </c>
      <c r="E1001" s="39">
        <v>440.99349999999998</v>
      </c>
      <c r="F1001" s="39">
        <v>248.3502</v>
      </c>
      <c r="G1001" s="39">
        <v>38.488300000000002</v>
      </c>
      <c r="H1001" s="39">
        <v>86.227199999999996</v>
      </c>
      <c r="I1001" s="39">
        <v>45.285299999999999</v>
      </c>
      <c r="J1001" s="39">
        <v>59.637599999999999</v>
      </c>
      <c r="K1001" s="39">
        <v>26.406400000000001</v>
      </c>
      <c r="L1001" s="39">
        <v>676.29899999999998</v>
      </c>
      <c r="M1001" s="39">
        <v>24.48</v>
      </c>
      <c r="N1001" s="39">
        <v>48.926400000000001</v>
      </c>
      <c r="O1001" s="39">
        <v>94.556700000000006</v>
      </c>
      <c r="P1001" s="39">
        <v>35.961100000000002</v>
      </c>
      <c r="Q1001" s="39">
        <v>16.253900000000002</v>
      </c>
      <c r="R1001" s="39">
        <v>88.908000000000001</v>
      </c>
      <c r="S1001" s="39">
        <v>40.670400000000001</v>
      </c>
      <c r="T1001" s="39">
        <v>29.642800000000001</v>
      </c>
      <c r="U1001" s="39">
        <v>18.467199999999998</v>
      </c>
      <c r="V1001" s="39">
        <v>42.240299999999998</v>
      </c>
      <c r="W1001" s="39">
        <v>55.192399999999999</v>
      </c>
      <c r="X1001" s="39">
        <v>93.811400000000006</v>
      </c>
      <c r="Y1001" s="39">
        <v>35.353400000000001</v>
      </c>
      <c r="Z1001" s="39">
        <v>22.875800000000002</v>
      </c>
      <c r="AA1001" s="39">
        <v>41.7562</v>
      </c>
      <c r="AB1001" s="39">
        <v>146.86760000000001</v>
      </c>
      <c r="AC1001" s="39">
        <v>70.083500000000001</v>
      </c>
      <c r="AD1001" s="39">
        <v>15.832800000000001</v>
      </c>
      <c r="AE1001" s="39">
        <v>45.754199999999997</v>
      </c>
      <c r="AF1001" s="39">
        <v>54.026200000000003</v>
      </c>
      <c r="AG1001" s="39">
        <v>19.528400000000001</v>
      </c>
      <c r="AH1001" s="39">
        <v>152.0427</v>
      </c>
      <c r="AI1001" s="39">
        <v>13.023899999999999</v>
      </c>
      <c r="AJ1001" s="39">
        <v>5.7649999999999997</v>
      </c>
      <c r="AK1001" s="39">
        <v>5.8342999999999998</v>
      </c>
      <c r="AL1001" s="39">
        <v>14.6717</v>
      </c>
      <c r="AM1001" s="39">
        <v>305.26060000000001</v>
      </c>
      <c r="AN1001" s="39">
        <v>593.61239999999998</v>
      </c>
      <c r="AO1001" s="39">
        <v>200.38659999999999</v>
      </c>
      <c r="AP1001" s="39">
        <v>124.3141</v>
      </c>
      <c r="AQ1001" s="39">
        <v>248.6908</v>
      </c>
      <c r="AR1001" s="39">
        <v>29.629899999999999</v>
      </c>
      <c r="AS1001" s="39">
        <v>76.556899999999999</v>
      </c>
      <c r="AT1001" s="39">
        <v>18.3916</v>
      </c>
      <c r="AU1001" s="39">
        <v>58.166200000000003</v>
      </c>
      <c r="AV1001" s="39">
        <v>58.608499999999999</v>
      </c>
      <c r="AW1001" s="39">
        <v>41.919400000000003</v>
      </c>
      <c r="AX1001" s="39">
        <v>9.5452999999999992</v>
      </c>
      <c r="AY1001" s="39">
        <v>61.052599999999998</v>
      </c>
    </row>
    <row r="1002" spans="1:51" x14ac:dyDescent="0.25">
      <c r="A1002" s="43">
        <v>43874</v>
      </c>
      <c r="B1002" s="39">
        <v>4444.9368999999997</v>
      </c>
      <c r="C1002" s="39">
        <v>41.116500000000002</v>
      </c>
      <c r="D1002" s="39">
        <v>33.283099999999997</v>
      </c>
      <c r="E1002" s="39">
        <v>445.96449999999999</v>
      </c>
      <c r="F1002" s="39">
        <v>249.06489999999999</v>
      </c>
      <c r="G1002" s="39">
        <v>37.837000000000003</v>
      </c>
      <c r="H1002" s="39">
        <v>84.646299999999997</v>
      </c>
      <c r="I1002" s="39">
        <v>46.918900000000001</v>
      </c>
      <c r="J1002" s="39">
        <v>59.358899999999998</v>
      </c>
      <c r="K1002" s="39">
        <v>26.087800000000001</v>
      </c>
      <c r="L1002" s="39">
        <v>673.80190000000005</v>
      </c>
      <c r="M1002" s="39">
        <v>24.104500000000002</v>
      </c>
      <c r="N1002" s="39">
        <v>51.400199999999998</v>
      </c>
      <c r="O1002" s="39">
        <v>93.055800000000005</v>
      </c>
      <c r="P1002" s="39">
        <v>35.3033</v>
      </c>
      <c r="Q1002" s="39">
        <v>16.0366</v>
      </c>
      <c r="R1002" s="39">
        <v>89.334400000000002</v>
      </c>
      <c r="S1002" s="39">
        <v>39.836100000000002</v>
      </c>
      <c r="T1002" s="39">
        <v>29.459800000000001</v>
      </c>
      <c r="U1002" s="39">
        <v>17.956099999999999</v>
      </c>
      <c r="V1002" s="39">
        <v>41.286200000000001</v>
      </c>
      <c r="W1002" s="39">
        <v>53.869599999999998</v>
      </c>
      <c r="X1002" s="39">
        <v>93.033600000000007</v>
      </c>
      <c r="Y1002" s="39">
        <v>34.933399999999999</v>
      </c>
      <c r="Z1002" s="39">
        <v>22.1707</v>
      </c>
      <c r="AA1002" s="39">
        <v>40.946399999999997</v>
      </c>
      <c r="AB1002" s="39">
        <v>144.4845</v>
      </c>
      <c r="AC1002" s="39">
        <v>67.427099999999996</v>
      </c>
      <c r="AD1002" s="39">
        <v>15.5161</v>
      </c>
      <c r="AE1002" s="39">
        <v>46.084299999999999</v>
      </c>
      <c r="AF1002" s="39">
        <v>52.831299999999999</v>
      </c>
      <c r="AG1002" s="39">
        <v>19.113399999999999</v>
      </c>
      <c r="AH1002" s="39">
        <v>151.0119</v>
      </c>
      <c r="AI1002" s="39">
        <v>12.9015</v>
      </c>
      <c r="AJ1002" s="39">
        <v>5.7164000000000001</v>
      </c>
      <c r="AK1002" s="39">
        <v>5.7998000000000003</v>
      </c>
      <c r="AL1002" s="39">
        <v>14.5787</v>
      </c>
      <c r="AM1002" s="39">
        <v>315.08789999999999</v>
      </c>
      <c r="AN1002" s="39">
        <v>580.40260000000001</v>
      </c>
      <c r="AO1002" s="39">
        <v>199.55350000000001</v>
      </c>
      <c r="AP1002" s="39">
        <v>123.7032</v>
      </c>
      <c r="AQ1002" s="39">
        <v>245.39930000000001</v>
      </c>
      <c r="AR1002" s="39">
        <v>29.215699999999998</v>
      </c>
      <c r="AS1002" s="39">
        <v>76.187899999999999</v>
      </c>
      <c r="AT1002" s="39">
        <v>18.217500000000001</v>
      </c>
      <c r="AU1002" s="39">
        <v>59.201799999999999</v>
      </c>
      <c r="AV1002" s="39">
        <v>55.496600000000001</v>
      </c>
      <c r="AW1002" s="39">
        <v>41.320500000000003</v>
      </c>
      <c r="AX1002" s="39">
        <v>9.5452999999999992</v>
      </c>
      <c r="AY1002" s="39">
        <v>60.964100000000002</v>
      </c>
    </row>
    <row r="1003" spans="1:51" x14ac:dyDescent="0.25">
      <c r="A1003" s="43">
        <v>43875</v>
      </c>
      <c r="B1003" s="39">
        <v>4571.0870000000004</v>
      </c>
      <c r="C1003" s="39">
        <v>41.116500000000002</v>
      </c>
      <c r="D1003" s="39">
        <v>33.353499999999997</v>
      </c>
      <c r="E1003" s="39">
        <v>445.96449999999999</v>
      </c>
      <c r="F1003" s="39">
        <v>253.35290000000001</v>
      </c>
      <c r="G1003" s="39">
        <v>37.278700000000001</v>
      </c>
      <c r="H1003" s="39">
        <v>84.263099999999994</v>
      </c>
      <c r="I1003" s="39">
        <v>49.336799999999997</v>
      </c>
      <c r="J1003" s="39">
        <v>60.362099999999998</v>
      </c>
      <c r="K1003" s="39">
        <v>26.193999999999999</v>
      </c>
      <c r="L1003" s="39">
        <v>692.73829999999998</v>
      </c>
      <c r="M1003" s="39">
        <v>24.2547</v>
      </c>
      <c r="N1003" s="39">
        <v>53.6541</v>
      </c>
      <c r="O1003" s="39">
        <v>92.605500000000006</v>
      </c>
      <c r="P1003" s="39">
        <v>35.449399999999997</v>
      </c>
      <c r="Q1003" s="39">
        <v>16.253900000000002</v>
      </c>
      <c r="R1003" s="39">
        <v>92.426000000000002</v>
      </c>
      <c r="S1003" s="39">
        <v>39.418999999999997</v>
      </c>
      <c r="T1003" s="39">
        <v>30.270199999999999</v>
      </c>
      <c r="U1003" s="39">
        <v>17.978300000000001</v>
      </c>
      <c r="V1003" s="39">
        <v>41.546399999999998</v>
      </c>
      <c r="W1003" s="39">
        <v>53.649099999999997</v>
      </c>
      <c r="X1003" s="39">
        <v>93.500299999999996</v>
      </c>
      <c r="Y1003" s="39">
        <v>34.7425</v>
      </c>
      <c r="Z1003" s="39">
        <v>21.779</v>
      </c>
      <c r="AA1003" s="39">
        <v>41.098199999999999</v>
      </c>
      <c r="AB1003" s="39">
        <v>152.69290000000001</v>
      </c>
      <c r="AC1003" s="39">
        <v>66.895899999999997</v>
      </c>
      <c r="AD1003" s="39">
        <v>15.4765</v>
      </c>
      <c r="AE1003" s="39">
        <v>45.423999999999999</v>
      </c>
      <c r="AF1003" s="39">
        <v>52.575200000000002</v>
      </c>
      <c r="AG1003" s="39">
        <v>19.308700000000002</v>
      </c>
      <c r="AH1003" s="39">
        <v>151.785</v>
      </c>
      <c r="AI1003" s="39">
        <v>12.9505</v>
      </c>
      <c r="AJ1003" s="39">
        <v>5.7164000000000001</v>
      </c>
      <c r="AK1003" s="39">
        <v>5.7652999999999999</v>
      </c>
      <c r="AL1003" s="39">
        <v>14.6097</v>
      </c>
      <c r="AM1003" s="39">
        <v>325.52940000000001</v>
      </c>
      <c r="AN1003" s="39">
        <v>581.22829999999999</v>
      </c>
      <c r="AO1003" s="39">
        <v>198.90559999999999</v>
      </c>
      <c r="AP1003" s="39">
        <v>123.7032</v>
      </c>
      <c r="AQ1003" s="39">
        <v>248.32509999999999</v>
      </c>
      <c r="AR1003" s="39">
        <v>29.4069</v>
      </c>
      <c r="AS1003" s="39">
        <v>75.265500000000003</v>
      </c>
      <c r="AT1003" s="39">
        <v>18.275500000000001</v>
      </c>
      <c r="AU1003" s="39">
        <v>60.668900000000001</v>
      </c>
      <c r="AV1003" s="39">
        <v>55.237200000000001</v>
      </c>
      <c r="AW1003" s="39">
        <v>41.577199999999998</v>
      </c>
      <c r="AX1003" s="39">
        <v>9.4568999999999992</v>
      </c>
      <c r="AY1003" s="39">
        <v>62.0259</v>
      </c>
    </row>
    <row r="1004" spans="1:51" x14ac:dyDescent="0.25">
      <c r="A1004" s="43">
        <v>43878</v>
      </c>
      <c r="B1004" s="39">
        <v>4514.6904999999997</v>
      </c>
      <c r="C1004" s="39">
        <v>41.5563</v>
      </c>
      <c r="D1004" s="39">
        <v>34.479300000000002</v>
      </c>
      <c r="E1004" s="39">
        <v>454.48610000000002</v>
      </c>
      <c r="F1004" s="39">
        <v>257.28370000000001</v>
      </c>
      <c r="G1004" s="39">
        <v>39.976999999999997</v>
      </c>
      <c r="H1004" s="39">
        <v>92.694199999999995</v>
      </c>
      <c r="I1004" s="39">
        <v>49.206099999999999</v>
      </c>
      <c r="J1004" s="39">
        <v>61.532600000000002</v>
      </c>
      <c r="K1004" s="39">
        <v>26.725000000000001</v>
      </c>
      <c r="L1004" s="39">
        <v>708.76139999999998</v>
      </c>
      <c r="M1004" s="39">
        <v>24.7803</v>
      </c>
      <c r="N1004" s="39">
        <v>52.994500000000002</v>
      </c>
      <c r="O1004" s="39">
        <v>94.406599999999997</v>
      </c>
      <c r="P1004" s="39">
        <v>36.29</v>
      </c>
      <c r="Q1004" s="39">
        <v>16.648900000000001</v>
      </c>
      <c r="R1004" s="39">
        <v>92.852400000000003</v>
      </c>
      <c r="S1004" s="39">
        <v>42.130400000000002</v>
      </c>
      <c r="T1004" s="39">
        <v>30.7668</v>
      </c>
      <c r="U1004" s="39">
        <v>18.533899999999999</v>
      </c>
      <c r="V1004" s="39">
        <v>42.934199999999997</v>
      </c>
      <c r="W1004" s="39">
        <v>55.8538</v>
      </c>
      <c r="X1004" s="39">
        <v>95.133799999999994</v>
      </c>
      <c r="Y1004" s="39">
        <v>35.5443</v>
      </c>
      <c r="Z1004" s="39">
        <v>22.484100000000002</v>
      </c>
      <c r="AA1004" s="39">
        <v>41.908000000000001</v>
      </c>
      <c r="AB1004" s="39">
        <v>156.22329999999999</v>
      </c>
      <c r="AC1004" s="39">
        <v>67.869900000000001</v>
      </c>
      <c r="AD1004" s="39">
        <v>15.813000000000001</v>
      </c>
      <c r="AE1004" s="39">
        <v>46.387</v>
      </c>
      <c r="AF1004" s="39">
        <v>54.5383</v>
      </c>
      <c r="AG1004" s="39">
        <v>20.2607</v>
      </c>
      <c r="AH1004" s="39">
        <v>153.5889</v>
      </c>
      <c r="AI1004" s="39">
        <v>13.268700000000001</v>
      </c>
      <c r="AJ1004" s="39">
        <v>5.8136000000000001</v>
      </c>
      <c r="AK1004" s="39">
        <v>5.8516000000000004</v>
      </c>
      <c r="AL1004" s="39">
        <v>14.8268</v>
      </c>
      <c r="AM1004" s="39">
        <v>322.25369999999998</v>
      </c>
      <c r="AN1004" s="39">
        <v>595.2636</v>
      </c>
      <c r="AO1004" s="39">
        <v>210.4753</v>
      </c>
      <c r="AP1004" s="39">
        <v>126.1467</v>
      </c>
      <c r="AQ1004" s="39">
        <v>251.2509</v>
      </c>
      <c r="AR1004" s="39">
        <v>30.107800000000001</v>
      </c>
      <c r="AS1004" s="39">
        <v>77.663700000000006</v>
      </c>
      <c r="AT1004" s="39">
        <v>18.4496</v>
      </c>
      <c r="AU1004" s="39">
        <v>61.014099999999999</v>
      </c>
      <c r="AV1004" s="39">
        <v>57.182200000000002</v>
      </c>
      <c r="AW1004" s="39">
        <v>42.432699999999997</v>
      </c>
      <c r="AX1004" s="39">
        <v>9.4347999999999992</v>
      </c>
      <c r="AY1004" s="39">
        <v>63.087699999999998</v>
      </c>
    </row>
    <row r="1005" spans="1:51" x14ac:dyDescent="0.25">
      <c r="A1005" s="43">
        <v>43879</v>
      </c>
      <c r="B1005" s="39">
        <v>4407.8338999999996</v>
      </c>
      <c r="C1005" s="39">
        <v>41.336399999999998</v>
      </c>
      <c r="D1005" s="39">
        <v>34.127499999999998</v>
      </c>
      <c r="E1005" s="39">
        <v>452.35570000000001</v>
      </c>
      <c r="F1005" s="39">
        <v>255.49700000000001</v>
      </c>
      <c r="G1005" s="39">
        <v>40.3491</v>
      </c>
      <c r="H1005" s="39">
        <v>95.328900000000004</v>
      </c>
      <c r="I1005" s="39">
        <v>48.879300000000001</v>
      </c>
      <c r="J1005" s="39">
        <v>60.975200000000001</v>
      </c>
      <c r="K1005" s="39">
        <v>26.654199999999999</v>
      </c>
      <c r="L1005" s="39">
        <v>698.56489999999997</v>
      </c>
      <c r="M1005" s="39">
        <v>24.705300000000001</v>
      </c>
      <c r="N1005" s="39">
        <v>52.059899999999999</v>
      </c>
      <c r="O1005" s="39">
        <v>95.156999999999996</v>
      </c>
      <c r="P1005" s="39">
        <v>36.6554</v>
      </c>
      <c r="Q1005" s="39">
        <v>16.5304</v>
      </c>
      <c r="R1005" s="39">
        <v>91.146699999999996</v>
      </c>
      <c r="S1005" s="39">
        <v>42.756100000000004</v>
      </c>
      <c r="T1005" s="39">
        <v>29.956499999999998</v>
      </c>
      <c r="U1005" s="39">
        <v>19.511700000000001</v>
      </c>
      <c r="V1005" s="39">
        <v>43.888300000000001</v>
      </c>
      <c r="W1005" s="39">
        <v>58.132100000000001</v>
      </c>
      <c r="X1005" s="39">
        <v>93.966999999999999</v>
      </c>
      <c r="Y1005" s="39">
        <v>36.727800000000002</v>
      </c>
      <c r="Z1005" s="39">
        <v>24.756</v>
      </c>
      <c r="AA1005" s="39">
        <v>43.7301</v>
      </c>
      <c r="AB1005" s="39">
        <v>161.69560000000001</v>
      </c>
      <c r="AC1005" s="39">
        <v>67.736999999999995</v>
      </c>
      <c r="AD1005" s="39">
        <v>15.911899999999999</v>
      </c>
      <c r="AE1005" s="39">
        <v>46.5246</v>
      </c>
      <c r="AF1005" s="39">
        <v>55.391800000000003</v>
      </c>
      <c r="AG1005" s="39">
        <v>20.2607</v>
      </c>
      <c r="AH1005" s="39">
        <v>152.0427</v>
      </c>
      <c r="AI1005" s="39">
        <v>13.1708</v>
      </c>
      <c r="AJ1005" s="39">
        <v>5.8136000000000001</v>
      </c>
      <c r="AK1005" s="39">
        <v>5.8516000000000004</v>
      </c>
      <c r="AL1005" s="39">
        <v>14.7338</v>
      </c>
      <c r="AM1005" s="39">
        <v>317.33999999999997</v>
      </c>
      <c r="AN1005" s="39">
        <v>592.37400000000002</v>
      </c>
      <c r="AO1005" s="39">
        <v>208.99440000000001</v>
      </c>
      <c r="AP1005" s="39">
        <v>125.2304</v>
      </c>
      <c r="AQ1005" s="39">
        <v>249.0566</v>
      </c>
      <c r="AR1005" s="39">
        <v>29.6936</v>
      </c>
      <c r="AS1005" s="39">
        <v>80.246300000000005</v>
      </c>
      <c r="AT1005" s="39">
        <v>18.3916</v>
      </c>
      <c r="AU1005" s="39">
        <v>59.978499999999997</v>
      </c>
      <c r="AV1005" s="39">
        <v>57.441499999999998</v>
      </c>
      <c r="AW1005" s="39">
        <v>42.176000000000002</v>
      </c>
      <c r="AX1005" s="39">
        <v>9.3463999999999992</v>
      </c>
      <c r="AY1005" s="39">
        <v>62.2913</v>
      </c>
    </row>
    <row r="1006" spans="1:51" x14ac:dyDescent="0.25">
      <c r="A1006" s="43">
        <v>43880</v>
      </c>
      <c r="B1006" s="39">
        <v>4400.4133000000002</v>
      </c>
      <c r="C1006" s="39">
        <v>40.786700000000003</v>
      </c>
      <c r="D1006" s="39">
        <v>33.775700000000001</v>
      </c>
      <c r="E1006" s="39">
        <v>450.93540000000002</v>
      </c>
      <c r="F1006" s="39">
        <v>256.21159999999998</v>
      </c>
      <c r="G1006" s="39">
        <v>40.535200000000003</v>
      </c>
      <c r="H1006" s="39">
        <v>92.837900000000005</v>
      </c>
      <c r="I1006" s="39">
        <v>49.01</v>
      </c>
      <c r="J1006" s="39">
        <v>61.1982</v>
      </c>
      <c r="K1006" s="39">
        <v>26.441800000000001</v>
      </c>
      <c r="L1006" s="39">
        <v>747.05029999999999</v>
      </c>
      <c r="M1006" s="39">
        <v>24.630199999999999</v>
      </c>
      <c r="N1006" s="39">
        <v>52.279800000000002</v>
      </c>
      <c r="O1006" s="39">
        <v>94.106399999999994</v>
      </c>
      <c r="P1006" s="39">
        <v>36.363100000000003</v>
      </c>
      <c r="Q1006" s="39">
        <v>16.352599999999999</v>
      </c>
      <c r="R1006" s="39">
        <v>92.959000000000003</v>
      </c>
      <c r="S1006" s="39">
        <v>42.964599999999997</v>
      </c>
      <c r="T1006" s="39">
        <v>30.322500000000002</v>
      </c>
      <c r="U1006" s="39">
        <v>19.045000000000002</v>
      </c>
      <c r="V1006" s="39">
        <v>43.194400000000002</v>
      </c>
      <c r="W1006" s="39">
        <v>58.058599999999998</v>
      </c>
      <c r="X1006" s="39">
        <v>93.733599999999996</v>
      </c>
      <c r="Y1006" s="39">
        <v>35.773400000000002</v>
      </c>
      <c r="Z1006" s="39">
        <v>27.262899999999998</v>
      </c>
      <c r="AA1006" s="39">
        <v>42.414200000000001</v>
      </c>
      <c r="AB1006" s="39">
        <v>156.75290000000001</v>
      </c>
      <c r="AC1006" s="39">
        <v>66.807299999999998</v>
      </c>
      <c r="AD1006" s="39">
        <v>15.852600000000001</v>
      </c>
      <c r="AE1006" s="39">
        <v>47.322400000000002</v>
      </c>
      <c r="AF1006" s="39">
        <v>56.586599999999997</v>
      </c>
      <c r="AG1006" s="39">
        <v>20.4072</v>
      </c>
      <c r="AH1006" s="39">
        <v>151.785</v>
      </c>
      <c r="AI1006" s="39">
        <v>13.1218</v>
      </c>
      <c r="AJ1006" s="39">
        <v>5.7649999999999997</v>
      </c>
      <c r="AK1006" s="39">
        <v>5.8170999999999999</v>
      </c>
      <c r="AL1006" s="39">
        <v>14.7027</v>
      </c>
      <c r="AM1006" s="39">
        <v>316.93049999999999</v>
      </c>
      <c r="AN1006" s="39">
        <v>604.75810000000001</v>
      </c>
      <c r="AO1006" s="39">
        <v>210.56790000000001</v>
      </c>
      <c r="AP1006" s="39">
        <v>124.0087</v>
      </c>
      <c r="AQ1006" s="39">
        <v>247.59370000000001</v>
      </c>
      <c r="AR1006" s="39">
        <v>29.566199999999998</v>
      </c>
      <c r="AS1006" s="39">
        <v>78.770499999999998</v>
      </c>
      <c r="AT1006" s="39">
        <v>18.101500000000001</v>
      </c>
      <c r="AU1006" s="39">
        <v>59.978499999999997</v>
      </c>
      <c r="AV1006" s="39">
        <v>54.848199999999999</v>
      </c>
      <c r="AW1006" s="39">
        <v>41.833799999999997</v>
      </c>
      <c r="AX1006" s="39">
        <v>9.4126999999999992</v>
      </c>
      <c r="AY1006" s="39">
        <v>62.379800000000003</v>
      </c>
    </row>
    <row r="1007" spans="1:51" x14ac:dyDescent="0.25">
      <c r="A1007" s="43">
        <v>43881</v>
      </c>
      <c r="B1007" s="39">
        <v>4430.0956999999999</v>
      </c>
      <c r="C1007" s="39">
        <v>41.336399999999998</v>
      </c>
      <c r="D1007" s="39">
        <v>34.2682</v>
      </c>
      <c r="E1007" s="39">
        <v>456.61649999999997</v>
      </c>
      <c r="F1007" s="39">
        <v>259.42770000000002</v>
      </c>
      <c r="G1007" s="39">
        <v>41.682699999999997</v>
      </c>
      <c r="H1007" s="39">
        <v>94.322900000000004</v>
      </c>
      <c r="I1007" s="39">
        <v>48.552599999999998</v>
      </c>
      <c r="J1007" s="39">
        <v>61.755499999999998</v>
      </c>
      <c r="K1007" s="39">
        <v>27.078900000000001</v>
      </c>
      <c r="L1007" s="39">
        <v>738.72659999999996</v>
      </c>
      <c r="M1007" s="39">
        <v>25.155799999999999</v>
      </c>
      <c r="N1007" s="39">
        <v>50.630600000000001</v>
      </c>
      <c r="O1007" s="39">
        <v>94.406599999999997</v>
      </c>
      <c r="P1007" s="39">
        <v>36.838200000000001</v>
      </c>
      <c r="Q1007" s="39">
        <v>16.648900000000001</v>
      </c>
      <c r="R1007" s="39">
        <v>93.811800000000005</v>
      </c>
      <c r="S1007" s="39">
        <v>44.5289</v>
      </c>
      <c r="T1007" s="39">
        <v>30.61</v>
      </c>
      <c r="U1007" s="39">
        <v>19.3339</v>
      </c>
      <c r="V1007" s="39">
        <v>44.322000000000003</v>
      </c>
      <c r="W1007" s="39">
        <v>59.087499999999999</v>
      </c>
      <c r="X1007" s="39">
        <v>93.966999999999999</v>
      </c>
      <c r="Y1007" s="39">
        <v>36.3842</v>
      </c>
      <c r="Z1007" s="39">
        <v>30.004899999999999</v>
      </c>
      <c r="AA1007" s="39">
        <v>43.122700000000002</v>
      </c>
      <c r="AB1007" s="39">
        <v>158.07679999999999</v>
      </c>
      <c r="AC1007" s="39">
        <v>67.161500000000004</v>
      </c>
      <c r="AD1007" s="39">
        <v>16.565000000000001</v>
      </c>
      <c r="AE1007" s="39">
        <v>47.377499999999998</v>
      </c>
      <c r="AF1007" s="39">
        <v>57.525500000000001</v>
      </c>
      <c r="AG1007" s="39">
        <v>20.626899999999999</v>
      </c>
      <c r="AH1007" s="39">
        <v>153.0735</v>
      </c>
      <c r="AI1007" s="39">
        <v>13.219799999999999</v>
      </c>
      <c r="AJ1007" s="39">
        <v>5.8460000000000001</v>
      </c>
      <c r="AK1007" s="39">
        <v>5.9034000000000004</v>
      </c>
      <c r="AL1007" s="39">
        <v>14.857799999999999</v>
      </c>
      <c r="AM1007" s="39">
        <v>320.2063</v>
      </c>
      <c r="AN1007" s="39">
        <v>617.1422</v>
      </c>
      <c r="AO1007" s="39">
        <v>212.8818</v>
      </c>
      <c r="AP1007" s="39">
        <v>125.5359</v>
      </c>
      <c r="AQ1007" s="39">
        <v>250.15369999999999</v>
      </c>
      <c r="AR1007" s="39">
        <v>29.980399999999999</v>
      </c>
      <c r="AS1007" s="39">
        <v>80.430800000000005</v>
      </c>
      <c r="AT1007" s="39">
        <v>18.275500000000001</v>
      </c>
      <c r="AU1007" s="39">
        <v>61.273000000000003</v>
      </c>
      <c r="AV1007" s="39">
        <v>55.885599999999997</v>
      </c>
      <c r="AW1007" s="39">
        <v>42.5182</v>
      </c>
      <c r="AX1007" s="39">
        <v>9.5673999999999992</v>
      </c>
      <c r="AY1007" s="39">
        <v>62.822200000000002</v>
      </c>
    </row>
    <row r="1008" spans="1:51" x14ac:dyDescent="0.25">
      <c r="A1008" s="43">
        <v>43882</v>
      </c>
      <c r="B1008" s="39">
        <v>4341.0486000000001</v>
      </c>
      <c r="C1008" s="39">
        <v>41.5563</v>
      </c>
      <c r="D1008" s="39">
        <v>34.408999999999999</v>
      </c>
      <c r="E1008" s="39">
        <v>461.5874</v>
      </c>
      <c r="F1008" s="39">
        <v>258.35570000000001</v>
      </c>
      <c r="G1008" s="39">
        <v>42.396000000000001</v>
      </c>
      <c r="H1008" s="39">
        <v>95.424700000000001</v>
      </c>
      <c r="I1008" s="39">
        <v>48.029800000000002</v>
      </c>
      <c r="J1008" s="39">
        <v>61.978499999999997</v>
      </c>
      <c r="K1008" s="39">
        <v>27.149699999999999</v>
      </c>
      <c r="L1008" s="39">
        <v>730.19489999999996</v>
      </c>
      <c r="M1008" s="39">
        <v>25.155799999999999</v>
      </c>
      <c r="N1008" s="39">
        <v>48.431699999999999</v>
      </c>
      <c r="O1008" s="39">
        <v>95.907499999999999</v>
      </c>
      <c r="P1008" s="39">
        <v>36.911299999999997</v>
      </c>
      <c r="Q1008" s="39">
        <v>16.569900000000001</v>
      </c>
      <c r="R1008" s="39">
        <v>92.639200000000002</v>
      </c>
      <c r="S1008" s="39">
        <v>43.903199999999998</v>
      </c>
      <c r="T1008" s="39">
        <v>30.792999999999999</v>
      </c>
      <c r="U1008" s="39">
        <v>20.200600000000001</v>
      </c>
      <c r="V1008" s="39">
        <v>45.709699999999998</v>
      </c>
      <c r="W1008" s="39">
        <v>59.454900000000002</v>
      </c>
      <c r="X1008" s="39">
        <v>94.355900000000005</v>
      </c>
      <c r="Y1008" s="39">
        <v>36.040599999999998</v>
      </c>
      <c r="Z1008" s="39">
        <v>31.728400000000001</v>
      </c>
      <c r="AA1008" s="39">
        <v>42.717799999999997</v>
      </c>
      <c r="AB1008" s="39">
        <v>157.72380000000001</v>
      </c>
      <c r="AC1008" s="39">
        <v>67.692800000000005</v>
      </c>
      <c r="AD1008" s="39">
        <v>16.367100000000001</v>
      </c>
      <c r="AE1008" s="39">
        <v>47.239899999999999</v>
      </c>
      <c r="AF1008" s="39">
        <v>57.098700000000001</v>
      </c>
      <c r="AG1008" s="39">
        <v>21.115100000000002</v>
      </c>
      <c r="AH1008" s="39">
        <v>152.3004</v>
      </c>
      <c r="AI1008" s="39">
        <v>13.1953</v>
      </c>
      <c r="AJ1008" s="39">
        <v>5.8460000000000001</v>
      </c>
      <c r="AK1008" s="39">
        <v>5.9206000000000003</v>
      </c>
      <c r="AL1008" s="39">
        <v>14.857799999999999</v>
      </c>
      <c r="AM1008" s="39">
        <v>313.85950000000003</v>
      </c>
      <c r="AN1008" s="39">
        <v>623.74710000000005</v>
      </c>
      <c r="AO1008" s="39">
        <v>220.7492</v>
      </c>
      <c r="AP1008" s="39">
        <v>125.2304</v>
      </c>
      <c r="AQ1008" s="39">
        <v>250.51939999999999</v>
      </c>
      <c r="AR1008" s="39">
        <v>30.076000000000001</v>
      </c>
      <c r="AS1008" s="39">
        <v>79.508399999999995</v>
      </c>
      <c r="AT1008" s="39">
        <v>18.333500000000001</v>
      </c>
      <c r="AU1008" s="39">
        <v>60.496299999999998</v>
      </c>
      <c r="AV1008" s="39">
        <v>57.700899999999997</v>
      </c>
      <c r="AW1008" s="39">
        <v>42.5182</v>
      </c>
      <c r="AX1008" s="39">
        <v>9.8324999999999996</v>
      </c>
      <c r="AY1008" s="39">
        <v>62.468299999999999</v>
      </c>
    </row>
    <row r="1009" spans="1:51" x14ac:dyDescent="0.25">
      <c r="A1009" s="43">
        <v>43885</v>
      </c>
      <c r="B1009" s="39">
        <v>4289.1044000000002</v>
      </c>
      <c r="C1009" s="39">
        <v>41.006599999999999</v>
      </c>
      <c r="D1009" s="39">
        <v>33.845999999999997</v>
      </c>
      <c r="E1009" s="39">
        <v>455.19619999999998</v>
      </c>
      <c r="F1009" s="39">
        <v>253.35290000000001</v>
      </c>
      <c r="G1009" s="39">
        <v>43.605600000000003</v>
      </c>
      <c r="H1009" s="39">
        <v>96.095399999999998</v>
      </c>
      <c r="I1009" s="39">
        <v>47.507100000000001</v>
      </c>
      <c r="J1009" s="39">
        <v>62.814500000000002</v>
      </c>
      <c r="K1009" s="39">
        <v>26.7958</v>
      </c>
      <c r="L1009" s="39">
        <v>723.95209999999997</v>
      </c>
      <c r="M1009" s="39">
        <v>24.855399999999999</v>
      </c>
      <c r="N1009" s="39">
        <v>45.298200000000001</v>
      </c>
      <c r="O1009" s="39">
        <v>100.11</v>
      </c>
      <c r="P1009" s="39">
        <v>36.947800000000001</v>
      </c>
      <c r="Q1009" s="39">
        <v>16.174900000000001</v>
      </c>
      <c r="R1009" s="39">
        <v>91.892899999999997</v>
      </c>
      <c r="S1009" s="39">
        <v>42.860399999999998</v>
      </c>
      <c r="T1009" s="39">
        <v>30.9498</v>
      </c>
      <c r="U1009" s="39">
        <v>20.400600000000001</v>
      </c>
      <c r="V1009" s="39">
        <v>47.704599999999999</v>
      </c>
      <c r="W1009" s="39">
        <v>61.586199999999998</v>
      </c>
      <c r="X1009" s="39">
        <v>93.344700000000003</v>
      </c>
      <c r="Y1009" s="39">
        <v>35.200699999999998</v>
      </c>
      <c r="Z1009" s="39">
        <v>32.7468</v>
      </c>
      <c r="AA1009" s="39">
        <v>42.464799999999997</v>
      </c>
      <c r="AB1009" s="39">
        <v>149.6037</v>
      </c>
      <c r="AC1009" s="39">
        <v>67.56</v>
      </c>
      <c r="AD1009" s="39">
        <v>16.288</v>
      </c>
      <c r="AE1009" s="39">
        <v>48.698099999999997</v>
      </c>
      <c r="AF1009" s="39">
        <v>56.671999999999997</v>
      </c>
      <c r="AG1009" s="39">
        <v>21.627700000000001</v>
      </c>
      <c r="AH1009" s="39">
        <v>151.0119</v>
      </c>
      <c r="AI1009" s="39">
        <v>13.072900000000001</v>
      </c>
      <c r="AJ1009" s="39">
        <v>5.7973999999999997</v>
      </c>
      <c r="AK1009" s="39">
        <v>5.8170999999999999</v>
      </c>
      <c r="AL1009" s="39">
        <v>14.640700000000001</v>
      </c>
      <c r="AM1009" s="39">
        <v>308.94589999999999</v>
      </c>
      <c r="AN1009" s="39">
        <v>639.84640000000002</v>
      </c>
      <c r="AO1009" s="39">
        <v>219.36080000000001</v>
      </c>
      <c r="AP1009" s="39">
        <v>123.3978</v>
      </c>
      <c r="AQ1009" s="39">
        <v>249.0566</v>
      </c>
      <c r="AR1009" s="39">
        <v>29.661799999999999</v>
      </c>
      <c r="AS1009" s="39">
        <v>79.139499999999998</v>
      </c>
      <c r="AT1009" s="39">
        <v>18.101500000000001</v>
      </c>
      <c r="AU1009" s="39">
        <v>59.201799999999999</v>
      </c>
      <c r="AV1009" s="39">
        <v>56.793199999999999</v>
      </c>
      <c r="AW1009" s="39">
        <v>41.7483</v>
      </c>
      <c r="AX1009" s="39">
        <v>9.5231999999999992</v>
      </c>
      <c r="AY1009" s="39">
        <v>60.964100000000002</v>
      </c>
    </row>
    <row r="1010" spans="1:51" x14ac:dyDescent="0.25">
      <c r="A1010" s="43">
        <v>43886</v>
      </c>
      <c r="B1010" s="39">
        <v>4352.9215000000004</v>
      </c>
      <c r="C1010" s="39">
        <v>40.237000000000002</v>
      </c>
      <c r="D1010" s="39">
        <v>33.283099999999997</v>
      </c>
      <c r="E1010" s="39">
        <v>445.2543</v>
      </c>
      <c r="F1010" s="39">
        <v>249.06489999999999</v>
      </c>
      <c r="G1010" s="39">
        <v>44.132800000000003</v>
      </c>
      <c r="H1010" s="39">
        <v>95.568399999999997</v>
      </c>
      <c r="I1010" s="39">
        <v>47.964500000000001</v>
      </c>
      <c r="J1010" s="39">
        <v>61.866999999999997</v>
      </c>
      <c r="K1010" s="39">
        <v>26.370999999999999</v>
      </c>
      <c r="L1010" s="39">
        <v>730.81910000000005</v>
      </c>
      <c r="M1010" s="39">
        <v>24.404900000000001</v>
      </c>
      <c r="N1010" s="39">
        <v>46.177700000000002</v>
      </c>
      <c r="O1010" s="39">
        <v>99.209500000000006</v>
      </c>
      <c r="P1010" s="39">
        <v>36.29</v>
      </c>
      <c r="Q1010" s="39">
        <v>15.898400000000001</v>
      </c>
      <c r="R1010" s="39">
        <v>91.892899999999997</v>
      </c>
      <c r="S1010" s="39">
        <v>42.860399999999998</v>
      </c>
      <c r="T1010" s="39">
        <v>30.165600000000001</v>
      </c>
      <c r="U1010" s="39">
        <v>20.0228</v>
      </c>
      <c r="V1010" s="39">
        <v>47.617899999999999</v>
      </c>
      <c r="W1010" s="39">
        <v>60.777799999999999</v>
      </c>
      <c r="X1010" s="39">
        <v>91.088899999999995</v>
      </c>
      <c r="Y1010" s="39">
        <v>34.589799999999997</v>
      </c>
      <c r="Z1010" s="39">
        <v>30.945</v>
      </c>
      <c r="AA1010" s="39">
        <v>41.806800000000003</v>
      </c>
      <c r="AB1010" s="39">
        <v>145.80840000000001</v>
      </c>
      <c r="AC1010" s="39">
        <v>68.224000000000004</v>
      </c>
      <c r="AD1010" s="39">
        <v>15.991099999999999</v>
      </c>
      <c r="AE1010" s="39">
        <v>48.065300000000001</v>
      </c>
      <c r="AF1010" s="39">
        <v>54.965000000000003</v>
      </c>
      <c r="AG1010" s="39">
        <v>21.481200000000001</v>
      </c>
      <c r="AH1010" s="39">
        <v>149.7234</v>
      </c>
      <c r="AI1010" s="39">
        <v>12.803599999999999</v>
      </c>
      <c r="AJ1010" s="39">
        <v>5.7164000000000001</v>
      </c>
      <c r="AK1010" s="39">
        <v>5.7308000000000003</v>
      </c>
      <c r="AL1010" s="39">
        <v>14.454599999999999</v>
      </c>
      <c r="AM1010" s="39">
        <v>312.4264</v>
      </c>
      <c r="AN1010" s="39">
        <v>670.80679999999995</v>
      </c>
      <c r="AO1010" s="39">
        <v>219.17570000000001</v>
      </c>
      <c r="AP1010" s="39">
        <v>121.107</v>
      </c>
      <c r="AQ1010" s="39">
        <v>247.22790000000001</v>
      </c>
      <c r="AR1010" s="39">
        <v>29.152000000000001</v>
      </c>
      <c r="AS1010" s="39">
        <v>77.110299999999995</v>
      </c>
      <c r="AT1010" s="39">
        <v>17.753399999999999</v>
      </c>
      <c r="AU1010" s="39">
        <v>59.2881</v>
      </c>
      <c r="AV1010" s="39">
        <v>55.626199999999997</v>
      </c>
      <c r="AW1010" s="39">
        <v>41.063899999999997</v>
      </c>
      <c r="AX1010" s="39">
        <v>9.4347999999999992</v>
      </c>
      <c r="AY1010" s="39">
        <v>60.344700000000003</v>
      </c>
    </row>
    <row r="1011" spans="1:51" x14ac:dyDescent="0.25">
      <c r="A1011" s="43">
        <v>43887</v>
      </c>
      <c r="B1011" s="39">
        <v>4468.6827999999996</v>
      </c>
      <c r="C1011" s="39">
        <v>40.896599999999999</v>
      </c>
      <c r="D1011" s="39">
        <v>34.3386</v>
      </c>
      <c r="E1011" s="39">
        <v>448.80500000000001</v>
      </c>
      <c r="F1011" s="39">
        <v>253.35290000000001</v>
      </c>
      <c r="G1011" s="39">
        <v>42.396000000000001</v>
      </c>
      <c r="H1011" s="39">
        <v>93.029499999999999</v>
      </c>
      <c r="I1011" s="39">
        <v>49.7288</v>
      </c>
      <c r="J1011" s="39">
        <v>63.204700000000003</v>
      </c>
      <c r="K1011" s="39">
        <v>26.760400000000001</v>
      </c>
      <c r="L1011" s="39">
        <v>718.33360000000005</v>
      </c>
      <c r="M1011" s="39">
        <v>24.855399999999999</v>
      </c>
      <c r="N1011" s="39">
        <v>46.452599999999997</v>
      </c>
      <c r="O1011" s="39">
        <v>95.607299999999995</v>
      </c>
      <c r="P1011" s="39">
        <v>36.29</v>
      </c>
      <c r="Q1011" s="39">
        <v>16.115600000000001</v>
      </c>
      <c r="R1011" s="39">
        <v>95.197699999999998</v>
      </c>
      <c r="S1011" s="39">
        <v>41.713200000000001</v>
      </c>
      <c r="T1011" s="39">
        <v>30.427</v>
      </c>
      <c r="U1011" s="39">
        <v>21.533899999999999</v>
      </c>
      <c r="V1011" s="39">
        <v>47.184199999999997</v>
      </c>
      <c r="W1011" s="39">
        <v>61.365699999999997</v>
      </c>
      <c r="X1011" s="39">
        <v>91.866799999999998</v>
      </c>
      <c r="Y1011" s="39">
        <v>34.666200000000003</v>
      </c>
      <c r="Z1011" s="39">
        <v>27.889600000000002</v>
      </c>
      <c r="AA1011" s="39">
        <v>41.604300000000002</v>
      </c>
      <c r="AB1011" s="39">
        <v>144.92580000000001</v>
      </c>
      <c r="AC1011" s="39">
        <v>66.851600000000005</v>
      </c>
      <c r="AD1011" s="39">
        <v>15.793200000000001</v>
      </c>
      <c r="AE1011" s="39">
        <v>46.552100000000003</v>
      </c>
      <c r="AF1011" s="39">
        <v>54.4529</v>
      </c>
      <c r="AG1011" s="39">
        <v>20.870999999999999</v>
      </c>
      <c r="AH1011" s="39">
        <v>150.4965</v>
      </c>
      <c r="AI1011" s="39">
        <v>13.023899999999999</v>
      </c>
      <c r="AJ1011" s="39">
        <v>5.7488000000000001</v>
      </c>
      <c r="AK1011" s="39">
        <v>5.7998000000000003</v>
      </c>
      <c r="AL1011" s="39">
        <v>14.5166</v>
      </c>
      <c r="AM1011" s="39">
        <v>327.37200000000001</v>
      </c>
      <c r="AN1011" s="39">
        <v>639.84640000000002</v>
      </c>
      <c r="AO1011" s="39">
        <v>217.60220000000001</v>
      </c>
      <c r="AP1011" s="39">
        <v>121.5651</v>
      </c>
      <c r="AQ1011" s="39">
        <v>246.8622</v>
      </c>
      <c r="AR1011" s="39">
        <v>29.470600000000001</v>
      </c>
      <c r="AS1011" s="39">
        <v>76.187899999999999</v>
      </c>
      <c r="AT1011" s="39">
        <v>18.159500000000001</v>
      </c>
      <c r="AU1011" s="39">
        <v>60.237400000000001</v>
      </c>
      <c r="AV1011" s="39">
        <v>54.977899999999998</v>
      </c>
      <c r="AW1011" s="39">
        <v>41.491599999999998</v>
      </c>
      <c r="AX1011" s="39">
        <v>9.4568999999999992</v>
      </c>
      <c r="AY1011" s="39">
        <v>61.760399999999997</v>
      </c>
    </row>
    <row r="1012" spans="1:51" x14ac:dyDescent="0.25">
      <c r="A1012" s="43">
        <v>43888</v>
      </c>
      <c r="B1012" s="39">
        <v>4403.3815999999997</v>
      </c>
      <c r="C1012" s="39">
        <v>40.6768</v>
      </c>
      <c r="D1012" s="39">
        <v>34.057099999999998</v>
      </c>
      <c r="E1012" s="39">
        <v>467.26850000000002</v>
      </c>
      <c r="F1012" s="39">
        <v>251.56620000000001</v>
      </c>
      <c r="G1012" s="39">
        <v>41.775799999999997</v>
      </c>
      <c r="H1012" s="39">
        <v>96.143299999999996</v>
      </c>
      <c r="I1012" s="39">
        <v>49.663499999999999</v>
      </c>
      <c r="J1012" s="39">
        <v>64.486599999999996</v>
      </c>
      <c r="K1012" s="39">
        <v>26.831199999999999</v>
      </c>
      <c r="L1012" s="39">
        <v>721.03880000000004</v>
      </c>
      <c r="M1012" s="39">
        <v>24.7803</v>
      </c>
      <c r="N1012" s="39">
        <v>46.6175</v>
      </c>
      <c r="O1012" s="39">
        <v>95.757400000000004</v>
      </c>
      <c r="P1012" s="39">
        <v>36.801600000000001</v>
      </c>
      <c r="Q1012" s="39">
        <v>15.918100000000001</v>
      </c>
      <c r="R1012" s="39">
        <v>93.065600000000003</v>
      </c>
      <c r="S1012" s="39">
        <v>41.609000000000002</v>
      </c>
      <c r="T1012" s="39">
        <v>30.9237</v>
      </c>
      <c r="U1012" s="39">
        <v>19.689399999999999</v>
      </c>
      <c r="V1012" s="39">
        <v>47.184199999999997</v>
      </c>
      <c r="W1012" s="39">
        <v>59.748899999999999</v>
      </c>
      <c r="X1012" s="39">
        <v>96.300600000000003</v>
      </c>
      <c r="Y1012" s="39">
        <v>34.284399999999998</v>
      </c>
      <c r="Z1012" s="39">
        <v>26.9495</v>
      </c>
      <c r="AA1012" s="39">
        <v>41.452500000000001</v>
      </c>
      <c r="AB1012" s="39">
        <v>143.86670000000001</v>
      </c>
      <c r="AC1012" s="39">
        <v>66.674499999999995</v>
      </c>
      <c r="AD1012" s="39">
        <v>15.714</v>
      </c>
      <c r="AE1012" s="39">
        <v>48.367899999999999</v>
      </c>
      <c r="AF1012" s="39">
        <v>54.8797</v>
      </c>
      <c r="AG1012" s="39">
        <v>21.115100000000002</v>
      </c>
      <c r="AH1012" s="39">
        <v>150.7542</v>
      </c>
      <c r="AI1012" s="39">
        <v>12.9505</v>
      </c>
      <c r="AJ1012" s="39">
        <v>5.7325999999999997</v>
      </c>
      <c r="AK1012" s="39">
        <v>5.8170999999999999</v>
      </c>
      <c r="AL1012" s="39">
        <v>14.454599999999999</v>
      </c>
      <c r="AM1012" s="39">
        <v>324.09629999999999</v>
      </c>
      <c r="AN1012" s="39">
        <v>647.68970000000002</v>
      </c>
      <c r="AO1012" s="39">
        <v>216.12129999999999</v>
      </c>
      <c r="AP1012" s="39">
        <v>120.4961</v>
      </c>
      <c r="AQ1012" s="39">
        <v>247.22790000000001</v>
      </c>
      <c r="AR1012" s="39">
        <v>29.4069</v>
      </c>
      <c r="AS1012" s="39">
        <v>78.401600000000002</v>
      </c>
      <c r="AT1012" s="39">
        <v>18.275500000000001</v>
      </c>
      <c r="AU1012" s="39">
        <v>59.892200000000003</v>
      </c>
      <c r="AV1012" s="39">
        <v>54.329599999999999</v>
      </c>
      <c r="AW1012" s="39">
        <v>41.406100000000002</v>
      </c>
      <c r="AX1012" s="39">
        <v>9.4789999999999992</v>
      </c>
      <c r="AY1012" s="39">
        <v>61.052599999999998</v>
      </c>
    </row>
    <row r="1013" spans="1:51" x14ac:dyDescent="0.25">
      <c r="A1013" s="43">
        <v>43889</v>
      </c>
      <c r="B1013" s="39">
        <v>4391.5086000000001</v>
      </c>
      <c r="C1013" s="39">
        <v>38.8078</v>
      </c>
      <c r="D1013" s="39">
        <v>33.283099999999997</v>
      </c>
      <c r="E1013" s="39">
        <v>445.96449999999999</v>
      </c>
      <c r="F1013" s="39">
        <v>247.99289999999999</v>
      </c>
      <c r="G1013" s="39">
        <v>38.922499999999999</v>
      </c>
      <c r="H1013" s="39">
        <v>93.9876</v>
      </c>
      <c r="I1013" s="39">
        <v>49.206099999999999</v>
      </c>
      <c r="J1013" s="39">
        <v>62.2014</v>
      </c>
      <c r="K1013" s="39">
        <v>25.910799999999998</v>
      </c>
      <c r="L1013" s="39">
        <v>707.51279999999997</v>
      </c>
      <c r="M1013" s="39">
        <v>24.104500000000002</v>
      </c>
      <c r="N1013" s="39">
        <v>45.628</v>
      </c>
      <c r="O1013" s="39">
        <v>91.704999999999998</v>
      </c>
      <c r="P1013" s="39">
        <v>37.094000000000001</v>
      </c>
      <c r="Q1013" s="39">
        <v>15.463900000000001</v>
      </c>
      <c r="R1013" s="39">
        <v>91.253299999999996</v>
      </c>
      <c r="S1013" s="39">
        <v>39.523299999999999</v>
      </c>
      <c r="T1013" s="39">
        <v>31.420300000000001</v>
      </c>
      <c r="U1013" s="39">
        <v>18.2227</v>
      </c>
      <c r="V1013" s="39">
        <v>44.322000000000003</v>
      </c>
      <c r="W1013" s="39">
        <v>56.735700000000001</v>
      </c>
      <c r="X1013" s="39">
        <v>92.255700000000004</v>
      </c>
      <c r="Y1013" s="39">
        <v>33.597200000000001</v>
      </c>
      <c r="Z1013" s="39">
        <v>26.087800000000001</v>
      </c>
      <c r="AA1013" s="39">
        <v>39.326700000000002</v>
      </c>
      <c r="AB1013" s="39">
        <v>137.86490000000001</v>
      </c>
      <c r="AC1013" s="39">
        <v>63.1327</v>
      </c>
      <c r="AD1013" s="39">
        <v>16.565000000000001</v>
      </c>
      <c r="AE1013" s="39">
        <v>46.937199999999997</v>
      </c>
      <c r="AF1013" s="39">
        <v>51.038899999999998</v>
      </c>
      <c r="AG1013" s="39">
        <v>20.2607</v>
      </c>
      <c r="AH1013" s="39">
        <v>147.4041</v>
      </c>
      <c r="AI1013" s="39">
        <v>12.7301</v>
      </c>
      <c r="AJ1013" s="39">
        <v>5.5869</v>
      </c>
      <c r="AK1013" s="39">
        <v>5.6962000000000002</v>
      </c>
      <c r="AL1013" s="39">
        <v>14.2685</v>
      </c>
      <c r="AM1013" s="39">
        <v>331.46679999999998</v>
      </c>
      <c r="AN1013" s="39">
        <v>622.50869999999998</v>
      </c>
      <c r="AO1013" s="39">
        <v>205.56979999999999</v>
      </c>
      <c r="AP1013" s="39">
        <v>117.13630000000001</v>
      </c>
      <c r="AQ1013" s="39">
        <v>239.5478</v>
      </c>
      <c r="AR1013" s="39">
        <v>28.259899999999998</v>
      </c>
      <c r="AS1013" s="39">
        <v>74.527600000000007</v>
      </c>
      <c r="AT1013" s="39">
        <v>17.869399999999999</v>
      </c>
      <c r="AU1013" s="39">
        <v>57.993600000000001</v>
      </c>
      <c r="AV1013" s="39">
        <v>50.569299999999998</v>
      </c>
      <c r="AW1013" s="39">
        <v>39.7806</v>
      </c>
      <c r="AX1013" s="39">
        <v>9.1917000000000009</v>
      </c>
      <c r="AY1013" s="39">
        <v>59.371400000000001</v>
      </c>
    </row>
    <row r="1014" spans="1:51" x14ac:dyDescent="0.25">
      <c r="A1014" s="43">
        <v>43892</v>
      </c>
      <c r="B1014" s="39">
        <v>4620.0630000000001</v>
      </c>
      <c r="C1014" s="39">
        <v>40.127099999999999</v>
      </c>
      <c r="D1014" s="39">
        <v>34.901499999999999</v>
      </c>
      <c r="E1014" s="39">
        <v>479.3408</v>
      </c>
      <c r="F1014" s="39">
        <v>255.49700000000001</v>
      </c>
      <c r="G1014" s="39">
        <v>40.690300000000001</v>
      </c>
      <c r="H1014" s="39">
        <v>99.017499999999998</v>
      </c>
      <c r="I1014" s="39">
        <v>51.166499999999999</v>
      </c>
      <c r="J1014" s="39">
        <v>67.719300000000004</v>
      </c>
      <c r="K1014" s="39">
        <v>26.6188</v>
      </c>
      <c r="L1014" s="39">
        <v>708.13710000000003</v>
      </c>
      <c r="M1014" s="39">
        <v>24.855399999999999</v>
      </c>
      <c r="N1014" s="39">
        <v>49.421199999999999</v>
      </c>
      <c r="O1014" s="39">
        <v>94.106399999999994</v>
      </c>
      <c r="P1014" s="39">
        <v>38.994399999999999</v>
      </c>
      <c r="Q1014" s="39">
        <v>16.806899999999999</v>
      </c>
      <c r="R1014" s="39">
        <v>94.984499999999997</v>
      </c>
      <c r="S1014" s="39">
        <v>41.087499999999999</v>
      </c>
      <c r="T1014" s="39">
        <v>34.530999999999999</v>
      </c>
      <c r="U1014" s="39">
        <v>19.111699999999999</v>
      </c>
      <c r="V1014" s="39">
        <v>46.1434</v>
      </c>
      <c r="W1014" s="39">
        <v>62.394599999999997</v>
      </c>
      <c r="X1014" s="39">
        <v>98.5565</v>
      </c>
      <c r="Y1014" s="39">
        <v>34.131700000000002</v>
      </c>
      <c r="Z1014" s="39">
        <v>26.871200000000002</v>
      </c>
      <c r="AA1014" s="39">
        <v>40.693300000000001</v>
      </c>
      <c r="AB1014" s="39">
        <v>151.6337</v>
      </c>
      <c r="AC1014" s="39">
        <v>64.239500000000007</v>
      </c>
      <c r="AD1014" s="39">
        <v>17.574400000000001</v>
      </c>
      <c r="AE1014" s="39">
        <v>49.110799999999998</v>
      </c>
      <c r="AF1014" s="39">
        <v>53.514099999999999</v>
      </c>
      <c r="AG1014" s="39">
        <v>20.944199999999999</v>
      </c>
      <c r="AH1014" s="39">
        <v>149.7234</v>
      </c>
      <c r="AI1014" s="39">
        <v>13.268700000000001</v>
      </c>
      <c r="AJ1014" s="39">
        <v>5.7003000000000004</v>
      </c>
      <c r="AK1014" s="39">
        <v>5.8342999999999998</v>
      </c>
      <c r="AL1014" s="39">
        <v>14.5787</v>
      </c>
      <c r="AM1014" s="39">
        <v>341.70350000000002</v>
      </c>
      <c r="AN1014" s="39">
        <v>638.1952</v>
      </c>
      <c r="AO1014" s="39">
        <v>214.7329</v>
      </c>
      <c r="AP1014" s="39">
        <v>120.9543</v>
      </c>
      <c r="AQ1014" s="39">
        <v>245.76509999999999</v>
      </c>
      <c r="AR1014" s="39">
        <v>29.852900000000002</v>
      </c>
      <c r="AS1014" s="39">
        <v>76.372399999999999</v>
      </c>
      <c r="AT1014" s="39">
        <v>18.739699999999999</v>
      </c>
      <c r="AU1014" s="39">
        <v>60.582599999999999</v>
      </c>
      <c r="AV1014" s="39">
        <v>52.643900000000002</v>
      </c>
      <c r="AW1014" s="39">
        <v>41.406100000000002</v>
      </c>
      <c r="AX1014" s="39">
        <v>9.3905999999999992</v>
      </c>
      <c r="AY1014" s="39">
        <v>61.760399999999997</v>
      </c>
    </row>
    <row r="1015" spans="1:51" x14ac:dyDescent="0.25">
      <c r="A1015" s="43">
        <v>43893</v>
      </c>
      <c r="B1015" s="39">
        <v>4615.6106</v>
      </c>
      <c r="C1015" s="39">
        <v>41.116500000000002</v>
      </c>
      <c r="D1015" s="39">
        <v>35.464500000000001</v>
      </c>
      <c r="E1015" s="39">
        <v>472.23950000000002</v>
      </c>
      <c r="F1015" s="39">
        <v>254.78229999999999</v>
      </c>
      <c r="G1015" s="39">
        <v>41.062399999999997</v>
      </c>
      <c r="H1015" s="39">
        <v>99.257000000000005</v>
      </c>
      <c r="I1015" s="39">
        <v>49.01</v>
      </c>
      <c r="J1015" s="39">
        <v>68.2209</v>
      </c>
      <c r="K1015" s="39">
        <v>26.725000000000001</v>
      </c>
      <c r="L1015" s="39">
        <v>709.80179999999996</v>
      </c>
      <c r="M1015" s="39">
        <v>24.7803</v>
      </c>
      <c r="N1015" s="39">
        <v>49.146299999999997</v>
      </c>
      <c r="O1015" s="39">
        <v>95.4572</v>
      </c>
      <c r="P1015" s="39">
        <v>38.775100000000002</v>
      </c>
      <c r="Q1015" s="39">
        <v>16.806899999999999</v>
      </c>
      <c r="R1015" s="39">
        <v>94.451499999999996</v>
      </c>
      <c r="S1015" s="39">
        <v>41.921799999999998</v>
      </c>
      <c r="T1015" s="39">
        <v>34.034300000000002</v>
      </c>
      <c r="U1015" s="39">
        <v>20.045000000000002</v>
      </c>
      <c r="V1015" s="39">
        <v>46.2301</v>
      </c>
      <c r="W1015" s="39">
        <v>63.8645</v>
      </c>
      <c r="X1015" s="39">
        <v>97.700800000000001</v>
      </c>
      <c r="Y1015" s="39">
        <v>33.978999999999999</v>
      </c>
      <c r="Z1015" s="39">
        <v>27.1846</v>
      </c>
      <c r="AA1015" s="39">
        <v>40.693300000000001</v>
      </c>
      <c r="AB1015" s="39">
        <v>151.10419999999999</v>
      </c>
      <c r="AC1015" s="39">
        <v>64.549400000000006</v>
      </c>
      <c r="AD1015" s="39">
        <v>17.178599999999999</v>
      </c>
      <c r="AE1015" s="39">
        <v>50.046199999999999</v>
      </c>
      <c r="AF1015" s="39">
        <v>53.855499999999999</v>
      </c>
      <c r="AG1015" s="39">
        <v>20.870999999999999</v>
      </c>
      <c r="AH1015" s="39">
        <v>150.4965</v>
      </c>
      <c r="AI1015" s="39">
        <v>13.219799999999999</v>
      </c>
      <c r="AJ1015" s="39">
        <v>5.7164000000000001</v>
      </c>
      <c r="AK1015" s="39">
        <v>5.8516000000000004</v>
      </c>
      <c r="AL1015" s="39">
        <v>14.6097</v>
      </c>
      <c r="AM1015" s="39">
        <v>340.06560000000002</v>
      </c>
      <c r="AN1015" s="39">
        <v>640.25930000000005</v>
      </c>
      <c r="AO1015" s="39">
        <v>217.50970000000001</v>
      </c>
      <c r="AP1015" s="39">
        <v>121.41240000000001</v>
      </c>
      <c r="AQ1015" s="39">
        <v>247.95939999999999</v>
      </c>
      <c r="AR1015" s="39">
        <v>29.789200000000001</v>
      </c>
      <c r="AS1015" s="39">
        <v>76.925799999999995</v>
      </c>
      <c r="AT1015" s="39">
        <v>18.6236</v>
      </c>
      <c r="AU1015" s="39">
        <v>60.841500000000003</v>
      </c>
      <c r="AV1015" s="39">
        <v>52.903300000000002</v>
      </c>
      <c r="AW1015" s="39">
        <v>41.7483</v>
      </c>
      <c r="AX1015" s="39">
        <v>9.4126999999999992</v>
      </c>
      <c r="AY1015" s="39">
        <v>61.671900000000001</v>
      </c>
    </row>
    <row r="1016" spans="1:51" x14ac:dyDescent="0.25">
      <c r="A1016" s="43">
        <v>43894</v>
      </c>
      <c r="B1016" s="39">
        <v>4787.7683999999999</v>
      </c>
      <c r="C1016" s="39">
        <v>42.6556</v>
      </c>
      <c r="D1016" s="39">
        <v>36.5199</v>
      </c>
      <c r="E1016" s="39">
        <v>474.36989999999997</v>
      </c>
      <c r="F1016" s="39">
        <v>261.92910000000001</v>
      </c>
      <c r="G1016" s="39">
        <v>40.752299999999998</v>
      </c>
      <c r="H1016" s="39">
        <v>100.26300000000001</v>
      </c>
      <c r="I1016" s="39">
        <v>52.408099999999997</v>
      </c>
      <c r="J1016" s="39">
        <v>69.224100000000007</v>
      </c>
      <c r="K1016" s="39">
        <v>27.2913</v>
      </c>
      <c r="L1016" s="39">
        <v>751.21220000000005</v>
      </c>
      <c r="M1016" s="39">
        <v>25.0807</v>
      </c>
      <c r="N1016" s="39">
        <v>51.95</v>
      </c>
      <c r="O1016" s="39">
        <v>94.706800000000001</v>
      </c>
      <c r="P1016" s="39">
        <v>40.565800000000003</v>
      </c>
      <c r="Q1016" s="39">
        <v>17.8339</v>
      </c>
      <c r="R1016" s="39">
        <v>98.182599999999994</v>
      </c>
      <c r="S1016" s="39">
        <v>42.651800000000001</v>
      </c>
      <c r="T1016" s="39">
        <v>34.034300000000002</v>
      </c>
      <c r="U1016" s="39">
        <v>19.733899999999998</v>
      </c>
      <c r="V1016" s="39">
        <v>47.097499999999997</v>
      </c>
      <c r="W1016" s="39">
        <v>65.922200000000004</v>
      </c>
      <c r="X1016" s="39">
        <v>99.567700000000002</v>
      </c>
      <c r="Y1016" s="39">
        <v>34.398899999999998</v>
      </c>
      <c r="Z1016" s="39">
        <v>26.792899999999999</v>
      </c>
      <c r="AA1016" s="39">
        <v>40.592100000000002</v>
      </c>
      <c r="AB1016" s="39">
        <v>155.5172</v>
      </c>
      <c r="AC1016" s="39">
        <v>64.638000000000005</v>
      </c>
      <c r="AD1016" s="39">
        <v>17.119199999999999</v>
      </c>
      <c r="AE1016" s="39">
        <v>52.549900000000001</v>
      </c>
      <c r="AF1016" s="39">
        <v>59.232500000000002</v>
      </c>
      <c r="AG1016" s="39">
        <v>20.822099999999999</v>
      </c>
      <c r="AH1016" s="39">
        <v>151.0119</v>
      </c>
      <c r="AI1016" s="39">
        <v>13.268700000000001</v>
      </c>
      <c r="AJ1016" s="39">
        <v>5.7325999999999997</v>
      </c>
      <c r="AK1016" s="39">
        <v>5.8860999999999999</v>
      </c>
      <c r="AL1016" s="39">
        <v>14.6097</v>
      </c>
      <c r="AM1016" s="39">
        <v>344.16039999999998</v>
      </c>
      <c r="AN1016" s="39">
        <v>635.71839999999997</v>
      </c>
      <c r="AO1016" s="39">
        <v>219.17570000000001</v>
      </c>
      <c r="AP1016" s="39">
        <v>124.7723</v>
      </c>
      <c r="AQ1016" s="39">
        <v>246.13079999999999</v>
      </c>
      <c r="AR1016" s="39">
        <v>30.235299999999999</v>
      </c>
      <c r="AS1016" s="39">
        <v>77.294700000000006</v>
      </c>
      <c r="AT1016" s="39">
        <v>18.971699999999998</v>
      </c>
      <c r="AU1016" s="39">
        <v>63.257899999999999</v>
      </c>
      <c r="AV1016" s="39">
        <v>55.885599999999997</v>
      </c>
      <c r="AW1016" s="39">
        <v>42.5182</v>
      </c>
      <c r="AX1016" s="39">
        <v>9.5010999999999992</v>
      </c>
      <c r="AY1016" s="39">
        <v>65.476699999999994</v>
      </c>
    </row>
    <row r="1017" spans="1:51" x14ac:dyDescent="0.25">
      <c r="A1017" s="43">
        <v>43895</v>
      </c>
      <c r="B1017" s="39">
        <v>4793.7048999999997</v>
      </c>
      <c r="C1017" s="39">
        <v>43.095399999999998</v>
      </c>
      <c r="D1017" s="39">
        <v>37.082900000000002</v>
      </c>
      <c r="E1017" s="39">
        <v>475.08</v>
      </c>
      <c r="F1017" s="39">
        <v>263.00110000000001</v>
      </c>
      <c r="G1017" s="39">
        <v>41.496600000000001</v>
      </c>
      <c r="H1017" s="39">
        <v>100.4067</v>
      </c>
      <c r="I1017" s="39">
        <v>53.388300000000001</v>
      </c>
      <c r="J1017" s="39">
        <v>68.834000000000003</v>
      </c>
      <c r="K1017" s="39">
        <v>27.716100000000001</v>
      </c>
      <c r="L1017" s="39">
        <v>780.13689999999997</v>
      </c>
      <c r="M1017" s="39">
        <v>25.3811</v>
      </c>
      <c r="N1017" s="39">
        <v>50.9604</v>
      </c>
      <c r="O1017" s="39">
        <v>96.808000000000007</v>
      </c>
      <c r="P1017" s="39">
        <v>40.602400000000003</v>
      </c>
      <c r="Q1017" s="39">
        <v>17.8339</v>
      </c>
      <c r="R1017" s="39">
        <v>99.141999999999996</v>
      </c>
      <c r="S1017" s="39">
        <v>42.651800000000001</v>
      </c>
      <c r="T1017" s="39">
        <v>33.616100000000003</v>
      </c>
      <c r="U1017" s="39">
        <v>19.733899999999998</v>
      </c>
      <c r="V1017" s="39">
        <v>49.005699999999997</v>
      </c>
      <c r="W1017" s="39">
        <v>65.775300000000001</v>
      </c>
      <c r="X1017" s="39">
        <v>104.7017</v>
      </c>
      <c r="Y1017" s="39">
        <v>35.4298</v>
      </c>
      <c r="Z1017" s="39">
        <v>28.046299999999999</v>
      </c>
      <c r="AA1017" s="39">
        <v>41.7562</v>
      </c>
      <c r="AB1017" s="39">
        <v>160.63640000000001</v>
      </c>
      <c r="AC1017" s="39">
        <v>65.611999999999995</v>
      </c>
      <c r="AD1017" s="39">
        <v>17.3567</v>
      </c>
      <c r="AE1017" s="39">
        <v>51.972099999999998</v>
      </c>
      <c r="AF1017" s="39">
        <v>65.121600000000001</v>
      </c>
      <c r="AG1017" s="39">
        <v>21.261500000000002</v>
      </c>
      <c r="AH1017" s="39">
        <v>153.3312</v>
      </c>
      <c r="AI1017" s="39">
        <v>13.464600000000001</v>
      </c>
      <c r="AJ1017" s="39">
        <v>5.8297999999999996</v>
      </c>
      <c r="AK1017" s="39">
        <v>5.9897</v>
      </c>
      <c r="AL1017" s="39">
        <v>14.857799999999999</v>
      </c>
      <c r="AM1017" s="39">
        <v>348.86930000000001</v>
      </c>
      <c r="AN1017" s="39">
        <v>639.84640000000002</v>
      </c>
      <c r="AO1017" s="39">
        <v>218.52780000000001</v>
      </c>
      <c r="AP1017" s="39">
        <v>125.07769999999999</v>
      </c>
      <c r="AQ1017" s="39">
        <v>248.32509999999999</v>
      </c>
      <c r="AR1017" s="39">
        <v>30.9999</v>
      </c>
      <c r="AS1017" s="39">
        <v>79.692899999999995</v>
      </c>
      <c r="AT1017" s="39">
        <v>19.145800000000001</v>
      </c>
      <c r="AU1017" s="39">
        <v>63.344200000000001</v>
      </c>
      <c r="AV1017" s="39">
        <v>55.885599999999997</v>
      </c>
      <c r="AW1017" s="39">
        <v>43.288200000000003</v>
      </c>
      <c r="AX1017" s="39">
        <v>9.6335999999999995</v>
      </c>
      <c r="AY1017" s="39">
        <v>65.742099999999994</v>
      </c>
    </row>
    <row r="1018" spans="1:51" x14ac:dyDescent="0.25">
      <c r="A1018" s="43">
        <v>43896</v>
      </c>
      <c r="B1018" s="39">
        <v>4620.0630000000001</v>
      </c>
      <c r="C1018" s="39">
        <v>42.105899999999998</v>
      </c>
      <c r="D1018" s="39">
        <v>36.238500000000002</v>
      </c>
      <c r="E1018" s="39">
        <v>463.71780000000001</v>
      </c>
      <c r="F1018" s="39">
        <v>258.35570000000001</v>
      </c>
      <c r="G1018" s="39">
        <v>41.3416</v>
      </c>
      <c r="H1018" s="39">
        <v>98.394800000000004</v>
      </c>
      <c r="I1018" s="39">
        <v>52.473399999999998</v>
      </c>
      <c r="J1018" s="39">
        <v>66.604600000000005</v>
      </c>
      <c r="K1018" s="39">
        <v>27.7515</v>
      </c>
      <c r="L1018" s="39">
        <v>771.60519999999997</v>
      </c>
      <c r="M1018" s="39">
        <v>25.0807</v>
      </c>
      <c r="N1018" s="39">
        <v>49.256300000000003</v>
      </c>
      <c r="O1018" s="39">
        <v>97.558499999999995</v>
      </c>
      <c r="P1018" s="39">
        <v>39.5426</v>
      </c>
      <c r="Q1018" s="39">
        <v>17.3401</v>
      </c>
      <c r="R1018" s="39">
        <v>95.517499999999998</v>
      </c>
      <c r="S1018" s="39">
        <v>43.694600000000001</v>
      </c>
      <c r="T1018" s="39">
        <v>32.439799999999998</v>
      </c>
      <c r="U1018" s="39">
        <v>19.3339</v>
      </c>
      <c r="V1018" s="39">
        <v>49.265900000000002</v>
      </c>
      <c r="W1018" s="39">
        <v>64.819900000000004</v>
      </c>
      <c r="X1018" s="39">
        <v>101.5124</v>
      </c>
      <c r="Y1018" s="39">
        <v>35.697000000000003</v>
      </c>
      <c r="Z1018" s="39">
        <v>27.419599999999999</v>
      </c>
      <c r="AA1018" s="39">
        <v>42.110500000000002</v>
      </c>
      <c r="AB1018" s="39">
        <v>158.69470000000001</v>
      </c>
      <c r="AC1018" s="39">
        <v>65.921899999999994</v>
      </c>
      <c r="AD1018" s="39">
        <v>17.871200000000002</v>
      </c>
      <c r="AE1018" s="39">
        <v>51.724499999999999</v>
      </c>
      <c r="AF1018" s="39">
        <v>61.878300000000003</v>
      </c>
      <c r="AG1018" s="39">
        <v>21.627700000000001</v>
      </c>
      <c r="AH1018" s="39">
        <v>152.0427</v>
      </c>
      <c r="AI1018" s="39">
        <v>13.1953</v>
      </c>
      <c r="AJ1018" s="39">
        <v>5.7812000000000001</v>
      </c>
      <c r="AK1018" s="39">
        <v>5.9724000000000004</v>
      </c>
      <c r="AL1018" s="39">
        <v>14.857799999999999</v>
      </c>
      <c r="AM1018" s="39">
        <v>337.60879999999997</v>
      </c>
      <c r="AN1018" s="39">
        <v>630.35199999999998</v>
      </c>
      <c r="AO1018" s="39">
        <v>212.1413</v>
      </c>
      <c r="AP1018" s="39">
        <v>123.7032</v>
      </c>
      <c r="AQ1018" s="39">
        <v>246.13079999999999</v>
      </c>
      <c r="AR1018" s="39">
        <v>30.139700000000001</v>
      </c>
      <c r="AS1018" s="39">
        <v>78.401600000000002</v>
      </c>
      <c r="AT1018" s="39">
        <v>18.971699999999998</v>
      </c>
      <c r="AU1018" s="39">
        <v>61.359299999999998</v>
      </c>
      <c r="AV1018" s="39">
        <v>55.107599999999998</v>
      </c>
      <c r="AW1018" s="39">
        <v>42.774900000000002</v>
      </c>
      <c r="AX1018" s="39">
        <v>9.5010999999999992</v>
      </c>
      <c r="AY1018" s="39">
        <v>63.795499999999997</v>
      </c>
    </row>
    <row r="1019" spans="1:51" x14ac:dyDescent="0.25">
      <c r="A1019" s="43">
        <v>43899</v>
      </c>
      <c r="B1019" s="39">
        <v>4533.9840999999997</v>
      </c>
      <c r="C1019" s="39">
        <v>40.566800000000001</v>
      </c>
      <c r="D1019" s="39">
        <v>34.971899999999998</v>
      </c>
      <c r="E1019" s="39">
        <v>438.86309999999997</v>
      </c>
      <c r="F1019" s="39">
        <v>252.9956</v>
      </c>
      <c r="G1019" s="39">
        <v>39.790900000000001</v>
      </c>
      <c r="H1019" s="39">
        <v>95.233099999999993</v>
      </c>
      <c r="I1019" s="39">
        <v>51.166499999999999</v>
      </c>
      <c r="J1019" s="39">
        <v>63.762</v>
      </c>
      <c r="K1019" s="39">
        <v>27.185099999999998</v>
      </c>
      <c r="L1019" s="39">
        <v>755.16589999999997</v>
      </c>
      <c r="M1019" s="39">
        <v>24.2547</v>
      </c>
      <c r="N1019" s="39">
        <v>46.672499999999999</v>
      </c>
      <c r="O1019" s="39">
        <v>98.308899999999994</v>
      </c>
      <c r="P1019" s="39">
        <v>38.007599999999996</v>
      </c>
      <c r="Q1019" s="39">
        <v>16.5106</v>
      </c>
      <c r="R1019" s="39">
        <v>91.146699999999996</v>
      </c>
      <c r="S1019" s="39">
        <v>42.547499999999999</v>
      </c>
      <c r="T1019" s="39">
        <v>31.420300000000001</v>
      </c>
      <c r="U1019" s="39">
        <v>18.400500000000001</v>
      </c>
      <c r="V1019" s="39">
        <v>47.271000000000001</v>
      </c>
      <c r="W1019" s="39">
        <v>63.717500000000001</v>
      </c>
      <c r="X1019" s="39">
        <v>97.234099999999998</v>
      </c>
      <c r="Y1019" s="39">
        <v>34.818899999999999</v>
      </c>
      <c r="Z1019" s="39">
        <v>25.539400000000001</v>
      </c>
      <c r="AA1019" s="39">
        <v>40.4908</v>
      </c>
      <c r="AB1019" s="39">
        <v>147.83850000000001</v>
      </c>
      <c r="AC1019" s="39">
        <v>64.992099999999994</v>
      </c>
      <c r="AD1019" s="39">
        <v>17.574400000000001</v>
      </c>
      <c r="AE1019" s="39">
        <v>50.651499999999999</v>
      </c>
      <c r="AF1019" s="39">
        <v>61.878300000000003</v>
      </c>
      <c r="AG1019" s="39">
        <v>21.7986</v>
      </c>
      <c r="AH1019" s="39">
        <v>149.208</v>
      </c>
      <c r="AI1019" s="39">
        <v>12.926</v>
      </c>
      <c r="AJ1019" s="39">
        <v>5.6516999999999999</v>
      </c>
      <c r="AK1019" s="39">
        <v>5.7824999999999998</v>
      </c>
      <c r="AL1019" s="39">
        <v>15.2301</v>
      </c>
      <c r="AM1019" s="39">
        <v>331.0573</v>
      </c>
      <c r="AN1019" s="39">
        <v>607.64769999999999</v>
      </c>
      <c r="AO1019" s="39">
        <v>206.0325</v>
      </c>
      <c r="AP1019" s="39">
        <v>120.4961</v>
      </c>
      <c r="AQ1019" s="39">
        <v>240.64500000000001</v>
      </c>
      <c r="AR1019" s="39">
        <v>29.0564</v>
      </c>
      <c r="AS1019" s="39">
        <v>75.081100000000006</v>
      </c>
      <c r="AT1019" s="39">
        <v>18.333500000000001</v>
      </c>
      <c r="AU1019" s="39">
        <v>59.029200000000003</v>
      </c>
      <c r="AV1019" s="39">
        <v>52.514299999999999</v>
      </c>
      <c r="AW1019" s="39">
        <v>41.234999999999999</v>
      </c>
      <c r="AX1019" s="39">
        <v>9.5452999999999992</v>
      </c>
      <c r="AY1019" s="39">
        <v>62.468299999999999</v>
      </c>
    </row>
    <row r="1020" spans="1:51" x14ac:dyDescent="0.25">
      <c r="A1020" s="43">
        <v>43900</v>
      </c>
      <c r="B1020" s="39">
        <v>4571.0870000000004</v>
      </c>
      <c r="C1020" s="39">
        <v>40.786700000000003</v>
      </c>
      <c r="D1020" s="39">
        <v>35.394100000000002</v>
      </c>
      <c r="E1020" s="39">
        <v>443.12389999999999</v>
      </c>
      <c r="F1020" s="39">
        <v>257.28370000000001</v>
      </c>
      <c r="G1020" s="39">
        <v>40.318100000000001</v>
      </c>
      <c r="H1020" s="39">
        <v>96.813900000000004</v>
      </c>
      <c r="I1020" s="39">
        <v>52.342700000000001</v>
      </c>
      <c r="J1020" s="39">
        <v>66.493099999999998</v>
      </c>
      <c r="K1020" s="39">
        <v>27.503699999999998</v>
      </c>
      <c r="L1020" s="39">
        <v>767.65139999999997</v>
      </c>
      <c r="M1020" s="39">
        <v>24.404900000000001</v>
      </c>
      <c r="N1020" s="39">
        <v>47.552100000000003</v>
      </c>
      <c r="O1020" s="39">
        <v>98.308899999999994</v>
      </c>
      <c r="P1020" s="39">
        <v>38.153799999999997</v>
      </c>
      <c r="Q1020" s="39">
        <v>16.885899999999999</v>
      </c>
      <c r="R1020" s="39">
        <v>92.319400000000002</v>
      </c>
      <c r="S1020" s="39">
        <v>42.964599999999997</v>
      </c>
      <c r="T1020" s="39">
        <v>32.361400000000003</v>
      </c>
      <c r="U1020" s="39">
        <v>18.978300000000001</v>
      </c>
      <c r="V1020" s="39">
        <v>47.878100000000003</v>
      </c>
      <c r="W1020" s="39">
        <v>68.861900000000006</v>
      </c>
      <c r="X1020" s="39">
        <v>98.478700000000003</v>
      </c>
      <c r="Y1020" s="39">
        <v>35.658799999999999</v>
      </c>
      <c r="Z1020" s="39">
        <v>26.244499999999999</v>
      </c>
      <c r="AA1020" s="39">
        <v>40.946399999999997</v>
      </c>
      <c r="AB1020" s="39">
        <v>149.3389</v>
      </c>
      <c r="AC1020" s="39">
        <v>65.213499999999996</v>
      </c>
      <c r="AD1020" s="39">
        <v>17.000399999999999</v>
      </c>
      <c r="AE1020" s="39">
        <v>51.889600000000002</v>
      </c>
      <c r="AF1020" s="39">
        <v>61.366199999999999</v>
      </c>
      <c r="AG1020" s="39">
        <v>22.1159</v>
      </c>
      <c r="AH1020" s="39">
        <v>150.4965</v>
      </c>
      <c r="AI1020" s="39">
        <v>12.975</v>
      </c>
      <c r="AJ1020" s="39">
        <v>5.7003000000000004</v>
      </c>
      <c r="AK1020" s="39">
        <v>5.8860999999999999</v>
      </c>
      <c r="AL1020" s="39">
        <v>14.950900000000001</v>
      </c>
      <c r="AM1020" s="39">
        <v>335.56150000000002</v>
      </c>
      <c r="AN1020" s="39">
        <v>608.88610000000006</v>
      </c>
      <c r="AO1020" s="39">
        <v>215.6585</v>
      </c>
      <c r="AP1020" s="39">
        <v>122.63420000000001</v>
      </c>
      <c r="AQ1020" s="39">
        <v>244.6679</v>
      </c>
      <c r="AR1020" s="39">
        <v>29.789200000000001</v>
      </c>
      <c r="AS1020" s="39">
        <v>76.556899999999999</v>
      </c>
      <c r="AT1020" s="39">
        <v>18.5076</v>
      </c>
      <c r="AU1020" s="39">
        <v>59.892200000000003</v>
      </c>
      <c r="AV1020" s="39">
        <v>54.0702</v>
      </c>
      <c r="AW1020" s="39">
        <v>41.833799999999997</v>
      </c>
      <c r="AX1020" s="39">
        <v>9.8545999999999996</v>
      </c>
      <c r="AY1020" s="39">
        <v>63.176099999999998</v>
      </c>
    </row>
    <row r="1021" spans="1:51" x14ac:dyDescent="0.25">
      <c r="A1021" s="43">
        <v>43901</v>
      </c>
      <c r="B1021" s="39">
        <v>4508.7539999999999</v>
      </c>
      <c r="C1021" s="39">
        <v>40.346899999999998</v>
      </c>
      <c r="D1021" s="39">
        <v>35.1126</v>
      </c>
      <c r="E1021" s="39">
        <v>435.3125</v>
      </c>
      <c r="F1021" s="39">
        <v>255.1396</v>
      </c>
      <c r="G1021" s="39">
        <v>40.318100000000001</v>
      </c>
      <c r="H1021" s="39">
        <v>96.909800000000004</v>
      </c>
      <c r="I1021" s="39">
        <v>51.623899999999999</v>
      </c>
      <c r="J1021" s="39">
        <v>65.1554</v>
      </c>
      <c r="K1021" s="39">
        <v>27.539100000000001</v>
      </c>
      <c r="L1021" s="39">
        <v>762.65719999999999</v>
      </c>
      <c r="M1021" s="39">
        <v>24.179600000000001</v>
      </c>
      <c r="N1021" s="39">
        <v>46.782400000000003</v>
      </c>
      <c r="O1021" s="39">
        <v>97.4084</v>
      </c>
      <c r="P1021" s="39">
        <v>37.605600000000003</v>
      </c>
      <c r="Q1021" s="39">
        <v>16.727900000000002</v>
      </c>
      <c r="R1021" s="39">
        <v>93.278800000000004</v>
      </c>
      <c r="S1021" s="39">
        <v>42.338900000000002</v>
      </c>
      <c r="T1021" s="39">
        <v>31.550999999999998</v>
      </c>
      <c r="U1021" s="39">
        <v>18.622699999999998</v>
      </c>
      <c r="V1021" s="39">
        <v>46.490299999999998</v>
      </c>
      <c r="W1021" s="39">
        <v>68.0535</v>
      </c>
      <c r="X1021" s="39">
        <v>97.700800000000001</v>
      </c>
      <c r="Y1021" s="39">
        <v>35.162500000000001</v>
      </c>
      <c r="Z1021" s="39">
        <v>25.3827</v>
      </c>
      <c r="AA1021" s="39">
        <v>40.946399999999997</v>
      </c>
      <c r="AB1021" s="39">
        <v>143.16059999999999</v>
      </c>
      <c r="AC1021" s="39">
        <v>64.328100000000006</v>
      </c>
      <c r="AD1021" s="39">
        <v>16.703600000000002</v>
      </c>
      <c r="AE1021" s="39">
        <v>50.981699999999996</v>
      </c>
      <c r="AF1021" s="39">
        <v>59.403199999999998</v>
      </c>
      <c r="AG1021" s="39">
        <v>21.578900000000001</v>
      </c>
      <c r="AH1021" s="39">
        <v>149.7234</v>
      </c>
      <c r="AI1021" s="39">
        <v>12.852600000000001</v>
      </c>
      <c r="AJ1021" s="39">
        <v>5.6679000000000004</v>
      </c>
      <c r="AK1021" s="39">
        <v>5.7998000000000003</v>
      </c>
      <c r="AL1021" s="39">
        <v>14.7338</v>
      </c>
      <c r="AM1021" s="39">
        <v>332.6952</v>
      </c>
      <c r="AN1021" s="39">
        <v>598.56600000000003</v>
      </c>
      <c r="AO1021" s="39">
        <v>211.9562</v>
      </c>
      <c r="AP1021" s="39">
        <v>121.41240000000001</v>
      </c>
      <c r="AQ1021" s="39">
        <v>243.20500000000001</v>
      </c>
      <c r="AR1021" s="39">
        <v>29.247599999999998</v>
      </c>
      <c r="AS1021" s="39">
        <v>75.45</v>
      </c>
      <c r="AT1021" s="39">
        <v>18.4496</v>
      </c>
      <c r="AU1021" s="39">
        <v>60.1511</v>
      </c>
      <c r="AV1021" s="39">
        <v>53.421900000000001</v>
      </c>
      <c r="AW1021" s="39">
        <v>41.320500000000003</v>
      </c>
      <c r="AX1021" s="39">
        <v>9.8103999999999996</v>
      </c>
      <c r="AY1021" s="39">
        <v>63.087699999999998</v>
      </c>
    </row>
    <row r="1022" spans="1:51" x14ac:dyDescent="0.25">
      <c r="A1022" s="43">
        <v>43902</v>
      </c>
      <c r="B1022" s="39">
        <v>4444.9368999999997</v>
      </c>
      <c r="C1022" s="39">
        <v>39.6873</v>
      </c>
      <c r="D1022" s="39">
        <v>34.3386</v>
      </c>
      <c r="E1022" s="39">
        <v>422.53</v>
      </c>
      <c r="F1022" s="39">
        <v>250.85159999999999</v>
      </c>
      <c r="G1022" s="39">
        <v>39.697800000000001</v>
      </c>
      <c r="H1022" s="39">
        <v>95.376800000000003</v>
      </c>
      <c r="I1022" s="39">
        <v>50.7744</v>
      </c>
      <c r="J1022" s="39">
        <v>63.929200000000002</v>
      </c>
      <c r="K1022" s="39">
        <v>26.9374</v>
      </c>
      <c r="L1022" s="39">
        <v>742.47230000000002</v>
      </c>
      <c r="M1022" s="39">
        <v>23.804200000000002</v>
      </c>
      <c r="N1022" s="39">
        <v>46.067799999999998</v>
      </c>
      <c r="O1022" s="39">
        <v>94.856899999999996</v>
      </c>
      <c r="P1022" s="39">
        <v>36.911299999999997</v>
      </c>
      <c r="Q1022" s="39">
        <v>16.411899999999999</v>
      </c>
      <c r="R1022" s="39">
        <v>91.146699999999996</v>
      </c>
      <c r="S1022" s="39">
        <v>40.670400000000001</v>
      </c>
      <c r="T1022" s="39">
        <v>31.1067</v>
      </c>
      <c r="U1022" s="39">
        <v>18.1783</v>
      </c>
      <c r="V1022" s="39">
        <v>45.969900000000003</v>
      </c>
      <c r="W1022" s="39">
        <v>65.481300000000005</v>
      </c>
      <c r="X1022" s="39">
        <v>98.089699999999993</v>
      </c>
      <c r="Y1022" s="39">
        <v>34.207999999999998</v>
      </c>
      <c r="Z1022" s="39">
        <v>25.460999999999999</v>
      </c>
      <c r="AA1022" s="39">
        <v>40.288400000000003</v>
      </c>
      <c r="AB1022" s="39">
        <v>140.5127</v>
      </c>
      <c r="AC1022" s="39">
        <v>62.999899999999997</v>
      </c>
      <c r="AD1022" s="39">
        <v>16.1296</v>
      </c>
      <c r="AE1022" s="39">
        <v>49.8536</v>
      </c>
      <c r="AF1022" s="39">
        <v>57.269399999999997</v>
      </c>
      <c r="AG1022" s="39">
        <v>21.285900000000002</v>
      </c>
      <c r="AH1022" s="39">
        <v>149.4657</v>
      </c>
      <c r="AI1022" s="39">
        <v>12.6812</v>
      </c>
      <c r="AJ1022" s="39">
        <v>5.6193</v>
      </c>
      <c r="AK1022" s="39">
        <v>5.7480000000000002</v>
      </c>
      <c r="AL1022" s="39">
        <v>14.3926</v>
      </c>
      <c r="AM1022" s="39">
        <v>335.56150000000002</v>
      </c>
      <c r="AN1022" s="39">
        <v>587.83309999999994</v>
      </c>
      <c r="AO1022" s="39">
        <v>209.82740000000001</v>
      </c>
      <c r="AP1022" s="39">
        <v>119.4271</v>
      </c>
      <c r="AQ1022" s="39">
        <v>240.2792</v>
      </c>
      <c r="AR1022" s="39">
        <v>29.0246</v>
      </c>
      <c r="AS1022" s="39">
        <v>73.0518</v>
      </c>
      <c r="AT1022" s="39">
        <v>18.159500000000001</v>
      </c>
      <c r="AU1022" s="39">
        <v>59.029200000000003</v>
      </c>
      <c r="AV1022" s="39">
        <v>52.384599999999999</v>
      </c>
      <c r="AW1022" s="39">
        <v>40.465000000000003</v>
      </c>
      <c r="AX1022" s="39">
        <v>9.7440999999999995</v>
      </c>
      <c r="AY1022" s="39">
        <v>62.2913</v>
      </c>
    </row>
    <row r="1023" spans="1:51" x14ac:dyDescent="0.25">
      <c r="A1023" s="43">
        <v>43903</v>
      </c>
      <c r="B1023" s="39">
        <v>4370.7309999999998</v>
      </c>
      <c r="C1023" s="39">
        <v>39.467399999999998</v>
      </c>
      <c r="D1023" s="39">
        <v>34.197899999999997</v>
      </c>
      <c r="E1023" s="39">
        <v>411.87799999999999</v>
      </c>
      <c r="F1023" s="39">
        <v>248.3502</v>
      </c>
      <c r="G1023" s="39">
        <v>38.612299999999998</v>
      </c>
      <c r="H1023" s="39">
        <v>94.897800000000004</v>
      </c>
      <c r="I1023" s="39">
        <v>49.924900000000001</v>
      </c>
      <c r="J1023" s="39">
        <v>63.148899999999998</v>
      </c>
      <c r="K1023" s="39">
        <v>26.370999999999999</v>
      </c>
      <c r="L1023" s="39">
        <v>728.53009999999995</v>
      </c>
      <c r="M1023" s="39">
        <v>23.578900000000001</v>
      </c>
      <c r="N1023" s="39">
        <v>45.188200000000002</v>
      </c>
      <c r="O1023" s="39">
        <v>92.455399999999997</v>
      </c>
      <c r="P1023" s="39">
        <v>35.814900000000002</v>
      </c>
      <c r="Q1023" s="39">
        <v>16.4514</v>
      </c>
      <c r="R1023" s="39">
        <v>88.908000000000001</v>
      </c>
      <c r="S1023" s="39">
        <v>39.836100000000002</v>
      </c>
      <c r="T1023" s="39">
        <v>30.296299999999999</v>
      </c>
      <c r="U1023" s="39">
        <v>17.822700000000001</v>
      </c>
      <c r="V1023" s="39">
        <v>45.015799999999999</v>
      </c>
      <c r="W1023" s="39">
        <v>65.922200000000004</v>
      </c>
      <c r="X1023" s="39">
        <v>94.978200000000001</v>
      </c>
      <c r="Y1023" s="39">
        <v>34.398899999999998</v>
      </c>
      <c r="Z1023" s="39">
        <v>24.912700000000001</v>
      </c>
      <c r="AA1023" s="39">
        <v>39.124299999999998</v>
      </c>
      <c r="AB1023" s="39">
        <v>136.7175</v>
      </c>
      <c r="AC1023" s="39">
        <v>62.335799999999999</v>
      </c>
      <c r="AD1023" s="39">
        <v>15.5755</v>
      </c>
      <c r="AE1023" s="39">
        <v>49.963700000000003</v>
      </c>
      <c r="AF1023" s="39">
        <v>55.050400000000003</v>
      </c>
      <c r="AG1023" s="39">
        <v>21.285900000000002</v>
      </c>
      <c r="AH1023" s="39">
        <v>148.9503</v>
      </c>
      <c r="AI1023" s="39">
        <v>12.5098</v>
      </c>
      <c r="AJ1023" s="39">
        <v>5.5707000000000004</v>
      </c>
      <c r="AK1023" s="39">
        <v>5.6962000000000002</v>
      </c>
      <c r="AL1023" s="39">
        <v>14.1134</v>
      </c>
      <c r="AM1023" s="39">
        <v>329.82889999999998</v>
      </c>
      <c r="AN1023" s="39">
        <v>581.64110000000005</v>
      </c>
      <c r="AO1023" s="39">
        <v>205.107</v>
      </c>
      <c r="AP1023" s="39">
        <v>117.59439999999999</v>
      </c>
      <c r="AQ1023" s="39">
        <v>235.89060000000001</v>
      </c>
      <c r="AR1023" s="39">
        <v>28.674099999999999</v>
      </c>
      <c r="AS1023" s="39">
        <v>71.022599999999997</v>
      </c>
      <c r="AT1023" s="39">
        <v>18.043399999999998</v>
      </c>
      <c r="AU1023" s="39">
        <v>59.115499999999997</v>
      </c>
      <c r="AV1023" s="39">
        <v>51.088000000000001</v>
      </c>
      <c r="AW1023" s="39">
        <v>40.465000000000003</v>
      </c>
      <c r="AX1023" s="39">
        <v>9.6777999999999995</v>
      </c>
      <c r="AY1023" s="39">
        <v>61.494999999999997</v>
      </c>
    </row>
    <row r="1024" spans="1:51" x14ac:dyDescent="0.25">
      <c r="A1024" s="43">
        <v>43906</v>
      </c>
      <c r="B1024" s="39">
        <v>4235.6760999999997</v>
      </c>
      <c r="C1024" s="39">
        <v>39.027700000000003</v>
      </c>
      <c r="D1024" s="39">
        <v>33.072000000000003</v>
      </c>
      <c r="E1024" s="39">
        <v>386.31319999999999</v>
      </c>
      <c r="F1024" s="39">
        <v>243.70480000000001</v>
      </c>
      <c r="G1024" s="39">
        <v>37.992100000000001</v>
      </c>
      <c r="H1024" s="39">
        <v>92.885800000000003</v>
      </c>
      <c r="I1024" s="39">
        <v>47.833799999999997</v>
      </c>
      <c r="J1024" s="39">
        <v>61.309600000000003</v>
      </c>
      <c r="K1024" s="39">
        <v>25.698399999999999</v>
      </c>
      <c r="L1024" s="39">
        <v>719.99839999999995</v>
      </c>
      <c r="M1024" s="39">
        <v>23.0532</v>
      </c>
      <c r="N1024" s="39">
        <v>43.319099999999999</v>
      </c>
      <c r="O1024" s="39">
        <v>89.603700000000003</v>
      </c>
      <c r="P1024" s="39">
        <v>34.608899999999998</v>
      </c>
      <c r="Q1024" s="39">
        <v>15.898400000000001</v>
      </c>
      <c r="R1024" s="39">
        <v>86.029700000000005</v>
      </c>
      <c r="S1024" s="39">
        <v>38.480499999999999</v>
      </c>
      <c r="T1024" s="39">
        <v>30.0349</v>
      </c>
      <c r="U1024" s="39">
        <v>17.0671</v>
      </c>
      <c r="V1024" s="39">
        <v>43.281100000000002</v>
      </c>
      <c r="W1024" s="39">
        <v>60.924799999999998</v>
      </c>
      <c r="X1024" s="39">
        <v>90.622200000000007</v>
      </c>
      <c r="Y1024" s="39">
        <v>34.895299999999999</v>
      </c>
      <c r="Z1024" s="39">
        <v>24.3643</v>
      </c>
      <c r="AA1024" s="39">
        <v>36.542999999999999</v>
      </c>
      <c r="AB1024" s="39">
        <v>127.09690000000001</v>
      </c>
      <c r="AC1024" s="39">
        <v>61.361800000000002</v>
      </c>
      <c r="AD1024" s="39">
        <v>15.0609</v>
      </c>
      <c r="AE1024" s="39">
        <v>47.872700000000002</v>
      </c>
      <c r="AF1024" s="39">
        <v>53.087299999999999</v>
      </c>
      <c r="AG1024" s="39">
        <v>20.3583</v>
      </c>
      <c r="AH1024" s="39">
        <v>146.3733</v>
      </c>
      <c r="AI1024" s="39">
        <v>12.1426</v>
      </c>
      <c r="AJ1024" s="39">
        <v>5.5058999999999996</v>
      </c>
      <c r="AK1024" s="39">
        <v>5.5926999999999998</v>
      </c>
      <c r="AL1024" s="39">
        <v>14.361499999999999</v>
      </c>
      <c r="AM1024" s="39">
        <v>313.04059999999998</v>
      </c>
      <c r="AN1024" s="39">
        <v>550.26790000000005</v>
      </c>
      <c r="AO1024" s="39">
        <v>193.0745</v>
      </c>
      <c r="AP1024" s="39">
        <v>114.8455</v>
      </c>
      <c r="AQ1024" s="39">
        <v>235.5248</v>
      </c>
      <c r="AR1024" s="39">
        <v>28.1325</v>
      </c>
      <c r="AS1024" s="39">
        <v>68.255499999999998</v>
      </c>
      <c r="AT1024" s="39">
        <v>17.753399999999999</v>
      </c>
      <c r="AU1024" s="39">
        <v>56.957999999999998</v>
      </c>
      <c r="AV1024" s="39">
        <v>49.013300000000001</v>
      </c>
      <c r="AW1024" s="39">
        <v>39.695099999999996</v>
      </c>
      <c r="AX1024" s="39">
        <v>9.5231999999999992</v>
      </c>
      <c r="AY1024" s="39">
        <v>60.433199999999999</v>
      </c>
    </row>
    <row r="1025" spans="1:51" x14ac:dyDescent="0.25">
      <c r="A1025" s="43">
        <v>43907</v>
      </c>
      <c r="B1025" s="39">
        <v>4171.8590000000004</v>
      </c>
      <c r="C1025" s="39">
        <v>38.368099999999998</v>
      </c>
      <c r="D1025" s="39">
        <v>32.790599999999998</v>
      </c>
      <c r="E1025" s="39">
        <v>394.12470000000002</v>
      </c>
      <c r="F1025" s="39">
        <v>242.27539999999999</v>
      </c>
      <c r="G1025" s="39">
        <v>37.154699999999998</v>
      </c>
      <c r="H1025" s="39">
        <v>90.730099999999993</v>
      </c>
      <c r="I1025" s="39">
        <v>48.421900000000001</v>
      </c>
      <c r="J1025" s="39">
        <v>62.034199999999998</v>
      </c>
      <c r="K1025" s="39">
        <v>25.84</v>
      </c>
      <c r="L1025" s="39">
        <v>715.4203</v>
      </c>
      <c r="M1025" s="39">
        <v>22.978100000000001</v>
      </c>
      <c r="N1025" s="39">
        <v>43.539000000000001</v>
      </c>
      <c r="O1025" s="39">
        <v>88.553100000000001</v>
      </c>
      <c r="P1025" s="39">
        <v>34.389600000000002</v>
      </c>
      <c r="Q1025" s="39">
        <v>15.937900000000001</v>
      </c>
      <c r="R1025" s="39">
        <v>84.323999999999998</v>
      </c>
      <c r="S1025" s="39">
        <v>38.897599999999997</v>
      </c>
      <c r="T1025" s="39">
        <v>31.2896</v>
      </c>
      <c r="U1025" s="39">
        <v>17.133800000000001</v>
      </c>
      <c r="V1025" s="39">
        <v>42.587200000000003</v>
      </c>
      <c r="W1025" s="39">
        <v>62.615099999999998</v>
      </c>
      <c r="X1025" s="39">
        <v>87.899600000000007</v>
      </c>
      <c r="Y1025" s="39">
        <v>35.086199999999998</v>
      </c>
      <c r="Z1025" s="39">
        <v>24.207599999999999</v>
      </c>
      <c r="AA1025" s="39">
        <v>35.378900000000002</v>
      </c>
      <c r="AB1025" s="39">
        <v>124.7139</v>
      </c>
      <c r="AC1025" s="39">
        <v>60.255000000000003</v>
      </c>
      <c r="AD1025" s="39">
        <v>15.1401</v>
      </c>
      <c r="AE1025" s="39">
        <v>47.432499999999997</v>
      </c>
      <c r="AF1025" s="39">
        <v>52.916600000000003</v>
      </c>
      <c r="AG1025" s="39">
        <v>20.2851</v>
      </c>
      <c r="AH1025" s="39">
        <v>146.8887</v>
      </c>
      <c r="AI1025" s="39">
        <v>11.995699999999999</v>
      </c>
      <c r="AJ1025" s="39">
        <v>5.5221</v>
      </c>
      <c r="AK1025" s="39">
        <v>5.5408999999999997</v>
      </c>
      <c r="AL1025" s="39">
        <v>14.237500000000001</v>
      </c>
      <c r="AM1025" s="39">
        <v>308.94589999999999</v>
      </c>
      <c r="AN1025" s="39">
        <v>542.83749999999998</v>
      </c>
      <c r="AO1025" s="39">
        <v>191.68620000000001</v>
      </c>
      <c r="AP1025" s="39">
        <v>114.0819</v>
      </c>
      <c r="AQ1025" s="39">
        <v>235.1591</v>
      </c>
      <c r="AR1025" s="39">
        <v>27.973199999999999</v>
      </c>
      <c r="AS1025" s="39">
        <v>70.469200000000001</v>
      </c>
      <c r="AT1025" s="39">
        <v>17.927399999999999</v>
      </c>
      <c r="AU1025" s="39">
        <v>56.785400000000003</v>
      </c>
      <c r="AV1025" s="39">
        <v>48.883600000000001</v>
      </c>
      <c r="AW1025" s="39">
        <v>39.951700000000002</v>
      </c>
      <c r="AX1025" s="39">
        <v>9.4126999999999992</v>
      </c>
      <c r="AY1025" s="39">
        <v>59.725299999999997</v>
      </c>
    </row>
    <row r="1026" spans="1:51" x14ac:dyDescent="0.25">
      <c r="A1026" s="43">
        <v>43908</v>
      </c>
      <c r="B1026" s="39">
        <v>3903.2334000000001</v>
      </c>
      <c r="C1026" s="39">
        <v>37.9283</v>
      </c>
      <c r="D1026" s="39">
        <v>32.227600000000002</v>
      </c>
      <c r="E1026" s="39">
        <v>387.02330000000001</v>
      </c>
      <c r="F1026" s="39">
        <v>236.55799999999999</v>
      </c>
      <c r="G1026" s="39">
        <v>36.162199999999999</v>
      </c>
      <c r="H1026" s="39">
        <v>88.861900000000006</v>
      </c>
      <c r="I1026" s="39">
        <v>46.722900000000003</v>
      </c>
      <c r="J1026" s="39">
        <v>62.034199999999998</v>
      </c>
      <c r="K1026" s="39">
        <v>25.450700000000001</v>
      </c>
      <c r="L1026" s="39">
        <v>718.33360000000005</v>
      </c>
      <c r="M1026" s="39">
        <v>22.677800000000001</v>
      </c>
      <c r="N1026" s="39">
        <v>41.614899999999999</v>
      </c>
      <c r="O1026" s="39">
        <v>87.652500000000003</v>
      </c>
      <c r="P1026" s="39">
        <v>34.097200000000001</v>
      </c>
      <c r="Q1026" s="39">
        <v>15.6614</v>
      </c>
      <c r="R1026" s="39">
        <v>81.552300000000002</v>
      </c>
      <c r="S1026" s="39">
        <v>38.1676</v>
      </c>
      <c r="T1026" s="39">
        <v>32.047699999999999</v>
      </c>
      <c r="U1026" s="39">
        <v>16.467099999999999</v>
      </c>
      <c r="V1026" s="39">
        <v>41.112699999999997</v>
      </c>
      <c r="W1026" s="39">
        <v>60.116399999999999</v>
      </c>
      <c r="X1026" s="39">
        <v>85.721599999999995</v>
      </c>
      <c r="Y1026" s="39">
        <v>35.124299999999998</v>
      </c>
      <c r="Z1026" s="39">
        <v>23.737500000000001</v>
      </c>
      <c r="AA1026" s="39">
        <v>34.467799999999997</v>
      </c>
      <c r="AB1026" s="39">
        <v>128.24440000000001</v>
      </c>
      <c r="AC1026" s="39">
        <v>59.458100000000002</v>
      </c>
      <c r="AD1026" s="39">
        <v>14.684900000000001</v>
      </c>
      <c r="AE1026" s="39">
        <v>44.433599999999998</v>
      </c>
      <c r="AF1026" s="39">
        <v>52.660600000000002</v>
      </c>
      <c r="AG1026" s="39">
        <v>19.723700000000001</v>
      </c>
      <c r="AH1026" s="39">
        <v>144.3117</v>
      </c>
      <c r="AI1026" s="39">
        <v>11.9223</v>
      </c>
      <c r="AJ1026" s="39">
        <v>5.4897</v>
      </c>
      <c r="AK1026" s="39">
        <v>5.4200999999999997</v>
      </c>
      <c r="AL1026" s="39">
        <v>14.051399999999999</v>
      </c>
      <c r="AM1026" s="39">
        <v>295.22859999999997</v>
      </c>
      <c r="AN1026" s="39">
        <v>525.91250000000002</v>
      </c>
      <c r="AO1026" s="39">
        <v>186.0402</v>
      </c>
      <c r="AP1026" s="39">
        <v>110.8747</v>
      </c>
      <c r="AQ1026" s="39">
        <v>233.3305</v>
      </c>
      <c r="AR1026" s="39">
        <v>27.304099999999998</v>
      </c>
      <c r="AS1026" s="39">
        <v>68.993399999999994</v>
      </c>
      <c r="AT1026" s="39">
        <v>17.869399999999999</v>
      </c>
      <c r="AU1026" s="39">
        <v>54.455300000000001</v>
      </c>
      <c r="AV1026" s="39">
        <v>47.716700000000003</v>
      </c>
      <c r="AW1026" s="39">
        <v>39.352899999999998</v>
      </c>
      <c r="AX1026" s="39">
        <v>9.2359000000000009</v>
      </c>
      <c r="AY1026" s="39">
        <v>58.2211</v>
      </c>
    </row>
    <row r="1027" spans="1:51" x14ac:dyDescent="0.25">
      <c r="A1027" s="43">
        <v>43909</v>
      </c>
      <c r="B1027" s="39">
        <v>3744.4326999999998</v>
      </c>
      <c r="C1027" s="39">
        <v>37.818399999999997</v>
      </c>
      <c r="D1027" s="39">
        <v>32.157299999999999</v>
      </c>
      <c r="E1027" s="39">
        <v>386.31319999999999</v>
      </c>
      <c r="F1027" s="39">
        <v>231.19800000000001</v>
      </c>
      <c r="G1027" s="39">
        <v>35.821100000000001</v>
      </c>
      <c r="H1027" s="39">
        <v>88.382800000000003</v>
      </c>
      <c r="I1027" s="39">
        <v>44.958500000000001</v>
      </c>
      <c r="J1027" s="39">
        <v>61.922699999999999</v>
      </c>
      <c r="K1027" s="39">
        <v>25.132100000000001</v>
      </c>
      <c r="L1027" s="39">
        <v>707.51279999999997</v>
      </c>
      <c r="M1027" s="39">
        <v>22.7529</v>
      </c>
      <c r="N1027" s="39">
        <v>39.965699999999998</v>
      </c>
      <c r="O1027" s="39">
        <v>88.252899999999997</v>
      </c>
      <c r="P1027" s="39">
        <v>34.28</v>
      </c>
      <c r="Q1027" s="39">
        <v>15.3849</v>
      </c>
      <c r="R1027" s="39">
        <v>78.247600000000006</v>
      </c>
      <c r="S1027" s="39">
        <v>38.480499999999999</v>
      </c>
      <c r="T1027" s="39">
        <v>31.6556</v>
      </c>
      <c r="U1027" s="39">
        <v>16.756</v>
      </c>
      <c r="V1027" s="39">
        <v>41.633099999999999</v>
      </c>
      <c r="W1027" s="39">
        <v>61.4392</v>
      </c>
      <c r="X1027" s="39">
        <v>84.087999999999994</v>
      </c>
      <c r="Y1027" s="39">
        <v>36.2697</v>
      </c>
      <c r="Z1027" s="39">
        <v>23.815899999999999</v>
      </c>
      <c r="AA1027" s="39">
        <v>33.303699999999999</v>
      </c>
      <c r="AB1027" s="39">
        <v>126.56740000000001</v>
      </c>
      <c r="AC1027" s="39">
        <v>59.369500000000002</v>
      </c>
      <c r="AD1027" s="39">
        <v>15.1005</v>
      </c>
      <c r="AE1027" s="39">
        <v>44.8187</v>
      </c>
      <c r="AF1027" s="39">
        <v>53.343400000000003</v>
      </c>
      <c r="AG1027" s="39">
        <v>19.699300000000001</v>
      </c>
      <c r="AH1027" s="39">
        <v>141.2193</v>
      </c>
      <c r="AI1027" s="39">
        <v>11.555099999999999</v>
      </c>
      <c r="AJ1027" s="39">
        <v>5.4412000000000003</v>
      </c>
      <c r="AK1027" s="39">
        <v>5.2647000000000004</v>
      </c>
      <c r="AL1027" s="39">
        <v>13.8032</v>
      </c>
      <c r="AM1027" s="39">
        <v>286.62970000000001</v>
      </c>
      <c r="AN1027" s="39">
        <v>523.4357</v>
      </c>
      <c r="AO1027" s="39">
        <v>176.04400000000001</v>
      </c>
      <c r="AP1027" s="39">
        <v>108.88939999999999</v>
      </c>
      <c r="AQ1027" s="39">
        <v>232.9648</v>
      </c>
      <c r="AR1027" s="39">
        <v>27.049199999999999</v>
      </c>
      <c r="AS1027" s="39">
        <v>69.915800000000004</v>
      </c>
      <c r="AT1027" s="39">
        <v>18.043399999999998</v>
      </c>
      <c r="AU1027" s="39">
        <v>53.506</v>
      </c>
      <c r="AV1027" s="39">
        <v>49.402299999999997</v>
      </c>
      <c r="AW1027" s="39">
        <v>38.9251</v>
      </c>
      <c r="AX1027" s="39">
        <v>9.3021999999999991</v>
      </c>
      <c r="AY1027" s="39">
        <v>56.893900000000002</v>
      </c>
    </row>
    <row r="1028" spans="1:51" x14ac:dyDescent="0.25">
      <c r="A1028" s="43">
        <v>43910</v>
      </c>
      <c r="B1028" s="39">
        <v>3829.0275000000001</v>
      </c>
      <c r="C1028" s="39">
        <v>38.587899999999998</v>
      </c>
      <c r="D1028" s="39">
        <v>32.298000000000002</v>
      </c>
      <c r="E1028" s="39">
        <v>396.96519999999998</v>
      </c>
      <c r="F1028" s="39">
        <v>236.55799999999999</v>
      </c>
      <c r="G1028" s="39">
        <v>36.193300000000001</v>
      </c>
      <c r="H1028" s="39">
        <v>89.0535</v>
      </c>
      <c r="I1028" s="39">
        <v>47.637700000000002</v>
      </c>
      <c r="J1028" s="39">
        <v>63.706299999999999</v>
      </c>
      <c r="K1028" s="39">
        <v>25.3445</v>
      </c>
      <c r="L1028" s="39">
        <v>724.16020000000003</v>
      </c>
      <c r="M1028" s="39">
        <v>22.827999999999999</v>
      </c>
      <c r="N1028" s="39">
        <v>40.460500000000003</v>
      </c>
      <c r="O1028" s="39">
        <v>88.703199999999995</v>
      </c>
      <c r="P1028" s="39">
        <v>35.1571</v>
      </c>
      <c r="Q1028" s="39">
        <v>15.7799</v>
      </c>
      <c r="R1028" s="39">
        <v>80.3797</v>
      </c>
      <c r="S1028" s="39">
        <v>39.418999999999997</v>
      </c>
      <c r="T1028" s="39">
        <v>33.119399999999999</v>
      </c>
      <c r="U1028" s="39">
        <v>16.756</v>
      </c>
      <c r="V1028" s="39">
        <v>42.587200000000003</v>
      </c>
      <c r="W1028" s="39">
        <v>61.880200000000002</v>
      </c>
      <c r="X1028" s="39">
        <v>85.799300000000002</v>
      </c>
      <c r="Y1028" s="39">
        <v>35.4679</v>
      </c>
      <c r="Z1028" s="39">
        <v>24.207599999999999</v>
      </c>
      <c r="AA1028" s="39">
        <v>33.860500000000002</v>
      </c>
      <c r="AB1028" s="39">
        <v>127.09690000000001</v>
      </c>
      <c r="AC1028" s="39">
        <v>60.653399999999998</v>
      </c>
      <c r="AD1028" s="39">
        <v>15.318199999999999</v>
      </c>
      <c r="AE1028" s="39">
        <v>43.718200000000003</v>
      </c>
      <c r="AF1028" s="39">
        <v>53.940800000000003</v>
      </c>
      <c r="AG1028" s="39">
        <v>19.748100000000001</v>
      </c>
      <c r="AH1028" s="39">
        <v>144.3117</v>
      </c>
      <c r="AI1028" s="39">
        <v>11.7019</v>
      </c>
      <c r="AJ1028" s="39">
        <v>5.4897</v>
      </c>
      <c r="AK1028" s="39">
        <v>5.282</v>
      </c>
      <c r="AL1028" s="39">
        <v>13.9893</v>
      </c>
      <c r="AM1028" s="39">
        <v>296.6617</v>
      </c>
      <c r="AN1028" s="39">
        <v>523.4357</v>
      </c>
      <c r="AO1028" s="39">
        <v>176.32169999999999</v>
      </c>
      <c r="AP1028" s="39">
        <v>111.9438</v>
      </c>
      <c r="AQ1028" s="39">
        <v>238.0849</v>
      </c>
      <c r="AR1028" s="39">
        <v>27.272300000000001</v>
      </c>
      <c r="AS1028" s="39">
        <v>70.284700000000001</v>
      </c>
      <c r="AT1028" s="39">
        <v>18.159500000000001</v>
      </c>
      <c r="AU1028" s="39">
        <v>54.541600000000003</v>
      </c>
      <c r="AV1028" s="39">
        <v>49.531999999999996</v>
      </c>
      <c r="AW1028" s="39">
        <v>39.352899999999998</v>
      </c>
      <c r="AX1028" s="39">
        <v>9.3242999999999991</v>
      </c>
      <c r="AY1028" s="39">
        <v>57.601799999999997</v>
      </c>
    </row>
    <row r="1029" spans="1:51" x14ac:dyDescent="0.25">
      <c r="A1029" s="43">
        <v>43913</v>
      </c>
      <c r="B1029" s="39">
        <v>3643.5126</v>
      </c>
      <c r="C1029" s="39">
        <v>37.488599999999998</v>
      </c>
      <c r="D1029" s="39">
        <v>31.6647</v>
      </c>
      <c r="E1029" s="39">
        <v>399.8057</v>
      </c>
      <c r="F1029" s="39">
        <v>229.0539</v>
      </c>
      <c r="G1029" s="39">
        <v>34.859699999999997</v>
      </c>
      <c r="H1029" s="39">
        <v>85.9876</v>
      </c>
      <c r="I1029" s="39">
        <v>46.200099999999999</v>
      </c>
      <c r="J1029" s="39">
        <v>63.260399999999997</v>
      </c>
      <c r="K1029" s="39">
        <v>24.424099999999999</v>
      </c>
      <c r="L1029" s="39">
        <v>717.91740000000004</v>
      </c>
      <c r="M1029" s="39">
        <v>22.302299999999999</v>
      </c>
      <c r="N1029" s="39">
        <v>37.986699999999999</v>
      </c>
      <c r="O1029" s="39">
        <v>87.502499999999998</v>
      </c>
      <c r="P1029" s="39">
        <v>34.060699999999997</v>
      </c>
      <c r="Q1029" s="39">
        <v>15.286199999999999</v>
      </c>
      <c r="R1029" s="39">
        <v>76.755099999999999</v>
      </c>
      <c r="S1029" s="39">
        <v>38.063299999999998</v>
      </c>
      <c r="T1029" s="39">
        <v>33.014899999999997</v>
      </c>
      <c r="U1029" s="39">
        <v>16.111599999999999</v>
      </c>
      <c r="V1029" s="39">
        <v>41.112699999999997</v>
      </c>
      <c r="W1029" s="39">
        <v>65.113799999999998</v>
      </c>
      <c r="X1029" s="39">
        <v>83.621300000000005</v>
      </c>
      <c r="Y1029" s="39">
        <v>34.628</v>
      </c>
      <c r="Z1029" s="39">
        <v>22.9541</v>
      </c>
      <c r="AA1029" s="39">
        <v>32.139600000000002</v>
      </c>
      <c r="AB1029" s="39">
        <v>118.006</v>
      </c>
      <c r="AC1029" s="39">
        <v>62.424300000000002</v>
      </c>
      <c r="AD1029" s="39">
        <v>14.783799999999999</v>
      </c>
      <c r="AE1029" s="39">
        <v>43.718200000000003</v>
      </c>
      <c r="AF1029" s="39">
        <v>51.380299999999998</v>
      </c>
      <c r="AG1029" s="39">
        <v>18.893699999999999</v>
      </c>
      <c r="AH1029" s="39">
        <v>142.7655</v>
      </c>
      <c r="AI1029" s="39">
        <v>11.2613</v>
      </c>
      <c r="AJ1029" s="39">
        <v>5.4088000000000003</v>
      </c>
      <c r="AK1029" s="39">
        <v>5.3164999999999996</v>
      </c>
      <c r="AL1029" s="39">
        <v>13.741199999999999</v>
      </c>
      <c r="AM1029" s="39">
        <v>288.26760000000002</v>
      </c>
      <c r="AN1029" s="39">
        <v>486.6961</v>
      </c>
      <c r="AO1029" s="39">
        <v>163.82640000000001</v>
      </c>
      <c r="AP1029" s="39">
        <v>107.66759999999999</v>
      </c>
      <c r="AQ1029" s="39">
        <v>236.25630000000001</v>
      </c>
      <c r="AR1029" s="39">
        <v>26.4758</v>
      </c>
      <c r="AS1029" s="39">
        <v>66.779700000000005</v>
      </c>
      <c r="AT1029" s="39">
        <v>17.811399999999999</v>
      </c>
      <c r="AU1029" s="39">
        <v>52.297800000000002</v>
      </c>
      <c r="AV1029" s="39">
        <v>47.068300000000001</v>
      </c>
      <c r="AW1029" s="39">
        <v>38.497399999999999</v>
      </c>
      <c r="AX1029" s="39">
        <v>9.0371000000000006</v>
      </c>
      <c r="AY1029" s="39">
        <v>55.478200000000001</v>
      </c>
    </row>
    <row r="1030" spans="1:51" x14ac:dyDescent="0.25">
      <c r="A1030" s="43">
        <v>43914</v>
      </c>
      <c r="B1030" s="39">
        <v>3695.4567000000002</v>
      </c>
      <c r="C1030" s="39">
        <v>38.148200000000003</v>
      </c>
      <c r="D1030" s="39">
        <v>32.368400000000001</v>
      </c>
      <c r="E1030" s="39">
        <v>403.35640000000001</v>
      </c>
      <c r="F1030" s="39">
        <v>235.12870000000001</v>
      </c>
      <c r="G1030" s="39">
        <v>36.937600000000003</v>
      </c>
      <c r="H1030" s="39">
        <v>90.346900000000005</v>
      </c>
      <c r="I1030" s="39">
        <v>49.598100000000002</v>
      </c>
      <c r="J1030" s="39">
        <v>64.598100000000002</v>
      </c>
      <c r="K1030" s="39">
        <v>24.778099999999998</v>
      </c>
      <c r="L1030" s="39">
        <v>763.4896</v>
      </c>
      <c r="M1030" s="39">
        <v>22.902999999999999</v>
      </c>
      <c r="N1030" s="39">
        <v>39.5259</v>
      </c>
      <c r="O1030" s="39">
        <v>89.3035</v>
      </c>
      <c r="P1030" s="39">
        <v>34.828200000000002</v>
      </c>
      <c r="Q1030" s="39">
        <v>15.542899999999999</v>
      </c>
      <c r="R1030" s="39">
        <v>78.567400000000006</v>
      </c>
      <c r="S1030" s="39">
        <v>38.480499999999999</v>
      </c>
      <c r="T1030" s="39">
        <v>33.694499999999998</v>
      </c>
      <c r="U1030" s="39">
        <v>16.467099999999999</v>
      </c>
      <c r="V1030" s="39">
        <v>41.8934</v>
      </c>
      <c r="W1030" s="39">
        <v>67.686000000000007</v>
      </c>
      <c r="X1030" s="39">
        <v>85.488200000000006</v>
      </c>
      <c r="Y1030" s="39">
        <v>34.628</v>
      </c>
      <c r="Z1030" s="39">
        <v>23.345800000000001</v>
      </c>
      <c r="AA1030" s="39">
        <v>32.797600000000003</v>
      </c>
      <c r="AB1030" s="39">
        <v>121.80119999999999</v>
      </c>
      <c r="AC1030" s="39">
        <v>61.9373</v>
      </c>
      <c r="AD1030" s="39">
        <v>15.0213</v>
      </c>
      <c r="AE1030" s="39">
        <v>43.718200000000003</v>
      </c>
      <c r="AF1030" s="39">
        <v>51.977800000000002</v>
      </c>
      <c r="AG1030" s="39">
        <v>19.162199999999999</v>
      </c>
      <c r="AH1030" s="39">
        <v>145.0848</v>
      </c>
      <c r="AI1030" s="39">
        <v>11.4816</v>
      </c>
      <c r="AJ1030" s="39">
        <v>5.5058999999999996</v>
      </c>
      <c r="AK1030" s="39">
        <v>5.4372999999999996</v>
      </c>
      <c r="AL1030" s="39">
        <v>13.8963</v>
      </c>
      <c r="AM1030" s="39">
        <v>297.27589999999998</v>
      </c>
      <c r="AN1030" s="39">
        <v>522.19730000000004</v>
      </c>
      <c r="AO1030" s="39">
        <v>175.85890000000001</v>
      </c>
      <c r="AP1030" s="39">
        <v>109.8057</v>
      </c>
      <c r="AQ1030" s="39">
        <v>237.7192</v>
      </c>
      <c r="AR1030" s="39">
        <v>26.8262</v>
      </c>
      <c r="AS1030" s="39">
        <v>67.886600000000001</v>
      </c>
      <c r="AT1030" s="39">
        <v>18.043399999999998</v>
      </c>
      <c r="AU1030" s="39">
        <v>53.160800000000002</v>
      </c>
      <c r="AV1030" s="39">
        <v>48.235300000000002</v>
      </c>
      <c r="AW1030" s="39">
        <v>39.352899999999998</v>
      </c>
      <c r="AX1030" s="39">
        <v>9.2138000000000009</v>
      </c>
      <c r="AY1030" s="39">
        <v>56.805399999999999</v>
      </c>
    </row>
    <row r="1031" spans="1:51" x14ac:dyDescent="0.25">
      <c r="A1031" s="43">
        <v>43915</v>
      </c>
      <c r="B1031" s="39">
        <v>3932.9158000000002</v>
      </c>
      <c r="C1031" s="39">
        <v>38.9178</v>
      </c>
      <c r="D1031" s="39">
        <v>33.212699999999998</v>
      </c>
      <c r="E1031" s="39">
        <v>407.61720000000003</v>
      </c>
      <c r="F1031" s="39">
        <v>240.4888</v>
      </c>
      <c r="G1031" s="39">
        <v>39.418700000000001</v>
      </c>
      <c r="H1031" s="39">
        <v>93.796000000000006</v>
      </c>
      <c r="I1031" s="39">
        <v>52.2774</v>
      </c>
      <c r="J1031" s="39">
        <v>65.266900000000007</v>
      </c>
      <c r="K1031" s="39">
        <v>25.238299999999999</v>
      </c>
      <c r="L1031" s="39">
        <v>748.71510000000001</v>
      </c>
      <c r="M1031" s="39">
        <v>23.128299999999999</v>
      </c>
      <c r="N1031" s="39">
        <v>42.659399999999998</v>
      </c>
      <c r="O1031" s="39">
        <v>90.054000000000002</v>
      </c>
      <c r="P1031" s="39">
        <v>35.924500000000002</v>
      </c>
      <c r="Q1031" s="39">
        <v>15.720599999999999</v>
      </c>
      <c r="R1031" s="39">
        <v>83.257999999999996</v>
      </c>
      <c r="S1031" s="39">
        <v>38.689</v>
      </c>
      <c r="T1031" s="39">
        <v>33.406999999999996</v>
      </c>
      <c r="U1031" s="39">
        <v>17.089400000000001</v>
      </c>
      <c r="V1031" s="39">
        <v>43.628100000000003</v>
      </c>
      <c r="W1031" s="39">
        <v>67.98</v>
      </c>
      <c r="X1031" s="39">
        <v>88.444100000000006</v>
      </c>
      <c r="Y1031" s="39">
        <v>34.589799999999997</v>
      </c>
      <c r="Z1031" s="39">
        <v>24.207599999999999</v>
      </c>
      <c r="AA1031" s="39">
        <v>34.5184</v>
      </c>
      <c r="AB1031" s="39">
        <v>124.3608</v>
      </c>
      <c r="AC1031" s="39">
        <v>62.468600000000002</v>
      </c>
      <c r="AD1031" s="39">
        <v>15.258800000000001</v>
      </c>
      <c r="AE1031" s="39">
        <v>43.718200000000003</v>
      </c>
      <c r="AF1031" s="39">
        <v>52.831299999999999</v>
      </c>
      <c r="AG1031" s="39">
        <v>19.626000000000001</v>
      </c>
      <c r="AH1031" s="39">
        <v>145.8579</v>
      </c>
      <c r="AI1031" s="39">
        <v>11.7264</v>
      </c>
      <c r="AJ1031" s="39">
        <v>5.5545</v>
      </c>
      <c r="AK1031" s="39">
        <v>5.4372999999999996</v>
      </c>
      <c r="AL1031" s="39">
        <v>14.020300000000001</v>
      </c>
      <c r="AM1031" s="39">
        <v>310.58370000000002</v>
      </c>
      <c r="AN1031" s="39">
        <v>546.13990000000001</v>
      </c>
      <c r="AO1031" s="39">
        <v>190.02010000000001</v>
      </c>
      <c r="AP1031" s="39">
        <v>114.2346</v>
      </c>
      <c r="AQ1031" s="39">
        <v>239.9135</v>
      </c>
      <c r="AR1031" s="39">
        <v>27.304099999999998</v>
      </c>
      <c r="AS1031" s="39">
        <v>69.546800000000005</v>
      </c>
      <c r="AT1031" s="39">
        <v>18.217500000000001</v>
      </c>
      <c r="AU1031" s="39">
        <v>55.231999999999999</v>
      </c>
      <c r="AV1031" s="39">
        <v>49.6616</v>
      </c>
      <c r="AW1031" s="39">
        <v>39.695099999999996</v>
      </c>
      <c r="AX1031" s="39">
        <v>9.2579999999999991</v>
      </c>
      <c r="AY1031" s="39">
        <v>58.929000000000002</v>
      </c>
    </row>
    <row r="1032" spans="1:51" x14ac:dyDescent="0.25">
      <c r="A1032" s="43">
        <v>43916</v>
      </c>
      <c r="B1032" s="39">
        <v>3888.3921999999998</v>
      </c>
      <c r="C1032" s="39">
        <v>38.478000000000002</v>
      </c>
      <c r="D1032" s="39">
        <v>32.368400000000001</v>
      </c>
      <c r="E1032" s="39">
        <v>411.87799999999999</v>
      </c>
      <c r="F1032" s="39">
        <v>236.55799999999999</v>
      </c>
      <c r="G1032" s="39">
        <v>38.767400000000002</v>
      </c>
      <c r="H1032" s="39">
        <v>92.79</v>
      </c>
      <c r="I1032" s="39">
        <v>52.538699999999999</v>
      </c>
      <c r="J1032" s="39">
        <v>65.712800000000001</v>
      </c>
      <c r="K1032" s="39">
        <v>24.955100000000002</v>
      </c>
      <c r="L1032" s="39">
        <v>732.69200000000001</v>
      </c>
      <c r="M1032" s="39">
        <v>22.827999999999999</v>
      </c>
      <c r="N1032" s="39">
        <v>41.779899999999998</v>
      </c>
      <c r="O1032" s="39">
        <v>88.553100000000001</v>
      </c>
      <c r="P1032" s="39">
        <v>35.522500000000001</v>
      </c>
      <c r="Q1032" s="39">
        <v>15.5627</v>
      </c>
      <c r="R1032" s="39">
        <v>82.085300000000004</v>
      </c>
      <c r="S1032" s="39">
        <v>38.063299999999998</v>
      </c>
      <c r="T1032" s="39">
        <v>32.831899999999997</v>
      </c>
      <c r="U1032" s="39">
        <v>16.822700000000001</v>
      </c>
      <c r="V1032" s="39">
        <v>43.367899999999999</v>
      </c>
      <c r="W1032" s="39">
        <v>67.539100000000005</v>
      </c>
      <c r="X1032" s="39">
        <v>86.266099999999994</v>
      </c>
      <c r="Y1032" s="39">
        <v>34.017200000000003</v>
      </c>
      <c r="Z1032" s="39">
        <v>23.659199999999998</v>
      </c>
      <c r="AA1032" s="39">
        <v>34.366599999999998</v>
      </c>
      <c r="AB1032" s="39">
        <v>123.5665</v>
      </c>
      <c r="AC1032" s="39">
        <v>62.512900000000002</v>
      </c>
      <c r="AD1032" s="39">
        <v>15.0015</v>
      </c>
      <c r="AE1032" s="39">
        <v>43.718200000000003</v>
      </c>
      <c r="AF1032" s="39">
        <v>51.892400000000002</v>
      </c>
      <c r="AG1032" s="39">
        <v>19.381900000000002</v>
      </c>
      <c r="AH1032" s="39">
        <v>146.1156</v>
      </c>
      <c r="AI1032" s="39">
        <v>11.555099999999999</v>
      </c>
      <c r="AJ1032" s="39">
        <v>5.5058999999999996</v>
      </c>
      <c r="AK1032" s="39">
        <v>5.4546000000000001</v>
      </c>
      <c r="AL1032" s="39">
        <v>13.927300000000001</v>
      </c>
      <c r="AM1032" s="39">
        <v>309.56009999999998</v>
      </c>
      <c r="AN1032" s="39">
        <v>542.83749999999998</v>
      </c>
      <c r="AO1032" s="39">
        <v>185.94759999999999</v>
      </c>
      <c r="AP1032" s="39">
        <v>112.2492</v>
      </c>
      <c r="AQ1032" s="39">
        <v>237.7192</v>
      </c>
      <c r="AR1032" s="39">
        <v>27.240400000000001</v>
      </c>
      <c r="AS1032" s="39">
        <v>68.808899999999994</v>
      </c>
      <c r="AT1032" s="39">
        <v>18.043399999999998</v>
      </c>
      <c r="AU1032" s="39">
        <v>55.231999999999999</v>
      </c>
      <c r="AV1032" s="39">
        <v>49.920999999999999</v>
      </c>
      <c r="AW1032" s="39">
        <v>39.352899999999998</v>
      </c>
      <c r="AX1032" s="39">
        <v>9.1475000000000009</v>
      </c>
      <c r="AY1032" s="39">
        <v>58.044199999999996</v>
      </c>
    </row>
    <row r="1033" spans="1:51" x14ac:dyDescent="0.25">
      <c r="A1033" s="43">
        <v>43917</v>
      </c>
      <c r="B1033" s="39">
        <v>3943.3045999999999</v>
      </c>
      <c r="C1033" s="39">
        <v>38.697899999999997</v>
      </c>
      <c r="D1033" s="39">
        <v>33.001600000000003</v>
      </c>
      <c r="E1033" s="39">
        <v>423.24020000000002</v>
      </c>
      <c r="F1033" s="39">
        <v>237.27269999999999</v>
      </c>
      <c r="G1033" s="39">
        <v>37.837000000000003</v>
      </c>
      <c r="H1033" s="39">
        <v>92.071399999999997</v>
      </c>
      <c r="I1033" s="39">
        <v>52.996200000000002</v>
      </c>
      <c r="J1033" s="39">
        <v>66.102900000000005</v>
      </c>
      <c r="K1033" s="39">
        <v>25.096699999999998</v>
      </c>
      <c r="L1033" s="39">
        <v>780.34500000000003</v>
      </c>
      <c r="M1033" s="39">
        <v>22.902999999999999</v>
      </c>
      <c r="N1033" s="39">
        <v>43.429099999999998</v>
      </c>
      <c r="O1033" s="39">
        <v>88.553100000000001</v>
      </c>
      <c r="P1033" s="39">
        <v>35.559100000000001</v>
      </c>
      <c r="Q1033" s="39">
        <v>15.740399999999999</v>
      </c>
      <c r="R1033" s="39">
        <v>84.217399999999998</v>
      </c>
      <c r="S1033" s="39">
        <v>37.750500000000002</v>
      </c>
      <c r="T1033" s="39">
        <v>33.433100000000003</v>
      </c>
      <c r="U1033" s="39">
        <v>16.733799999999999</v>
      </c>
      <c r="V1033" s="39">
        <v>42.8474</v>
      </c>
      <c r="W1033" s="39">
        <v>65.848699999999994</v>
      </c>
      <c r="X1033" s="39">
        <v>86.888400000000004</v>
      </c>
      <c r="Y1033" s="39">
        <v>34.666200000000003</v>
      </c>
      <c r="Z1033" s="39">
        <v>23.5808</v>
      </c>
      <c r="AA1033" s="39">
        <v>35.429499999999997</v>
      </c>
      <c r="AB1033" s="39">
        <v>124.9787</v>
      </c>
      <c r="AC1033" s="39">
        <v>61.760199999999998</v>
      </c>
      <c r="AD1033" s="39">
        <v>15.239000000000001</v>
      </c>
      <c r="AE1033" s="39">
        <v>43.718200000000003</v>
      </c>
      <c r="AF1033" s="39">
        <v>52.575200000000002</v>
      </c>
      <c r="AG1033" s="39">
        <v>19.674900000000001</v>
      </c>
      <c r="AH1033" s="39">
        <v>147.1464</v>
      </c>
      <c r="AI1033" s="39">
        <v>11.6775</v>
      </c>
      <c r="AJ1033" s="39">
        <v>5.5382999999999996</v>
      </c>
      <c r="AK1033" s="39">
        <v>5.7308000000000003</v>
      </c>
      <c r="AL1033" s="39">
        <v>13.927300000000001</v>
      </c>
      <c r="AM1033" s="39">
        <v>312.22160000000002</v>
      </c>
      <c r="AN1033" s="39">
        <v>550.6807</v>
      </c>
      <c r="AO1033" s="39">
        <v>190.02010000000001</v>
      </c>
      <c r="AP1033" s="39">
        <v>113.7764</v>
      </c>
      <c r="AQ1033" s="39">
        <v>238.45060000000001</v>
      </c>
      <c r="AR1033" s="39">
        <v>27.4953</v>
      </c>
      <c r="AS1033" s="39">
        <v>68.624499999999998</v>
      </c>
      <c r="AT1033" s="39">
        <v>18.739699999999999</v>
      </c>
      <c r="AU1033" s="39">
        <v>57.303199999999997</v>
      </c>
      <c r="AV1033" s="39">
        <v>50.31</v>
      </c>
      <c r="AW1033" s="39">
        <v>39.524000000000001</v>
      </c>
      <c r="AX1033" s="39">
        <v>9.1696000000000009</v>
      </c>
      <c r="AY1033" s="39">
        <v>59.017499999999998</v>
      </c>
    </row>
    <row r="1034" spans="1:51" x14ac:dyDescent="0.25">
      <c r="A1034" s="43">
        <v>43920</v>
      </c>
      <c r="B1034" s="39">
        <v>3864.6462999999999</v>
      </c>
      <c r="C1034" s="39">
        <v>37.598500000000001</v>
      </c>
      <c r="D1034" s="39">
        <v>33.001600000000003</v>
      </c>
      <c r="E1034" s="39">
        <v>423.24020000000002</v>
      </c>
      <c r="F1034" s="39">
        <v>236.20070000000001</v>
      </c>
      <c r="G1034" s="39">
        <v>36.782499999999999</v>
      </c>
      <c r="H1034" s="39">
        <v>91.448700000000002</v>
      </c>
      <c r="I1034" s="39">
        <v>53.126899999999999</v>
      </c>
      <c r="J1034" s="39">
        <v>66.270099999999999</v>
      </c>
      <c r="K1034" s="39">
        <v>24.7073</v>
      </c>
      <c r="L1034" s="39">
        <v>790.33349999999996</v>
      </c>
      <c r="M1034" s="39">
        <v>22.677800000000001</v>
      </c>
      <c r="N1034" s="39">
        <v>43.758899999999997</v>
      </c>
      <c r="O1034" s="39">
        <v>86.451800000000006</v>
      </c>
      <c r="P1034" s="39">
        <v>34.791600000000003</v>
      </c>
      <c r="Q1034" s="39">
        <v>15.8194</v>
      </c>
      <c r="R1034" s="39">
        <v>83.364599999999996</v>
      </c>
      <c r="S1034" s="39">
        <v>36.499099999999999</v>
      </c>
      <c r="T1034" s="39">
        <v>33.014899999999997</v>
      </c>
      <c r="U1034" s="39">
        <v>16.556000000000001</v>
      </c>
      <c r="V1034" s="39">
        <v>41.9801</v>
      </c>
      <c r="W1034" s="39">
        <v>62.835599999999999</v>
      </c>
      <c r="X1034" s="39">
        <v>86.421599999999998</v>
      </c>
      <c r="Y1034" s="39">
        <v>33.826300000000003</v>
      </c>
      <c r="Z1034" s="39">
        <v>22.875800000000002</v>
      </c>
      <c r="AA1034" s="39">
        <v>35.429499999999997</v>
      </c>
      <c r="AB1034" s="39">
        <v>126.9204</v>
      </c>
      <c r="AC1034" s="39">
        <v>61.1404</v>
      </c>
      <c r="AD1034" s="39">
        <v>14.744300000000001</v>
      </c>
      <c r="AE1034" s="39">
        <v>43.718200000000003</v>
      </c>
      <c r="AF1034" s="39">
        <v>51.038899999999998</v>
      </c>
      <c r="AG1034" s="39">
        <v>19.504000000000001</v>
      </c>
      <c r="AH1034" s="39">
        <v>146.8887</v>
      </c>
      <c r="AI1034" s="39">
        <v>11.628500000000001</v>
      </c>
      <c r="AJ1034" s="39">
        <v>5.5058999999999996</v>
      </c>
      <c r="AK1034" s="39">
        <v>5.9379</v>
      </c>
      <c r="AL1034" s="39">
        <v>13.8652</v>
      </c>
      <c r="AM1034" s="39">
        <v>311.1979</v>
      </c>
      <c r="AN1034" s="39">
        <v>538.70939999999996</v>
      </c>
      <c r="AO1034" s="39">
        <v>195.11080000000001</v>
      </c>
      <c r="AP1034" s="39">
        <v>115.15089999999999</v>
      </c>
      <c r="AQ1034" s="39">
        <v>234.42769999999999</v>
      </c>
      <c r="AR1034" s="39">
        <v>27.686399999999999</v>
      </c>
      <c r="AS1034" s="39">
        <v>66.410799999999995</v>
      </c>
      <c r="AT1034" s="39">
        <v>18.4496</v>
      </c>
      <c r="AU1034" s="39">
        <v>56.526499999999999</v>
      </c>
      <c r="AV1034" s="39">
        <v>48.753999999999998</v>
      </c>
      <c r="AW1034" s="39">
        <v>39.267299999999999</v>
      </c>
      <c r="AX1034" s="39">
        <v>9.0813000000000006</v>
      </c>
      <c r="AY1034" s="39">
        <v>59.106000000000002</v>
      </c>
    </row>
    <row r="1035" spans="1:51" x14ac:dyDescent="0.25">
      <c r="A1035" s="43">
        <v>43921</v>
      </c>
      <c r="B1035" s="39">
        <v>3806.7656999999999</v>
      </c>
      <c r="C1035" s="39">
        <v>37.0488</v>
      </c>
      <c r="D1035" s="39">
        <v>32.720199999999998</v>
      </c>
      <c r="E1035" s="39">
        <v>404.06650000000002</v>
      </c>
      <c r="F1035" s="39">
        <v>233.69929999999999</v>
      </c>
      <c r="G1035" s="39">
        <v>36.317300000000003</v>
      </c>
      <c r="H1035" s="39">
        <v>91.017600000000002</v>
      </c>
      <c r="I1035" s="39">
        <v>52.015999999999998</v>
      </c>
      <c r="J1035" s="39">
        <v>65.489800000000002</v>
      </c>
      <c r="K1035" s="39">
        <v>24.601099999999999</v>
      </c>
      <c r="L1035" s="39">
        <v>817.80160000000001</v>
      </c>
      <c r="M1035" s="39">
        <v>22.677800000000001</v>
      </c>
      <c r="N1035" s="39">
        <v>42.604500000000002</v>
      </c>
      <c r="O1035" s="39">
        <v>85.851500000000001</v>
      </c>
      <c r="P1035" s="39">
        <v>34.572299999999998</v>
      </c>
      <c r="Q1035" s="39">
        <v>15.740399999999999</v>
      </c>
      <c r="R1035" s="39">
        <v>82.618399999999994</v>
      </c>
      <c r="S1035" s="39">
        <v>36.186199999999999</v>
      </c>
      <c r="T1035" s="39">
        <v>32.309100000000001</v>
      </c>
      <c r="U1035" s="39">
        <v>17.111599999999999</v>
      </c>
      <c r="V1035" s="39">
        <v>42.7607</v>
      </c>
      <c r="W1035" s="39">
        <v>59.9694</v>
      </c>
      <c r="X1035" s="39">
        <v>86.032700000000006</v>
      </c>
      <c r="Y1035" s="39">
        <v>33.940800000000003</v>
      </c>
      <c r="Z1035" s="39">
        <v>22.875800000000002</v>
      </c>
      <c r="AA1035" s="39">
        <v>36.036799999999999</v>
      </c>
      <c r="AB1035" s="39">
        <v>131.7748</v>
      </c>
      <c r="AC1035" s="39">
        <v>61.007599999999996</v>
      </c>
      <c r="AD1035" s="39">
        <v>14.605700000000001</v>
      </c>
      <c r="AE1035" s="39">
        <v>44.186300000000003</v>
      </c>
      <c r="AF1035" s="39">
        <v>50.782899999999998</v>
      </c>
      <c r="AG1035" s="39">
        <v>18.725899999999999</v>
      </c>
      <c r="AH1035" s="39">
        <v>147.1464</v>
      </c>
      <c r="AI1035" s="39">
        <v>11.9223</v>
      </c>
      <c r="AJ1035" s="39">
        <v>5.4897</v>
      </c>
      <c r="AK1035" s="39">
        <v>5.9551999999999996</v>
      </c>
      <c r="AL1035" s="39">
        <v>13.741199999999999</v>
      </c>
      <c r="AM1035" s="39">
        <v>304.44170000000003</v>
      </c>
      <c r="AN1035" s="39">
        <v>565.12890000000004</v>
      </c>
      <c r="AO1035" s="39">
        <v>189.74250000000001</v>
      </c>
      <c r="AP1035" s="39">
        <v>116.8308</v>
      </c>
      <c r="AQ1035" s="39">
        <v>232.9648</v>
      </c>
      <c r="AR1035" s="39">
        <v>27.527100000000001</v>
      </c>
      <c r="AS1035" s="39">
        <v>65.303899999999999</v>
      </c>
      <c r="AT1035" s="39">
        <v>18.217500000000001</v>
      </c>
      <c r="AU1035" s="39">
        <v>55.490900000000003</v>
      </c>
      <c r="AV1035" s="39">
        <v>49.402299999999997</v>
      </c>
      <c r="AW1035" s="39">
        <v>39.352899999999998</v>
      </c>
      <c r="AX1035" s="39">
        <v>9.1696000000000009</v>
      </c>
      <c r="AY1035" s="39">
        <v>58.486600000000003</v>
      </c>
    </row>
    <row r="1036" spans="1:51" x14ac:dyDescent="0.25">
      <c r="A1036" s="43">
        <v>43922</v>
      </c>
      <c r="B1036" s="39">
        <v>3952.2093</v>
      </c>
      <c r="C1036" s="39">
        <v>37.0488</v>
      </c>
      <c r="D1036" s="39">
        <v>33.001600000000003</v>
      </c>
      <c r="E1036" s="39">
        <v>396.96519999999998</v>
      </c>
      <c r="F1036" s="39">
        <v>234.41399999999999</v>
      </c>
      <c r="G1036" s="39">
        <v>35.821100000000001</v>
      </c>
      <c r="H1036" s="39">
        <v>90.394800000000004</v>
      </c>
      <c r="I1036" s="39">
        <v>52.081299999999999</v>
      </c>
      <c r="J1036" s="39">
        <v>65.824299999999994</v>
      </c>
      <c r="K1036" s="39">
        <v>24.424099999999999</v>
      </c>
      <c r="L1036" s="39">
        <v>809.68600000000004</v>
      </c>
      <c r="M1036" s="39">
        <v>22.5276</v>
      </c>
      <c r="N1036" s="39">
        <v>42.714399999999998</v>
      </c>
      <c r="O1036" s="39">
        <v>85.100999999999999</v>
      </c>
      <c r="P1036" s="39">
        <v>34.572299999999998</v>
      </c>
      <c r="Q1036" s="39">
        <v>15.503399999999999</v>
      </c>
      <c r="R1036" s="39">
        <v>82.298599999999993</v>
      </c>
      <c r="S1036" s="39">
        <v>36.290500000000002</v>
      </c>
      <c r="T1036" s="39">
        <v>32.387500000000003</v>
      </c>
      <c r="U1036" s="39">
        <v>17.0227</v>
      </c>
      <c r="V1036" s="39">
        <v>42.066800000000001</v>
      </c>
      <c r="W1036" s="39">
        <v>59.9694</v>
      </c>
      <c r="X1036" s="39">
        <v>84.710300000000004</v>
      </c>
      <c r="Y1036" s="39">
        <v>33.100900000000003</v>
      </c>
      <c r="Z1036" s="39">
        <v>23.110800000000001</v>
      </c>
      <c r="AA1036" s="39">
        <v>34.923299999999998</v>
      </c>
      <c r="AB1036" s="39">
        <v>128.33260000000001</v>
      </c>
      <c r="AC1036" s="39">
        <v>60.0779</v>
      </c>
      <c r="AD1036" s="39">
        <v>14.4078</v>
      </c>
      <c r="AE1036" s="39">
        <v>43.624600000000001</v>
      </c>
      <c r="AF1036" s="39">
        <v>49.673299999999998</v>
      </c>
      <c r="AG1036" s="39">
        <v>18.725899999999999</v>
      </c>
      <c r="AH1036" s="39">
        <v>146.631</v>
      </c>
      <c r="AI1036" s="39">
        <v>11.7509</v>
      </c>
      <c r="AJ1036" s="39">
        <v>5.4412000000000003</v>
      </c>
      <c r="AK1036" s="39">
        <v>5.8342999999999998</v>
      </c>
      <c r="AL1036" s="39">
        <v>13.617100000000001</v>
      </c>
      <c r="AM1036" s="39">
        <v>306.48899999999998</v>
      </c>
      <c r="AN1036" s="39">
        <v>555.22159999999997</v>
      </c>
      <c r="AO1036" s="39">
        <v>182.523</v>
      </c>
      <c r="AP1036" s="39">
        <v>115.3036</v>
      </c>
      <c r="AQ1036" s="39">
        <v>232.59909999999999</v>
      </c>
      <c r="AR1036" s="39">
        <v>27.1448</v>
      </c>
      <c r="AS1036" s="39">
        <v>65.857299999999995</v>
      </c>
      <c r="AT1036" s="39">
        <v>17.985399999999998</v>
      </c>
      <c r="AU1036" s="39">
        <v>55.404600000000002</v>
      </c>
      <c r="AV1036" s="39">
        <v>54.329599999999999</v>
      </c>
      <c r="AW1036" s="39">
        <v>39.096200000000003</v>
      </c>
      <c r="AX1036" s="39">
        <v>9.1254000000000008</v>
      </c>
      <c r="AY1036" s="39">
        <v>58.663600000000002</v>
      </c>
    </row>
    <row r="1037" spans="1:51" x14ac:dyDescent="0.25">
      <c r="A1037" s="43">
        <v>43923</v>
      </c>
      <c r="B1037" s="39">
        <v>3989.3123000000001</v>
      </c>
      <c r="C1037" s="39">
        <v>37.488599999999998</v>
      </c>
      <c r="D1037" s="39">
        <v>33.4238</v>
      </c>
      <c r="E1037" s="39">
        <v>401.93610000000001</v>
      </c>
      <c r="F1037" s="39">
        <v>237.63</v>
      </c>
      <c r="G1037" s="39">
        <v>36.4724</v>
      </c>
      <c r="H1037" s="39">
        <v>92.598399999999998</v>
      </c>
      <c r="I1037" s="39">
        <v>52.015999999999998</v>
      </c>
      <c r="J1037" s="39">
        <v>66.158699999999996</v>
      </c>
      <c r="K1037" s="39">
        <v>24.5657</v>
      </c>
      <c r="L1037" s="39">
        <v>819.88250000000005</v>
      </c>
      <c r="M1037" s="39">
        <v>22.902999999999999</v>
      </c>
      <c r="N1037" s="39">
        <v>42.9343</v>
      </c>
      <c r="O1037" s="39">
        <v>85.701400000000007</v>
      </c>
      <c r="P1037" s="39">
        <v>34.901200000000003</v>
      </c>
      <c r="Q1037" s="39">
        <v>15.6219</v>
      </c>
      <c r="R1037" s="39">
        <v>84.537199999999999</v>
      </c>
      <c r="S1037" s="39">
        <v>36.499099999999999</v>
      </c>
      <c r="T1037" s="39">
        <v>32.570500000000003</v>
      </c>
      <c r="U1037" s="39">
        <v>17.244900000000001</v>
      </c>
      <c r="V1037" s="39">
        <v>42.587200000000003</v>
      </c>
      <c r="W1037" s="39">
        <v>60.704300000000003</v>
      </c>
      <c r="X1037" s="39">
        <v>84.943700000000007</v>
      </c>
      <c r="Y1037" s="39">
        <v>33.024500000000003</v>
      </c>
      <c r="Z1037" s="39">
        <v>23.659199999999998</v>
      </c>
      <c r="AA1037" s="39">
        <v>35.226999999999997</v>
      </c>
      <c r="AB1037" s="39">
        <v>135.04050000000001</v>
      </c>
      <c r="AC1037" s="39">
        <v>60.653399999999998</v>
      </c>
      <c r="AD1037" s="39">
        <v>14.605700000000001</v>
      </c>
      <c r="AE1037" s="39">
        <v>45.340899999999998</v>
      </c>
      <c r="AF1037" s="39">
        <v>50.782899999999998</v>
      </c>
      <c r="AG1037" s="39">
        <v>18.933399999999999</v>
      </c>
      <c r="AH1037" s="39">
        <v>147.4041</v>
      </c>
      <c r="AI1037" s="39">
        <v>11.775399999999999</v>
      </c>
      <c r="AJ1037" s="39">
        <v>5.5058999999999996</v>
      </c>
      <c r="AK1037" s="39">
        <v>5.9034000000000004</v>
      </c>
      <c r="AL1037" s="39">
        <v>14.1134</v>
      </c>
      <c r="AM1037" s="39">
        <v>308.94589999999999</v>
      </c>
      <c r="AN1037" s="39">
        <v>549.02949999999998</v>
      </c>
      <c r="AO1037" s="39">
        <v>180.0239</v>
      </c>
      <c r="AP1037" s="39">
        <v>115.76179999999999</v>
      </c>
      <c r="AQ1037" s="39">
        <v>233.3305</v>
      </c>
      <c r="AR1037" s="39">
        <v>27.4634</v>
      </c>
      <c r="AS1037" s="39">
        <v>67.148700000000005</v>
      </c>
      <c r="AT1037" s="39">
        <v>18.217500000000001</v>
      </c>
      <c r="AU1037" s="39">
        <v>56.353900000000003</v>
      </c>
      <c r="AV1037" s="39">
        <v>56.533900000000003</v>
      </c>
      <c r="AW1037" s="39">
        <v>39.7806</v>
      </c>
      <c r="AX1037" s="39">
        <v>9.2138000000000009</v>
      </c>
      <c r="AY1037" s="39">
        <v>59.106000000000002</v>
      </c>
    </row>
    <row r="1038" spans="1:51" x14ac:dyDescent="0.25">
      <c r="A1038" s="43">
        <v>43924</v>
      </c>
      <c r="B1038" s="39">
        <v>3972.9870000000001</v>
      </c>
      <c r="C1038" s="39">
        <v>38.148200000000003</v>
      </c>
      <c r="D1038" s="39">
        <v>34.127499999999998</v>
      </c>
      <c r="E1038" s="39">
        <v>408.32729999999998</v>
      </c>
      <c r="F1038" s="39">
        <v>237.98740000000001</v>
      </c>
      <c r="G1038" s="39">
        <v>37.433799999999998</v>
      </c>
      <c r="H1038" s="39">
        <v>90.682199999999995</v>
      </c>
      <c r="I1038" s="39">
        <v>52.408099999999997</v>
      </c>
      <c r="J1038" s="39">
        <v>66.381600000000006</v>
      </c>
      <c r="K1038" s="39">
        <v>24.3887</v>
      </c>
      <c r="L1038" s="39">
        <v>829.66279999999995</v>
      </c>
      <c r="M1038" s="39">
        <v>22.7529</v>
      </c>
      <c r="N1038" s="39">
        <v>42.9343</v>
      </c>
      <c r="O1038" s="39">
        <v>84.650700000000001</v>
      </c>
      <c r="P1038" s="39">
        <v>35.084000000000003</v>
      </c>
      <c r="Q1038" s="39">
        <v>15.4047</v>
      </c>
      <c r="R1038" s="39">
        <v>86.669300000000007</v>
      </c>
      <c r="S1038" s="39">
        <v>36.499099999999999</v>
      </c>
      <c r="T1038" s="39">
        <v>32.492100000000001</v>
      </c>
      <c r="U1038" s="39">
        <v>17.511600000000001</v>
      </c>
      <c r="V1038" s="39">
        <v>41.9801</v>
      </c>
      <c r="W1038" s="39">
        <v>59.381500000000003</v>
      </c>
      <c r="X1038" s="39">
        <v>84.321399999999997</v>
      </c>
      <c r="Y1038" s="39">
        <v>33.024500000000003</v>
      </c>
      <c r="Z1038" s="39">
        <v>23.345800000000001</v>
      </c>
      <c r="AA1038" s="39">
        <v>34.822099999999999</v>
      </c>
      <c r="AB1038" s="39">
        <v>132.6574</v>
      </c>
      <c r="AC1038" s="39">
        <v>60.786299999999997</v>
      </c>
      <c r="AD1038" s="39">
        <v>14.625500000000001</v>
      </c>
      <c r="AE1038" s="39">
        <v>46.058599999999998</v>
      </c>
      <c r="AF1038" s="39">
        <v>53.514099999999999</v>
      </c>
      <c r="AG1038" s="39">
        <v>18.725899999999999</v>
      </c>
      <c r="AH1038" s="39">
        <v>147.1464</v>
      </c>
      <c r="AI1038" s="39">
        <v>11.7264</v>
      </c>
      <c r="AJ1038" s="39">
        <v>5.4573</v>
      </c>
      <c r="AK1038" s="39">
        <v>5.8688000000000002</v>
      </c>
      <c r="AL1038" s="39">
        <v>13.834199999999999</v>
      </c>
      <c r="AM1038" s="39">
        <v>307.7174</v>
      </c>
      <c r="AN1038" s="39">
        <v>546.96550000000002</v>
      </c>
      <c r="AO1038" s="39">
        <v>178.91329999999999</v>
      </c>
      <c r="AP1038" s="39">
        <v>116.0672</v>
      </c>
      <c r="AQ1038" s="39">
        <v>234.06200000000001</v>
      </c>
      <c r="AR1038" s="39">
        <v>27.240400000000001</v>
      </c>
      <c r="AS1038" s="39">
        <v>66.226299999999995</v>
      </c>
      <c r="AT1038" s="39">
        <v>18.101500000000001</v>
      </c>
      <c r="AU1038" s="39">
        <v>56.008699999999997</v>
      </c>
      <c r="AV1038" s="39">
        <v>53.681199999999997</v>
      </c>
      <c r="AW1038" s="39">
        <v>39.438400000000001</v>
      </c>
      <c r="AX1038" s="39">
        <v>9.2138000000000009</v>
      </c>
      <c r="AY1038" s="39">
        <v>58.575099999999999</v>
      </c>
    </row>
    <row r="1039" spans="1:51" x14ac:dyDescent="0.25">
      <c r="A1039" s="43">
        <v>43928</v>
      </c>
      <c r="B1039" s="39">
        <v>4017.5106000000001</v>
      </c>
      <c r="C1039" s="39">
        <v>38.368099999999998</v>
      </c>
      <c r="D1039" s="39">
        <v>34.127499999999998</v>
      </c>
      <c r="E1039" s="39">
        <v>428.92129999999997</v>
      </c>
      <c r="F1039" s="39">
        <v>241.20339999999999</v>
      </c>
      <c r="G1039" s="39">
        <v>38.984499999999997</v>
      </c>
      <c r="H1039" s="39">
        <v>92.694199999999995</v>
      </c>
      <c r="I1039" s="39">
        <v>53.126899999999999</v>
      </c>
      <c r="J1039" s="39">
        <v>68.889700000000005</v>
      </c>
      <c r="K1039" s="39">
        <v>24.742699999999999</v>
      </c>
      <c r="L1039" s="39">
        <v>852.96910000000003</v>
      </c>
      <c r="M1039" s="39">
        <v>23.203399999999998</v>
      </c>
      <c r="N1039" s="39">
        <v>43.813899999999997</v>
      </c>
      <c r="O1039" s="39">
        <v>86.451800000000006</v>
      </c>
      <c r="P1039" s="39">
        <v>36.216900000000003</v>
      </c>
      <c r="Q1039" s="39">
        <v>15.700900000000001</v>
      </c>
      <c r="R1039" s="39">
        <v>87.841999999999999</v>
      </c>
      <c r="S1039" s="39">
        <v>37.229100000000003</v>
      </c>
      <c r="T1039" s="39">
        <v>33.851399999999998</v>
      </c>
      <c r="U1039" s="39">
        <v>17.8005</v>
      </c>
      <c r="V1039" s="39">
        <v>43.888300000000001</v>
      </c>
      <c r="W1039" s="39">
        <v>62.027200000000001</v>
      </c>
      <c r="X1039" s="39">
        <v>87.899600000000007</v>
      </c>
      <c r="Y1039" s="39">
        <v>33.482599999999998</v>
      </c>
      <c r="Z1039" s="39">
        <v>23.815899999999999</v>
      </c>
      <c r="AA1039" s="39">
        <v>36.289900000000003</v>
      </c>
      <c r="AB1039" s="39">
        <v>134.15790000000001</v>
      </c>
      <c r="AC1039" s="39">
        <v>61.893099999999997</v>
      </c>
      <c r="AD1039" s="39">
        <v>14.9026</v>
      </c>
      <c r="AE1039" s="39">
        <v>47.899700000000003</v>
      </c>
      <c r="AF1039" s="39">
        <v>54.5383</v>
      </c>
      <c r="AG1039" s="39">
        <v>19.037099999999999</v>
      </c>
      <c r="AH1039" s="39">
        <v>148.9503</v>
      </c>
      <c r="AI1039" s="39">
        <v>11.9223</v>
      </c>
      <c r="AJ1039" s="39">
        <v>5.5221</v>
      </c>
      <c r="AK1039" s="39">
        <v>5.9379</v>
      </c>
      <c r="AL1039" s="39">
        <v>13.9893</v>
      </c>
      <c r="AM1039" s="39">
        <v>310.37900000000002</v>
      </c>
      <c r="AN1039" s="39">
        <v>545.72709999999995</v>
      </c>
      <c r="AO1039" s="39">
        <v>179.74629999999999</v>
      </c>
      <c r="AP1039" s="39">
        <v>117.7471</v>
      </c>
      <c r="AQ1039" s="39">
        <v>236.62200000000001</v>
      </c>
      <c r="AR1039" s="39">
        <v>27.622699999999998</v>
      </c>
      <c r="AS1039" s="39">
        <v>67.702100000000002</v>
      </c>
      <c r="AT1039" s="39">
        <v>18.275500000000001</v>
      </c>
      <c r="AU1039" s="39">
        <v>56.267600000000002</v>
      </c>
      <c r="AV1039" s="39">
        <v>55.496600000000001</v>
      </c>
      <c r="AW1039" s="39">
        <v>40.037300000000002</v>
      </c>
      <c r="AX1039" s="39">
        <v>9.2359000000000009</v>
      </c>
      <c r="AY1039" s="39">
        <v>59.194499999999998</v>
      </c>
    </row>
    <row r="1040" spans="1:51" x14ac:dyDescent="0.25">
      <c r="A1040" s="43">
        <v>43929</v>
      </c>
      <c r="B1040" s="39">
        <v>4001.1853000000001</v>
      </c>
      <c r="C1040" s="39">
        <v>38.258099999999999</v>
      </c>
      <c r="D1040" s="39">
        <v>34.408999999999999</v>
      </c>
      <c r="E1040" s="39">
        <v>433.18209999999999</v>
      </c>
      <c r="F1040" s="39">
        <v>240.13140000000001</v>
      </c>
      <c r="G1040" s="39">
        <v>38.395200000000003</v>
      </c>
      <c r="H1040" s="39">
        <v>92.885800000000003</v>
      </c>
      <c r="I1040" s="39">
        <v>52.212000000000003</v>
      </c>
      <c r="J1040" s="39">
        <v>68.666799999999995</v>
      </c>
      <c r="K1040" s="39">
        <v>24.8843</v>
      </c>
      <c r="L1040" s="39">
        <v>851.09630000000004</v>
      </c>
      <c r="M1040" s="39">
        <v>23.278500000000001</v>
      </c>
      <c r="N1040" s="39">
        <v>43.209200000000003</v>
      </c>
      <c r="O1040" s="39">
        <v>86.451800000000006</v>
      </c>
      <c r="P1040" s="39">
        <v>36.107300000000002</v>
      </c>
      <c r="Q1040" s="39">
        <v>15.6812</v>
      </c>
      <c r="R1040" s="39">
        <v>86.029700000000005</v>
      </c>
      <c r="S1040" s="39">
        <v>36.916200000000003</v>
      </c>
      <c r="T1040" s="39">
        <v>34.034300000000002</v>
      </c>
      <c r="U1040" s="39">
        <v>17.822700000000001</v>
      </c>
      <c r="V1040" s="39">
        <v>43.5413</v>
      </c>
      <c r="W1040" s="39">
        <v>61.071800000000003</v>
      </c>
      <c r="X1040" s="39">
        <v>91.322199999999995</v>
      </c>
      <c r="Y1040" s="39">
        <v>33.253599999999999</v>
      </c>
      <c r="Z1040" s="39">
        <v>24.050899999999999</v>
      </c>
      <c r="AA1040" s="39">
        <v>37.150300000000001</v>
      </c>
      <c r="AB1040" s="39">
        <v>135.92310000000001</v>
      </c>
      <c r="AC1040" s="39">
        <v>61.406100000000002</v>
      </c>
      <c r="AD1040" s="39">
        <v>15.0213</v>
      </c>
      <c r="AE1040" s="39">
        <v>48.586199999999998</v>
      </c>
      <c r="AF1040" s="39">
        <v>56.927999999999997</v>
      </c>
      <c r="AG1040" s="39">
        <v>19.114899999999999</v>
      </c>
      <c r="AH1040" s="39">
        <v>148.9503</v>
      </c>
      <c r="AI1040" s="39">
        <v>12.0692</v>
      </c>
      <c r="AJ1040" s="39">
        <v>5.5058999999999996</v>
      </c>
      <c r="AK1040" s="39">
        <v>5.9206000000000003</v>
      </c>
      <c r="AL1040" s="39">
        <v>13.958299999999999</v>
      </c>
      <c r="AM1040" s="39">
        <v>310.58370000000002</v>
      </c>
      <c r="AN1040" s="39">
        <v>535.81979999999999</v>
      </c>
      <c r="AO1040" s="39">
        <v>178.54300000000001</v>
      </c>
      <c r="AP1040" s="39">
        <v>116.8308</v>
      </c>
      <c r="AQ1040" s="39">
        <v>236.62200000000001</v>
      </c>
      <c r="AR1040" s="39">
        <v>27.654599999999999</v>
      </c>
      <c r="AS1040" s="39">
        <v>67.886600000000001</v>
      </c>
      <c r="AT1040" s="39">
        <v>18.217500000000001</v>
      </c>
      <c r="AU1040" s="39">
        <v>56.094999999999999</v>
      </c>
      <c r="AV1040" s="39">
        <v>53.810899999999997</v>
      </c>
      <c r="AW1040" s="39">
        <v>39.951700000000002</v>
      </c>
      <c r="AX1040" s="39">
        <v>9.2138000000000009</v>
      </c>
      <c r="AY1040" s="39">
        <v>58.486600000000003</v>
      </c>
    </row>
    <row r="1041" spans="1:51" x14ac:dyDescent="0.25">
      <c r="A1041" s="43">
        <v>43930</v>
      </c>
      <c r="B1041" s="39">
        <v>3961.1140999999998</v>
      </c>
      <c r="C1041" s="39">
        <v>38.258099999999999</v>
      </c>
      <c r="D1041" s="39">
        <v>34.408999999999999</v>
      </c>
      <c r="E1041" s="39">
        <v>433.18209999999999</v>
      </c>
      <c r="F1041" s="39">
        <v>240.13140000000001</v>
      </c>
      <c r="G1041" s="39">
        <v>38.302199999999999</v>
      </c>
      <c r="H1041" s="39">
        <v>92.694199999999995</v>
      </c>
      <c r="I1041" s="39">
        <v>52.146700000000003</v>
      </c>
      <c r="J1041" s="39">
        <v>68.555300000000003</v>
      </c>
      <c r="K1041" s="39">
        <v>24.8843</v>
      </c>
      <c r="L1041" s="39">
        <v>858.37950000000001</v>
      </c>
      <c r="M1041" s="39">
        <v>23.278500000000001</v>
      </c>
      <c r="N1041" s="39">
        <v>42.9343</v>
      </c>
      <c r="O1041" s="39">
        <v>86.301699999999997</v>
      </c>
      <c r="P1041" s="39">
        <v>36.180399999999999</v>
      </c>
      <c r="Q1041" s="39">
        <v>15.740399999999999</v>
      </c>
      <c r="R1041" s="39">
        <v>85.390100000000004</v>
      </c>
      <c r="S1041" s="39">
        <v>37.1248</v>
      </c>
      <c r="T1041" s="39">
        <v>33.903599999999997</v>
      </c>
      <c r="U1041" s="39">
        <v>18.400500000000001</v>
      </c>
      <c r="V1041" s="39">
        <v>43.628100000000003</v>
      </c>
      <c r="W1041" s="39">
        <v>61.145299999999999</v>
      </c>
      <c r="X1041" s="39">
        <v>91.866799999999998</v>
      </c>
      <c r="Y1041" s="39">
        <v>33.368099999999998</v>
      </c>
      <c r="Z1041" s="39">
        <v>24.129200000000001</v>
      </c>
      <c r="AA1041" s="39">
        <v>36.441800000000001</v>
      </c>
      <c r="AB1041" s="39">
        <v>134.42269999999999</v>
      </c>
      <c r="AC1041" s="39">
        <v>61.671700000000001</v>
      </c>
      <c r="AD1041" s="39">
        <v>15.1203</v>
      </c>
      <c r="AE1041" s="39">
        <v>47.774900000000002</v>
      </c>
      <c r="AF1041" s="39">
        <v>56.757300000000001</v>
      </c>
      <c r="AG1041" s="39">
        <v>19.063099999999999</v>
      </c>
      <c r="AH1041" s="39">
        <v>148.9503</v>
      </c>
      <c r="AI1041" s="39">
        <v>12.044700000000001</v>
      </c>
      <c r="AJ1041" s="39">
        <v>5.5221</v>
      </c>
      <c r="AK1041" s="39">
        <v>6.1277999999999997</v>
      </c>
      <c r="AL1041" s="39">
        <v>13.9893</v>
      </c>
      <c r="AM1041" s="39">
        <v>305.87479999999999</v>
      </c>
      <c r="AN1041" s="39">
        <v>537.05820000000006</v>
      </c>
      <c r="AO1041" s="39">
        <v>180.20910000000001</v>
      </c>
      <c r="AP1041" s="39">
        <v>116.6781</v>
      </c>
      <c r="AQ1041" s="39">
        <v>236.25630000000001</v>
      </c>
      <c r="AR1041" s="39">
        <v>27.622699999999998</v>
      </c>
      <c r="AS1041" s="39">
        <v>68.44</v>
      </c>
      <c r="AT1041" s="39">
        <v>18.275500000000001</v>
      </c>
      <c r="AU1041" s="39">
        <v>56.526499999999999</v>
      </c>
      <c r="AV1041" s="39">
        <v>55.237200000000001</v>
      </c>
      <c r="AW1041" s="39">
        <v>39.7806</v>
      </c>
      <c r="AX1041" s="39">
        <v>9.2359000000000009</v>
      </c>
      <c r="AY1041" s="39">
        <v>58.2211</v>
      </c>
    </row>
    <row r="1042" spans="1:51" x14ac:dyDescent="0.25">
      <c r="A1042" s="43">
        <v>43931</v>
      </c>
      <c r="B1042" s="39">
        <v>3989.3123000000001</v>
      </c>
      <c r="C1042" s="39">
        <v>37.598500000000001</v>
      </c>
      <c r="D1042" s="39">
        <v>34.479300000000002</v>
      </c>
      <c r="E1042" s="39">
        <v>442.41379999999998</v>
      </c>
      <c r="F1042" s="39">
        <v>239.41669999999999</v>
      </c>
      <c r="G1042" s="39">
        <v>37.3718</v>
      </c>
      <c r="H1042" s="39">
        <v>91.640299999999996</v>
      </c>
      <c r="I1042" s="39">
        <v>51.493200000000002</v>
      </c>
      <c r="J1042" s="39">
        <v>67.050399999999996</v>
      </c>
      <c r="K1042" s="39">
        <v>24.601099999999999</v>
      </c>
      <c r="L1042" s="39">
        <v>834.24090000000001</v>
      </c>
      <c r="M1042" s="39">
        <v>23.0532</v>
      </c>
      <c r="N1042" s="39">
        <v>42.384599999999999</v>
      </c>
      <c r="O1042" s="39">
        <v>86.751999999999995</v>
      </c>
      <c r="P1042" s="39">
        <v>35.632199999999997</v>
      </c>
      <c r="Q1042" s="39">
        <v>15.6812</v>
      </c>
      <c r="R1042" s="39">
        <v>84.857100000000003</v>
      </c>
      <c r="S1042" s="39">
        <v>36.811900000000001</v>
      </c>
      <c r="T1042" s="39">
        <v>32.936500000000002</v>
      </c>
      <c r="U1042" s="39">
        <v>19.0228</v>
      </c>
      <c r="V1042" s="39">
        <v>42.326999999999998</v>
      </c>
      <c r="W1042" s="39">
        <v>59.234499999999997</v>
      </c>
      <c r="X1042" s="39">
        <v>90.1554</v>
      </c>
      <c r="Y1042" s="39">
        <v>33.978999999999999</v>
      </c>
      <c r="Z1042" s="39">
        <v>23.267499999999998</v>
      </c>
      <c r="AA1042" s="39">
        <v>34.973999999999997</v>
      </c>
      <c r="AB1042" s="39">
        <v>133.01050000000001</v>
      </c>
      <c r="AC1042" s="39">
        <v>60.9191</v>
      </c>
      <c r="AD1042" s="39">
        <v>15.0213</v>
      </c>
      <c r="AE1042" s="39">
        <v>46.963500000000003</v>
      </c>
      <c r="AF1042" s="39">
        <v>54.7943</v>
      </c>
      <c r="AG1042" s="39">
        <v>18.829599999999999</v>
      </c>
      <c r="AH1042" s="39">
        <v>148.6926</v>
      </c>
      <c r="AI1042" s="39">
        <v>11.8733</v>
      </c>
      <c r="AJ1042" s="39">
        <v>5.4734999999999996</v>
      </c>
      <c r="AK1042" s="39">
        <v>6.0587</v>
      </c>
      <c r="AL1042" s="39">
        <v>13.927300000000001</v>
      </c>
      <c r="AM1042" s="39">
        <v>300.75639999999999</v>
      </c>
      <c r="AN1042" s="39">
        <v>528.38930000000005</v>
      </c>
      <c r="AO1042" s="39">
        <v>175.11840000000001</v>
      </c>
      <c r="AP1042" s="39">
        <v>115.4563</v>
      </c>
      <c r="AQ1042" s="39">
        <v>236.25630000000001</v>
      </c>
      <c r="AR1042" s="39">
        <v>27.367799999999999</v>
      </c>
      <c r="AS1042" s="39">
        <v>66.595200000000006</v>
      </c>
      <c r="AT1042" s="39">
        <v>18.159500000000001</v>
      </c>
      <c r="AU1042" s="39">
        <v>56.353900000000003</v>
      </c>
      <c r="AV1042" s="39">
        <v>52.903300000000002</v>
      </c>
      <c r="AW1042" s="39">
        <v>39.352899999999998</v>
      </c>
      <c r="AX1042" s="39">
        <v>9.2138000000000009</v>
      </c>
      <c r="AY1042" s="39">
        <v>58.2211</v>
      </c>
    </row>
    <row r="1043" spans="1:51" x14ac:dyDescent="0.25">
      <c r="A1043" s="43">
        <v>43934</v>
      </c>
      <c r="B1043" s="39">
        <v>4013.0581999999999</v>
      </c>
      <c r="C1043" s="39">
        <v>37.9283</v>
      </c>
      <c r="D1043" s="39">
        <v>35.886699999999998</v>
      </c>
      <c r="E1043" s="39">
        <v>461.5874</v>
      </c>
      <c r="F1043" s="39">
        <v>237.27269999999999</v>
      </c>
      <c r="G1043" s="39">
        <v>38.178100000000001</v>
      </c>
      <c r="H1043" s="39">
        <v>91.496600000000001</v>
      </c>
      <c r="I1043" s="39">
        <v>50.709000000000003</v>
      </c>
      <c r="J1043" s="39">
        <v>70.171700000000001</v>
      </c>
      <c r="K1043" s="39">
        <v>24.459499999999998</v>
      </c>
      <c r="L1043" s="39">
        <v>832.78420000000006</v>
      </c>
      <c r="M1043" s="39">
        <v>23.0532</v>
      </c>
      <c r="N1043" s="39">
        <v>42.164700000000003</v>
      </c>
      <c r="O1043" s="39">
        <v>86.301699999999997</v>
      </c>
      <c r="P1043" s="39">
        <v>35.559100000000001</v>
      </c>
      <c r="Q1043" s="39">
        <v>15.8391</v>
      </c>
      <c r="R1043" s="39">
        <v>85.176900000000003</v>
      </c>
      <c r="S1043" s="39">
        <v>37.6462</v>
      </c>
      <c r="T1043" s="39">
        <v>34.949199999999998</v>
      </c>
      <c r="U1043" s="39">
        <v>19.511700000000001</v>
      </c>
      <c r="V1043" s="39">
        <v>41.372900000000001</v>
      </c>
      <c r="W1043" s="39">
        <v>56.294800000000002</v>
      </c>
      <c r="X1043" s="39">
        <v>90.388800000000003</v>
      </c>
      <c r="Y1043" s="39">
        <v>34.437100000000001</v>
      </c>
      <c r="Z1043" s="39">
        <v>23.267499999999998</v>
      </c>
      <c r="AA1043" s="39">
        <v>35.0246</v>
      </c>
      <c r="AB1043" s="39">
        <v>133.6283</v>
      </c>
      <c r="AC1043" s="39">
        <v>61.583199999999998</v>
      </c>
      <c r="AD1043" s="39">
        <v>14.8828</v>
      </c>
      <c r="AE1043" s="39">
        <v>45.06</v>
      </c>
      <c r="AF1043" s="39">
        <v>54.111499999999999</v>
      </c>
      <c r="AG1043" s="39">
        <v>18.933399999999999</v>
      </c>
      <c r="AH1043" s="39">
        <v>146.8887</v>
      </c>
      <c r="AI1043" s="39">
        <v>11.848800000000001</v>
      </c>
      <c r="AJ1043" s="39">
        <v>5.4734999999999996</v>
      </c>
      <c r="AK1043" s="39">
        <v>5.9724000000000004</v>
      </c>
      <c r="AL1043" s="39">
        <v>13.958299999999999</v>
      </c>
      <c r="AM1043" s="39">
        <v>308.53640000000001</v>
      </c>
      <c r="AN1043" s="39">
        <v>520.13319999999999</v>
      </c>
      <c r="AO1043" s="39">
        <v>172.89699999999999</v>
      </c>
      <c r="AP1043" s="39">
        <v>115.9145</v>
      </c>
      <c r="AQ1043" s="39">
        <v>233.3305</v>
      </c>
      <c r="AR1043" s="39">
        <v>27.367799999999999</v>
      </c>
      <c r="AS1043" s="39">
        <v>66.226299999999995</v>
      </c>
      <c r="AT1043" s="39">
        <v>18.333500000000001</v>
      </c>
      <c r="AU1043" s="39">
        <v>56.440199999999997</v>
      </c>
      <c r="AV1043" s="39">
        <v>50.31</v>
      </c>
      <c r="AW1043" s="39">
        <v>39.096200000000003</v>
      </c>
      <c r="AX1043" s="39">
        <v>9.0813000000000006</v>
      </c>
      <c r="AY1043" s="39">
        <v>58.2211</v>
      </c>
    </row>
    <row r="1044" spans="1:51" x14ac:dyDescent="0.25">
      <c r="A1044" s="43">
        <v>43935</v>
      </c>
      <c r="B1044" s="39">
        <v>4059.0659000000001</v>
      </c>
      <c r="C1044" s="39">
        <v>38.258099999999999</v>
      </c>
      <c r="D1044" s="39">
        <v>37.575400000000002</v>
      </c>
      <c r="E1044" s="39">
        <v>464.428</v>
      </c>
      <c r="F1044" s="39">
        <v>242.27539999999999</v>
      </c>
      <c r="G1044" s="39">
        <v>38.240200000000002</v>
      </c>
      <c r="H1044" s="39">
        <v>92.215199999999996</v>
      </c>
      <c r="I1044" s="39">
        <v>53.976399999999998</v>
      </c>
      <c r="J1044" s="39">
        <v>70.673299999999998</v>
      </c>
      <c r="K1044" s="39">
        <v>24.742699999999999</v>
      </c>
      <c r="L1044" s="39">
        <v>840.69169999999997</v>
      </c>
      <c r="M1044" s="39">
        <v>23.128299999999999</v>
      </c>
      <c r="N1044" s="39">
        <v>43.154200000000003</v>
      </c>
      <c r="O1044" s="39">
        <v>86.751999999999995</v>
      </c>
      <c r="P1044" s="39">
        <v>35.741799999999998</v>
      </c>
      <c r="Q1044" s="39">
        <v>15.898400000000001</v>
      </c>
      <c r="R1044" s="39">
        <v>86.882499999999993</v>
      </c>
      <c r="S1044" s="39">
        <v>37.6462</v>
      </c>
      <c r="T1044" s="39">
        <v>35.132199999999997</v>
      </c>
      <c r="U1044" s="39">
        <v>19.556100000000001</v>
      </c>
      <c r="V1044" s="39">
        <v>41.8934</v>
      </c>
      <c r="W1044" s="39">
        <v>58.866999999999997</v>
      </c>
      <c r="X1044" s="39">
        <v>92.100099999999998</v>
      </c>
      <c r="Y1044" s="39">
        <v>34.360799999999998</v>
      </c>
      <c r="Z1044" s="39">
        <v>23.815899999999999</v>
      </c>
      <c r="AA1044" s="39">
        <v>35.834400000000002</v>
      </c>
      <c r="AB1044" s="39">
        <v>134.06960000000001</v>
      </c>
      <c r="AC1044" s="39">
        <v>62.247199999999999</v>
      </c>
      <c r="AD1044" s="39">
        <v>15.1599</v>
      </c>
      <c r="AE1044" s="39">
        <v>45.871400000000001</v>
      </c>
      <c r="AF1044" s="39">
        <v>54.623600000000003</v>
      </c>
      <c r="AG1044" s="39">
        <v>18.985299999999999</v>
      </c>
      <c r="AH1044" s="39">
        <v>148.9503</v>
      </c>
      <c r="AI1044" s="39">
        <v>12.020200000000001</v>
      </c>
      <c r="AJ1044" s="39">
        <v>5.5221</v>
      </c>
      <c r="AK1044" s="39">
        <v>5.9551999999999996</v>
      </c>
      <c r="AL1044" s="39">
        <v>13.958299999999999</v>
      </c>
      <c r="AM1044" s="39">
        <v>319.18259999999998</v>
      </c>
      <c r="AN1044" s="39">
        <v>530.86609999999996</v>
      </c>
      <c r="AO1044" s="39">
        <v>175.39609999999999</v>
      </c>
      <c r="AP1044" s="39">
        <v>117.7471</v>
      </c>
      <c r="AQ1044" s="39">
        <v>235.5248</v>
      </c>
      <c r="AR1044" s="39">
        <v>27.686399999999999</v>
      </c>
      <c r="AS1044" s="39">
        <v>67.148700000000005</v>
      </c>
      <c r="AT1044" s="39">
        <v>18.3916</v>
      </c>
      <c r="AU1044" s="39">
        <v>57.4758</v>
      </c>
      <c r="AV1044" s="39">
        <v>50.698999999999998</v>
      </c>
      <c r="AW1044" s="39">
        <v>39.524000000000001</v>
      </c>
      <c r="AX1044" s="39">
        <v>9.2579999999999991</v>
      </c>
      <c r="AY1044" s="39">
        <v>58.929000000000002</v>
      </c>
    </row>
    <row r="1045" spans="1:51" x14ac:dyDescent="0.25">
      <c r="A1045" s="43">
        <v>43936</v>
      </c>
      <c r="B1045" s="39">
        <v>3962.5981999999999</v>
      </c>
      <c r="C1045" s="39">
        <v>37.818399999999997</v>
      </c>
      <c r="D1045" s="39">
        <v>38.067999999999998</v>
      </c>
      <c r="E1045" s="39">
        <v>454.48610000000002</v>
      </c>
      <c r="F1045" s="39">
        <v>241.5608</v>
      </c>
      <c r="G1045" s="39">
        <v>37.992100000000001</v>
      </c>
      <c r="H1045" s="39">
        <v>90.969700000000003</v>
      </c>
      <c r="I1045" s="39">
        <v>53.6496</v>
      </c>
      <c r="J1045" s="39">
        <v>70.004499999999993</v>
      </c>
      <c r="K1045" s="39">
        <v>24.636500000000002</v>
      </c>
      <c r="L1045" s="39">
        <v>834.44899999999996</v>
      </c>
      <c r="M1045" s="39">
        <v>22.902999999999999</v>
      </c>
      <c r="N1045" s="39">
        <v>42.714399999999998</v>
      </c>
      <c r="O1045" s="39">
        <v>86.001599999999996</v>
      </c>
      <c r="P1045" s="39">
        <v>35.559100000000001</v>
      </c>
      <c r="Q1045" s="39">
        <v>15.8194</v>
      </c>
      <c r="R1045" s="39">
        <v>85.603300000000004</v>
      </c>
      <c r="S1045" s="39">
        <v>36.916200000000003</v>
      </c>
      <c r="T1045" s="39">
        <v>34.321899999999999</v>
      </c>
      <c r="U1045" s="39">
        <v>19.556100000000001</v>
      </c>
      <c r="V1045" s="39">
        <v>41.112699999999997</v>
      </c>
      <c r="W1045" s="39">
        <v>58.646500000000003</v>
      </c>
      <c r="X1045" s="39">
        <v>90.311000000000007</v>
      </c>
      <c r="Y1045" s="39">
        <v>33.749899999999997</v>
      </c>
      <c r="Z1045" s="39">
        <v>24.599299999999999</v>
      </c>
      <c r="AA1045" s="39">
        <v>38.010800000000003</v>
      </c>
      <c r="AB1045" s="39">
        <v>135.7466</v>
      </c>
      <c r="AC1045" s="39">
        <v>63.531199999999998</v>
      </c>
      <c r="AD1045" s="39">
        <v>15.0609</v>
      </c>
      <c r="AE1045" s="39">
        <v>45.5593</v>
      </c>
      <c r="AF1045" s="39">
        <v>53.940800000000003</v>
      </c>
      <c r="AG1045" s="39">
        <v>18.907499999999999</v>
      </c>
      <c r="AH1045" s="39">
        <v>148.4349</v>
      </c>
      <c r="AI1045" s="39">
        <v>11.995699999999999</v>
      </c>
      <c r="AJ1045" s="39">
        <v>5.5221</v>
      </c>
      <c r="AK1045" s="39">
        <v>6.0242000000000004</v>
      </c>
      <c r="AL1045" s="39">
        <v>13.927300000000001</v>
      </c>
      <c r="AM1045" s="39">
        <v>313.24529999999999</v>
      </c>
      <c r="AN1045" s="39">
        <v>530.86609999999996</v>
      </c>
      <c r="AO1045" s="39">
        <v>172.06399999999999</v>
      </c>
      <c r="AP1045" s="39">
        <v>116.98350000000001</v>
      </c>
      <c r="AQ1045" s="39">
        <v>236.62200000000001</v>
      </c>
      <c r="AR1045" s="39">
        <v>27.4316</v>
      </c>
      <c r="AS1045" s="39">
        <v>66.595200000000006</v>
      </c>
      <c r="AT1045" s="39">
        <v>18.333500000000001</v>
      </c>
      <c r="AU1045" s="39">
        <v>57.0443</v>
      </c>
      <c r="AV1045" s="39">
        <v>49.402299999999997</v>
      </c>
      <c r="AW1045" s="39">
        <v>39.267299999999999</v>
      </c>
      <c r="AX1045" s="39">
        <v>9.1696000000000009</v>
      </c>
      <c r="AY1045" s="39">
        <v>58.486600000000003</v>
      </c>
    </row>
    <row r="1046" spans="1:51" x14ac:dyDescent="0.25">
      <c r="A1046" s="43">
        <v>43937</v>
      </c>
      <c r="B1046" s="39">
        <v>3944.7887999999998</v>
      </c>
      <c r="C1046" s="39">
        <v>38.148200000000003</v>
      </c>
      <c r="D1046" s="39">
        <v>40.4604</v>
      </c>
      <c r="E1046" s="39">
        <v>452.35570000000001</v>
      </c>
      <c r="F1046" s="39">
        <v>241.20339999999999</v>
      </c>
      <c r="G1046" s="39">
        <v>38.333199999999998</v>
      </c>
      <c r="H1046" s="39">
        <v>92.071399999999997</v>
      </c>
      <c r="I1046" s="39">
        <v>53.061500000000002</v>
      </c>
      <c r="J1046" s="39">
        <v>70.060199999999995</v>
      </c>
      <c r="K1046" s="39">
        <v>24.459499999999998</v>
      </c>
      <c r="L1046" s="39">
        <v>836.9461</v>
      </c>
      <c r="M1046" s="39">
        <v>22.827999999999999</v>
      </c>
      <c r="N1046" s="39">
        <v>42.769399999999997</v>
      </c>
      <c r="O1046" s="39">
        <v>84.950900000000004</v>
      </c>
      <c r="P1046" s="39">
        <v>35.595599999999997</v>
      </c>
      <c r="Q1046" s="39">
        <v>14.8714</v>
      </c>
      <c r="R1046" s="39">
        <v>84.963700000000003</v>
      </c>
      <c r="S1046" s="39">
        <v>36.290500000000002</v>
      </c>
      <c r="T1046" s="39">
        <v>33.825200000000002</v>
      </c>
      <c r="U1046" s="39">
        <v>20.1783</v>
      </c>
      <c r="V1046" s="39">
        <v>41.719900000000003</v>
      </c>
      <c r="W1046" s="39">
        <v>58.866999999999997</v>
      </c>
      <c r="X1046" s="39">
        <v>90.622200000000007</v>
      </c>
      <c r="Y1046" s="39">
        <v>33.558999999999997</v>
      </c>
      <c r="Z1046" s="39">
        <v>24.129200000000001</v>
      </c>
      <c r="AA1046" s="39">
        <v>37.251600000000003</v>
      </c>
      <c r="AB1046" s="39">
        <v>138.39449999999999</v>
      </c>
      <c r="AC1046" s="39">
        <v>63.265500000000003</v>
      </c>
      <c r="AD1046" s="39">
        <v>15.0213</v>
      </c>
      <c r="AE1046" s="39">
        <v>45.372100000000003</v>
      </c>
      <c r="AF1046" s="39">
        <v>53.770099999999999</v>
      </c>
      <c r="AG1046" s="39">
        <v>18.933399999999999</v>
      </c>
      <c r="AH1046" s="39">
        <v>148.9503</v>
      </c>
      <c r="AI1046" s="39">
        <v>11.995699999999999</v>
      </c>
      <c r="AJ1046" s="39">
        <v>5.6516999999999999</v>
      </c>
      <c r="AK1046" s="39">
        <v>6.0759999999999996</v>
      </c>
      <c r="AL1046" s="39">
        <v>13.8652</v>
      </c>
      <c r="AM1046" s="39">
        <v>322.66309999999999</v>
      </c>
      <c r="AN1046" s="39">
        <v>530.04049999999995</v>
      </c>
      <c r="AO1046" s="39">
        <v>175.5812</v>
      </c>
      <c r="AP1046" s="39">
        <v>116.37269999999999</v>
      </c>
      <c r="AQ1046" s="39">
        <v>236.62200000000001</v>
      </c>
      <c r="AR1046" s="39">
        <v>27.399699999999999</v>
      </c>
      <c r="AS1046" s="39">
        <v>67.148700000000005</v>
      </c>
      <c r="AT1046" s="39">
        <v>18.5076</v>
      </c>
      <c r="AU1046" s="39">
        <v>57.562100000000001</v>
      </c>
      <c r="AV1046" s="39">
        <v>49.6616</v>
      </c>
      <c r="AW1046" s="39">
        <v>39.181800000000003</v>
      </c>
      <c r="AX1046" s="39">
        <v>9.2138000000000009</v>
      </c>
      <c r="AY1046" s="39">
        <v>58.398099999999999</v>
      </c>
    </row>
    <row r="1047" spans="1:51" x14ac:dyDescent="0.25">
      <c r="A1047" s="43">
        <v>43938</v>
      </c>
      <c r="B1047" s="39">
        <v>3965.5664000000002</v>
      </c>
      <c r="C1047" s="39">
        <v>38.148200000000003</v>
      </c>
      <c r="D1047" s="39">
        <v>41.445599999999999</v>
      </c>
      <c r="E1047" s="39">
        <v>456.61649999999997</v>
      </c>
      <c r="F1047" s="39">
        <v>240.84610000000001</v>
      </c>
      <c r="G1047" s="39">
        <v>38.178100000000001</v>
      </c>
      <c r="H1047" s="39">
        <v>91.927700000000002</v>
      </c>
      <c r="I1047" s="39">
        <v>52.996200000000002</v>
      </c>
      <c r="J1047" s="39">
        <v>71.174899999999994</v>
      </c>
      <c r="K1047" s="39">
        <v>24.5657</v>
      </c>
      <c r="L1047" s="39">
        <v>830.28710000000001</v>
      </c>
      <c r="M1047" s="39">
        <v>22.902999999999999</v>
      </c>
      <c r="N1047" s="39">
        <v>42.879300000000001</v>
      </c>
      <c r="O1047" s="39">
        <v>84.500699999999995</v>
      </c>
      <c r="P1047" s="39">
        <v>35.741799999999998</v>
      </c>
      <c r="Q1047" s="39">
        <v>14.812200000000001</v>
      </c>
      <c r="R1047" s="39">
        <v>85.283500000000004</v>
      </c>
      <c r="S1047" s="39">
        <v>36.186199999999999</v>
      </c>
      <c r="T1047" s="39">
        <v>34.374200000000002</v>
      </c>
      <c r="U1047" s="39">
        <v>20.0228</v>
      </c>
      <c r="V1047" s="39">
        <v>41.633099999999999</v>
      </c>
      <c r="W1047" s="39">
        <v>59.528399999999998</v>
      </c>
      <c r="X1047" s="39">
        <v>91.011099999999999</v>
      </c>
      <c r="Y1047" s="39">
        <v>33.597200000000001</v>
      </c>
      <c r="Z1047" s="39">
        <v>23.5808</v>
      </c>
      <c r="AA1047" s="39">
        <v>37.808300000000003</v>
      </c>
      <c r="AB1047" s="39">
        <v>137.15880000000001</v>
      </c>
      <c r="AC1047" s="39">
        <v>62.114400000000003</v>
      </c>
      <c r="AD1047" s="39">
        <v>15.1797</v>
      </c>
      <c r="AE1047" s="39">
        <v>45.028799999999997</v>
      </c>
      <c r="AF1047" s="39">
        <v>53.428699999999999</v>
      </c>
      <c r="AG1047" s="39">
        <v>18.933399999999999</v>
      </c>
      <c r="AH1047" s="39">
        <v>149.208</v>
      </c>
      <c r="AI1047" s="39">
        <v>12.0692</v>
      </c>
      <c r="AJ1047" s="39">
        <v>5.6031000000000004</v>
      </c>
      <c r="AK1047" s="39">
        <v>6.0068999999999999</v>
      </c>
      <c r="AL1047" s="39">
        <v>14.144399999999999</v>
      </c>
      <c r="AM1047" s="39">
        <v>323.89150000000001</v>
      </c>
      <c r="AN1047" s="39">
        <v>525.49969999999996</v>
      </c>
      <c r="AO1047" s="39">
        <v>175.85890000000001</v>
      </c>
      <c r="AP1047" s="39">
        <v>117.13630000000001</v>
      </c>
      <c r="AQ1047" s="39">
        <v>235.89060000000001</v>
      </c>
      <c r="AR1047" s="39">
        <v>27.4634</v>
      </c>
      <c r="AS1047" s="39">
        <v>66.964200000000005</v>
      </c>
      <c r="AT1047" s="39">
        <v>18.4496</v>
      </c>
      <c r="AU1047" s="39">
        <v>58.079900000000002</v>
      </c>
      <c r="AV1047" s="39">
        <v>49.272599999999997</v>
      </c>
      <c r="AW1047" s="39">
        <v>39.267299999999999</v>
      </c>
      <c r="AX1047" s="39">
        <v>9.2138000000000009</v>
      </c>
      <c r="AY1047" s="39">
        <v>59.017499999999998</v>
      </c>
    </row>
    <row r="1048" spans="1:51" x14ac:dyDescent="0.25">
      <c r="A1048" s="43">
        <v>43941</v>
      </c>
      <c r="B1048" s="39">
        <v>3944.7887999999998</v>
      </c>
      <c r="C1048" s="39">
        <v>38.587899999999998</v>
      </c>
      <c r="D1048" s="39">
        <v>43.486199999999997</v>
      </c>
      <c r="E1048" s="39">
        <v>458.74689999999998</v>
      </c>
      <c r="F1048" s="39">
        <v>244.4195</v>
      </c>
      <c r="G1048" s="39">
        <v>37.961100000000002</v>
      </c>
      <c r="H1048" s="39">
        <v>92.933700000000002</v>
      </c>
      <c r="I1048" s="39">
        <v>51.6892</v>
      </c>
      <c r="J1048" s="39">
        <v>74.017399999999995</v>
      </c>
      <c r="K1048" s="39">
        <v>24.813500000000001</v>
      </c>
      <c r="L1048" s="39">
        <v>837.57029999999997</v>
      </c>
      <c r="M1048" s="39">
        <v>22.978100000000001</v>
      </c>
      <c r="N1048" s="39">
        <v>41.779899999999998</v>
      </c>
      <c r="O1048" s="39">
        <v>84.800799999999995</v>
      </c>
      <c r="P1048" s="39">
        <v>36.180399999999999</v>
      </c>
      <c r="Q1048" s="39">
        <v>14.7332</v>
      </c>
      <c r="R1048" s="39">
        <v>84.963700000000003</v>
      </c>
      <c r="S1048" s="39">
        <v>36.290500000000002</v>
      </c>
      <c r="T1048" s="39">
        <v>36.0471</v>
      </c>
      <c r="U1048" s="39">
        <v>20.378399999999999</v>
      </c>
      <c r="V1048" s="39">
        <v>42.066800000000001</v>
      </c>
      <c r="W1048" s="39">
        <v>65.260800000000003</v>
      </c>
      <c r="X1048" s="39">
        <v>94.900499999999994</v>
      </c>
      <c r="Y1048" s="39">
        <v>33.520800000000001</v>
      </c>
      <c r="Z1048" s="39">
        <v>23.737500000000001</v>
      </c>
      <c r="AA1048" s="39">
        <v>37.302199999999999</v>
      </c>
      <c r="AB1048" s="39">
        <v>133.45179999999999</v>
      </c>
      <c r="AC1048" s="39">
        <v>62.468600000000002</v>
      </c>
      <c r="AD1048" s="39">
        <v>15.6151</v>
      </c>
      <c r="AE1048" s="39">
        <v>45.996200000000002</v>
      </c>
      <c r="AF1048" s="39">
        <v>53.855499999999999</v>
      </c>
      <c r="AG1048" s="39">
        <v>18.855599999999999</v>
      </c>
      <c r="AH1048" s="39">
        <v>147.6618</v>
      </c>
      <c r="AI1048" s="39">
        <v>11.9712</v>
      </c>
      <c r="AJ1048" s="39">
        <v>5.6031000000000004</v>
      </c>
      <c r="AK1048" s="39">
        <v>5.8516000000000004</v>
      </c>
      <c r="AL1048" s="39">
        <v>14.2995</v>
      </c>
      <c r="AM1048" s="39">
        <v>325.12</v>
      </c>
      <c r="AN1048" s="39">
        <v>522.61009999999999</v>
      </c>
      <c r="AO1048" s="39">
        <v>174.0077</v>
      </c>
      <c r="AP1048" s="39">
        <v>121.2597</v>
      </c>
      <c r="AQ1048" s="39">
        <v>236.62200000000001</v>
      </c>
      <c r="AR1048" s="39">
        <v>27.4634</v>
      </c>
      <c r="AS1048" s="39">
        <v>67.333100000000002</v>
      </c>
      <c r="AT1048" s="39">
        <v>18.5076</v>
      </c>
      <c r="AU1048" s="39">
        <v>57.303199999999997</v>
      </c>
      <c r="AV1048" s="39">
        <v>49.013300000000001</v>
      </c>
      <c r="AW1048" s="39">
        <v>39.267299999999999</v>
      </c>
      <c r="AX1048" s="39">
        <v>9.5010999999999992</v>
      </c>
      <c r="AY1048" s="39">
        <v>59.017499999999998</v>
      </c>
    </row>
    <row r="1049" spans="1:51" x14ac:dyDescent="0.25">
      <c r="A1049" s="43">
        <v>43942</v>
      </c>
      <c r="B1049" s="39">
        <v>3861.6781000000001</v>
      </c>
      <c r="C1049" s="39">
        <v>38.368099999999998</v>
      </c>
      <c r="D1049" s="39">
        <v>44.752800000000001</v>
      </c>
      <c r="E1049" s="39">
        <v>450.2253</v>
      </c>
      <c r="F1049" s="39">
        <v>241.20339999999999</v>
      </c>
      <c r="G1049" s="39">
        <v>36.906599999999997</v>
      </c>
      <c r="H1049" s="39">
        <v>97.149299999999997</v>
      </c>
      <c r="I1049" s="39">
        <v>51.754600000000003</v>
      </c>
      <c r="J1049" s="39">
        <v>74.909199999999998</v>
      </c>
      <c r="K1049" s="39">
        <v>24.636500000000002</v>
      </c>
      <c r="L1049" s="39">
        <v>844.22929999999997</v>
      </c>
      <c r="M1049" s="39">
        <v>22.7529</v>
      </c>
      <c r="N1049" s="39">
        <v>40.900300000000001</v>
      </c>
      <c r="O1049" s="39">
        <v>84.050399999999996</v>
      </c>
      <c r="P1049" s="39">
        <v>36.143799999999999</v>
      </c>
      <c r="Q1049" s="39">
        <v>14.4962</v>
      </c>
      <c r="R1049" s="39">
        <v>83.577799999999996</v>
      </c>
      <c r="S1049" s="39">
        <v>35.873399999999997</v>
      </c>
      <c r="T1049" s="39">
        <v>36.021000000000001</v>
      </c>
      <c r="U1049" s="39">
        <v>20.7117</v>
      </c>
      <c r="V1049" s="39">
        <v>43.801499999999997</v>
      </c>
      <c r="W1049" s="39">
        <v>65.848699999999994</v>
      </c>
      <c r="X1049" s="39">
        <v>96.689599999999999</v>
      </c>
      <c r="Y1049" s="39">
        <v>33.024500000000003</v>
      </c>
      <c r="Z1049" s="39">
        <v>24.207599999999999</v>
      </c>
      <c r="AA1049" s="39">
        <v>35.884999999999998</v>
      </c>
      <c r="AB1049" s="39">
        <v>133.6283</v>
      </c>
      <c r="AC1049" s="39">
        <v>61.228999999999999</v>
      </c>
      <c r="AD1049" s="39">
        <v>16.0307</v>
      </c>
      <c r="AE1049" s="39">
        <v>45.9026</v>
      </c>
      <c r="AF1049" s="39">
        <v>54.367600000000003</v>
      </c>
      <c r="AG1049" s="39">
        <v>18.5443</v>
      </c>
      <c r="AH1049" s="39">
        <v>146.8887</v>
      </c>
      <c r="AI1049" s="39">
        <v>11.848800000000001</v>
      </c>
      <c r="AJ1049" s="39">
        <v>5.5221</v>
      </c>
      <c r="AK1049" s="39">
        <v>5.9206000000000003</v>
      </c>
      <c r="AL1049" s="39">
        <v>14.0824</v>
      </c>
      <c r="AM1049" s="39">
        <v>326.14359999999999</v>
      </c>
      <c r="AN1049" s="39">
        <v>508.57470000000001</v>
      </c>
      <c r="AO1049" s="39">
        <v>172.2491</v>
      </c>
      <c r="AP1049" s="39">
        <v>122.4815</v>
      </c>
      <c r="AQ1049" s="39">
        <v>235.5248</v>
      </c>
      <c r="AR1049" s="39">
        <v>26.730599999999999</v>
      </c>
      <c r="AS1049" s="39">
        <v>66.410799999999995</v>
      </c>
      <c r="AT1049" s="39">
        <v>18.333500000000001</v>
      </c>
      <c r="AU1049" s="39">
        <v>55.7498</v>
      </c>
      <c r="AV1049" s="39">
        <v>48.494700000000002</v>
      </c>
      <c r="AW1049" s="39">
        <v>38.753999999999998</v>
      </c>
      <c r="AX1049" s="39">
        <v>9.6114999999999995</v>
      </c>
      <c r="AY1049" s="39">
        <v>58.1327</v>
      </c>
    </row>
    <row r="1050" spans="1:51" x14ac:dyDescent="0.25">
      <c r="A1050" s="43">
        <v>43943</v>
      </c>
      <c r="B1050" s="39">
        <v>3878.0034000000001</v>
      </c>
      <c r="C1050" s="39">
        <v>40.786700000000003</v>
      </c>
      <c r="D1050" s="39">
        <v>48.552500000000002</v>
      </c>
      <c r="E1050" s="39">
        <v>448.80500000000001</v>
      </c>
      <c r="F1050" s="39">
        <v>240.13140000000001</v>
      </c>
      <c r="G1050" s="39">
        <v>37.216700000000003</v>
      </c>
      <c r="H1050" s="39">
        <v>96.574399999999997</v>
      </c>
      <c r="I1050" s="39">
        <v>51.427900000000001</v>
      </c>
      <c r="J1050" s="39">
        <v>74.797799999999995</v>
      </c>
      <c r="K1050" s="39">
        <v>24.8843</v>
      </c>
      <c r="L1050" s="39">
        <v>878.14829999999995</v>
      </c>
      <c r="M1050" s="39">
        <v>22.978100000000001</v>
      </c>
      <c r="N1050" s="39">
        <v>41.505000000000003</v>
      </c>
      <c r="O1050" s="39">
        <v>84.200500000000005</v>
      </c>
      <c r="P1050" s="39">
        <v>36.874699999999997</v>
      </c>
      <c r="Q1050" s="39">
        <v>14.2197</v>
      </c>
      <c r="R1050" s="39">
        <v>83.577799999999996</v>
      </c>
      <c r="S1050" s="39">
        <v>36.394799999999996</v>
      </c>
      <c r="T1050" s="39">
        <v>36.386899999999997</v>
      </c>
      <c r="U1050" s="39">
        <v>21.645099999999999</v>
      </c>
      <c r="V1050" s="39">
        <v>46.1434</v>
      </c>
      <c r="W1050" s="39">
        <v>65.995699999999999</v>
      </c>
      <c r="X1050" s="39">
        <v>95.444999999999993</v>
      </c>
      <c r="Y1050" s="39">
        <v>34.055300000000003</v>
      </c>
      <c r="Z1050" s="39">
        <v>24.520900000000001</v>
      </c>
      <c r="AA1050" s="39">
        <v>35.986199999999997</v>
      </c>
      <c r="AB1050" s="39">
        <v>134.15790000000001</v>
      </c>
      <c r="AC1050" s="39">
        <v>61.494599999999998</v>
      </c>
      <c r="AD1050" s="39">
        <v>16.980599999999999</v>
      </c>
      <c r="AE1050" s="39">
        <v>46.245800000000003</v>
      </c>
      <c r="AF1050" s="39">
        <v>55.9039</v>
      </c>
      <c r="AG1050" s="39">
        <v>18.622199999999999</v>
      </c>
      <c r="AH1050" s="39">
        <v>146.8887</v>
      </c>
      <c r="AI1050" s="39">
        <v>11.824299999999999</v>
      </c>
      <c r="AJ1050" s="39">
        <v>5.5221</v>
      </c>
      <c r="AK1050" s="39">
        <v>6.0587</v>
      </c>
      <c r="AL1050" s="39">
        <v>13.9893</v>
      </c>
      <c r="AM1050" s="39">
        <v>326.55309999999997</v>
      </c>
      <c r="AN1050" s="39">
        <v>521.78449999999998</v>
      </c>
      <c r="AO1050" s="39">
        <v>171.69380000000001</v>
      </c>
      <c r="AP1050" s="39">
        <v>120.9543</v>
      </c>
      <c r="AQ1050" s="39">
        <v>235.5248</v>
      </c>
      <c r="AR1050" s="39">
        <v>26.889900000000001</v>
      </c>
      <c r="AS1050" s="39">
        <v>66.964200000000005</v>
      </c>
      <c r="AT1050" s="39">
        <v>18.333500000000001</v>
      </c>
      <c r="AU1050" s="39">
        <v>56.1813</v>
      </c>
      <c r="AV1050" s="39">
        <v>49.272599999999997</v>
      </c>
      <c r="AW1050" s="39">
        <v>39.0107</v>
      </c>
      <c r="AX1050" s="39">
        <v>9.5452999999999992</v>
      </c>
      <c r="AY1050" s="39">
        <v>58.398099999999999</v>
      </c>
    </row>
    <row r="1051" spans="1:51" x14ac:dyDescent="0.25">
      <c r="A1051" s="43">
        <v>43944</v>
      </c>
      <c r="B1051" s="39">
        <v>3858.7098000000001</v>
      </c>
      <c r="C1051" s="39">
        <v>40.896599999999999</v>
      </c>
      <c r="D1051" s="39">
        <v>46.652700000000003</v>
      </c>
      <c r="E1051" s="39">
        <v>438.86309999999997</v>
      </c>
      <c r="F1051" s="39">
        <v>239.05940000000001</v>
      </c>
      <c r="G1051" s="39">
        <v>37.123699999999999</v>
      </c>
      <c r="H1051" s="39">
        <v>98.107399999999998</v>
      </c>
      <c r="I1051" s="39">
        <v>50.970399999999998</v>
      </c>
      <c r="J1051" s="39">
        <v>73.571600000000004</v>
      </c>
      <c r="K1051" s="39">
        <v>25.0259</v>
      </c>
      <c r="L1051" s="39">
        <v>864.83040000000005</v>
      </c>
      <c r="M1051" s="39">
        <v>22.677800000000001</v>
      </c>
      <c r="N1051" s="39">
        <v>41.56</v>
      </c>
      <c r="O1051" s="39">
        <v>84.950900000000004</v>
      </c>
      <c r="P1051" s="39">
        <v>36.728499999999997</v>
      </c>
      <c r="Q1051" s="39">
        <v>14.140700000000001</v>
      </c>
      <c r="R1051" s="39">
        <v>83.257999999999996</v>
      </c>
      <c r="S1051" s="39">
        <v>36.082000000000001</v>
      </c>
      <c r="T1051" s="39">
        <v>35.942599999999999</v>
      </c>
      <c r="U1051" s="39">
        <v>21.778400000000001</v>
      </c>
      <c r="V1051" s="39">
        <v>46.1434</v>
      </c>
      <c r="W1051" s="39">
        <v>64.966800000000006</v>
      </c>
      <c r="X1051" s="39">
        <v>94.978200000000001</v>
      </c>
      <c r="Y1051" s="39">
        <v>35.048000000000002</v>
      </c>
      <c r="Z1051" s="39">
        <v>24.129200000000001</v>
      </c>
      <c r="AA1051" s="39">
        <v>35.935600000000001</v>
      </c>
      <c r="AB1051" s="39">
        <v>137.15880000000001</v>
      </c>
      <c r="AC1051" s="39">
        <v>62.158700000000003</v>
      </c>
      <c r="AD1051" s="39">
        <v>16.980599999999999</v>
      </c>
      <c r="AE1051" s="39">
        <v>47.9621</v>
      </c>
      <c r="AF1051" s="39">
        <v>55.391800000000003</v>
      </c>
      <c r="AG1051" s="39">
        <v>18.4406</v>
      </c>
      <c r="AH1051" s="39">
        <v>146.631</v>
      </c>
      <c r="AI1051" s="39">
        <v>11.824299999999999</v>
      </c>
      <c r="AJ1051" s="39">
        <v>5.5058999999999996</v>
      </c>
      <c r="AK1051" s="39">
        <v>6.0068999999999999</v>
      </c>
      <c r="AL1051" s="39">
        <v>14.1134</v>
      </c>
      <c r="AM1051" s="39">
        <v>325.32470000000001</v>
      </c>
      <c r="AN1051" s="39">
        <v>516.00519999999995</v>
      </c>
      <c r="AO1051" s="39">
        <v>170.02780000000001</v>
      </c>
      <c r="AP1051" s="39">
        <v>121.2597</v>
      </c>
      <c r="AQ1051" s="39">
        <v>234.06200000000001</v>
      </c>
      <c r="AR1051" s="39">
        <v>26.666899999999998</v>
      </c>
      <c r="AS1051" s="39">
        <v>66.595200000000006</v>
      </c>
      <c r="AT1051" s="39">
        <v>18.3916</v>
      </c>
      <c r="AU1051" s="39">
        <v>56.267600000000002</v>
      </c>
      <c r="AV1051" s="39">
        <v>48.624299999999998</v>
      </c>
      <c r="AW1051" s="39">
        <v>38.497399999999999</v>
      </c>
      <c r="AX1051" s="39">
        <v>9.5673999999999992</v>
      </c>
      <c r="AY1051" s="39">
        <v>58.752000000000002</v>
      </c>
    </row>
    <row r="1052" spans="1:51" x14ac:dyDescent="0.25">
      <c r="A1052" s="43">
        <v>43945</v>
      </c>
      <c r="B1052" s="39">
        <v>3811.2179999999998</v>
      </c>
      <c r="C1052" s="39">
        <v>41.226399999999998</v>
      </c>
      <c r="D1052" s="39">
        <v>44.823099999999997</v>
      </c>
      <c r="E1052" s="39">
        <v>439.57330000000002</v>
      </c>
      <c r="F1052" s="39">
        <v>234.7713</v>
      </c>
      <c r="G1052" s="39">
        <v>36.937600000000003</v>
      </c>
      <c r="H1052" s="39">
        <v>97.915700000000001</v>
      </c>
      <c r="I1052" s="39">
        <v>51.101100000000002</v>
      </c>
      <c r="J1052" s="39">
        <v>73.237099999999998</v>
      </c>
      <c r="K1052" s="39">
        <v>25.1675</v>
      </c>
      <c r="L1052" s="39">
        <v>871.48929999999996</v>
      </c>
      <c r="M1052" s="39">
        <v>22.602699999999999</v>
      </c>
      <c r="N1052" s="39">
        <v>40.130699999999997</v>
      </c>
      <c r="O1052" s="39">
        <v>82.3994</v>
      </c>
      <c r="P1052" s="39">
        <v>36.326500000000003</v>
      </c>
      <c r="Q1052" s="39">
        <v>13.903700000000001</v>
      </c>
      <c r="R1052" s="39">
        <v>81.978700000000003</v>
      </c>
      <c r="S1052" s="39">
        <v>35.351999999999997</v>
      </c>
      <c r="T1052" s="39">
        <v>35.236800000000002</v>
      </c>
      <c r="U1052" s="39">
        <v>22.422899999999998</v>
      </c>
      <c r="V1052" s="39">
        <v>45.883200000000002</v>
      </c>
      <c r="W1052" s="39">
        <v>63.790999999999997</v>
      </c>
      <c r="X1052" s="39">
        <v>94.822699999999998</v>
      </c>
      <c r="Y1052" s="39">
        <v>36.3842</v>
      </c>
      <c r="Z1052" s="39">
        <v>24.599299999999999</v>
      </c>
      <c r="AA1052" s="39">
        <v>34.973999999999997</v>
      </c>
      <c r="AB1052" s="39">
        <v>148.36799999999999</v>
      </c>
      <c r="AC1052" s="39">
        <v>60.653399999999998</v>
      </c>
      <c r="AD1052" s="39">
        <v>16.0307</v>
      </c>
      <c r="AE1052" s="39">
        <v>46.6203</v>
      </c>
      <c r="AF1052" s="39">
        <v>54.196899999999999</v>
      </c>
      <c r="AG1052" s="39">
        <v>18.2331</v>
      </c>
      <c r="AH1052" s="39">
        <v>146.8887</v>
      </c>
      <c r="AI1052" s="39">
        <v>11.799899999999999</v>
      </c>
      <c r="AJ1052" s="39">
        <v>5.4897</v>
      </c>
      <c r="AK1052" s="39">
        <v>6.0759999999999996</v>
      </c>
      <c r="AL1052" s="39">
        <v>13.927300000000001</v>
      </c>
      <c r="AM1052" s="39">
        <v>324.30099999999999</v>
      </c>
      <c r="AN1052" s="39">
        <v>551.09360000000004</v>
      </c>
      <c r="AO1052" s="39">
        <v>169.00960000000001</v>
      </c>
      <c r="AP1052" s="39">
        <v>121.7179</v>
      </c>
      <c r="AQ1052" s="39">
        <v>232.59909999999999</v>
      </c>
      <c r="AR1052" s="39">
        <v>26.316500000000001</v>
      </c>
      <c r="AS1052" s="39">
        <v>65.672899999999998</v>
      </c>
      <c r="AT1052" s="39">
        <v>18.333500000000001</v>
      </c>
      <c r="AU1052" s="39">
        <v>55.663499999999999</v>
      </c>
      <c r="AV1052" s="39">
        <v>47.846299999999999</v>
      </c>
      <c r="AW1052" s="39">
        <v>38.411799999999999</v>
      </c>
      <c r="AX1052" s="39">
        <v>10.0976</v>
      </c>
      <c r="AY1052" s="39">
        <v>58.309600000000003</v>
      </c>
    </row>
    <row r="1053" spans="1:51" x14ac:dyDescent="0.25">
      <c r="A1053" s="43">
        <v>43948</v>
      </c>
      <c r="B1053" s="39">
        <v>3840.9004</v>
      </c>
      <c r="C1053" s="39">
        <v>42.6556</v>
      </c>
      <c r="D1053" s="39">
        <v>44.612000000000002</v>
      </c>
      <c r="E1053" s="39">
        <v>437.44290000000001</v>
      </c>
      <c r="F1053" s="39">
        <v>237.27269999999999</v>
      </c>
      <c r="G1053" s="39">
        <v>36.4724</v>
      </c>
      <c r="H1053" s="39">
        <v>95.4726</v>
      </c>
      <c r="I1053" s="39">
        <v>51.2318</v>
      </c>
      <c r="J1053" s="39">
        <v>73.794499999999999</v>
      </c>
      <c r="K1053" s="39">
        <v>25.3445</v>
      </c>
      <c r="L1053" s="39">
        <v>900.62220000000002</v>
      </c>
      <c r="M1053" s="39">
        <v>22.5276</v>
      </c>
      <c r="N1053" s="39">
        <v>40.680399999999999</v>
      </c>
      <c r="O1053" s="39">
        <v>77.596500000000006</v>
      </c>
      <c r="P1053" s="39">
        <v>36.618899999999996</v>
      </c>
      <c r="Q1053" s="39">
        <v>14.120900000000001</v>
      </c>
      <c r="R1053" s="39">
        <v>82.938199999999995</v>
      </c>
      <c r="S1053" s="39">
        <v>35.1434</v>
      </c>
      <c r="T1053" s="39">
        <v>35.262900000000002</v>
      </c>
      <c r="U1053" s="39">
        <v>21.422799999999999</v>
      </c>
      <c r="V1053" s="39">
        <v>44.929099999999998</v>
      </c>
      <c r="W1053" s="39">
        <v>62.762099999999997</v>
      </c>
      <c r="X1053" s="39">
        <v>94.433700000000002</v>
      </c>
      <c r="Y1053" s="39">
        <v>35.391599999999997</v>
      </c>
      <c r="Z1053" s="39">
        <v>25.3827</v>
      </c>
      <c r="AA1053" s="39">
        <v>37.150300000000001</v>
      </c>
      <c r="AB1053" s="39">
        <v>145.19059999999999</v>
      </c>
      <c r="AC1053" s="39">
        <v>60.255000000000003</v>
      </c>
      <c r="AD1053" s="39">
        <v>14.4276</v>
      </c>
      <c r="AE1053" s="39">
        <v>47.494</v>
      </c>
      <c r="AF1053" s="39">
        <v>52.319200000000002</v>
      </c>
      <c r="AG1053" s="39">
        <v>18.1812</v>
      </c>
      <c r="AH1053" s="39">
        <v>148.4349</v>
      </c>
      <c r="AI1053" s="39">
        <v>11.824299999999999</v>
      </c>
      <c r="AJ1053" s="39">
        <v>5.5545</v>
      </c>
      <c r="AK1053" s="39">
        <v>6.2141000000000002</v>
      </c>
      <c r="AL1053" s="39">
        <v>13.9893</v>
      </c>
      <c r="AM1053" s="39">
        <v>325.73419999999999</v>
      </c>
      <c r="AN1053" s="39">
        <v>534.16859999999997</v>
      </c>
      <c r="AO1053" s="39">
        <v>166.51060000000001</v>
      </c>
      <c r="AP1053" s="39">
        <v>123.09229999999999</v>
      </c>
      <c r="AQ1053" s="39">
        <v>234.06200000000001</v>
      </c>
      <c r="AR1053" s="39">
        <v>26.316500000000001</v>
      </c>
      <c r="AS1053" s="39">
        <v>65.303899999999999</v>
      </c>
      <c r="AT1053" s="39">
        <v>18.3916</v>
      </c>
      <c r="AU1053" s="39">
        <v>56.094999999999999</v>
      </c>
      <c r="AV1053" s="39">
        <v>48.105699999999999</v>
      </c>
      <c r="AW1053" s="39">
        <v>38.155200000000001</v>
      </c>
      <c r="AX1053" s="39">
        <v>11.025700000000001</v>
      </c>
      <c r="AY1053" s="39">
        <v>58.929000000000002</v>
      </c>
    </row>
    <row r="1054" spans="1:51" x14ac:dyDescent="0.25">
      <c r="A1054" s="43">
        <v>43949</v>
      </c>
      <c r="B1054" s="39">
        <v>3916.5904999999998</v>
      </c>
      <c r="C1054" s="39">
        <v>41.666200000000003</v>
      </c>
      <c r="D1054" s="39">
        <v>45.174999999999997</v>
      </c>
      <c r="E1054" s="39">
        <v>439.57330000000002</v>
      </c>
      <c r="F1054" s="39">
        <v>235.8434</v>
      </c>
      <c r="G1054" s="39">
        <v>35.3249</v>
      </c>
      <c r="H1054" s="39">
        <v>94.897800000000004</v>
      </c>
      <c r="I1054" s="39">
        <v>51.493200000000002</v>
      </c>
      <c r="J1054" s="39">
        <v>79.4238</v>
      </c>
      <c r="K1054" s="39">
        <v>25.132100000000001</v>
      </c>
      <c r="L1054" s="39">
        <v>916.02099999999996</v>
      </c>
      <c r="M1054" s="39">
        <v>22.152100000000001</v>
      </c>
      <c r="N1054" s="39">
        <v>43.154200000000003</v>
      </c>
      <c r="O1054" s="39">
        <v>77.296300000000002</v>
      </c>
      <c r="P1054" s="39">
        <v>35.595599999999997</v>
      </c>
      <c r="Q1054" s="39">
        <v>14.2197</v>
      </c>
      <c r="R1054" s="39">
        <v>84.430599999999998</v>
      </c>
      <c r="S1054" s="39">
        <v>34.517699999999998</v>
      </c>
      <c r="T1054" s="39">
        <v>35.759599999999999</v>
      </c>
      <c r="U1054" s="39">
        <v>21.0228</v>
      </c>
      <c r="V1054" s="39">
        <v>43.367899999999999</v>
      </c>
      <c r="W1054" s="39">
        <v>59.675400000000003</v>
      </c>
      <c r="X1054" s="39">
        <v>93.733599999999996</v>
      </c>
      <c r="Y1054" s="39">
        <v>34.360799999999998</v>
      </c>
      <c r="Z1054" s="39">
        <v>24.520900000000001</v>
      </c>
      <c r="AA1054" s="39">
        <v>36.441800000000001</v>
      </c>
      <c r="AB1054" s="39">
        <v>145.27889999999999</v>
      </c>
      <c r="AC1054" s="39">
        <v>60.697699999999998</v>
      </c>
      <c r="AD1054" s="39">
        <v>13.9922</v>
      </c>
      <c r="AE1054" s="39">
        <v>47.150799999999997</v>
      </c>
      <c r="AF1054" s="39">
        <v>51.465699999999998</v>
      </c>
      <c r="AG1054" s="39">
        <v>18.4406</v>
      </c>
      <c r="AH1054" s="39">
        <v>148.1772</v>
      </c>
      <c r="AI1054" s="39">
        <v>11.628500000000001</v>
      </c>
      <c r="AJ1054" s="39">
        <v>5.5545</v>
      </c>
      <c r="AK1054" s="39">
        <v>5.9724000000000004</v>
      </c>
      <c r="AL1054" s="39">
        <v>13.741199999999999</v>
      </c>
      <c r="AM1054" s="39">
        <v>330.64780000000002</v>
      </c>
      <c r="AN1054" s="39">
        <v>537.471</v>
      </c>
      <c r="AO1054" s="39">
        <v>165.3073</v>
      </c>
      <c r="AP1054" s="39">
        <v>122.63420000000001</v>
      </c>
      <c r="AQ1054" s="39">
        <v>232.9648</v>
      </c>
      <c r="AR1054" s="39">
        <v>26.093399999999999</v>
      </c>
      <c r="AS1054" s="39">
        <v>64.012600000000006</v>
      </c>
      <c r="AT1054" s="39">
        <v>18.217500000000001</v>
      </c>
      <c r="AU1054" s="39">
        <v>55.404600000000002</v>
      </c>
      <c r="AV1054" s="39">
        <v>47.198</v>
      </c>
      <c r="AW1054" s="39">
        <v>37.214100000000002</v>
      </c>
      <c r="AX1054" s="39">
        <v>11.335000000000001</v>
      </c>
      <c r="AY1054" s="39">
        <v>59.106000000000002</v>
      </c>
    </row>
    <row r="1055" spans="1:51" x14ac:dyDescent="0.25">
      <c r="A1055" s="43">
        <v>43950</v>
      </c>
      <c r="B1055" s="39">
        <v>3986.3440999999998</v>
      </c>
      <c r="C1055" s="39">
        <v>42.105899999999998</v>
      </c>
      <c r="D1055" s="39">
        <v>44.682400000000001</v>
      </c>
      <c r="E1055" s="39">
        <v>441.70370000000003</v>
      </c>
      <c r="F1055" s="39">
        <v>241.20339999999999</v>
      </c>
      <c r="G1055" s="39">
        <v>35.479900000000001</v>
      </c>
      <c r="H1055" s="39">
        <v>96.574399999999997</v>
      </c>
      <c r="I1055" s="39">
        <v>51.819899999999997</v>
      </c>
      <c r="J1055" s="39">
        <v>81.820499999999996</v>
      </c>
      <c r="K1055" s="39">
        <v>25.450700000000001</v>
      </c>
      <c r="L1055" s="39">
        <v>856.92290000000003</v>
      </c>
      <c r="M1055" s="39">
        <v>22.377400000000002</v>
      </c>
      <c r="N1055" s="39">
        <v>44.9133</v>
      </c>
      <c r="O1055" s="39">
        <v>81.799000000000007</v>
      </c>
      <c r="P1055" s="39">
        <v>33.622100000000003</v>
      </c>
      <c r="Q1055" s="39">
        <v>14.1012</v>
      </c>
      <c r="R1055" s="39">
        <v>86.136300000000006</v>
      </c>
      <c r="S1055" s="39">
        <v>34.726300000000002</v>
      </c>
      <c r="T1055" s="39">
        <v>36.521599999999999</v>
      </c>
      <c r="U1055" s="39">
        <v>21.222799999999999</v>
      </c>
      <c r="V1055" s="39">
        <v>42.587200000000003</v>
      </c>
      <c r="W1055" s="39">
        <v>60.042900000000003</v>
      </c>
      <c r="X1055" s="39">
        <v>94.589299999999994</v>
      </c>
      <c r="Y1055" s="39">
        <v>33.597200000000001</v>
      </c>
      <c r="Z1055" s="39">
        <v>24.050899999999999</v>
      </c>
      <c r="AA1055" s="39">
        <v>35.834400000000002</v>
      </c>
      <c r="AB1055" s="39">
        <v>147.83850000000001</v>
      </c>
      <c r="AC1055" s="39">
        <v>60.387799999999999</v>
      </c>
      <c r="AD1055" s="39">
        <v>13.9922</v>
      </c>
      <c r="AE1055" s="39">
        <v>46.464300000000001</v>
      </c>
      <c r="AF1055" s="39">
        <v>51.977800000000002</v>
      </c>
      <c r="AG1055" s="39">
        <v>18.855599999999999</v>
      </c>
      <c r="AH1055" s="39">
        <v>151.2696</v>
      </c>
      <c r="AI1055" s="39">
        <v>11.6775</v>
      </c>
      <c r="AJ1055" s="39">
        <v>5.5869</v>
      </c>
      <c r="AK1055" s="39">
        <v>6.2659000000000002</v>
      </c>
      <c r="AL1055" s="39">
        <v>13.7722</v>
      </c>
      <c r="AM1055" s="39">
        <v>338.01830000000001</v>
      </c>
      <c r="AN1055" s="39">
        <v>530.45330000000001</v>
      </c>
      <c r="AO1055" s="39">
        <v>167.43620000000001</v>
      </c>
      <c r="AP1055" s="39">
        <v>124.925</v>
      </c>
      <c r="AQ1055" s="39">
        <v>239.5478</v>
      </c>
      <c r="AR1055" s="39">
        <v>25.966000000000001</v>
      </c>
      <c r="AS1055" s="39">
        <v>64.566000000000003</v>
      </c>
      <c r="AT1055" s="39">
        <v>18.3916</v>
      </c>
      <c r="AU1055" s="39">
        <v>56.699100000000001</v>
      </c>
      <c r="AV1055" s="39">
        <v>47.198</v>
      </c>
      <c r="AW1055" s="39">
        <v>37.470799999999997</v>
      </c>
      <c r="AX1055" s="39">
        <v>12.4619</v>
      </c>
      <c r="AY1055" s="39">
        <v>62.202800000000003</v>
      </c>
    </row>
    <row r="1056" spans="1:51" x14ac:dyDescent="0.25">
      <c r="A1056" s="43">
        <v>43951</v>
      </c>
      <c r="B1056" s="39">
        <v>3977.4394000000002</v>
      </c>
      <c r="C1056" s="39">
        <v>43.645099999999999</v>
      </c>
      <c r="D1056" s="39">
        <v>44.963900000000002</v>
      </c>
      <c r="E1056" s="39">
        <v>454.48610000000002</v>
      </c>
      <c r="F1056" s="39">
        <v>247.99289999999999</v>
      </c>
      <c r="G1056" s="39">
        <v>36.503399999999999</v>
      </c>
      <c r="H1056" s="39">
        <v>96.766000000000005</v>
      </c>
      <c r="I1056" s="39">
        <v>52.015999999999998</v>
      </c>
      <c r="J1056" s="39">
        <v>81.764799999999994</v>
      </c>
      <c r="K1056" s="39">
        <v>25.875399999999999</v>
      </c>
      <c r="L1056" s="39">
        <v>840.89980000000003</v>
      </c>
      <c r="M1056" s="39">
        <v>22.677800000000001</v>
      </c>
      <c r="N1056" s="39">
        <v>44.473599999999998</v>
      </c>
      <c r="O1056" s="39">
        <v>83.299899999999994</v>
      </c>
      <c r="P1056" s="39">
        <v>33.768300000000004</v>
      </c>
      <c r="Q1056" s="39">
        <v>14.357900000000001</v>
      </c>
      <c r="R1056" s="39">
        <v>86.349500000000006</v>
      </c>
      <c r="S1056" s="39">
        <v>35.1434</v>
      </c>
      <c r="T1056" s="39">
        <v>36.331099999999999</v>
      </c>
      <c r="U1056" s="39">
        <v>21.2895</v>
      </c>
      <c r="V1056" s="39">
        <v>43.424100000000003</v>
      </c>
      <c r="W1056" s="39">
        <v>60.891800000000003</v>
      </c>
      <c r="X1056" s="39">
        <v>94.900499999999994</v>
      </c>
      <c r="Y1056" s="39">
        <v>34.971600000000002</v>
      </c>
      <c r="Z1056" s="39">
        <v>24.912700000000001</v>
      </c>
      <c r="AA1056" s="39">
        <v>36.138100000000001</v>
      </c>
      <c r="AB1056" s="39">
        <v>147.04409999999999</v>
      </c>
      <c r="AC1056" s="39">
        <v>61.538899999999998</v>
      </c>
      <c r="AD1056" s="39">
        <v>14.170299999999999</v>
      </c>
      <c r="AE1056" s="39">
        <v>47.837299999999999</v>
      </c>
      <c r="AF1056" s="39">
        <v>53.002000000000002</v>
      </c>
      <c r="AG1056" s="39">
        <v>18.881499999999999</v>
      </c>
      <c r="AH1056" s="39">
        <v>151.785</v>
      </c>
      <c r="AI1056" s="39">
        <v>11.9223</v>
      </c>
      <c r="AJ1056" s="39">
        <v>5.6516999999999999</v>
      </c>
      <c r="AK1056" s="39">
        <v>6.3349000000000002</v>
      </c>
      <c r="AL1056" s="39">
        <v>13.834199999999999</v>
      </c>
      <c r="AM1056" s="39">
        <v>332.49040000000002</v>
      </c>
      <c r="AN1056" s="39">
        <v>538.29660000000001</v>
      </c>
      <c r="AO1056" s="39">
        <v>174.9333</v>
      </c>
      <c r="AP1056" s="39">
        <v>127.8267</v>
      </c>
      <c r="AQ1056" s="39">
        <v>240.2792</v>
      </c>
      <c r="AR1056" s="39">
        <v>26.411999999999999</v>
      </c>
      <c r="AS1056" s="39">
        <v>66.226299999999995</v>
      </c>
      <c r="AT1056" s="39">
        <v>18.5076</v>
      </c>
      <c r="AU1056" s="39">
        <v>57.907299999999999</v>
      </c>
      <c r="AV1056" s="39">
        <v>48.753999999999998</v>
      </c>
      <c r="AW1056" s="39">
        <v>37.984099999999998</v>
      </c>
      <c r="AX1056" s="39">
        <v>12.9259</v>
      </c>
      <c r="AY1056" s="39">
        <v>58.752000000000002</v>
      </c>
    </row>
    <row r="1057" spans="1:51" x14ac:dyDescent="0.25">
      <c r="A1057" s="43">
        <v>43957</v>
      </c>
      <c r="B1057" s="39">
        <v>3897.2968999999998</v>
      </c>
      <c r="C1057" s="39">
        <v>44.964300000000001</v>
      </c>
      <c r="D1057" s="39">
        <v>47.356299999999997</v>
      </c>
      <c r="E1057" s="39">
        <v>466.55840000000001</v>
      </c>
      <c r="F1057" s="39">
        <v>238.7021</v>
      </c>
      <c r="G1057" s="39">
        <v>37.092700000000001</v>
      </c>
      <c r="H1057" s="39">
        <v>101.17319999999999</v>
      </c>
      <c r="I1057" s="39">
        <v>51.950600000000001</v>
      </c>
      <c r="J1057" s="39">
        <v>82.823700000000002</v>
      </c>
      <c r="K1057" s="39">
        <v>25.556899999999999</v>
      </c>
      <c r="L1057" s="39">
        <v>863.37369999999999</v>
      </c>
      <c r="M1057" s="39">
        <v>22.902999999999999</v>
      </c>
      <c r="N1057" s="39">
        <v>44.253700000000002</v>
      </c>
      <c r="O1057" s="39">
        <v>82.999799999999993</v>
      </c>
      <c r="P1057" s="39">
        <v>33.7318</v>
      </c>
      <c r="Q1057" s="39">
        <v>14.2394</v>
      </c>
      <c r="R1057" s="39">
        <v>85.709900000000005</v>
      </c>
      <c r="S1057" s="39">
        <v>35.247700000000002</v>
      </c>
      <c r="T1057" s="39">
        <v>36.957000000000001</v>
      </c>
      <c r="U1057" s="39">
        <v>21.3339</v>
      </c>
      <c r="V1057" s="39">
        <v>43.517099999999999</v>
      </c>
      <c r="W1057" s="39">
        <v>61.895099999999999</v>
      </c>
      <c r="X1057" s="39">
        <v>99.023200000000003</v>
      </c>
      <c r="Y1057" s="39">
        <v>34.169899999999998</v>
      </c>
      <c r="Z1057" s="39">
        <v>25.617699999999999</v>
      </c>
      <c r="AA1057" s="39">
        <v>36.593600000000002</v>
      </c>
      <c r="AB1057" s="39">
        <v>145.10230000000001</v>
      </c>
      <c r="AC1057" s="39">
        <v>62.380099999999999</v>
      </c>
      <c r="AD1057" s="39">
        <v>14.170299999999999</v>
      </c>
      <c r="AE1057" s="39">
        <v>48.648600000000002</v>
      </c>
      <c r="AF1057" s="39">
        <v>53.428699999999999</v>
      </c>
      <c r="AG1057" s="39">
        <v>18.907499999999999</v>
      </c>
      <c r="AH1057" s="39">
        <v>150.4965</v>
      </c>
      <c r="AI1057" s="39">
        <v>11.995699999999999</v>
      </c>
      <c r="AJ1057" s="39">
        <v>5.6840999999999999</v>
      </c>
      <c r="AK1057" s="39">
        <v>6.3867000000000003</v>
      </c>
      <c r="AL1057" s="39">
        <v>13.741199999999999</v>
      </c>
      <c r="AM1057" s="39">
        <v>324.91520000000003</v>
      </c>
      <c r="AN1057" s="39">
        <v>535.81979999999999</v>
      </c>
      <c r="AO1057" s="39">
        <v>181.59739999999999</v>
      </c>
      <c r="AP1057" s="39">
        <v>130.72829999999999</v>
      </c>
      <c r="AQ1057" s="39">
        <v>241.37639999999999</v>
      </c>
      <c r="AR1057" s="39">
        <v>26.5395</v>
      </c>
      <c r="AS1057" s="39">
        <v>66.964200000000005</v>
      </c>
      <c r="AT1057" s="39">
        <v>18.4496</v>
      </c>
      <c r="AU1057" s="39">
        <v>57.562100000000001</v>
      </c>
      <c r="AV1057" s="39">
        <v>49.143000000000001</v>
      </c>
      <c r="AW1057" s="39">
        <v>37.984099999999998</v>
      </c>
      <c r="AX1057" s="39">
        <v>12.1525</v>
      </c>
      <c r="AY1057" s="39">
        <v>57.336300000000001</v>
      </c>
    </row>
    <row r="1058" spans="1:51" x14ac:dyDescent="0.25">
      <c r="A1058" s="43">
        <v>43958</v>
      </c>
      <c r="B1058" s="39">
        <v>3854.2575000000002</v>
      </c>
      <c r="C1058" s="39">
        <v>45.2941</v>
      </c>
      <c r="D1058" s="39">
        <v>46.652700000000003</v>
      </c>
      <c r="E1058" s="39">
        <v>475.08</v>
      </c>
      <c r="F1058" s="39">
        <v>235.48599999999999</v>
      </c>
      <c r="G1058" s="39">
        <v>37.744</v>
      </c>
      <c r="H1058" s="39">
        <v>101.0774</v>
      </c>
      <c r="I1058" s="39">
        <v>51.427900000000001</v>
      </c>
      <c r="J1058" s="39">
        <v>84.718800000000002</v>
      </c>
      <c r="K1058" s="39">
        <v>26.264800000000001</v>
      </c>
      <c r="L1058" s="39">
        <v>877.9402</v>
      </c>
      <c r="M1058" s="39">
        <v>22.7529</v>
      </c>
      <c r="N1058" s="39">
        <v>43.649000000000001</v>
      </c>
      <c r="O1058" s="39">
        <v>83.299899999999994</v>
      </c>
      <c r="P1058" s="39">
        <v>33.585599999999999</v>
      </c>
      <c r="Q1058" s="39">
        <v>14.2789</v>
      </c>
      <c r="R1058" s="39">
        <v>85.070300000000003</v>
      </c>
      <c r="S1058" s="39">
        <v>34.934800000000003</v>
      </c>
      <c r="T1058" s="39">
        <v>37.8279</v>
      </c>
      <c r="U1058" s="39">
        <v>21.245000000000001</v>
      </c>
      <c r="V1058" s="39">
        <v>43.795999999999999</v>
      </c>
      <c r="W1058" s="39">
        <v>60.505899999999997</v>
      </c>
      <c r="X1058" s="39">
        <v>97.389600000000002</v>
      </c>
      <c r="Y1058" s="39">
        <v>34.933399999999999</v>
      </c>
      <c r="Z1058" s="39">
        <v>25.069299999999998</v>
      </c>
      <c r="AA1058" s="39">
        <v>36.391100000000002</v>
      </c>
      <c r="AB1058" s="39">
        <v>148.36799999999999</v>
      </c>
      <c r="AC1058" s="39">
        <v>62.158700000000003</v>
      </c>
      <c r="AD1058" s="39">
        <v>14.190099999999999</v>
      </c>
      <c r="AE1058" s="39">
        <v>47.899700000000003</v>
      </c>
      <c r="AF1058" s="39">
        <v>53.258000000000003</v>
      </c>
      <c r="AG1058" s="39">
        <v>18.855599999999999</v>
      </c>
      <c r="AH1058" s="39">
        <v>149.4657</v>
      </c>
      <c r="AI1058" s="39">
        <v>11.824299999999999</v>
      </c>
      <c r="AJ1058" s="39">
        <v>5.6840999999999999</v>
      </c>
      <c r="AK1058" s="39">
        <v>6.4385000000000003</v>
      </c>
      <c r="AL1058" s="39">
        <v>13.6791</v>
      </c>
      <c r="AM1058" s="39">
        <v>321.8442</v>
      </c>
      <c r="AN1058" s="39">
        <v>544.90150000000006</v>
      </c>
      <c r="AO1058" s="39">
        <v>181.8751</v>
      </c>
      <c r="AP1058" s="39">
        <v>138.9752</v>
      </c>
      <c r="AQ1058" s="39">
        <v>240.2792</v>
      </c>
      <c r="AR1058" s="39">
        <v>26.443899999999999</v>
      </c>
      <c r="AS1058" s="39">
        <v>67.148700000000005</v>
      </c>
      <c r="AT1058" s="39">
        <v>19.029699999999998</v>
      </c>
      <c r="AU1058" s="39">
        <v>57.389499999999998</v>
      </c>
      <c r="AV1058" s="39">
        <v>48.624299999999998</v>
      </c>
      <c r="AW1058" s="39">
        <v>37.813000000000002</v>
      </c>
      <c r="AX1058" s="39">
        <v>12.3735</v>
      </c>
      <c r="AY1058" s="39">
        <v>56.716999999999999</v>
      </c>
    </row>
    <row r="1059" spans="1:51" x14ac:dyDescent="0.25">
      <c r="A1059" s="43">
        <v>43959</v>
      </c>
      <c r="B1059" s="39">
        <v>3897.2968999999998</v>
      </c>
      <c r="C1059" s="39">
        <v>45.514000000000003</v>
      </c>
      <c r="D1059" s="39">
        <v>46.300800000000002</v>
      </c>
      <c r="E1059" s="39">
        <v>489.99279999999999</v>
      </c>
      <c r="F1059" s="39">
        <v>237.27269999999999</v>
      </c>
      <c r="G1059" s="39">
        <v>38.240200000000002</v>
      </c>
      <c r="H1059" s="39">
        <v>100.8379</v>
      </c>
      <c r="I1059" s="39">
        <v>53.1922</v>
      </c>
      <c r="J1059" s="39">
        <v>85.220399999999998</v>
      </c>
      <c r="K1059" s="39">
        <v>26.016999999999999</v>
      </c>
      <c r="L1059" s="39">
        <v>891.25810000000001</v>
      </c>
      <c r="M1059" s="39">
        <v>22.827999999999999</v>
      </c>
      <c r="N1059" s="39">
        <v>45.518099999999997</v>
      </c>
      <c r="O1059" s="39">
        <v>84.050399999999996</v>
      </c>
      <c r="P1059" s="39">
        <v>33.878</v>
      </c>
      <c r="Q1059" s="39">
        <v>14.3184</v>
      </c>
      <c r="R1059" s="39">
        <v>86.029700000000005</v>
      </c>
      <c r="S1059" s="39">
        <v>35.1434</v>
      </c>
      <c r="T1059" s="39">
        <v>37.963900000000002</v>
      </c>
      <c r="U1059" s="39">
        <v>21.533899999999999</v>
      </c>
      <c r="V1059" s="39">
        <v>43.517099999999999</v>
      </c>
      <c r="W1059" s="39">
        <v>60.583100000000002</v>
      </c>
      <c r="X1059" s="39">
        <v>97.934200000000004</v>
      </c>
      <c r="Y1059" s="39">
        <v>34.971600000000002</v>
      </c>
      <c r="Z1059" s="39">
        <v>25.3827</v>
      </c>
      <c r="AA1059" s="39">
        <v>37.201000000000001</v>
      </c>
      <c r="AB1059" s="39">
        <v>149.86850000000001</v>
      </c>
      <c r="AC1059" s="39">
        <v>62.468600000000002</v>
      </c>
      <c r="AD1059" s="39">
        <v>14.3484</v>
      </c>
      <c r="AE1059" s="39">
        <v>49.085500000000003</v>
      </c>
      <c r="AF1059" s="39">
        <v>55.9039</v>
      </c>
      <c r="AG1059" s="39">
        <v>18.881499999999999</v>
      </c>
      <c r="AH1059" s="39">
        <v>150.4965</v>
      </c>
      <c r="AI1059" s="39">
        <v>11.9468</v>
      </c>
      <c r="AJ1059" s="39">
        <v>5.6679000000000004</v>
      </c>
      <c r="AK1059" s="39">
        <v>6.4385000000000003</v>
      </c>
      <c r="AL1059" s="39">
        <v>13.7102</v>
      </c>
      <c r="AM1059" s="39">
        <v>325.32470000000001</v>
      </c>
      <c r="AN1059" s="39">
        <v>545.72709999999995</v>
      </c>
      <c r="AO1059" s="39">
        <v>187.7988</v>
      </c>
      <c r="AP1059" s="39">
        <v>138.82249999999999</v>
      </c>
      <c r="AQ1059" s="39">
        <v>242.1078</v>
      </c>
      <c r="AR1059" s="39">
        <v>26.698799999999999</v>
      </c>
      <c r="AS1059" s="39">
        <v>67.702100000000002</v>
      </c>
      <c r="AT1059" s="39">
        <v>19.319800000000001</v>
      </c>
      <c r="AU1059" s="39">
        <v>58.4251</v>
      </c>
      <c r="AV1059" s="39">
        <v>49.013300000000001</v>
      </c>
      <c r="AW1059" s="39">
        <v>37.984099999999998</v>
      </c>
      <c r="AX1059" s="39">
        <v>12.1967</v>
      </c>
      <c r="AY1059" s="39">
        <v>57.159399999999998</v>
      </c>
    </row>
    <row r="1060" spans="1:51" x14ac:dyDescent="0.25">
      <c r="A1060" s="43">
        <v>43962</v>
      </c>
      <c r="B1060" s="39">
        <v>3919.5587</v>
      </c>
      <c r="C1060" s="39">
        <v>46.1736</v>
      </c>
      <c r="D1060" s="39">
        <v>46.582299999999996</v>
      </c>
      <c r="E1060" s="39">
        <v>493.54349999999999</v>
      </c>
      <c r="F1060" s="39">
        <v>236.55799999999999</v>
      </c>
      <c r="G1060" s="39">
        <v>38.457299999999996</v>
      </c>
      <c r="H1060" s="39">
        <v>100.79</v>
      </c>
      <c r="I1060" s="39">
        <v>54.499099999999999</v>
      </c>
      <c r="J1060" s="39">
        <v>86.9482</v>
      </c>
      <c r="K1060" s="39">
        <v>25.698399999999999</v>
      </c>
      <c r="L1060" s="39">
        <v>865.24659999999994</v>
      </c>
      <c r="M1060" s="39">
        <v>22.7529</v>
      </c>
      <c r="N1060" s="39">
        <v>45.078299999999999</v>
      </c>
      <c r="O1060" s="39">
        <v>84.050399999999996</v>
      </c>
      <c r="P1060" s="39">
        <v>34.060699999999997</v>
      </c>
      <c r="Q1060" s="39">
        <v>14.377700000000001</v>
      </c>
      <c r="R1060" s="39">
        <v>86.669300000000007</v>
      </c>
      <c r="S1060" s="39">
        <v>35.1434</v>
      </c>
      <c r="T1060" s="39">
        <v>38.344900000000003</v>
      </c>
      <c r="U1060" s="39">
        <v>21.356200000000001</v>
      </c>
      <c r="V1060" s="39">
        <v>44.353999999999999</v>
      </c>
      <c r="W1060" s="39">
        <v>63.284300000000002</v>
      </c>
      <c r="X1060" s="39">
        <v>100.8901</v>
      </c>
      <c r="Y1060" s="39">
        <v>35.086199999999998</v>
      </c>
      <c r="Z1060" s="39">
        <v>25.069299999999998</v>
      </c>
      <c r="AA1060" s="39">
        <v>37.858899999999998</v>
      </c>
      <c r="AB1060" s="39">
        <v>149.69200000000001</v>
      </c>
      <c r="AC1060" s="39">
        <v>62.247199999999999</v>
      </c>
      <c r="AD1060" s="39">
        <v>14.3089</v>
      </c>
      <c r="AE1060" s="39">
        <v>48.960700000000003</v>
      </c>
      <c r="AF1060" s="39">
        <v>56.501300000000001</v>
      </c>
      <c r="AG1060" s="39">
        <v>18.933399999999999</v>
      </c>
      <c r="AH1060" s="39">
        <v>149.9811</v>
      </c>
      <c r="AI1060" s="39">
        <v>12.044700000000001</v>
      </c>
      <c r="AJ1060" s="39">
        <v>5.6355000000000004</v>
      </c>
      <c r="AK1060" s="39">
        <v>6.3521999999999998</v>
      </c>
      <c r="AL1060" s="39">
        <v>13.6791</v>
      </c>
      <c r="AM1060" s="39">
        <v>322.45839999999998</v>
      </c>
      <c r="AN1060" s="39">
        <v>546.13990000000001</v>
      </c>
      <c r="AO1060" s="39">
        <v>186.0402</v>
      </c>
      <c r="AP1060" s="39">
        <v>135.7681</v>
      </c>
      <c r="AQ1060" s="39">
        <v>243.57069999999999</v>
      </c>
      <c r="AR1060" s="39">
        <v>26.635100000000001</v>
      </c>
      <c r="AS1060" s="39">
        <v>67.702100000000002</v>
      </c>
      <c r="AT1060" s="39">
        <v>19.145800000000001</v>
      </c>
      <c r="AU1060" s="39">
        <v>58.252499999999998</v>
      </c>
      <c r="AV1060" s="39">
        <v>49.143000000000001</v>
      </c>
      <c r="AW1060" s="39">
        <v>37.898499999999999</v>
      </c>
      <c r="AX1060" s="39">
        <v>12.2188</v>
      </c>
      <c r="AY1060" s="39">
        <v>56.893900000000002</v>
      </c>
    </row>
    <row r="1061" spans="1:51" x14ac:dyDescent="0.25">
      <c r="A1061" s="43">
        <v>43963</v>
      </c>
      <c r="B1061" s="39">
        <v>3848.3209999999999</v>
      </c>
      <c r="C1061" s="39">
        <v>45.953699999999998</v>
      </c>
      <c r="D1061" s="39">
        <v>46.019399999999997</v>
      </c>
      <c r="E1061" s="39">
        <v>494.96379999999999</v>
      </c>
      <c r="F1061" s="39">
        <v>236.20070000000001</v>
      </c>
      <c r="G1061" s="39">
        <v>37.774999999999999</v>
      </c>
      <c r="H1061" s="39">
        <v>101.8439</v>
      </c>
      <c r="I1061" s="39">
        <v>52.865499999999997</v>
      </c>
      <c r="J1061" s="39">
        <v>87.282600000000002</v>
      </c>
      <c r="K1061" s="39">
        <v>25.804600000000001</v>
      </c>
      <c r="L1061" s="39">
        <v>880.85350000000005</v>
      </c>
      <c r="M1061" s="39">
        <v>22.602699999999999</v>
      </c>
      <c r="N1061" s="39">
        <v>44.253700000000002</v>
      </c>
      <c r="O1061" s="39">
        <v>84.050399999999996</v>
      </c>
      <c r="P1061" s="39">
        <v>33.951099999999997</v>
      </c>
      <c r="Q1061" s="39">
        <v>14.180199999999999</v>
      </c>
      <c r="R1061" s="39">
        <v>85.070300000000003</v>
      </c>
      <c r="S1061" s="39">
        <v>34.934800000000003</v>
      </c>
      <c r="T1061" s="39">
        <v>37.610199999999999</v>
      </c>
      <c r="U1061" s="39">
        <v>21.156199999999998</v>
      </c>
      <c r="V1061" s="39">
        <v>44.167999999999999</v>
      </c>
      <c r="W1061" s="39">
        <v>63.129899999999999</v>
      </c>
      <c r="X1061" s="39">
        <v>101.0457</v>
      </c>
      <c r="Y1061" s="39">
        <v>34.7425</v>
      </c>
      <c r="Z1061" s="39">
        <v>24.834299999999999</v>
      </c>
      <c r="AA1061" s="39">
        <v>36.9985</v>
      </c>
      <c r="AB1061" s="39">
        <v>150.3981</v>
      </c>
      <c r="AC1061" s="39">
        <v>62.380099999999999</v>
      </c>
      <c r="AD1061" s="39">
        <v>14.289099999999999</v>
      </c>
      <c r="AE1061" s="39">
        <v>48.929499999999997</v>
      </c>
      <c r="AF1061" s="39">
        <v>56.0745</v>
      </c>
      <c r="AG1061" s="39">
        <v>19.063099999999999</v>
      </c>
      <c r="AH1061" s="39">
        <v>149.208</v>
      </c>
      <c r="AI1061" s="39">
        <v>11.9712</v>
      </c>
      <c r="AJ1061" s="39">
        <v>5.6355000000000004</v>
      </c>
      <c r="AK1061" s="39">
        <v>6.2313000000000001</v>
      </c>
      <c r="AL1061" s="39">
        <v>13.648099999999999</v>
      </c>
      <c r="AM1061" s="39">
        <v>322.25369999999998</v>
      </c>
      <c r="AN1061" s="39">
        <v>544.48869999999999</v>
      </c>
      <c r="AO1061" s="39">
        <v>183.17089999999999</v>
      </c>
      <c r="AP1061" s="39">
        <v>132.8664</v>
      </c>
      <c r="AQ1061" s="39">
        <v>243.20500000000001</v>
      </c>
      <c r="AR1061" s="39">
        <v>26.5395</v>
      </c>
      <c r="AS1061" s="39">
        <v>67.702100000000002</v>
      </c>
      <c r="AT1061" s="39">
        <v>18.913699999999999</v>
      </c>
      <c r="AU1061" s="39">
        <v>57.907299999999999</v>
      </c>
      <c r="AV1061" s="39">
        <v>48.365000000000002</v>
      </c>
      <c r="AW1061" s="39">
        <v>37.6419</v>
      </c>
      <c r="AX1061" s="39">
        <v>12.1083</v>
      </c>
      <c r="AY1061" s="39">
        <v>56.274500000000003</v>
      </c>
    </row>
    <row r="1062" spans="1:51" x14ac:dyDescent="0.25">
      <c r="A1062" s="43">
        <v>43964</v>
      </c>
      <c r="B1062" s="39">
        <v>3848.3209999999999</v>
      </c>
      <c r="C1062" s="39">
        <v>45.514000000000003</v>
      </c>
      <c r="D1062" s="39">
        <v>45.737900000000003</v>
      </c>
      <c r="E1062" s="39">
        <v>497.80430000000001</v>
      </c>
      <c r="F1062" s="39">
        <v>235.8434</v>
      </c>
      <c r="G1062" s="39">
        <v>37.402799999999999</v>
      </c>
      <c r="H1062" s="39">
        <v>101.9397</v>
      </c>
      <c r="I1062" s="39">
        <v>52.996200000000002</v>
      </c>
      <c r="J1062" s="39">
        <v>86.390799999999999</v>
      </c>
      <c r="K1062" s="39">
        <v>25.663</v>
      </c>
      <c r="L1062" s="39">
        <v>908.94590000000005</v>
      </c>
      <c r="M1062" s="39">
        <v>22.602699999999999</v>
      </c>
      <c r="N1062" s="39">
        <v>44.473599999999998</v>
      </c>
      <c r="O1062" s="39">
        <v>85.251099999999994</v>
      </c>
      <c r="P1062" s="39">
        <v>34.024099999999997</v>
      </c>
      <c r="Q1062" s="39">
        <v>14.180199999999999</v>
      </c>
      <c r="R1062" s="39">
        <v>84.750500000000002</v>
      </c>
      <c r="S1062" s="39">
        <v>34.934800000000003</v>
      </c>
      <c r="T1062" s="39">
        <v>37.3108</v>
      </c>
      <c r="U1062" s="39">
        <v>21.222799999999999</v>
      </c>
      <c r="V1062" s="39">
        <v>43.889000000000003</v>
      </c>
      <c r="W1062" s="39">
        <v>64.133200000000002</v>
      </c>
      <c r="X1062" s="39">
        <v>99.801100000000005</v>
      </c>
      <c r="Y1062" s="39">
        <v>34.782600000000002</v>
      </c>
      <c r="Z1062" s="39">
        <v>25.304400000000001</v>
      </c>
      <c r="AA1062" s="39">
        <v>36.542999999999999</v>
      </c>
      <c r="AB1062" s="39">
        <v>154.3698</v>
      </c>
      <c r="AC1062" s="39">
        <v>63.221200000000003</v>
      </c>
      <c r="AD1062" s="39">
        <v>14.4276</v>
      </c>
      <c r="AE1062" s="39">
        <v>48.898299999999999</v>
      </c>
      <c r="AF1062" s="39">
        <v>56.757300000000001</v>
      </c>
      <c r="AG1062" s="39">
        <v>18.881499999999999</v>
      </c>
      <c r="AH1062" s="39">
        <v>149.208</v>
      </c>
      <c r="AI1062" s="39">
        <v>12.044700000000001</v>
      </c>
      <c r="AJ1062" s="39">
        <v>5.6679000000000004</v>
      </c>
      <c r="AK1062" s="39">
        <v>6.3521999999999998</v>
      </c>
      <c r="AL1062" s="39">
        <v>13.6791</v>
      </c>
      <c r="AM1062" s="39">
        <v>321.23</v>
      </c>
      <c r="AN1062" s="39">
        <v>548.61670000000004</v>
      </c>
      <c r="AO1062" s="39">
        <v>180.67179999999999</v>
      </c>
      <c r="AP1062" s="39">
        <v>131.79740000000001</v>
      </c>
      <c r="AQ1062" s="39">
        <v>242.1078</v>
      </c>
      <c r="AR1062" s="39">
        <v>26.5076</v>
      </c>
      <c r="AS1062" s="39">
        <v>67.517600000000002</v>
      </c>
      <c r="AT1062" s="39">
        <v>18.5303</v>
      </c>
      <c r="AU1062" s="39">
        <v>57.820999999999998</v>
      </c>
      <c r="AV1062" s="39">
        <v>48.494700000000002</v>
      </c>
      <c r="AW1062" s="39">
        <v>37.6419</v>
      </c>
      <c r="AX1062" s="39">
        <v>12.5061</v>
      </c>
      <c r="AY1062" s="39">
        <v>55.9206</v>
      </c>
    </row>
    <row r="1063" spans="1:51" x14ac:dyDescent="0.25">
      <c r="A1063" s="43">
        <v>43965</v>
      </c>
      <c r="B1063" s="39">
        <v>3783.0198</v>
      </c>
      <c r="C1063" s="39">
        <v>45.2941</v>
      </c>
      <c r="D1063" s="39">
        <v>45.526800000000001</v>
      </c>
      <c r="E1063" s="39">
        <v>487.86239999999998</v>
      </c>
      <c r="F1063" s="39">
        <v>234.41399999999999</v>
      </c>
      <c r="G1063" s="39">
        <v>36.689500000000002</v>
      </c>
      <c r="H1063" s="39">
        <v>101.5564</v>
      </c>
      <c r="I1063" s="39">
        <v>53.257599999999996</v>
      </c>
      <c r="J1063" s="39">
        <v>84.941699999999997</v>
      </c>
      <c r="K1063" s="39">
        <v>25.379899999999999</v>
      </c>
      <c r="L1063" s="39">
        <v>886.05579999999998</v>
      </c>
      <c r="M1063" s="39">
        <v>22.302299999999999</v>
      </c>
      <c r="N1063" s="39">
        <v>43.9788</v>
      </c>
      <c r="O1063" s="39">
        <v>84.3506</v>
      </c>
      <c r="P1063" s="39">
        <v>33.6952</v>
      </c>
      <c r="Q1063" s="39">
        <v>13.943199999999999</v>
      </c>
      <c r="R1063" s="39">
        <v>83.364599999999996</v>
      </c>
      <c r="S1063" s="39">
        <v>34.726300000000002</v>
      </c>
      <c r="T1063" s="39">
        <v>36.467199999999998</v>
      </c>
      <c r="U1063" s="39">
        <v>21.200600000000001</v>
      </c>
      <c r="V1063" s="39">
        <v>43.052199999999999</v>
      </c>
      <c r="W1063" s="39">
        <v>63.901699999999998</v>
      </c>
      <c r="X1063" s="39">
        <v>97.934200000000004</v>
      </c>
      <c r="Y1063" s="39">
        <v>35.222900000000003</v>
      </c>
      <c r="Z1063" s="39">
        <v>24.677600000000002</v>
      </c>
      <c r="AA1063" s="39">
        <v>36.340499999999999</v>
      </c>
      <c r="AB1063" s="39">
        <v>149.86850000000001</v>
      </c>
      <c r="AC1063" s="39">
        <v>62.424300000000002</v>
      </c>
      <c r="AD1063" s="39">
        <v>14.3682</v>
      </c>
      <c r="AE1063" s="39">
        <v>47.244399999999999</v>
      </c>
      <c r="AF1063" s="39">
        <v>57.184100000000001</v>
      </c>
      <c r="AG1063" s="39">
        <v>18.5443</v>
      </c>
      <c r="AH1063" s="39">
        <v>148.6926</v>
      </c>
      <c r="AI1063" s="39">
        <v>11.824299999999999</v>
      </c>
      <c r="AJ1063" s="39">
        <v>5.6355000000000004</v>
      </c>
      <c r="AK1063" s="39">
        <v>6.3003999999999998</v>
      </c>
      <c r="AL1063" s="39">
        <v>13.5861</v>
      </c>
      <c r="AM1063" s="39">
        <v>314.26900000000001</v>
      </c>
      <c r="AN1063" s="39">
        <v>549.44230000000005</v>
      </c>
      <c r="AO1063" s="39">
        <v>175.30350000000001</v>
      </c>
      <c r="AP1063" s="39">
        <v>132.4083</v>
      </c>
      <c r="AQ1063" s="39">
        <v>240.2792</v>
      </c>
      <c r="AR1063" s="39">
        <v>26.189</v>
      </c>
      <c r="AS1063" s="39">
        <v>66.779700000000005</v>
      </c>
      <c r="AT1063" s="39">
        <v>18.019100000000002</v>
      </c>
      <c r="AU1063" s="39">
        <v>56.957999999999998</v>
      </c>
      <c r="AV1063" s="39">
        <v>47.716700000000003</v>
      </c>
      <c r="AW1063" s="39">
        <v>37.385199999999998</v>
      </c>
      <c r="AX1063" s="39">
        <v>12.3735</v>
      </c>
      <c r="AY1063" s="39">
        <v>55.566699999999997</v>
      </c>
    </row>
    <row r="1064" spans="1:51" x14ac:dyDescent="0.25">
      <c r="A1064" s="43">
        <v>43966</v>
      </c>
      <c r="B1064" s="39">
        <v>3783.0198</v>
      </c>
      <c r="C1064" s="39">
        <v>45.2941</v>
      </c>
      <c r="D1064" s="39">
        <v>46.511899999999997</v>
      </c>
      <c r="E1064" s="39">
        <v>485.73200000000003</v>
      </c>
      <c r="F1064" s="39">
        <v>234.05670000000001</v>
      </c>
      <c r="G1064" s="39">
        <v>36.193300000000001</v>
      </c>
      <c r="H1064" s="39">
        <v>99.257000000000005</v>
      </c>
      <c r="I1064" s="39">
        <v>52.408099999999997</v>
      </c>
      <c r="J1064" s="39">
        <v>84.272900000000007</v>
      </c>
      <c r="K1064" s="39">
        <v>25.5215</v>
      </c>
      <c r="L1064" s="39">
        <v>871.28120000000001</v>
      </c>
      <c r="M1064" s="39">
        <v>22.377400000000002</v>
      </c>
      <c r="N1064" s="39">
        <v>43.099200000000003</v>
      </c>
      <c r="O1064" s="39">
        <v>84.500699999999995</v>
      </c>
      <c r="P1064" s="39">
        <v>33.475999999999999</v>
      </c>
      <c r="Q1064" s="39">
        <v>13.982699999999999</v>
      </c>
      <c r="R1064" s="39">
        <v>83.364599999999996</v>
      </c>
      <c r="S1064" s="39">
        <v>34.830599999999997</v>
      </c>
      <c r="T1064" s="39">
        <v>36.412700000000001</v>
      </c>
      <c r="U1064" s="39">
        <v>21.156199999999998</v>
      </c>
      <c r="V1064" s="39">
        <v>43.052199999999999</v>
      </c>
      <c r="W1064" s="39">
        <v>62.9756</v>
      </c>
      <c r="X1064" s="39">
        <v>98.089699999999993</v>
      </c>
      <c r="Y1064" s="39">
        <v>36.103400000000001</v>
      </c>
      <c r="Z1064" s="39">
        <v>25.617699999999999</v>
      </c>
      <c r="AA1064" s="39">
        <v>36.036799999999999</v>
      </c>
      <c r="AB1064" s="39">
        <v>148.36799999999999</v>
      </c>
      <c r="AC1064" s="39">
        <v>62.468600000000002</v>
      </c>
      <c r="AD1064" s="39">
        <v>14.764099999999999</v>
      </c>
      <c r="AE1064" s="39">
        <v>47.182000000000002</v>
      </c>
      <c r="AF1064" s="39">
        <v>53.8093</v>
      </c>
      <c r="AG1064" s="39">
        <v>18.4665</v>
      </c>
      <c r="AH1064" s="39">
        <v>148.4349</v>
      </c>
      <c r="AI1064" s="39">
        <v>11.7019</v>
      </c>
      <c r="AJ1064" s="39">
        <v>5.6193</v>
      </c>
      <c r="AK1064" s="39">
        <v>6.3175999999999997</v>
      </c>
      <c r="AL1064" s="39">
        <v>13.523999999999999</v>
      </c>
      <c r="AM1064" s="39">
        <v>312.4264</v>
      </c>
      <c r="AN1064" s="39">
        <v>560.17520000000002</v>
      </c>
      <c r="AO1064" s="39">
        <v>172.1566</v>
      </c>
      <c r="AP1064" s="39">
        <v>132.25550000000001</v>
      </c>
      <c r="AQ1064" s="39">
        <v>240.2792</v>
      </c>
      <c r="AR1064" s="39">
        <v>26.189</v>
      </c>
      <c r="AS1064" s="39">
        <v>67.333100000000002</v>
      </c>
      <c r="AT1064" s="39">
        <v>17.891300000000001</v>
      </c>
      <c r="AU1064" s="39">
        <v>57.389499999999998</v>
      </c>
      <c r="AV1064" s="39">
        <v>47.587000000000003</v>
      </c>
      <c r="AW1064" s="39">
        <v>37.385199999999998</v>
      </c>
      <c r="AX1064" s="39">
        <v>12.6165</v>
      </c>
      <c r="AY1064" s="39">
        <v>55.743699999999997</v>
      </c>
    </row>
    <row r="1065" spans="1:51" x14ac:dyDescent="0.25">
      <c r="A1065" s="43">
        <v>43969</v>
      </c>
      <c r="B1065" s="39">
        <v>3889.8762999999999</v>
      </c>
      <c r="C1065" s="39">
        <v>45.074199999999998</v>
      </c>
      <c r="D1065" s="39">
        <v>46.371200000000002</v>
      </c>
      <c r="E1065" s="39">
        <v>487.86239999999998</v>
      </c>
      <c r="F1065" s="39">
        <v>234.41399999999999</v>
      </c>
      <c r="G1065" s="39">
        <v>36.4724</v>
      </c>
      <c r="H1065" s="39">
        <v>99.831900000000005</v>
      </c>
      <c r="I1065" s="39">
        <v>52.669400000000003</v>
      </c>
      <c r="J1065" s="39">
        <v>84.156000000000006</v>
      </c>
      <c r="K1065" s="39">
        <v>25.3445</v>
      </c>
      <c r="L1065" s="39">
        <v>841.73220000000003</v>
      </c>
      <c r="M1065" s="39">
        <v>22.5276</v>
      </c>
      <c r="N1065" s="39">
        <v>43.758899999999997</v>
      </c>
      <c r="O1065" s="39">
        <v>84.3506</v>
      </c>
      <c r="P1065" s="39">
        <v>33.329799999999999</v>
      </c>
      <c r="Q1065" s="39">
        <v>14.0617</v>
      </c>
      <c r="R1065" s="39">
        <v>83.684399999999997</v>
      </c>
      <c r="S1065" s="39">
        <v>35.247700000000002</v>
      </c>
      <c r="T1065" s="39">
        <v>36.630400000000002</v>
      </c>
      <c r="U1065" s="39">
        <v>20.3339</v>
      </c>
      <c r="V1065" s="39">
        <v>41.936300000000003</v>
      </c>
      <c r="W1065" s="39">
        <v>64.673400000000001</v>
      </c>
      <c r="X1065" s="39">
        <v>98.7898</v>
      </c>
      <c r="Y1065" s="39">
        <v>36.543700000000001</v>
      </c>
      <c r="Z1065" s="39">
        <v>26.1661</v>
      </c>
      <c r="AA1065" s="39">
        <v>35.935600000000001</v>
      </c>
      <c r="AB1065" s="39">
        <v>150.3981</v>
      </c>
      <c r="AC1065" s="39">
        <v>62.557200000000002</v>
      </c>
      <c r="AD1065" s="39">
        <v>15.4369</v>
      </c>
      <c r="AE1065" s="39">
        <v>47.182000000000002</v>
      </c>
      <c r="AF1065" s="39">
        <v>51.934399999999997</v>
      </c>
      <c r="AG1065" s="39">
        <v>18.3887</v>
      </c>
      <c r="AH1065" s="39">
        <v>148.9503</v>
      </c>
      <c r="AI1065" s="39">
        <v>11.7019</v>
      </c>
      <c r="AJ1065" s="39">
        <v>5.5869</v>
      </c>
      <c r="AK1065" s="39">
        <v>6.3521999999999998</v>
      </c>
      <c r="AL1065" s="39">
        <v>13.555099999999999</v>
      </c>
      <c r="AM1065" s="39">
        <v>316.52109999999999</v>
      </c>
      <c r="AN1065" s="39">
        <v>558.524</v>
      </c>
      <c r="AO1065" s="39">
        <v>171.04589999999999</v>
      </c>
      <c r="AP1065" s="39">
        <v>129.2011</v>
      </c>
      <c r="AQ1065" s="39">
        <v>240.64500000000001</v>
      </c>
      <c r="AR1065" s="39">
        <v>26.5076</v>
      </c>
      <c r="AS1065" s="39">
        <v>66.964200000000005</v>
      </c>
      <c r="AT1065" s="39">
        <v>18.082999999999998</v>
      </c>
      <c r="AU1065" s="39">
        <v>57.562100000000001</v>
      </c>
      <c r="AV1065" s="39">
        <v>47.716700000000003</v>
      </c>
      <c r="AW1065" s="39">
        <v>37.813000000000002</v>
      </c>
      <c r="AX1065" s="39">
        <v>13.235200000000001</v>
      </c>
      <c r="AY1065" s="39">
        <v>55.389699999999998</v>
      </c>
    </row>
    <row r="1066" spans="1:51" x14ac:dyDescent="0.25">
      <c r="A1066" s="43">
        <v>43970</v>
      </c>
      <c r="B1066" s="39">
        <v>3878.0034000000001</v>
      </c>
      <c r="C1066" s="39">
        <v>44.964300000000001</v>
      </c>
      <c r="D1066" s="39">
        <v>46.722999999999999</v>
      </c>
      <c r="E1066" s="39">
        <v>493.54349999999999</v>
      </c>
      <c r="F1066" s="39">
        <v>234.05670000000001</v>
      </c>
      <c r="G1066" s="39">
        <v>36.4724</v>
      </c>
      <c r="H1066" s="39">
        <v>102.3708</v>
      </c>
      <c r="I1066" s="39">
        <v>51.623899999999999</v>
      </c>
      <c r="J1066" s="39">
        <v>83.571600000000004</v>
      </c>
      <c r="K1066" s="39">
        <v>25.379899999999999</v>
      </c>
      <c r="L1066" s="39">
        <v>842.56449999999995</v>
      </c>
      <c r="M1066" s="39">
        <v>22.677800000000001</v>
      </c>
      <c r="N1066" s="39">
        <v>43.758899999999997</v>
      </c>
      <c r="O1066" s="39">
        <v>84.3506</v>
      </c>
      <c r="P1066" s="39">
        <v>33.512500000000003</v>
      </c>
      <c r="Q1066" s="39">
        <v>14.0617</v>
      </c>
      <c r="R1066" s="39">
        <v>83.577799999999996</v>
      </c>
      <c r="S1066" s="39">
        <v>35.560499999999998</v>
      </c>
      <c r="T1066" s="39">
        <v>35.922899999999998</v>
      </c>
      <c r="U1066" s="39">
        <v>20.622800000000002</v>
      </c>
      <c r="V1066" s="39">
        <v>42.215299999999999</v>
      </c>
      <c r="W1066" s="39">
        <v>64.441900000000004</v>
      </c>
      <c r="X1066" s="39">
        <v>98.400899999999993</v>
      </c>
      <c r="Y1066" s="39">
        <v>36.4236</v>
      </c>
      <c r="Z1066" s="39">
        <v>26.009399999999999</v>
      </c>
      <c r="AA1066" s="39">
        <v>36.188699999999997</v>
      </c>
      <c r="AB1066" s="39">
        <v>153.75200000000001</v>
      </c>
      <c r="AC1066" s="39">
        <v>62.911299999999997</v>
      </c>
      <c r="AD1066" s="39">
        <v>15.219200000000001</v>
      </c>
      <c r="AE1066" s="39">
        <v>47.9621</v>
      </c>
      <c r="AF1066" s="39">
        <v>52.778100000000002</v>
      </c>
      <c r="AG1066" s="39">
        <v>18.4665</v>
      </c>
      <c r="AH1066" s="39">
        <v>149.4657</v>
      </c>
      <c r="AI1066" s="39">
        <v>11.824299999999999</v>
      </c>
      <c r="AJ1066" s="39">
        <v>5.5869</v>
      </c>
      <c r="AK1066" s="39">
        <v>6.2659000000000002</v>
      </c>
      <c r="AL1066" s="39">
        <v>13.617100000000001</v>
      </c>
      <c r="AM1066" s="39">
        <v>314.26900000000001</v>
      </c>
      <c r="AN1066" s="39">
        <v>566.3673</v>
      </c>
      <c r="AO1066" s="39">
        <v>173.1747</v>
      </c>
      <c r="AP1066" s="39">
        <v>131.33920000000001</v>
      </c>
      <c r="AQ1066" s="39">
        <v>242.1078</v>
      </c>
      <c r="AR1066" s="39">
        <v>27.017399999999999</v>
      </c>
      <c r="AS1066" s="39">
        <v>67.148700000000005</v>
      </c>
      <c r="AT1066" s="39">
        <v>18.210799999999999</v>
      </c>
      <c r="AU1066" s="39">
        <v>57.130600000000001</v>
      </c>
      <c r="AV1066" s="39">
        <v>47.716700000000003</v>
      </c>
      <c r="AW1066" s="39">
        <v>37.984099999999998</v>
      </c>
      <c r="AX1066" s="39">
        <v>12.8817</v>
      </c>
      <c r="AY1066" s="39">
        <v>55.389699999999998</v>
      </c>
    </row>
    <row r="1067" spans="1:51" x14ac:dyDescent="0.25">
      <c r="A1067" s="43">
        <v>43971</v>
      </c>
      <c r="B1067" s="39">
        <v>3800.8292000000001</v>
      </c>
      <c r="C1067" s="39">
        <v>45.074199999999998</v>
      </c>
      <c r="D1067" s="39">
        <v>45.386099999999999</v>
      </c>
      <c r="E1067" s="39">
        <v>485.02190000000002</v>
      </c>
      <c r="F1067" s="39">
        <v>232.62729999999999</v>
      </c>
      <c r="G1067" s="39">
        <v>36.317300000000003</v>
      </c>
      <c r="H1067" s="39">
        <v>101.17319999999999</v>
      </c>
      <c r="I1067" s="39">
        <v>52.212000000000003</v>
      </c>
      <c r="J1067" s="39">
        <v>81.993600000000001</v>
      </c>
      <c r="K1067" s="39">
        <v>25.1675</v>
      </c>
      <c r="L1067" s="39">
        <v>844.85360000000003</v>
      </c>
      <c r="M1067" s="39">
        <v>22.452500000000001</v>
      </c>
      <c r="N1067" s="39">
        <v>42.604500000000002</v>
      </c>
      <c r="O1067" s="39">
        <v>82.549499999999995</v>
      </c>
      <c r="P1067" s="39">
        <v>33.329799999999999</v>
      </c>
      <c r="Q1067" s="39">
        <v>13.943199999999999</v>
      </c>
      <c r="R1067" s="39">
        <v>82.191999999999993</v>
      </c>
      <c r="S1067" s="39">
        <v>35.039099999999998</v>
      </c>
      <c r="T1067" s="39">
        <v>34.8887</v>
      </c>
      <c r="U1067" s="39">
        <v>20.622800000000002</v>
      </c>
      <c r="V1067" s="39">
        <v>41.936300000000003</v>
      </c>
      <c r="W1067" s="39">
        <v>62.744</v>
      </c>
      <c r="X1067" s="39">
        <v>96.300600000000003</v>
      </c>
      <c r="Y1067" s="39">
        <v>36.263500000000001</v>
      </c>
      <c r="Z1067" s="39">
        <v>26.1661</v>
      </c>
      <c r="AA1067" s="39">
        <v>36.036799999999999</v>
      </c>
      <c r="AB1067" s="39">
        <v>151.2807</v>
      </c>
      <c r="AC1067" s="39">
        <v>64.549400000000006</v>
      </c>
      <c r="AD1067" s="39">
        <v>15.337999999999999</v>
      </c>
      <c r="AE1067" s="39">
        <v>47.650100000000002</v>
      </c>
      <c r="AF1067" s="39">
        <v>52.215600000000002</v>
      </c>
      <c r="AG1067" s="39">
        <v>18.2331</v>
      </c>
      <c r="AH1067" s="39">
        <v>149.4657</v>
      </c>
      <c r="AI1067" s="39">
        <v>11.7509</v>
      </c>
      <c r="AJ1067" s="39">
        <v>5.6355000000000004</v>
      </c>
      <c r="AK1067" s="39">
        <v>6.3521999999999998</v>
      </c>
      <c r="AL1067" s="39">
        <v>13.555099999999999</v>
      </c>
      <c r="AM1067" s="39">
        <v>312.6311</v>
      </c>
      <c r="AN1067" s="39">
        <v>544.995</v>
      </c>
      <c r="AO1067" s="39">
        <v>172.2491</v>
      </c>
      <c r="AP1067" s="39">
        <v>130.11750000000001</v>
      </c>
      <c r="AQ1067" s="39">
        <v>240.64500000000001</v>
      </c>
      <c r="AR1067" s="39">
        <v>27.017399999999999</v>
      </c>
      <c r="AS1067" s="39">
        <v>67.886600000000001</v>
      </c>
      <c r="AT1067" s="39">
        <v>17.955200000000001</v>
      </c>
      <c r="AU1067" s="39">
        <v>56.353900000000003</v>
      </c>
      <c r="AV1067" s="39">
        <v>48.624299999999998</v>
      </c>
      <c r="AW1067" s="39">
        <v>37.727400000000003</v>
      </c>
      <c r="AX1067" s="39">
        <v>13.080500000000001</v>
      </c>
      <c r="AY1067" s="39">
        <v>54.770400000000002</v>
      </c>
    </row>
    <row r="1068" spans="1:51" x14ac:dyDescent="0.25">
      <c r="A1068" s="43">
        <v>43972</v>
      </c>
      <c r="B1068" s="39">
        <v>3796.3768</v>
      </c>
      <c r="C1068" s="39">
        <v>44.744399999999999</v>
      </c>
      <c r="D1068" s="39">
        <v>45.2453</v>
      </c>
      <c r="E1068" s="39">
        <v>471.52929999999998</v>
      </c>
      <c r="F1068" s="39">
        <v>231.19800000000001</v>
      </c>
      <c r="G1068" s="39">
        <v>35.8521</v>
      </c>
      <c r="H1068" s="39">
        <v>102.5145</v>
      </c>
      <c r="I1068" s="39">
        <v>52.8001</v>
      </c>
      <c r="J1068" s="39">
        <v>81.935199999999995</v>
      </c>
      <c r="K1068" s="39">
        <v>25.132100000000001</v>
      </c>
      <c r="L1068" s="39">
        <v>830.70330000000001</v>
      </c>
      <c r="M1068" s="39">
        <v>22.5276</v>
      </c>
      <c r="N1068" s="39">
        <v>41.779899999999998</v>
      </c>
      <c r="O1068" s="39">
        <v>82.699600000000004</v>
      </c>
      <c r="P1068" s="39">
        <v>33.293199999999999</v>
      </c>
      <c r="Q1068" s="39">
        <v>13.8642</v>
      </c>
      <c r="R1068" s="39">
        <v>81.019300000000001</v>
      </c>
      <c r="S1068" s="39">
        <v>34.726300000000002</v>
      </c>
      <c r="T1068" s="39">
        <v>34.943199999999997</v>
      </c>
      <c r="U1068" s="39">
        <v>21.3339</v>
      </c>
      <c r="V1068" s="39">
        <v>42.308300000000003</v>
      </c>
      <c r="W1068" s="39">
        <v>61.895099999999999</v>
      </c>
      <c r="X1068" s="39">
        <v>97.700800000000001</v>
      </c>
      <c r="Y1068" s="39">
        <v>36.303600000000003</v>
      </c>
      <c r="Z1068" s="39">
        <v>26.871200000000002</v>
      </c>
      <c r="AA1068" s="39">
        <v>36.036799999999999</v>
      </c>
      <c r="AB1068" s="39">
        <v>148.72110000000001</v>
      </c>
      <c r="AC1068" s="39">
        <v>64.150999999999996</v>
      </c>
      <c r="AD1068" s="39">
        <v>14.863</v>
      </c>
      <c r="AE1068" s="39">
        <v>48.586199999999998</v>
      </c>
      <c r="AF1068" s="39">
        <v>51.840699999999998</v>
      </c>
      <c r="AG1068" s="39">
        <v>18.285</v>
      </c>
      <c r="AH1068" s="39">
        <v>148.4349</v>
      </c>
      <c r="AI1068" s="39">
        <v>11.6775</v>
      </c>
      <c r="AJ1068" s="39">
        <v>5.7325999999999997</v>
      </c>
      <c r="AK1068" s="39">
        <v>6.3003999999999998</v>
      </c>
      <c r="AL1068" s="39">
        <v>13.523999999999999</v>
      </c>
      <c r="AM1068" s="39">
        <v>308.12689999999998</v>
      </c>
      <c r="AN1068" s="39">
        <v>540.98760000000004</v>
      </c>
      <c r="AO1068" s="39">
        <v>171.3236</v>
      </c>
      <c r="AP1068" s="39">
        <v>134.69909999999999</v>
      </c>
      <c r="AQ1068" s="39">
        <v>236.25630000000001</v>
      </c>
      <c r="AR1068" s="39">
        <v>27.049199999999999</v>
      </c>
      <c r="AS1068" s="39">
        <v>67.517600000000002</v>
      </c>
      <c r="AT1068" s="39">
        <v>18.019100000000002</v>
      </c>
      <c r="AU1068" s="39">
        <v>56.1813</v>
      </c>
      <c r="AV1068" s="39">
        <v>49.013300000000001</v>
      </c>
      <c r="AW1068" s="39">
        <v>37.5563</v>
      </c>
      <c r="AX1068" s="39">
        <v>12.9259</v>
      </c>
      <c r="AY1068" s="39">
        <v>54.2395</v>
      </c>
    </row>
    <row r="1069" spans="1:51" x14ac:dyDescent="0.25">
      <c r="A1069" s="43">
        <v>43973</v>
      </c>
      <c r="B1069" s="39">
        <v>3734.0437999999999</v>
      </c>
      <c r="C1069" s="39">
        <v>44.5246</v>
      </c>
      <c r="D1069" s="39">
        <v>46.1601</v>
      </c>
      <c r="E1069" s="39">
        <v>457.32659999999998</v>
      </c>
      <c r="F1069" s="39">
        <v>228.69659999999999</v>
      </c>
      <c r="G1069" s="39">
        <v>35.8521</v>
      </c>
      <c r="H1069" s="39">
        <v>96.766000000000005</v>
      </c>
      <c r="I1069" s="39">
        <v>51.166499999999999</v>
      </c>
      <c r="J1069" s="39">
        <v>78.253399999999999</v>
      </c>
      <c r="K1069" s="39">
        <v>25.238299999999999</v>
      </c>
      <c r="L1069" s="39">
        <v>815.30449999999996</v>
      </c>
      <c r="M1069" s="39">
        <v>22.077000000000002</v>
      </c>
      <c r="N1069" s="39">
        <v>40.680399999999999</v>
      </c>
      <c r="O1069" s="39">
        <v>82.099199999999996</v>
      </c>
      <c r="P1069" s="39">
        <v>32.891199999999998</v>
      </c>
      <c r="Q1069" s="39">
        <v>13.5482</v>
      </c>
      <c r="R1069" s="39">
        <v>79.846699999999998</v>
      </c>
      <c r="S1069" s="39">
        <v>34.517699999999998</v>
      </c>
      <c r="T1069" s="39">
        <v>33.800199999999997</v>
      </c>
      <c r="U1069" s="39">
        <v>20.556100000000001</v>
      </c>
      <c r="V1069" s="39">
        <v>41.099499999999999</v>
      </c>
      <c r="W1069" s="39">
        <v>61.1233</v>
      </c>
      <c r="X1069" s="39">
        <v>94.744900000000001</v>
      </c>
      <c r="Y1069" s="39">
        <v>35.623100000000001</v>
      </c>
      <c r="Z1069" s="39">
        <v>25.0122</v>
      </c>
      <c r="AA1069" s="39">
        <v>37.201000000000001</v>
      </c>
      <c r="AB1069" s="39">
        <v>146.86760000000001</v>
      </c>
      <c r="AC1069" s="39">
        <v>64.770799999999994</v>
      </c>
      <c r="AD1069" s="39">
        <v>14.4276</v>
      </c>
      <c r="AE1069" s="39">
        <v>48.804600000000001</v>
      </c>
      <c r="AF1069" s="39">
        <v>51.371899999999997</v>
      </c>
      <c r="AG1069" s="39">
        <v>17.947800000000001</v>
      </c>
      <c r="AH1069" s="39">
        <v>146.3733</v>
      </c>
      <c r="AI1069" s="39">
        <v>11.555099999999999</v>
      </c>
      <c r="AJ1069" s="39">
        <v>5.7003000000000004</v>
      </c>
      <c r="AK1069" s="39">
        <v>6.1623000000000001</v>
      </c>
      <c r="AL1069" s="39">
        <v>13.1828</v>
      </c>
      <c r="AM1069" s="39">
        <v>301.98480000000001</v>
      </c>
      <c r="AN1069" s="39">
        <v>519.61530000000005</v>
      </c>
      <c r="AO1069" s="39">
        <v>169.93520000000001</v>
      </c>
      <c r="AP1069" s="39">
        <v>131.95009999999999</v>
      </c>
      <c r="AQ1069" s="39">
        <v>231.86760000000001</v>
      </c>
      <c r="AR1069" s="39">
        <v>26.5076</v>
      </c>
      <c r="AS1069" s="39">
        <v>65.857299999999995</v>
      </c>
      <c r="AT1069" s="39">
        <v>17.6997</v>
      </c>
      <c r="AU1069" s="39">
        <v>54.973100000000002</v>
      </c>
      <c r="AV1069" s="39">
        <v>47.457299999999996</v>
      </c>
      <c r="AW1069" s="39">
        <v>36.957500000000003</v>
      </c>
      <c r="AX1069" s="39">
        <v>12.6386</v>
      </c>
      <c r="AY1069" s="39">
        <v>53.620100000000001</v>
      </c>
    </row>
    <row r="1070" spans="1:51" x14ac:dyDescent="0.25">
      <c r="A1070" s="43">
        <v>43976</v>
      </c>
      <c r="B1070" s="39">
        <v>3778.5673999999999</v>
      </c>
      <c r="C1070" s="39">
        <v>45.4041</v>
      </c>
      <c r="D1070" s="39">
        <v>45.808300000000003</v>
      </c>
      <c r="E1070" s="39">
        <v>460.87729999999999</v>
      </c>
      <c r="F1070" s="39">
        <v>231.19800000000001</v>
      </c>
      <c r="G1070" s="39">
        <v>35.448900000000002</v>
      </c>
      <c r="H1070" s="39">
        <v>96.287000000000006</v>
      </c>
      <c r="I1070" s="39">
        <v>51.623899999999999</v>
      </c>
      <c r="J1070" s="39">
        <v>79.246899999999997</v>
      </c>
      <c r="K1070" s="39">
        <v>25.061299999999999</v>
      </c>
      <c r="L1070" s="39">
        <v>850.05589999999995</v>
      </c>
      <c r="M1070" s="39">
        <v>22.2272</v>
      </c>
      <c r="N1070" s="39">
        <v>41.010199999999998</v>
      </c>
      <c r="O1070" s="39">
        <v>84.650700000000001</v>
      </c>
      <c r="P1070" s="39">
        <v>32.5989</v>
      </c>
      <c r="Q1070" s="39">
        <v>13.5284</v>
      </c>
      <c r="R1070" s="39">
        <v>81.552300000000002</v>
      </c>
      <c r="S1070" s="39">
        <v>34.413400000000003</v>
      </c>
      <c r="T1070" s="39">
        <v>33.691299999999998</v>
      </c>
      <c r="U1070" s="39">
        <v>20.533899999999999</v>
      </c>
      <c r="V1070" s="39">
        <v>40.913499999999999</v>
      </c>
      <c r="W1070" s="39">
        <v>63.438600000000001</v>
      </c>
      <c r="X1070" s="39">
        <v>97.545199999999994</v>
      </c>
      <c r="Y1070" s="39">
        <v>35.222900000000003</v>
      </c>
      <c r="Z1070" s="39">
        <v>24.082699999999999</v>
      </c>
      <c r="AA1070" s="39">
        <v>38.7194</v>
      </c>
      <c r="AB1070" s="39">
        <v>146.4263</v>
      </c>
      <c r="AC1070" s="39">
        <v>66.497399999999999</v>
      </c>
      <c r="AD1070" s="39">
        <v>14.388</v>
      </c>
      <c r="AE1070" s="39">
        <v>50.926600000000001</v>
      </c>
      <c r="AF1070" s="39">
        <v>51.746899999999997</v>
      </c>
      <c r="AG1070" s="39">
        <v>18.3109</v>
      </c>
      <c r="AH1070" s="39">
        <v>146.8887</v>
      </c>
      <c r="AI1070" s="39">
        <v>11.628500000000001</v>
      </c>
      <c r="AJ1070" s="39">
        <v>5.7164000000000001</v>
      </c>
      <c r="AK1070" s="39">
        <v>6.4903000000000004</v>
      </c>
      <c r="AL1070" s="39">
        <v>13.0898</v>
      </c>
      <c r="AM1070" s="39">
        <v>312.22160000000002</v>
      </c>
      <c r="AN1070" s="39">
        <v>524.51310000000001</v>
      </c>
      <c r="AO1070" s="39">
        <v>173.54490000000001</v>
      </c>
      <c r="AP1070" s="39">
        <v>135.7681</v>
      </c>
      <c r="AQ1070" s="39">
        <v>230.03899999999999</v>
      </c>
      <c r="AR1070" s="39">
        <v>26.7944</v>
      </c>
      <c r="AS1070" s="39">
        <v>66.226299999999995</v>
      </c>
      <c r="AT1070" s="39">
        <v>17.507999999999999</v>
      </c>
      <c r="AU1070" s="39">
        <v>56.008699999999997</v>
      </c>
      <c r="AV1070" s="39">
        <v>47.457299999999996</v>
      </c>
      <c r="AW1070" s="39">
        <v>38.155200000000001</v>
      </c>
      <c r="AX1070" s="39">
        <v>12.9922</v>
      </c>
      <c r="AY1070" s="39">
        <v>53.708599999999997</v>
      </c>
    </row>
    <row r="1071" spans="1:51" x14ac:dyDescent="0.25">
      <c r="A1071" s="43">
        <v>43977</v>
      </c>
      <c r="B1071" s="39">
        <v>3833.4798000000001</v>
      </c>
      <c r="C1071" s="39">
        <v>46.283499999999997</v>
      </c>
      <c r="D1071" s="39">
        <v>49.889499999999998</v>
      </c>
      <c r="E1071" s="39">
        <v>461.5874</v>
      </c>
      <c r="F1071" s="39">
        <v>233.34200000000001</v>
      </c>
      <c r="G1071" s="39">
        <v>36.100200000000001</v>
      </c>
      <c r="H1071" s="39">
        <v>96.047499999999999</v>
      </c>
      <c r="I1071" s="39">
        <v>51.558500000000002</v>
      </c>
      <c r="J1071" s="39">
        <v>79.714399999999998</v>
      </c>
      <c r="K1071" s="39">
        <v>25.273700000000002</v>
      </c>
      <c r="L1071" s="39">
        <v>871.48929999999996</v>
      </c>
      <c r="M1071" s="39">
        <v>22.302299999999999</v>
      </c>
      <c r="N1071" s="39">
        <v>41.395000000000003</v>
      </c>
      <c r="O1071" s="39">
        <v>84.500699999999995</v>
      </c>
      <c r="P1071" s="39">
        <v>32.781599999999997</v>
      </c>
      <c r="Q1071" s="39">
        <v>13.508699999999999</v>
      </c>
      <c r="R1071" s="39">
        <v>81.978700000000003</v>
      </c>
      <c r="S1071" s="39">
        <v>34.517699999999998</v>
      </c>
      <c r="T1071" s="39">
        <v>34.1267</v>
      </c>
      <c r="U1071" s="39">
        <v>20.8673</v>
      </c>
      <c r="V1071" s="39">
        <v>41.750399999999999</v>
      </c>
      <c r="W1071" s="39">
        <v>64.596299999999999</v>
      </c>
      <c r="X1071" s="39">
        <v>98.7898</v>
      </c>
      <c r="Y1071" s="39">
        <v>35.783200000000001</v>
      </c>
      <c r="Z1071" s="39">
        <v>24.505199999999999</v>
      </c>
      <c r="AA1071" s="39">
        <v>38.668799999999997</v>
      </c>
      <c r="AB1071" s="39">
        <v>149.16239999999999</v>
      </c>
      <c r="AC1071" s="39">
        <v>66.630200000000002</v>
      </c>
      <c r="AD1071" s="39">
        <v>14.724500000000001</v>
      </c>
      <c r="AE1071" s="39">
        <v>50.864199999999997</v>
      </c>
      <c r="AF1071" s="39">
        <v>52.403100000000002</v>
      </c>
      <c r="AG1071" s="39">
        <v>18.803699999999999</v>
      </c>
      <c r="AH1071" s="39">
        <v>146.8887</v>
      </c>
      <c r="AI1071" s="39">
        <v>11.7019</v>
      </c>
      <c r="AJ1071" s="39">
        <v>5.6679000000000004</v>
      </c>
      <c r="AK1071" s="39">
        <v>6.5075000000000003</v>
      </c>
      <c r="AL1071" s="39">
        <v>13.0588</v>
      </c>
      <c r="AM1071" s="39">
        <v>313.45</v>
      </c>
      <c r="AN1071" s="39">
        <v>529.85619999999994</v>
      </c>
      <c r="AO1071" s="39">
        <v>173.9152</v>
      </c>
      <c r="AP1071" s="39">
        <v>134.24090000000001</v>
      </c>
      <c r="AQ1071" s="39">
        <v>229.67330000000001</v>
      </c>
      <c r="AR1071" s="39">
        <v>26.7944</v>
      </c>
      <c r="AS1071" s="39">
        <v>67.517600000000002</v>
      </c>
      <c r="AT1071" s="39">
        <v>17.571899999999999</v>
      </c>
      <c r="AU1071" s="39">
        <v>56.1813</v>
      </c>
      <c r="AV1071" s="39">
        <v>48.105699999999999</v>
      </c>
      <c r="AW1071" s="39">
        <v>38.155200000000001</v>
      </c>
      <c r="AX1071" s="39">
        <v>12.9259</v>
      </c>
      <c r="AY1071" s="39">
        <v>54.0625</v>
      </c>
    </row>
    <row r="1072" spans="1:51" x14ac:dyDescent="0.25">
      <c r="A1072" s="43">
        <v>43978</v>
      </c>
      <c r="B1072" s="39">
        <v>3843.8687</v>
      </c>
      <c r="C1072" s="39">
        <v>45.953699999999998</v>
      </c>
      <c r="D1072" s="39">
        <v>45.808300000000003</v>
      </c>
      <c r="E1072" s="39">
        <v>455.90640000000002</v>
      </c>
      <c r="F1072" s="39">
        <v>235.48599999999999</v>
      </c>
      <c r="G1072" s="39">
        <v>37.123699999999999</v>
      </c>
      <c r="H1072" s="39">
        <v>95.328900000000004</v>
      </c>
      <c r="I1072" s="39">
        <v>51.427900000000001</v>
      </c>
      <c r="J1072" s="39">
        <v>77.435199999999995</v>
      </c>
      <c r="K1072" s="39">
        <v>25.1675</v>
      </c>
      <c r="L1072" s="39">
        <v>835.48940000000005</v>
      </c>
      <c r="M1072" s="39">
        <v>22.452500000000001</v>
      </c>
      <c r="N1072" s="39">
        <v>42.054699999999997</v>
      </c>
      <c r="O1072" s="39">
        <v>85.851500000000001</v>
      </c>
      <c r="P1072" s="39">
        <v>32.489199999999997</v>
      </c>
      <c r="Q1072" s="39">
        <v>13.6469</v>
      </c>
      <c r="R1072" s="39">
        <v>82.618399999999994</v>
      </c>
      <c r="S1072" s="39">
        <v>34.204900000000002</v>
      </c>
      <c r="T1072" s="39">
        <v>33.527999999999999</v>
      </c>
      <c r="U1072" s="39">
        <v>21.6006</v>
      </c>
      <c r="V1072" s="39">
        <v>41.843400000000003</v>
      </c>
      <c r="W1072" s="39">
        <v>68.840900000000005</v>
      </c>
      <c r="X1072" s="39">
        <v>99.178799999999995</v>
      </c>
      <c r="Y1072" s="39">
        <v>36.783900000000003</v>
      </c>
      <c r="Z1072" s="39">
        <v>24.758700000000001</v>
      </c>
      <c r="AA1072" s="39">
        <v>38.130899999999997</v>
      </c>
      <c r="AB1072" s="39">
        <v>145.89670000000001</v>
      </c>
      <c r="AC1072" s="39">
        <v>66.408900000000003</v>
      </c>
      <c r="AD1072" s="39">
        <v>14.5661</v>
      </c>
      <c r="AE1072" s="39">
        <v>50.052799999999998</v>
      </c>
      <c r="AF1072" s="39">
        <v>52.590600000000002</v>
      </c>
      <c r="AG1072" s="39">
        <v>18.803699999999999</v>
      </c>
      <c r="AH1072" s="39">
        <v>147.1464</v>
      </c>
      <c r="AI1072" s="39">
        <v>11.8978</v>
      </c>
      <c r="AJ1072" s="39">
        <v>5.7164000000000001</v>
      </c>
      <c r="AK1072" s="39">
        <v>6.5937999999999999</v>
      </c>
      <c r="AL1072" s="39">
        <v>12.996700000000001</v>
      </c>
      <c r="AM1072" s="39">
        <v>315.08789999999999</v>
      </c>
      <c r="AN1072" s="39">
        <v>526.29420000000005</v>
      </c>
      <c r="AO1072" s="39">
        <v>168.732</v>
      </c>
      <c r="AP1072" s="39">
        <v>138.36429999999999</v>
      </c>
      <c r="AQ1072" s="39">
        <v>228.5761</v>
      </c>
      <c r="AR1072" s="39">
        <v>27.081099999999999</v>
      </c>
      <c r="AS1072" s="39">
        <v>68.808899999999994</v>
      </c>
      <c r="AT1072" s="39">
        <v>17.6997</v>
      </c>
      <c r="AU1072" s="39">
        <v>56.440199999999997</v>
      </c>
      <c r="AV1072" s="39">
        <v>49.013300000000001</v>
      </c>
      <c r="AW1072" s="39">
        <v>39.352899999999998</v>
      </c>
      <c r="AX1072" s="39">
        <v>13.102600000000001</v>
      </c>
      <c r="AY1072" s="39">
        <v>54.151000000000003</v>
      </c>
    </row>
    <row r="1073" spans="1:51" x14ac:dyDescent="0.25">
      <c r="A1073" s="43">
        <v>43979</v>
      </c>
      <c r="B1073" s="39">
        <v>3879.4875000000002</v>
      </c>
      <c r="C1073" s="39">
        <v>47.162999999999997</v>
      </c>
      <c r="D1073" s="39">
        <v>44.682400000000001</v>
      </c>
      <c r="E1073" s="39">
        <v>454.48610000000002</v>
      </c>
      <c r="F1073" s="39">
        <v>236.55799999999999</v>
      </c>
      <c r="G1073" s="39">
        <v>37.123699999999999</v>
      </c>
      <c r="H1073" s="39">
        <v>95.281000000000006</v>
      </c>
      <c r="I1073" s="39">
        <v>51.2318</v>
      </c>
      <c r="J1073" s="39">
        <v>78.194900000000004</v>
      </c>
      <c r="K1073" s="39">
        <v>25.379899999999999</v>
      </c>
      <c r="L1073" s="39">
        <v>836.5299</v>
      </c>
      <c r="M1073" s="39">
        <v>22.452500000000001</v>
      </c>
      <c r="N1073" s="39">
        <v>43.099200000000003</v>
      </c>
      <c r="O1073" s="39">
        <v>85.401200000000003</v>
      </c>
      <c r="P1073" s="39">
        <v>32.525799999999997</v>
      </c>
      <c r="Q1073" s="39">
        <v>13.508699999999999</v>
      </c>
      <c r="R1073" s="39">
        <v>82.938199999999995</v>
      </c>
      <c r="S1073" s="39">
        <v>33.787700000000001</v>
      </c>
      <c r="T1073" s="39">
        <v>34.017899999999997</v>
      </c>
      <c r="U1073" s="39">
        <v>21.4895</v>
      </c>
      <c r="V1073" s="39">
        <v>41.471400000000003</v>
      </c>
      <c r="W1073" s="39">
        <v>67.760499999999993</v>
      </c>
      <c r="X1073" s="39">
        <v>97.235699999999994</v>
      </c>
      <c r="Y1073" s="39">
        <v>36.183500000000002</v>
      </c>
      <c r="Z1073" s="39">
        <v>24.674199999999999</v>
      </c>
      <c r="AA1073" s="39">
        <v>37.539299999999997</v>
      </c>
      <c r="AB1073" s="39">
        <v>140.42449999999999</v>
      </c>
      <c r="AC1073" s="39">
        <v>63.942300000000003</v>
      </c>
      <c r="AD1073" s="39">
        <v>14.487</v>
      </c>
      <c r="AE1073" s="39">
        <v>51.301000000000002</v>
      </c>
      <c r="AF1073" s="39">
        <v>51.465699999999998</v>
      </c>
      <c r="AG1073" s="39">
        <v>18.829599999999999</v>
      </c>
      <c r="AH1073" s="39">
        <v>148.4349</v>
      </c>
      <c r="AI1073" s="39">
        <v>11.9712</v>
      </c>
      <c r="AJ1073" s="39">
        <v>5.7003000000000004</v>
      </c>
      <c r="AK1073" s="39">
        <v>6.4903000000000004</v>
      </c>
      <c r="AL1073" s="39">
        <v>12.996700000000001</v>
      </c>
      <c r="AM1073" s="39">
        <v>317.13529999999997</v>
      </c>
      <c r="AN1073" s="39">
        <v>529.85619999999994</v>
      </c>
      <c r="AO1073" s="39">
        <v>168.26920000000001</v>
      </c>
      <c r="AP1073" s="39">
        <v>138.2116</v>
      </c>
      <c r="AQ1073" s="39">
        <v>228.9419</v>
      </c>
      <c r="AR1073" s="39">
        <v>27.049199999999999</v>
      </c>
      <c r="AS1073" s="39">
        <v>68.44</v>
      </c>
      <c r="AT1073" s="39">
        <v>17.6997</v>
      </c>
      <c r="AU1073" s="39">
        <v>56.699100000000001</v>
      </c>
      <c r="AV1073" s="39">
        <v>48.753999999999998</v>
      </c>
      <c r="AW1073" s="39">
        <v>39.951700000000002</v>
      </c>
      <c r="AX1073" s="39">
        <v>13.058400000000001</v>
      </c>
      <c r="AY1073" s="39">
        <v>54.416400000000003</v>
      </c>
    </row>
    <row r="1074" spans="1:51" x14ac:dyDescent="0.25">
      <c r="A1074" s="43">
        <v>43980</v>
      </c>
      <c r="B1074" s="39">
        <v>3814.1862999999998</v>
      </c>
      <c r="C1074" s="39">
        <v>47.602800000000002</v>
      </c>
      <c r="D1074" s="39">
        <v>44.083599999999997</v>
      </c>
      <c r="E1074" s="39">
        <v>452.35570000000001</v>
      </c>
      <c r="F1074" s="39">
        <v>236.20070000000001</v>
      </c>
      <c r="G1074" s="39">
        <v>36.565399999999997</v>
      </c>
      <c r="H1074" s="39">
        <v>94.227099999999993</v>
      </c>
      <c r="I1074" s="39">
        <v>50.317</v>
      </c>
      <c r="J1074" s="39">
        <v>76.909199999999998</v>
      </c>
      <c r="K1074" s="39">
        <v>25.273700000000002</v>
      </c>
      <c r="L1074" s="39">
        <v>823.21199999999999</v>
      </c>
      <c r="M1074" s="39">
        <v>22.377400000000002</v>
      </c>
      <c r="N1074" s="39">
        <v>43.264099999999999</v>
      </c>
      <c r="O1074" s="39">
        <v>83.625399999999999</v>
      </c>
      <c r="P1074" s="39">
        <v>32.379600000000003</v>
      </c>
      <c r="Q1074" s="39">
        <v>13.331</v>
      </c>
      <c r="R1074" s="39">
        <v>83.044799999999995</v>
      </c>
      <c r="S1074" s="39">
        <v>33.787700000000001</v>
      </c>
      <c r="T1074" s="39">
        <v>33.174199999999999</v>
      </c>
      <c r="U1074" s="39">
        <v>22.0228</v>
      </c>
      <c r="V1074" s="39">
        <v>41.564399999999999</v>
      </c>
      <c r="W1074" s="39">
        <v>74.552000000000007</v>
      </c>
      <c r="X1074" s="39">
        <v>96.8309</v>
      </c>
      <c r="Y1074" s="39">
        <v>38.1447</v>
      </c>
      <c r="Z1074" s="39">
        <v>25.0122</v>
      </c>
      <c r="AA1074" s="39">
        <v>37.109099999999998</v>
      </c>
      <c r="AB1074" s="39">
        <v>137.86490000000001</v>
      </c>
      <c r="AC1074" s="39">
        <v>63.562800000000003</v>
      </c>
      <c r="AD1074" s="39">
        <v>14.744300000000001</v>
      </c>
      <c r="AE1074" s="39">
        <v>50.3337</v>
      </c>
      <c r="AF1074" s="39">
        <v>51.559399999999997</v>
      </c>
      <c r="AG1074" s="39">
        <v>18.777799999999999</v>
      </c>
      <c r="AH1074" s="39">
        <v>146.631</v>
      </c>
      <c r="AI1074" s="39">
        <v>11.9712</v>
      </c>
      <c r="AJ1074" s="39">
        <v>5.6193</v>
      </c>
      <c r="AK1074" s="39">
        <v>6.3003999999999998</v>
      </c>
      <c r="AL1074" s="39">
        <v>12.8416</v>
      </c>
      <c r="AM1074" s="39">
        <v>310.43369999999999</v>
      </c>
      <c r="AN1074" s="39">
        <v>538.76139999999998</v>
      </c>
      <c r="AO1074" s="39">
        <v>165.86269999999999</v>
      </c>
      <c r="AP1074" s="39">
        <v>133.3246</v>
      </c>
      <c r="AQ1074" s="39">
        <v>227.11320000000001</v>
      </c>
      <c r="AR1074" s="39">
        <v>26.921800000000001</v>
      </c>
      <c r="AS1074" s="39">
        <v>68.993399999999994</v>
      </c>
      <c r="AT1074" s="39">
        <v>17.316299999999998</v>
      </c>
      <c r="AU1074" s="39">
        <v>56.957999999999998</v>
      </c>
      <c r="AV1074" s="39">
        <v>50.31</v>
      </c>
      <c r="AW1074" s="39">
        <v>38.839599999999997</v>
      </c>
      <c r="AX1074" s="39">
        <v>12.0421</v>
      </c>
      <c r="AY1074" s="39">
        <v>54.151000000000003</v>
      </c>
    </row>
    <row r="1075" spans="1:51" x14ac:dyDescent="0.25">
      <c r="A1075" s="43">
        <v>43983</v>
      </c>
      <c r="B1075" s="39">
        <v>3918.0745999999999</v>
      </c>
      <c r="C1075" s="39">
        <v>48.042499999999997</v>
      </c>
      <c r="D1075" s="39">
        <v>47.601399999999998</v>
      </c>
      <c r="E1075" s="39">
        <v>465.13810000000001</v>
      </c>
      <c r="F1075" s="39">
        <v>239.05940000000001</v>
      </c>
      <c r="G1075" s="39">
        <v>37.309800000000003</v>
      </c>
      <c r="H1075" s="39">
        <v>95.712199999999996</v>
      </c>
      <c r="I1075" s="39">
        <v>51.558500000000002</v>
      </c>
      <c r="J1075" s="39">
        <v>80.532600000000002</v>
      </c>
      <c r="K1075" s="39">
        <v>25.698399999999999</v>
      </c>
      <c r="L1075" s="39">
        <v>828.20619999999997</v>
      </c>
      <c r="M1075" s="39">
        <v>22.7529</v>
      </c>
      <c r="N1075" s="39">
        <v>44.363599999999998</v>
      </c>
      <c r="O1075" s="39">
        <v>84.432599999999994</v>
      </c>
      <c r="P1075" s="39">
        <v>33.073999999999998</v>
      </c>
      <c r="Q1075" s="39">
        <v>13.5877</v>
      </c>
      <c r="R1075" s="39">
        <v>84.750500000000002</v>
      </c>
      <c r="S1075" s="39">
        <v>34.413400000000003</v>
      </c>
      <c r="T1075" s="39">
        <v>34.29</v>
      </c>
      <c r="U1075" s="39">
        <v>22.134</v>
      </c>
      <c r="V1075" s="39">
        <v>42.494300000000003</v>
      </c>
      <c r="W1075" s="39">
        <v>75.323700000000002</v>
      </c>
      <c r="X1075" s="39">
        <v>98.935900000000004</v>
      </c>
      <c r="Y1075" s="39">
        <v>38.825200000000002</v>
      </c>
      <c r="Z1075" s="39">
        <v>26.3642</v>
      </c>
      <c r="AA1075" s="39">
        <v>39.690600000000003</v>
      </c>
      <c r="AB1075" s="39">
        <v>149.78020000000001</v>
      </c>
      <c r="AC1075" s="39">
        <v>64.369200000000006</v>
      </c>
      <c r="AD1075" s="39">
        <v>15.1203</v>
      </c>
      <c r="AE1075" s="39">
        <v>50.6145</v>
      </c>
      <c r="AF1075" s="39">
        <v>52.496899999999997</v>
      </c>
      <c r="AG1075" s="39">
        <v>18.985299999999999</v>
      </c>
      <c r="AH1075" s="39">
        <v>148.4349</v>
      </c>
      <c r="AI1075" s="39">
        <v>12.044700000000001</v>
      </c>
      <c r="AJ1075" s="39">
        <v>5.6679000000000004</v>
      </c>
      <c r="AK1075" s="39">
        <v>6.3693999999999997</v>
      </c>
      <c r="AL1075" s="39">
        <v>13.027699999999999</v>
      </c>
      <c r="AM1075" s="39">
        <v>319.94560000000001</v>
      </c>
      <c r="AN1075" s="39">
        <v>543.21389999999997</v>
      </c>
      <c r="AO1075" s="39">
        <v>169.37989999999999</v>
      </c>
      <c r="AP1075" s="39">
        <v>136.0735</v>
      </c>
      <c r="AQ1075" s="39">
        <v>231.50190000000001</v>
      </c>
      <c r="AR1075" s="39">
        <v>27.240400000000001</v>
      </c>
      <c r="AS1075" s="39">
        <v>70.100200000000001</v>
      </c>
      <c r="AT1075" s="39">
        <v>18.082999999999998</v>
      </c>
      <c r="AU1075" s="39">
        <v>58.166200000000003</v>
      </c>
      <c r="AV1075" s="39">
        <v>50.958300000000001</v>
      </c>
      <c r="AW1075" s="39">
        <v>38.657200000000003</v>
      </c>
      <c r="AX1075" s="39">
        <v>12.9922</v>
      </c>
      <c r="AY1075" s="39">
        <v>54.858800000000002</v>
      </c>
    </row>
    <row r="1076" spans="1:51" x14ac:dyDescent="0.25">
      <c r="A1076" s="43">
        <v>43984</v>
      </c>
      <c r="B1076" s="39">
        <v>4042.7406000000001</v>
      </c>
      <c r="C1076" s="39">
        <v>49.1419</v>
      </c>
      <c r="D1076" s="39">
        <v>48.723999999999997</v>
      </c>
      <c r="E1076" s="39">
        <v>462.29759999999999</v>
      </c>
      <c r="F1076" s="39">
        <v>241.5608</v>
      </c>
      <c r="G1076" s="39">
        <v>37.774999999999999</v>
      </c>
      <c r="H1076" s="39">
        <v>96.382800000000003</v>
      </c>
      <c r="I1076" s="39">
        <v>52.538699999999999</v>
      </c>
      <c r="J1076" s="39">
        <v>78.896199999999993</v>
      </c>
      <c r="K1076" s="39">
        <v>26.087800000000001</v>
      </c>
      <c r="L1076" s="39">
        <v>817.80160000000001</v>
      </c>
      <c r="M1076" s="39">
        <v>22.827999999999999</v>
      </c>
      <c r="N1076" s="39">
        <v>46.177700000000002</v>
      </c>
      <c r="O1076" s="39">
        <v>87.984200000000001</v>
      </c>
      <c r="P1076" s="39">
        <v>33.585599999999999</v>
      </c>
      <c r="Q1076" s="39">
        <v>13.962899999999999</v>
      </c>
      <c r="R1076" s="39">
        <v>86.882499999999993</v>
      </c>
      <c r="S1076" s="39">
        <v>34.622</v>
      </c>
      <c r="T1076" s="39">
        <v>34.045099999999998</v>
      </c>
      <c r="U1076" s="39">
        <v>22.4895</v>
      </c>
      <c r="V1076" s="39">
        <v>42.494300000000003</v>
      </c>
      <c r="W1076" s="39">
        <v>72.622600000000006</v>
      </c>
      <c r="X1076" s="39">
        <v>98.854900000000001</v>
      </c>
      <c r="Y1076" s="39">
        <v>39.825800000000001</v>
      </c>
      <c r="Z1076" s="39">
        <v>26.3642</v>
      </c>
      <c r="AA1076" s="39">
        <v>40.335999999999999</v>
      </c>
      <c r="AB1076" s="39">
        <v>150.22149999999999</v>
      </c>
      <c r="AC1076" s="39">
        <v>64.416600000000003</v>
      </c>
      <c r="AD1076" s="39">
        <v>15.1005</v>
      </c>
      <c r="AE1076" s="39">
        <v>51.987499999999997</v>
      </c>
      <c r="AF1076" s="39">
        <v>53.2468</v>
      </c>
      <c r="AG1076" s="39">
        <v>19.088999999999999</v>
      </c>
      <c r="AH1076" s="39">
        <v>148.9503</v>
      </c>
      <c r="AI1076" s="39">
        <v>11.995699999999999</v>
      </c>
      <c r="AJ1076" s="39">
        <v>5.6840999999999999</v>
      </c>
      <c r="AK1076" s="39">
        <v>6.3867000000000003</v>
      </c>
      <c r="AL1076" s="39">
        <v>13.0898</v>
      </c>
      <c r="AM1076" s="39">
        <v>328.80900000000003</v>
      </c>
      <c r="AN1076" s="39">
        <v>538.31610000000001</v>
      </c>
      <c r="AO1076" s="39">
        <v>168.732</v>
      </c>
      <c r="AP1076" s="39">
        <v>134.8518</v>
      </c>
      <c r="AQ1076" s="39">
        <v>231.50190000000001</v>
      </c>
      <c r="AR1076" s="39">
        <v>27.845700000000001</v>
      </c>
      <c r="AS1076" s="39">
        <v>69.915800000000004</v>
      </c>
      <c r="AT1076" s="39">
        <v>18.082999999999998</v>
      </c>
      <c r="AU1076" s="39">
        <v>59.374400000000001</v>
      </c>
      <c r="AV1076" s="39">
        <v>52.514299999999999</v>
      </c>
      <c r="AW1076" s="39">
        <v>38.566099999999999</v>
      </c>
      <c r="AX1076" s="39">
        <v>12.4398</v>
      </c>
      <c r="AY1076" s="39">
        <v>55.566699999999997</v>
      </c>
    </row>
    <row r="1077" spans="1:51" x14ac:dyDescent="0.25">
      <c r="A1077" s="43">
        <v>43985</v>
      </c>
      <c r="B1077" s="39">
        <v>3983.3759</v>
      </c>
      <c r="C1077" s="39">
        <v>48.2624</v>
      </c>
      <c r="D1077" s="39">
        <v>48.200099999999999</v>
      </c>
      <c r="E1077" s="39">
        <v>459.45699999999999</v>
      </c>
      <c r="F1077" s="39">
        <v>238.34469999999999</v>
      </c>
      <c r="G1077" s="39">
        <v>40.318100000000001</v>
      </c>
      <c r="H1077" s="39">
        <v>97.580399999999997</v>
      </c>
      <c r="I1077" s="39">
        <v>52.538699999999999</v>
      </c>
      <c r="J1077" s="39">
        <v>77.493600000000001</v>
      </c>
      <c r="K1077" s="39">
        <v>25.875399999999999</v>
      </c>
      <c r="L1077" s="39">
        <v>812.18309999999997</v>
      </c>
      <c r="M1077" s="39">
        <v>22.677800000000001</v>
      </c>
      <c r="N1077" s="39">
        <v>46.287700000000001</v>
      </c>
      <c r="O1077" s="39">
        <v>90.405799999999999</v>
      </c>
      <c r="P1077" s="39">
        <v>33.293199999999999</v>
      </c>
      <c r="Q1077" s="39">
        <v>13.943199999999999</v>
      </c>
      <c r="R1077" s="39">
        <v>86.562700000000007</v>
      </c>
      <c r="S1077" s="39">
        <v>34.830599999999997</v>
      </c>
      <c r="T1077" s="39">
        <v>34.1539</v>
      </c>
      <c r="U1077" s="39">
        <v>22.156199999999998</v>
      </c>
      <c r="V1077" s="39">
        <v>42.308300000000003</v>
      </c>
      <c r="W1077" s="39">
        <v>73.548699999999997</v>
      </c>
      <c r="X1077" s="39">
        <v>99.178799999999995</v>
      </c>
      <c r="Y1077" s="39">
        <v>38.825200000000002</v>
      </c>
      <c r="Z1077" s="39">
        <v>26.9557</v>
      </c>
      <c r="AA1077" s="39">
        <v>39.690600000000003</v>
      </c>
      <c r="AB1077" s="39">
        <v>152.3398</v>
      </c>
      <c r="AC1077" s="39">
        <v>66.076800000000006</v>
      </c>
      <c r="AD1077" s="39">
        <v>15.239000000000001</v>
      </c>
      <c r="AE1077" s="39">
        <v>50.676900000000003</v>
      </c>
      <c r="AF1077" s="39">
        <v>53.0593</v>
      </c>
      <c r="AG1077" s="39">
        <v>18.855599999999999</v>
      </c>
      <c r="AH1077" s="39">
        <v>148.6926</v>
      </c>
      <c r="AI1077" s="39">
        <v>11.995699999999999</v>
      </c>
      <c r="AJ1077" s="39">
        <v>5.7003000000000004</v>
      </c>
      <c r="AK1077" s="39">
        <v>6.3175999999999997</v>
      </c>
      <c r="AL1077" s="39">
        <v>13.1518</v>
      </c>
      <c r="AM1077" s="39">
        <v>329.6737</v>
      </c>
      <c r="AN1077" s="39">
        <v>543.21389999999997</v>
      </c>
      <c r="AO1077" s="39">
        <v>175.30350000000001</v>
      </c>
      <c r="AP1077" s="39">
        <v>134.24090000000001</v>
      </c>
      <c r="AQ1077" s="39">
        <v>231.1362</v>
      </c>
      <c r="AR1077" s="39">
        <v>27.4316</v>
      </c>
      <c r="AS1077" s="39">
        <v>70.838099999999997</v>
      </c>
      <c r="AT1077" s="39">
        <v>17.7636</v>
      </c>
      <c r="AU1077" s="39">
        <v>58.770299999999999</v>
      </c>
      <c r="AV1077" s="39">
        <v>51.347299999999997</v>
      </c>
      <c r="AW1077" s="39">
        <v>38.292499999999997</v>
      </c>
      <c r="AX1077" s="39">
        <v>12.5282</v>
      </c>
      <c r="AY1077" s="39">
        <v>55.035800000000002</v>
      </c>
    </row>
    <row r="1078" spans="1:51" x14ac:dyDescent="0.25">
      <c r="A1078" s="43">
        <v>43986</v>
      </c>
      <c r="B1078" s="39">
        <v>3967.0504999999998</v>
      </c>
      <c r="C1078" s="39">
        <v>48.042499999999997</v>
      </c>
      <c r="D1078" s="39">
        <v>46.478700000000003</v>
      </c>
      <c r="E1078" s="39">
        <v>455.19619999999998</v>
      </c>
      <c r="F1078" s="39">
        <v>237.98740000000001</v>
      </c>
      <c r="G1078" s="39">
        <v>43.419499999999999</v>
      </c>
      <c r="H1078" s="39">
        <v>107.3528</v>
      </c>
      <c r="I1078" s="39">
        <v>52.669400000000003</v>
      </c>
      <c r="J1078" s="39">
        <v>75.974199999999996</v>
      </c>
      <c r="K1078" s="39">
        <v>25.875399999999999</v>
      </c>
      <c r="L1078" s="39">
        <v>830.28710000000001</v>
      </c>
      <c r="M1078" s="39">
        <v>22.5276</v>
      </c>
      <c r="N1078" s="39">
        <v>45.298200000000001</v>
      </c>
      <c r="O1078" s="39">
        <v>90.728700000000003</v>
      </c>
      <c r="P1078" s="39">
        <v>33.293199999999999</v>
      </c>
      <c r="Q1078" s="39">
        <v>13.8247</v>
      </c>
      <c r="R1078" s="39">
        <v>85.709900000000005</v>
      </c>
      <c r="S1078" s="39">
        <v>34.934800000000003</v>
      </c>
      <c r="T1078" s="39">
        <v>33.5824</v>
      </c>
      <c r="U1078" s="39">
        <v>22.356200000000001</v>
      </c>
      <c r="V1078" s="39">
        <v>44.446899999999999</v>
      </c>
      <c r="W1078" s="39">
        <v>71.001900000000006</v>
      </c>
      <c r="X1078" s="39">
        <v>98.773899999999998</v>
      </c>
      <c r="Y1078" s="39">
        <v>38.745100000000001</v>
      </c>
      <c r="Z1078" s="39">
        <v>29.659700000000001</v>
      </c>
      <c r="AA1078" s="39">
        <v>40.174599999999998</v>
      </c>
      <c r="AB1078" s="39">
        <v>151.01589999999999</v>
      </c>
      <c r="AC1078" s="39">
        <v>66.408900000000003</v>
      </c>
      <c r="AD1078" s="39">
        <v>15.5953</v>
      </c>
      <c r="AE1078" s="39">
        <v>50.271299999999997</v>
      </c>
      <c r="AF1078" s="39">
        <v>52.778100000000002</v>
      </c>
      <c r="AG1078" s="39">
        <v>18.777799999999999</v>
      </c>
      <c r="AH1078" s="39">
        <v>147.9195</v>
      </c>
      <c r="AI1078" s="39">
        <v>11.9438</v>
      </c>
      <c r="AJ1078" s="39">
        <v>5.6840999999999999</v>
      </c>
      <c r="AK1078" s="39">
        <v>6.0932000000000004</v>
      </c>
      <c r="AL1078" s="39">
        <v>12.996700000000001</v>
      </c>
      <c r="AM1078" s="39">
        <v>326.21480000000003</v>
      </c>
      <c r="AN1078" s="39">
        <v>537.87080000000003</v>
      </c>
      <c r="AO1078" s="39">
        <v>168.732</v>
      </c>
      <c r="AP1078" s="39">
        <v>131.33920000000001</v>
      </c>
      <c r="AQ1078" s="39">
        <v>230.7705</v>
      </c>
      <c r="AR1078" s="39">
        <v>27.4953</v>
      </c>
      <c r="AS1078" s="39">
        <v>70.284700000000001</v>
      </c>
      <c r="AT1078" s="39">
        <v>17.6997</v>
      </c>
      <c r="AU1078" s="39">
        <v>59.805900000000001</v>
      </c>
      <c r="AV1078" s="39">
        <v>53.162599999999998</v>
      </c>
      <c r="AW1078" s="39">
        <v>38.383699999999997</v>
      </c>
      <c r="AX1078" s="39">
        <v>12.9259</v>
      </c>
      <c r="AY1078" s="39">
        <v>55.212800000000001</v>
      </c>
    </row>
    <row r="1079" spans="1:51" x14ac:dyDescent="0.25">
      <c r="A1079" s="43">
        <v>43987</v>
      </c>
      <c r="B1079" s="39">
        <v>3919.5587</v>
      </c>
      <c r="C1079" s="39">
        <v>48.702199999999998</v>
      </c>
      <c r="D1079" s="39">
        <v>46.104500000000002</v>
      </c>
      <c r="E1079" s="39">
        <v>450.93540000000002</v>
      </c>
      <c r="F1079" s="39">
        <v>236.91540000000001</v>
      </c>
      <c r="G1079" s="39">
        <v>40.597200000000001</v>
      </c>
      <c r="H1079" s="39">
        <v>114.3468</v>
      </c>
      <c r="I1079" s="39">
        <v>50.839700000000001</v>
      </c>
      <c r="J1079" s="39">
        <v>76.383200000000002</v>
      </c>
      <c r="K1079" s="39">
        <v>25.9816</v>
      </c>
      <c r="L1079" s="39">
        <v>819.88250000000005</v>
      </c>
      <c r="M1079" s="39">
        <v>22.452500000000001</v>
      </c>
      <c r="N1079" s="39">
        <v>44.748399999999997</v>
      </c>
      <c r="O1079" s="39">
        <v>89.275700000000001</v>
      </c>
      <c r="P1079" s="39">
        <v>33.475999999999999</v>
      </c>
      <c r="Q1079" s="39">
        <v>13.8444</v>
      </c>
      <c r="R1079" s="39">
        <v>85.176900000000003</v>
      </c>
      <c r="S1079" s="39">
        <v>34.726300000000002</v>
      </c>
      <c r="T1079" s="39">
        <v>33.283099999999997</v>
      </c>
      <c r="U1079" s="39">
        <v>22.800599999999999</v>
      </c>
      <c r="V1079" s="39">
        <v>43.424100000000003</v>
      </c>
      <c r="W1079" s="39">
        <v>71.078999999999994</v>
      </c>
      <c r="X1079" s="39">
        <v>98.450100000000006</v>
      </c>
      <c r="Y1079" s="39">
        <v>38.384900000000002</v>
      </c>
      <c r="Z1079" s="39">
        <v>27.716200000000001</v>
      </c>
      <c r="AA1079" s="39">
        <v>40.067100000000003</v>
      </c>
      <c r="AB1079" s="39">
        <v>149.95670000000001</v>
      </c>
      <c r="AC1079" s="39">
        <v>65.792199999999994</v>
      </c>
      <c r="AD1079" s="39">
        <v>15.157400000000001</v>
      </c>
      <c r="AE1079" s="39">
        <v>50.177700000000002</v>
      </c>
      <c r="AF1079" s="39">
        <v>52.496899999999997</v>
      </c>
      <c r="AG1079" s="39">
        <v>18.777799999999999</v>
      </c>
      <c r="AH1079" s="39">
        <v>148.4349</v>
      </c>
      <c r="AI1079" s="39">
        <v>11.8399</v>
      </c>
      <c r="AJ1079" s="39">
        <v>5.7003000000000004</v>
      </c>
      <c r="AK1079" s="39">
        <v>6.1967999999999996</v>
      </c>
      <c r="AL1079" s="39">
        <v>13.120799999999999</v>
      </c>
      <c r="AM1079" s="39">
        <v>321.24270000000001</v>
      </c>
      <c r="AN1079" s="39">
        <v>526.73940000000005</v>
      </c>
      <c r="AO1079" s="39">
        <v>168.732</v>
      </c>
      <c r="AP1079" s="39">
        <v>131.95009999999999</v>
      </c>
      <c r="AQ1079" s="39">
        <v>232.65889999999999</v>
      </c>
      <c r="AR1079" s="39">
        <v>27.335999999999999</v>
      </c>
      <c r="AS1079" s="39">
        <v>70.477800000000002</v>
      </c>
      <c r="AT1079" s="39">
        <v>17.6358</v>
      </c>
      <c r="AU1079" s="39">
        <v>59.374400000000001</v>
      </c>
      <c r="AV1079" s="39">
        <v>52.125300000000003</v>
      </c>
      <c r="AW1079" s="39">
        <v>38.292499999999997</v>
      </c>
      <c r="AX1079" s="39">
        <v>12.9259</v>
      </c>
      <c r="AY1079" s="39">
        <v>55.212800000000001</v>
      </c>
    </row>
    <row r="1080" spans="1:51" x14ac:dyDescent="0.25">
      <c r="A1080" s="43">
        <v>43990</v>
      </c>
      <c r="B1080" s="39">
        <v>3947.7570000000001</v>
      </c>
      <c r="C1080" s="39">
        <v>48.372399999999999</v>
      </c>
      <c r="D1080" s="39">
        <v>46.329000000000001</v>
      </c>
      <c r="E1080" s="39">
        <v>450.2253</v>
      </c>
      <c r="F1080" s="39">
        <v>237.63</v>
      </c>
      <c r="G1080" s="39">
        <v>39.108600000000003</v>
      </c>
      <c r="H1080" s="39">
        <v>108.0235</v>
      </c>
      <c r="I1080" s="39">
        <v>51.885300000000001</v>
      </c>
      <c r="J1080" s="39">
        <v>75.214399999999998</v>
      </c>
      <c r="K1080" s="39">
        <v>25.946200000000001</v>
      </c>
      <c r="L1080" s="39">
        <v>813.84789999999998</v>
      </c>
      <c r="M1080" s="39">
        <v>22.602699999999999</v>
      </c>
      <c r="N1080" s="39">
        <v>45.133200000000002</v>
      </c>
      <c r="O1080" s="39">
        <v>87.822800000000001</v>
      </c>
      <c r="P1080" s="39">
        <v>33.366300000000003</v>
      </c>
      <c r="Q1080" s="39">
        <v>13.943199999999999</v>
      </c>
      <c r="R1080" s="39">
        <v>85.709900000000005</v>
      </c>
      <c r="S1080" s="39">
        <v>34.934800000000003</v>
      </c>
      <c r="T1080" s="39">
        <v>32.956499999999998</v>
      </c>
      <c r="U1080" s="39">
        <v>23.356200000000001</v>
      </c>
      <c r="V1080" s="39">
        <v>43.424100000000003</v>
      </c>
      <c r="W1080" s="39">
        <v>69.689899999999994</v>
      </c>
      <c r="X1080" s="39">
        <v>99.097800000000007</v>
      </c>
      <c r="Y1080" s="39">
        <v>37.784500000000001</v>
      </c>
      <c r="Z1080" s="39">
        <v>27.3782</v>
      </c>
      <c r="AA1080" s="39">
        <v>38.292299999999997</v>
      </c>
      <c r="AB1080" s="39">
        <v>151.01589999999999</v>
      </c>
      <c r="AC1080" s="39">
        <v>65.222999999999999</v>
      </c>
      <c r="AD1080" s="39">
        <v>14.990600000000001</v>
      </c>
      <c r="AE1080" s="39">
        <v>49.834400000000002</v>
      </c>
      <c r="AF1080" s="39">
        <v>52.965600000000002</v>
      </c>
      <c r="AG1080" s="39">
        <v>18.959299999999999</v>
      </c>
      <c r="AH1080" s="39">
        <v>148.1772</v>
      </c>
      <c r="AI1080" s="39">
        <v>11.8399</v>
      </c>
      <c r="AJ1080" s="39">
        <v>5.7003000000000004</v>
      </c>
      <c r="AK1080" s="39">
        <v>6.1623000000000001</v>
      </c>
      <c r="AL1080" s="39">
        <v>13.337899999999999</v>
      </c>
      <c r="AM1080" s="39">
        <v>322.3236</v>
      </c>
      <c r="AN1080" s="39">
        <v>521.84159999999997</v>
      </c>
      <c r="AO1080" s="39">
        <v>169.37989999999999</v>
      </c>
      <c r="AP1080" s="39">
        <v>132.4083</v>
      </c>
      <c r="AQ1080" s="39">
        <v>232.28120000000001</v>
      </c>
      <c r="AR1080" s="39">
        <v>27.718299999999999</v>
      </c>
      <c r="AS1080" s="39">
        <v>69.126199999999997</v>
      </c>
      <c r="AT1080" s="39">
        <v>17.6997</v>
      </c>
      <c r="AU1080" s="39">
        <v>59.892200000000003</v>
      </c>
      <c r="AV1080" s="39">
        <v>51.217599999999997</v>
      </c>
      <c r="AW1080" s="39">
        <v>38.474899999999998</v>
      </c>
      <c r="AX1080" s="39">
        <v>14.1411</v>
      </c>
      <c r="AY1080" s="39">
        <v>56.186100000000003</v>
      </c>
    </row>
    <row r="1081" spans="1:51" x14ac:dyDescent="0.25">
      <c r="A1081" s="43">
        <v>43991</v>
      </c>
      <c r="B1081" s="39">
        <v>3924.0111000000002</v>
      </c>
      <c r="C1081" s="39">
        <v>48.042499999999997</v>
      </c>
      <c r="D1081" s="39">
        <v>45.954799999999999</v>
      </c>
      <c r="E1081" s="39">
        <v>455.90640000000002</v>
      </c>
      <c r="F1081" s="39">
        <v>237.27269999999999</v>
      </c>
      <c r="G1081" s="39">
        <v>39.139600000000002</v>
      </c>
      <c r="H1081" s="39">
        <v>107.25700000000001</v>
      </c>
      <c r="I1081" s="39">
        <v>52.865499999999997</v>
      </c>
      <c r="J1081" s="39">
        <v>75.740399999999994</v>
      </c>
      <c r="K1081" s="39">
        <v>25.8355</v>
      </c>
      <c r="L1081" s="39">
        <v>830.07899999999995</v>
      </c>
      <c r="M1081" s="39">
        <v>22.677800000000001</v>
      </c>
      <c r="N1081" s="39">
        <v>45.023299999999999</v>
      </c>
      <c r="O1081" s="39">
        <v>87.177000000000007</v>
      </c>
      <c r="P1081" s="39">
        <v>33.329799999999999</v>
      </c>
      <c r="Q1081" s="39">
        <v>13.8444</v>
      </c>
      <c r="R1081" s="39">
        <v>86.029700000000005</v>
      </c>
      <c r="S1081" s="39">
        <v>34.934800000000003</v>
      </c>
      <c r="T1081" s="39">
        <v>33.038200000000003</v>
      </c>
      <c r="U1081" s="39">
        <v>23.689599999999999</v>
      </c>
      <c r="V1081" s="39">
        <v>43.610100000000003</v>
      </c>
      <c r="W1081" s="39">
        <v>70.461600000000004</v>
      </c>
      <c r="X1081" s="39">
        <v>99.097800000000007</v>
      </c>
      <c r="Y1081" s="39">
        <v>38.024700000000003</v>
      </c>
      <c r="Z1081" s="39">
        <v>26.7867</v>
      </c>
      <c r="AA1081" s="39">
        <v>39.152799999999999</v>
      </c>
      <c r="AB1081" s="39">
        <v>152.69290000000001</v>
      </c>
      <c r="AC1081" s="39">
        <v>66.219099999999997</v>
      </c>
      <c r="AD1081" s="39">
        <v>15.0115</v>
      </c>
      <c r="AE1081" s="39">
        <v>49.927999999999997</v>
      </c>
      <c r="AF1081" s="39">
        <v>52.778100000000002</v>
      </c>
      <c r="AG1081" s="39">
        <v>19.296500000000002</v>
      </c>
      <c r="AH1081" s="39">
        <v>148.9503</v>
      </c>
      <c r="AI1081" s="39">
        <v>11.8919</v>
      </c>
      <c r="AJ1081" s="39">
        <v>5.8136000000000001</v>
      </c>
      <c r="AK1081" s="39">
        <v>6.1967999999999996</v>
      </c>
      <c r="AL1081" s="39">
        <v>13.306900000000001</v>
      </c>
      <c r="AM1081" s="39">
        <v>323.18830000000003</v>
      </c>
      <c r="AN1081" s="39">
        <v>528.96569999999997</v>
      </c>
      <c r="AO1081" s="39">
        <v>169.37989999999999</v>
      </c>
      <c r="AP1081" s="39">
        <v>133.3246</v>
      </c>
      <c r="AQ1081" s="39">
        <v>233.03659999999999</v>
      </c>
      <c r="AR1081" s="39">
        <v>27.973199999999999</v>
      </c>
      <c r="AS1081" s="39">
        <v>69.5124</v>
      </c>
      <c r="AT1081" s="39">
        <v>17.6997</v>
      </c>
      <c r="AU1081" s="39">
        <v>59.7196</v>
      </c>
      <c r="AV1081" s="39">
        <v>51.088000000000001</v>
      </c>
      <c r="AW1081" s="39">
        <v>38.292499999999997</v>
      </c>
      <c r="AX1081" s="39">
        <v>13.610799999999999</v>
      </c>
      <c r="AY1081" s="39">
        <v>55.566699999999997</v>
      </c>
    </row>
    <row r="1082" spans="1:51" x14ac:dyDescent="0.25">
      <c r="A1082" s="43">
        <v>43992</v>
      </c>
      <c r="B1082" s="39">
        <v>3885.424</v>
      </c>
      <c r="C1082" s="39">
        <v>48.042499999999997</v>
      </c>
      <c r="D1082" s="39">
        <v>46.029600000000002</v>
      </c>
      <c r="E1082" s="39">
        <v>453.77600000000001</v>
      </c>
      <c r="F1082" s="39">
        <v>236.20070000000001</v>
      </c>
      <c r="G1082" s="39">
        <v>38.6434</v>
      </c>
      <c r="H1082" s="39">
        <v>105.0534</v>
      </c>
      <c r="I1082" s="39">
        <v>51.885300000000001</v>
      </c>
      <c r="J1082" s="39">
        <v>78.136499999999998</v>
      </c>
      <c r="K1082" s="39">
        <v>25.7986</v>
      </c>
      <c r="L1082" s="39">
        <v>844.8066</v>
      </c>
      <c r="M1082" s="39">
        <v>22.452500000000001</v>
      </c>
      <c r="N1082" s="39">
        <v>44.6935</v>
      </c>
      <c r="O1082" s="39">
        <v>91.858800000000002</v>
      </c>
      <c r="P1082" s="39">
        <v>33.220100000000002</v>
      </c>
      <c r="Q1082" s="39">
        <v>13.7852</v>
      </c>
      <c r="R1082" s="39">
        <v>84.643900000000002</v>
      </c>
      <c r="S1082" s="39">
        <v>34.830599999999997</v>
      </c>
      <c r="T1082" s="39">
        <v>33.527999999999999</v>
      </c>
      <c r="U1082" s="39">
        <v>24.622900000000001</v>
      </c>
      <c r="V1082" s="39">
        <v>42.587200000000003</v>
      </c>
      <c r="W1082" s="39">
        <v>71.542100000000005</v>
      </c>
      <c r="X1082" s="39">
        <v>98.773899999999998</v>
      </c>
      <c r="Y1082" s="39">
        <v>38.184800000000003</v>
      </c>
      <c r="Z1082" s="39">
        <v>26.3642</v>
      </c>
      <c r="AA1082" s="39">
        <v>39.260300000000001</v>
      </c>
      <c r="AB1082" s="39">
        <v>149.8997</v>
      </c>
      <c r="AC1082" s="39">
        <v>66.076800000000006</v>
      </c>
      <c r="AD1082" s="39">
        <v>14.9489</v>
      </c>
      <c r="AE1082" s="39">
        <v>49.927999999999997</v>
      </c>
      <c r="AF1082" s="39">
        <v>52.121899999999997</v>
      </c>
      <c r="AG1082" s="39">
        <v>18.985299999999999</v>
      </c>
      <c r="AH1082" s="39">
        <v>147.9195</v>
      </c>
      <c r="AI1082" s="39">
        <v>11.8659</v>
      </c>
      <c r="AJ1082" s="39">
        <v>5.7488000000000001</v>
      </c>
      <c r="AK1082" s="39">
        <v>6.1277999999999997</v>
      </c>
      <c r="AL1082" s="39">
        <v>13.2745</v>
      </c>
      <c r="AM1082" s="39">
        <v>316.27050000000003</v>
      </c>
      <c r="AN1082" s="39">
        <v>530.74670000000003</v>
      </c>
      <c r="AO1082" s="39">
        <v>167.62129999999999</v>
      </c>
      <c r="AP1082" s="39">
        <v>137.14259999999999</v>
      </c>
      <c r="AQ1082" s="39">
        <v>231.5258</v>
      </c>
      <c r="AR1082" s="39">
        <v>27.686399999999999</v>
      </c>
      <c r="AS1082" s="39">
        <v>68.739999999999995</v>
      </c>
      <c r="AT1082" s="39">
        <v>17.6358</v>
      </c>
      <c r="AU1082" s="39">
        <v>58.770299999999999</v>
      </c>
      <c r="AV1082" s="39">
        <v>52.773600000000002</v>
      </c>
      <c r="AW1082" s="39">
        <v>38.018999999999998</v>
      </c>
      <c r="AX1082" s="39">
        <v>13.434100000000001</v>
      </c>
      <c r="AY1082" s="39">
        <v>55.743699999999997</v>
      </c>
    </row>
    <row r="1083" spans="1:51" x14ac:dyDescent="0.25">
      <c r="A1083" s="43">
        <v>43993</v>
      </c>
      <c r="B1083" s="39">
        <v>3843.8687</v>
      </c>
      <c r="C1083" s="39">
        <v>48.042499999999997</v>
      </c>
      <c r="D1083" s="39">
        <v>45.805100000000003</v>
      </c>
      <c r="E1083" s="39">
        <v>454.48610000000002</v>
      </c>
      <c r="F1083" s="39">
        <v>235.48599999999999</v>
      </c>
      <c r="G1083" s="39">
        <v>39.046500000000002</v>
      </c>
      <c r="H1083" s="39">
        <v>103.4726</v>
      </c>
      <c r="I1083" s="39">
        <v>50.709000000000003</v>
      </c>
      <c r="J1083" s="39">
        <v>76.266400000000004</v>
      </c>
      <c r="K1083" s="39">
        <v>25.761700000000001</v>
      </c>
      <c r="L1083" s="39">
        <v>833.92100000000005</v>
      </c>
      <c r="M1083" s="39">
        <v>22.2272</v>
      </c>
      <c r="N1083" s="39">
        <v>44.9133</v>
      </c>
      <c r="O1083" s="39">
        <v>91.212999999999994</v>
      </c>
      <c r="P1083" s="39">
        <v>33.622100000000003</v>
      </c>
      <c r="Q1083" s="39">
        <v>13.6418</v>
      </c>
      <c r="R1083" s="39">
        <v>83.471199999999996</v>
      </c>
      <c r="S1083" s="39">
        <v>34.622</v>
      </c>
      <c r="T1083" s="39">
        <v>32.657200000000003</v>
      </c>
      <c r="U1083" s="39">
        <v>24.200700000000001</v>
      </c>
      <c r="V1083" s="39">
        <v>41.657400000000003</v>
      </c>
      <c r="W1083" s="39">
        <v>68.455100000000002</v>
      </c>
      <c r="X1083" s="39">
        <v>98.935900000000004</v>
      </c>
      <c r="Y1083" s="39">
        <v>37.104100000000003</v>
      </c>
      <c r="Z1083" s="39">
        <v>26.9557</v>
      </c>
      <c r="AA1083" s="39">
        <v>39.260300000000001</v>
      </c>
      <c r="AB1083" s="39">
        <v>155.0205</v>
      </c>
      <c r="AC1083" s="39">
        <v>64.796099999999996</v>
      </c>
      <c r="AD1083" s="39">
        <v>14.803000000000001</v>
      </c>
      <c r="AE1083" s="39">
        <v>49.678400000000003</v>
      </c>
      <c r="AF1083" s="39">
        <v>51.746899999999997</v>
      </c>
      <c r="AG1083" s="39">
        <v>18.907499999999999</v>
      </c>
      <c r="AH1083" s="39">
        <v>146.631</v>
      </c>
      <c r="AI1083" s="39">
        <v>11.710100000000001</v>
      </c>
      <c r="AJ1083" s="39">
        <v>5.7164000000000001</v>
      </c>
      <c r="AK1083" s="39">
        <v>6.0932000000000004</v>
      </c>
      <c r="AL1083" s="39">
        <v>13.079700000000001</v>
      </c>
      <c r="AM1083" s="39">
        <v>310.21749999999997</v>
      </c>
      <c r="AN1083" s="39">
        <v>532.52779999999996</v>
      </c>
      <c r="AO1083" s="39">
        <v>167.0659</v>
      </c>
      <c r="AP1083" s="39">
        <v>135.92080000000001</v>
      </c>
      <c r="AQ1083" s="39">
        <v>230.01509999999999</v>
      </c>
      <c r="AR1083" s="39">
        <v>27.4634</v>
      </c>
      <c r="AS1083" s="39">
        <v>68.546899999999994</v>
      </c>
      <c r="AT1083" s="39">
        <v>17.507999999999999</v>
      </c>
      <c r="AU1083" s="39">
        <v>59.115499999999997</v>
      </c>
      <c r="AV1083" s="39">
        <v>52.095300000000002</v>
      </c>
      <c r="AW1083" s="39">
        <v>37.654299999999999</v>
      </c>
      <c r="AX1083" s="39">
        <v>13.699199999999999</v>
      </c>
      <c r="AY1083" s="39">
        <v>55.478200000000001</v>
      </c>
    </row>
    <row r="1084" spans="1:51" x14ac:dyDescent="0.25">
      <c r="A1084" s="43">
        <v>43994</v>
      </c>
      <c r="B1084" s="39">
        <v>3815.6704</v>
      </c>
      <c r="C1084" s="39">
        <v>48.2624</v>
      </c>
      <c r="D1084" s="39">
        <v>45.730200000000004</v>
      </c>
      <c r="E1084" s="39">
        <v>443.83409999999998</v>
      </c>
      <c r="F1084" s="39">
        <v>234.41399999999999</v>
      </c>
      <c r="G1084" s="39">
        <v>40.225099999999998</v>
      </c>
      <c r="H1084" s="39">
        <v>104.19119999999999</v>
      </c>
      <c r="I1084" s="39">
        <v>51.297199999999997</v>
      </c>
      <c r="J1084" s="39">
        <v>75.740399999999994</v>
      </c>
      <c r="K1084" s="39">
        <v>25.577100000000002</v>
      </c>
      <c r="L1084" s="39">
        <v>850.56949999999995</v>
      </c>
      <c r="M1084" s="39">
        <v>22.077000000000002</v>
      </c>
      <c r="N1084" s="39">
        <v>45.298200000000001</v>
      </c>
      <c r="O1084" s="39">
        <v>90.890100000000004</v>
      </c>
      <c r="P1084" s="39">
        <v>33.622100000000003</v>
      </c>
      <c r="Q1084" s="39">
        <v>13.6623</v>
      </c>
      <c r="R1084" s="39">
        <v>83.790999999999997</v>
      </c>
      <c r="S1084" s="39">
        <v>34.726300000000002</v>
      </c>
      <c r="T1084" s="39">
        <v>32.629899999999999</v>
      </c>
      <c r="U1084" s="39">
        <v>24.245100000000001</v>
      </c>
      <c r="V1084" s="39">
        <v>41.657400000000003</v>
      </c>
      <c r="W1084" s="39">
        <v>67.143100000000004</v>
      </c>
      <c r="X1084" s="39">
        <v>97.316599999999994</v>
      </c>
      <c r="Y1084" s="39">
        <v>36.984000000000002</v>
      </c>
      <c r="Z1084" s="39">
        <v>26.3642</v>
      </c>
      <c r="AA1084" s="39">
        <v>38.668799999999997</v>
      </c>
      <c r="AB1084" s="39">
        <v>156.4171</v>
      </c>
      <c r="AC1084" s="39">
        <v>64.179400000000001</v>
      </c>
      <c r="AD1084" s="39">
        <v>14.8239</v>
      </c>
      <c r="AE1084" s="39">
        <v>48.617400000000004</v>
      </c>
      <c r="AF1084" s="39">
        <v>51.559399999999997</v>
      </c>
      <c r="AG1084" s="39">
        <v>19.063099999999999</v>
      </c>
      <c r="AH1084" s="39">
        <v>146.3733</v>
      </c>
      <c r="AI1084" s="39">
        <v>11.8659</v>
      </c>
      <c r="AJ1084" s="39">
        <v>5.6355000000000004</v>
      </c>
      <c r="AK1084" s="39">
        <v>6.0242000000000004</v>
      </c>
      <c r="AL1084" s="39">
        <v>13.1122</v>
      </c>
      <c r="AM1084" s="39">
        <v>311.29840000000002</v>
      </c>
      <c r="AN1084" s="39">
        <v>532.08249999999998</v>
      </c>
      <c r="AO1084" s="39">
        <v>166.51060000000001</v>
      </c>
      <c r="AP1084" s="39">
        <v>137.14259999999999</v>
      </c>
      <c r="AQ1084" s="39">
        <v>228.5043</v>
      </c>
      <c r="AR1084" s="39">
        <v>27.559000000000001</v>
      </c>
      <c r="AS1084" s="39">
        <v>68.353800000000007</v>
      </c>
      <c r="AT1084" s="39">
        <v>17.827400000000001</v>
      </c>
      <c r="AU1084" s="39">
        <v>58.683999999999997</v>
      </c>
      <c r="AV1084" s="39">
        <v>51.145600000000002</v>
      </c>
      <c r="AW1084" s="39">
        <v>37.927900000000001</v>
      </c>
      <c r="AX1084" s="39">
        <v>13.898099999999999</v>
      </c>
      <c r="AY1084" s="39">
        <v>55.389699999999998</v>
      </c>
    </row>
    <row r="1085" spans="1:51" x14ac:dyDescent="0.25">
      <c r="A1085" s="43">
        <v>43997</v>
      </c>
      <c r="B1085" s="39">
        <v>3799.3451</v>
      </c>
      <c r="C1085" s="39">
        <v>47.932600000000001</v>
      </c>
      <c r="D1085" s="39">
        <v>48.574300000000001</v>
      </c>
      <c r="E1085" s="39">
        <v>436.02260000000001</v>
      </c>
      <c r="F1085" s="39">
        <v>235.12870000000001</v>
      </c>
      <c r="G1085" s="39">
        <v>39.015500000000003</v>
      </c>
      <c r="H1085" s="39">
        <v>102.65819999999999</v>
      </c>
      <c r="I1085" s="39">
        <v>50.905099999999997</v>
      </c>
      <c r="J1085" s="39">
        <v>75.214399999999998</v>
      </c>
      <c r="K1085" s="39">
        <v>25.429500000000001</v>
      </c>
      <c r="L1085" s="39">
        <v>870.41970000000003</v>
      </c>
      <c r="M1085" s="39">
        <v>22.077000000000002</v>
      </c>
      <c r="N1085" s="39">
        <v>45.243200000000002</v>
      </c>
      <c r="O1085" s="39">
        <v>91.051599999999993</v>
      </c>
      <c r="P1085" s="39">
        <v>33.585599999999999</v>
      </c>
      <c r="Q1085" s="39">
        <v>13.436999999999999</v>
      </c>
      <c r="R1085" s="39">
        <v>82.831599999999995</v>
      </c>
      <c r="S1085" s="39">
        <v>34.309100000000001</v>
      </c>
      <c r="T1085" s="39">
        <v>32.384999999999998</v>
      </c>
      <c r="U1085" s="39">
        <v>24.0229</v>
      </c>
      <c r="V1085" s="39">
        <v>41.657400000000003</v>
      </c>
      <c r="W1085" s="39">
        <v>66.371300000000005</v>
      </c>
      <c r="X1085" s="39">
        <v>95.616399999999999</v>
      </c>
      <c r="Y1085" s="39">
        <v>37.144100000000002</v>
      </c>
      <c r="Z1085" s="39">
        <v>26.3642</v>
      </c>
      <c r="AA1085" s="39">
        <v>39.098999999999997</v>
      </c>
      <c r="AB1085" s="39">
        <v>158.2792</v>
      </c>
      <c r="AC1085" s="39">
        <v>66.219099999999997</v>
      </c>
      <c r="AD1085" s="39">
        <v>14.9489</v>
      </c>
      <c r="AE1085" s="39">
        <v>48.461399999999998</v>
      </c>
      <c r="AF1085" s="39">
        <v>51.184399999999997</v>
      </c>
      <c r="AG1085" s="39">
        <v>18.751799999999999</v>
      </c>
      <c r="AH1085" s="39">
        <v>144.8271</v>
      </c>
      <c r="AI1085" s="39">
        <v>11.684100000000001</v>
      </c>
      <c r="AJ1085" s="39">
        <v>5.6193</v>
      </c>
      <c r="AK1085" s="39">
        <v>5.9034000000000004</v>
      </c>
      <c r="AL1085" s="39">
        <v>12.9499</v>
      </c>
      <c r="AM1085" s="39">
        <v>310.00130000000001</v>
      </c>
      <c r="AN1085" s="39">
        <v>524.51310000000001</v>
      </c>
      <c r="AO1085" s="39">
        <v>164.01150000000001</v>
      </c>
      <c r="AP1085" s="39">
        <v>135.00450000000001</v>
      </c>
      <c r="AQ1085" s="39">
        <v>229.63740000000001</v>
      </c>
      <c r="AR1085" s="39">
        <v>27.272300000000001</v>
      </c>
      <c r="AS1085" s="39">
        <v>68.739999999999995</v>
      </c>
      <c r="AT1085" s="39">
        <v>18.849799999999998</v>
      </c>
      <c r="AU1085" s="39">
        <v>58.252499999999998</v>
      </c>
      <c r="AV1085" s="39">
        <v>52.366599999999998</v>
      </c>
      <c r="AW1085" s="39">
        <v>37.2896</v>
      </c>
      <c r="AX1085" s="39">
        <v>13.412000000000001</v>
      </c>
      <c r="AY1085" s="39">
        <v>54.728099999999998</v>
      </c>
    </row>
    <row r="1086" spans="1:51" x14ac:dyDescent="0.25">
      <c r="A1086" s="43">
        <v>43998</v>
      </c>
      <c r="B1086" s="39">
        <v>3831.9956999999999</v>
      </c>
      <c r="C1086" s="39">
        <v>48.921999999999997</v>
      </c>
      <c r="D1086" s="39">
        <v>49.247900000000001</v>
      </c>
      <c r="E1086" s="39">
        <v>455.90640000000002</v>
      </c>
      <c r="F1086" s="39">
        <v>238.7021</v>
      </c>
      <c r="G1086" s="39">
        <v>39.325699999999998</v>
      </c>
      <c r="H1086" s="39">
        <v>104.1433</v>
      </c>
      <c r="I1086" s="39">
        <v>50.839700000000001</v>
      </c>
      <c r="J1086" s="39">
        <v>77.668999999999997</v>
      </c>
      <c r="K1086" s="39">
        <v>25.614100000000001</v>
      </c>
      <c r="L1086" s="39">
        <v>872.55409999999995</v>
      </c>
      <c r="M1086" s="39">
        <v>22.377400000000002</v>
      </c>
      <c r="N1086" s="39">
        <v>45.628</v>
      </c>
      <c r="O1086" s="39">
        <v>91.051599999999993</v>
      </c>
      <c r="P1086" s="39">
        <v>33.658700000000003</v>
      </c>
      <c r="Q1086" s="39">
        <v>13.908099999999999</v>
      </c>
      <c r="R1086" s="39">
        <v>84.217399999999998</v>
      </c>
      <c r="S1086" s="39">
        <v>34.622</v>
      </c>
      <c r="T1086" s="39">
        <v>33.2014</v>
      </c>
      <c r="U1086" s="39">
        <v>23.956199999999999</v>
      </c>
      <c r="V1086" s="39">
        <v>41.750399999999999</v>
      </c>
      <c r="W1086" s="39">
        <v>67.9148</v>
      </c>
      <c r="X1086" s="39">
        <v>96.587999999999994</v>
      </c>
      <c r="Y1086" s="39">
        <v>37.664400000000001</v>
      </c>
      <c r="Z1086" s="39">
        <v>26.448699999999999</v>
      </c>
      <c r="AA1086" s="39">
        <v>38.991399999999999</v>
      </c>
      <c r="AB1086" s="39">
        <v>159.95509999999999</v>
      </c>
      <c r="AC1086" s="39">
        <v>67.310100000000006</v>
      </c>
      <c r="AD1086" s="39">
        <v>15.157400000000001</v>
      </c>
      <c r="AE1086" s="39">
        <v>49.303899999999999</v>
      </c>
      <c r="AF1086" s="39">
        <v>52.028100000000002</v>
      </c>
      <c r="AG1086" s="39">
        <v>19.114899999999999</v>
      </c>
      <c r="AH1086" s="39">
        <v>145.6002</v>
      </c>
      <c r="AI1086" s="39">
        <v>11.995699999999999</v>
      </c>
      <c r="AJ1086" s="39">
        <v>5.6516999999999999</v>
      </c>
      <c r="AK1086" s="39">
        <v>5.9551999999999996</v>
      </c>
      <c r="AL1086" s="39">
        <v>13.0473</v>
      </c>
      <c r="AM1086" s="39">
        <v>314.10879999999997</v>
      </c>
      <c r="AN1086" s="39">
        <v>525.84889999999996</v>
      </c>
      <c r="AO1086" s="39">
        <v>164.75200000000001</v>
      </c>
      <c r="AP1086" s="39">
        <v>135.3099</v>
      </c>
      <c r="AQ1086" s="39">
        <v>230.39279999999999</v>
      </c>
      <c r="AR1086" s="39">
        <v>27.590900000000001</v>
      </c>
      <c r="AS1086" s="39">
        <v>68.933099999999996</v>
      </c>
      <c r="AT1086" s="39">
        <v>20.7667</v>
      </c>
      <c r="AU1086" s="39">
        <v>59.460700000000003</v>
      </c>
      <c r="AV1086" s="39">
        <v>53.451900000000002</v>
      </c>
      <c r="AW1086" s="39">
        <v>37.927900000000001</v>
      </c>
      <c r="AX1086" s="39">
        <v>13.544499999999999</v>
      </c>
      <c r="AY1086" s="39">
        <v>55.389699999999998</v>
      </c>
    </row>
    <row r="1087" spans="1:51" x14ac:dyDescent="0.25">
      <c r="A1087" s="43">
        <v>43999</v>
      </c>
      <c r="B1087" s="39">
        <v>3811.2179999999998</v>
      </c>
      <c r="C1087" s="39">
        <v>47.712699999999998</v>
      </c>
      <c r="D1087" s="39">
        <v>48.050400000000003</v>
      </c>
      <c r="E1087" s="39">
        <v>454.48610000000002</v>
      </c>
      <c r="F1087" s="39">
        <v>238.7021</v>
      </c>
      <c r="G1087" s="39">
        <v>39.263599999999997</v>
      </c>
      <c r="H1087" s="39">
        <v>105.14919999999999</v>
      </c>
      <c r="I1087" s="39">
        <v>50.447699999999998</v>
      </c>
      <c r="J1087" s="39">
        <v>77.902699999999996</v>
      </c>
      <c r="K1087" s="39">
        <v>25.687899999999999</v>
      </c>
      <c r="L1087" s="39">
        <v>873.40790000000004</v>
      </c>
      <c r="M1087" s="39">
        <v>22.677800000000001</v>
      </c>
      <c r="N1087" s="39">
        <v>45.243200000000002</v>
      </c>
      <c r="O1087" s="39">
        <v>90.405799999999999</v>
      </c>
      <c r="P1087" s="39">
        <v>33.469799999999999</v>
      </c>
      <c r="Q1087" s="39">
        <v>14.1744</v>
      </c>
      <c r="R1087" s="39">
        <v>84.004199999999997</v>
      </c>
      <c r="S1087" s="39">
        <v>35.1434</v>
      </c>
      <c r="T1087" s="39">
        <v>33.337499999999999</v>
      </c>
      <c r="U1087" s="39">
        <v>24.400700000000001</v>
      </c>
      <c r="V1087" s="39">
        <v>40.448599999999999</v>
      </c>
      <c r="W1087" s="39">
        <v>67.220200000000006</v>
      </c>
      <c r="X1087" s="39">
        <v>95.697400000000002</v>
      </c>
      <c r="Y1087" s="39">
        <v>37.464300000000001</v>
      </c>
      <c r="Z1087" s="39">
        <v>26.702200000000001</v>
      </c>
      <c r="AA1087" s="39">
        <v>38.776299999999999</v>
      </c>
      <c r="AB1087" s="39">
        <v>160.8861</v>
      </c>
      <c r="AC1087" s="39">
        <v>68.306299999999993</v>
      </c>
      <c r="AD1087" s="39">
        <v>15.157400000000001</v>
      </c>
      <c r="AE1087" s="39">
        <v>50.115200000000002</v>
      </c>
      <c r="AF1087" s="39">
        <v>51.840699999999998</v>
      </c>
      <c r="AG1087" s="39">
        <v>19.218699999999998</v>
      </c>
      <c r="AH1087" s="39">
        <v>145.6002</v>
      </c>
      <c r="AI1087" s="39">
        <v>12.073600000000001</v>
      </c>
      <c r="AJ1087" s="39">
        <v>5.6679000000000004</v>
      </c>
      <c r="AK1087" s="39">
        <v>5.9034000000000004</v>
      </c>
      <c r="AL1087" s="39">
        <v>13.014799999999999</v>
      </c>
      <c r="AM1087" s="39">
        <v>310.43369999999999</v>
      </c>
      <c r="AN1087" s="39">
        <v>522.73209999999995</v>
      </c>
      <c r="AO1087" s="39">
        <v>165.3999</v>
      </c>
      <c r="AP1087" s="39">
        <v>138.66980000000001</v>
      </c>
      <c r="AQ1087" s="39">
        <v>230.01509999999999</v>
      </c>
      <c r="AR1087" s="39">
        <v>27.590900000000001</v>
      </c>
      <c r="AS1087" s="39">
        <v>68.933099999999996</v>
      </c>
      <c r="AT1087" s="39">
        <v>22.875399999999999</v>
      </c>
      <c r="AU1087" s="39">
        <v>59.115499999999997</v>
      </c>
      <c r="AV1087" s="39">
        <v>54.265900000000002</v>
      </c>
      <c r="AW1087" s="39">
        <v>38.110199999999999</v>
      </c>
      <c r="AX1087" s="39">
        <v>13.456200000000001</v>
      </c>
      <c r="AY1087" s="39">
        <v>55.011600000000001</v>
      </c>
    </row>
    <row r="1088" spans="1:51" x14ac:dyDescent="0.25">
      <c r="A1088" s="43">
        <v>44000</v>
      </c>
      <c r="B1088" s="39">
        <v>3842.3845000000001</v>
      </c>
      <c r="C1088" s="39">
        <v>47.822699999999998</v>
      </c>
      <c r="D1088" s="39">
        <v>51.792700000000004</v>
      </c>
      <c r="E1088" s="39">
        <v>455.19619999999998</v>
      </c>
      <c r="F1088" s="39">
        <v>239.7741</v>
      </c>
      <c r="G1088" s="39">
        <v>39.139600000000002</v>
      </c>
      <c r="H1088" s="39">
        <v>105.8678</v>
      </c>
      <c r="I1088" s="39">
        <v>51.166499999999999</v>
      </c>
      <c r="J1088" s="39">
        <v>78.487099999999998</v>
      </c>
      <c r="K1088" s="39">
        <v>25.761700000000001</v>
      </c>
      <c r="L1088" s="39">
        <v>889.84299999999996</v>
      </c>
      <c r="M1088" s="39">
        <v>23.428699999999999</v>
      </c>
      <c r="N1088" s="39">
        <v>47.167299999999997</v>
      </c>
      <c r="O1088" s="39">
        <v>92.504499999999993</v>
      </c>
      <c r="P1088" s="39">
        <v>33.545400000000001</v>
      </c>
      <c r="Q1088" s="39">
        <v>14.4611</v>
      </c>
      <c r="R1088" s="39">
        <v>85.496700000000004</v>
      </c>
      <c r="S1088" s="39">
        <v>35.247700000000002</v>
      </c>
      <c r="T1088" s="39">
        <v>33.419199999999996</v>
      </c>
      <c r="U1088" s="39">
        <v>24.422899999999998</v>
      </c>
      <c r="V1088" s="39">
        <v>39.611699999999999</v>
      </c>
      <c r="W1088" s="39">
        <v>68.840900000000005</v>
      </c>
      <c r="X1088" s="39">
        <v>96.992800000000003</v>
      </c>
      <c r="Y1088" s="39">
        <v>38.104700000000001</v>
      </c>
      <c r="Z1088" s="39">
        <v>26.448699999999999</v>
      </c>
      <c r="AA1088" s="39">
        <v>38.238500000000002</v>
      </c>
      <c r="AB1088" s="39">
        <v>164.8897</v>
      </c>
      <c r="AC1088" s="39">
        <v>66.835800000000006</v>
      </c>
      <c r="AD1088" s="39">
        <v>15.0532</v>
      </c>
      <c r="AE1088" s="39">
        <v>50.146500000000003</v>
      </c>
      <c r="AF1088" s="39">
        <v>51.840699999999998</v>
      </c>
      <c r="AG1088" s="39">
        <v>19.063099999999999</v>
      </c>
      <c r="AH1088" s="39">
        <v>145.3425</v>
      </c>
      <c r="AI1088" s="39">
        <v>12.437099999999999</v>
      </c>
      <c r="AJ1088" s="39">
        <v>5.7325999999999997</v>
      </c>
      <c r="AK1088" s="39">
        <v>5.9724000000000004</v>
      </c>
      <c r="AL1088" s="39">
        <v>13.014799999999999</v>
      </c>
      <c r="AM1088" s="39">
        <v>315.83819999999997</v>
      </c>
      <c r="AN1088" s="39">
        <v>521.3963</v>
      </c>
      <c r="AO1088" s="39">
        <v>165.12219999999999</v>
      </c>
      <c r="AP1088" s="39">
        <v>139.7388</v>
      </c>
      <c r="AQ1088" s="39">
        <v>229.25970000000001</v>
      </c>
      <c r="AR1088" s="39">
        <v>28.514800000000001</v>
      </c>
      <c r="AS1088" s="39">
        <v>69.126199999999997</v>
      </c>
      <c r="AT1088" s="39">
        <v>23.8338</v>
      </c>
      <c r="AU1088" s="39">
        <v>59.805900000000001</v>
      </c>
      <c r="AV1088" s="39">
        <v>53.587600000000002</v>
      </c>
      <c r="AW1088" s="39">
        <v>39.933700000000002</v>
      </c>
      <c r="AX1088" s="39">
        <v>13.478300000000001</v>
      </c>
      <c r="AY1088" s="39">
        <v>55.389699999999998</v>
      </c>
    </row>
    <row r="1089" spans="1:51" x14ac:dyDescent="0.25">
      <c r="A1089" s="43">
        <v>44001</v>
      </c>
      <c r="B1089" s="39">
        <v>3851.2892000000002</v>
      </c>
      <c r="C1089" s="39">
        <v>47.932600000000001</v>
      </c>
      <c r="D1089" s="39">
        <v>51.8675</v>
      </c>
      <c r="E1089" s="39">
        <v>456.61649999999997</v>
      </c>
      <c r="F1089" s="39">
        <v>239.7741</v>
      </c>
      <c r="G1089" s="39">
        <v>39.914900000000003</v>
      </c>
      <c r="H1089" s="39">
        <v>105.0055</v>
      </c>
      <c r="I1089" s="39">
        <v>51.754600000000003</v>
      </c>
      <c r="J1089" s="39">
        <v>78.078100000000006</v>
      </c>
      <c r="K1089" s="39">
        <v>25.724799999999998</v>
      </c>
      <c r="L1089" s="39">
        <v>908.19910000000004</v>
      </c>
      <c r="M1089" s="39">
        <v>23.3536</v>
      </c>
      <c r="N1089" s="39">
        <v>46.837400000000002</v>
      </c>
      <c r="O1089" s="39">
        <v>92.020200000000003</v>
      </c>
      <c r="P1089" s="39">
        <v>33.809800000000003</v>
      </c>
      <c r="Q1089" s="39">
        <v>14.1744</v>
      </c>
      <c r="R1089" s="39">
        <v>85.816500000000005</v>
      </c>
      <c r="S1089" s="39">
        <v>35.1434</v>
      </c>
      <c r="T1089" s="39">
        <v>33.2014</v>
      </c>
      <c r="U1089" s="39">
        <v>24.511800000000001</v>
      </c>
      <c r="V1089" s="39">
        <v>40.076599999999999</v>
      </c>
      <c r="W1089" s="39">
        <v>68.840900000000005</v>
      </c>
      <c r="X1089" s="39">
        <v>97.721400000000003</v>
      </c>
      <c r="Y1089" s="39">
        <v>39.505600000000001</v>
      </c>
      <c r="Z1089" s="39">
        <v>26.3642</v>
      </c>
      <c r="AA1089" s="39">
        <v>38.3461</v>
      </c>
      <c r="AB1089" s="39">
        <v>168.05520000000001</v>
      </c>
      <c r="AC1089" s="39">
        <v>66.930700000000002</v>
      </c>
      <c r="AD1089" s="39">
        <v>15.032299999999999</v>
      </c>
      <c r="AE1089" s="39">
        <v>50.177700000000002</v>
      </c>
      <c r="AF1089" s="39">
        <v>51.934399999999997</v>
      </c>
      <c r="AG1089" s="39">
        <v>19.088999999999999</v>
      </c>
      <c r="AH1089" s="39">
        <v>146.1156</v>
      </c>
      <c r="AI1089" s="39">
        <v>12.333299999999999</v>
      </c>
      <c r="AJ1089" s="39">
        <v>5.7488000000000001</v>
      </c>
      <c r="AK1089" s="39">
        <v>6.0068999999999999</v>
      </c>
      <c r="AL1089" s="39">
        <v>13.014799999999999</v>
      </c>
      <c r="AM1089" s="39">
        <v>314.75729999999999</v>
      </c>
      <c r="AN1089" s="39">
        <v>524.51310000000001</v>
      </c>
      <c r="AO1089" s="39">
        <v>168.9171</v>
      </c>
      <c r="AP1089" s="39">
        <v>139.2807</v>
      </c>
      <c r="AQ1089" s="39">
        <v>230.39279999999999</v>
      </c>
      <c r="AR1089" s="39">
        <v>28.355499999999999</v>
      </c>
      <c r="AS1089" s="39">
        <v>69.5124</v>
      </c>
      <c r="AT1089" s="39">
        <v>23.258800000000001</v>
      </c>
      <c r="AU1089" s="39">
        <v>59.978499999999997</v>
      </c>
      <c r="AV1089" s="39">
        <v>56.029600000000002</v>
      </c>
      <c r="AW1089" s="39">
        <v>39.386600000000001</v>
      </c>
      <c r="AX1089" s="39">
        <v>13.588699999999999</v>
      </c>
      <c r="AY1089" s="39">
        <v>55.767800000000001</v>
      </c>
    </row>
    <row r="1090" spans="1:51" x14ac:dyDescent="0.25">
      <c r="A1090" s="43">
        <v>44004</v>
      </c>
      <c r="B1090" s="39">
        <v>3812.7021</v>
      </c>
      <c r="C1090" s="39">
        <v>48.152500000000003</v>
      </c>
      <c r="D1090" s="39">
        <v>50.445500000000003</v>
      </c>
      <c r="E1090" s="39">
        <v>448.80500000000001</v>
      </c>
      <c r="F1090" s="39">
        <v>236.91540000000001</v>
      </c>
      <c r="G1090" s="39">
        <v>39.418700000000001</v>
      </c>
      <c r="H1090" s="39">
        <v>103.0415</v>
      </c>
      <c r="I1090" s="39">
        <v>51.035800000000002</v>
      </c>
      <c r="J1090" s="39">
        <v>77.143000000000001</v>
      </c>
      <c r="K1090" s="39">
        <v>26.204599999999999</v>
      </c>
      <c r="L1090" s="39">
        <v>893.04459999999995</v>
      </c>
      <c r="M1090" s="39">
        <v>23.0532</v>
      </c>
      <c r="N1090" s="39">
        <v>46.397599999999997</v>
      </c>
      <c r="O1090" s="39">
        <v>88.791399999999996</v>
      </c>
      <c r="P1090" s="39">
        <v>33.6965</v>
      </c>
      <c r="Q1090" s="39">
        <v>13.99</v>
      </c>
      <c r="R1090" s="39">
        <v>85.070300000000003</v>
      </c>
      <c r="S1090" s="39">
        <v>34.830599999999997</v>
      </c>
      <c r="T1090" s="39">
        <v>32.738799999999998</v>
      </c>
      <c r="U1090" s="39">
        <v>24.334</v>
      </c>
      <c r="V1090" s="39">
        <v>39.704700000000003</v>
      </c>
      <c r="W1090" s="39">
        <v>68.455100000000002</v>
      </c>
      <c r="X1090" s="39">
        <v>96.8309</v>
      </c>
      <c r="Y1090" s="39">
        <v>39.145400000000002</v>
      </c>
      <c r="Z1090" s="39">
        <v>26.3642</v>
      </c>
      <c r="AA1090" s="39">
        <v>38.023400000000002</v>
      </c>
      <c r="AB1090" s="39">
        <v>165.44829999999999</v>
      </c>
      <c r="AC1090" s="39">
        <v>65.839699999999993</v>
      </c>
      <c r="AD1090" s="39">
        <v>14.969799999999999</v>
      </c>
      <c r="AE1090" s="39">
        <v>50.084000000000003</v>
      </c>
      <c r="AF1090" s="39">
        <v>52.403100000000002</v>
      </c>
      <c r="AG1090" s="39">
        <v>18.933399999999999</v>
      </c>
      <c r="AH1090" s="39">
        <v>146.1156</v>
      </c>
      <c r="AI1090" s="39">
        <v>12.2294</v>
      </c>
      <c r="AJ1090" s="39">
        <v>5.7164000000000001</v>
      </c>
      <c r="AK1090" s="39">
        <v>6.0415000000000001</v>
      </c>
      <c r="AL1090" s="39">
        <v>12.9499</v>
      </c>
      <c r="AM1090" s="39">
        <v>312.16309999999999</v>
      </c>
      <c r="AN1090" s="39">
        <v>527.18470000000002</v>
      </c>
      <c r="AO1090" s="39">
        <v>167.71379999999999</v>
      </c>
      <c r="AP1090" s="39">
        <v>136.98990000000001</v>
      </c>
      <c r="AQ1090" s="39">
        <v>229.63740000000001</v>
      </c>
      <c r="AR1090" s="39">
        <v>28.291799999999999</v>
      </c>
      <c r="AS1090" s="39">
        <v>68.739999999999995</v>
      </c>
      <c r="AT1090" s="39">
        <v>23.0032</v>
      </c>
      <c r="AU1090" s="39">
        <v>58.942900000000002</v>
      </c>
      <c r="AV1090" s="39">
        <v>55.079900000000002</v>
      </c>
      <c r="AW1090" s="39">
        <v>39.021900000000002</v>
      </c>
      <c r="AX1090" s="39">
        <v>13.522500000000001</v>
      </c>
      <c r="AY1090" s="39">
        <v>55.389699999999998</v>
      </c>
    </row>
    <row r="1091" spans="1:51" x14ac:dyDescent="0.25">
      <c r="A1091" s="43">
        <v>44005</v>
      </c>
      <c r="B1091" s="39">
        <v>3791.9245000000001</v>
      </c>
      <c r="C1091" s="39">
        <v>48.042499999999997</v>
      </c>
      <c r="D1091" s="39">
        <v>50.2209</v>
      </c>
      <c r="E1091" s="39">
        <v>445.2543</v>
      </c>
      <c r="F1091" s="39">
        <v>235.48599999999999</v>
      </c>
      <c r="G1091" s="39">
        <v>38.674399999999999</v>
      </c>
      <c r="H1091" s="39">
        <v>103.5205</v>
      </c>
      <c r="I1091" s="39">
        <v>50.970399999999998</v>
      </c>
      <c r="J1091" s="39">
        <v>76.967699999999994</v>
      </c>
      <c r="K1091" s="39">
        <v>26.1677</v>
      </c>
      <c r="L1091" s="39">
        <v>899.66139999999996</v>
      </c>
      <c r="M1091" s="39">
        <v>22.978100000000001</v>
      </c>
      <c r="N1091" s="39">
        <v>47.112299999999998</v>
      </c>
      <c r="O1091" s="39">
        <v>89.1143</v>
      </c>
      <c r="P1091" s="39">
        <v>33.469799999999999</v>
      </c>
      <c r="Q1091" s="39">
        <v>14.051500000000001</v>
      </c>
      <c r="R1091" s="39">
        <v>84.750500000000002</v>
      </c>
      <c r="S1091" s="39">
        <v>34.622</v>
      </c>
      <c r="T1091" s="39">
        <v>32.765999999999998</v>
      </c>
      <c r="U1091" s="39">
        <v>24.489599999999999</v>
      </c>
      <c r="V1091" s="39">
        <v>39.053800000000003</v>
      </c>
      <c r="W1091" s="39">
        <v>66.371300000000005</v>
      </c>
      <c r="X1091" s="39">
        <v>96.021199999999993</v>
      </c>
      <c r="Y1091" s="39">
        <v>39.785800000000002</v>
      </c>
      <c r="Z1091" s="39">
        <v>25.688199999999998</v>
      </c>
      <c r="AA1091" s="39">
        <v>37.700699999999998</v>
      </c>
      <c r="AB1091" s="39">
        <v>168.42769999999999</v>
      </c>
      <c r="AC1091" s="39">
        <v>66.219099999999997</v>
      </c>
      <c r="AD1091" s="39">
        <v>14.740500000000001</v>
      </c>
      <c r="AE1091" s="39">
        <v>49.803199999999997</v>
      </c>
      <c r="AF1091" s="39">
        <v>52.121899999999997</v>
      </c>
      <c r="AG1091" s="39">
        <v>18.725899999999999</v>
      </c>
      <c r="AH1091" s="39">
        <v>145.6002</v>
      </c>
      <c r="AI1091" s="39">
        <v>11.9697</v>
      </c>
      <c r="AJ1091" s="39">
        <v>5.7325999999999997</v>
      </c>
      <c r="AK1091" s="39">
        <v>5.9724000000000004</v>
      </c>
      <c r="AL1091" s="39">
        <v>12.885</v>
      </c>
      <c r="AM1091" s="39">
        <v>309.3528</v>
      </c>
      <c r="AN1091" s="39">
        <v>535.64459999999997</v>
      </c>
      <c r="AO1091" s="39">
        <v>166.32550000000001</v>
      </c>
      <c r="AP1091" s="39">
        <v>135.15719999999999</v>
      </c>
      <c r="AQ1091" s="39">
        <v>227.37119999999999</v>
      </c>
      <c r="AR1091" s="39">
        <v>28.0688</v>
      </c>
      <c r="AS1091" s="39">
        <v>68.739999999999995</v>
      </c>
      <c r="AT1091" s="39">
        <v>22.3642</v>
      </c>
      <c r="AU1091" s="39">
        <v>59.115499999999997</v>
      </c>
      <c r="AV1091" s="39">
        <v>53.858899999999998</v>
      </c>
      <c r="AW1091" s="39">
        <v>39.113100000000003</v>
      </c>
      <c r="AX1091" s="39">
        <v>13.544499999999999</v>
      </c>
      <c r="AY1091" s="39">
        <v>54.822600000000001</v>
      </c>
    </row>
    <row r="1092" spans="1:51" x14ac:dyDescent="0.25">
      <c r="A1092" s="43">
        <v>44006</v>
      </c>
      <c r="B1092" s="39">
        <v>3918.0745999999999</v>
      </c>
      <c r="C1092" s="39">
        <v>47.932600000000001</v>
      </c>
      <c r="D1092" s="39">
        <v>49.771900000000002</v>
      </c>
      <c r="E1092" s="39">
        <v>443.83409999999998</v>
      </c>
      <c r="F1092" s="39">
        <v>237.63</v>
      </c>
      <c r="G1092" s="39">
        <v>38.705399999999997</v>
      </c>
      <c r="H1092" s="39">
        <v>102.8146</v>
      </c>
      <c r="I1092" s="39">
        <v>52.473399999999998</v>
      </c>
      <c r="J1092" s="39">
        <v>77.0261</v>
      </c>
      <c r="K1092" s="39">
        <v>26.02</v>
      </c>
      <c r="L1092" s="39">
        <v>935.51969999999994</v>
      </c>
      <c r="M1092" s="39">
        <v>22.902999999999999</v>
      </c>
      <c r="N1092" s="39">
        <v>48.761499999999998</v>
      </c>
      <c r="O1092" s="39">
        <v>88.9529</v>
      </c>
      <c r="P1092" s="39">
        <v>33.809800000000003</v>
      </c>
      <c r="Q1092" s="39">
        <v>13.9491</v>
      </c>
      <c r="R1092" s="39">
        <v>86.562700000000007</v>
      </c>
      <c r="S1092" s="39">
        <v>34.726300000000002</v>
      </c>
      <c r="T1092" s="39">
        <v>33.119799999999998</v>
      </c>
      <c r="U1092" s="39">
        <v>22.425000000000001</v>
      </c>
      <c r="V1092" s="39">
        <v>39.239800000000002</v>
      </c>
      <c r="W1092" s="39">
        <v>66.834400000000002</v>
      </c>
      <c r="X1092" s="39">
        <v>95.616399999999999</v>
      </c>
      <c r="Y1092" s="39">
        <v>38.865200000000002</v>
      </c>
      <c r="Z1092" s="39">
        <v>25.7727</v>
      </c>
      <c r="AA1092" s="39">
        <v>38.077199999999998</v>
      </c>
      <c r="AB1092" s="39">
        <v>166.3793</v>
      </c>
      <c r="AC1092" s="39">
        <v>67.310100000000006</v>
      </c>
      <c r="AD1092" s="39">
        <v>14.532</v>
      </c>
      <c r="AE1092" s="39">
        <v>50.583300000000001</v>
      </c>
      <c r="AF1092" s="39">
        <v>51.653199999999998</v>
      </c>
      <c r="AG1092" s="39">
        <v>18.5962</v>
      </c>
      <c r="AH1092" s="39">
        <v>146.1156</v>
      </c>
      <c r="AI1092" s="39">
        <v>11.9438</v>
      </c>
      <c r="AJ1092" s="39">
        <v>5.7164000000000001</v>
      </c>
      <c r="AK1092" s="39">
        <v>5.9034000000000004</v>
      </c>
      <c r="AL1092" s="39">
        <v>12.885</v>
      </c>
      <c r="AM1092" s="39">
        <v>318.64850000000001</v>
      </c>
      <c r="AN1092" s="39">
        <v>537.87080000000003</v>
      </c>
      <c r="AO1092" s="39">
        <v>168.36170000000001</v>
      </c>
      <c r="AP1092" s="39">
        <v>135.7681</v>
      </c>
      <c r="AQ1092" s="39">
        <v>226.99350000000001</v>
      </c>
      <c r="AR1092" s="39">
        <v>28.036899999999999</v>
      </c>
      <c r="AS1092" s="39">
        <v>67.774600000000007</v>
      </c>
      <c r="AT1092" s="39">
        <v>21.5974</v>
      </c>
      <c r="AU1092" s="39">
        <v>60.1511</v>
      </c>
      <c r="AV1092" s="39">
        <v>53.180599999999998</v>
      </c>
      <c r="AW1092" s="39">
        <v>38.930799999999998</v>
      </c>
      <c r="AX1092" s="39">
        <v>13.677099999999999</v>
      </c>
      <c r="AY1092" s="39">
        <v>55.106200000000001</v>
      </c>
    </row>
    <row r="1093" spans="1:51" x14ac:dyDescent="0.25">
      <c r="A1093" s="43">
        <v>44011</v>
      </c>
      <c r="B1093" s="39">
        <v>3846.8368999999998</v>
      </c>
      <c r="C1093" s="39">
        <v>46.283499999999997</v>
      </c>
      <c r="D1093" s="39">
        <v>51.568100000000001</v>
      </c>
      <c r="E1093" s="39">
        <v>440.99349999999998</v>
      </c>
      <c r="F1093" s="39">
        <v>234.05670000000001</v>
      </c>
      <c r="G1093" s="39">
        <v>37.837000000000003</v>
      </c>
      <c r="H1093" s="39">
        <v>104.12560000000001</v>
      </c>
      <c r="I1093" s="39">
        <v>52.473399999999998</v>
      </c>
      <c r="J1093" s="39">
        <v>74.571600000000004</v>
      </c>
      <c r="K1093" s="39">
        <v>25.687899999999999</v>
      </c>
      <c r="L1093" s="39">
        <v>983.11749999999995</v>
      </c>
      <c r="M1093" s="39">
        <v>22.602699999999999</v>
      </c>
      <c r="N1093" s="39">
        <v>48.761499999999998</v>
      </c>
      <c r="O1093" s="39">
        <v>86.854100000000003</v>
      </c>
      <c r="P1093" s="39">
        <v>33.734200000000001</v>
      </c>
      <c r="Q1093" s="39">
        <v>13.6213</v>
      </c>
      <c r="R1093" s="39">
        <v>85.390100000000004</v>
      </c>
      <c r="S1093" s="39">
        <v>34.830599999999997</v>
      </c>
      <c r="T1093" s="39">
        <v>32.657200000000003</v>
      </c>
      <c r="U1093" s="39">
        <v>21.503799999999998</v>
      </c>
      <c r="V1093" s="39">
        <v>40.262599999999999</v>
      </c>
      <c r="W1093" s="39">
        <v>66.757199999999997</v>
      </c>
      <c r="X1093" s="39">
        <v>94.078100000000006</v>
      </c>
      <c r="Y1093" s="39">
        <v>38.064700000000002</v>
      </c>
      <c r="Z1093" s="39">
        <v>25.857199999999999</v>
      </c>
      <c r="AA1093" s="39">
        <v>37.808300000000003</v>
      </c>
      <c r="AB1093" s="39">
        <v>167.4966</v>
      </c>
      <c r="AC1093" s="39">
        <v>67.784499999999994</v>
      </c>
      <c r="AD1093" s="39">
        <v>14.323499999999999</v>
      </c>
      <c r="AE1093" s="39">
        <v>51.862699999999997</v>
      </c>
      <c r="AF1093" s="39">
        <v>50.997</v>
      </c>
      <c r="AG1093" s="39">
        <v>18.3369</v>
      </c>
      <c r="AH1093" s="39">
        <v>145.8579</v>
      </c>
      <c r="AI1093" s="39">
        <v>11.8399</v>
      </c>
      <c r="AJ1093" s="39">
        <v>5.6516999999999999</v>
      </c>
      <c r="AK1093" s="39">
        <v>5.8342999999999998</v>
      </c>
      <c r="AL1093" s="39">
        <v>12.7227</v>
      </c>
      <c r="AM1093" s="39">
        <v>314.10879999999997</v>
      </c>
      <c r="AN1093" s="39">
        <v>542.32339999999999</v>
      </c>
      <c r="AO1093" s="39">
        <v>166.41800000000001</v>
      </c>
      <c r="AP1093" s="39">
        <v>129.4571</v>
      </c>
      <c r="AQ1093" s="39">
        <v>224.34970000000001</v>
      </c>
      <c r="AR1093" s="39">
        <v>27.527100000000001</v>
      </c>
      <c r="AS1093" s="39">
        <v>67.581500000000005</v>
      </c>
      <c r="AT1093" s="39">
        <v>20.6389</v>
      </c>
      <c r="AU1093" s="39">
        <v>59.374400000000001</v>
      </c>
      <c r="AV1093" s="39">
        <v>52.637900000000002</v>
      </c>
      <c r="AW1093" s="39">
        <v>38.383699999999997</v>
      </c>
      <c r="AX1093" s="39">
        <v>13.566599999999999</v>
      </c>
      <c r="AY1093" s="39">
        <v>54.066400000000002</v>
      </c>
    </row>
    <row r="1094" spans="1:51" x14ac:dyDescent="0.25">
      <c r="A1094" s="43">
        <v>44012</v>
      </c>
      <c r="B1094" s="39">
        <v>3879.4875000000002</v>
      </c>
      <c r="C1094" s="39">
        <v>48.372399999999999</v>
      </c>
      <c r="D1094" s="39">
        <v>51.717799999999997</v>
      </c>
      <c r="E1094" s="39">
        <v>456.61649999999997</v>
      </c>
      <c r="F1094" s="39">
        <v>237.27269999999999</v>
      </c>
      <c r="G1094" s="39">
        <v>38.364199999999997</v>
      </c>
      <c r="H1094" s="39">
        <v>104.2769</v>
      </c>
      <c r="I1094" s="39">
        <v>53.322899999999997</v>
      </c>
      <c r="J1094" s="39">
        <v>75.214399999999998</v>
      </c>
      <c r="K1094" s="39">
        <v>25.8355</v>
      </c>
      <c r="L1094" s="39">
        <v>983.75779999999997</v>
      </c>
      <c r="M1094" s="39">
        <v>22.677800000000001</v>
      </c>
      <c r="N1094" s="39">
        <v>48.926400000000001</v>
      </c>
      <c r="O1094" s="39">
        <v>86.692700000000002</v>
      </c>
      <c r="P1094" s="39">
        <v>33.734200000000001</v>
      </c>
      <c r="Q1094" s="39">
        <v>13.6418</v>
      </c>
      <c r="R1094" s="39">
        <v>86.349500000000006</v>
      </c>
      <c r="S1094" s="39">
        <v>35.1434</v>
      </c>
      <c r="T1094" s="39">
        <v>32.738799999999998</v>
      </c>
      <c r="U1094" s="39">
        <v>21.567299999999999</v>
      </c>
      <c r="V1094" s="39">
        <v>40.448599999999999</v>
      </c>
      <c r="W1094" s="39">
        <v>67.374600000000001</v>
      </c>
      <c r="X1094" s="39">
        <v>94.159099999999995</v>
      </c>
      <c r="Y1094" s="39">
        <v>38.224800000000002</v>
      </c>
      <c r="Z1094" s="39">
        <v>26.026199999999999</v>
      </c>
      <c r="AA1094" s="39">
        <v>37.915799999999997</v>
      </c>
      <c r="AB1094" s="39">
        <v>172.245</v>
      </c>
      <c r="AC1094" s="39">
        <v>69.397300000000001</v>
      </c>
      <c r="AD1094" s="39">
        <v>14.5945</v>
      </c>
      <c r="AE1094" s="39">
        <v>52.767699999999998</v>
      </c>
      <c r="AF1094" s="39">
        <v>51.371899999999997</v>
      </c>
      <c r="AG1094" s="39">
        <v>18.5443</v>
      </c>
      <c r="AH1094" s="39">
        <v>146.1156</v>
      </c>
      <c r="AI1094" s="39">
        <v>11.8399</v>
      </c>
      <c r="AJ1094" s="39">
        <v>5.6840999999999999</v>
      </c>
      <c r="AK1094" s="39">
        <v>5.9034000000000004</v>
      </c>
      <c r="AL1094" s="39">
        <v>12.690300000000001</v>
      </c>
      <c r="AM1094" s="39">
        <v>319.51319999999998</v>
      </c>
      <c r="AN1094" s="39">
        <v>543.21389999999997</v>
      </c>
      <c r="AO1094" s="39">
        <v>165.3475</v>
      </c>
      <c r="AP1094" s="39">
        <v>131.0753</v>
      </c>
      <c r="AQ1094" s="39">
        <v>225.10509999999999</v>
      </c>
      <c r="AR1094" s="39">
        <v>27.909500000000001</v>
      </c>
      <c r="AS1094" s="39">
        <v>68.546899999999994</v>
      </c>
      <c r="AT1094" s="39">
        <v>20.6389</v>
      </c>
      <c r="AU1094" s="39">
        <v>60.927799999999998</v>
      </c>
      <c r="AV1094" s="39">
        <v>53.044899999999998</v>
      </c>
      <c r="AW1094" s="39">
        <v>38.474899999999998</v>
      </c>
      <c r="AX1094" s="39">
        <v>13.566599999999999</v>
      </c>
      <c r="AY1094" s="39">
        <v>55.389699999999998</v>
      </c>
    </row>
    <row r="1095" spans="1:51" x14ac:dyDescent="0.25">
      <c r="A1095" s="43">
        <v>44013</v>
      </c>
      <c r="B1095" s="39">
        <v>4168.8906999999999</v>
      </c>
      <c r="C1095" s="39">
        <v>49.361800000000002</v>
      </c>
      <c r="D1095" s="39">
        <v>55.5349</v>
      </c>
      <c r="E1095" s="39">
        <v>489.99279999999999</v>
      </c>
      <c r="F1095" s="39">
        <v>244.06209999999999</v>
      </c>
      <c r="G1095" s="39">
        <v>39.635800000000003</v>
      </c>
      <c r="H1095" s="39">
        <v>104.7307</v>
      </c>
      <c r="I1095" s="39">
        <v>58.6813</v>
      </c>
      <c r="J1095" s="39">
        <v>79.363799999999998</v>
      </c>
      <c r="K1095" s="39">
        <v>26.02</v>
      </c>
      <c r="L1095" s="39">
        <v>1014.9204999999999</v>
      </c>
      <c r="M1095" s="39">
        <v>23.0532</v>
      </c>
      <c r="N1095" s="39">
        <v>52.499699999999997</v>
      </c>
      <c r="O1095" s="39">
        <v>86.692700000000002</v>
      </c>
      <c r="P1095" s="39">
        <v>34.225299999999997</v>
      </c>
      <c r="Q1095" s="39">
        <v>13.764699999999999</v>
      </c>
      <c r="R1095" s="39">
        <v>91.679699999999997</v>
      </c>
      <c r="S1095" s="39">
        <v>35.351999999999997</v>
      </c>
      <c r="T1095" s="39">
        <v>33.718499999999999</v>
      </c>
      <c r="U1095" s="39">
        <v>21.313199999999998</v>
      </c>
      <c r="V1095" s="39">
        <v>40.541600000000003</v>
      </c>
      <c r="W1095" s="39">
        <v>67.9148</v>
      </c>
      <c r="X1095" s="39">
        <v>95.454499999999996</v>
      </c>
      <c r="Y1095" s="39">
        <v>38.505000000000003</v>
      </c>
      <c r="Z1095" s="39">
        <v>25.941700000000001</v>
      </c>
      <c r="AA1095" s="39">
        <v>37.539299999999997</v>
      </c>
      <c r="AB1095" s="39">
        <v>171.1277</v>
      </c>
      <c r="AC1095" s="39">
        <v>69.587000000000003</v>
      </c>
      <c r="AD1095" s="39">
        <v>14.532</v>
      </c>
      <c r="AE1095" s="39">
        <v>52.9861</v>
      </c>
      <c r="AF1095" s="39">
        <v>51.278199999999998</v>
      </c>
      <c r="AG1095" s="39">
        <v>18.5184</v>
      </c>
      <c r="AH1095" s="39">
        <v>148.1772</v>
      </c>
      <c r="AI1095" s="39">
        <v>12.047599999999999</v>
      </c>
      <c r="AJ1095" s="39">
        <v>5.7649999999999997</v>
      </c>
      <c r="AK1095" s="39">
        <v>6.0068999999999999</v>
      </c>
      <c r="AL1095" s="39">
        <v>12.7552</v>
      </c>
      <c r="AM1095" s="39">
        <v>343.7253</v>
      </c>
      <c r="AN1095" s="39">
        <v>548.11180000000002</v>
      </c>
      <c r="AO1095" s="39">
        <v>167.87780000000001</v>
      </c>
      <c r="AP1095" s="39">
        <v>134.7972</v>
      </c>
      <c r="AQ1095" s="39">
        <v>228.88200000000001</v>
      </c>
      <c r="AR1095" s="39">
        <v>28.4511</v>
      </c>
      <c r="AS1095" s="39">
        <v>68.160700000000006</v>
      </c>
      <c r="AT1095" s="39">
        <v>20.7667</v>
      </c>
      <c r="AU1095" s="39">
        <v>64.2072</v>
      </c>
      <c r="AV1095" s="39">
        <v>53.451900000000002</v>
      </c>
      <c r="AW1095" s="39">
        <v>39.113100000000003</v>
      </c>
      <c r="AX1095" s="39">
        <v>13.235200000000001</v>
      </c>
      <c r="AY1095" s="39">
        <v>57.374699999999997</v>
      </c>
    </row>
    <row r="1096" spans="1:51" x14ac:dyDescent="0.25">
      <c r="A1096" s="43">
        <v>44014</v>
      </c>
      <c r="B1096" s="39">
        <v>4213.4143000000004</v>
      </c>
      <c r="C1096" s="39">
        <v>50.790999999999997</v>
      </c>
      <c r="D1096" s="39">
        <v>56.882100000000001</v>
      </c>
      <c r="E1096" s="39">
        <v>509.16649999999998</v>
      </c>
      <c r="F1096" s="39">
        <v>249.77959999999999</v>
      </c>
      <c r="G1096" s="39">
        <v>41.372599999999998</v>
      </c>
      <c r="H1096" s="39">
        <v>107.20140000000001</v>
      </c>
      <c r="I1096" s="39">
        <v>64.5625</v>
      </c>
      <c r="J1096" s="39">
        <v>80.590999999999994</v>
      </c>
      <c r="K1096" s="39">
        <v>26.536799999999999</v>
      </c>
      <c r="L1096" s="39">
        <v>1003.3946</v>
      </c>
      <c r="M1096" s="39">
        <v>23.578900000000001</v>
      </c>
      <c r="N1096" s="39">
        <v>56.237900000000003</v>
      </c>
      <c r="O1096" s="39">
        <v>88.145700000000005</v>
      </c>
      <c r="P1096" s="39">
        <v>34.527500000000003</v>
      </c>
      <c r="Q1096" s="39">
        <v>14.1129</v>
      </c>
      <c r="R1096" s="39">
        <v>97.862799999999993</v>
      </c>
      <c r="S1096" s="39">
        <v>35.873399999999997</v>
      </c>
      <c r="T1096" s="39">
        <v>34.235599999999998</v>
      </c>
      <c r="U1096" s="39">
        <v>21.694400000000002</v>
      </c>
      <c r="V1096" s="39">
        <v>42.029299999999999</v>
      </c>
      <c r="W1096" s="39">
        <v>69.844200000000001</v>
      </c>
      <c r="X1096" s="39">
        <v>99.340699999999998</v>
      </c>
      <c r="Y1096" s="39">
        <v>39.585700000000003</v>
      </c>
      <c r="Z1096" s="39">
        <v>26.3642</v>
      </c>
      <c r="AA1096" s="39">
        <v>38.722499999999997</v>
      </c>
      <c r="AB1096" s="39">
        <v>182.3004</v>
      </c>
      <c r="AC1096" s="39">
        <v>69.302400000000006</v>
      </c>
      <c r="AD1096" s="39">
        <v>14.865600000000001</v>
      </c>
      <c r="AE1096" s="39">
        <v>53.984699999999997</v>
      </c>
      <c r="AF1096" s="39">
        <v>52.496899999999997</v>
      </c>
      <c r="AG1096" s="39">
        <v>18.829599999999999</v>
      </c>
      <c r="AH1096" s="39">
        <v>151.0119</v>
      </c>
      <c r="AI1096" s="39">
        <v>12.2294</v>
      </c>
      <c r="AJ1096" s="39">
        <v>5.8136000000000001</v>
      </c>
      <c r="AK1096" s="39">
        <v>6.1277999999999997</v>
      </c>
      <c r="AL1096" s="39">
        <v>13.014799999999999</v>
      </c>
      <c r="AM1096" s="39">
        <v>353.88580000000002</v>
      </c>
      <c r="AN1096" s="39">
        <v>548.11180000000002</v>
      </c>
      <c r="AO1096" s="39">
        <v>173.81440000000001</v>
      </c>
      <c r="AP1096" s="39">
        <v>145.63919999999999</v>
      </c>
      <c r="AQ1096" s="39">
        <v>235.68049999999999</v>
      </c>
      <c r="AR1096" s="39">
        <v>29.534300000000002</v>
      </c>
      <c r="AS1096" s="39">
        <v>69.5124</v>
      </c>
      <c r="AT1096" s="39">
        <v>21.022300000000001</v>
      </c>
      <c r="AU1096" s="39">
        <v>66.019499999999994</v>
      </c>
      <c r="AV1096" s="39">
        <v>55.079900000000002</v>
      </c>
      <c r="AW1096" s="39">
        <v>40.2072</v>
      </c>
      <c r="AX1096" s="39">
        <v>13.367800000000001</v>
      </c>
      <c r="AY1096" s="39">
        <v>58.698</v>
      </c>
    </row>
    <row r="1097" spans="1:51" x14ac:dyDescent="0.25">
      <c r="A1097" s="43">
        <v>44015</v>
      </c>
      <c r="B1097" s="39">
        <v>4252.0014000000001</v>
      </c>
      <c r="C1097" s="39">
        <v>52.330100000000002</v>
      </c>
      <c r="D1097" s="39">
        <v>56.2834</v>
      </c>
      <c r="E1097" s="39">
        <v>512.71709999999996</v>
      </c>
      <c r="F1097" s="39">
        <v>253.71029999999999</v>
      </c>
      <c r="G1097" s="39">
        <v>43.574599999999997</v>
      </c>
      <c r="H1097" s="39">
        <v>107.40309999999999</v>
      </c>
      <c r="I1097" s="39">
        <v>62.645499999999998</v>
      </c>
      <c r="J1097" s="39">
        <v>81.5261</v>
      </c>
      <c r="K1097" s="39">
        <v>27.3856</v>
      </c>
      <c r="L1097" s="39">
        <v>985.25189999999998</v>
      </c>
      <c r="M1097" s="39">
        <v>24.48</v>
      </c>
      <c r="N1097" s="39">
        <v>56.732700000000001</v>
      </c>
      <c r="O1097" s="39">
        <v>88.9529</v>
      </c>
      <c r="P1097" s="39">
        <v>35.736400000000003</v>
      </c>
      <c r="Q1097" s="39">
        <v>14.379200000000001</v>
      </c>
      <c r="R1097" s="39">
        <v>99.248599999999996</v>
      </c>
      <c r="S1097" s="39">
        <v>36.194600000000001</v>
      </c>
      <c r="T1097" s="39">
        <v>34.752699999999997</v>
      </c>
      <c r="U1097" s="39">
        <v>21.6309</v>
      </c>
      <c r="V1097" s="39">
        <v>41.843400000000003</v>
      </c>
      <c r="W1097" s="39">
        <v>69.921400000000006</v>
      </c>
      <c r="X1097" s="39">
        <v>100.4742</v>
      </c>
      <c r="Y1097" s="39">
        <v>42.027299999999997</v>
      </c>
      <c r="Z1097" s="39">
        <v>26.617699999999999</v>
      </c>
      <c r="AA1097" s="39">
        <v>39.367899999999999</v>
      </c>
      <c r="AB1097" s="39">
        <v>184.25559999999999</v>
      </c>
      <c r="AC1097" s="39">
        <v>69.397300000000001</v>
      </c>
      <c r="AD1097" s="39">
        <v>15.157400000000001</v>
      </c>
      <c r="AE1097" s="39">
        <v>53.641399999999997</v>
      </c>
      <c r="AF1097" s="39">
        <v>52.8718</v>
      </c>
      <c r="AG1097" s="39">
        <v>19.140899999999998</v>
      </c>
      <c r="AH1097" s="39">
        <v>153.0735</v>
      </c>
      <c r="AI1097" s="39">
        <v>12.489000000000001</v>
      </c>
      <c r="AJ1097" s="39">
        <v>5.8784000000000001</v>
      </c>
      <c r="AK1097" s="39">
        <v>6.2313000000000001</v>
      </c>
      <c r="AL1097" s="39">
        <v>13.242000000000001</v>
      </c>
      <c r="AM1097" s="39">
        <v>353.45339999999999</v>
      </c>
      <c r="AN1097" s="39">
        <v>570.37459999999999</v>
      </c>
      <c r="AO1097" s="39">
        <v>181.5027</v>
      </c>
      <c r="AP1097" s="39">
        <v>150.49379999999999</v>
      </c>
      <c r="AQ1097" s="39">
        <v>239.45740000000001</v>
      </c>
      <c r="AR1097" s="39">
        <v>30.776900000000001</v>
      </c>
      <c r="AS1097" s="39">
        <v>70.864000000000004</v>
      </c>
      <c r="AT1097" s="39">
        <v>20.6389</v>
      </c>
      <c r="AU1097" s="39">
        <v>65.933199999999999</v>
      </c>
      <c r="AV1097" s="39">
        <v>55.758200000000002</v>
      </c>
      <c r="AW1097" s="39">
        <v>41.939500000000002</v>
      </c>
      <c r="AX1097" s="39">
        <v>13.654999999999999</v>
      </c>
      <c r="AY1097" s="39">
        <v>59.737699999999997</v>
      </c>
    </row>
    <row r="1098" spans="1:51" x14ac:dyDescent="0.25">
      <c r="A1098" s="43">
        <v>44018</v>
      </c>
      <c r="B1098" s="39">
        <v>4603.7376999999997</v>
      </c>
      <c r="C1098" s="39">
        <v>55.518300000000004</v>
      </c>
      <c r="D1098" s="39">
        <v>59.651400000000002</v>
      </c>
      <c r="E1098" s="39">
        <v>523.3691</v>
      </c>
      <c r="F1098" s="39">
        <v>279.0813</v>
      </c>
      <c r="G1098" s="39">
        <v>47.110199999999999</v>
      </c>
      <c r="H1098" s="39">
        <v>113.5549</v>
      </c>
      <c r="I1098" s="39">
        <v>66.8904</v>
      </c>
      <c r="J1098" s="39">
        <v>84.097499999999997</v>
      </c>
      <c r="K1098" s="39">
        <v>28.898900000000001</v>
      </c>
      <c r="L1098" s="39">
        <v>1003.8214</v>
      </c>
      <c r="M1098" s="39">
        <v>26.132000000000001</v>
      </c>
      <c r="N1098" s="39">
        <v>61.295499999999997</v>
      </c>
      <c r="O1098" s="39">
        <v>92.020200000000003</v>
      </c>
      <c r="P1098" s="39">
        <v>36.7941</v>
      </c>
      <c r="Q1098" s="39">
        <v>15.1576</v>
      </c>
      <c r="R1098" s="39">
        <v>106.17789999999999</v>
      </c>
      <c r="S1098" s="39">
        <v>37.693800000000003</v>
      </c>
      <c r="T1098" s="39">
        <v>35.9773</v>
      </c>
      <c r="U1098" s="39">
        <v>23.123799999999999</v>
      </c>
      <c r="V1098" s="39">
        <v>43.795999999999999</v>
      </c>
      <c r="W1098" s="39">
        <v>72.391000000000005</v>
      </c>
      <c r="X1098" s="39">
        <v>106.14149999999999</v>
      </c>
      <c r="Y1098" s="39">
        <v>42.427500000000002</v>
      </c>
      <c r="Z1098" s="39">
        <v>27.462700000000002</v>
      </c>
      <c r="AA1098" s="39">
        <v>39.851900000000001</v>
      </c>
      <c r="AB1098" s="39">
        <v>200.17660000000001</v>
      </c>
      <c r="AC1098" s="39">
        <v>71.057500000000005</v>
      </c>
      <c r="AD1098" s="39">
        <v>15.4285</v>
      </c>
      <c r="AE1098" s="39">
        <v>54.9208</v>
      </c>
      <c r="AF1098" s="39">
        <v>54.746699999999997</v>
      </c>
      <c r="AG1098" s="39">
        <v>19.763300000000001</v>
      </c>
      <c r="AH1098" s="39">
        <v>165.95849999999999</v>
      </c>
      <c r="AI1098" s="39">
        <v>13.3718</v>
      </c>
      <c r="AJ1098" s="39">
        <v>6.2184999999999997</v>
      </c>
      <c r="AK1098" s="39">
        <v>6.5075000000000003</v>
      </c>
      <c r="AL1098" s="39">
        <v>13.858700000000001</v>
      </c>
      <c r="AM1098" s="39">
        <v>388.90679999999998</v>
      </c>
      <c r="AN1098" s="39">
        <v>585.06809999999996</v>
      </c>
      <c r="AO1098" s="39">
        <v>192.30529999999999</v>
      </c>
      <c r="AP1098" s="39">
        <v>160.68860000000001</v>
      </c>
      <c r="AQ1098" s="39">
        <v>255.69820000000001</v>
      </c>
      <c r="AR1098" s="39">
        <v>33.453099999999999</v>
      </c>
      <c r="AS1098" s="39">
        <v>73.181100000000001</v>
      </c>
      <c r="AT1098" s="39">
        <v>21.980799999999999</v>
      </c>
      <c r="AU1098" s="39">
        <v>70.161900000000003</v>
      </c>
      <c r="AV1098" s="39">
        <v>57.657499999999999</v>
      </c>
      <c r="AW1098" s="39">
        <v>45.768700000000003</v>
      </c>
      <c r="AX1098" s="39">
        <v>14.4505</v>
      </c>
      <c r="AY1098" s="39">
        <v>65.692599999999999</v>
      </c>
    </row>
    <row r="1099" spans="1:51" x14ac:dyDescent="0.25">
      <c r="A1099" s="43">
        <v>44019</v>
      </c>
      <c r="B1099" s="39">
        <v>4496.8810999999996</v>
      </c>
      <c r="C1099" s="39">
        <v>56.617600000000003</v>
      </c>
      <c r="D1099" s="39">
        <v>59.726199999999999</v>
      </c>
      <c r="E1099" s="39">
        <v>545.38329999999996</v>
      </c>
      <c r="F1099" s="39">
        <v>275.1506</v>
      </c>
      <c r="G1099" s="39">
        <v>46.179699999999997</v>
      </c>
      <c r="H1099" s="39">
        <v>113.8574</v>
      </c>
      <c r="I1099" s="39">
        <v>64.631</v>
      </c>
      <c r="J1099" s="39">
        <v>82.636499999999998</v>
      </c>
      <c r="K1099" s="39">
        <v>28.751200000000001</v>
      </c>
      <c r="L1099" s="39">
        <v>1009.1575</v>
      </c>
      <c r="M1099" s="39">
        <v>25.906700000000001</v>
      </c>
      <c r="N1099" s="39">
        <v>58.876600000000003</v>
      </c>
      <c r="O1099" s="39">
        <v>92.988799999999998</v>
      </c>
      <c r="P1099" s="39">
        <v>36.378599999999999</v>
      </c>
      <c r="Q1099" s="39">
        <v>14.9732</v>
      </c>
      <c r="R1099" s="39">
        <v>102.8732</v>
      </c>
      <c r="S1099" s="39">
        <v>37.051299999999998</v>
      </c>
      <c r="T1099" s="39">
        <v>35.650700000000001</v>
      </c>
      <c r="U1099" s="39">
        <v>23.1555</v>
      </c>
      <c r="V1099" s="39">
        <v>48.166400000000003</v>
      </c>
      <c r="W1099" s="39">
        <v>72.236699999999999</v>
      </c>
      <c r="X1099" s="39">
        <v>104.84610000000001</v>
      </c>
      <c r="Y1099" s="39">
        <v>43.228000000000002</v>
      </c>
      <c r="Z1099" s="39">
        <v>27.631699999999999</v>
      </c>
      <c r="AA1099" s="39">
        <v>39.582999999999998</v>
      </c>
      <c r="AB1099" s="39">
        <v>206.6009</v>
      </c>
      <c r="AC1099" s="39">
        <v>71.1524</v>
      </c>
      <c r="AD1099" s="39">
        <v>15.4076</v>
      </c>
      <c r="AE1099" s="39">
        <v>54.608800000000002</v>
      </c>
      <c r="AF1099" s="39">
        <v>54.559199999999997</v>
      </c>
      <c r="AG1099" s="39">
        <v>19.659600000000001</v>
      </c>
      <c r="AH1099" s="39">
        <v>168.02010000000001</v>
      </c>
      <c r="AI1099" s="39">
        <v>13.5276</v>
      </c>
      <c r="AJ1099" s="39">
        <v>6.1672000000000002</v>
      </c>
      <c r="AK1099" s="39">
        <v>6.4557000000000002</v>
      </c>
      <c r="AL1099" s="39">
        <v>13.7288</v>
      </c>
      <c r="AM1099" s="39">
        <v>381.77289999999999</v>
      </c>
      <c r="AN1099" s="39">
        <v>580.1703</v>
      </c>
      <c r="AO1099" s="39">
        <v>186.8553</v>
      </c>
      <c r="AP1099" s="39">
        <v>159.07040000000001</v>
      </c>
      <c r="AQ1099" s="39">
        <v>256.07589999999999</v>
      </c>
      <c r="AR1099" s="39">
        <v>32.407699999999998</v>
      </c>
      <c r="AS1099" s="39">
        <v>73.181100000000001</v>
      </c>
      <c r="AT1099" s="39">
        <v>21.4696</v>
      </c>
      <c r="AU1099" s="39">
        <v>69.471500000000006</v>
      </c>
      <c r="AV1099" s="39">
        <v>57.928899999999999</v>
      </c>
      <c r="AW1099" s="39">
        <v>44.583500000000001</v>
      </c>
      <c r="AX1099" s="39">
        <v>14.9145</v>
      </c>
      <c r="AY1099" s="39">
        <v>64.369299999999996</v>
      </c>
    </row>
    <row r="1100" spans="1:51" x14ac:dyDescent="0.25">
      <c r="A1100" s="43">
        <v>44020</v>
      </c>
      <c r="B1100" s="39">
        <v>4511.7223000000004</v>
      </c>
      <c r="C1100" s="39">
        <v>57.057400000000001</v>
      </c>
      <c r="D1100" s="39">
        <v>60.998600000000003</v>
      </c>
      <c r="E1100" s="39">
        <v>541.83259999999996</v>
      </c>
      <c r="F1100" s="39">
        <v>276.93729999999999</v>
      </c>
      <c r="G1100" s="39">
        <v>46.676000000000002</v>
      </c>
      <c r="H1100" s="39">
        <v>115.16840000000001</v>
      </c>
      <c r="I1100" s="39">
        <v>65.589500000000001</v>
      </c>
      <c r="J1100" s="39">
        <v>83.746899999999997</v>
      </c>
      <c r="K1100" s="39">
        <v>29.267900000000001</v>
      </c>
      <c r="L1100" s="39">
        <v>1007.8769</v>
      </c>
      <c r="M1100" s="39">
        <v>26.432400000000001</v>
      </c>
      <c r="N1100" s="39">
        <v>59.481299999999997</v>
      </c>
      <c r="O1100" s="39">
        <v>93.796000000000006</v>
      </c>
      <c r="P1100" s="39">
        <v>36.9452</v>
      </c>
      <c r="Q1100" s="39">
        <v>16.243200000000002</v>
      </c>
      <c r="R1100" s="39">
        <v>102.9798</v>
      </c>
      <c r="S1100" s="39">
        <v>37.908000000000001</v>
      </c>
      <c r="T1100" s="39">
        <v>35.814</v>
      </c>
      <c r="U1100" s="39">
        <v>23.3461</v>
      </c>
      <c r="V1100" s="39">
        <v>47.7014</v>
      </c>
      <c r="W1100" s="39">
        <v>73.008399999999995</v>
      </c>
      <c r="X1100" s="39">
        <v>105.49379999999999</v>
      </c>
      <c r="Y1100" s="39">
        <v>44.709000000000003</v>
      </c>
      <c r="Z1100" s="39">
        <v>28.054200000000002</v>
      </c>
      <c r="AA1100" s="39">
        <v>39.636800000000001</v>
      </c>
      <c r="AB1100" s="39">
        <v>211.44239999999999</v>
      </c>
      <c r="AC1100" s="39">
        <v>71.057500000000005</v>
      </c>
      <c r="AD1100" s="39">
        <v>15.616099999999999</v>
      </c>
      <c r="AE1100" s="39">
        <v>55.357700000000001</v>
      </c>
      <c r="AF1100" s="39">
        <v>55.496699999999997</v>
      </c>
      <c r="AG1100" s="39">
        <v>19.763300000000001</v>
      </c>
      <c r="AH1100" s="39">
        <v>168.02010000000001</v>
      </c>
      <c r="AI1100" s="39">
        <v>13.8132</v>
      </c>
      <c r="AJ1100" s="39">
        <v>6.2355</v>
      </c>
      <c r="AK1100" s="39">
        <v>6.5419999999999998</v>
      </c>
      <c r="AL1100" s="39">
        <v>13.6639</v>
      </c>
      <c r="AM1100" s="39">
        <v>384.58330000000001</v>
      </c>
      <c r="AN1100" s="39">
        <v>578.38930000000005</v>
      </c>
      <c r="AO1100" s="39">
        <v>186.66069999999999</v>
      </c>
      <c r="AP1100" s="39">
        <v>161.17410000000001</v>
      </c>
      <c r="AQ1100" s="39">
        <v>259.8528</v>
      </c>
      <c r="AR1100" s="39">
        <v>32.8461</v>
      </c>
      <c r="AS1100" s="39">
        <v>73.760300000000001</v>
      </c>
      <c r="AT1100" s="39">
        <v>23.642099999999999</v>
      </c>
      <c r="AU1100" s="39">
        <v>69.380700000000004</v>
      </c>
      <c r="AV1100" s="39">
        <v>63.7624</v>
      </c>
      <c r="AW1100" s="39">
        <v>45.859900000000003</v>
      </c>
      <c r="AX1100" s="39">
        <v>15.290100000000001</v>
      </c>
      <c r="AY1100" s="39">
        <v>65.503600000000006</v>
      </c>
    </row>
    <row r="1101" spans="1:51" x14ac:dyDescent="0.25">
      <c r="A1101" s="43">
        <v>44021</v>
      </c>
      <c r="B1101" s="39">
        <v>4545.857</v>
      </c>
      <c r="C1101" s="39">
        <v>55.985300000000002</v>
      </c>
      <c r="D1101" s="39">
        <v>62.794899999999998</v>
      </c>
      <c r="E1101" s="39">
        <v>546.80359999999996</v>
      </c>
      <c r="F1101" s="39">
        <v>280.1533</v>
      </c>
      <c r="G1101" s="39">
        <v>48.846899999999998</v>
      </c>
      <c r="H1101" s="39">
        <v>116.37860000000001</v>
      </c>
      <c r="I1101" s="39">
        <v>65.863399999999999</v>
      </c>
      <c r="J1101" s="39">
        <v>86.259900000000002</v>
      </c>
      <c r="K1101" s="39">
        <v>29.231000000000002</v>
      </c>
      <c r="L1101" s="39">
        <v>1024.5254</v>
      </c>
      <c r="M1101" s="39">
        <v>26.957999999999998</v>
      </c>
      <c r="N1101" s="39">
        <v>59.481299999999997</v>
      </c>
      <c r="O1101" s="39">
        <v>94.926100000000005</v>
      </c>
      <c r="P1101" s="39">
        <v>37.6252</v>
      </c>
      <c r="Q1101" s="39">
        <v>16.345600000000001</v>
      </c>
      <c r="R1101" s="39">
        <v>102.7666</v>
      </c>
      <c r="S1101" s="39">
        <v>38.764699999999998</v>
      </c>
      <c r="T1101" s="39">
        <v>36.7121</v>
      </c>
      <c r="U1101" s="39">
        <v>24.203700000000001</v>
      </c>
      <c r="V1101" s="39">
        <v>48.073399999999999</v>
      </c>
      <c r="W1101" s="39">
        <v>73.548699999999997</v>
      </c>
      <c r="X1101" s="39">
        <v>108.3275</v>
      </c>
      <c r="Y1101" s="39">
        <v>47.430799999999998</v>
      </c>
      <c r="Z1101" s="39">
        <v>30.842700000000001</v>
      </c>
      <c r="AA1101" s="39">
        <v>40.013300000000001</v>
      </c>
      <c r="AB1101" s="39">
        <v>209.02160000000001</v>
      </c>
      <c r="AC1101" s="39">
        <v>73.998500000000007</v>
      </c>
      <c r="AD1101" s="39">
        <v>15.9497</v>
      </c>
      <c r="AE1101" s="39">
        <v>54.702399999999997</v>
      </c>
      <c r="AF1101" s="39">
        <v>58.683999999999997</v>
      </c>
      <c r="AG1101" s="39">
        <v>20.2302</v>
      </c>
      <c r="AH1101" s="39">
        <v>165.95849999999999</v>
      </c>
      <c r="AI1101" s="39">
        <v>14.0989</v>
      </c>
      <c r="AJ1101" s="39">
        <v>6.3038999999999996</v>
      </c>
      <c r="AK1101" s="39">
        <v>6.5766</v>
      </c>
      <c r="AL1101" s="39">
        <v>13.7288</v>
      </c>
      <c r="AM1101" s="39">
        <v>391.93340000000001</v>
      </c>
      <c r="AN1101" s="39">
        <v>599.76160000000004</v>
      </c>
      <c r="AO1101" s="39">
        <v>188.0232</v>
      </c>
      <c r="AP1101" s="39">
        <v>161.01220000000001</v>
      </c>
      <c r="AQ1101" s="39">
        <v>258.34210000000002</v>
      </c>
      <c r="AR1101" s="39">
        <v>34.026400000000002</v>
      </c>
      <c r="AS1101" s="39">
        <v>75.691199999999995</v>
      </c>
      <c r="AT1101" s="39">
        <v>23.7699</v>
      </c>
      <c r="AU1101" s="39">
        <v>69.017499999999998</v>
      </c>
      <c r="AV1101" s="39">
        <v>64.983400000000003</v>
      </c>
      <c r="AW1101" s="39">
        <v>46.954000000000001</v>
      </c>
      <c r="AX1101" s="39">
        <v>14.9366</v>
      </c>
      <c r="AY1101" s="39">
        <v>66.826899999999995</v>
      </c>
    </row>
    <row r="1102" spans="1:51" x14ac:dyDescent="0.25">
      <c r="A1102" s="43">
        <v>44022</v>
      </c>
      <c r="B1102" s="39">
        <v>4329.1755999999996</v>
      </c>
      <c r="C1102" s="39">
        <v>56.342700000000001</v>
      </c>
      <c r="D1102" s="39">
        <v>67.659800000000004</v>
      </c>
      <c r="E1102" s="39">
        <v>548.22379999999998</v>
      </c>
      <c r="F1102" s="39">
        <v>274.95150000000001</v>
      </c>
      <c r="G1102" s="39">
        <v>47.141199999999998</v>
      </c>
      <c r="H1102" s="39">
        <v>114.21040000000001</v>
      </c>
      <c r="I1102" s="39">
        <v>63.467100000000002</v>
      </c>
      <c r="J1102" s="39">
        <v>84.506600000000006</v>
      </c>
      <c r="K1102" s="39">
        <v>29.526299999999999</v>
      </c>
      <c r="L1102" s="39">
        <v>1049.2847999999999</v>
      </c>
      <c r="M1102" s="39">
        <v>26.132000000000001</v>
      </c>
      <c r="N1102" s="39">
        <v>58.216900000000003</v>
      </c>
      <c r="O1102" s="39">
        <v>92.504499999999993</v>
      </c>
      <c r="P1102" s="39">
        <v>37.209699999999998</v>
      </c>
      <c r="Q1102" s="39">
        <v>15.813000000000001</v>
      </c>
      <c r="R1102" s="39">
        <v>99.5685</v>
      </c>
      <c r="S1102" s="39">
        <v>37.372599999999998</v>
      </c>
      <c r="T1102" s="39">
        <v>35.6235</v>
      </c>
      <c r="U1102" s="39">
        <v>25.442499999999999</v>
      </c>
      <c r="V1102" s="39">
        <v>47.515500000000003</v>
      </c>
      <c r="W1102" s="39">
        <v>71.078999999999994</v>
      </c>
      <c r="X1102" s="39">
        <v>112.2137</v>
      </c>
      <c r="Y1102" s="39">
        <v>47.550899999999999</v>
      </c>
      <c r="Z1102" s="39">
        <v>31.518699999999999</v>
      </c>
      <c r="AA1102" s="39">
        <v>39.152799999999999</v>
      </c>
      <c r="AB1102" s="39">
        <v>200.45590000000001</v>
      </c>
      <c r="AC1102" s="39">
        <v>72.954899999999995</v>
      </c>
      <c r="AD1102" s="39">
        <v>15.928900000000001</v>
      </c>
      <c r="AE1102" s="39">
        <v>54.078299999999999</v>
      </c>
      <c r="AF1102" s="39">
        <v>56.996600000000001</v>
      </c>
      <c r="AG1102" s="39">
        <v>19.763300000000001</v>
      </c>
      <c r="AH1102" s="39">
        <v>161.57759999999999</v>
      </c>
      <c r="AI1102" s="39">
        <v>13.631500000000001</v>
      </c>
      <c r="AJ1102" s="39">
        <v>6.2013999999999996</v>
      </c>
      <c r="AK1102" s="39">
        <v>6.4729999999999999</v>
      </c>
      <c r="AL1102" s="39">
        <v>13.404299999999999</v>
      </c>
      <c r="AM1102" s="39">
        <v>377.017</v>
      </c>
      <c r="AN1102" s="39">
        <v>614.45510000000002</v>
      </c>
      <c r="AO1102" s="39">
        <v>184.2277</v>
      </c>
      <c r="AP1102" s="39">
        <v>156.9667</v>
      </c>
      <c r="AQ1102" s="39">
        <v>256.07589999999999</v>
      </c>
      <c r="AR1102" s="39">
        <v>32.441400000000002</v>
      </c>
      <c r="AS1102" s="39">
        <v>78.780699999999996</v>
      </c>
      <c r="AT1102" s="39">
        <v>22.3003</v>
      </c>
      <c r="AU1102" s="39">
        <v>68.835800000000006</v>
      </c>
      <c r="AV1102" s="39">
        <v>65.3904</v>
      </c>
      <c r="AW1102" s="39">
        <v>45.039299999999997</v>
      </c>
      <c r="AX1102" s="39">
        <v>14.561999999999999</v>
      </c>
      <c r="AY1102" s="39">
        <v>64.747399999999999</v>
      </c>
    </row>
    <row r="1103" spans="1:51" x14ac:dyDescent="0.25">
      <c r="A1103" s="43">
        <v>44025</v>
      </c>
      <c r="B1103" s="39">
        <v>4333.6279999999997</v>
      </c>
      <c r="C1103" s="39">
        <v>56.461799999999997</v>
      </c>
      <c r="D1103" s="39">
        <v>70.953000000000003</v>
      </c>
      <c r="E1103" s="39">
        <v>569.52790000000005</v>
      </c>
      <c r="F1103" s="39">
        <v>278.2955</v>
      </c>
      <c r="G1103" s="39">
        <v>49.250100000000003</v>
      </c>
      <c r="H1103" s="39">
        <v>118.49639999999999</v>
      </c>
      <c r="I1103" s="39">
        <v>65.110299999999995</v>
      </c>
      <c r="J1103" s="39">
        <v>91.694999999999993</v>
      </c>
      <c r="K1103" s="39">
        <v>29.895399999999999</v>
      </c>
      <c r="L1103" s="39">
        <v>1058.6762000000001</v>
      </c>
      <c r="M1103" s="39">
        <v>27.183299999999999</v>
      </c>
      <c r="N1103" s="39">
        <v>58.271900000000002</v>
      </c>
      <c r="O1103" s="39">
        <v>94.926100000000005</v>
      </c>
      <c r="P1103" s="39">
        <v>37.738500000000002</v>
      </c>
      <c r="Q1103" s="39">
        <v>16.140799999999999</v>
      </c>
      <c r="R1103" s="39">
        <v>101.4873</v>
      </c>
      <c r="S1103" s="39">
        <v>39.514299999999999</v>
      </c>
      <c r="T1103" s="39">
        <v>37.065899999999999</v>
      </c>
      <c r="U1103" s="39">
        <v>27.507100000000001</v>
      </c>
      <c r="V1103" s="39">
        <v>48.259300000000003</v>
      </c>
      <c r="W1103" s="39">
        <v>78.179199999999994</v>
      </c>
      <c r="X1103" s="39">
        <v>115.5331</v>
      </c>
      <c r="Y1103" s="39">
        <v>46.510199999999998</v>
      </c>
      <c r="Z1103" s="39">
        <v>32.279200000000003</v>
      </c>
      <c r="AA1103" s="39">
        <v>40.335999999999999</v>
      </c>
      <c r="AB1103" s="39">
        <v>213.8631</v>
      </c>
      <c r="AC1103" s="39">
        <v>76.986900000000006</v>
      </c>
      <c r="AD1103" s="39">
        <v>16.220800000000001</v>
      </c>
      <c r="AE1103" s="39">
        <v>59.476700000000001</v>
      </c>
      <c r="AF1103" s="39">
        <v>57.933999999999997</v>
      </c>
      <c r="AG1103" s="39">
        <v>20.645199999999999</v>
      </c>
      <c r="AH1103" s="39">
        <v>160.20830000000001</v>
      </c>
      <c r="AI1103" s="39">
        <v>13.7354</v>
      </c>
      <c r="AJ1103" s="39">
        <v>6.2868000000000004</v>
      </c>
      <c r="AK1103" s="39">
        <v>6.5593000000000004</v>
      </c>
      <c r="AL1103" s="39">
        <v>13.5341</v>
      </c>
      <c r="AM1103" s="39">
        <v>374.20659999999998</v>
      </c>
      <c r="AN1103" s="39">
        <v>615.34559999999999</v>
      </c>
      <c r="AO1103" s="39">
        <v>187.24459999999999</v>
      </c>
      <c r="AP1103" s="39">
        <v>161.17410000000001</v>
      </c>
      <c r="AQ1103" s="39">
        <v>264.76280000000003</v>
      </c>
      <c r="AR1103" s="39">
        <v>34.060099999999998</v>
      </c>
      <c r="AS1103" s="39">
        <v>81.290800000000004</v>
      </c>
      <c r="AT1103" s="39">
        <v>22.939299999999999</v>
      </c>
      <c r="AU1103" s="39">
        <v>69.744</v>
      </c>
      <c r="AV1103" s="39">
        <v>64.033799999999999</v>
      </c>
      <c r="AW1103" s="39">
        <v>45.859900000000003</v>
      </c>
      <c r="AX1103" s="39">
        <v>16.013500000000001</v>
      </c>
      <c r="AY1103" s="39">
        <v>65.503600000000006</v>
      </c>
    </row>
    <row r="1104" spans="1:51" x14ac:dyDescent="0.25">
      <c r="A1104" s="43">
        <v>44026</v>
      </c>
      <c r="B1104" s="39">
        <v>4295.0409</v>
      </c>
      <c r="C1104" s="39">
        <v>55.151499999999999</v>
      </c>
      <c r="D1104" s="39">
        <v>69.381200000000007</v>
      </c>
      <c r="E1104" s="39">
        <v>555.3252</v>
      </c>
      <c r="F1104" s="39">
        <v>274.58</v>
      </c>
      <c r="G1104" s="39">
        <v>47.916499999999999</v>
      </c>
      <c r="H1104" s="39">
        <v>118.6477</v>
      </c>
      <c r="I1104" s="39">
        <v>64.767899999999997</v>
      </c>
      <c r="J1104" s="39">
        <v>95.259900000000002</v>
      </c>
      <c r="K1104" s="39">
        <v>29.637</v>
      </c>
      <c r="L1104" s="39">
        <v>1045.8697</v>
      </c>
      <c r="M1104" s="39">
        <v>27.1082</v>
      </c>
      <c r="N1104" s="39">
        <v>57.722200000000001</v>
      </c>
      <c r="O1104" s="39">
        <v>95.087500000000006</v>
      </c>
      <c r="P1104" s="39">
        <v>37.511899999999997</v>
      </c>
      <c r="Q1104" s="39">
        <v>15.710599999999999</v>
      </c>
      <c r="R1104" s="39">
        <v>99.6751</v>
      </c>
      <c r="S1104" s="39">
        <v>39.621400000000001</v>
      </c>
      <c r="T1104" s="39">
        <v>37.528500000000001</v>
      </c>
      <c r="U1104" s="39">
        <v>26.903600000000001</v>
      </c>
      <c r="V1104" s="39">
        <v>49.096200000000003</v>
      </c>
      <c r="W1104" s="39">
        <v>79.1053</v>
      </c>
      <c r="X1104" s="39">
        <v>112.7804</v>
      </c>
      <c r="Y1104" s="39">
        <v>45.669600000000003</v>
      </c>
      <c r="Z1104" s="39">
        <v>31.0962</v>
      </c>
      <c r="AA1104" s="39">
        <v>39.851900000000001</v>
      </c>
      <c r="AB1104" s="39">
        <v>221.87020000000001</v>
      </c>
      <c r="AC1104" s="39">
        <v>76.7971</v>
      </c>
      <c r="AD1104" s="39">
        <v>16.762799999999999</v>
      </c>
      <c r="AE1104" s="39">
        <v>62.971699999999998</v>
      </c>
      <c r="AF1104" s="39">
        <v>57.090299999999999</v>
      </c>
      <c r="AG1104" s="39">
        <v>20.489599999999999</v>
      </c>
      <c r="AH1104" s="39">
        <v>157.19579999999999</v>
      </c>
      <c r="AI1104" s="39">
        <v>13.631500000000001</v>
      </c>
      <c r="AJ1104" s="39">
        <v>6.2526000000000002</v>
      </c>
      <c r="AK1104" s="39">
        <v>6.6283000000000003</v>
      </c>
      <c r="AL1104" s="39">
        <v>13.2745</v>
      </c>
      <c r="AM1104" s="39">
        <v>365.99180000000001</v>
      </c>
      <c r="AN1104" s="39">
        <v>624.69600000000003</v>
      </c>
      <c r="AO1104" s="39">
        <v>196.19810000000001</v>
      </c>
      <c r="AP1104" s="39">
        <v>162.63040000000001</v>
      </c>
      <c r="AQ1104" s="39">
        <v>262.87439999999998</v>
      </c>
      <c r="AR1104" s="39">
        <v>34.464799999999997</v>
      </c>
      <c r="AS1104" s="39">
        <v>79.552999999999997</v>
      </c>
      <c r="AT1104" s="39">
        <v>22.619800000000001</v>
      </c>
      <c r="AU1104" s="39">
        <v>68.4726</v>
      </c>
      <c r="AV1104" s="39">
        <v>61.591799999999999</v>
      </c>
      <c r="AW1104" s="39">
        <v>47.865699999999997</v>
      </c>
      <c r="AX1104" s="39">
        <v>15.1473</v>
      </c>
      <c r="AY1104" s="39">
        <v>65.976200000000006</v>
      </c>
    </row>
    <row r="1105" spans="1:51" x14ac:dyDescent="0.25">
      <c r="A1105" s="43">
        <v>44027</v>
      </c>
      <c r="B1105" s="39">
        <v>4197.0889999999999</v>
      </c>
      <c r="C1105" s="39">
        <v>52.888300000000001</v>
      </c>
      <c r="D1105" s="39">
        <v>65.713800000000006</v>
      </c>
      <c r="E1105" s="39">
        <v>585.86099999999999</v>
      </c>
      <c r="F1105" s="39">
        <v>264.1764</v>
      </c>
      <c r="G1105" s="39">
        <v>45.435400000000001</v>
      </c>
      <c r="H1105" s="39">
        <v>113.1011</v>
      </c>
      <c r="I1105" s="39">
        <v>63.603999999999999</v>
      </c>
      <c r="J1105" s="39">
        <v>90.993700000000004</v>
      </c>
      <c r="K1105" s="39">
        <v>29.083400000000001</v>
      </c>
      <c r="L1105" s="39">
        <v>1122.0687</v>
      </c>
      <c r="M1105" s="39">
        <v>26.2822</v>
      </c>
      <c r="N1105" s="39">
        <v>56.897599999999997</v>
      </c>
      <c r="O1105" s="39">
        <v>92.827399999999997</v>
      </c>
      <c r="P1105" s="39">
        <v>36.680799999999998</v>
      </c>
      <c r="Q1105" s="39">
        <v>15.198499999999999</v>
      </c>
      <c r="R1105" s="39">
        <v>97.862799999999993</v>
      </c>
      <c r="S1105" s="39">
        <v>39.192999999999998</v>
      </c>
      <c r="T1105" s="39">
        <v>37.555700000000002</v>
      </c>
      <c r="U1105" s="39">
        <v>25.410699999999999</v>
      </c>
      <c r="V1105" s="39">
        <v>47.0505</v>
      </c>
      <c r="W1105" s="39">
        <v>77.021600000000007</v>
      </c>
      <c r="X1105" s="39">
        <v>109.0562</v>
      </c>
      <c r="Y1105" s="39">
        <v>48.191299999999998</v>
      </c>
      <c r="Z1105" s="39">
        <v>29.744199999999999</v>
      </c>
      <c r="AA1105" s="39">
        <v>39.206600000000002</v>
      </c>
      <c r="AB1105" s="39">
        <v>215.25970000000001</v>
      </c>
      <c r="AC1105" s="39">
        <v>75.990700000000004</v>
      </c>
      <c r="AD1105" s="39">
        <v>15.991400000000001</v>
      </c>
      <c r="AE1105" s="39">
        <v>59.6952</v>
      </c>
      <c r="AF1105" s="39">
        <v>57.559100000000001</v>
      </c>
      <c r="AG1105" s="39">
        <v>19.944900000000001</v>
      </c>
      <c r="AH1105" s="39">
        <v>154.7311</v>
      </c>
      <c r="AI1105" s="39">
        <v>13.294</v>
      </c>
      <c r="AJ1105" s="39">
        <v>6.1843000000000004</v>
      </c>
      <c r="AK1105" s="39">
        <v>6.6801000000000004</v>
      </c>
      <c r="AL1105" s="39">
        <v>13.144600000000001</v>
      </c>
      <c r="AM1105" s="39">
        <v>355.61520000000002</v>
      </c>
      <c r="AN1105" s="39">
        <v>607.77620000000002</v>
      </c>
      <c r="AO1105" s="39">
        <v>186.95259999999999</v>
      </c>
      <c r="AP1105" s="39">
        <v>158.7467</v>
      </c>
      <c r="AQ1105" s="39">
        <v>257.58670000000001</v>
      </c>
      <c r="AR1105" s="39">
        <v>33.419400000000003</v>
      </c>
      <c r="AS1105" s="39">
        <v>77.429000000000002</v>
      </c>
      <c r="AT1105" s="39">
        <v>21.4057</v>
      </c>
      <c r="AU1105" s="39">
        <v>67.019599999999997</v>
      </c>
      <c r="AV1105" s="39">
        <v>59.421199999999999</v>
      </c>
      <c r="AW1105" s="39">
        <v>45.586399999999998</v>
      </c>
      <c r="AX1105" s="39">
        <v>14.4917</v>
      </c>
      <c r="AY1105" s="39">
        <v>63.518599999999999</v>
      </c>
    </row>
    <row r="1106" spans="1:51" x14ac:dyDescent="0.25">
      <c r="A1106" s="43">
        <v>44028</v>
      </c>
      <c r="B1106" s="39">
        <v>4087.2642000000001</v>
      </c>
      <c r="C1106" s="39">
        <v>50.029400000000003</v>
      </c>
      <c r="D1106" s="39">
        <v>60.998600000000003</v>
      </c>
      <c r="E1106" s="39">
        <v>570.23800000000006</v>
      </c>
      <c r="F1106" s="39">
        <v>260.46080000000001</v>
      </c>
      <c r="G1106" s="39">
        <v>44.101799999999997</v>
      </c>
      <c r="H1106" s="39">
        <v>111.0337</v>
      </c>
      <c r="I1106" s="39">
        <v>62.234699999999997</v>
      </c>
      <c r="J1106" s="39">
        <v>88.889799999999994</v>
      </c>
      <c r="K1106" s="39">
        <v>28.2714</v>
      </c>
      <c r="L1106" s="39">
        <v>1082.1549</v>
      </c>
      <c r="M1106" s="39">
        <v>25.3811</v>
      </c>
      <c r="N1106" s="39">
        <v>56.073</v>
      </c>
      <c r="O1106" s="39">
        <v>90.405799999999999</v>
      </c>
      <c r="P1106" s="39">
        <v>35.7742</v>
      </c>
      <c r="Q1106" s="39">
        <v>14.584</v>
      </c>
      <c r="R1106" s="39">
        <v>94.984499999999997</v>
      </c>
      <c r="S1106" s="39">
        <v>38.015099999999997</v>
      </c>
      <c r="T1106" s="39">
        <v>36.276699999999998</v>
      </c>
      <c r="U1106" s="39">
        <v>24.044899999999998</v>
      </c>
      <c r="V1106" s="39">
        <v>45.190800000000003</v>
      </c>
      <c r="W1106" s="39">
        <v>75.478099999999998</v>
      </c>
      <c r="X1106" s="39">
        <v>105.49379999999999</v>
      </c>
      <c r="Y1106" s="39">
        <v>45.109299999999998</v>
      </c>
      <c r="Z1106" s="39">
        <v>29.744199999999999</v>
      </c>
      <c r="AA1106" s="39">
        <v>36.356200000000001</v>
      </c>
      <c r="AB1106" s="39">
        <v>214.14240000000001</v>
      </c>
      <c r="AC1106" s="39">
        <v>71.057500000000005</v>
      </c>
      <c r="AD1106" s="39">
        <v>16.742000000000001</v>
      </c>
      <c r="AE1106" s="39">
        <v>59.539200000000001</v>
      </c>
      <c r="AF1106" s="39">
        <v>55.965400000000002</v>
      </c>
      <c r="AG1106" s="39">
        <v>19.192799999999998</v>
      </c>
      <c r="AH1106" s="39">
        <v>153.90950000000001</v>
      </c>
      <c r="AI1106" s="39">
        <v>12.878500000000001</v>
      </c>
      <c r="AJ1106" s="39">
        <v>6.0476000000000001</v>
      </c>
      <c r="AK1106" s="39">
        <v>6.3693999999999997</v>
      </c>
      <c r="AL1106" s="39">
        <v>12.917400000000001</v>
      </c>
      <c r="AM1106" s="39">
        <v>348.91359999999997</v>
      </c>
      <c r="AN1106" s="39">
        <v>573.93669999999997</v>
      </c>
      <c r="AO1106" s="39">
        <v>179.94560000000001</v>
      </c>
      <c r="AP1106" s="39">
        <v>157.2903</v>
      </c>
      <c r="AQ1106" s="39">
        <v>249.2774</v>
      </c>
      <c r="AR1106" s="39">
        <v>31.935600000000001</v>
      </c>
      <c r="AS1106" s="39">
        <v>75.498199999999997</v>
      </c>
      <c r="AT1106" s="39">
        <v>21.150099999999998</v>
      </c>
      <c r="AU1106" s="39">
        <v>64.930899999999994</v>
      </c>
      <c r="AV1106" s="39">
        <v>57.521900000000002</v>
      </c>
      <c r="AW1106" s="39">
        <v>43.671700000000001</v>
      </c>
      <c r="AX1106" s="39">
        <v>14.4215</v>
      </c>
      <c r="AY1106" s="39">
        <v>62.195300000000003</v>
      </c>
    </row>
    <row r="1107" spans="1:51" x14ac:dyDescent="0.25">
      <c r="A1107" s="43">
        <v>44029</v>
      </c>
      <c r="B1107" s="39">
        <v>4041.2565</v>
      </c>
      <c r="C1107" s="39">
        <v>49.6721</v>
      </c>
      <c r="D1107" s="39">
        <v>61.5974</v>
      </c>
      <c r="E1107" s="39">
        <v>578.75959999999998</v>
      </c>
      <c r="F1107" s="39">
        <v>257.11680000000001</v>
      </c>
      <c r="G1107" s="39">
        <v>46.3658</v>
      </c>
      <c r="H1107" s="39">
        <v>112.496</v>
      </c>
      <c r="I1107" s="39">
        <v>60.454599999999999</v>
      </c>
      <c r="J1107" s="39">
        <v>91.694999999999993</v>
      </c>
      <c r="K1107" s="39">
        <v>28.0869</v>
      </c>
      <c r="L1107" s="39">
        <v>1163.6901</v>
      </c>
      <c r="M1107" s="39">
        <v>25.456199999999999</v>
      </c>
      <c r="N1107" s="39">
        <v>54.753599999999999</v>
      </c>
      <c r="O1107" s="39">
        <v>90.890100000000004</v>
      </c>
      <c r="P1107" s="39">
        <v>35.698599999999999</v>
      </c>
      <c r="Q1107" s="39">
        <v>14.420199999999999</v>
      </c>
      <c r="R1107" s="39">
        <v>93.970399999999998</v>
      </c>
      <c r="S1107" s="39">
        <v>37.800899999999999</v>
      </c>
      <c r="T1107" s="39">
        <v>37.0931</v>
      </c>
      <c r="U1107" s="39">
        <v>24.013100000000001</v>
      </c>
      <c r="V1107" s="39">
        <v>45.283799999999999</v>
      </c>
      <c r="W1107" s="39">
        <v>76.790099999999995</v>
      </c>
      <c r="X1107" s="39">
        <v>106.8702</v>
      </c>
      <c r="Y1107" s="39">
        <v>43.348100000000002</v>
      </c>
      <c r="Z1107" s="39">
        <v>29.237200000000001</v>
      </c>
      <c r="AA1107" s="39">
        <v>35.549399999999999</v>
      </c>
      <c r="AB1107" s="39">
        <v>231.64619999999999</v>
      </c>
      <c r="AC1107" s="39">
        <v>70.251099999999994</v>
      </c>
      <c r="AD1107" s="39">
        <v>16.053999999999998</v>
      </c>
      <c r="AE1107" s="39">
        <v>62.41</v>
      </c>
      <c r="AF1107" s="39">
        <v>55.121699999999997</v>
      </c>
      <c r="AG1107" s="39">
        <v>19.192799999999998</v>
      </c>
      <c r="AH1107" s="39">
        <v>153.36179999999999</v>
      </c>
      <c r="AI1107" s="39">
        <v>12.6968</v>
      </c>
      <c r="AJ1107" s="39">
        <v>6.0305</v>
      </c>
      <c r="AK1107" s="39">
        <v>6.2831000000000001</v>
      </c>
      <c r="AL1107" s="39">
        <v>12.885</v>
      </c>
      <c r="AM1107" s="39">
        <v>347.40039999999999</v>
      </c>
      <c r="AN1107" s="39">
        <v>567.25779999999997</v>
      </c>
      <c r="AO1107" s="39">
        <v>180.6268</v>
      </c>
      <c r="AP1107" s="39">
        <v>158.26130000000001</v>
      </c>
      <c r="AQ1107" s="39">
        <v>251.5436</v>
      </c>
      <c r="AR1107" s="39">
        <v>31.126200000000001</v>
      </c>
      <c r="AS1107" s="39">
        <v>74.725800000000007</v>
      </c>
      <c r="AT1107" s="39">
        <v>20.894500000000001</v>
      </c>
      <c r="AU1107" s="39">
        <v>64.204400000000007</v>
      </c>
      <c r="AV1107" s="39">
        <v>57.386200000000002</v>
      </c>
      <c r="AW1107" s="39">
        <v>43.307000000000002</v>
      </c>
      <c r="AX1107" s="39">
        <v>14.444900000000001</v>
      </c>
      <c r="AY1107" s="39">
        <v>61.8172</v>
      </c>
    </row>
    <row r="1108" spans="1:51" x14ac:dyDescent="0.25">
      <c r="A1108" s="43">
        <v>44032</v>
      </c>
      <c r="B1108" s="39">
        <v>4200.0573000000004</v>
      </c>
      <c r="C1108" s="39">
        <v>52.054400000000001</v>
      </c>
      <c r="D1108" s="39">
        <v>63.318800000000003</v>
      </c>
      <c r="E1108" s="39">
        <v>632.72990000000004</v>
      </c>
      <c r="F1108" s="39">
        <v>265.6626</v>
      </c>
      <c r="G1108" s="39">
        <v>46.831000000000003</v>
      </c>
      <c r="H1108" s="39">
        <v>116.7316</v>
      </c>
      <c r="I1108" s="39">
        <v>64.220200000000006</v>
      </c>
      <c r="J1108" s="39">
        <v>100.8703</v>
      </c>
      <c r="K1108" s="39">
        <v>28.9727</v>
      </c>
      <c r="L1108" s="39">
        <v>1191.8644999999999</v>
      </c>
      <c r="M1108" s="39">
        <v>28.0093</v>
      </c>
      <c r="N1108" s="39">
        <v>57.0625</v>
      </c>
      <c r="O1108" s="39">
        <v>93.796000000000006</v>
      </c>
      <c r="P1108" s="39">
        <v>38.909599999999998</v>
      </c>
      <c r="Q1108" s="39">
        <v>15.198499999999999</v>
      </c>
      <c r="R1108" s="39">
        <v>98.364699999999999</v>
      </c>
      <c r="S1108" s="39">
        <v>38.8718</v>
      </c>
      <c r="T1108" s="39">
        <v>39.923400000000001</v>
      </c>
      <c r="U1108" s="39">
        <v>24.680199999999999</v>
      </c>
      <c r="V1108" s="39">
        <v>46.864600000000003</v>
      </c>
      <c r="W1108" s="39">
        <v>83.272800000000004</v>
      </c>
      <c r="X1108" s="39">
        <v>115.4522</v>
      </c>
      <c r="Y1108" s="39">
        <v>44.909100000000002</v>
      </c>
      <c r="Z1108" s="39">
        <v>30.251200000000001</v>
      </c>
      <c r="AA1108" s="39">
        <v>36.625100000000003</v>
      </c>
      <c r="AB1108" s="39">
        <v>244.30860000000001</v>
      </c>
      <c r="AC1108" s="39">
        <v>71.531800000000004</v>
      </c>
      <c r="AD1108" s="39">
        <v>16.158200000000001</v>
      </c>
      <c r="AE1108" s="39">
        <v>67.059600000000003</v>
      </c>
      <c r="AF1108" s="39">
        <v>58.402799999999999</v>
      </c>
      <c r="AG1108" s="39">
        <v>19.9968</v>
      </c>
      <c r="AH1108" s="39">
        <v>156.10040000000001</v>
      </c>
      <c r="AI1108" s="39">
        <v>13.4497</v>
      </c>
      <c r="AJ1108" s="39">
        <v>6.2184999999999997</v>
      </c>
      <c r="AK1108" s="39">
        <v>6.7664</v>
      </c>
      <c r="AL1108" s="39">
        <v>13.1122</v>
      </c>
      <c r="AM1108" s="39">
        <v>364.69470000000001</v>
      </c>
      <c r="AN1108" s="39">
        <v>600.20690000000002</v>
      </c>
      <c r="AO1108" s="39">
        <v>185.6875</v>
      </c>
      <c r="AP1108" s="39">
        <v>168.77969999999999</v>
      </c>
      <c r="AQ1108" s="39">
        <v>260.23050000000001</v>
      </c>
      <c r="AR1108" s="39">
        <v>32.5426</v>
      </c>
      <c r="AS1108" s="39">
        <v>77.236000000000004</v>
      </c>
      <c r="AT1108" s="39">
        <v>22.2364</v>
      </c>
      <c r="AU1108" s="39">
        <v>66.5655</v>
      </c>
      <c r="AV1108" s="39">
        <v>59.556800000000003</v>
      </c>
      <c r="AW1108" s="39">
        <v>45.859900000000003</v>
      </c>
      <c r="AX1108" s="39">
        <v>14.6088</v>
      </c>
      <c r="AY1108" s="39">
        <v>64.085700000000003</v>
      </c>
    </row>
    <row r="1109" spans="1:51" x14ac:dyDescent="0.25">
      <c r="A1109" s="43">
        <v>44033</v>
      </c>
      <c r="B1109" s="39">
        <v>4157.0177999999996</v>
      </c>
      <c r="C1109" s="39">
        <v>51.697099999999999</v>
      </c>
      <c r="D1109" s="39">
        <v>63.618200000000002</v>
      </c>
      <c r="E1109" s="39">
        <v>633.44000000000005</v>
      </c>
      <c r="F1109" s="39">
        <v>263.06169999999997</v>
      </c>
      <c r="G1109" s="39">
        <v>45.714500000000001</v>
      </c>
      <c r="H1109" s="39">
        <v>116.6307</v>
      </c>
      <c r="I1109" s="39">
        <v>64.151799999999994</v>
      </c>
      <c r="J1109" s="39">
        <v>100.11060000000001</v>
      </c>
      <c r="K1109" s="39">
        <v>29.637</v>
      </c>
      <c r="L1109" s="39">
        <v>1191.2242000000001</v>
      </c>
      <c r="M1109" s="39">
        <v>27.4086</v>
      </c>
      <c r="N1109" s="39">
        <v>57.722200000000001</v>
      </c>
      <c r="O1109" s="39">
        <v>95.7333</v>
      </c>
      <c r="P1109" s="39">
        <v>38.682899999999997</v>
      </c>
      <c r="Q1109" s="39">
        <v>15.014200000000001</v>
      </c>
      <c r="R1109" s="39">
        <v>98.026700000000005</v>
      </c>
      <c r="S1109" s="39">
        <v>38.764699999999998</v>
      </c>
      <c r="T1109" s="39">
        <v>39.1342</v>
      </c>
      <c r="U1109" s="39">
        <v>24.616599999999998</v>
      </c>
      <c r="V1109" s="39">
        <v>46.957500000000003</v>
      </c>
      <c r="W1109" s="39">
        <v>82.423900000000003</v>
      </c>
      <c r="X1109" s="39">
        <v>114.96639999999999</v>
      </c>
      <c r="Y1109" s="39">
        <v>45.149299999999997</v>
      </c>
      <c r="Z1109" s="39">
        <v>30.842700000000001</v>
      </c>
      <c r="AA1109" s="39">
        <v>40.282200000000003</v>
      </c>
      <c r="AB1109" s="39">
        <v>239.2809</v>
      </c>
      <c r="AC1109" s="39">
        <v>72.006200000000007</v>
      </c>
      <c r="AD1109" s="39">
        <v>17.200700000000001</v>
      </c>
      <c r="AE1109" s="39">
        <v>63.753999999999998</v>
      </c>
      <c r="AF1109" s="39">
        <v>57.933999999999997</v>
      </c>
      <c r="AG1109" s="39">
        <v>20.0486</v>
      </c>
      <c r="AH1109" s="39">
        <v>155.005</v>
      </c>
      <c r="AI1109" s="39">
        <v>13.319900000000001</v>
      </c>
      <c r="AJ1109" s="39">
        <v>6.1672000000000002</v>
      </c>
      <c r="AK1109" s="39">
        <v>6.8182</v>
      </c>
      <c r="AL1109" s="39">
        <v>13.0473</v>
      </c>
      <c r="AM1109" s="39">
        <v>359.07409999999999</v>
      </c>
      <c r="AN1109" s="39">
        <v>607.33100000000002</v>
      </c>
      <c r="AO1109" s="39">
        <v>184.2277</v>
      </c>
      <c r="AP1109" s="39">
        <v>162.14500000000001</v>
      </c>
      <c r="AQ1109" s="39">
        <v>258.71969999999999</v>
      </c>
      <c r="AR1109" s="39">
        <v>31.868099999999998</v>
      </c>
      <c r="AS1109" s="39">
        <v>77.429000000000002</v>
      </c>
      <c r="AT1109" s="39">
        <v>21.789100000000001</v>
      </c>
      <c r="AU1109" s="39">
        <v>66.383899999999997</v>
      </c>
      <c r="AV1109" s="39">
        <v>59.149799999999999</v>
      </c>
      <c r="AW1109" s="39">
        <v>45.586399999999998</v>
      </c>
      <c r="AX1109" s="39">
        <v>14.7493</v>
      </c>
      <c r="AY1109" s="39">
        <v>63.613100000000003</v>
      </c>
    </row>
    <row r="1110" spans="1:51" x14ac:dyDescent="0.25">
      <c r="A1110" s="43">
        <v>44034</v>
      </c>
      <c r="B1110" s="39">
        <v>4137.7241999999997</v>
      </c>
      <c r="C1110" s="39">
        <v>51.4589</v>
      </c>
      <c r="D1110" s="39">
        <v>62.869700000000002</v>
      </c>
      <c r="E1110" s="39">
        <v>623.49810000000002</v>
      </c>
      <c r="F1110" s="39">
        <v>261.94709999999998</v>
      </c>
      <c r="G1110" s="39">
        <v>45.963799999999999</v>
      </c>
      <c r="H1110" s="39">
        <v>116.7316</v>
      </c>
      <c r="I1110" s="39">
        <v>63.741</v>
      </c>
      <c r="J1110" s="39">
        <v>102.15600000000001</v>
      </c>
      <c r="K1110" s="39">
        <v>29.3048</v>
      </c>
      <c r="L1110" s="39">
        <v>1199.5485000000001</v>
      </c>
      <c r="M1110" s="39">
        <v>27.483699999999999</v>
      </c>
      <c r="N1110" s="39">
        <v>57.667200000000001</v>
      </c>
      <c r="O1110" s="39">
        <v>95.8947</v>
      </c>
      <c r="P1110" s="39">
        <v>38.078499999999998</v>
      </c>
      <c r="Q1110" s="39">
        <v>14.9323</v>
      </c>
      <c r="R1110" s="39">
        <v>97.688699999999997</v>
      </c>
      <c r="S1110" s="39">
        <v>38.336300000000001</v>
      </c>
      <c r="T1110" s="39">
        <v>39.351900000000001</v>
      </c>
      <c r="U1110" s="39">
        <v>25.8872</v>
      </c>
      <c r="V1110" s="39">
        <v>47.329500000000003</v>
      </c>
      <c r="W1110" s="39">
        <v>84.739199999999997</v>
      </c>
      <c r="X1110" s="39">
        <v>115.1283</v>
      </c>
      <c r="Y1110" s="39">
        <v>45.669600000000003</v>
      </c>
      <c r="Z1110" s="39">
        <v>30.166699999999999</v>
      </c>
      <c r="AA1110" s="39">
        <v>44.315800000000003</v>
      </c>
      <c r="AB1110" s="39">
        <v>239.56020000000001</v>
      </c>
      <c r="AC1110" s="39">
        <v>71.721599999999995</v>
      </c>
      <c r="AD1110" s="39">
        <v>16.304200000000002</v>
      </c>
      <c r="AE1110" s="39">
        <v>62.772199999999998</v>
      </c>
      <c r="AF1110" s="39">
        <v>57.371600000000001</v>
      </c>
      <c r="AG1110" s="39">
        <v>19.763300000000001</v>
      </c>
      <c r="AH1110" s="39">
        <v>154.4572</v>
      </c>
      <c r="AI1110" s="39">
        <v>13.268000000000001</v>
      </c>
      <c r="AJ1110" s="39">
        <v>6.133</v>
      </c>
      <c r="AK1110" s="39">
        <v>6.6974</v>
      </c>
      <c r="AL1110" s="39">
        <v>13.242000000000001</v>
      </c>
      <c r="AM1110" s="39">
        <v>357.56079999999997</v>
      </c>
      <c r="AN1110" s="39">
        <v>615.79089999999997</v>
      </c>
      <c r="AO1110" s="39">
        <v>184.32499999999999</v>
      </c>
      <c r="AP1110" s="39">
        <v>161.17410000000001</v>
      </c>
      <c r="AQ1110" s="39">
        <v>257.96440000000001</v>
      </c>
      <c r="AR1110" s="39">
        <v>31.868099999999998</v>
      </c>
      <c r="AS1110" s="39">
        <v>77.236000000000004</v>
      </c>
      <c r="AT1110" s="39">
        <v>21.853000000000002</v>
      </c>
      <c r="AU1110" s="39">
        <v>67.019599999999997</v>
      </c>
      <c r="AV1110" s="39">
        <v>59.014200000000002</v>
      </c>
      <c r="AW1110" s="39">
        <v>45.221699999999998</v>
      </c>
      <c r="AX1110" s="39">
        <v>14.6088</v>
      </c>
      <c r="AY1110" s="39">
        <v>62.951500000000003</v>
      </c>
    </row>
    <row r="1111" spans="1:51" x14ac:dyDescent="0.25">
      <c r="A1111" s="43">
        <v>44035</v>
      </c>
      <c r="B1111" s="39">
        <v>4084.2959999999998</v>
      </c>
      <c r="C1111" s="39">
        <v>50.505899999999997</v>
      </c>
      <c r="D1111" s="39">
        <v>61.971600000000002</v>
      </c>
      <c r="E1111" s="39">
        <v>617.1069</v>
      </c>
      <c r="F1111" s="39">
        <v>258.60309999999998</v>
      </c>
      <c r="G1111" s="39">
        <v>48.176299999999998</v>
      </c>
      <c r="H1111" s="39">
        <v>113.95829999999999</v>
      </c>
      <c r="I1111" s="39">
        <v>63.672499999999999</v>
      </c>
      <c r="J1111" s="39">
        <v>101.3963</v>
      </c>
      <c r="K1111" s="39">
        <v>28.9358</v>
      </c>
      <c r="L1111" s="39">
        <v>1158.1405999999999</v>
      </c>
      <c r="M1111" s="39">
        <v>27.033100000000001</v>
      </c>
      <c r="N1111" s="39">
        <v>55.688200000000002</v>
      </c>
      <c r="O1111" s="39">
        <v>95.087500000000006</v>
      </c>
      <c r="P1111" s="39">
        <v>37.700800000000001</v>
      </c>
      <c r="Q1111" s="39">
        <v>14.7684</v>
      </c>
      <c r="R1111" s="39">
        <v>95.209800000000001</v>
      </c>
      <c r="S1111" s="39">
        <v>38.015099999999997</v>
      </c>
      <c r="T1111" s="39">
        <v>39.079700000000003</v>
      </c>
      <c r="U1111" s="39">
        <v>25.601299999999998</v>
      </c>
      <c r="V1111" s="39">
        <v>47.329500000000003</v>
      </c>
      <c r="W1111" s="39">
        <v>86.514200000000002</v>
      </c>
      <c r="X1111" s="39">
        <v>113.4281</v>
      </c>
      <c r="Y1111" s="39">
        <v>45.029200000000003</v>
      </c>
      <c r="Z1111" s="39">
        <v>29.997699999999998</v>
      </c>
      <c r="AA1111" s="39">
        <v>46.251899999999999</v>
      </c>
      <c r="AB1111" s="39">
        <v>232.0187</v>
      </c>
      <c r="AC1111" s="39">
        <v>73.713899999999995</v>
      </c>
      <c r="AD1111" s="39">
        <v>15.7621</v>
      </c>
      <c r="AE1111" s="39">
        <v>60.808500000000002</v>
      </c>
      <c r="AF1111" s="39">
        <v>56.715400000000002</v>
      </c>
      <c r="AG1111" s="39">
        <v>19.478000000000002</v>
      </c>
      <c r="AH1111" s="39">
        <v>153.63570000000001</v>
      </c>
      <c r="AI1111" s="39">
        <v>13.1122</v>
      </c>
      <c r="AJ1111" s="39">
        <v>6.133</v>
      </c>
      <c r="AK1111" s="39">
        <v>6.7492000000000001</v>
      </c>
      <c r="AL1111" s="39">
        <v>13.079700000000001</v>
      </c>
      <c r="AM1111" s="39">
        <v>351.29160000000002</v>
      </c>
      <c r="AN1111" s="39">
        <v>605.54999999999995</v>
      </c>
      <c r="AO1111" s="39">
        <v>180.9188</v>
      </c>
      <c r="AP1111" s="39">
        <v>158.26130000000001</v>
      </c>
      <c r="AQ1111" s="39">
        <v>255.32050000000001</v>
      </c>
      <c r="AR1111" s="39">
        <v>31.530899999999999</v>
      </c>
      <c r="AS1111" s="39">
        <v>79.166899999999998</v>
      </c>
      <c r="AT1111" s="39">
        <v>21.4696</v>
      </c>
      <c r="AU1111" s="39">
        <v>65.748199999999997</v>
      </c>
      <c r="AV1111" s="39">
        <v>57.928899999999999</v>
      </c>
      <c r="AW1111" s="39">
        <v>44.765799999999999</v>
      </c>
      <c r="AX1111" s="39">
        <v>14.3513</v>
      </c>
      <c r="AY1111" s="39">
        <v>65.030900000000003</v>
      </c>
    </row>
    <row r="1112" spans="1:51" x14ac:dyDescent="0.25">
      <c r="A1112" s="43">
        <v>44036</v>
      </c>
      <c r="B1112" s="39">
        <v>4011.5740999999998</v>
      </c>
      <c r="C1112" s="39">
        <v>53.841200000000001</v>
      </c>
      <c r="D1112" s="39">
        <v>62.196100000000001</v>
      </c>
      <c r="E1112" s="39">
        <v>585.1508</v>
      </c>
      <c r="F1112" s="39">
        <v>252.28659999999999</v>
      </c>
      <c r="G1112" s="39">
        <v>44.686199999999999</v>
      </c>
      <c r="H1112" s="39">
        <v>106.9997</v>
      </c>
      <c r="I1112" s="39">
        <v>62.303199999999997</v>
      </c>
      <c r="J1112" s="39">
        <v>95.0261</v>
      </c>
      <c r="K1112" s="39">
        <v>27.9023</v>
      </c>
      <c r="L1112" s="39">
        <v>1094.9614999999999</v>
      </c>
      <c r="M1112" s="39">
        <v>26.132000000000001</v>
      </c>
      <c r="N1112" s="39">
        <v>53.984000000000002</v>
      </c>
      <c r="O1112" s="39">
        <v>91.212999999999994</v>
      </c>
      <c r="P1112" s="39">
        <v>36.9452</v>
      </c>
      <c r="Q1112" s="39">
        <v>14.215299999999999</v>
      </c>
      <c r="R1112" s="39">
        <v>93.069000000000003</v>
      </c>
      <c r="S1112" s="39">
        <v>37.265500000000003</v>
      </c>
      <c r="T1112" s="39">
        <v>36.875399999999999</v>
      </c>
      <c r="U1112" s="39">
        <v>24.1084</v>
      </c>
      <c r="V1112" s="39">
        <v>45.562800000000003</v>
      </c>
      <c r="W1112" s="39">
        <v>81.034700000000001</v>
      </c>
      <c r="X1112" s="39">
        <v>110.1896</v>
      </c>
      <c r="Y1112" s="39">
        <v>43.948500000000003</v>
      </c>
      <c r="Z1112" s="39">
        <v>28.476700000000001</v>
      </c>
      <c r="AA1112" s="39">
        <v>44.638500000000001</v>
      </c>
      <c r="AB1112" s="39">
        <v>208.83539999999999</v>
      </c>
      <c r="AC1112" s="39">
        <v>70.061400000000006</v>
      </c>
      <c r="AD1112" s="39">
        <v>15.5327</v>
      </c>
      <c r="AE1112" s="39">
        <v>55.964799999999997</v>
      </c>
      <c r="AF1112" s="39">
        <v>55.402900000000002</v>
      </c>
      <c r="AG1112" s="39">
        <v>19.063099999999999</v>
      </c>
      <c r="AH1112" s="39">
        <v>151.17089999999999</v>
      </c>
      <c r="AI1112" s="39">
        <v>12.748699999999999</v>
      </c>
      <c r="AJ1112" s="39">
        <v>6.0134999999999996</v>
      </c>
      <c r="AK1112" s="39">
        <v>6.5419999999999998</v>
      </c>
      <c r="AL1112" s="39">
        <v>12.9824</v>
      </c>
      <c r="AM1112" s="39">
        <v>343.07679999999999</v>
      </c>
      <c r="AN1112" s="39">
        <v>582.84180000000003</v>
      </c>
      <c r="AO1112" s="39">
        <v>174.7876</v>
      </c>
      <c r="AP1112" s="39">
        <v>150.49379999999999</v>
      </c>
      <c r="AQ1112" s="39">
        <v>245.87819999999999</v>
      </c>
      <c r="AR1112" s="39">
        <v>30.687799999999999</v>
      </c>
      <c r="AS1112" s="39">
        <v>75.884299999999996</v>
      </c>
      <c r="AT1112" s="39">
        <v>20.511199999999999</v>
      </c>
      <c r="AU1112" s="39">
        <v>63.841200000000001</v>
      </c>
      <c r="AV1112" s="39">
        <v>54.944200000000002</v>
      </c>
      <c r="AW1112" s="39">
        <v>43.489400000000003</v>
      </c>
      <c r="AX1112" s="39">
        <v>14.0703</v>
      </c>
      <c r="AY1112" s="39">
        <v>63.329599999999999</v>
      </c>
    </row>
    <row r="1113" spans="1:51" x14ac:dyDescent="0.25">
      <c r="A1113" s="43">
        <v>44039</v>
      </c>
      <c r="B1113" s="39">
        <v>3959.6298999999999</v>
      </c>
      <c r="C1113" s="39">
        <v>54.674999999999997</v>
      </c>
      <c r="D1113" s="39">
        <v>59.950800000000001</v>
      </c>
      <c r="E1113" s="39">
        <v>583.73059999999998</v>
      </c>
      <c r="F1113" s="39">
        <v>248.5711</v>
      </c>
      <c r="G1113" s="39">
        <v>45.340600000000002</v>
      </c>
      <c r="H1113" s="39">
        <v>108.0082</v>
      </c>
      <c r="I1113" s="39">
        <v>60.249200000000002</v>
      </c>
      <c r="J1113" s="39">
        <v>99.058599999999998</v>
      </c>
      <c r="K1113" s="39">
        <v>27.9023</v>
      </c>
      <c r="L1113" s="39">
        <v>1112.0369000000001</v>
      </c>
      <c r="M1113" s="39">
        <v>26.207100000000001</v>
      </c>
      <c r="N1113" s="39">
        <v>52.169899999999998</v>
      </c>
      <c r="O1113" s="39">
        <v>88.791399999999996</v>
      </c>
      <c r="P1113" s="39">
        <v>36.718600000000002</v>
      </c>
      <c r="Q1113" s="39">
        <v>14.215299999999999</v>
      </c>
      <c r="R1113" s="39">
        <v>91.153499999999994</v>
      </c>
      <c r="S1113" s="39">
        <v>37.479700000000001</v>
      </c>
      <c r="T1113" s="39">
        <v>37.174700000000001</v>
      </c>
      <c r="U1113" s="39">
        <v>23.250800000000002</v>
      </c>
      <c r="V1113" s="39">
        <v>44.632899999999999</v>
      </c>
      <c r="W1113" s="39">
        <v>79.799899999999994</v>
      </c>
      <c r="X1113" s="39">
        <v>107.92270000000001</v>
      </c>
      <c r="Y1113" s="39">
        <v>42.907800000000002</v>
      </c>
      <c r="Z1113" s="39">
        <v>28.8992</v>
      </c>
      <c r="AA1113" s="39">
        <v>42.325899999999997</v>
      </c>
      <c r="AB1113" s="39">
        <v>211.81479999999999</v>
      </c>
      <c r="AC1113" s="39">
        <v>70.630600000000001</v>
      </c>
      <c r="AD1113" s="39">
        <v>15.6995</v>
      </c>
      <c r="AE1113" s="39">
        <v>58.255800000000001</v>
      </c>
      <c r="AF1113" s="39">
        <v>54.934199999999997</v>
      </c>
      <c r="AG1113" s="39">
        <v>18.907499999999999</v>
      </c>
      <c r="AH1113" s="39">
        <v>151.17089999999999</v>
      </c>
      <c r="AI1113" s="39">
        <v>12.6968</v>
      </c>
      <c r="AJ1113" s="39">
        <v>5.9793000000000003</v>
      </c>
      <c r="AK1113" s="39">
        <v>6.5593000000000004</v>
      </c>
      <c r="AL1113" s="39">
        <v>13.014799999999999</v>
      </c>
      <c r="AM1113" s="39">
        <v>335.51049999999998</v>
      </c>
      <c r="AN1113" s="39">
        <v>592.63750000000005</v>
      </c>
      <c r="AO1113" s="39">
        <v>175.9554</v>
      </c>
      <c r="AP1113" s="39">
        <v>149.03749999999999</v>
      </c>
      <c r="AQ1113" s="39">
        <v>243.61199999999999</v>
      </c>
      <c r="AR1113" s="39">
        <v>30.8565</v>
      </c>
      <c r="AS1113" s="39">
        <v>80.518500000000003</v>
      </c>
      <c r="AT1113" s="39">
        <v>20.574999999999999</v>
      </c>
      <c r="AU1113" s="39">
        <v>62.842199999999998</v>
      </c>
      <c r="AV1113" s="39">
        <v>55.215600000000002</v>
      </c>
      <c r="AW1113" s="39">
        <v>43.580599999999997</v>
      </c>
      <c r="AX1113" s="39">
        <v>14.140599999999999</v>
      </c>
      <c r="AY1113" s="39">
        <v>62.2898</v>
      </c>
    </row>
    <row r="1114" spans="1:51" x14ac:dyDescent="0.25">
      <c r="A1114" s="43">
        <v>44040</v>
      </c>
      <c r="B1114" s="39">
        <v>3987.8281999999999</v>
      </c>
      <c r="C1114" s="39">
        <v>53.841200000000001</v>
      </c>
      <c r="D1114" s="39">
        <v>59.651400000000002</v>
      </c>
      <c r="E1114" s="39">
        <v>590.83190000000002</v>
      </c>
      <c r="F1114" s="39">
        <v>249.6857</v>
      </c>
      <c r="G1114" s="39">
        <v>45.215899999999998</v>
      </c>
      <c r="H1114" s="39">
        <v>110.07559999999999</v>
      </c>
      <c r="I1114" s="39">
        <v>58.743000000000002</v>
      </c>
      <c r="J1114" s="39">
        <v>98.123500000000007</v>
      </c>
      <c r="K1114" s="39">
        <v>28.05</v>
      </c>
      <c r="L1114" s="39">
        <v>1159.4212</v>
      </c>
      <c r="M1114" s="39">
        <v>26.582599999999999</v>
      </c>
      <c r="N1114" s="39">
        <v>52.004899999999999</v>
      </c>
      <c r="O1114" s="39">
        <v>89.76</v>
      </c>
      <c r="P1114" s="39">
        <v>36.9452</v>
      </c>
      <c r="Q1114" s="39">
        <v>14.420199999999999</v>
      </c>
      <c r="R1114" s="39">
        <v>91.716899999999995</v>
      </c>
      <c r="S1114" s="39">
        <v>37.693800000000003</v>
      </c>
      <c r="T1114" s="39">
        <v>36.766500000000001</v>
      </c>
      <c r="U1114" s="39">
        <v>23.473199999999999</v>
      </c>
      <c r="V1114" s="39">
        <v>45.376800000000003</v>
      </c>
      <c r="W1114" s="39">
        <v>78.950999999999993</v>
      </c>
      <c r="X1114" s="39">
        <v>108.00360000000001</v>
      </c>
      <c r="Y1114" s="39">
        <v>43.348100000000002</v>
      </c>
      <c r="Z1114" s="39">
        <v>28.8992</v>
      </c>
      <c r="AA1114" s="39">
        <v>42.218299999999999</v>
      </c>
      <c r="AB1114" s="39">
        <v>218.61150000000001</v>
      </c>
      <c r="AC1114" s="39">
        <v>71.010099999999994</v>
      </c>
      <c r="AD1114" s="39">
        <v>16.387499999999999</v>
      </c>
      <c r="AE1114" s="39">
        <v>56.5212</v>
      </c>
      <c r="AF1114" s="39">
        <v>55.309199999999997</v>
      </c>
      <c r="AG1114" s="39">
        <v>19.063099999999999</v>
      </c>
      <c r="AH1114" s="39">
        <v>151.44479999999999</v>
      </c>
      <c r="AI1114" s="39">
        <v>12.748699999999999</v>
      </c>
      <c r="AJ1114" s="39">
        <v>5.9964000000000004</v>
      </c>
      <c r="AK1114" s="39">
        <v>6.5419999999999998</v>
      </c>
      <c r="AL1114" s="39">
        <v>13.014799999999999</v>
      </c>
      <c r="AM1114" s="39">
        <v>339.40179999999998</v>
      </c>
      <c r="AN1114" s="39">
        <v>597.53530000000001</v>
      </c>
      <c r="AO1114" s="39">
        <v>175.27420000000001</v>
      </c>
      <c r="AP1114" s="39">
        <v>150.17019999999999</v>
      </c>
      <c r="AQ1114" s="39">
        <v>244.3674</v>
      </c>
      <c r="AR1114" s="39">
        <v>31.092500000000001</v>
      </c>
      <c r="AS1114" s="39">
        <v>81.290800000000004</v>
      </c>
      <c r="AT1114" s="39">
        <v>20.7667</v>
      </c>
      <c r="AU1114" s="39">
        <v>62.751399999999997</v>
      </c>
      <c r="AV1114" s="39">
        <v>55.486899999999999</v>
      </c>
      <c r="AW1114" s="39">
        <v>43.945300000000003</v>
      </c>
      <c r="AX1114" s="39">
        <v>14.9132</v>
      </c>
      <c r="AY1114" s="39">
        <v>62.856900000000003</v>
      </c>
    </row>
    <row r="1115" spans="1:51" x14ac:dyDescent="0.25">
      <c r="A1115" s="43">
        <v>44041</v>
      </c>
      <c r="B1115" s="39">
        <v>4023.4470999999999</v>
      </c>
      <c r="C1115" s="39">
        <v>53.960299999999997</v>
      </c>
      <c r="D1115" s="39">
        <v>61.821899999999999</v>
      </c>
      <c r="E1115" s="39">
        <v>596.51300000000003</v>
      </c>
      <c r="F1115" s="39">
        <v>254.51589999999999</v>
      </c>
      <c r="G1115" s="39">
        <v>46.275500000000001</v>
      </c>
      <c r="H1115" s="39">
        <v>111.7396</v>
      </c>
      <c r="I1115" s="39">
        <v>61.4816</v>
      </c>
      <c r="J1115" s="39">
        <v>99.935199999999995</v>
      </c>
      <c r="K1115" s="39">
        <v>28.640499999999999</v>
      </c>
      <c r="L1115" s="39">
        <v>1162.4094</v>
      </c>
      <c r="M1115" s="39">
        <v>26.8078</v>
      </c>
      <c r="N1115" s="39">
        <v>52.7196</v>
      </c>
      <c r="O1115" s="39">
        <v>90.890100000000004</v>
      </c>
      <c r="P1115" s="39">
        <v>37.285200000000003</v>
      </c>
      <c r="Q1115" s="39">
        <v>14.584</v>
      </c>
      <c r="R1115" s="39">
        <v>92.843699999999998</v>
      </c>
      <c r="S1115" s="39">
        <v>38.122199999999999</v>
      </c>
      <c r="T1115" s="39">
        <v>37.419699999999999</v>
      </c>
      <c r="U1115" s="39">
        <v>24.044899999999998</v>
      </c>
      <c r="V1115" s="39">
        <v>46.120699999999999</v>
      </c>
      <c r="W1115" s="39">
        <v>81.189099999999996</v>
      </c>
      <c r="X1115" s="39">
        <v>110.7564</v>
      </c>
      <c r="Y1115" s="39">
        <v>44.108600000000003</v>
      </c>
      <c r="Z1115" s="39">
        <v>29.3217</v>
      </c>
      <c r="AA1115" s="39">
        <v>42.272100000000002</v>
      </c>
      <c r="AB1115" s="39">
        <v>217.40110000000001</v>
      </c>
      <c r="AC1115" s="39">
        <v>72.243399999999994</v>
      </c>
      <c r="AD1115" s="39">
        <v>16.241599999999998</v>
      </c>
      <c r="AE1115" s="39">
        <v>57.175699999999999</v>
      </c>
      <c r="AF1115" s="39">
        <v>56.152900000000002</v>
      </c>
      <c r="AG1115" s="39">
        <v>19.815200000000001</v>
      </c>
      <c r="AH1115" s="39">
        <v>153.08789999999999</v>
      </c>
      <c r="AI1115" s="39">
        <v>12.904500000000001</v>
      </c>
      <c r="AJ1115" s="39">
        <v>6.0305</v>
      </c>
      <c r="AK1115" s="39">
        <v>6.56</v>
      </c>
      <c r="AL1115" s="39">
        <v>13.0473</v>
      </c>
      <c r="AM1115" s="39">
        <v>341.56349999999998</v>
      </c>
      <c r="AN1115" s="39">
        <v>606.44050000000004</v>
      </c>
      <c r="AO1115" s="39">
        <v>178.68039999999999</v>
      </c>
      <c r="AP1115" s="39">
        <v>151.9502</v>
      </c>
      <c r="AQ1115" s="39">
        <v>249.2774</v>
      </c>
      <c r="AR1115" s="39">
        <v>31.261099999999999</v>
      </c>
      <c r="AS1115" s="39">
        <v>85.731899999999996</v>
      </c>
      <c r="AT1115" s="39">
        <v>21.213999999999999</v>
      </c>
      <c r="AU1115" s="39">
        <v>63.477899999999998</v>
      </c>
      <c r="AV1115" s="39">
        <v>56.572200000000002</v>
      </c>
      <c r="AW1115" s="39">
        <v>44.4011</v>
      </c>
      <c r="AX1115" s="39">
        <v>14.96</v>
      </c>
      <c r="AY1115" s="39">
        <v>63.991199999999999</v>
      </c>
    </row>
    <row r="1116" spans="1:51" x14ac:dyDescent="0.25">
      <c r="A1116" s="43">
        <v>44042</v>
      </c>
      <c r="B1116" s="39">
        <v>3989.3123000000001</v>
      </c>
      <c r="C1116" s="39">
        <v>55.032400000000003</v>
      </c>
      <c r="D1116" s="39">
        <v>64.0672</v>
      </c>
      <c r="E1116" s="39">
        <v>585.1508</v>
      </c>
      <c r="F1116" s="39">
        <v>254.88749999999999</v>
      </c>
      <c r="G1116" s="39">
        <v>46.306600000000003</v>
      </c>
      <c r="H1116" s="39">
        <v>111.2354</v>
      </c>
      <c r="I1116" s="39">
        <v>59.9754</v>
      </c>
      <c r="J1116" s="39">
        <v>109.9288</v>
      </c>
      <c r="K1116" s="39">
        <v>31.519300000000001</v>
      </c>
      <c r="L1116" s="39">
        <v>1166.2514000000001</v>
      </c>
      <c r="M1116" s="39">
        <v>26.5075</v>
      </c>
      <c r="N1116" s="39">
        <v>52.499699999999997</v>
      </c>
      <c r="O1116" s="39">
        <v>91.051599999999993</v>
      </c>
      <c r="P1116" s="39">
        <v>37.285200000000003</v>
      </c>
      <c r="Q1116" s="39">
        <v>14.4611</v>
      </c>
      <c r="R1116" s="39">
        <v>92.280299999999997</v>
      </c>
      <c r="S1116" s="39">
        <v>38.122199999999999</v>
      </c>
      <c r="T1116" s="39">
        <v>38.9709</v>
      </c>
      <c r="U1116" s="39">
        <v>24.013100000000001</v>
      </c>
      <c r="V1116" s="39">
        <v>46.027700000000003</v>
      </c>
      <c r="W1116" s="39">
        <v>79.414000000000001</v>
      </c>
      <c r="X1116" s="39">
        <v>109.461</v>
      </c>
      <c r="Y1116" s="39">
        <v>43.228000000000002</v>
      </c>
      <c r="Z1116" s="39">
        <v>29.3217</v>
      </c>
      <c r="AA1116" s="39">
        <v>41.142699999999998</v>
      </c>
      <c r="AB1116" s="39">
        <v>218.42529999999999</v>
      </c>
      <c r="AC1116" s="39">
        <v>72.907499999999999</v>
      </c>
      <c r="AD1116" s="39">
        <v>15.970599999999999</v>
      </c>
      <c r="AE1116" s="39">
        <v>56.5212</v>
      </c>
      <c r="AF1116" s="39">
        <v>56.902900000000002</v>
      </c>
      <c r="AG1116" s="39">
        <v>20.852699999999999</v>
      </c>
      <c r="AH1116" s="39">
        <v>151.71860000000001</v>
      </c>
      <c r="AI1116" s="39">
        <v>12.774699999999999</v>
      </c>
      <c r="AJ1116" s="39">
        <v>6.0134999999999996</v>
      </c>
      <c r="AK1116" s="39">
        <v>6.6318999999999999</v>
      </c>
      <c r="AL1116" s="39">
        <v>12.9499</v>
      </c>
      <c r="AM1116" s="39">
        <v>335.51049999999998</v>
      </c>
      <c r="AN1116" s="39">
        <v>611.3383</v>
      </c>
      <c r="AO1116" s="39">
        <v>176.34469999999999</v>
      </c>
      <c r="AP1116" s="39">
        <v>150.8175</v>
      </c>
      <c r="AQ1116" s="39">
        <v>248.8997</v>
      </c>
      <c r="AR1116" s="39">
        <v>31.025099999999998</v>
      </c>
      <c r="AS1116" s="39">
        <v>91.524600000000007</v>
      </c>
      <c r="AT1116" s="39">
        <v>21.022300000000001</v>
      </c>
      <c r="AU1116" s="39">
        <v>64.204400000000007</v>
      </c>
      <c r="AV1116" s="39">
        <v>56.300899999999999</v>
      </c>
      <c r="AW1116" s="39">
        <v>44.309899999999999</v>
      </c>
      <c r="AX1116" s="39">
        <v>16.0837</v>
      </c>
      <c r="AY1116" s="39">
        <v>63.329599999999999</v>
      </c>
    </row>
    <row r="1117" spans="1:51" x14ac:dyDescent="0.25">
      <c r="A1117" s="43">
        <v>44043</v>
      </c>
      <c r="B1117" s="39">
        <v>3983.3759</v>
      </c>
      <c r="C1117" s="39">
        <v>54.436799999999998</v>
      </c>
      <c r="D1117" s="39">
        <v>64.142099999999999</v>
      </c>
      <c r="E1117" s="39">
        <v>586.5711</v>
      </c>
      <c r="F1117" s="39">
        <v>256.37369999999999</v>
      </c>
      <c r="G1117" s="39">
        <v>46.275500000000001</v>
      </c>
      <c r="H1117" s="39">
        <v>111.1345</v>
      </c>
      <c r="I1117" s="39">
        <v>59.564599999999999</v>
      </c>
      <c r="J1117" s="39">
        <v>113.4937</v>
      </c>
      <c r="K1117" s="39">
        <v>34.656500000000001</v>
      </c>
      <c r="L1117" s="39">
        <v>1166.038</v>
      </c>
      <c r="M1117" s="39">
        <v>26.357299999999999</v>
      </c>
      <c r="N1117" s="39">
        <v>51.95</v>
      </c>
      <c r="O1117" s="39">
        <v>93.311700000000002</v>
      </c>
      <c r="P1117" s="39">
        <v>37.171900000000001</v>
      </c>
      <c r="Q1117" s="39">
        <v>14.584</v>
      </c>
      <c r="R1117" s="39">
        <v>92.618300000000005</v>
      </c>
      <c r="S1117" s="39">
        <v>38.5505</v>
      </c>
      <c r="T1117" s="39">
        <v>42.644799999999996</v>
      </c>
      <c r="U1117" s="39">
        <v>24.203700000000001</v>
      </c>
      <c r="V1117" s="39">
        <v>48.724299999999999</v>
      </c>
      <c r="W1117" s="39">
        <v>84.353300000000004</v>
      </c>
      <c r="X1117" s="39">
        <v>110.51349999999999</v>
      </c>
      <c r="Y1117" s="39">
        <v>43.588299999999997</v>
      </c>
      <c r="Z1117" s="39">
        <v>30.842700000000001</v>
      </c>
      <c r="AA1117" s="39">
        <v>39.959499999999998</v>
      </c>
      <c r="AB1117" s="39">
        <v>219.54249999999999</v>
      </c>
      <c r="AC1117" s="39">
        <v>74.330500000000001</v>
      </c>
      <c r="AD1117" s="39">
        <v>16.053999999999998</v>
      </c>
      <c r="AE1117" s="39">
        <v>56.684800000000003</v>
      </c>
      <c r="AF1117" s="39">
        <v>57.371600000000001</v>
      </c>
      <c r="AG1117" s="39">
        <v>20.826699999999999</v>
      </c>
      <c r="AH1117" s="39">
        <v>151.71860000000001</v>
      </c>
      <c r="AI1117" s="39">
        <v>12.774699999999999</v>
      </c>
      <c r="AJ1117" s="39">
        <v>6.0305</v>
      </c>
      <c r="AK1117" s="39">
        <v>6.5240999999999998</v>
      </c>
      <c r="AL1117" s="39">
        <v>12.9824</v>
      </c>
      <c r="AM1117" s="39">
        <v>337.24</v>
      </c>
      <c r="AN1117" s="39">
        <v>606.44050000000004</v>
      </c>
      <c r="AO1117" s="39">
        <v>176.92859999999999</v>
      </c>
      <c r="AP1117" s="39">
        <v>151.7884</v>
      </c>
      <c r="AQ1117" s="39">
        <v>251.9213</v>
      </c>
      <c r="AR1117" s="39">
        <v>31.025099999999998</v>
      </c>
      <c r="AS1117" s="39">
        <v>92.296999999999997</v>
      </c>
      <c r="AT1117" s="39">
        <v>21.022300000000001</v>
      </c>
      <c r="AU1117" s="39">
        <v>64.385999999999996</v>
      </c>
      <c r="AV1117" s="39">
        <v>56.572200000000002</v>
      </c>
      <c r="AW1117" s="39">
        <v>44.4011</v>
      </c>
      <c r="AX1117" s="39">
        <v>15.8028</v>
      </c>
      <c r="AY1117" s="39">
        <v>63.802199999999999</v>
      </c>
    </row>
    <row r="1118" spans="1:51" x14ac:dyDescent="0.25">
      <c r="A1118" s="43">
        <v>44046</v>
      </c>
      <c r="B1118" s="39">
        <v>4048.6770999999999</v>
      </c>
      <c r="C1118" s="39">
        <v>58.963299999999997</v>
      </c>
      <c r="D1118" s="39">
        <v>69.231499999999997</v>
      </c>
      <c r="E1118" s="39">
        <v>601.48389999999995</v>
      </c>
      <c r="F1118" s="39">
        <v>258.97460000000001</v>
      </c>
      <c r="G1118" s="39">
        <v>46.7117</v>
      </c>
      <c r="H1118" s="39">
        <v>114.9667</v>
      </c>
      <c r="I1118" s="39">
        <v>61.070799999999998</v>
      </c>
      <c r="J1118" s="39">
        <v>114.19499999999999</v>
      </c>
      <c r="K1118" s="39">
        <v>38.125799999999998</v>
      </c>
      <c r="L1118" s="39">
        <v>1154.9389000000001</v>
      </c>
      <c r="M1118" s="39">
        <v>26.882899999999999</v>
      </c>
      <c r="N1118" s="39">
        <v>52.389699999999998</v>
      </c>
      <c r="O1118" s="39">
        <v>96.863399999999999</v>
      </c>
      <c r="P1118" s="39">
        <v>37.927399999999999</v>
      </c>
      <c r="Q1118" s="39">
        <v>14.8094</v>
      </c>
      <c r="R1118" s="39">
        <v>93.970399999999998</v>
      </c>
      <c r="S1118" s="39">
        <v>39.085900000000002</v>
      </c>
      <c r="T1118" s="39">
        <v>43.542900000000003</v>
      </c>
      <c r="U1118" s="39">
        <v>25.2837</v>
      </c>
      <c r="V1118" s="39">
        <v>50.584000000000003</v>
      </c>
      <c r="W1118" s="39">
        <v>87.286000000000001</v>
      </c>
      <c r="X1118" s="39">
        <v>112.1327</v>
      </c>
      <c r="Y1118" s="39">
        <v>44.909100000000002</v>
      </c>
      <c r="Z1118" s="39">
        <v>32.363700000000001</v>
      </c>
      <c r="AA1118" s="39">
        <v>41.0351</v>
      </c>
      <c r="AB1118" s="39">
        <v>207.625</v>
      </c>
      <c r="AC1118" s="39">
        <v>76.8446</v>
      </c>
      <c r="AD1118" s="39">
        <v>16.324999999999999</v>
      </c>
      <c r="AE1118" s="39">
        <v>58.190300000000001</v>
      </c>
      <c r="AF1118" s="39">
        <v>58.308999999999997</v>
      </c>
      <c r="AG1118" s="39">
        <v>20.982299999999999</v>
      </c>
      <c r="AH1118" s="39">
        <v>152.2664</v>
      </c>
      <c r="AI1118" s="39">
        <v>12.904500000000001</v>
      </c>
      <c r="AJ1118" s="39">
        <v>6.0818000000000003</v>
      </c>
      <c r="AK1118" s="39">
        <v>6.56</v>
      </c>
      <c r="AL1118" s="39">
        <v>13.014799999999999</v>
      </c>
      <c r="AM1118" s="39">
        <v>343.29300000000001</v>
      </c>
      <c r="AN1118" s="39">
        <v>626.92229999999995</v>
      </c>
      <c r="AO1118" s="39">
        <v>178.875</v>
      </c>
      <c r="AP1118" s="39">
        <v>154.2157</v>
      </c>
      <c r="AQ1118" s="39">
        <v>253.05439999999999</v>
      </c>
      <c r="AR1118" s="39">
        <v>31.598400000000002</v>
      </c>
      <c r="AS1118" s="39">
        <v>91.717699999999994</v>
      </c>
      <c r="AT1118" s="39">
        <v>21.4057</v>
      </c>
      <c r="AU1118" s="39">
        <v>65.112499999999997</v>
      </c>
      <c r="AV1118" s="39">
        <v>58.335900000000002</v>
      </c>
      <c r="AW1118" s="39">
        <v>45.130499999999998</v>
      </c>
      <c r="AX1118" s="39">
        <v>15.756</v>
      </c>
      <c r="AY1118" s="39">
        <v>64.274799999999999</v>
      </c>
    </row>
    <row r="1119" spans="1:51" x14ac:dyDescent="0.25">
      <c r="A1119" s="43">
        <v>44047</v>
      </c>
      <c r="B1119" s="39">
        <v>4116.9466000000002</v>
      </c>
      <c r="C1119" s="39">
        <v>58.725000000000001</v>
      </c>
      <c r="D1119" s="39">
        <v>70.429100000000005</v>
      </c>
      <c r="E1119" s="39">
        <v>599.35350000000005</v>
      </c>
      <c r="F1119" s="39">
        <v>260.08929999999998</v>
      </c>
      <c r="G1119" s="39">
        <v>45.496400000000001</v>
      </c>
      <c r="H1119" s="39">
        <v>115.9752</v>
      </c>
      <c r="I1119" s="39">
        <v>62.782499999999999</v>
      </c>
      <c r="J1119" s="39">
        <v>112.6755</v>
      </c>
      <c r="K1119" s="39">
        <v>41.927300000000002</v>
      </c>
      <c r="L1119" s="39">
        <v>1162.1959999999999</v>
      </c>
      <c r="M1119" s="39">
        <v>26.882899999999999</v>
      </c>
      <c r="N1119" s="39">
        <v>52.499699999999997</v>
      </c>
      <c r="O1119" s="39">
        <v>94.926100000000005</v>
      </c>
      <c r="P1119" s="39">
        <v>37.889600000000002</v>
      </c>
      <c r="Q1119" s="39">
        <v>14.850300000000001</v>
      </c>
      <c r="R1119" s="39">
        <v>94.759100000000004</v>
      </c>
      <c r="S1119" s="39">
        <v>38.657600000000002</v>
      </c>
      <c r="T1119" s="39">
        <v>43.080199999999998</v>
      </c>
      <c r="U1119" s="39">
        <v>24.9025</v>
      </c>
      <c r="V1119" s="39">
        <v>50.212000000000003</v>
      </c>
      <c r="W1119" s="39">
        <v>87.594700000000003</v>
      </c>
      <c r="X1119" s="39">
        <v>114.8854</v>
      </c>
      <c r="Y1119" s="39">
        <v>43.388199999999998</v>
      </c>
      <c r="Z1119" s="39">
        <v>32.955199999999998</v>
      </c>
      <c r="AA1119" s="39">
        <v>40.335999999999999</v>
      </c>
      <c r="AB1119" s="39">
        <v>202.8767</v>
      </c>
      <c r="AC1119" s="39">
        <v>75.895899999999997</v>
      </c>
      <c r="AD1119" s="39">
        <v>16.053999999999998</v>
      </c>
      <c r="AE1119" s="39">
        <v>57.503</v>
      </c>
      <c r="AF1119" s="39">
        <v>57.184100000000001</v>
      </c>
      <c r="AG1119" s="39">
        <v>20.826699999999999</v>
      </c>
      <c r="AH1119" s="39">
        <v>154.7311</v>
      </c>
      <c r="AI1119" s="39">
        <v>12.9564</v>
      </c>
      <c r="AJ1119" s="39">
        <v>6.0476000000000001</v>
      </c>
      <c r="AK1119" s="39">
        <v>6.6498999999999997</v>
      </c>
      <c r="AL1119" s="39">
        <v>13.1122</v>
      </c>
      <c r="AM1119" s="39">
        <v>350.85930000000002</v>
      </c>
      <c r="AN1119" s="39">
        <v>636.71799999999996</v>
      </c>
      <c r="AO1119" s="39">
        <v>179.06970000000001</v>
      </c>
      <c r="AP1119" s="39">
        <v>154.5394</v>
      </c>
      <c r="AQ1119" s="39">
        <v>253.80969999999999</v>
      </c>
      <c r="AR1119" s="39">
        <v>31.564599999999999</v>
      </c>
      <c r="AS1119" s="39">
        <v>91.717699999999994</v>
      </c>
      <c r="AT1119" s="39">
        <v>21.213999999999999</v>
      </c>
      <c r="AU1119" s="39">
        <v>65.385000000000005</v>
      </c>
      <c r="AV1119" s="39">
        <v>60.370800000000003</v>
      </c>
      <c r="AW1119" s="39">
        <v>44.674599999999998</v>
      </c>
      <c r="AX1119" s="39">
        <v>15.5921</v>
      </c>
      <c r="AY1119" s="39">
        <v>64.652900000000002</v>
      </c>
    </row>
    <row r="1120" spans="1:51" x14ac:dyDescent="0.25">
      <c r="A1120" s="43">
        <v>44048</v>
      </c>
      <c r="B1120" s="39">
        <v>4059.0659000000001</v>
      </c>
      <c r="C1120" s="39">
        <v>58.486800000000002</v>
      </c>
      <c r="D1120" s="39">
        <v>68.408199999999994</v>
      </c>
      <c r="E1120" s="39">
        <v>589.4117</v>
      </c>
      <c r="F1120" s="39">
        <v>256.74529999999999</v>
      </c>
      <c r="G1120" s="39">
        <v>45.434100000000001</v>
      </c>
      <c r="H1120" s="39">
        <v>115.3197</v>
      </c>
      <c r="I1120" s="39">
        <v>62.234699999999997</v>
      </c>
      <c r="J1120" s="39">
        <v>114.5457</v>
      </c>
      <c r="K1120" s="39">
        <v>46.134799999999998</v>
      </c>
      <c r="L1120" s="39">
        <v>1169.6665</v>
      </c>
      <c r="M1120" s="39">
        <v>26.657599999999999</v>
      </c>
      <c r="N1120" s="39">
        <v>51.235300000000002</v>
      </c>
      <c r="O1120" s="39">
        <v>95.7333</v>
      </c>
      <c r="P1120" s="39">
        <v>38.834000000000003</v>
      </c>
      <c r="Q1120" s="39">
        <v>14.666</v>
      </c>
      <c r="R1120" s="39">
        <v>93.294399999999996</v>
      </c>
      <c r="S1120" s="39">
        <v>38.8718</v>
      </c>
      <c r="T1120" s="39">
        <v>43.651699999999998</v>
      </c>
      <c r="U1120" s="39">
        <v>25.029599999999999</v>
      </c>
      <c r="V1120" s="39">
        <v>50.677</v>
      </c>
      <c r="W1120" s="39">
        <v>87.594700000000003</v>
      </c>
      <c r="X1120" s="39">
        <v>113.9948</v>
      </c>
      <c r="Y1120" s="39">
        <v>42.827800000000003</v>
      </c>
      <c r="Z1120" s="39">
        <v>33.2087</v>
      </c>
      <c r="AA1120" s="39">
        <v>40.120800000000003</v>
      </c>
      <c r="AB1120" s="39">
        <v>216.4701</v>
      </c>
      <c r="AC1120" s="39">
        <v>75.468900000000005</v>
      </c>
      <c r="AD1120" s="39">
        <v>16.053999999999998</v>
      </c>
      <c r="AE1120" s="39">
        <v>57.895699999999998</v>
      </c>
      <c r="AF1120" s="39">
        <v>57.652799999999999</v>
      </c>
      <c r="AG1120" s="39">
        <v>20.956399999999999</v>
      </c>
      <c r="AH1120" s="39">
        <v>153.08789999999999</v>
      </c>
      <c r="AI1120" s="39">
        <v>12.774699999999999</v>
      </c>
      <c r="AJ1120" s="39">
        <v>6.0305</v>
      </c>
      <c r="AK1120" s="39">
        <v>6.5240999999999998</v>
      </c>
      <c r="AL1120" s="39">
        <v>13.0473</v>
      </c>
      <c r="AM1120" s="39">
        <v>341.34739999999999</v>
      </c>
      <c r="AN1120" s="39">
        <v>656.75450000000001</v>
      </c>
      <c r="AO1120" s="39">
        <v>177.02600000000001</v>
      </c>
      <c r="AP1120" s="39">
        <v>152.2739</v>
      </c>
      <c r="AQ1120" s="39">
        <v>251.5436</v>
      </c>
      <c r="AR1120" s="39">
        <v>31.227399999999999</v>
      </c>
      <c r="AS1120" s="39">
        <v>91.717699999999994</v>
      </c>
      <c r="AT1120" s="39">
        <v>21.277899999999999</v>
      </c>
      <c r="AU1120" s="39">
        <v>64.567700000000002</v>
      </c>
      <c r="AV1120" s="39">
        <v>59.556800000000003</v>
      </c>
      <c r="AW1120" s="39">
        <v>44.4923</v>
      </c>
      <c r="AX1120" s="39">
        <v>15.4282</v>
      </c>
      <c r="AY1120" s="39">
        <v>63.991199999999999</v>
      </c>
    </row>
    <row r="1121" spans="1:51" x14ac:dyDescent="0.25">
      <c r="A1121" s="43">
        <v>44049</v>
      </c>
      <c r="B1121" s="39">
        <v>4063.5183000000002</v>
      </c>
      <c r="C1121" s="39">
        <v>57.533900000000003</v>
      </c>
      <c r="D1121" s="39">
        <v>66.761700000000005</v>
      </c>
      <c r="E1121" s="39">
        <v>581.60019999999997</v>
      </c>
      <c r="F1121" s="39">
        <v>256.37369999999999</v>
      </c>
      <c r="G1121" s="39">
        <v>45.060099999999998</v>
      </c>
      <c r="H1121" s="39">
        <v>116.0761</v>
      </c>
      <c r="I1121" s="39">
        <v>63.535600000000002</v>
      </c>
      <c r="J1121" s="39">
        <v>111.7405</v>
      </c>
      <c r="K1121" s="39">
        <v>50.7483</v>
      </c>
      <c r="L1121" s="39">
        <v>1146.8280999999999</v>
      </c>
      <c r="M1121" s="39">
        <v>26.582599999999999</v>
      </c>
      <c r="N1121" s="39">
        <v>51.784999999999997</v>
      </c>
      <c r="O1121" s="39">
        <v>94.118899999999996</v>
      </c>
      <c r="P1121" s="39">
        <v>38.1541</v>
      </c>
      <c r="Q1121" s="39">
        <v>14.6455</v>
      </c>
      <c r="R1121" s="39">
        <v>93.069000000000003</v>
      </c>
      <c r="S1121" s="39">
        <v>38.443399999999997</v>
      </c>
      <c r="T1121" s="39">
        <v>43.760599999999997</v>
      </c>
      <c r="U1121" s="39">
        <v>24.648399999999999</v>
      </c>
      <c r="V1121" s="39">
        <v>50.491</v>
      </c>
      <c r="W1121" s="39">
        <v>86.359899999999996</v>
      </c>
      <c r="X1121" s="39">
        <v>112.37560000000001</v>
      </c>
      <c r="Y1121" s="39">
        <v>42.387500000000003</v>
      </c>
      <c r="Z1121" s="39">
        <v>32.279200000000003</v>
      </c>
      <c r="AA1121" s="39">
        <v>39.636800000000001</v>
      </c>
      <c r="AB1121" s="39">
        <v>224.01159999999999</v>
      </c>
      <c r="AC1121" s="39">
        <v>75.231800000000007</v>
      </c>
      <c r="AD1121" s="39">
        <v>15.928900000000001</v>
      </c>
      <c r="AE1121" s="39">
        <v>57.437600000000003</v>
      </c>
      <c r="AF1121" s="39">
        <v>56.996600000000001</v>
      </c>
      <c r="AG1121" s="39">
        <v>20.671099999999999</v>
      </c>
      <c r="AH1121" s="39">
        <v>153.36179999999999</v>
      </c>
      <c r="AI1121" s="39">
        <v>12.800599999999999</v>
      </c>
      <c r="AJ1121" s="39">
        <v>6.0305</v>
      </c>
      <c r="AK1121" s="39">
        <v>6.5240999999999998</v>
      </c>
      <c r="AL1121" s="39">
        <v>13.079700000000001</v>
      </c>
      <c r="AM1121" s="39">
        <v>343.7253</v>
      </c>
      <c r="AN1121" s="39">
        <v>683.91520000000003</v>
      </c>
      <c r="AO1121" s="39">
        <v>177.80449999999999</v>
      </c>
      <c r="AP1121" s="39">
        <v>151.14109999999999</v>
      </c>
      <c r="AQ1121" s="39">
        <v>251.5436</v>
      </c>
      <c r="AR1121" s="39">
        <v>31.025099999999998</v>
      </c>
      <c r="AS1121" s="39">
        <v>90.366100000000003</v>
      </c>
      <c r="AT1121" s="39">
        <v>21.277899999999999</v>
      </c>
      <c r="AU1121" s="39">
        <v>64.930899999999994</v>
      </c>
      <c r="AV1121" s="39">
        <v>58.742800000000003</v>
      </c>
      <c r="AW1121" s="39">
        <v>44.583500000000001</v>
      </c>
      <c r="AX1121" s="39">
        <v>15.123900000000001</v>
      </c>
      <c r="AY1121" s="39">
        <v>63.613100000000003</v>
      </c>
    </row>
    <row r="1122" spans="1:51" x14ac:dyDescent="0.25">
      <c r="A1122" s="43">
        <v>44050</v>
      </c>
      <c r="B1122" s="39">
        <v>4011.5740999999998</v>
      </c>
      <c r="C1122" s="39">
        <v>55.747100000000003</v>
      </c>
      <c r="D1122" s="39">
        <v>66.237700000000004</v>
      </c>
      <c r="E1122" s="39">
        <v>582.31029999999998</v>
      </c>
      <c r="F1122" s="39">
        <v>253.77279999999999</v>
      </c>
      <c r="G1122" s="39">
        <v>44.125300000000003</v>
      </c>
      <c r="H1122" s="39">
        <v>114.3617</v>
      </c>
      <c r="I1122" s="39">
        <v>63.467100000000002</v>
      </c>
      <c r="J1122" s="39">
        <v>112.38330000000001</v>
      </c>
      <c r="K1122" s="39">
        <v>51.670999999999999</v>
      </c>
      <c r="L1122" s="39">
        <v>1134.8752999999999</v>
      </c>
      <c r="M1122" s="39">
        <v>26.056899999999999</v>
      </c>
      <c r="N1122" s="39">
        <v>51.84</v>
      </c>
      <c r="O1122" s="39">
        <v>92.665899999999993</v>
      </c>
      <c r="P1122" s="39">
        <v>37.587400000000002</v>
      </c>
      <c r="Q1122" s="39">
        <v>14.4816</v>
      </c>
      <c r="R1122" s="39">
        <v>92.393000000000001</v>
      </c>
      <c r="S1122" s="39">
        <v>42.298499999999997</v>
      </c>
      <c r="T1122" s="39">
        <v>44.495399999999997</v>
      </c>
      <c r="U1122" s="39">
        <v>25.029599999999999</v>
      </c>
      <c r="V1122" s="39">
        <v>49.561100000000003</v>
      </c>
      <c r="W1122" s="39">
        <v>84.353300000000004</v>
      </c>
      <c r="X1122" s="39">
        <v>112.7804</v>
      </c>
      <c r="Y1122" s="39">
        <v>43.508200000000002</v>
      </c>
      <c r="Z1122" s="39">
        <v>31.941199999999998</v>
      </c>
      <c r="AA1122" s="39">
        <v>38.991399999999999</v>
      </c>
      <c r="AB1122" s="39">
        <v>220.1943</v>
      </c>
      <c r="AC1122" s="39">
        <v>74.140799999999999</v>
      </c>
      <c r="AD1122" s="39">
        <v>15.928900000000001</v>
      </c>
      <c r="AE1122" s="39">
        <v>55.343000000000004</v>
      </c>
      <c r="AF1122" s="39">
        <v>56.434100000000001</v>
      </c>
      <c r="AG1122" s="39">
        <v>20.3599</v>
      </c>
      <c r="AH1122" s="39">
        <v>152.2664</v>
      </c>
      <c r="AI1122" s="39">
        <v>12.6448</v>
      </c>
      <c r="AJ1122" s="39">
        <v>5.9622000000000002</v>
      </c>
      <c r="AK1122" s="39">
        <v>6.3803000000000001</v>
      </c>
      <c r="AL1122" s="39">
        <v>12.9499</v>
      </c>
      <c r="AM1122" s="39">
        <v>340.91500000000002</v>
      </c>
      <c r="AN1122" s="39">
        <v>668.77650000000006</v>
      </c>
      <c r="AO1122" s="39">
        <v>176.15010000000001</v>
      </c>
      <c r="AP1122" s="39">
        <v>149.03749999999999</v>
      </c>
      <c r="AQ1122" s="39">
        <v>256.07589999999999</v>
      </c>
      <c r="AR1122" s="39">
        <v>30.553000000000001</v>
      </c>
      <c r="AS1122" s="39">
        <v>87.662800000000004</v>
      </c>
      <c r="AT1122" s="39">
        <v>20.6389</v>
      </c>
      <c r="AU1122" s="39">
        <v>64.204400000000007</v>
      </c>
      <c r="AV1122" s="39">
        <v>57.657499999999999</v>
      </c>
      <c r="AW1122" s="39">
        <v>43.854100000000003</v>
      </c>
      <c r="AX1122" s="39">
        <v>15.030200000000001</v>
      </c>
      <c r="AY1122" s="39">
        <v>63.424100000000003</v>
      </c>
    </row>
    <row r="1123" spans="1:51" x14ac:dyDescent="0.25">
      <c r="A1123" s="43">
        <v>44053</v>
      </c>
      <c r="B1123" s="39">
        <v>4127.3353999999999</v>
      </c>
      <c r="C1123" s="39">
        <v>56.104500000000002</v>
      </c>
      <c r="D1123" s="39">
        <v>67.584900000000005</v>
      </c>
      <c r="E1123" s="39">
        <v>590.83190000000002</v>
      </c>
      <c r="F1123" s="39">
        <v>257.48840000000001</v>
      </c>
      <c r="G1123" s="39">
        <v>44.686199999999999</v>
      </c>
      <c r="H1123" s="39">
        <v>117.8409</v>
      </c>
      <c r="I1123" s="39">
        <v>66.685000000000002</v>
      </c>
      <c r="J1123" s="39">
        <v>112.96769999999999</v>
      </c>
      <c r="K1123" s="39">
        <v>56.838099999999997</v>
      </c>
      <c r="L1123" s="39">
        <v>1191.2242000000001</v>
      </c>
      <c r="M1123" s="39">
        <v>26.957999999999998</v>
      </c>
      <c r="N1123" s="39">
        <v>55.633200000000002</v>
      </c>
      <c r="O1123" s="39">
        <v>95.248999999999995</v>
      </c>
      <c r="P1123" s="39">
        <v>38.418500000000002</v>
      </c>
      <c r="Q1123" s="39">
        <v>14.543100000000001</v>
      </c>
      <c r="R1123" s="39">
        <v>94.533799999999999</v>
      </c>
      <c r="S1123" s="39">
        <v>46.581899999999997</v>
      </c>
      <c r="T1123" s="39">
        <v>44.576999999999998</v>
      </c>
      <c r="U1123" s="39">
        <v>26.554200000000002</v>
      </c>
      <c r="V1123" s="39">
        <v>50.7699</v>
      </c>
      <c r="W1123" s="39">
        <v>84.584800000000001</v>
      </c>
      <c r="X1123" s="39">
        <v>121.84820000000001</v>
      </c>
      <c r="Y1123" s="39">
        <v>44.188699999999997</v>
      </c>
      <c r="Z1123" s="39">
        <v>31.8567</v>
      </c>
      <c r="AA1123" s="39">
        <v>40.497300000000003</v>
      </c>
      <c r="AB1123" s="39">
        <v>217.2149</v>
      </c>
      <c r="AC1123" s="39">
        <v>74.140799999999999</v>
      </c>
      <c r="AD1123" s="39">
        <v>16.1374</v>
      </c>
      <c r="AE1123" s="39">
        <v>56.292099999999998</v>
      </c>
      <c r="AF1123" s="39">
        <v>57.933999999999997</v>
      </c>
      <c r="AG1123" s="39">
        <v>21.034199999999998</v>
      </c>
      <c r="AH1123" s="39">
        <v>153.36179999999999</v>
      </c>
      <c r="AI1123" s="39">
        <v>12.748699999999999</v>
      </c>
      <c r="AJ1123" s="39">
        <v>6.0305</v>
      </c>
      <c r="AK1123" s="39">
        <v>6.4881000000000002</v>
      </c>
      <c r="AL1123" s="39">
        <v>12.9824</v>
      </c>
      <c r="AM1123" s="39">
        <v>351.72399999999999</v>
      </c>
      <c r="AN1123" s="39">
        <v>640.72529999999995</v>
      </c>
      <c r="AO1123" s="39">
        <v>178.09649999999999</v>
      </c>
      <c r="AP1123" s="39">
        <v>152.4357</v>
      </c>
      <c r="AQ1123" s="39">
        <v>260.60820000000001</v>
      </c>
      <c r="AR1123" s="39">
        <v>30.755299999999998</v>
      </c>
      <c r="AS1123" s="39">
        <v>88.049000000000007</v>
      </c>
      <c r="AT1123" s="39">
        <v>20.8306</v>
      </c>
      <c r="AU1123" s="39">
        <v>65.021699999999996</v>
      </c>
      <c r="AV1123" s="39">
        <v>58.200200000000002</v>
      </c>
      <c r="AW1123" s="39">
        <v>44.127600000000001</v>
      </c>
      <c r="AX1123" s="39">
        <v>14.8429</v>
      </c>
      <c r="AY1123" s="39">
        <v>64.085700000000003</v>
      </c>
    </row>
    <row r="1124" spans="1:51" x14ac:dyDescent="0.25">
      <c r="A1124" s="43">
        <v>44054</v>
      </c>
      <c r="B1124" s="39">
        <v>4137.7241999999997</v>
      </c>
      <c r="C1124" s="39">
        <v>54.794199999999996</v>
      </c>
      <c r="D1124" s="39">
        <v>64.815700000000007</v>
      </c>
      <c r="E1124" s="39">
        <v>581.60019999999997</v>
      </c>
      <c r="F1124" s="39">
        <v>253.40129999999999</v>
      </c>
      <c r="G1124" s="39">
        <v>43.875999999999998</v>
      </c>
      <c r="H1124" s="39">
        <v>117.9922</v>
      </c>
      <c r="I1124" s="39">
        <v>66.821899999999999</v>
      </c>
      <c r="J1124" s="39">
        <v>105.19499999999999</v>
      </c>
      <c r="K1124" s="39">
        <v>59.790700000000001</v>
      </c>
      <c r="L1124" s="39">
        <v>1221.96</v>
      </c>
      <c r="M1124" s="39">
        <v>26.2822</v>
      </c>
      <c r="N1124" s="39">
        <v>53.929000000000002</v>
      </c>
      <c r="O1124" s="39">
        <v>94.118899999999996</v>
      </c>
      <c r="P1124" s="39">
        <v>37.436300000000003</v>
      </c>
      <c r="Q1124" s="39">
        <v>14.338200000000001</v>
      </c>
      <c r="R1124" s="39">
        <v>94.195800000000006</v>
      </c>
      <c r="S1124" s="39">
        <v>44.011800000000001</v>
      </c>
      <c r="T1124" s="39">
        <v>43.706200000000003</v>
      </c>
      <c r="U1124" s="39">
        <v>24.807200000000002</v>
      </c>
      <c r="V1124" s="39">
        <v>48.445300000000003</v>
      </c>
      <c r="W1124" s="39">
        <v>83.504400000000004</v>
      </c>
      <c r="X1124" s="39">
        <v>119.2574</v>
      </c>
      <c r="Y1124" s="39">
        <v>45.109299999999998</v>
      </c>
      <c r="Z1124" s="39">
        <v>31.349699999999999</v>
      </c>
      <c r="AA1124" s="39">
        <v>39.421700000000001</v>
      </c>
      <c r="AB1124" s="39">
        <v>218.14599999999999</v>
      </c>
      <c r="AC1124" s="39">
        <v>71.769000000000005</v>
      </c>
      <c r="AD1124" s="39">
        <v>16.1999</v>
      </c>
      <c r="AE1124" s="39">
        <v>55.081099999999999</v>
      </c>
      <c r="AF1124" s="39">
        <v>58.871499999999997</v>
      </c>
      <c r="AG1124" s="39">
        <v>20.541399999999999</v>
      </c>
      <c r="AH1124" s="39">
        <v>152.8141</v>
      </c>
      <c r="AI1124" s="39">
        <v>12.6968</v>
      </c>
      <c r="AJ1124" s="39">
        <v>5.9964000000000004</v>
      </c>
      <c r="AK1124" s="39">
        <v>6.4341999999999997</v>
      </c>
      <c r="AL1124" s="39">
        <v>12.9499</v>
      </c>
      <c r="AM1124" s="39">
        <v>351.29160000000002</v>
      </c>
      <c r="AN1124" s="39">
        <v>647.40409999999997</v>
      </c>
      <c r="AO1124" s="39">
        <v>178.48580000000001</v>
      </c>
      <c r="AP1124" s="39">
        <v>155.6721</v>
      </c>
      <c r="AQ1124" s="39">
        <v>258.34210000000002</v>
      </c>
      <c r="AR1124" s="39">
        <v>30.3506</v>
      </c>
      <c r="AS1124" s="39">
        <v>85.538799999999995</v>
      </c>
      <c r="AT1124" s="39">
        <v>20.383400000000002</v>
      </c>
      <c r="AU1124" s="39">
        <v>64.385999999999996</v>
      </c>
      <c r="AV1124" s="39">
        <v>56.572200000000002</v>
      </c>
      <c r="AW1124" s="39">
        <v>43.215899999999998</v>
      </c>
      <c r="AX1124" s="39">
        <v>14.5152</v>
      </c>
      <c r="AY1124" s="39">
        <v>63.424100000000003</v>
      </c>
    </row>
    <row r="1125" spans="1:51" x14ac:dyDescent="0.25">
      <c r="A1125" s="43">
        <v>44055</v>
      </c>
      <c r="B1125" s="39">
        <v>4260.9061000000002</v>
      </c>
      <c r="C1125" s="39">
        <v>55.270600000000002</v>
      </c>
      <c r="D1125" s="39">
        <v>64.366600000000005</v>
      </c>
      <c r="E1125" s="39">
        <v>568.81780000000003</v>
      </c>
      <c r="F1125" s="39">
        <v>255.25909999999999</v>
      </c>
      <c r="G1125" s="39">
        <v>43.533200000000001</v>
      </c>
      <c r="H1125" s="39">
        <v>115.824</v>
      </c>
      <c r="I1125" s="39">
        <v>68.738900000000001</v>
      </c>
      <c r="J1125" s="39">
        <v>102.27290000000001</v>
      </c>
      <c r="K1125" s="39">
        <v>53.811700000000002</v>
      </c>
      <c r="L1125" s="39">
        <v>1111.6101000000001</v>
      </c>
      <c r="M1125" s="39">
        <v>26.2822</v>
      </c>
      <c r="N1125" s="39">
        <v>55.6267</v>
      </c>
      <c r="O1125" s="39">
        <v>93.473100000000002</v>
      </c>
      <c r="P1125" s="39">
        <v>37.171900000000001</v>
      </c>
      <c r="Q1125" s="39">
        <v>14.4611</v>
      </c>
      <c r="R1125" s="39">
        <v>94.871799999999993</v>
      </c>
      <c r="S1125" s="39">
        <v>43.155200000000001</v>
      </c>
      <c r="T1125" s="39">
        <v>43.461199999999998</v>
      </c>
      <c r="U1125" s="39">
        <v>25.0931</v>
      </c>
      <c r="V1125" s="39">
        <v>49.096200000000003</v>
      </c>
      <c r="W1125" s="39">
        <v>80.803200000000004</v>
      </c>
      <c r="X1125" s="39">
        <v>120.4718</v>
      </c>
      <c r="Y1125" s="39">
        <v>46.910400000000003</v>
      </c>
      <c r="Z1125" s="39">
        <v>31.772200000000002</v>
      </c>
      <c r="AA1125" s="39">
        <v>41.4116</v>
      </c>
      <c r="AB1125" s="39">
        <v>212.3734</v>
      </c>
      <c r="AC1125" s="39">
        <v>70.820300000000003</v>
      </c>
      <c r="AD1125" s="39">
        <v>16.429200000000002</v>
      </c>
      <c r="AE1125" s="39">
        <v>56.946599999999997</v>
      </c>
      <c r="AF1125" s="39">
        <v>61.871299999999998</v>
      </c>
      <c r="AG1125" s="39">
        <v>21.501100000000001</v>
      </c>
      <c r="AH1125" s="39">
        <v>153.90950000000001</v>
      </c>
      <c r="AI1125" s="39">
        <v>12.748699999999999</v>
      </c>
      <c r="AJ1125" s="39">
        <v>5.9964000000000004</v>
      </c>
      <c r="AK1125" s="39">
        <v>6.6139000000000001</v>
      </c>
      <c r="AL1125" s="39">
        <v>12.9499</v>
      </c>
      <c r="AM1125" s="39">
        <v>357.77699999999999</v>
      </c>
      <c r="AN1125" s="39">
        <v>650.52089999999998</v>
      </c>
      <c r="AO1125" s="39">
        <v>178.2911</v>
      </c>
      <c r="AP1125" s="39">
        <v>154.863</v>
      </c>
      <c r="AQ1125" s="39">
        <v>265.14049999999997</v>
      </c>
      <c r="AR1125" s="39">
        <v>30.215699999999998</v>
      </c>
      <c r="AS1125" s="39">
        <v>86.697400000000002</v>
      </c>
      <c r="AT1125" s="39">
        <v>20.447299999999998</v>
      </c>
      <c r="AU1125" s="39">
        <v>64.385999999999996</v>
      </c>
      <c r="AV1125" s="39">
        <v>56.707900000000002</v>
      </c>
      <c r="AW1125" s="39">
        <v>43.398200000000003</v>
      </c>
      <c r="AX1125" s="39">
        <v>14.889699999999999</v>
      </c>
      <c r="AY1125" s="39">
        <v>63.613100000000003</v>
      </c>
    </row>
    <row r="1126" spans="1:51" x14ac:dyDescent="0.25">
      <c r="A1126" s="43">
        <v>44056</v>
      </c>
      <c r="B1126" s="39">
        <v>4244.5807999999997</v>
      </c>
      <c r="C1126" s="39">
        <v>55.032400000000003</v>
      </c>
      <c r="D1126" s="39">
        <v>64.441500000000005</v>
      </c>
      <c r="E1126" s="39">
        <v>570.94820000000004</v>
      </c>
      <c r="F1126" s="39">
        <v>256.37369999999999</v>
      </c>
      <c r="G1126" s="39">
        <v>44.3123</v>
      </c>
      <c r="H1126" s="39">
        <v>114.3617</v>
      </c>
      <c r="I1126" s="39">
        <v>68.122699999999995</v>
      </c>
      <c r="J1126" s="39">
        <v>102.7989</v>
      </c>
      <c r="K1126" s="39">
        <v>49.825600000000001</v>
      </c>
      <c r="L1126" s="39">
        <v>1090.4792</v>
      </c>
      <c r="M1126" s="39">
        <v>26.5914</v>
      </c>
      <c r="N1126" s="39">
        <v>55.683300000000003</v>
      </c>
      <c r="O1126" s="39">
        <v>95.8947</v>
      </c>
      <c r="P1126" s="39">
        <v>37.851900000000001</v>
      </c>
      <c r="Q1126" s="39">
        <v>14.543100000000001</v>
      </c>
      <c r="R1126" s="39">
        <v>95.660499999999999</v>
      </c>
      <c r="S1126" s="39">
        <v>42.4056</v>
      </c>
      <c r="T1126" s="39">
        <v>42.889699999999998</v>
      </c>
      <c r="U1126" s="39">
        <v>24.7119</v>
      </c>
      <c r="V1126" s="39">
        <v>48.5383</v>
      </c>
      <c r="W1126" s="39">
        <v>80.1858</v>
      </c>
      <c r="X1126" s="39">
        <v>117.39530000000001</v>
      </c>
      <c r="Y1126" s="39">
        <v>46.990499999999997</v>
      </c>
      <c r="Z1126" s="39">
        <v>34.222799999999999</v>
      </c>
      <c r="AA1126" s="39">
        <v>40.82</v>
      </c>
      <c r="AB1126" s="39">
        <v>216.4701</v>
      </c>
      <c r="AC1126" s="39">
        <v>70.867800000000003</v>
      </c>
      <c r="AD1126" s="39">
        <v>16.6586</v>
      </c>
      <c r="AE1126" s="39">
        <v>58.092100000000002</v>
      </c>
      <c r="AF1126" s="39">
        <v>61.121400000000001</v>
      </c>
      <c r="AG1126" s="39">
        <v>21.630700000000001</v>
      </c>
      <c r="AH1126" s="39">
        <v>153.08789999999999</v>
      </c>
      <c r="AI1126" s="39">
        <v>12.852600000000001</v>
      </c>
      <c r="AJ1126" s="39">
        <v>6.0476000000000001</v>
      </c>
      <c r="AK1126" s="39">
        <v>6.8116000000000003</v>
      </c>
      <c r="AL1126" s="39">
        <v>13.014799999999999</v>
      </c>
      <c r="AM1126" s="39">
        <v>357.12849999999997</v>
      </c>
      <c r="AN1126" s="39">
        <v>655.41880000000003</v>
      </c>
      <c r="AO1126" s="39">
        <v>178.875</v>
      </c>
      <c r="AP1126" s="39">
        <v>155.0248</v>
      </c>
      <c r="AQ1126" s="39">
        <v>262.87439999999998</v>
      </c>
      <c r="AR1126" s="39">
        <v>30.519200000000001</v>
      </c>
      <c r="AS1126" s="39">
        <v>87.083500000000001</v>
      </c>
      <c r="AT1126" s="39">
        <v>20.7028</v>
      </c>
      <c r="AU1126" s="39">
        <v>64.749300000000005</v>
      </c>
      <c r="AV1126" s="39">
        <v>57.386200000000002</v>
      </c>
      <c r="AW1126" s="39">
        <v>43.854100000000003</v>
      </c>
      <c r="AX1126" s="39">
        <v>15.5219</v>
      </c>
      <c r="AY1126" s="39">
        <v>63.613100000000003</v>
      </c>
    </row>
    <row r="1127" spans="1:51" x14ac:dyDescent="0.25">
      <c r="A1127" s="43">
        <v>44057</v>
      </c>
      <c r="B1127" s="39">
        <v>4259.9709000000003</v>
      </c>
      <c r="C1127" s="39">
        <v>54.9133</v>
      </c>
      <c r="D1127" s="39">
        <v>64.665999999999997</v>
      </c>
      <c r="E1127" s="39">
        <v>574.49879999999996</v>
      </c>
      <c r="F1127" s="39">
        <v>259.71769999999998</v>
      </c>
      <c r="G1127" s="39">
        <v>44.249899999999997</v>
      </c>
      <c r="H1127" s="39">
        <v>115.7231</v>
      </c>
      <c r="I1127" s="39">
        <v>70.792900000000003</v>
      </c>
      <c r="J1127" s="39">
        <v>103.2664</v>
      </c>
      <c r="K1127" s="39">
        <v>45.101399999999998</v>
      </c>
      <c r="L1127" s="39">
        <v>1107.7681</v>
      </c>
      <c r="M1127" s="39">
        <v>26.745999999999999</v>
      </c>
      <c r="N1127" s="39">
        <v>57.663899999999998</v>
      </c>
      <c r="O1127" s="39">
        <v>96.056200000000004</v>
      </c>
      <c r="P1127" s="39">
        <v>38.418500000000002</v>
      </c>
      <c r="Q1127" s="39">
        <v>14.543100000000001</v>
      </c>
      <c r="R1127" s="39">
        <v>95.435199999999995</v>
      </c>
      <c r="S1127" s="39">
        <v>41.655999999999999</v>
      </c>
      <c r="T1127" s="39">
        <v>43.325200000000002</v>
      </c>
      <c r="U1127" s="39">
        <v>24.648399999999999</v>
      </c>
      <c r="V1127" s="39">
        <v>48.631300000000003</v>
      </c>
      <c r="W1127" s="39">
        <v>81.652100000000004</v>
      </c>
      <c r="X1127" s="39">
        <v>119.0955</v>
      </c>
      <c r="Y1127" s="39">
        <v>45.989800000000002</v>
      </c>
      <c r="Z1127" s="39">
        <v>33.715800000000002</v>
      </c>
      <c r="AA1127" s="39">
        <v>39.959499999999998</v>
      </c>
      <c r="AB1127" s="39">
        <v>222.14949999999999</v>
      </c>
      <c r="AC1127" s="39">
        <v>71.010099999999994</v>
      </c>
      <c r="AD1127" s="39">
        <v>16.6586</v>
      </c>
      <c r="AE1127" s="39">
        <v>57.993899999999996</v>
      </c>
      <c r="AF1127" s="39">
        <v>59.996400000000001</v>
      </c>
      <c r="AG1127" s="39">
        <v>21.578900000000001</v>
      </c>
      <c r="AH1127" s="39">
        <v>154.18340000000001</v>
      </c>
      <c r="AI1127" s="39">
        <v>12.852600000000001</v>
      </c>
      <c r="AJ1127" s="39">
        <v>6.0647000000000002</v>
      </c>
      <c r="AK1127" s="39">
        <v>6.8475999999999999</v>
      </c>
      <c r="AL1127" s="39">
        <v>13.0473</v>
      </c>
      <c r="AM1127" s="39">
        <v>367.93740000000003</v>
      </c>
      <c r="AN1127" s="39">
        <v>665.65970000000004</v>
      </c>
      <c r="AO1127" s="39">
        <v>179.55629999999999</v>
      </c>
      <c r="AP1127" s="39">
        <v>156.1576</v>
      </c>
      <c r="AQ1127" s="39">
        <v>262.11900000000003</v>
      </c>
      <c r="AR1127" s="39">
        <v>30.789000000000001</v>
      </c>
      <c r="AS1127" s="39">
        <v>87.083500000000001</v>
      </c>
      <c r="AT1127" s="39">
        <v>20.7028</v>
      </c>
      <c r="AU1127" s="39">
        <v>67.2012</v>
      </c>
      <c r="AV1127" s="39">
        <v>57.250500000000002</v>
      </c>
      <c r="AW1127" s="39">
        <v>44.0364</v>
      </c>
      <c r="AX1127" s="39">
        <v>15.217499999999999</v>
      </c>
      <c r="AY1127" s="39">
        <v>65.030900000000003</v>
      </c>
    </row>
    <row r="1128" spans="1:51" x14ac:dyDescent="0.25">
      <c r="A1128" s="43">
        <v>44060</v>
      </c>
      <c r="B1128" s="39">
        <v>4341.5383000000002</v>
      </c>
      <c r="C1128" s="39">
        <v>55.866199999999999</v>
      </c>
      <c r="D1128" s="39">
        <v>65.713800000000006</v>
      </c>
      <c r="E1128" s="39">
        <v>594.38260000000002</v>
      </c>
      <c r="F1128" s="39">
        <v>263.43329999999997</v>
      </c>
      <c r="G1128" s="39">
        <v>44.841999999999999</v>
      </c>
      <c r="H1128" s="39">
        <v>123.1354</v>
      </c>
      <c r="I1128" s="39">
        <v>73.805300000000003</v>
      </c>
      <c r="J1128" s="39">
        <v>106.88979999999999</v>
      </c>
      <c r="K1128" s="39">
        <v>47.057499999999997</v>
      </c>
      <c r="L1128" s="39">
        <v>1114.1713999999999</v>
      </c>
      <c r="M1128" s="39">
        <v>28.060099999999998</v>
      </c>
      <c r="N1128" s="39">
        <v>59.2483</v>
      </c>
      <c r="O1128" s="39">
        <v>96.379000000000005</v>
      </c>
      <c r="P1128" s="39">
        <v>39.0229</v>
      </c>
      <c r="Q1128" s="39">
        <v>14.7479</v>
      </c>
      <c r="R1128" s="39">
        <v>97.914000000000001</v>
      </c>
      <c r="S1128" s="39">
        <v>42.512599999999999</v>
      </c>
      <c r="T1128" s="39">
        <v>44.549799999999998</v>
      </c>
      <c r="U1128" s="39">
        <v>25.1248</v>
      </c>
      <c r="V1128" s="39">
        <v>49.3752</v>
      </c>
      <c r="W1128" s="39">
        <v>83.504400000000004</v>
      </c>
      <c r="X1128" s="39">
        <v>121.1195</v>
      </c>
      <c r="Y1128" s="39">
        <v>45.629600000000003</v>
      </c>
      <c r="Z1128" s="39">
        <v>33.546799999999998</v>
      </c>
      <c r="AA1128" s="39">
        <v>40.120800000000003</v>
      </c>
      <c r="AB1128" s="39">
        <v>227.5496</v>
      </c>
      <c r="AC1128" s="39">
        <v>72.006200000000007</v>
      </c>
      <c r="AD1128" s="39">
        <v>16.6586</v>
      </c>
      <c r="AE1128" s="39">
        <v>59.466700000000003</v>
      </c>
      <c r="AF1128" s="39">
        <v>60.183900000000001</v>
      </c>
      <c r="AG1128" s="39">
        <v>21.682600000000001</v>
      </c>
      <c r="AH1128" s="39">
        <v>156.6481</v>
      </c>
      <c r="AI1128" s="39">
        <v>13.138199999999999</v>
      </c>
      <c r="AJ1128" s="39">
        <v>6.1501000000000001</v>
      </c>
      <c r="AK1128" s="39">
        <v>6.9913999999999996</v>
      </c>
      <c r="AL1128" s="39">
        <v>13.2095</v>
      </c>
      <c r="AM1128" s="39">
        <v>376.36840000000001</v>
      </c>
      <c r="AN1128" s="39">
        <v>671.44799999999998</v>
      </c>
      <c r="AO1128" s="39">
        <v>183.6437</v>
      </c>
      <c r="AP1128" s="39">
        <v>159.5558</v>
      </c>
      <c r="AQ1128" s="39">
        <v>268.16210000000001</v>
      </c>
      <c r="AR1128" s="39">
        <v>31.4635</v>
      </c>
      <c r="AS1128" s="39">
        <v>89.593699999999998</v>
      </c>
      <c r="AT1128" s="39">
        <v>21.022300000000001</v>
      </c>
      <c r="AU1128" s="39">
        <v>67.927700000000002</v>
      </c>
      <c r="AV1128" s="39">
        <v>58.335900000000002</v>
      </c>
      <c r="AW1128" s="39">
        <v>45.039299999999997</v>
      </c>
      <c r="AX1128" s="39">
        <v>15.287699999999999</v>
      </c>
      <c r="AY1128" s="39">
        <v>65.314499999999995</v>
      </c>
    </row>
    <row r="1129" spans="1:51" x14ac:dyDescent="0.25">
      <c r="A1129" s="43">
        <v>44061</v>
      </c>
      <c r="B1129" s="39">
        <v>4263.0488999999998</v>
      </c>
      <c r="C1129" s="39">
        <v>55.985300000000002</v>
      </c>
      <c r="D1129" s="39">
        <v>67.285600000000002</v>
      </c>
      <c r="E1129" s="39">
        <v>605.03459999999995</v>
      </c>
      <c r="F1129" s="39">
        <v>260.46080000000001</v>
      </c>
      <c r="G1129" s="39">
        <v>45.122500000000002</v>
      </c>
      <c r="H1129" s="39">
        <v>122.8329</v>
      </c>
      <c r="I1129" s="39">
        <v>74.489999999999995</v>
      </c>
      <c r="J1129" s="39">
        <v>105.8963</v>
      </c>
      <c r="K1129" s="39">
        <v>49.641100000000002</v>
      </c>
      <c r="L1129" s="39">
        <v>1159.8480999999999</v>
      </c>
      <c r="M1129" s="39">
        <v>30.8429</v>
      </c>
      <c r="N1129" s="39">
        <v>57.720399999999998</v>
      </c>
      <c r="O1129" s="39">
        <v>96.379000000000005</v>
      </c>
      <c r="P1129" s="39">
        <v>39.0229</v>
      </c>
      <c r="Q1129" s="39">
        <v>14.7684</v>
      </c>
      <c r="R1129" s="39">
        <v>97.688699999999997</v>
      </c>
      <c r="S1129" s="39">
        <v>42.8339</v>
      </c>
      <c r="T1129" s="39">
        <v>44.522599999999997</v>
      </c>
      <c r="U1129" s="39">
        <v>25.156600000000001</v>
      </c>
      <c r="V1129" s="39">
        <v>49.4681</v>
      </c>
      <c r="W1129" s="39">
        <v>85.202200000000005</v>
      </c>
      <c r="X1129" s="39">
        <v>121.36239999999999</v>
      </c>
      <c r="Y1129" s="39">
        <v>45.749699999999997</v>
      </c>
      <c r="Z1129" s="39">
        <v>35.152299999999997</v>
      </c>
      <c r="AA1129" s="39">
        <v>39.905700000000003</v>
      </c>
      <c r="AB1129" s="39">
        <v>225.78059999999999</v>
      </c>
      <c r="AC1129" s="39">
        <v>72.148499999999999</v>
      </c>
      <c r="AD1129" s="39">
        <v>16.887899999999998</v>
      </c>
      <c r="AE1129" s="39">
        <v>59.6631</v>
      </c>
      <c r="AF1129" s="39">
        <v>60.090200000000003</v>
      </c>
      <c r="AG1129" s="39">
        <v>21.916</v>
      </c>
      <c r="AH1129" s="39">
        <v>155.55269999999999</v>
      </c>
      <c r="AI1129" s="39">
        <v>13.0862</v>
      </c>
      <c r="AJ1129" s="39">
        <v>6.133</v>
      </c>
      <c r="AK1129" s="39">
        <v>6.9913999999999996</v>
      </c>
      <c r="AL1129" s="39">
        <v>13.177099999999999</v>
      </c>
      <c r="AM1129" s="39">
        <v>366.6404</v>
      </c>
      <c r="AN1129" s="39">
        <v>662.98810000000003</v>
      </c>
      <c r="AO1129" s="39">
        <v>182.6705</v>
      </c>
      <c r="AP1129" s="39">
        <v>157.9376</v>
      </c>
      <c r="AQ1129" s="39">
        <v>266.27359999999999</v>
      </c>
      <c r="AR1129" s="39">
        <v>31.598400000000002</v>
      </c>
      <c r="AS1129" s="39">
        <v>89.207499999999996</v>
      </c>
      <c r="AT1129" s="39">
        <v>21.213999999999999</v>
      </c>
      <c r="AU1129" s="39">
        <v>66.656300000000002</v>
      </c>
      <c r="AV1129" s="39">
        <v>58.742800000000003</v>
      </c>
      <c r="AW1129" s="39">
        <v>45.312800000000003</v>
      </c>
      <c r="AX1129" s="39">
        <v>15.2643</v>
      </c>
      <c r="AY1129" s="39">
        <v>64.936400000000006</v>
      </c>
    </row>
    <row r="1130" spans="1:51" x14ac:dyDescent="0.25">
      <c r="A1130" s="43">
        <v>44062</v>
      </c>
      <c r="B1130" s="39">
        <v>4223.0347000000002</v>
      </c>
      <c r="C1130" s="39">
        <v>55.508899999999997</v>
      </c>
      <c r="D1130" s="39">
        <v>65.788700000000006</v>
      </c>
      <c r="E1130" s="39">
        <v>602.19410000000005</v>
      </c>
      <c r="F1130" s="39">
        <v>257.86</v>
      </c>
      <c r="G1130" s="39">
        <v>44.5304</v>
      </c>
      <c r="H1130" s="39">
        <v>122.5303</v>
      </c>
      <c r="I1130" s="39">
        <v>72.162199999999999</v>
      </c>
      <c r="J1130" s="39">
        <v>107.2989</v>
      </c>
      <c r="K1130" s="39">
        <v>44.695399999999999</v>
      </c>
      <c r="L1130" s="39">
        <v>1237.1143999999999</v>
      </c>
      <c r="M1130" s="39">
        <v>31.538599999999999</v>
      </c>
      <c r="N1130" s="39">
        <v>57.267699999999998</v>
      </c>
      <c r="O1130" s="39">
        <v>96.056200000000004</v>
      </c>
      <c r="P1130" s="39">
        <v>38.909599999999998</v>
      </c>
      <c r="Q1130" s="39">
        <v>14.6045</v>
      </c>
      <c r="R1130" s="39">
        <v>95.209800000000001</v>
      </c>
      <c r="S1130" s="39">
        <v>42.191400000000002</v>
      </c>
      <c r="T1130" s="39">
        <v>44.359299999999998</v>
      </c>
      <c r="U1130" s="39">
        <v>24.489599999999999</v>
      </c>
      <c r="V1130" s="39">
        <v>49.0032</v>
      </c>
      <c r="W1130" s="39">
        <v>83.890199999999993</v>
      </c>
      <c r="X1130" s="39">
        <v>121.6053</v>
      </c>
      <c r="Y1130" s="39">
        <v>44.348799999999997</v>
      </c>
      <c r="Z1130" s="39">
        <v>34.053800000000003</v>
      </c>
      <c r="AA1130" s="39">
        <v>39.206600000000002</v>
      </c>
      <c r="AB1130" s="39">
        <v>223.453</v>
      </c>
      <c r="AC1130" s="39">
        <v>70.772900000000007</v>
      </c>
      <c r="AD1130" s="39">
        <v>16.554300000000001</v>
      </c>
      <c r="AE1130" s="39">
        <v>60.841299999999997</v>
      </c>
      <c r="AF1130" s="39">
        <v>58.777700000000003</v>
      </c>
      <c r="AG1130" s="39">
        <v>21.267600000000002</v>
      </c>
      <c r="AH1130" s="39">
        <v>154.18340000000001</v>
      </c>
      <c r="AI1130" s="39">
        <v>13.0603</v>
      </c>
      <c r="AJ1130" s="39">
        <v>6.2355</v>
      </c>
      <c r="AK1130" s="39">
        <v>7.6923000000000004</v>
      </c>
      <c r="AL1130" s="39">
        <v>13.177099999999999</v>
      </c>
      <c r="AM1130" s="39">
        <v>361.45209999999997</v>
      </c>
      <c r="AN1130" s="39">
        <v>663.87869999999998</v>
      </c>
      <c r="AO1130" s="39">
        <v>179.167</v>
      </c>
      <c r="AP1130" s="39">
        <v>155.834</v>
      </c>
      <c r="AQ1130" s="39">
        <v>264.00740000000002</v>
      </c>
      <c r="AR1130" s="39">
        <v>31.766999999999999</v>
      </c>
      <c r="AS1130" s="39">
        <v>87.855900000000005</v>
      </c>
      <c r="AT1130" s="39">
        <v>20.894500000000001</v>
      </c>
      <c r="AU1130" s="39">
        <v>65.838999999999999</v>
      </c>
      <c r="AV1130" s="39">
        <v>58.064500000000002</v>
      </c>
      <c r="AW1130" s="39">
        <v>45.586399999999998</v>
      </c>
      <c r="AX1130" s="39">
        <v>15.077</v>
      </c>
      <c r="AY1130" s="39">
        <v>65.030900000000003</v>
      </c>
    </row>
    <row r="1131" spans="1:51" x14ac:dyDescent="0.25">
      <c r="A1131" s="43">
        <v>44063</v>
      </c>
      <c r="B1131" s="39">
        <v>4229.1908000000003</v>
      </c>
      <c r="C1131" s="39">
        <v>54.317700000000002</v>
      </c>
      <c r="D1131" s="39">
        <v>63.393599999999999</v>
      </c>
      <c r="E1131" s="39">
        <v>592.25220000000002</v>
      </c>
      <c r="F1131" s="39">
        <v>256.37369999999999</v>
      </c>
      <c r="G1131" s="39">
        <v>44.3123</v>
      </c>
      <c r="H1131" s="39">
        <v>118.29470000000001</v>
      </c>
      <c r="I1131" s="39">
        <v>71.956800000000001</v>
      </c>
      <c r="J1131" s="39">
        <v>103.61709999999999</v>
      </c>
      <c r="K1131" s="39">
        <v>43.698900000000002</v>
      </c>
      <c r="L1131" s="39">
        <v>1223.0272</v>
      </c>
      <c r="M1131" s="39">
        <v>30.147200000000002</v>
      </c>
      <c r="N1131" s="39">
        <v>58.173200000000001</v>
      </c>
      <c r="O1131" s="39">
        <v>94.280299999999997</v>
      </c>
      <c r="P1131" s="39">
        <v>38.720700000000001</v>
      </c>
      <c r="Q1131" s="39">
        <v>14.4816</v>
      </c>
      <c r="R1131" s="39">
        <v>93.632400000000004</v>
      </c>
      <c r="S1131" s="39">
        <v>41.441800000000001</v>
      </c>
      <c r="T1131" s="39">
        <v>43.923900000000003</v>
      </c>
      <c r="U1131" s="39">
        <v>24.7119</v>
      </c>
      <c r="V1131" s="39">
        <v>47.0505</v>
      </c>
      <c r="W1131" s="39">
        <v>84.584800000000001</v>
      </c>
      <c r="X1131" s="39">
        <v>119.0145</v>
      </c>
      <c r="Y1131" s="39">
        <v>43.228000000000002</v>
      </c>
      <c r="Z1131" s="39">
        <v>34.222799999999999</v>
      </c>
      <c r="AA1131" s="39">
        <v>39.421700000000001</v>
      </c>
      <c r="AB1131" s="39">
        <v>217.77350000000001</v>
      </c>
      <c r="AC1131" s="39">
        <v>70.346000000000004</v>
      </c>
      <c r="AD1131" s="39">
        <v>16.429200000000002</v>
      </c>
      <c r="AE1131" s="39">
        <v>61.037599999999998</v>
      </c>
      <c r="AF1131" s="39">
        <v>57.933999999999997</v>
      </c>
      <c r="AG1131" s="39">
        <v>21.475100000000001</v>
      </c>
      <c r="AH1131" s="39">
        <v>153.08789999999999</v>
      </c>
      <c r="AI1131" s="39">
        <v>13.0862</v>
      </c>
      <c r="AJ1131" s="39">
        <v>6.2013999999999996</v>
      </c>
      <c r="AK1131" s="39">
        <v>7.8181000000000003</v>
      </c>
      <c r="AL1131" s="39">
        <v>13.079700000000001</v>
      </c>
      <c r="AM1131" s="39">
        <v>359.93880000000001</v>
      </c>
      <c r="AN1131" s="39">
        <v>642.06110000000001</v>
      </c>
      <c r="AO1131" s="39">
        <v>176.73400000000001</v>
      </c>
      <c r="AP1131" s="39">
        <v>153.5685</v>
      </c>
      <c r="AQ1131" s="39">
        <v>264.00740000000002</v>
      </c>
      <c r="AR1131" s="39">
        <v>31.261099999999999</v>
      </c>
      <c r="AS1131" s="39">
        <v>87.276600000000002</v>
      </c>
      <c r="AT1131" s="39">
        <v>20.7667</v>
      </c>
      <c r="AU1131" s="39">
        <v>65.657399999999996</v>
      </c>
      <c r="AV1131" s="39">
        <v>63.898099999999999</v>
      </c>
      <c r="AW1131" s="39">
        <v>44.583500000000001</v>
      </c>
      <c r="AX1131" s="39">
        <v>14.7727</v>
      </c>
      <c r="AY1131" s="39">
        <v>63.896700000000003</v>
      </c>
    </row>
    <row r="1132" spans="1:51" x14ac:dyDescent="0.25">
      <c r="A1132" s="43">
        <v>44064</v>
      </c>
      <c r="B1132" s="39">
        <v>4210.7227000000003</v>
      </c>
      <c r="C1132" s="39">
        <v>54.674999999999997</v>
      </c>
      <c r="D1132" s="39">
        <v>63.692999999999998</v>
      </c>
      <c r="E1132" s="39">
        <v>592.25220000000002</v>
      </c>
      <c r="F1132" s="39">
        <v>257.48840000000001</v>
      </c>
      <c r="G1132" s="39">
        <v>44.436900000000001</v>
      </c>
      <c r="H1132" s="39">
        <v>119.4041</v>
      </c>
      <c r="I1132" s="39">
        <v>72.778300000000002</v>
      </c>
      <c r="J1132" s="39">
        <v>103.4417</v>
      </c>
      <c r="K1132" s="39">
        <v>42.702399999999997</v>
      </c>
      <c r="L1132" s="39">
        <v>1265.7157</v>
      </c>
      <c r="M1132" s="39">
        <v>29.992599999999999</v>
      </c>
      <c r="N1132" s="39">
        <v>57.041400000000003</v>
      </c>
      <c r="O1132" s="39">
        <v>94.764700000000005</v>
      </c>
      <c r="P1132" s="39">
        <v>39.589599999999997</v>
      </c>
      <c r="Q1132" s="39">
        <v>14.379200000000001</v>
      </c>
      <c r="R1132" s="39">
        <v>93.857699999999994</v>
      </c>
      <c r="S1132" s="39">
        <v>43.048099999999998</v>
      </c>
      <c r="T1132" s="39">
        <v>43.243499999999997</v>
      </c>
      <c r="U1132" s="39">
        <v>24.870699999999999</v>
      </c>
      <c r="V1132" s="39">
        <v>46.864600000000003</v>
      </c>
      <c r="W1132" s="39">
        <v>82.423900000000003</v>
      </c>
      <c r="X1132" s="39">
        <v>117.1524</v>
      </c>
      <c r="Y1132" s="39">
        <v>43.148000000000003</v>
      </c>
      <c r="Z1132" s="39">
        <v>34.898800000000001</v>
      </c>
      <c r="AA1132" s="39">
        <v>39.475499999999997</v>
      </c>
      <c r="AB1132" s="39">
        <v>218.79769999999999</v>
      </c>
      <c r="AC1132" s="39">
        <v>70.583100000000002</v>
      </c>
      <c r="AD1132" s="39">
        <v>16.450099999999999</v>
      </c>
      <c r="AE1132" s="39">
        <v>62.215800000000002</v>
      </c>
      <c r="AF1132" s="39">
        <v>58.121499999999997</v>
      </c>
      <c r="AG1132" s="39">
        <v>21.241700000000002</v>
      </c>
      <c r="AH1132" s="39">
        <v>153.36179999999999</v>
      </c>
      <c r="AI1132" s="39">
        <v>13.190099999999999</v>
      </c>
      <c r="AJ1132" s="39">
        <v>6.2013999999999996</v>
      </c>
      <c r="AK1132" s="39">
        <v>7.6024000000000003</v>
      </c>
      <c r="AL1132" s="39">
        <v>13.079700000000001</v>
      </c>
      <c r="AM1132" s="39">
        <v>357.9932</v>
      </c>
      <c r="AN1132" s="39">
        <v>642.06110000000001</v>
      </c>
      <c r="AO1132" s="39">
        <v>177.80449999999999</v>
      </c>
      <c r="AP1132" s="39">
        <v>155.0248</v>
      </c>
      <c r="AQ1132" s="39">
        <v>263.62979999999999</v>
      </c>
      <c r="AR1132" s="39">
        <v>31.227399999999999</v>
      </c>
      <c r="AS1132" s="39">
        <v>87.855900000000005</v>
      </c>
      <c r="AT1132" s="39">
        <v>20.8306</v>
      </c>
      <c r="AU1132" s="39">
        <v>65.9298</v>
      </c>
      <c r="AV1132" s="39">
        <v>61.863100000000003</v>
      </c>
      <c r="AW1132" s="39">
        <v>44.674599999999998</v>
      </c>
      <c r="AX1132" s="39">
        <v>14.9132</v>
      </c>
      <c r="AY1132" s="39">
        <v>64.463800000000006</v>
      </c>
    </row>
    <row r="1133" spans="1:51" x14ac:dyDescent="0.25">
      <c r="A1133" s="43">
        <v>44067</v>
      </c>
      <c r="B1133" s="39">
        <v>4175.3254999999999</v>
      </c>
      <c r="C1133" s="39">
        <v>54.555900000000001</v>
      </c>
      <c r="D1133" s="39">
        <v>62.4955</v>
      </c>
      <c r="E1133" s="39">
        <v>610.00559999999996</v>
      </c>
      <c r="F1133" s="39">
        <v>257.11680000000001</v>
      </c>
      <c r="G1133" s="39">
        <v>45.808</v>
      </c>
      <c r="H1133" s="39">
        <v>119.9083</v>
      </c>
      <c r="I1133" s="39">
        <v>74.216099999999997</v>
      </c>
      <c r="J1133" s="39">
        <v>104.4937</v>
      </c>
      <c r="K1133" s="39">
        <v>43.034599999999998</v>
      </c>
      <c r="L1133" s="39">
        <v>1251.4150999999999</v>
      </c>
      <c r="M1133" s="39">
        <v>29.7607</v>
      </c>
      <c r="N1133" s="39">
        <v>56.588700000000003</v>
      </c>
      <c r="O1133" s="39">
        <v>94.926100000000005</v>
      </c>
      <c r="P1133" s="39">
        <v>40.118400000000001</v>
      </c>
      <c r="Q1133" s="39">
        <v>14.358700000000001</v>
      </c>
      <c r="R1133" s="39">
        <v>93.745099999999994</v>
      </c>
      <c r="S1133" s="39">
        <v>43.369300000000003</v>
      </c>
      <c r="T1133" s="39">
        <v>43.488500000000002</v>
      </c>
      <c r="U1133" s="39">
        <v>24.680199999999999</v>
      </c>
      <c r="V1133" s="39">
        <v>47.515500000000003</v>
      </c>
      <c r="W1133" s="39">
        <v>90.681700000000006</v>
      </c>
      <c r="X1133" s="39">
        <v>117.3143</v>
      </c>
      <c r="Y1133" s="39">
        <v>44.709000000000003</v>
      </c>
      <c r="Z1133" s="39">
        <v>34.476300000000002</v>
      </c>
      <c r="AA1133" s="39">
        <v>39.959499999999998</v>
      </c>
      <c r="AB1133" s="39">
        <v>221.03219999999999</v>
      </c>
      <c r="AC1133" s="39">
        <v>70.915199999999999</v>
      </c>
      <c r="AD1133" s="39">
        <v>16.3459</v>
      </c>
      <c r="AE1133" s="39">
        <v>60.481299999999997</v>
      </c>
      <c r="AF1133" s="39">
        <v>59.152700000000003</v>
      </c>
      <c r="AG1133" s="39">
        <v>21.838200000000001</v>
      </c>
      <c r="AH1133" s="39">
        <v>152.8141</v>
      </c>
      <c r="AI1133" s="39">
        <v>13.0343</v>
      </c>
      <c r="AJ1133" s="39">
        <v>6.1672000000000002</v>
      </c>
      <c r="AK1133" s="39">
        <v>7.5664999999999996</v>
      </c>
      <c r="AL1133" s="39">
        <v>13.1122</v>
      </c>
      <c r="AM1133" s="39">
        <v>356.2638</v>
      </c>
      <c r="AN1133" s="39">
        <v>640.72529999999995</v>
      </c>
      <c r="AO1133" s="39">
        <v>181.40539999999999</v>
      </c>
      <c r="AP1133" s="39">
        <v>155.834</v>
      </c>
      <c r="AQ1133" s="39">
        <v>265.14049999999997</v>
      </c>
      <c r="AR1133" s="39">
        <v>31.058800000000002</v>
      </c>
      <c r="AS1133" s="39">
        <v>90.366100000000003</v>
      </c>
      <c r="AT1133" s="39">
        <v>20.7667</v>
      </c>
      <c r="AU1133" s="39">
        <v>64.840100000000007</v>
      </c>
      <c r="AV1133" s="39">
        <v>61.049100000000003</v>
      </c>
      <c r="AW1133" s="39">
        <v>44.127600000000001</v>
      </c>
      <c r="AX1133" s="39">
        <v>15.1004</v>
      </c>
      <c r="AY1133" s="39">
        <v>64.463800000000006</v>
      </c>
    </row>
    <row r="1134" spans="1:51" x14ac:dyDescent="0.25">
      <c r="A1134" s="43">
        <v>44068</v>
      </c>
      <c r="B1134" s="39">
        <v>4184.5595999999996</v>
      </c>
      <c r="C1134" s="39">
        <v>54.555900000000001</v>
      </c>
      <c r="D1134" s="39">
        <v>63.468499999999999</v>
      </c>
      <c r="E1134" s="39">
        <v>622.78800000000001</v>
      </c>
      <c r="F1134" s="39">
        <v>256.00220000000002</v>
      </c>
      <c r="G1134" s="39">
        <v>45.8703</v>
      </c>
      <c r="H1134" s="39">
        <v>121.62269999999999</v>
      </c>
      <c r="I1134" s="39">
        <v>74.969200000000001</v>
      </c>
      <c r="J1134" s="39">
        <v>105.8963</v>
      </c>
      <c r="K1134" s="39">
        <v>41.336799999999997</v>
      </c>
      <c r="L1134" s="39">
        <v>1238.1815999999999</v>
      </c>
      <c r="M1134" s="39">
        <v>29.2196</v>
      </c>
      <c r="N1134" s="39">
        <v>56.5321</v>
      </c>
      <c r="O1134" s="39">
        <v>94.603200000000001</v>
      </c>
      <c r="P1134" s="39">
        <v>39.287399999999998</v>
      </c>
      <c r="Q1134" s="39">
        <v>14.215299999999999</v>
      </c>
      <c r="R1134" s="39">
        <v>93.181700000000006</v>
      </c>
      <c r="S1134" s="39">
        <v>43.2622</v>
      </c>
      <c r="T1134" s="39">
        <v>43.325200000000002</v>
      </c>
      <c r="U1134" s="39">
        <v>24.235499999999998</v>
      </c>
      <c r="V1134" s="39">
        <v>47.143500000000003</v>
      </c>
      <c r="W1134" s="39">
        <v>94.463399999999993</v>
      </c>
      <c r="X1134" s="39">
        <v>114.8045</v>
      </c>
      <c r="Y1134" s="39">
        <v>43.388199999999998</v>
      </c>
      <c r="Z1134" s="39">
        <v>33.546799999999998</v>
      </c>
      <c r="AA1134" s="39">
        <v>41.357799999999997</v>
      </c>
      <c r="AB1134" s="39">
        <v>225.12889999999999</v>
      </c>
      <c r="AC1134" s="39">
        <v>69.9191</v>
      </c>
      <c r="AD1134" s="39">
        <v>16.241599999999998</v>
      </c>
      <c r="AE1134" s="39">
        <v>60.546700000000001</v>
      </c>
      <c r="AF1134" s="39">
        <v>61.0276</v>
      </c>
      <c r="AG1134" s="39">
        <v>23.446300000000001</v>
      </c>
      <c r="AH1134" s="39">
        <v>152.2664</v>
      </c>
      <c r="AI1134" s="39">
        <v>12.878500000000001</v>
      </c>
      <c r="AJ1134" s="39">
        <v>6.1501000000000001</v>
      </c>
      <c r="AK1134" s="39">
        <v>7.3868</v>
      </c>
      <c r="AL1134" s="39">
        <v>13.079700000000001</v>
      </c>
      <c r="AM1134" s="39">
        <v>357.56079999999997</v>
      </c>
      <c r="AN1134" s="39">
        <v>630.92960000000005</v>
      </c>
      <c r="AO1134" s="39">
        <v>181.892</v>
      </c>
      <c r="AP1134" s="39">
        <v>155.1867</v>
      </c>
      <c r="AQ1134" s="39">
        <v>262.87439999999998</v>
      </c>
      <c r="AR1134" s="39">
        <v>30.6204</v>
      </c>
      <c r="AS1134" s="39">
        <v>84.766499999999994</v>
      </c>
      <c r="AT1134" s="39">
        <v>20.447299999999998</v>
      </c>
      <c r="AU1134" s="39">
        <v>64.385999999999996</v>
      </c>
      <c r="AV1134" s="39">
        <v>60.642200000000003</v>
      </c>
      <c r="AW1134" s="39">
        <v>43.489400000000003</v>
      </c>
      <c r="AX1134" s="39">
        <v>15.4282</v>
      </c>
      <c r="AY1134" s="39">
        <v>64.369299999999996</v>
      </c>
    </row>
    <row r="1135" spans="1:51" x14ac:dyDescent="0.25">
      <c r="A1135" s="43">
        <v>44069</v>
      </c>
      <c r="B1135" s="39">
        <v>4167.6305000000002</v>
      </c>
      <c r="C1135" s="39">
        <v>53.245600000000003</v>
      </c>
      <c r="D1135" s="39">
        <v>60.325000000000003</v>
      </c>
      <c r="E1135" s="39">
        <v>605.74469999999997</v>
      </c>
      <c r="F1135" s="39">
        <v>254.88749999999999</v>
      </c>
      <c r="G1135" s="39">
        <v>45.091299999999997</v>
      </c>
      <c r="H1135" s="39">
        <v>126.3626</v>
      </c>
      <c r="I1135" s="39">
        <v>73.942300000000003</v>
      </c>
      <c r="J1135" s="39">
        <v>102.7989</v>
      </c>
      <c r="K1135" s="39">
        <v>40.524799999999999</v>
      </c>
      <c r="L1135" s="39">
        <v>1241.8101999999999</v>
      </c>
      <c r="M1135" s="39">
        <v>29.065000000000001</v>
      </c>
      <c r="N1135" s="39">
        <v>55.343699999999998</v>
      </c>
      <c r="O1135" s="39">
        <v>99.769300000000001</v>
      </c>
      <c r="P1135" s="39">
        <v>39.098500000000001</v>
      </c>
      <c r="Q1135" s="39">
        <v>14.051500000000001</v>
      </c>
      <c r="R1135" s="39">
        <v>91.491600000000005</v>
      </c>
      <c r="S1135" s="39">
        <v>41.977200000000003</v>
      </c>
      <c r="T1135" s="39">
        <v>42.318199999999997</v>
      </c>
      <c r="U1135" s="39">
        <v>23.600200000000001</v>
      </c>
      <c r="V1135" s="39">
        <v>46.213700000000003</v>
      </c>
      <c r="W1135" s="39">
        <v>93.460099999999997</v>
      </c>
      <c r="X1135" s="39">
        <v>113.752</v>
      </c>
      <c r="Y1135" s="39">
        <v>43.748399999999997</v>
      </c>
      <c r="Z1135" s="39">
        <v>33.715800000000002</v>
      </c>
      <c r="AA1135" s="39">
        <v>39.260300000000001</v>
      </c>
      <c r="AB1135" s="39">
        <v>217.02869999999999</v>
      </c>
      <c r="AC1135" s="39">
        <v>67.120400000000004</v>
      </c>
      <c r="AD1135" s="39">
        <v>16.033100000000001</v>
      </c>
      <c r="AE1135" s="39">
        <v>58.713900000000002</v>
      </c>
      <c r="AF1135" s="39">
        <v>59.058999999999997</v>
      </c>
      <c r="AG1135" s="39">
        <v>23.186900000000001</v>
      </c>
      <c r="AH1135" s="39">
        <v>151.44479999999999</v>
      </c>
      <c r="AI1135" s="39">
        <v>12.7227</v>
      </c>
      <c r="AJ1135" s="39">
        <v>6.2184999999999997</v>
      </c>
      <c r="AK1135" s="39">
        <v>7.3868</v>
      </c>
      <c r="AL1135" s="39">
        <v>13.144600000000001</v>
      </c>
      <c r="AM1135" s="39">
        <v>359.7226</v>
      </c>
      <c r="AN1135" s="39">
        <v>616.68140000000005</v>
      </c>
      <c r="AO1135" s="39">
        <v>178.09649999999999</v>
      </c>
      <c r="AP1135" s="39">
        <v>153.083</v>
      </c>
      <c r="AQ1135" s="39">
        <v>260.60820000000001</v>
      </c>
      <c r="AR1135" s="39">
        <v>30.451799999999999</v>
      </c>
      <c r="AS1135" s="39">
        <v>84.187200000000004</v>
      </c>
      <c r="AT1135" s="39">
        <v>20.255600000000001</v>
      </c>
      <c r="AU1135" s="39">
        <v>63.750300000000003</v>
      </c>
      <c r="AV1135" s="39">
        <v>61.184800000000003</v>
      </c>
      <c r="AW1135" s="39">
        <v>43.215899999999998</v>
      </c>
      <c r="AX1135" s="39">
        <v>14.9834</v>
      </c>
      <c r="AY1135" s="39">
        <v>63.329599999999999</v>
      </c>
    </row>
    <row r="1136" spans="1:51" x14ac:dyDescent="0.25">
      <c r="A1136" s="43">
        <v>44070</v>
      </c>
      <c r="B1136" s="39">
        <v>4147.6234000000004</v>
      </c>
      <c r="C1136" s="39">
        <v>53.364699999999999</v>
      </c>
      <c r="D1136" s="39">
        <v>58.229300000000002</v>
      </c>
      <c r="E1136" s="39">
        <v>606.45489999999995</v>
      </c>
      <c r="F1136" s="39">
        <v>254.14439999999999</v>
      </c>
      <c r="G1136" s="39">
        <v>46.368899999999996</v>
      </c>
      <c r="H1136" s="39">
        <v>125.0515</v>
      </c>
      <c r="I1136" s="39">
        <v>71.272099999999995</v>
      </c>
      <c r="J1136" s="39">
        <v>102.4482</v>
      </c>
      <c r="K1136" s="39">
        <v>40.414099999999998</v>
      </c>
      <c r="L1136" s="39">
        <v>1268.2771</v>
      </c>
      <c r="M1136" s="39">
        <v>28.755800000000001</v>
      </c>
      <c r="N1136" s="39">
        <v>55.796399999999998</v>
      </c>
      <c r="O1136" s="39">
        <v>97.993399999999994</v>
      </c>
      <c r="P1136" s="39">
        <v>38.947400000000002</v>
      </c>
      <c r="Q1136" s="39">
        <v>14.1334</v>
      </c>
      <c r="R1136" s="39">
        <v>91.491600000000005</v>
      </c>
      <c r="S1136" s="39">
        <v>42.084299999999999</v>
      </c>
      <c r="T1136" s="39">
        <v>42.372700000000002</v>
      </c>
      <c r="U1136" s="39">
        <v>24.267199999999999</v>
      </c>
      <c r="V1136" s="39">
        <v>46.492600000000003</v>
      </c>
      <c r="W1136" s="39">
        <v>93.151399999999995</v>
      </c>
      <c r="X1136" s="39">
        <v>114.96639999999999</v>
      </c>
      <c r="Y1136" s="39">
        <v>43.868499999999997</v>
      </c>
      <c r="Z1136" s="39">
        <v>33.462200000000003</v>
      </c>
      <c r="AA1136" s="39">
        <v>39.475499999999997</v>
      </c>
      <c r="AB1136" s="39">
        <v>217.49420000000001</v>
      </c>
      <c r="AC1136" s="39">
        <v>67.405000000000001</v>
      </c>
      <c r="AD1136" s="39">
        <v>16.8462</v>
      </c>
      <c r="AE1136" s="39">
        <v>59.859400000000001</v>
      </c>
      <c r="AF1136" s="39">
        <v>64.871099999999998</v>
      </c>
      <c r="AG1136" s="39">
        <v>24.431899999999999</v>
      </c>
      <c r="AH1136" s="39">
        <v>151.44479999999999</v>
      </c>
      <c r="AI1136" s="39">
        <v>12.7227</v>
      </c>
      <c r="AJ1136" s="39">
        <v>6.3722000000000003</v>
      </c>
      <c r="AK1136" s="39">
        <v>7.2249999999999996</v>
      </c>
      <c r="AL1136" s="39">
        <v>13.079700000000001</v>
      </c>
      <c r="AM1136" s="39">
        <v>350.21069999999997</v>
      </c>
      <c r="AN1136" s="39">
        <v>647.40409999999997</v>
      </c>
      <c r="AO1136" s="39">
        <v>186.8553</v>
      </c>
      <c r="AP1136" s="39">
        <v>157.7758</v>
      </c>
      <c r="AQ1136" s="39">
        <v>259.4751</v>
      </c>
      <c r="AR1136" s="39">
        <v>30.721599999999999</v>
      </c>
      <c r="AS1136" s="39">
        <v>84.573400000000007</v>
      </c>
      <c r="AT1136" s="39">
        <v>20.383400000000002</v>
      </c>
      <c r="AU1136" s="39">
        <v>63.296300000000002</v>
      </c>
      <c r="AV1136" s="39">
        <v>62.270099999999999</v>
      </c>
      <c r="AW1136" s="39">
        <v>43.489400000000003</v>
      </c>
      <c r="AX1136" s="39">
        <v>14.9834</v>
      </c>
      <c r="AY1136" s="39">
        <v>64.652900000000002</v>
      </c>
    </row>
    <row r="1137" spans="1:51" x14ac:dyDescent="0.25">
      <c r="A1137" s="43">
        <v>44071</v>
      </c>
      <c r="B1137" s="39">
        <v>4243.0418</v>
      </c>
      <c r="C1137" s="39">
        <v>54.0794</v>
      </c>
      <c r="D1137" s="39">
        <v>59.426900000000003</v>
      </c>
      <c r="E1137" s="39">
        <v>615.6866</v>
      </c>
      <c r="F1137" s="39">
        <v>257.48840000000001</v>
      </c>
      <c r="G1137" s="39">
        <v>45.901499999999999</v>
      </c>
      <c r="H1137" s="39">
        <v>129.0855</v>
      </c>
      <c r="I1137" s="39">
        <v>72.504499999999993</v>
      </c>
      <c r="J1137" s="39">
        <v>105.07810000000001</v>
      </c>
      <c r="K1137" s="39">
        <v>40.820099999999996</v>
      </c>
      <c r="L1137" s="39">
        <v>1391.0066999999999</v>
      </c>
      <c r="M1137" s="39">
        <v>29.451499999999999</v>
      </c>
      <c r="N1137" s="39">
        <v>56.249099999999999</v>
      </c>
      <c r="O1137" s="39">
        <v>100.5765</v>
      </c>
      <c r="P1137" s="39">
        <v>38.985199999999999</v>
      </c>
      <c r="Q1137" s="39">
        <v>14.4407</v>
      </c>
      <c r="R1137" s="39">
        <v>93.181700000000006</v>
      </c>
      <c r="S1137" s="39">
        <v>41.548900000000003</v>
      </c>
      <c r="T1137" s="39">
        <v>43.080199999999998</v>
      </c>
      <c r="U1137" s="39">
        <v>23.822500000000002</v>
      </c>
      <c r="V1137" s="39">
        <v>47.0505</v>
      </c>
      <c r="W1137" s="39">
        <v>97.010199999999998</v>
      </c>
      <c r="X1137" s="39">
        <v>116.09990000000001</v>
      </c>
      <c r="Y1137" s="39">
        <v>45.669600000000003</v>
      </c>
      <c r="Z1137" s="39">
        <v>33.715800000000002</v>
      </c>
      <c r="AA1137" s="39">
        <v>42.487200000000001</v>
      </c>
      <c r="AB1137" s="39">
        <v>222.24260000000001</v>
      </c>
      <c r="AC1137" s="39">
        <v>72.717699999999994</v>
      </c>
      <c r="AD1137" s="39">
        <v>16.4709</v>
      </c>
      <c r="AE1137" s="39">
        <v>59.859400000000001</v>
      </c>
      <c r="AF1137" s="39">
        <v>63.558700000000002</v>
      </c>
      <c r="AG1137" s="39">
        <v>23.8872</v>
      </c>
      <c r="AH1137" s="39">
        <v>153.08789999999999</v>
      </c>
      <c r="AI1137" s="39">
        <v>12.930400000000001</v>
      </c>
      <c r="AJ1137" s="39">
        <v>6.5259999999999998</v>
      </c>
      <c r="AK1137" s="39">
        <v>7.2968999999999999</v>
      </c>
      <c r="AL1137" s="39">
        <v>13.079700000000001</v>
      </c>
      <c r="AM1137" s="39">
        <v>356.04759999999999</v>
      </c>
      <c r="AN1137" s="39">
        <v>645.62310000000002</v>
      </c>
      <c r="AO1137" s="39">
        <v>184.32499999999999</v>
      </c>
      <c r="AP1137" s="39">
        <v>159.07040000000001</v>
      </c>
      <c r="AQ1137" s="39">
        <v>264.00740000000002</v>
      </c>
      <c r="AR1137" s="39">
        <v>31.092500000000001</v>
      </c>
      <c r="AS1137" s="39">
        <v>84.573400000000007</v>
      </c>
      <c r="AT1137" s="39">
        <v>20.8306</v>
      </c>
      <c r="AU1137" s="39">
        <v>64.567700000000002</v>
      </c>
      <c r="AV1137" s="39">
        <v>63.084099999999999</v>
      </c>
      <c r="AW1137" s="39">
        <v>44.218800000000002</v>
      </c>
      <c r="AX1137" s="39">
        <v>15.217499999999999</v>
      </c>
      <c r="AY1137" s="39">
        <v>64.936400000000006</v>
      </c>
    </row>
    <row r="1138" spans="1:51" x14ac:dyDescent="0.25">
      <c r="A1138" s="43">
        <v>44074</v>
      </c>
      <c r="B1138" s="39">
        <v>4196.8716000000004</v>
      </c>
      <c r="C1138" s="39">
        <v>53.245600000000003</v>
      </c>
      <c r="D1138" s="39">
        <v>58.453899999999997</v>
      </c>
      <c r="E1138" s="39">
        <v>605.03459999999995</v>
      </c>
      <c r="F1138" s="39">
        <v>254.14439999999999</v>
      </c>
      <c r="G1138" s="39">
        <v>45.994999999999997</v>
      </c>
      <c r="H1138" s="39">
        <v>125.6566</v>
      </c>
      <c r="I1138" s="39">
        <v>69.971299999999999</v>
      </c>
      <c r="J1138" s="39">
        <v>105.3703</v>
      </c>
      <c r="K1138" s="39">
        <v>39.9343</v>
      </c>
      <c r="L1138" s="39">
        <v>1355.3616999999999</v>
      </c>
      <c r="M1138" s="39">
        <v>28.910399999999999</v>
      </c>
      <c r="N1138" s="39">
        <v>55.117400000000004</v>
      </c>
      <c r="O1138" s="39">
        <v>102.0294</v>
      </c>
      <c r="P1138" s="39">
        <v>39.211799999999997</v>
      </c>
      <c r="Q1138" s="39">
        <v>14.235799999999999</v>
      </c>
      <c r="R1138" s="39">
        <v>92.843699999999998</v>
      </c>
      <c r="S1138" s="39">
        <v>41.441800000000001</v>
      </c>
      <c r="T1138" s="39">
        <v>42.917000000000002</v>
      </c>
      <c r="U1138" s="39">
        <v>23.441400000000002</v>
      </c>
      <c r="V1138" s="39">
        <v>46.864600000000003</v>
      </c>
      <c r="W1138" s="39">
        <v>95.620999999999995</v>
      </c>
      <c r="X1138" s="39">
        <v>115.776</v>
      </c>
      <c r="Y1138" s="39">
        <v>44.348799999999997</v>
      </c>
      <c r="Z1138" s="39">
        <v>32.955199999999998</v>
      </c>
      <c r="AA1138" s="39">
        <v>41.357799999999997</v>
      </c>
      <c r="AB1138" s="39">
        <v>218.51840000000001</v>
      </c>
      <c r="AC1138" s="39">
        <v>78.267600000000002</v>
      </c>
      <c r="AD1138" s="39">
        <v>16.825399999999998</v>
      </c>
      <c r="AE1138" s="39">
        <v>65.848600000000005</v>
      </c>
      <c r="AF1138" s="39">
        <v>63.371200000000002</v>
      </c>
      <c r="AG1138" s="39">
        <v>23.368500000000001</v>
      </c>
      <c r="AH1138" s="39">
        <v>151.99250000000001</v>
      </c>
      <c r="AI1138" s="39">
        <v>12.826599999999999</v>
      </c>
      <c r="AJ1138" s="39">
        <v>6.4917999999999996</v>
      </c>
      <c r="AK1138" s="39">
        <v>7.2069999999999999</v>
      </c>
      <c r="AL1138" s="39">
        <v>13.079700000000001</v>
      </c>
      <c r="AM1138" s="39">
        <v>348.0489</v>
      </c>
      <c r="AN1138" s="39">
        <v>632.71069999999997</v>
      </c>
      <c r="AO1138" s="39">
        <v>181.6</v>
      </c>
      <c r="AP1138" s="39">
        <v>155.6721</v>
      </c>
      <c r="AQ1138" s="39">
        <v>290.44600000000003</v>
      </c>
      <c r="AR1138" s="39">
        <v>31.294899999999998</v>
      </c>
      <c r="AS1138" s="39">
        <v>83.028700000000001</v>
      </c>
      <c r="AT1138" s="39">
        <v>20.447299999999998</v>
      </c>
      <c r="AU1138" s="39">
        <v>64.204400000000007</v>
      </c>
      <c r="AV1138" s="39">
        <v>62.270099999999999</v>
      </c>
      <c r="AW1138" s="39">
        <v>43.762900000000002</v>
      </c>
      <c r="AX1138" s="39">
        <v>15.0068</v>
      </c>
      <c r="AY1138" s="39">
        <v>64.558300000000003</v>
      </c>
    </row>
    <row r="1139" spans="1:51" x14ac:dyDescent="0.25">
      <c r="A1139" s="43">
        <v>44075</v>
      </c>
      <c r="B1139" s="39">
        <v>4189.1765999999998</v>
      </c>
      <c r="C1139" s="39">
        <v>52.411799999999999</v>
      </c>
      <c r="D1139" s="39">
        <v>57.031799999999997</v>
      </c>
      <c r="E1139" s="39">
        <v>611.42579999999998</v>
      </c>
      <c r="F1139" s="39">
        <v>255.25909999999999</v>
      </c>
      <c r="G1139" s="39">
        <v>46.7117</v>
      </c>
      <c r="H1139" s="39">
        <v>127.8753</v>
      </c>
      <c r="I1139" s="39">
        <v>67.8489</v>
      </c>
      <c r="J1139" s="39">
        <v>104.72750000000001</v>
      </c>
      <c r="K1139" s="39">
        <v>39.675899999999999</v>
      </c>
      <c r="L1139" s="39">
        <v>1330.6024</v>
      </c>
      <c r="M1139" s="39">
        <v>29.7607</v>
      </c>
      <c r="N1139" s="39">
        <v>54.325099999999999</v>
      </c>
      <c r="O1139" s="39">
        <v>101.70650000000001</v>
      </c>
      <c r="P1139" s="39">
        <v>38.909599999999998</v>
      </c>
      <c r="Q1139" s="39">
        <v>14.235799999999999</v>
      </c>
      <c r="R1139" s="39">
        <v>91.942300000000003</v>
      </c>
      <c r="S1139" s="39">
        <v>41.763100000000001</v>
      </c>
      <c r="T1139" s="39">
        <v>42.508699999999997</v>
      </c>
      <c r="U1139" s="39">
        <v>23.632000000000001</v>
      </c>
      <c r="V1139" s="39">
        <v>46.771599999999999</v>
      </c>
      <c r="W1139" s="39">
        <v>97.164500000000004</v>
      </c>
      <c r="X1139" s="39">
        <v>116.4237</v>
      </c>
      <c r="Y1139" s="39">
        <v>43.548299999999998</v>
      </c>
      <c r="Z1139" s="39">
        <v>32.617199999999997</v>
      </c>
      <c r="AA1139" s="39">
        <v>41.088900000000002</v>
      </c>
      <c r="AB1139" s="39">
        <v>213.5838</v>
      </c>
      <c r="AC1139" s="39">
        <v>81.445700000000002</v>
      </c>
      <c r="AD1139" s="39">
        <v>16.8462</v>
      </c>
      <c r="AE1139" s="39">
        <v>72.427000000000007</v>
      </c>
      <c r="AF1139" s="39">
        <v>67.308499999999995</v>
      </c>
      <c r="AG1139" s="39">
        <v>23.601900000000001</v>
      </c>
      <c r="AH1139" s="39">
        <v>152.2664</v>
      </c>
      <c r="AI1139" s="39">
        <v>12.878500000000001</v>
      </c>
      <c r="AJ1139" s="39">
        <v>6.6455000000000002</v>
      </c>
      <c r="AK1139" s="39">
        <v>7.2249999999999996</v>
      </c>
      <c r="AL1139" s="39">
        <v>13.079700000000001</v>
      </c>
      <c r="AM1139" s="39">
        <v>350.42689999999999</v>
      </c>
      <c r="AN1139" s="39">
        <v>661.20709999999997</v>
      </c>
      <c r="AO1139" s="39">
        <v>185.1036</v>
      </c>
      <c r="AP1139" s="39">
        <v>151.7884</v>
      </c>
      <c r="AQ1139" s="39">
        <v>286.66899999999998</v>
      </c>
      <c r="AR1139" s="39">
        <v>31.598400000000002</v>
      </c>
      <c r="AS1139" s="39">
        <v>83.028700000000001</v>
      </c>
      <c r="AT1139" s="39">
        <v>20.383400000000002</v>
      </c>
      <c r="AU1139" s="39">
        <v>64.385999999999996</v>
      </c>
      <c r="AV1139" s="39">
        <v>62.134500000000003</v>
      </c>
      <c r="AW1139" s="39">
        <v>43.854100000000003</v>
      </c>
      <c r="AX1139" s="39">
        <v>14.7493</v>
      </c>
      <c r="AY1139" s="39">
        <v>64.747399999999999</v>
      </c>
    </row>
    <row r="1140" spans="1:51" x14ac:dyDescent="0.25">
      <c r="A1140" s="43">
        <v>44076</v>
      </c>
      <c r="B1140" s="39">
        <v>4235.3468000000003</v>
      </c>
      <c r="C1140" s="39">
        <v>51.578000000000003</v>
      </c>
      <c r="D1140" s="39">
        <v>56.582700000000003</v>
      </c>
      <c r="E1140" s="39">
        <v>605.03459999999995</v>
      </c>
      <c r="F1140" s="39">
        <v>254.14439999999999</v>
      </c>
      <c r="G1140" s="39">
        <v>46.524700000000003</v>
      </c>
      <c r="H1140" s="39">
        <v>127.3206</v>
      </c>
      <c r="I1140" s="39">
        <v>68.191199999999995</v>
      </c>
      <c r="J1140" s="39">
        <v>103.4417</v>
      </c>
      <c r="K1140" s="39">
        <v>39.2331</v>
      </c>
      <c r="L1140" s="39">
        <v>1319.5033000000001</v>
      </c>
      <c r="M1140" s="39">
        <v>29.7607</v>
      </c>
      <c r="N1140" s="39">
        <v>54.098799999999997</v>
      </c>
      <c r="O1140" s="39">
        <v>101.86799999999999</v>
      </c>
      <c r="P1140" s="39">
        <v>38.531799999999997</v>
      </c>
      <c r="Q1140" s="39">
        <v>14.1539</v>
      </c>
      <c r="R1140" s="39">
        <v>91.829599999999999</v>
      </c>
      <c r="S1140" s="39">
        <v>41.655999999999999</v>
      </c>
      <c r="T1140" s="39">
        <v>41.746699999999997</v>
      </c>
      <c r="U1140" s="39">
        <v>23.695499999999999</v>
      </c>
      <c r="V1140" s="39">
        <v>46.864600000000003</v>
      </c>
      <c r="W1140" s="39">
        <v>99.325400000000002</v>
      </c>
      <c r="X1140" s="39">
        <v>114.8045</v>
      </c>
      <c r="Y1140" s="39">
        <v>43.027900000000002</v>
      </c>
      <c r="Z1140" s="39">
        <v>33.124200000000002</v>
      </c>
      <c r="AA1140" s="39">
        <v>41.142699999999998</v>
      </c>
      <c r="AB1140" s="39">
        <v>211.44239999999999</v>
      </c>
      <c r="AC1140" s="39">
        <v>89.604500000000002</v>
      </c>
      <c r="AD1140" s="39">
        <v>16.7837</v>
      </c>
      <c r="AE1140" s="39">
        <v>75.274299999999997</v>
      </c>
      <c r="AF1140" s="39">
        <v>67.214699999999993</v>
      </c>
      <c r="AG1140" s="39">
        <v>24.353999999999999</v>
      </c>
      <c r="AH1140" s="39">
        <v>151.44479999999999</v>
      </c>
      <c r="AI1140" s="39">
        <v>12.930400000000001</v>
      </c>
      <c r="AJ1140" s="39">
        <v>6.5942999999999996</v>
      </c>
      <c r="AK1140" s="39">
        <v>7.1172000000000004</v>
      </c>
      <c r="AL1140" s="39">
        <v>12.9824</v>
      </c>
      <c r="AM1140" s="39">
        <v>351.72399999999999</v>
      </c>
      <c r="AN1140" s="39">
        <v>677.6816</v>
      </c>
      <c r="AO1140" s="39">
        <v>184.03299999999999</v>
      </c>
      <c r="AP1140" s="39">
        <v>151.303</v>
      </c>
      <c r="AQ1140" s="39">
        <v>284.40289999999999</v>
      </c>
      <c r="AR1140" s="39">
        <v>31.261099999999999</v>
      </c>
      <c r="AS1140" s="39">
        <v>82.449399999999997</v>
      </c>
      <c r="AT1140" s="39">
        <v>20.127800000000001</v>
      </c>
      <c r="AU1140" s="39">
        <v>64.567700000000002</v>
      </c>
      <c r="AV1140" s="39">
        <v>62.134500000000003</v>
      </c>
      <c r="AW1140" s="39">
        <v>43.398200000000003</v>
      </c>
      <c r="AX1140" s="39">
        <v>14.7727</v>
      </c>
      <c r="AY1140" s="39">
        <v>64.180199999999999</v>
      </c>
    </row>
    <row r="1141" spans="1:51" x14ac:dyDescent="0.25">
      <c r="A1141" s="43">
        <v>44077</v>
      </c>
      <c r="B1141" s="39">
        <v>4279.9780000000001</v>
      </c>
      <c r="C1141" s="39">
        <v>51.578000000000003</v>
      </c>
      <c r="D1141" s="39">
        <v>55.460099999999997</v>
      </c>
      <c r="E1141" s="39">
        <v>610.71569999999997</v>
      </c>
      <c r="F1141" s="39">
        <v>252.65819999999999</v>
      </c>
      <c r="G1141" s="39">
        <v>45.745699999999999</v>
      </c>
      <c r="H1141" s="39">
        <v>127.3206</v>
      </c>
      <c r="I1141" s="39">
        <v>67.8489</v>
      </c>
      <c r="J1141" s="39">
        <v>101.04559999999999</v>
      </c>
      <c r="K1141" s="39">
        <v>38.642499999999998</v>
      </c>
      <c r="L1141" s="39">
        <v>1277.4550999999999</v>
      </c>
      <c r="M1141" s="39">
        <v>30.5337</v>
      </c>
      <c r="N1141" s="39">
        <v>54.325099999999999</v>
      </c>
      <c r="O1141" s="39">
        <v>101.70650000000001</v>
      </c>
      <c r="P1141" s="39">
        <v>38.418500000000002</v>
      </c>
      <c r="Q1141" s="39">
        <v>14.2563</v>
      </c>
      <c r="R1141" s="39">
        <v>91.266199999999998</v>
      </c>
      <c r="S1141" s="39">
        <v>41.763100000000001</v>
      </c>
      <c r="T1141" s="39">
        <v>41.093600000000002</v>
      </c>
      <c r="U1141" s="39">
        <v>23.1873</v>
      </c>
      <c r="V1141" s="39">
        <v>46.213700000000003</v>
      </c>
      <c r="W1141" s="39">
        <v>100.9461</v>
      </c>
      <c r="X1141" s="39">
        <v>114.0758</v>
      </c>
      <c r="Y1141" s="39">
        <v>42.547600000000003</v>
      </c>
      <c r="Z1141" s="39">
        <v>31.8567</v>
      </c>
      <c r="AA1141" s="39">
        <v>41.4116</v>
      </c>
      <c r="AB1141" s="39">
        <v>210.6044</v>
      </c>
      <c r="AC1141" s="39">
        <v>95.960800000000006</v>
      </c>
      <c r="AD1141" s="39">
        <v>16.971299999999999</v>
      </c>
      <c r="AE1141" s="39">
        <v>76.452500000000001</v>
      </c>
      <c r="AF1141" s="39">
        <v>65.808599999999998</v>
      </c>
      <c r="AG1141" s="39">
        <v>23.368500000000001</v>
      </c>
      <c r="AH1141" s="39">
        <v>151.44479999999999</v>
      </c>
      <c r="AI1141" s="39">
        <v>13.0343</v>
      </c>
      <c r="AJ1141" s="39">
        <v>6.6797000000000004</v>
      </c>
      <c r="AK1141" s="39">
        <v>7.0453000000000001</v>
      </c>
      <c r="AL1141" s="39">
        <v>12.9499</v>
      </c>
      <c r="AM1141" s="39">
        <v>354.53429999999997</v>
      </c>
      <c r="AN1141" s="39">
        <v>677.6816</v>
      </c>
      <c r="AO1141" s="39">
        <v>186.95259999999999</v>
      </c>
      <c r="AP1141" s="39">
        <v>150.6557</v>
      </c>
      <c r="AQ1141" s="39">
        <v>286.66899999999998</v>
      </c>
      <c r="AR1141" s="39">
        <v>31.4635</v>
      </c>
      <c r="AS1141" s="39">
        <v>81.483900000000006</v>
      </c>
      <c r="AT1141" s="39">
        <v>20.127800000000001</v>
      </c>
      <c r="AU1141" s="39">
        <v>64.022800000000004</v>
      </c>
      <c r="AV1141" s="39">
        <v>61.591799999999999</v>
      </c>
      <c r="AW1141" s="39">
        <v>43.762900000000002</v>
      </c>
      <c r="AX1141" s="39">
        <v>14.8195</v>
      </c>
      <c r="AY1141" s="39">
        <v>63.140500000000003</v>
      </c>
    </row>
    <row r="1142" spans="1:51" x14ac:dyDescent="0.25">
      <c r="A1142" s="43">
        <v>44078</v>
      </c>
      <c r="B1142" s="39">
        <v>4319.9921999999997</v>
      </c>
      <c r="C1142" s="39">
        <v>51.697099999999999</v>
      </c>
      <c r="D1142" s="39">
        <v>55.684600000000003</v>
      </c>
      <c r="E1142" s="39">
        <v>602.19410000000005</v>
      </c>
      <c r="F1142" s="39">
        <v>251.9151</v>
      </c>
      <c r="G1142" s="39">
        <v>44.966700000000003</v>
      </c>
      <c r="H1142" s="39">
        <v>123.8918</v>
      </c>
      <c r="I1142" s="39">
        <v>67.8489</v>
      </c>
      <c r="J1142" s="39">
        <v>99.701499999999996</v>
      </c>
      <c r="K1142" s="39">
        <v>38.494900000000001</v>
      </c>
      <c r="L1142" s="39">
        <v>1262.3007</v>
      </c>
      <c r="M1142" s="39">
        <v>29.5288</v>
      </c>
      <c r="N1142" s="39">
        <v>53.249899999999997</v>
      </c>
      <c r="O1142" s="39">
        <v>100.7379</v>
      </c>
      <c r="P1142" s="39">
        <v>38.305199999999999</v>
      </c>
      <c r="Q1142" s="39">
        <v>14.2563</v>
      </c>
      <c r="R1142" s="39">
        <v>91.266199999999998</v>
      </c>
      <c r="S1142" s="39">
        <v>41.441800000000001</v>
      </c>
      <c r="T1142" s="39">
        <v>41.583500000000001</v>
      </c>
      <c r="U1142" s="39">
        <v>22.806100000000001</v>
      </c>
      <c r="V1142" s="39">
        <v>45.469799999999999</v>
      </c>
      <c r="W1142" s="39">
        <v>98.090599999999995</v>
      </c>
      <c r="X1142" s="39">
        <v>111.566</v>
      </c>
      <c r="Y1142" s="39">
        <v>41.747100000000003</v>
      </c>
      <c r="Z1142" s="39">
        <v>32.279200000000003</v>
      </c>
      <c r="AA1142" s="39">
        <v>41.519199999999998</v>
      </c>
      <c r="AB1142" s="39">
        <v>217.40110000000001</v>
      </c>
      <c r="AC1142" s="39">
        <v>86.379000000000005</v>
      </c>
      <c r="AD1142" s="39">
        <v>16.825399999999998</v>
      </c>
      <c r="AE1142" s="39">
        <v>81.819900000000004</v>
      </c>
      <c r="AF1142" s="39">
        <v>68.152199999999993</v>
      </c>
      <c r="AG1142" s="39">
        <v>23.9131</v>
      </c>
      <c r="AH1142" s="39">
        <v>151.17089999999999</v>
      </c>
      <c r="AI1142" s="39">
        <v>13.0083</v>
      </c>
      <c r="AJ1142" s="39">
        <v>6.6284999999999998</v>
      </c>
      <c r="AK1142" s="39">
        <v>6.9913999999999996</v>
      </c>
      <c r="AL1142" s="39">
        <v>12.917400000000001</v>
      </c>
      <c r="AM1142" s="39">
        <v>356.04759999999999</v>
      </c>
      <c r="AN1142" s="39">
        <v>681.24369999999999</v>
      </c>
      <c r="AO1142" s="39">
        <v>187.4392</v>
      </c>
      <c r="AP1142" s="39">
        <v>152.1121</v>
      </c>
      <c r="AQ1142" s="39">
        <v>279.11520000000002</v>
      </c>
      <c r="AR1142" s="39">
        <v>30.991399999999999</v>
      </c>
      <c r="AS1142" s="39">
        <v>81.870099999999994</v>
      </c>
      <c r="AT1142" s="39">
        <v>19.872199999999999</v>
      </c>
      <c r="AU1142" s="39">
        <v>63.477899999999998</v>
      </c>
      <c r="AV1142" s="39">
        <v>61.998800000000003</v>
      </c>
      <c r="AW1142" s="39">
        <v>43.580599999999997</v>
      </c>
      <c r="AX1142" s="39">
        <v>14.7727</v>
      </c>
      <c r="AY1142" s="39">
        <v>64.180199999999999</v>
      </c>
    </row>
    <row r="1143" spans="1:51" x14ac:dyDescent="0.25">
      <c r="A1143" s="43">
        <v>44081</v>
      </c>
      <c r="B1143" s="39">
        <v>4375.3963999999996</v>
      </c>
      <c r="C1143" s="39">
        <v>51.4589</v>
      </c>
      <c r="D1143" s="39">
        <v>53.439300000000003</v>
      </c>
      <c r="E1143" s="39">
        <v>582.31029999999998</v>
      </c>
      <c r="F1143" s="39">
        <v>250.4288</v>
      </c>
      <c r="G1143" s="39">
        <v>48.861899999999999</v>
      </c>
      <c r="H1143" s="39">
        <v>120.1604</v>
      </c>
      <c r="I1143" s="39">
        <v>67.095699999999994</v>
      </c>
      <c r="J1143" s="39">
        <v>98.298900000000003</v>
      </c>
      <c r="K1143" s="39">
        <v>36.907899999999998</v>
      </c>
      <c r="L1143" s="39">
        <v>1198.0544</v>
      </c>
      <c r="M1143" s="39">
        <v>28.9877</v>
      </c>
      <c r="N1143" s="39">
        <v>51.552300000000002</v>
      </c>
      <c r="O1143" s="39">
        <v>100.41500000000001</v>
      </c>
      <c r="P1143" s="39">
        <v>37.738500000000002</v>
      </c>
      <c r="Q1143" s="39">
        <v>14.1539</v>
      </c>
      <c r="R1143" s="39">
        <v>91.266199999999998</v>
      </c>
      <c r="S1143" s="39">
        <v>40.585099999999997</v>
      </c>
      <c r="T1143" s="39">
        <v>40.331600000000002</v>
      </c>
      <c r="U1143" s="39">
        <v>22.234400000000001</v>
      </c>
      <c r="V1143" s="39">
        <v>44.911900000000003</v>
      </c>
      <c r="W1143" s="39">
        <v>93.768799999999999</v>
      </c>
      <c r="X1143" s="39">
        <v>111.88979999999999</v>
      </c>
      <c r="Y1143" s="39">
        <v>40.906500000000001</v>
      </c>
      <c r="Z1143" s="39">
        <v>31.434200000000001</v>
      </c>
      <c r="AA1143" s="39">
        <v>41.572899999999997</v>
      </c>
      <c r="AB1143" s="39">
        <v>226.8048</v>
      </c>
      <c r="AC1143" s="39">
        <v>87.043099999999995</v>
      </c>
      <c r="AD1143" s="39">
        <v>16.575199999999999</v>
      </c>
      <c r="AE1143" s="39">
        <v>78.4816</v>
      </c>
      <c r="AF1143" s="39">
        <v>68.902100000000004</v>
      </c>
      <c r="AG1143" s="39">
        <v>23.601900000000001</v>
      </c>
      <c r="AH1143" s="39">
        <v>150.07550000000001</v>
      </c>
      <c r="AI1143" s="39">
        <v>12.930400000000001</v>
      </c>
      <c r="AJ1143" s="39">
        <v>6.5088999999999997</v>
      </c>
      <c r="AK1143" s="39">
        <v>6.8296000000000001</v>
      </c>
      <c r="AL1143" s="39">
        <v>12.852499999999999</v>
      </c>
      <c r="AM1143" s="39">
        <v>359.07409999999999</v>
      </c>
      <c r="AN1143" s="39">
        <v>661.65239999999994</v>
      </c>
      <c r="AO1143" s="39">
        <v>188.80170000000001</v>
      </c>
      <c r="AP1143" s="39">
        <v>148.22829999999999</v>
      </c>
      <c r="AQ1143" s="39">
        <v>271.56130000000002</v>
      </c>
      <c r="AR1143" s="39">
        <v>31.025099999999998</v>
      </c>
      <c r="AS1143" s="39">
        <v>80.132300000000001</v>
      </c>
      <c r="AT1143" s="39">
        <v>19.808299999999999</v>
      </c>
      <c r="AU1143" s="39">
        <v>63.5687</v>
      </c>
      <c r="AV1143" s="39">
        <v>62.677100000000003</v>
      </c>
      <c r="AW1143" s="39">
        <v>43.124699999999997</v>
      </c>
      <c r="AX1143" s="39">
        <v>14.702400000000001</v>
      </c>
      <c r="AY1143" s="39">
        <v>64.369299999999996</v>
      </c>
    </row>
    <row r="1144" spans="1:51" x14ac:dyDescent="0.25">
      <c r="A1144" s="43">
        <v>44082</v>
      </c>
      <c r="B1144" s="39">
        <v>4355.3892999999998</v>
      </c>
      <c r="C1144" s="39">
        <v>51.816200000000002</v>
      </c>
      <c r="D1144" s="39">
        <v>54.037999999999997</v>
      </c>
      <c r="E1144" s="39">
        <v>590.12180000000001</v>
      </c>
      <c r="F1144" s="39">
        <v>251.54349999999999</v>
      </c>
      <c r="G1144" s="39">
        <v>52.383200000000002</v>
      </c>
      <c r="H1144" s="39">
        <v>123.7405</v>
      </c>
      <c r="I1144" s="39">
        <v>66.8904</v>
      </c>
      <c r="J1144" s="39">
        <v>97.013199999999998</v>
      </c>
      <c r="K1144" s="39">
        <v>37.572200000000002</v>
      </c>
      <c r="L1144" s="39">
        <v>1203.3905</v>
      </c>
      <c r="M1144" s="39">
        <v>30.147200000000002</v>
      </c>
      <c r="N1144" s="39">
        <v>52.005000000000003</v>
      </c>
      <c r="O1144" s="39">
        <v>101.70650000000001</v>
      </c>
      <c r="P1144" s="39">
        <v>37.965200000000003</v>
      </c>
      <c r="Q1144" s="39">
        <v>14.2973</v>
      </c>
      <c r="R1144" s="39">
        <v>91.829599999999999</v>
      </c>
      <c r="S1144" s="39">
        <v>40.906399999999998</v>
      </c>
      <c r="T1144" s="39">
        <v>40.522100000000002</v>
      </c>
      <c r="U1144" s="39">
        <v>22.647300000000001</v>
      </c>
      <c r="V1144" s="39">
        <v>47.422499999999999</v>
      </c>
      <c r="W1144" s="39">
        <v>93.614400000000003</v>
      </c>
      <c r="X1144" s="39">
        <v>113.18519999999999</v>
      </c>
      <c r="Y1144" s="39">
        <v>41.026600000000002</v>
      </c>
      <c r="Z1144" s="39">
        <v>32.110199999999999</v>
      </c>
      <c r="AA1144" s="39">
        <v>42.272100000000002</v>
      </c>
      <c r="AB1144" s="39">
        <v>224.5702</v>
      </c>
      <c r="AC1144" s="39">
        <v>86.473799999999997</v>
      </c>
      <c r="AD1144" s="39">
        <v>16.6586</v>
      </c>
      <c r="AE1144" s="39">
        <v>77.499799999999993</v>
      </c>
      <c r="AF1144" s="39">
        <v>71.995699999999999</v>
      </c>
      <c r="AG1144" s="39">
        <v>25.132100000000001</v>
      </c>
      <c r="AH1144" s="39">
        <v>150.89709999999999</v>
      </c>
      <c r="AI1144" s="39">
        <v>13.1122</v>
      </c>
      <c r="AJ1144" s="39">
        <v>6.7309999999999999</v>
      </c>
      <c r="AK1144" s="39">
        <v>6.9374000000000002</v>
      </c>
      <c r="AL1144" s="39">
        <v>12.885</v>
      </c>
      <c r="AM1144" s="39">
        <v>359.07409999999999</v>
      </c>
      <c r="AN1144" s="39">
        <v>675.01009999999997</v>
      </c>
      <c r="AO1144" s="39">
        <v>195.03020000000001</v>
      </c>
      <c r="AP1144" s="39">
        <v>147.74289999999999</v>
      </c>
      <c r="AQ1144" s="39">
        <v>274.5829</v>
      </c>
      <c r="AR1144" s="39">
        <v>31.632100000000001</v>
      </c>
      <c r="AS1144" s="39">
        <v>81.483900000000006</v>
      </c>
      <c r="AT1144" s="39">
        <v>20</v>
      </c>
      <c r="AU1144" s="39">
        <v>63.659500000000001</v>
      </c>
      <c r="AV1144" s="39">
        <v>63.084099999999999</v>
      </c>
      <c r="AW1144" s="39">
        <v>44.309899999999999</v>
      </c>
      <c r="AX1144" s="39">
        <v>14.725899999999999</v>
      </c>
      <c r="AY1144" s="39">
        <v>66.543300000000002</v>
      </c>
    </row>
    <row r="1145" spans="1:51" x14ac:dyDescent="0.25">
      <c r="A1145" s="43">
        <v>44083</v>
      </c>
      <c r="B1145" s="39">
        <v>4306.1410999999998</v>
      </c>
      <c r="C1145" s="39">
        <v>51.816200000000002</v>
      </c>
      <c r="D1145" s="39">
        <v>52.466299999999997</v>
      </c>
      <c r="E1145" s="39">
        <v>568.81780000000003</v>
      </c>
      <c r="F1145" s="39">
        <v>252.28659999999999</v>
      </c>
      <c r="G1145" s="39">
        <v>49.640900000000002</v>
      </c>
      <c r="H1145" s="39">
        <v>117.4879</v>
      </c>
      <c r="I1145" s="39">
        <v>66.821899999999999</v>
      </c>
      <c r="J1145" s="39">
        <v>93.0976</v>
      </c>
      <c r="K1145" s="39">
        <v>36.169699999999999</v>
      </c>
      <c r="L1145" s="39">
        <v>1158.9943000000001</v>
      </c>
      <c r="M1145" s="39">
        <v>30.456399999999999</v>
      </c>
      <c r="N1145" s="39">
        <v>51.495699999999999</v>
      </c>
      <c r="O1145" s="39">
        <v>103.15949999999999</v>
      </c>
      <c r="P1145" s="39">
        <v>37.398499999999999</v>
      </c>
      <c r="Q1145" s="39">
        <v>14.4407</v>
      </c>
      <c r="R1145" s="39">
        <v>90.590199999999996</v>
      </c>
      <c r="S1145" s="39">
        <v>40.6922</v>
      </c>
      <c r="T1145" s="39">
        <v>39.542400000000001</v>
      </c>
      <c r="U1145" s="39">
        <v>22.552</v>
      </c>
      <c r="V1145" s="39">
        <v>46.678600000000003</v>
      </c>
      <c r="W1145" s="39">
        <v>90.064300000000003</v>
      </c>
      <c r="X1145" s="39">
        <v>112.6185</v>
      </c>
      <c r="Y1145" s="39">
        <v>39.945900000000002</v>
      </c>
      <c r="Z1145" s="39">
        <v>32.194699999999997</v>
      </c>
      <c r="AA1145" s="39">
        <v>42.917499999999997</v>
      </c>
      <c r="AB1145" s="39">
        <v>215.91139999999999</v>
      </c>
      <c r="AC1145" s="39">
        <v>83.011099999999999</v>
      </c>
      <c r="AD1145" s="39">
        <v>16.491800000000001</v>
      </c>
      <c r="AE1145" s="39">
        <v>69.743300000000005</v>
      </c>
      <c r="AF1145" s="39">
        <v>66.652299999999997</v>
      </c>
      <c r="AG1145" s="39">
        <v>24.431899999999999</v>
      </c>
      <c r="AH1145" s="39">
        <v>150.07550000000001</v>
      </c>
      <c r="AI1145" s="39">
        <v>13.242000000000001</v>
      </c>
      <c r="AJ1145" s="39">
        <v>6.6113999999999997</v>
      </c>
      <c r="AK1145" s="39">
        <v>6.9554</v>
      </c>
      <c r="AL1145" s="39">
        <v>12.787599999999999</v>
      </c>
      <c r="AM1145" s="39">
        <v>354.53429999999997</v>
      </c>
      <c r="AN1145" s="39">
        <v>650.52089999999998</v>
      </c>
      <c r="AO1145" s="39">
        <v>186.8553</v>
      </c>
      <c r="AP1145" s="39">
        <v>144.18279999999999</v>
      </c>
      <c r="AQ1145" s="39">
        <v>267.78440000000001</v>
      </c>
      <c r="AR1145" s="39">
        <v>31.396000000000001</v>
      </c>
      <c r="AS1145" s="39">
        <v>81.870099999999994</v>
      </c>
      <c r="AT1145" s="39">
        <v>20.6389</v>
      </c>
      <c r="AU1145" s="39">
        <v>63.387099999999997</v>
      </c>
      <c r="AV1145" s="39">
        <v>62.677100000000003</v>
      </c>
      <c r="AW1145" s="39">
        <v>44.127600000000001</v>
      </c>
      <c r="AX1145" s="39">
        <v>14.702400000000001</v>
      </c>
      <c r="AY1145" s="39">
        <v>65.409000000000006</v>
      </c>
    </row>
    <row r="1146" spans="1:51" x14ac:dyDescent="0.25">
      <c r="A1146" s="43">
        <v>44084</v>
      </c>
      <c r="B1146" s="39">
        <v>4380.0133999999998</v>
      </c>
      <c r="C1146" s="39">
        <v>50.744199999999999</v>
      </c>
      <c r="D1146" s="39">
        <v>51.418399999999998</v>
      </c>
      <c r="E1146" s="39">
        <v>567.39750000000004</v>
      </c>
      <c r="F1146" s="39">
        <v>250.0573</v>
      </c>
      <c r="G1146" s="39">
        <v>48.6126</v>
      </c>
      <c r="H1146" s="39">
        <v>116.0761</v>
      </c>
      <c r="I1146" s="39">
        <v>67.917299999999997</v>
      </c>
      <c r="J1146" s="39">
        <v>93.214399999999998</v>
      </c>
      <c r="K1146" s="39">
        <v>34.767200000000003</v>
      </c>
      <c r="L1146" s="39">
        <v>1151.7373</v>
      </c>
      <c r="M1146" s="39">
        <v>30.224499999999999</v>
      </c>
      <c r="N1146" s="39">
        <v>53.532899999999998</v>
      </c>
      <c r="O1146" s="39">
        <v>105.90389999999999</v>
      </c>
      <c r="P1146" s="39">
        <v>36.416400000000003</v>
      </c>
      <c r="Q1146" s="39">
        <v>14.1539</v>
      </c>
      <c r="R1146" s="39">
        <v>90.477500000000006</v>
      </c>
      <c r="S1146" s="39">
        <v>39.3001</v>
      </c>
      <c r="T1146" s="39">
        <v>39.297400000000003</v>
      </c>
      <c r="U1146" s="39">
        <v>22.2026</v>
      </c>
      <c r="V1146" s="39">
        <v>46.3996</v>
      </c>
      <c r="W1146" s="39">
        <v>88.983900000000006</v>
      </c>
      <c r="X1146" s="39">
        <v>114.7235</v>
      </c>
      <c r="Y1146" s="39">
        <v>39.865900000000003</v>
      </c>
      <c r="Z1146" s="39">
        <v>31.518699999999999</v>
      </c>
      <c r="AA1146" s="39">
        <v>43.993099999999998</v>
      </c>
      <c r="AB1146" s="39">
        <v>214.14240000000001</v>
      </c>
      <c r="AC1146" s="39">
        <v>80.0227</v>
      </c>
      <c r="AD1146" s="39">
        <v>15.845499999999999</v>
      </c>
      <c r="AE1146" s="39">
        <v>71.215999999999994</v>
      </c>
      <c r="AF1146" s="39">
        <v>62.996200000000002</v>
      </c>
      <c r="AG1146" s="39">
        <v>21.916</v>
      </c>
      <c r="AH1146" s="39">
        <v>149.80160000000001</v>
      </c>
      <c r="AI1146" s="39">
        <v>13.0603</v>
      </c>
      <c r="AJ1146" s="39">
        <v>6.5601000000000003</v>
      </c>
      <c r="AK1146" s="39">
        <v>6.7576999999999998</v>
      </c>
      <c r="AL1146" s="39">
        <v>12.7227</v>
      </c>
      <c r="AM1146" s="39">
        <v>362.53300000000002</v>
      </c>
      <c r="AN1146" s="39">
        <v>650.52089999999998</v>
      </c>
      <c r="AO1146" s="39">
        <v>186.2714</v>
      </c>
      <c r="AP1146" s="39">
        <v>144.02099999999999</v>
      </c>
      <c r="AQ1146" s="39">
        <v>267.029</v>
      </c>
      <c r="AR1146" s="39">
        <v>31.800699999999999</v>
      </c>
      <c r="AS1146" s="39">
        <v>78.973799999999997</v>
      </c>
      <c r="AT1146" s="39">
        <v>19.872199999999999</v>
      </c>
      <c r="AU1146" s="39">
        <v>63.477899999999998</v>
      </c>
      <c r="AV1146" s="39">
        <v>60.370800000000003</v>
      </c>
      <c r="AW1146" s="39">
        <v>43.854100000000003</v>
      </c>
      <c r="AX1146" s="39">
        <v>14.374700000000001</v>
      </c>
      <c r="AY1146" s="39">
        <v>67.110399999999998</v>
      </c>
    </row>
    <row r="1147" spans="1:51" x14ac:dyDescent="0.25">
      <c r="A1147" s="43">
        <v>44085</v>
      </c>
      <c r="B1147" s="39">
        <v>4309.2191000000003</v>
      </c>
      <c r="C1147" s="39">
        <v>50.863300000000002</v>
      </c>
      <c r="D1147" s="39">
        <v>52.017200000000003</v>
      </c>
      <c r="E1147" s="39">
        <v>568.10760000000005</v>
      </c>
      <c r="F1147" s="39">
        <v>249.6857</v>
      </c>
      <c r="G1147" s="39">
        <v>48.6126</v>
      </c>
      <c r="H1147" s="39">
        <v>117.9418</v>
      </c>
      <c r="I1147" s="39">
        <v>66.753399999999999</v>
      </c>
      <c r="J1147" s="39">
        <v>95.084599999999995</v>
      </c>
      <c r="K1147" s="39">
        <v>35.911299999999997</v>
      </c>
      <c r="L1147" s="39">
        <v>1133.3812</v>
      </c>
      <c r="M1147" s="39">
        <v>29.683399999999999</v>
      </c>
      <c r="N1147" s="39">
        <v>52.005000000000003</v>
      </c>
      <c r="O1147" s="39">
        <v>105.4196</v>
      </c>
      <c r="P1147" s="39">
        <v>36.907499999999999</v>
      </c>
      <c r="Q1147" s="39">
        <v>14.1334</v>
      </c>
      <c r="R1147" s="39">
        <v>89.350800000000007</v>
      </c>
      <c r="S1147" s="39">
        <v>39.3001</v>
      </c>
      <c r="T1147" s="39">
        <v>39.977800000000002</v>
      </c>
      <c r="U1147" s="39">
        <v>22.456700000000001</v>
      </c>
      <c r="V1147" s="39">
        <v>43.795999999999999</v>
      </c>
      <c r="W1147" s="39">
        <v>90.913300000000007</v>
      </c>
      <c r="X1147" s="39">
        <v>115.2902</v>
      </c>
      <c r="Y1147" s="39">
        <v>39.985900000000001</v>
      </c>
      <c r="Z1147" s="39">
        <v>32.025700000000001</v>
      </c>
      <c r="AA1147" s="39">
        <v>43.132599999999996</v>
      </c>
      <c r="AB1147" s="39">
        <v>223.453</v>
      </c>
      <c r="AC1147" s="39">
        <v>85.809799999999996</v>
      </c>
      <c r="AD1147" s="39">
        <v>15.970599999999999</v>
      </c>
      <c r="AE1147" s="39">
        <v>74.456100000000006</v>
      </c>
      <c r="AF1147" s="39">
        <v>64.496200000000002</v>
      </c>
      <c r="AG1147" s="39">
        <v>23.472200000000001</v>
      </c>
      <c r="AH1147" s="39">
        <v>149.52780000000001</v>
      </c>
      <c r="AI1147" s="39">
        <v>13.0603</v>
      </c>
      <c r="AJ1147" s="39">
        <v>6.5259999999999998</v>
      </c>
      <c r="AK1147" s="39">
        <v>6.7756999999999996</v>
      </c>
      <c r="AL1147" s="39">
        <v>12.690300000000001</v>
      </c>
      <c r="AM1147" s="39">
        <v>358.4255</v>
      </c>
      <c r="AN1147" s="39">
        <v>649.18520000000001</v>
      </c>
      <c r="AO1147" s="39">
        <v>184.8116</v>
      </c>
      <c r="AP1147" s="39">
        <v>144.50649999999999</v>
      </c>
      <c r="AQ1147" s="39">
        <v>268.53980000000001</v>
      </c>
      <c r="AR1147" s="39">
        <v>30.822700000000001</v>
      </c>
      <c r="AS1147" s="39">
        <v>79.166899999999998</v>
      </c>
      <c r="AT1147" s="39">
        <v>19.808299999999999</v>
      </c>
      <c r="AU1147" s="39">
        <v>63.114699999999999</v>
      </c>
      <c r="AV1147" s="39">
        <v>61.320500000000003</v>
      </c>
      <c r="AW1147" s="39">
        <v>42.942399999999999</v>
      </c>
      <c r="AX1147" s="39">
        <v>14.0937</v>
      </c>
      <c r="AY1147" s="39">
        <v>69.378900000000002</v>
      </c>
    </row>
    <row r="1148" spans="1:51" x14ac:dyDescent="0.25">
      <c r="A1148" s="43">
        <v>44088</v>
      </c>
      <c r="B1148" s="39">
        <v>4263.0488999999998</v>
      </c>
      <c r="C1148" s="39">
        <v>50.386800000000001</v>
      </c>
      <c r="D1148" s="39">
        <v>51.343600000000002</v>
      </c>
      <c r="E1148" s="39">
        <v>573.07860000000005</v>
      </c>
      <c r="F1148" s="39">
        <v>250.4288</v>
      </c>
      <c r="G1148" s="39">
        <v>47.802399999999999</v>
      </c>
      <c r="H1148" s="39">
        <v>118.5973</v>
      </c>
      <c r="I1148" s="39">
        <v>65.726399999999998</v>
      </c>
      <c r="J1148" s="39">
        <v>94.6755</v>
      </c>
      <c r="K1148" s="39">
        <v>35.800600000000003</v>
      </c>
      <c r="L1148" s="39">
        <v>1099.8706999999999</v>
      </c>
      <c r="M1148" s="39">
        <v>28.755800000000001</v>
      </c>
      <c r="N1148" s="39">
        <v>51.891800000000003</v>
      </c>
      <c r="O1148" s="39">
        <v>103.9667</v>
      </c>
      <c r="P1148" s="39">
        <v>37.171900000000001</v>
      </c>
      <c r="Q1148" s="39">
        <v>14.1334</v>
      </c>
      <c r="R1148" s="39">
        <v>88.336699999999993</v>
      </c>
      <c r="S1148" s="39">
        <v>41.1205</v>
      </c>
      <c r="T1148" s="39">
        <v>40.195500000000003</v>
      </c>
      <c r="U1148" s="39">
        <v>22.5838</v>
      </c>
      <c r="V1148" s="39">
        <v>46.957500000000003</v>
      </c>
      <c r="W1148" s="39">
        <v>92.148099999999999</v>
      </c>
      <c r="X1148" s="39">
        <v>117.39530000000001</v>
      </c>
      <c r="Y1148" s="39">
        <v>40.266100000000002</v>
      </c>
      <c r="Z1148" s="39">
        <v>31.603200000000001</v>
      </c>
      <c r="AA1148" s="39">
        <v>41.680500000000002</v>
      </c>
      <c r="AB1148" s="39">
        <v>223.26669999999999</v>
      </c>
      <c r="AC1148" s="39">
        <v>86.141800000000003</v>
      </c>
      <c r="AD1148" s="39">
        <v>16.0748</v>
      </c>
      <c r="AE1148" s="39">
        <v>73.310599999999994</v>
      </c>
      <c r="AF1148" s="39">
        <v>68.995900000000006</v>
      </c>
      <c r="AG1148" s="39">
        <v>24.795000000000002</v>
      </c>
      <c r="AH1148" s="39">
        <v>149.25389999999999</v>
      </c>
      <c r="AI1148" s="39">
        <v>13.0343</v>
      </c>
      <c r="AJ1148" s="39">
        <v>6.5942999999999996</v>
      </c>
      <c r="AK1148" s="39">
        <v>6.6858000000000004</v>
      </c>
      <c r="AL1148" s="39">
        <v>12.7227</v>
      </c>
      <c r="AM1148" s="39">
        <v>357.77699999999999</v>
      </c>
      <c r="AN1148" s="39">
        <v>662.54290000000003</v>
      </c>
      <c r="AO1148" s="39">
        <v>189.09370000000001</v>
      </c>
      <c r="AP1148" s="39">
        <v>143.69730000000001</v>
      </c>
      <c r="AQ1148" s="39">
        <v>267.4067</v>
      </c>
      <c r="AR1148" s="39">
        <v>30.755299999999998</v>
      </c>
      <c r="AS1148" s="39">
        <v>79.552999999999997</v>
      </c>
      <c r="AT1148" s="39">
        <v>19.744399999999999</v>
      </c>
      <c r="AU1148" s="39">
        <v>63.296300000000002</v>
      </c>
      <c r="AV1148" s="39">
        <v>61.184800000000003</v>
      </c>
      <c r="AW1148" s="39">
        <v>42.668799999999997</v>
      </c>
      <c r="AX1148" s="39">
        <v>14.140599999999999</v>
      </c>
      <c r="AY1148" s="39">
        <v>66.637799999999999</v>
      </c>
    </row>
    <row r="1149" spans="1:51" x14ac:dyDescent="0.25">
      <c r="A1149" s="43">
        <v>44089</v>
      </c>
      <c r="B1149" s="39">
        <v>4289.2120000000004</v>
      </c>
      <c r="C1149" s="39">
        <v>50.029400000000003</v>
      </c>
      <c r="D1149" s="39">
        <v>51.942399999999999</v>
      </c>
      <c r="E1149" s="39">
        <v>589.4117</v>
      </c>
      <c r="F1149" s="39">
        <v>255.25909999999999</v>
      </c>
      <c r="G1149" s="39">
        <v>50.451099999999997</v>
      </c>
      <c r="H1149" s="39">
        <v>119.8579</v>
      </c>
      <c r="I1149" s="39">
        <v>67.164199999999994</v>
      </c>
      <c r="J1149" s="39">
        <v>94.500200000000007</v>
      </c>
      <c r="K1149" s="39">
        <v>36.391100000000002</v>
      </c>
      <c r="L1149" s="39">
        <v>1113.9579000000001</v>
      </c>
      <c r="M1149" s="39">
        <v>28.9877</v>
      </c>
      <c r="N1149" s="39">
        <v>52.4011</v>
      </c>
      <c r="O1149" s="39">
        <v>102.5137</v>
      </c>
      <c r="P1149" s="39">
        <v>37.247399999999999</v>
      </c>
      <c r="Q1149" s="39">
        <v>14.0924</v>
      </c>
      <c r="R1149" s="39">
        <v>89.350800000000007</v>
      </c>
      <c r="S1149" s="39">
        <v>40.906399999999998</v>
      </c>
      <c r="T1149" s="39">
        <v>40.358800000000002</v>
      </c>
      <c r="U1149" s="39">
        <v>22.488499999999998</v>
      </c>
      <c r="V1149" s="39">
        <v>45.748699999999999</v>
      </c>
      <c r="W1149" s="39">
        <v>91.530699999999996</v>
      </c>
      <c r="X1149" s="39">
        <v>118.04300000000001</v>
      </c>
      <c r="Y1149" s="39">
        <v>39.865900000000003</v>
      </c>
      <c r="Z1149" s="39">
        <v>32.279200000000003</v>
      </c>
      <c r="AA1149" s="39">
        <v>44.423400000000001</v>
      </c>
      <c r="AB1149" s="39">
        <v>230.24969999999999</v>
      </c>
      <c r="AC1149" s="39">
        <v>84.908500000000004</v>
      </c>
      <c r="AD1149" s="39">
        <v>16.366700000000002</v>
      </c>
      <c r="AE1149" s="39">
        <v>73.899699999999996</v>
      </c>
      <c r="AF1149" s="39">
        <v>66.933499999999995</v>
      </c>
      <c r="AG1149" s="39">
        <v>24.0947</v>
      </c>
      <c r="AH1149" s="39">
        <v>149.25389999999999</v>
      </c>
      <c r="AI1149" s="39">
        <v>13.0083</v>
      </c>
      <c r="AJ1149" s="39">
        <v>6.5942999999999996</v>
      </c>
      <c r="AK1149" s="39">
        <v>6.7038000000000002</v>
      </c>
      <c r="AL1149" s="39">
        <v>12.7227</v>
      </c>
      <c r="AM1149" s="39">
        <v>360.15499999999997</v>
      </c>
      <c r="AN1149" s="39">
        <v>673.67430000000002</v>
      </c>
      <c r="AO1149" s="39">
        <v>191.42939999999999</v>
      </c>
      <c r="AP1149" s="39">
        <v>143.05009999999999</v>
      </c>
      <c r="AQ1149" s="39">
        <v>271.56130000000002</v>
      </c>
      <c r="AR1149" s="39">
        <v>30.5867</v>
      </c>
      <c r="AS1149" s="39">
        <v>78.780699999999996</v>
      </c>
      <c r="AT1149" s="39">
        <v>19.808299999999999</v>
      </c>
      <c r="AU1149" s="39">
        <v>63.205500000000001</v>
      </c>
      <c r="AV1149" s="39">
        <v>61.184800000000003</v>
      </c>
      <c r="AW1149" s="39">
        <v>42.942399999999999</v>
      </c>
      <c r="AX1149" s="39">
        <v>13.6021</v>
      </c>
      <c r="AY1149" s="39">
        <v>64.652900000000002</v>
      </c>
    </row>
    <row r="1150" spans="1:51" x14ac:dyDescent="0.25">
      <c r="A1150" s="43">
        <v>44090</v>
      </c>
      <c r="B1150" s="39">
        <v>4338.4602999999997</v>
      </c>
      <c r="C1150" s="39">
        <v>50.029400000000003</v>
      </c>
      <c r="D1150" s="39">
        <v>51.268799999999999</v>
      </c>
      <c r="E1150" s="39">
        <v>588.70150000000001</v>
      </c>
      <c r="F1150" s="39">
        <v>256.74529999999999</v>
      </c>
      <c r="G1150" s="39">
        <v>50.575800000000001</v>
      </c>
      <c r="H1150" s="39">
        <v>120.3621</v>
      </c>
      <c r="I1150" s="39">
        <v>68.465000000000003</v>
      </c>
      <c r="J1150" s="39">
        <v>94.032600000000002</v>
      </c>
      <c r="K1150" s="39">
        <v>34.877899999999997</v>
      </c>
      <c r="L1150" s="39">
        <v>1125.2704000000001</v>
      </c>
      <c r="M1150" s="39">
        <v>29.296900000000001</v>
      </c>
      <c r="N1150" s="39">
        <v>54.268500000000003</v>
      </c>
      <c r="O1150" s="39">
        <v>102.1908</v>
      </c>
      <c r="P1150" s="39">
        <v>37.398499999999999</v>
      </c>
      <c r="Q1150" s="39">
        <v>14.051500000000001</v>
      </c>
      <c r="R1150" s="39">
        <v>90.590199999999996</v>
      </c>
      <c r="S1150" s="39">
        <v>40.799300000000002</v>
      </c>
      <c r="T1150" s="39">
        <v>40.658200000000001</v>
      </c>
      <c r="U1150" s="39">
        <v>22.234400000000001</v>
      </c>
      <c r="V1150" s="39">
        <v>44.725900000000003</v>
      </c>
      <c r="W1150" s="39">
        <v>90.2958</v>
      </c>
      <c r="X1150" s="39">
        <v>113.59</v>
      </c>
      <c r="Y1150" s="39">
        <v>39.305500000000002</v>
      </c>
      <c r="Z1150" s="39">
        <v>32.786200000000001</v>
      </c>
      <c r="AA1150" s="39">
        <v>42.863700000000001</v>
      </c>
      <c r="AB1150" s="39">
        <v>227.27029999999999</v>
      </c>
      <c r="AC1150" s="39">
        <v>82.963700000000003</v>
      </c>
      <c r="AD1150" s="39">
        <v>16.324999999999999</v>
      </c>
      <c r="AE1150" s="39">
        <v>75.928799999999995</v>
      </c>
      <c r="AF1150" s="39">
        <v>65.246099999999998</v>
      </c>
      <c r="AG1150" s="39">
        <v>23.446300000000001</v>
      </c>
      <c r="AH1150" s="39">
        <v>149.80160000000001</v>
      </c>
      <c r="AI1150" s="39">
        <v>13.138199999999999</v>
      </c>
      <c r="AJ1150" s="39">
        <v>6.5601000000000003</v>
      </c>
      <c r="AK1150" s="39">
        <v>6.7038000000000002</v>
      </c>
      <c r="AL1150" s="39">
        <v>12.787599999999999</v>
      </c>
      <c r="AM1150" s="39">
        <v>364.0462</v>
      </c>
      <c r="AN1150" s="39">
        <v>694.60140000000001</v>
      </c>
      <c r="AO1150" s="39">
        <v>193.57040000000001</v>
      </c>
      <c r="AP1150" s="39">
        <v>143.21190000000001</v>
      </c>
      <c r="AQ1150" s="39">
        <v>269.6728</v>
      </c>
      <c r="AR1150" s="39">
        <v>30.5867</v>
      </c>
      <c r="AS1150" s="39">
        <v>78.008300000000006</v>
      </c>
      <c r="AT1150" s="39">
        <v>19.680499999999999</v>
      </c>
      <c r="AU1150" s="39">
        <v>63.932000000000002</v>
      </c>
      <c r="AV1150" s="39">
        <v>61.049100000000003</v>
      </c>
      <c r="AW1150" s="39">
        <v>42.851199999999999</v>
      </c>
      <c r="AX1150" s="39">
        <v>13.5085</v>
      </c>
      <c r="AY1150" s="39">
        <v>71.080299999999994</v>
      </c>
    </row>
    <row r="1151" spans="1:51" x14ac:dyDescent="0.25">
      <c r="A1151" s="43">
        <v>44091</v>
      </c>
      <c r="B1151" s="39">
        <v>4318.4531999999999</v>
      </c>
      <c r="C1151" s="39">
        <v>49.552999999999997</v>
      </c>
      <c r="D1151" s="39">
        <v>52.017200000000003</v>
      </c>
      <c r="E1151" s="39">
        <v>604.32449999999994</v>
      </c>
      <c r="F1151" s="39">
        <v>255.63059999999999</v>
      </c>
      <c r="G1151" s="39">
        <v>52.975299999999997</v>
      </c>
      <c r="H1151" s="39">
        <v>120.7655</v>
      </c>
      <c r="I1151" s="39">
        <v>68.602000000000004</v>
      </c>
      <c r="J1151" s="39">
        <v>93.039100000000005</v>
      </c>
      <c r="K1151" s="39">
        <v>35.468499999999999</v>
      </c>
      <c r="L1151" s="39">
        <v>1092.6135999999999</v>
      </c>
      <c r="M1151" s="39">
        <v>30.456399999999999</v>
      </c>
      <c r="N1151" s="39">
        <v>54.494900000000001</v>
      </c>
      <c r="O1151" s="39">
        <v>100.25360000000001</v>
      </c>
      <c r="P1151" s="39">
        <v>37.398499999999999</v>
      </c>
      <c r="Q1151" s="39">
        <v>13.99</v>
      </c>
      <c r="R1151" s="39">
        <v>89.914100000000005</v>
      </c>
      <c r="S1151" s="39">
        <v>40.906399999999998</v>
      </c>
      <c r="T1151" s="39">
        <v>40.494900000000001</v>
      </c>
      <c r="U1151" s="39">
        <v>21.9803</v>
      </c>
      <c r="V1151" s="39">
        <v>44.261000000000003</v>
      </c>
      <c r="W1151" s="39">
        <v>91.993700000000004</v>
      </c>
      <c r="X1151" s="39">
        <v>112.9423</v>
      </c>
      <c r="Y1151" s="39">
        <v>39.265500000000003</v>
      </c>
      <c r="Z1151" s="39">
        <v>32.617199999999997</v>
      </c>
      <c r="AA1151" s="39">
        <v>42.971299999999999</v>
      </c>
      <c r="AB1151" s="39">
        <v>241.23609999999999</v>
      </c>
      <c r="AC1151" s="39">
        <v>79.643199999999993</v>
      </c>
      <c r="AD1151" s="39">
        <v>16.1999</v>
      </c>
      <c r="AE1151" s="39">
        <v>74.881500000000003</v>
      </c>
      <c r="AF1151" s="39">
        <v>71.339500000000001</v>
      </c>
      <c r="AG1151" s="39">
        <v>23.368500000000001</v>
      </c>
      <c r="AH1151" s="39">
        <v>148.97999999999999</v>
      </c>
      <c r="AI1151" s="39">
        <v>13.138199999999999</v>
      </c>
      <c r="AJ1151" s="39">
        <v>6.5942999999999996</v>
      </c>
      <c r="AK1151" s="39">
        <v>6.6858000000000004</v>
      </c>
      <c r="AL1151" s="39">
        <v>12.7552</v>
      </c>
      <c r="AM1151" s="39">
        <v>359.7226</v>
      </c>
      <c r="AN1151" s="39">
        <v>726.21469999999999</v>
      </c>
      <c r="AO1151" s="39">
        <v>197.7552</v>
      </c>
      <c r="AP1151" s="39">
        <v>145.63919999999999</v>
      </c>
      <c r="AQ1151" s="39">
        <v>267.4067</v>
      </c>
      <c r="AR1151" s="39">
        <v>30.687799999999999</v>
      </c>
      <c r="AS1151" s="39">
        <v>78.201400000000007</v>
      </c>
      <c r="AT1151" s="39">
        <v>19.680499999999999</v>
      </c>
      <c r="AU1151" s="39">
        <v>63.932000000000002</v>
      </c>
      <c r="AV1151" s="39">
        <v>64.169399999999996</v>
      </c>
      <c r="AW1151" s="39">
        <v>43.033499999999997</v>
      </c>
      <c r="AX1151" s="39">
        <v>13.484999999999999</v>
      </c>
      <c r="AY1151" s="39">
        <v>68.811800000000005</v>
      </c>
    </row>
    <row r="1152" spans="1:51" x14ac:dyDescent="0.25">
      <c r="A1152" s="43">
        <v>44092</v>
      </c>
      <c r="B1152" s="39">
        <v>4509.29</v>
      </c>
      <c r="C1152" s="39">
        <v>50.744199999999999</v>
      </c>
      <c r="D1152" s="39">
        <v>57.256300000000003</v>
      </c>
      <c r="E1152" s="39">
        <v>609.29539999999997</v>
      </c>
      <c r="F1152" s="39">
        <v>258.23149999999998</v>
      </c>
      <c r="G1152" s="39">
        <v>52.663600000000002</v>
      </c>
      <c r="H1152" s="39">
        <v>124.9507</v>
      </c>
      <c r="I1152" s="39">
        <v>70.9983</v>
      </c>
      <c r="J1152" s="39">
        <v>96.078100000000006</v>
      </c>
      <c r="K1152" s="39">
        <v>37.646000000000001</v>
      </c>
      <c r="L1152" s="39">
        <v>1120.5745999999999</v>
      </c>
      <c r="M1152" s="39">
        <v>30.920200000000001</v>
      </c>
      <c r="N1152" s="39">
        <v>56.362299999999998</v>
      </c>
      <c r="O1152" s="39">
        <v>103.15949999999999</v>
      </c>
      <c r="P1152" s="39">
        <v>38.947400000000002</v>
      </c>
      <c r="Q1152" s="39">
        <v>14.1129</v>
      </c>
      <c r="R1152" s="39">
        <v>93.069000000000003</v>
      </c>
      <c r="S1152" s="39">
        <v>41.548900000000003</v>
      </c>
      <c r="T1152" s="39">
        <v>41.746699999999997</v>
      </c>
      <c r="U1152" s="39">
        <v>22.425000000000001</v>
      </c>
      <c r="V1152" s="39">
        <v>44.446899999999999</v>
      </c>
      <c r="W1152" s="39">
        <v>93.869500000000002</v>
      </c>
      <c r="X1152" s="39">
        <v>113.02330000000001</v>
      </c>
      <c r="Y1152" s="39">
        <v>39.825800000000001</v>
      </c>
      <c r="Z1152" s="39">
        <v>32.786200000000001</v>
      </c>
      <c r="AA1152" s="39">
        <v>43.455300000000001</v>
      </c>
      <c r="AB1152" s="39">
        <v>243.93610000000001</v>
      </c>
      <c r="AC1152" s="39">
        <v>80.971400000000003</v>
      </c>
      <c r="AD1152" s="39">
        <v>16.324999999999999</v>
      </c>
      <c r="AE1152" s="39">
        <v>77.336100000000002</v>
      </c>
      <c r="AF1152" s="39">
        <v>70.214600000000004</v>
      </c>
      <c r="AG1152" s="39">
        <v>23.238800000000001</v>
      </c>
      <c r="AH1152" s="39">
        <v>150.6232</v>
      </c>
      <c r="AI1152" s="39">
        <v>13.319900000000001</v>
      </c>
      <c r="AJ1152" s="39">
        <v>6.6967999999999996</v>
      </c>
      <c r="AK1152" s="39">
        <v>6.7576999999999998</v>
      </c>
      <c r="AL1152" s="39">
        <v>12.852499999999999</v>
      </c>
      <c r="AM1152" s="39">
        <v>375.07139999999998</v>
      </c>
      <c r="AN1152" s="39">
        <v>727.99570000000006</v>
      </c>
      <c r="AO1152" s="39">
        <v>197.07400000000001</v>
      </c>
      <c r="AP1152" s="39">
        <v>148.39019999999999</v>
      </c>
      <c r="AQ1152" s="39">
        <v>272.31670000000003</v>
      </c>
      <c r="AR1152" s="39">
        <v>33.183300000000003</v>
      </c>
      <c r="AS1152" s="39">
        <v>79.359899999999996</v>
      </c>
      <c r="AT1152" s="39">
        <v>19.744399999999999</v>
      </c>
      <c r="AU1152" s="39">
        <v>65.203299999999999</v>
      </c>
      <c r="AV1152" s="39">
        <v>65.119100000000003</v>
      </c>
      <c r="AW1152" s="39">
        <v>44.9482</v>
      </c>
      <c r="AX1152" s="39">
        <v>13.6723</v>
      </c>
      <c r="AY1152" s="39">
        <v>69.378900000000002</v>
      </c>
    </row>
    <row r="1153" spans="1:51" x14ac:dyDescent="0.25">
      <c r="A1153" s="43">
        <v>44095</v>
      </c>
      <c r="B1153" s="39">
        <v>4484.6659</v>
      </c>
      <c r="C1153" s="39">
        <v>50.982399999999998</v>
      </c>
      <c r="D1153" s="39">
        <v>54.487099999999998</v>
      </c>
      <c r="E1153" s="39">
        <v>609.29539999999997</v>
      </c>
      <c r="F1153" s="39">
        <v>258.60309999999998</v>
      </c>
      <c r="G1153" s="39">
        <v>52.694800000000001</v>
      </c>
      <c r="H1153" s="39">
        <v>127.9761</v>
      </c>
      <c r="I1153" s="39">
        <v>69.697400000000002</v>
      </c>
      <c r="J1153" s="39">
        <v>95.143000000000001</v>
      </c>
      <c r="K1153" s="39">
        <v>37.682899999999997</v>
      </c>
      <c r="L1153" s="39">
        <v>1092.4002</v>
      </c>
      <c r="M1153" s="39">
        <v>30.920200000000001</v>
      </c>
      <c r="N1153" s="39">
        <v>56.758400000000002</v>
      </c>
      <c r="O1153" s="39">
        <v>102.1908</v>
      </c>
      <c r="P1153" s="39">
        <v>41.591700000000003</v>
      </c>
      <c r="Q1153" s="39">
        <v>13.99</v>
      </c>
      <c r="R1153" s="39">
        <v>91.604200000000006</v>
      </c>
      <c r="S1153" s="39">
        <v>41.441800000000001</v>
      </c>
      <c r="T1153" s="39">
        <v>40.875900000000001</v>
      </c>
      <c r="U1153" s="39">
        <v>22.647300000000001</v>
      </c>
      <c r="V1153" s="39">
        <v>44.075000000000003</v>
      </c>
      <c r="W1153" s="39">
        <v>91.759200000000007</v>
      </c>
      <c r="X1153" s="39">
        <v>114.31870000000001</v>
      </c>
      <c r="Y1153" s="39">
        <v>39.345500000000001</v>
      </c>
      <c r="Z1153" s="39">
        <v>33.2087</v>
      </c>
      <c r="AA1153" s="39">
        <v>42.702399999999997</v>
      </c>
      <c r="AB1153" s="39">
        <v>243.6568</v>
      </c>
      <c r="AC1153" s="39">
        <v>78.931700000000006</v>
      </c>
      <c r="AD1153" s="39">
        <v>16.179099999999998</v>
      </c>
      <c r="AE1153" s="39">
        <v>78.285300000000007</v>
      </c>
      <c r="AF1153" s="39">
        <v>68.433400000000006</v>
      </c>
      <c r="AG1153" s="39">
        <v>22.590399999999999</v>
      </c>
      <c r="AH1153" s="39">
        <v>149.25389999999999</v>
      </c>
      <c r="AI1153" s="39">
        <v>13.268000000000001</v>
      </c>
      <c r="AJ1153" s="39">
        <v>6.6113999999999997</v>
      </c>
      <c r="AK1153" s="39">
        <v>6.6318999999999999</v>
      </c>
      <c r="AL1153" s="39">
        <v>12.885</v>
      </c>
      <c r="AM1153" s="39">
        <v>369.01830000000001</v>
      </c>
      <c r="AN1153" s="39">
        <v>711.07590000000005</v>
      </c>
      <c r="AO1153" s="39">
        <v>195.90610000000001</v>
      </c>
      <c r="AP1153" s="39">
        <v>146.12469999999999</v>
      </c>
      <c r="AQ1153" s="39">
        <v>270.80590000000001</v>
      </c>
      <c r="AR1153" s="39">
        <v>34.262500000000003</v>
      </c>
      <c r="AS1153" s="39">
        <v>78.780699999999996</v>
      </c>
      <c r="AT1153" s="39">
        <v>20</v>
      </c>
      <c r="AU1153" s="39">
        <v>64.930899999999994</v>
      </c>
      <c r="AV1153" s="39">
        <v>65.933099999999996</v>
      </c>
      <c r="AW1153" s="39">
        <v>45.039299999999997</v>
      </c>
      <c r="AX1153" s="39">
        <v>13.6958</v>
      </c>
      <c r="AY1153" s="39">
        <v>68.811800000000005</v>
      </c>
    </row>
    <row r="1154" spans="1:51" x14ac:dyDescent="0.25">
      <c r="A1154" s="43">
        <v>44096</v>
      </c>
      <c r="B1154" s="39">
        <v>4456.9638000000004</v>
      </c>
      <c r="C1154" s="39">
        <v>50.148600000000002</v>
      </c>
      <c r="D1154" s="39">
        <v>53.514099999999999</v>
      </c>
      <c r="E1154" s="39">
        <v>595.09270000000004</v>
      </c>
      <c r="F1154" s="39">
        <v>259.34620000000001</v>
      </c>
      <c r="G1154" s="39">
        <v>51.043199999999999</v>
      </c>
      <c r="H1154" s="39">
        <v>126.8164</v>
      </c>
      <c r="I1154" s="39">
        <v>69.423599999999993</v>
      </c>
      <c r="J1154" s="39">
        <v>93.156000000000006</v>
      </c>
      <c r="K1154" s="39">
        <v>36.760199999999998</v>
      </c>
      <c r="L1154" s="39">
        <v>1088.1313</v>
      </c>
      <c r="M1154" s="39">
        <v>30.5337</v>
      </c>
      <c r="N1154" s="39">
        <v>55.513500000000001</v>
      </c>
      <c r="O1154" s="39">
        <v>98.800600000000003</v>
      </c>
      <c r="P1154" s="39">
        <v>40.345100000000002</v>
      </c>
      <c r="Q1154" s="39">
        <v>13.8262</v>
      </c>
      <c r="R1154" s="39">
        <v>91.266199999999998</v>
      </c>
      <c r="S1154" s="39">
        <v>40.371000000000002</v>
      </c>
      <c r="T1154" s="39">
        <v>40.113900000000001</v>
      </c>
      <c r="U1154" s="39">
        <v>22.139099999999999</v>
      </c>
      <c r="V1154" s="39">
        <v>43.052199999999999</v>
      </c>
      <c r="W1154" s="39">
        <v>89.961600000000004</v>
      </c>
      <c r="X1154" s="39">
        <v>112.53749999999999</v>
      </c>
      <c r="Y1154" s="39">
        <v>38.424900000000001</v>
      </c>
      <c r="Z1154" s="39">
        <v>32.194699999999997</v>
      </c>
      <c r="AA1154" s="39">
        <v>42.272100000000002</v>
      </c>
      <c r="AB1154" s="39">
        <v>229.691</v>
      </c>
      <c r="AC1154" s="39">
        <v>77.034300000000002</v>
      </c>
      <c r="AD1154" s="39">
        <v>15.8872</v>
      </c>
      <c r="AE1154" s="39">
        <v>75.437899999999999</v>
      </c>
      <c r="AF1154" s="39">
        <v>66.089799999999997</v>
      </c>
      <c r="AG1154" s="39">
        <v>22.408799999999999</v>
      </c>
      <c r="AH1154" s="39">
        <v>148.4323</v>
      </c>
      <c r="AI1154" s="39">
        <v>13.0603</v>
      </c>
      <c r="AJ1154" s="39">
        <v>6.5088999999999997</v>
      </c>
      <c r="AK1154" s="39">
        <v>6.5780000000000003</v>
      </c>
      <c r="AL1154" s="39">
        <v>12.7552</v>
      </c>
      <c r="AM1154" s="39">
        <v>364.0462</v>
      </c>
      <c r="AN1154" s="39">
        <v>694.15620000000001</v>
      </c>
      <c r="AO1154" s="39">
        <v>192.11060000000001</v>
      </c>
      <c r="AP1154" s="39">
        <v>143.21190000000001</v>
      </c>
      <c r="AQ1154" s="39">
        <v>265.51819999999998</v>
      </c>
      <c r="AR1154" s="39">
        <v>33.183300000000003</v>
      </c>
      <c r="AS1154" s="39">
        <v>77.815200000000004</v>
      </c>
      <c r="AT1154" s="39">
        <v>19.744399999999999</v>
      </c>
      <c r="AU1154" s="39">
        <v>63.659500000000001</v>
      </c>
      <c r="AV1154" s="39">
        <v>64.983400000000003</v>
      </c>
      <c r="AW1154" s="39">
        <v>43.945300000000003</v>
      </c>
      <c r="AX1154" s="39">
        <v>13.368</v>
      </c>
      <c r="AY1154" s="39">
        <v>66.921400000000006</v>
      </c>
    </row>
    <row r="1155" spans="1:51" x14ac:dyDescent="0.25">
      <c r="A1155" s="43">
        <v>44097</v>
      </c>
      <c r="B1155" s="39">
        <v>4416.9495999999999</v>
      </c>
      <c r="C1155" s="39">
        <v>50.386800000000001</v>
      </c>
      <c r="D1155" s="39">
        <v>53.588900000000002</v>
      </c>
      <c r="E1155" s="39">
        <v>590.83190000000002</v>
      </c>
      <c r="F1155" s="39">
        <v>254.51589999999999</v>
      </c>
      <c r="G1155" s="39">
        <v>51.604100000000003</v>
      </c>
      <c r="H1155" s="39">
        <v>127.1189</v>
      </c>
      <c r="I1155" s="39">
        <v>67.438100000000006</v>
      </c>
      <c r="J1155" s="39">
        <v>92.63</v>
      </c>
      <c r="K1155" s="39">
        <v>38.863999999999997</v>
      </c>
      <c r="L1155" s="39">
        <v>1103.4992</v>
      </c>
      <c r="M1155" s="39">
        <v>30.147200000000002</v>
      </c>
      <c r="N1155" s="39">
        <v>54.381700000000002</v>
      </c>
      <c r="O1155" s="39">
        <v>99.123500000000007</v>
      </c>
      <c r="P1155" s="39">
        <v>41.931699999999999</v>
      </c>
      <c r="Q1155" s="39">
        <v>13.7852</v>
      </c>
      <c r="R1155" s="39">
        <v>90.139499999999998</v>
      </c>
      <c r="S1155" s="39">
        <v>40.2639</v>
      </c>
      <c r="T1155" s="39">
        <v>39.814500000000002</v>
      </c>
      <c r="U1155" s="39">
        <v>22.234400000000001</v>
      </c>
      <c r="V1155" s="39">
        <v>43.424100000000003</v>
      </c>
      <c r="W1155" s="39">
        <v>90.196100000000001</v>
      </c>
      <c r="X1155" s="39">
        <v>119.98609999999999</v>
      </c>
      <c r="Y1155" s="39">
        <v>37.744500000000002</v>
      </c>
      <c r="Z1155" s="39">
        <v>32.532699999999998</v>
      </c>
      <c r="AA1155" s="39">
        <v>42.0032</v>
      </c>
      <c r="AB1155" s="39">
        <v>226.52539999999999</v>
      </c>
      <c r="AC1155" s="39">
        <v>76.7971</v>
      </c>
      <c r="AD1155" s="39">
        <v>15.9497</v>
      </c>
      <c r="AE1155" s="39">
        <v>76.550700000000006</v>
      </c>
      <c r="AF1155" s="39">
        <v>65.996099999999998</v>
      </c>
      <c r="AG1155" s="39">
        <v>22.720099999999999</v>
      </c>
      <c r="AH1155" s="39">
        <v>148.1584</v>
      </c>
      <c r="AI1155" s="39">
        <v>12.9824</v>
      </c>
      <c r="AJ1155" s="39">
        <v>6.4063999999999997</v>
      </c>
      <c r="AK1155" s="39">
        <v>6.6139000000000001</v>
      </c>
      <c r="AL1155" s="39">
        <v>12.7227</v>
      </c>
      <c r="AM1155" s="39">
        <v>360.58730000000003</v>
      </c>
      <c r="AN1155" s="39">
        <v>704.39710000000002</v>
      </c>
      <c r="AO1155" s="39">
        <v>192.98650000000001</v>
      </c>
      <c r="AP1155" s="39">
        <v>143.05009999999999</v>
      </c>
      <c r="AQ1155" s="39">
        <v>264.00740000000002</v>
      </c>
      <c r="AR1155" s="39">
        <v>32.677500000000002</v>
      </c>
      <c r="AS1155" s="39">
        <v>78.394499999999994</v>
      </c>
      <c r="AT1155" s="39">
        <v>19.680499999999999</v>
      </c>
      <c r="AU1155" s="39">
        <v>63.296300000000002</v>
      </c>
      <c r="AV1155" s="39">
        <v>63.491100000000003</v>
      </c>
      <c r="AW1155" s="39">
        <v>44.0364</v>
      </c>
      <c r="AX1155" s="39">
        <v>13.157299999999999</v>
      </c>
      <c r="AY1155" s="39">
        <v>67.961100000000002</v>
      </c>
    </row>
    <row r="1156" spans="1:51" x14ac:dyDescent="0.25">
      <c r="A1156" s="43">
        <v>44098</v>
      </c>
      <c r="B1156" s="39">
        <v>4324.6091999999999</v>
      </c>
      <c r="C1156" s="39">
        <v>49.314700000000002</v>
      </c>
      <c r="D1156" s="39">
        <v>51.942399999999999</v>
      </c>
      <c r="E1156" s="39">
        <v>575.20899999999995</v>
      </c>
      <c r="F1156" s="39">
        <v>250.8004</v>
      </c>
      <c r="G1156" s="39">
        <v>49.983699999999999</v>
      </c>
      <c r="H1156" s="39">
        <v>126.71550000000001</v>
      </c>
      <c r="I1156" s="39">
        <v>65.315700000000007</v>
      </c>
      <c r="J1156" s="39">
        <v>89.357299999999995</v>
      </c>
      <c r="K1156" s="39">
        <v>37.313800000000001</v>
      </c>
      <c r="L1156" s="39">
        <v>1090.6927000000001</v>
      </c>
      <c r="M1156" s="39">
        <v>29.374199999999998</v>
      </c>
      <c r="N1156" s="39">
        <v>52.684100000000001</v>
      </c>
      <c r="O1156" s="39">
        <v>97.347700000000003</v>
      </c>
      <c r="P1156" s="39">
        <v>41.402799999999999</v>
      </c>
      <c r="Q1156" s="39">
        <v>13.4779</v>
      </c>
      <c r="R1156" s="39">
        <v>88.449399999999997</v>
      </c>
      <c r="S1156" s="39">
        <v>39.085900000000002</v>
      </c>
      <c r="T1156" s="39">
        <v>38.701599999999999</v>
      </c>
      <c r="U1156" s="39">
        <v>21.567299999999999</v>
      </c>
      <c r="V1156" s="39">
        <v>42.122300000000003</v>
      </c>
      <c r="W1156" s="39">
        <v>86.678899999999999</v>
      </c>
      <c r="X1156" s="39">
        <v>123.7103</v>
      </c>
      <c r="Y1156" s="39">
        <v>36.9039</v>
      </c>
      <c r="Z1156" s="39">
        <v>31.8567</v>
      </c>
      <c r="AA1156" s="39">
        <v>40.981400000000001</v>
      </c>
      <c r="AB1156" s="39">
        <v>223.73230000000001</v>
      </c>
      <c r="AC1156" s="39">
        <v>74.520200000000003</v>
      </c>
      <c r="AD1156" s="39">
        <v>15.553599999999999</v>
      </c>
      <c r="AE1156" s="39">
        <v>74.325199999999995</v>
      </c>
      <c r="AF1156" s="39">
        <v>62.058799999999998</v>
      </c>
      <c r="AG1156" s="39">
        <v>21.371400000000001</v>
      </c>
      <c r="AH1156" s="39">
        <v>147.06299999999999</v>
      </c>
      <c r="AI1156" s="39">
        <v>12.774699999999999</v>
      </c>
      <c r="AJ1156" s="39">
        <v>6.3209999999999997</v>
      </c>
      <c r="AK1156" s="39">
        <v>6.4522000000000004</v>
      </c>
      <c r="AL1156" s="39">
        <v>12.625299999999999</v>
      </c>
      <c r="AM1156" s="39">
        <v>353.88580000000002</v>
      </c>
      <c r="AN1156" s="39">
        <v>687.92259999999999</v>
      </c>
      <c r="AO1156" s="39">
        <v>187.82849999999999</v>
      </c>
      <c r="AP1156" s="39">
        <v>139.49</v>
      </c>
      <c r="AQ1156" s="39">
        <v>259.09739999999999</v>
      </c>
      <c r="AR1156" s="39">
        <v>32.137900000000002</v>
      </c>
      <c r="AS1156" s="39">
        <v>76.270499999999998</v>
      </c>
      <c r="AT1156" s="39">
        <v>19.424900000000001</v>
      </c>
      <c r="AU1156" s="39">
        <v>61.934100000000001</v>
      </c>
      <c r="AV1156" s="39">
        <v>59.39</v>
      </c>
      <c r="AW1156" s="39">
        <v>42.76</v>
      </c>
      <c r="AX1156" s="39">
        <v>13.063599999999999</v>
      </c>
      <c r="AY1156" s="39">
        <v>66.637799999999999</v>
      </c>
    </row>
    <row r="1157" spans="1:51" x14ac:dyDescent="0.25">
      <c r="A1157" s="43">
        <v>44099</v>
      </c>
      <c r="B1157" s="39">
        <v>4250.7368999999999</v>
      </c>
      <c r="C1157" s="39">
        <v>48.480899999999998</v>
      </c>
      <c r="D1157" s="39">
        <v>51.717799999999997</v>
      </c>
      <c r="E1157" s="39">
        <v>576.62919999999997</v>
      </c>
      <c r="F1157" s="39">
        <v>247.8279</v>
      </c>
      <c r="G1157" s="39">
        <v>50.357700000000001</v>
      </c>
      <c r="H1157" s="39">
        <v>126.96769999999999</v>
      </c>
      <c r="I1157" s="39">
        <v>62.1663</v>
      </c>
      <c r="J1157" s="39">
        <v>89.766400000000004</v>
      </c>
      <c r="K1157" s="39">
        <v>37.535299999999999</v>
      </c>
      <c r="L1157" s="39">
        <v>1095.6017999999999</v>
      </c>
      <c r="M1157" s="39">
        <v>30.611000000000001</v>
      </c>
      <c r="N1157" s="39">
        <v>52.231299999999997</v>
      </c>
      <c r="O1157" s="39">
        <v>96.863399999999999</v>
      </c>
      <c r="P1157" s="39">
        <v>41.1006</v>
      </c>
      <c r="Q1157" s="39">
        <v>13.436999999999999</v>
      </c>
      <c r="R1157" s="39">
        <v>86.871899999999997</v>
      </c>
      <c r="S1157" s="39">
        <v>39.407200000000003</v>
      </c>
      <c r="T1157" s="39">
        <v>39.230200000000004</v>
      </c>
      <c r="U1157" s="39">
        <v>21.154399999999999</v>
      </c>
      <c r="V1157" s="39">
        <v>41.750399999999999</v>
      </c>
      <c r="W1157" s="39">
        <v>85.819100000000006</v>
      </c>
      <c r="X1157" s="39">
        <v>122.0911</v>
      </c>
      <c r="Y1157" s="39">
        <v>37.104100000000003</v>
      </c>
      <c r="Z1157" s="39">
        <v>31.0962</v>
      </c>
      <c r="AA1157" s="39">
        <v>40.927599999999998</v>
      </c>
      <c r="AB1157" s="39">
        <v>223.0805</v>
      </c>
      <c r="AC1157" s="39">
        <v>74.567700000000002</v>
      </c>
      <c r="AD1157" s="39">
        <v>15.553599999999999</v>
      </c>
      <c r="AE1157" s="39">
        <v>76.092500000000001</v>
      </c>
      <c r="AF1157" s="39">
        <v>61.0276</v>
      </c>
      <c r="AG1157" s="39">
        <v>20.956399999999999</v>
      </c>
      <c r="AH1157" s="39">
        <v>145.41980000000001</v>
      </c>
      <c r="AI1157" s="39">
        <v>12.774699999999999</v>
      </c>
      <c r="AJ1157" s="39">
        <v>6.2868000000000004</v>
      </c>
      <c r="AK1157" s="39">
        <v>6.4522000000000004</v>
      </c>
      <c r="AL1157" s="39">
        <v>12.625299999999999</v>
      </c>
      <c r="AM1157" s="39">
        <v>343.50920000000002</v>
      </c>
      <c r="AN1157" s="39">
        <v>710.63070000000005</v>
      </c>
      <c r="AO1157" s="39">
        <v>186.95259999999999</v>
      </c>
      <c r="AP1157" s="39">
        <v>139.16640000000001</v>
      </c>
      <c r="AQ1157" s="39">
        <v>256.8313</v>
      </c>
      <c r="AR1157" s="39">
        <v>31.766999999999999</v>
      </c>
      <c r="AS1157" s="39">
        <v>76.656700000000001</v>
      </c>
      <c r="AT1157" s="39">
        <v>19.488800000000001</v>
      </c>
      <c r="AU1157" s="39">
        <v>60.390300000000003</v>
      </c>
      <c r="AV1157" s="39">
        <v>57.263500000000001</v>
      </c>
      <c r="AW1157" s="39">
        <v>43.307000000000002</v>
      </c>
      <c r="AX1157" s="39">
        <v>12.829499999999999</v>
      </c>
      <c r="AY1157" s="39">
        <v>64.085700000000003</v>
      </c>
    </row>
    <row r="1158" spans="1:51" x14ac:dyDescent="0.25">
      <c r="A1158" s="43">
        <v>44102</v>
      </c>
      <c r="B1158" s="39">
        <v>4370.7794000000004</v>
      </c>
      <c r="C1158" s="39">
        <v>47.647100000000002</v>
      </c>
      <c r="D1158" s="39">
        <v>51.942399999999999</v>
      </c>
      <c r="E1158" s="39">
        <v>571.65830000000005</v>
      </c>
      <c r="F1158" s="39">
        <v>249.6857</v>
      </c>
      <c r="G1158" s="39">
        <v>52.5702</v>
      </c>
      <c r="H1158" s="39">
        <v>125.9088</v>
      </c>
      <c r="I1158" s="39">
        <v>61.892400000000002</v>
      </c>
      <c r="J1158" s="39">
        <v>89.006600000000006</v>
      </c>
      <c r="K1158" s="39">
        <v>37.203099999999999</v>
      </c>
      <c r="L1158" s="39">
        <v>1087.2775999999999</v>
      </c>
      <c r="M1158" s="39">
        <v>31.306699999999999</v>
      </c>
      <c r="N1158" s="39">
        <v>53.363100000000003</v>
      </c>
      <c r="O1158" s="39">
        <v>96.701899999999995</v>
      </c>
      <c r="P1158" s="39">
        <v>40.0807</v>
      </c>
      <c r="Q1158" s="39">
        <v>13.355</v>
      </c>
      <c r="R1158" s="39">
        <v>87.660600000000002</v>
      </c>
      <c r="S1158" s="39">
        <v>39.514299999999999</v>
      </c>
      <c r="T1158" s="39">
        <v>38.7851</v>
      </c>
      <c r="U1158" s="39">
        <v>21.0274</v>
      </c>
      <c r="V1158" s="39">
        <v>41.750399999999999</v>
      </c>
      <c r="W1158" s="39">
        <v>84.568600000000004</v>
      </c>
      <c r="X1158" s="39">
        <v>122.01009999999999</v>
      </c>
      <c r="Y1158" s="39">
        <v>36.503700000000002</v>
      </c>
      <c r="Z1158" s="39">
        <v>29.828700000000001</v>
      </c>
      <c r="AA1158" s="39">
        <v>40.981400000000001</v>
      </c>
      <c r="AB1158" s="39">
        <v>223.17359999999999</v>
      </c>
      <c r="AC1158" s="39">
        <v>73.381799999999998</v>
      </c>
      <c r="AD1158" s="39">
        <v>15.261699999999999</v>
      </c>
      <c r="AE1158" s="39">
        <v>75.437899999999999</v>
      </c>
      <c r="AF1158" s="39">
        <v>59.433999999999997</v>
      </c>
      <c r="AG1158" s="39">
        <v>20.696999999999999</v>
      </c>
      <c r="AH1158" s="39">
        <v>145.9676</v>
      </c>
      <c r="AI1158" s="39">
        <v>12.852600000000001</v>
      </c>
      <c r="AJ1158" s="39">
        <v>6.2868000000000004</v>
      </c>
      <c r="AK1158" s="39">
        <v>6.5960000000000001</v>
      </c>
      <c r="AL1158" s="39">
        <v>12.625299999999999</v>
      </c>
      <c r="AM1158" s="39">
        <v>349.12979999999999</v>
      </c>
      <c r="AN1158" s="39">
        <v>707.95910000000003</v>
      </c>
      <c r="AO1158" s="39">
        <v>187.7312</v>
      </c>
      <c r="AP1158" s="39">
        <v>138.68090000000001</v>
      </c>
      <c r="AQ1158" s="39">
        <v>255.32050000000001</v>
      </c>
      <c r="AR1158" s="39">
        <v>32.508899999999997</v>
      </c>
      <c r="AS1158" s="39">
        <v>75.498199999999997</v>
      </c>
      <c r="AT1158" s="39">
        <v>19.488800000000001</v>
      </c>
      <c r="AU1158" s="39">
        <v>60.753500000000003</v>
      </c>
      <c r="AV1158" s="39">
        <v>57.111600000000003</v>
      </c>
      <c r="AW1158" s="39">
        <v>45.221699999999998</v>
      </c>
      <c r="AX1158" s="39">
        <v>13.0168</v>
      </c>
      <c r="AY1158" s="39">
        <v>64.274799999999999</v>
      </c>
    </row>
    <row r="1159" spans="1:51" x14ac:dyDescent="0.25">
      <c r="A1159" s="43">
        <v>44103</v>
      </c>
      <c r="B1159" s="39">
        <v>4353.8503000000001</v>
      </c>
      <c r="C1159" s="39">
        <v>47.647100000000002</v>
      </c>
      <c r="D1159" s="39">
        <v>52.5411</v>
      </c>
      <c r="E1159" s="39">
        <v>568.81780000000003</v>
      </c>
      <c r="F1159" s="39">
        <v>247.4564</v>
      </c>
      <c r="G1159" s="39">
        <v>51.604100000000003</v>
      </c>
      <c r="H1159" s="39">
        <v>131.0016</v>
      </c>
      <c r="I1159" s="39">
        <v>61.5501</v>
      </c>
      <c r="J1159" s="39">
        <v>89.065100000000001</v>
      </c>
      <c r="K1159" s="39">
        <v>37.8675</v>
      </c>
      <c r="L1159" s="39">
        <v>1102.6455000000001</v>
      </c>
      <c r="M1159" s="39">
        <v>30.456399999999999</v>
      </c>
      <c r="N1159" s="39">
        <v>52.457700000000003</v>
      </c>
      <c r="O1159" s="39">
        <v>96.701899999999995</v>
      </c>
      <c r="P1159" s="39">
        <v>40.2318</v>
      </c>
      <c r="Q1159" s="39">
        <v>13.539400000000001</v>
      </c>
      <c r="R1159" s="39">
        <v>87.322599999999994</v>
      </c>
      <c r="S1159" s="39">
        <v>39.942599999999999</v>
      </c>
      <c r="T1159" s="39">
        <v>38.646000000000001</v>
      </c>
      <c r="U1159" s="39">
        <v>21.122699999999998</v>
      </c>
      <c r="V1159" s="39">
        <v>42.401299999999999</v>
      </c>
      <c r="W1159" s="39">
        <v>85.897300000000001</v>
      </c>
      <c r="X1159" s="39">
        <v>129.29669999999999</v>
      </c>
      <c r="Y1159" s="39">
        <v>36.623800000000003</v>
      </c>
      <c r="Z1159" s="39">
        <v>30.335699999999999</v>
      </c>
      <c r="AA1159" s="39">
        <v>41.895600000000002</v>
      </c>
      <c r="AB1159" s="39">
        <v>224.5702</v>
      </c>
      <c r="AC1159" s="39">
        <v>74.994600000000005</v>
      </c>
      <c r="AD1159" s="39">
        <v>15.261699999999999</v>
      </c>
      <c r="AE1159" s="39">
        <v>73.801500000000004</v>
      </c>
      <c r="AF1159" s="39">
        <v>59.808900000000001</v>
      </c>
      <c r="AG1159" s="39">
        <v>21.034199999999998</v>
      </c>
      <c r="AH1159" s="39">
        <v>145.14599999999999</v>
      </c>
      <c r="AI1159" s="39">
        <v>12.878500000000001</v>
      </c>
      <c r="AJ1159" s="39">
        <v>6.3551000000000002</v>
      </c>
      <c r="AK1159" s="39">
        <v>6.5061</v>
      </c>
      <c r="AL1159" s="39">
        <v>12.625299999999999</v>
      </c>
      <c r="AM1159" s="39">
        <v>347.40039999999999</v>
      </c>
      <c r="AN1159" s="39">
        <v>703.95180000000005</v>
      </c>
      <c r="AO1159" s="39">
        <v>186.17410000000001</v>
      </c>
      <c r="AP1159" s="39">
        <v>140.29910000000001</v>
      </c>
      <c r="AQ1159" s="39">
        <v>256.8313</v>
      </c>
      <c r="AR1159" s="39">
        <v>32.239100000000001</v>
      </c>
      <c r="AS1159" s="39">
        <v>75.305099999999996</v>
      </c>
      <c r="AT1159" s="39">
        <v>19.552700000000002</v>
      </c>
      <c r="AU1159" s="39">
        <v>60.571899999999999</v>
      </c>
      <c r="AV1159" s="39">
        <v>57.871099999999998</v>
      </c>
      <c r="AW1159" s="39">
        <v>45.039299999999997</v>
      </c>
      <c r="AX1159" s="39">
        <v>13.4148</v>
      </c>
      <c r="AY1159" s="39">
        <v>64.274799999999999</v>
      </c>
    </row>
    <row r="1160" spans="1:51" x14ac:dyDescent="0.25">
      <c r="A1160" s="43">
        <v>44104</v>
      </c>
      <c r="B1160" s="39">
        <v>4312.2970999999998</v>
      </c>
      <c r="C1160" s="39">
        <v>47.408900000000003</v>
      </c>
      <c r="D1160" s="39">
        <v>52.017200000000003</v>
      </c>
      <c r="E1160" s="39">
        <v>575.91909999999996</v>
      </c>
      <c r="F1160" s="39">
        <v>242.25460000000001</v>
      </c>
      <c r="G1160" s="39">
        <v>51.697600000000001</v>
      </c>
      <c r="H1160" s="39">
        <v>126.5643</v>
      </c>
      <c r="I1160" s="39">
        <v>61.960900000000002</v>
      </c>
      <c r="J1160" s="39">
        <v>88.9482</v>
      </c>
      <c r="K1160" s="39">
        <v>38.015099999999997</v>
      </c>
      <c r="L1160" s="39">
        <v>1129.7527</v>
      </c>
      <c r="M1160" s="39">
        <v>29.5288</v>
      </c>
      <c r="N1160" s="39">
        <v>51.891800000000003</v>
      </c>
      <c r="O1160" s="39">
        <v>98.477699999999999</v>
      </c>
      <c r="P1160" s="39">
        <v>39.249600000000001</v>
      </c>
      <c r="Q1160" s="39">
        <v>13.416499999999999</v>
      </c>
      <c r="R1160" s="39">
        <v>85.970500000000001</v>
      </c>
      <c r="S1160" s="39">
        <v>40.156799999999997</v>
      </c>
      <c r="T1160" s="39">
        <v>38.590299999999999</v>
      </c>
      <c r="U1160" s="39">
        <v>20.741499999999998</v>
      </c>
      <c r="V1160" s="39">
        <v>42.401299999999999</v>
      </c>
      <c r="W1160" s="39">
        <v>85.584599999999995</v>
      </c>
      <c r="X1160" s="39">
        <v>129.45859999999999</v>
      </c>
      <c r="Y1160" s="39">
        <v>35.9833</v>
      </c>
      <c r="Z1160" s="39">
        <v>32.4482</v>
      </c>
      <c r="AA1160" s="39">
        <v>43.186399999999999</v>
      </c>
      <c r="AB1160" s="39">
        <v>216.8425</v>
      </c>
      <c r="AC1160" s="39">
        <v>73.808700000000002</v>
      </c>
      <c r="AD1160" s="39">
        <v>15.3451</v>
      </c>
      <c r="AE1160" s="39">
        <v>74.848799999999997</v>
      </c>
      <c r="AF1160" s="39">
        <v>60.371400000000001</v>
      </c>
      <c r="AG1160" s="39">
        <v>21.060199999999998</v>
      </c>
      <c r="AH1160" s="39">
        <v>145.14599999999999</v>
      </c>
      <c r="AI1160" s="39">
        <v>12.9564</v>
      </c>
      <c r="AJ1160" s="39">
        <v>6.2013999999999996</v>
      </c>
      <c r="AK1160" s="39">
        <v>6.3982999999999999</v>
      </c>
      <c r="AL1160" s="39">
        <v>12.690300000000001</v>
      </c>
      <c r="AM1160" s="39">
        <v>343.50920000000002</v>
      </c>
      <c r="AN1160" s="39">
        <v>699.94449999999995</v>
      </c>
      <c r="AO1160" s="39">
        <v>186.17410000000001</v>
      </c>
      <c r="AP1160" s="39">
        <v>138.51910000000001</v>
      </c>
      <c r="AQ1160" s="39">
        <v>257.58670000000001</v>
      </c>
      <c r="AR1160" s="39">
        <v>31.227399999999999</v>
      </c>
      <c r="AS1160" s="39">
        <v>74.918899999999994</v>
      </c>
      <c r="AT1160" s="39">
        <v>19.488800000000001</v>
      </c>
      <c r="AU1160" s="39">
        <v>59.845399999999998</v>
      </c>
      <c r="AV1160" s="39">
        <v>57.719200000000001</v>
      </c>
      <c r="AW1160" s="39">
        <v>43.671700000000001</v>
      </c>
      <c r="AX1160" s="39">
        <v>13.2041</v>
      </c>
      <c r="AY1160" s="39">
        <v>63.234999999999999</v>
      </c>
    </row>
    <row r="1161" spans="1:51" x14ac:dyDescent="0.25">
      <c r="A1161" s="43">
        <v>44113</v>
      </c>
      <c r="B1161" s="39">
        <v>4313.8361000000004</v>
      </c>
      <c r="C1161" s="39">
        <v>48.719200000000001</v>
      </c>
      <c r="D1161" s="39">
        <v>54.1877</v>
      </c>
      <c r="E1161" s="39">
        <v>590.83190000000002</v>
      </c>
      <c r="F1161" s="39">
        <v>246.3417</v>
      </c>
      <c r="G1161" s="39">
        <v>52.975299999999997</v>
      </c>
      <c r="H1161" s="39">
        <v>129.28720000000001</v>
      </c>
      <c r="I1161" s="39">
        <v>61.618499999999997</v>
      </c>
      <c r="J1161" s="39">
        <v>90.409199999999998</v>
      </c>
      <c r="K1161" s="39">
        <v>40.266500000000001</v>
      </c>
      <c r="L1161" s="39">
        <v>1173.9353000000001</v>
      </c>
      <c r="M1161" s="39">
        <v>30.688300000000002</v>
      </c>
      <c r="N1161" s="39">
        <v>52.627499999999998</v>
      </c>
      <c r="O1161" s="39">
        <v>99.284899999999993</v>
      </c>
      <c r="P1161" s="39">
        <v>40.987299999999998</v>
      </c>
      <c r="Q1161" s="39">
        <v>13.580399999999999</v>
      </c>
      <c r="R1161" s="39">
        <v>87.097300000000004</v>
      </c>
      <c r="S1161" s="39">
        <v>41.441800000000001</v>
      </c>
      <c r="T1161" s="39">
        <v>39.119</v>
      </c>
      <c r="U1161" s="39">
        <v>21.154399999999999</v>
      </c>
      <c r="V1161" s="39">
        <v>43.238100000000003</v>
      </c>
      <c r="W1161" s="39">
        <v>88.789199999999994</v>
      </c>
      <c r="X1161" s="39">
        <v>133.34479999999999</v>
      </c>
      <c r="Y1161" s="39">
        <v>36.703800000000001</v>
      </c>
      <c r="Z1161" s="39">
        <v>34.307299999999998</v>
      </c>
      <c r="AA1161" s="39">
        <v>45.122500000000002</v>
      </c>
      <c r="AB1161" s="39">
        <v>227.45650000000001</v>
      </c>
      <c r="AC1161" s="39">
        <v>75.468900000000005</v>
      </c>
      <c r="AD1161" s="39">
        <v>15.741199999999999</v>
      </c>
      <c r="AE1161" s="39">
        <v>78.317999999999998</v>
      </c>
      <c r="AF1161" s="39">
        <v>62.152500000000003</v>
      </c>
      <c r="AG1161" s="39">
        <v>21.708600000000001</v>
      </c>
      <c r="AH1161" s="39">
        <v>145.14599999999999</v>
      </c>
      <c r="AI1161" s="39">
        <v>13.1122</v>
      </c>
      <c r="AJ1161" s="39">
        <v>6.4063999999999997</v>
      </c>
      <c r="AK1161" s="39">
        <v>6.4522000000000004</v>
      </c>
      <c r="AL1161" s="39">
        <v>12.7552</v>
      </c>
      <c r="AM1161" s="39">
        <v>347.18419999999998</v>
      </c>
      <c r="AN1161" s="39">
        <v>723.54309999999998</v>
      </c>
      <c r="AO1161" s="39">
        <v>192.69460000000001</v>
      </c>
      <c r="AP1161" s="39">
        <v>140.46090000000001</v>
      </c>
      <c r="AQ1161" s="39">
        <v>264.00740000000002</v>
      </c>
      <c r="AR1161" s="39">
        <v>32.3065</v>
      </c>
      <c r="AS1161" s="39">
        <v>75.691199999999995</v>
      </c>
      <c r="AT1161" s="39">
        <v>19.680499999999999</v>
      </c>
      <c r="AU1161" s="39">
        <v>60.662700000000001</v>
      </c>
      <c r="AV1161" s="39">
        <v>58.478700000000003</v>
      </c>
      <c r="AW1161" s="39">
        <v>45.495199999999997</v>
      </c>
      <c r="AX1161" s="39">
        <v>13.625500000000001</v>
      </c>
      <c r="AY1161" s="39">
        <v>64.274799999999999</v>
      </c>
    </row>
    <row r="1162" spans="1:51" x14ac:dyDescent="0.25">
      <c r="A1162" s="43">
        <v>44116</v>
      </c>
      <c r="B1162" s="39">
        <v>4356.9282999999996</v>
      </c>
      <c r="C1162" s="39">
        <v>52.411799999999999</v>
      </c>
      <c r="D1162" s="39">
        <v>58.004800000000003</v>
      </c>
      <c r="E1162" s="39">
        <v>612.84609999999998</v>
      </c>
      <c r="F1162" s="39">
        <v>251.54349999999999</v>
      </c>
      <c r="G1162" s="39">
        <v>54.065899999999999</v>
      </c>
      <c r="H1162" s="39">
        <v>131.20330000000001</v>
      </c>
      <c r="I1162" s="39">
        <v>62.371699999999997</v>
      </c>
      <c r="J1162" s="39">
        <v>92.571600000000004</v>
      </c>
      <c r="K1162" s="39">
        <v>41.115400000000001</v>
      </c>
      <c r="L1162" s="39">
        <v>1183.5402999999999</v>
      </c>
      <c r="M1162" s="39">
        <v>31.461300000000001</v>
      </c>
      <c r="N1162" s="39">
        <v>53.929000000000002</v>
      </c>
      <c r="O1162" s="39">
        <v>100.25360000000001</v>
      </c>
      <c r="P1162" s="39">
        <v>40.798400000000001</v>
      </c>
      <c r="Q1162" s="39">
        <v>13.7852</v>
      </c>
      <c r="R1162" s="39">
        <v>89.238100000000003</v>
      </c>
      <c r="S1162" s="39">
        <v>41.870100000000001</v>
      </c>
      <c r="T1162" s="39">
        <v>40.259700000000002</v>
      </c>
      <c r="U1162" s="39">
        <v>22.456700000000001</v>
      </c>
      <c r="V1162" s="39">
        <v>44.818899999999999</v>
      </c>
      <c r="W1162" s="39">
        <v>92.619</v>
      </c>
      <c r="X1162" s="39">
        <v>132.77809999999999</v>
      </c>
      <c r="Y1162" s="39">
        <v>37.9846</v>
      </c>
      <c r="Z1162" s="39">
        <v>35.574800000000003</v>
      </c>
      <c r="AA1162" s="39">
        <v>48.241799999999998</v>
      </c>
      <c r="AB1162" s="39">
        <v>247.7535</v>
      </c>
      <c r="AC1162" s="39">
        <v>77.983000000000004</v>
      </c>
      <c r="AD1162" s="39">
        <v>15.991400000000001</v>
      </c>
      <c r="AE1162" s="39">
        <v>78.645300000000006</v>
      </c>
      <c r="AF1162" s="39">
        <v>65.3399</v>
      </c>
      <c r="AG1162" s="39">
        <v>22.901599999999998</v>
      </c>
      <c r="AH1162" s="39">
        <v>147.06299999999999</v>
      </c>
      <c r="AI1162" s="39">
        <v>13.216100000000001</v>
      </c>
      <c r="AJ1162" s="39">
        <v>6.4063999999999997</v>
      </c>
      <c r="AK1162" s="39">
        <v>6.5780000000000003</v>
      </c>
      <c r="AL1162" s="39">
        <v>12.852499999999999</v>
      </c>
      <c r="AM1162" s="39">
        <v>355.18290000000002</v>
      </c>
      <c r="AN1162" s="39">
        <v>743.5797</v>
      </c>
      <c r="AO1162" s="39">
        <v>195.61420000000001</v>
      </c>
      <c r="AP1162" s="39">
        <v>143.05009999999999</v>
      </c>
      <c r="AQ1162" s="39">
        <v>267.029</v>
      </c>
      <c r="AR1162" s="39">
        <v>32.744900000000001</v>
      </c>
      <c r="AS1162" s="39">
        <v>78.394499999999994</v>
      </c>
      <c r="AT1162" s="39">
        <v>20</v>
      </c>
      <c r="AU1162" s="39">
        <v>64.567700000000002</v>
      </c>
      <c r="AV1162" s="39">
        <v>60.149500000000003</v>
      </c>
      <c r="AW1162" s="39">
        <v>46.498100000000001</v>
      </c>
      <c r="AX1162" s="39">
        <v>13.719200000000001</v>
      </c>
      <c r="AY1162" s="39">
        <v>65.503600000000006</v>
      </c>
    </row>
    <row r="1163" spans="1:51" x14ac:dyDescent="0.25">
      <c r="A1163" s="43">
        <v>44117</v>
      </c>
      <c r="B1163" s="39">
        <v>4307.6800999999996</v>
      </c>
      <c r="C1163" s="39">
        <v>51.816200000000002</v>
      </c>
      <c r="D1163" s="39">
        <v>58.378999999999998</v>
      </c>
      <c r="E1163" s="39">
        <v>610.00559999999996</v>
      </c>
      <c r="F1163" s="39">
        <v>248.9426</v>
      </c>
      <c r="G1163" s="39">
        <v>55.935600000000001</v>
      </c>
      <c r="H1163" s="39">
        <v>134.48079999999999</v>
      </c>
      <c r="I1163" s="39">
        <v>62.782499999999999</v>
      </c>
      <c r="J1163" s="39">
        <v>91.519599999999997</v>
      </c>
      <c r="K1163" s="39">
        <v>41.299900000000001</v>
      </c>
      <c r="L1163" s="39">
        <v>1171.8009</v>
      </c>
      <c r="M1163" s="39">
        <v>31.306699999999999</v>
      </c>
      <c r="N1163" s="39">
        <v>53.193300000000001</v>
      </c>
      <c r="O1163" s="39">
        <v>103.15949999999999</v>
      </c>
      <c r="P1163" s="39">
        <v>40.2318</v>
      </c>
      <c r="Q1163" s="39">
        <v>13.6418</v>
      </c>
      <c r="R1163" s="39">
        <v>88.674700000000001</v>
      </c>
      <c r="S1163" s="39">
        <v>41.870100000000001</v>
      </c>
      <c r="T1163" s="39">
        <v>40.343200000000003</v>
      </c>
      <c r="U1163" s="39">
        <v>22.456700000000001</v>
      </c>
      <c r="V1163" s="39">
        <v>44.911900000000003</v>
      </c>
      <c r="W1163" s="39">
        <v>92.775300000000001</v>
      </c>
      <c r="X1163" s="39">
        <v>132.77809999999999</v>
      </c>
      <c r="Y1163" s="39">
        <v>37.624400000000001</v>
      </c>
      <c r="Z1163" s="39">
        <v>35.067799999999998</v>
      </c>
      <c r="AA1163" s="39">
        <v>47.542700000000004</v>
      </c>
      <c r="AB1163" s="39">
        <v>263.02280000000002</v>
      </c>
      <c r="AC1163" s="39">
        <v>77.508600000000001</v>
      </c>
      <c r="AD1163" s="39">
        <v>15.928900000000001</v>
      </c>
      <c r="AE1163" s="39">
        <v>78.4816</v>
      </c>
      <c r="AF1163" s="39">
        <v>67.308499999999995</v>
      </c>
      <c r="AG1163" s="39">
        <v>23.005400000000002</v>
      </c>
      <c r="AH1163" s="39">
        <v>146.2414</v>
      </c>
      <c r="AI1163" s="39">
        <v>13.0862</v>
      </c>
      <c r="AJ1163" s="39">
        <v>6.4063999999999997</v>
      </c>
      <c r="AK1163" s="39">
        <v>6.4702000000000002</v>
      </c>
      <c r="AL1163" s="39">
        <v>12.787599999999999</v>
      </c>
      <c r="AM1163" s="39">
        <v>350.42689999999999</v>
      </c>
      <c r="AN1163" s="39">
        <v>754.26589999999999</v>
      </c>
      <c r="AO1163" s="39">
        <v>201.16139999999999</v>
      </c>
      <c r="AP1163" s="39">
        <v>142.24100000000001</v>
      </c>
      <c r="AQ1163" s="39">
        <v>265.51819999999998</v>
      </c>
      <c r="AR1163" s="39">
        <v>32.879800000000003</v>
      </c>
      <c r="AS1163" s="39">
        <v>78.973799999999997</v>
      </c>
      <c r="AT1163" s="39">
        <v>19.744399999999999</v>
      </c>
      <c r="AU1163" s="39">
        <v>64.295199999999994</v>
      </c>
      <c r="AV1163" s="39">
        <v>59.39</v>
      </c>
      <c r="AW1163" s="39">
        <v>46.3157</v>
      </c>
      <c r="AX1163" s="39">
        <v>13.648899999999999</v>
      </c>
      <c r="AY1163" s="39">
        <v>64.369299999999996</v>
      </c>
    </row>
    <row r="1164" spans="1:51" x14ac:dyDescent="0.25">
      <c r="A1164" s="43">
        <v>44118</v>
      </c>
      <c r="B1164" s="39">
        <v>4275.3609999999999</v>
      </c>
      <c r="C1164" s="39">
        <v>50.386800000000001</v>
      </c>
      <c r="D1164" s="39">
        <v>55.834299999999999</v>
      </c>
      <c r="E1164" s="39">
        <v>620.6576</v>
      </c>
      <c r="F1164" s="39">
        <v>248.1995</v>
      </c>
      <c r="G1164" s="39">
        <v>55.437100000000001</v>
      </c>
      <c r="H1164" s="39">
        <v>129.5393</v>
      </c>
      <c r="I1164" s="39">
        <v>62.919400000000003</v>
      </c>
      <c r="J1164" s="39">
        <v>89.824799999999996</v>
      </c>
      <c r="K1164" s="39">
        <v>37.166200000000003</v>
      </c>
      <c r="L1164" s="39">
        <v>1156.6465000000001</v>
      </c>
      <c r="M1164" s="39">
        <v>30.611000000000001</v>
      </c>
      <c r="N1164" s="39">
        <v>52.344499999999996</v>
      </c>
      <c r="O1164" s="39">
        <v>103.4824</v>
      </c>
      <c r="P1164" s="39">
        <v>42.762799999999999</v>
      </c>
      <c r="Q1164" s="39">
        <v>13.6418</v>
      </c>
      <c r="R1164" s="39">
        <v>87.660600000000002</v>
      </c>
      <c r="S1164" s="39">
        <v>41.548900000000003</v>
      </c>
      <c r="T1164" s="39">
        <v>39.536299999999997</v>
      </c>
      <c r="U1164" s="39">
        <v>22.075600000000001</v>
      </c>
      <c r="V1164" s="39">
        <v>44.261000000000003</v>
      </c>
      <c r="W1164" s="39">
        <v>93.244299999999996</v>
      </c>
      <c r="X1164" s="39">
        <v>135.61179999999999</v>
      </c>
      <c r="Y1164" s="39">
        <v>36.9039</v>
      </c>
      <c r="Z1164" s="39">
        <v>34.9833</v>
      </c>
      <c r="AA1164" s="39">
        <v>48.779600000000002</v>
      </c>
      <c r="AB1164" s="39">
        <v>261.25380000000001</v>
      </c>
      <c r="AC1164" s="39">
        <v>78.409899999999993</v>
      </c>
      <c r="AD1164" s="39">
        <v>15.8872</v>
      </c>
      <c r="AE1164" s="39">
        <v>78.808899999999994</v>
      </c>
      <c r="AF1164" s="39">
        <v>69.277100000000004</v>
      </c>
      <c r="AG1164" s="39">
        <v>22.590399999999999</v>
      </c>
      <c r="AH1164" s="39">
        <v>145.9676</v>
      </c>
      <c r="AI1164" s="39">
        <v>12.9824</v>
      </c>
      <c r="AJ1164" s="39">
        <v>6.4063999999999997</v>
      </c>
      <c r="AK1164" s="39">
        <v>6.4341999999999997</v>
      </c>
      <c r="AL1164" s="39">
        <v>12.7227</v>
      </c>
      <c r="AM1164" s="39">
        <v>348.48129999999998</v>
      </c>
      <c r="AN1164" s="39">
        <v>734.67460000000005</v>
      </c>
      <c r="AO1164" s="39">
        <v>199.50700000000001</v>
      </c>
      <c r="AP1164" s="39">
        <v>140.62270000000001</v>
      </c>
      <c r="AQ1164" s="39">
        <v>265.51819999999998</v>
      </c>
      <c r="AR1164" s="39">
        <v>32.272799999999997</v>
      </c>
      <c r="AS1164" s="39">
        <v>78.587599999999995</v>
      </c>
      <c r="AT1164" s="39">
        <v>19.616599999999998</v>
      </c>
      <c r="AU1164" s="39">
        <v>61.934100000000001</v>
      </c>
      <c r="AV1164" s="39">
        <v>58.326799999999999</v>
      </c>
      <c r="AW1164" s="39">
        <v>45.951099999999997</v>
      </c>
      <c r="AX1164" s="39">
        <v>13.812799999999999</v>
      </c>
      <c r="AY1164" s="39">
        <v>63.613100000000003</v>
      </c>
    </row>
    <row r="1165" spans="1:51" x14ac:dyDescent="0.25">
      <c r="A1165" s="43">
        <v>44119</v>
      </c>
      <c r="B1165" s="39">
        <v>4263.0488999999998</v>
      </c>
      <c r="C1165" s="39">
        <v>50.386800000000001</v>
      </c>
      <c r="D1165" s="39">
        <v>54.936199999999999</v>
      </c>
      <c r="E1165" s="39">
        <v>612.84609999999998</v>
      </c>
      <c r="F1165" s="39">
        <v>248.5711</v>
      </c>
      <c r="G1165" s="39">
        <v>52.102699999999999</v>
      </c>
      <c r="H1165" s="39">
        <v>129.0855</v>
      </c>
      <c r="I1165" s="39">
        <v>63.1248</v>
      </c>
      <c r="J1165" s="39">
        <v>90.643000000000001</v>
      </c>
      <c r="K1165" s="39">
        <v>35.7637</v>
      </c>
      <c r="L1165" s="39">
        <v>1142.9861000000001</v>
      </c>
      <c r="M1165" s="39">
        <v>31.229399999999998</v>
      </c>
      <c r="N1165" s="39">
        <v>52.231299999999997</v>
      </c>
      <c r="O1165" s="39">
        <v>107.3569</v>
      </c>
      <c r="P1165" s="39">
        <v>40.382899999999999</v>
      </c>
      <c r="Q1165" s="39">
        <v>13.5189</v>
      </c>
      <c r="R1165" s="39">
        <v>87.548000000000002</v>
      </c>
      <c r="S1165" s="39">
        <v>42.512599999999999</v>
      </c>
      <c r="T1165" s="39">
        <v>39.953600000000002</v>
      </c>
      <c r="U1165" s="39">
        <v>21.7897</v>
      </c>
      <c r="V1165" s="39">
        <v>43.703099999999999</v>
      </c>
      <c r="W1165" s="39">
        <v>92.775300000000001</v>
      </c>
      <c r="X1165" s="39">
        <v>136.01660000000001</v>
      </c>
      <c r="Y1165" s="39">
        <v>36.503700000000002</v>
      </c>
      <c r="Z1165" s="39">
        <v>34.5608</v>
      </c>
      <c r="AA1165" s="39">
        <v>48.618299999999998</v>
      </c>
      <c r="AB1165" s="39">
        <v>264.23309999999998</v>
      </c>
      <c r="AC1165" s="39">
        <v>76.417599999999993</v>
      </c>
      <c r="AD1165" s="39">
        <v>16.220800000000001</v>
      </c>
      <c r="AE1165" s="39">
        <v>84.438100000000006</v>
      </c>
      <c r="AF1165" s="39">
        <v>69.464600000000004</v>
      </c>
      <c r="AG1165" s="39">
        <v>22.356999999999999</v>
      </c>
      <c r="AH1165" s="39">
        <v>146.5153</v>
      </c>
      <c r="AI1165" s="39">
        <v>13.0083</v>
      </c>
      <c r="AJ1165" s="39">
        <v>6.3209999999999997</v>
      </c>
      <c r="AK1165" s="39">
        <v>6.4702000000000002</v>
      </c>
      <c r="AL1165" s="39">
        <v>12.7227</v>
      </c>
      <c r="AM1165" s="39">
        <v>348.48129999999998</v>
      </c>
      <c r="AN1165" s="39">
        <v>750.7038</v>
      </c>
      <c r="AO1165" s="39">
        <v>199.11770000000001</v>
      </c>
      <c r="AP1165" s="39">
        <v>140.29910000000001</v>
      </c>
      <c r="AQ1165" s="39">
        <v>267.78440000000001</v>
      </c>
      <c r="AR1165" s="39">
        <v>33.217100000000002</v>
      </c>
      <c r="AS1165" s="39">
        <v>79.166899999999998</v>
      </c>
      <c r="AT1165" s="39">
        <v>19.680499999999999</v>
      </c>
      <c r="AU1165" s="39">
        <v>61.843299999999999</v>
      </c>
      <c r="AV1165" s="39">
        <v>57.871099999999998</v>
      </c>
      <c r="AW1165" s="39">
        <v>46.680399999999999</v>
      </c>
      <c r="AX1165" s="39">
        <v>13.5319</v>
      </c>
      <c r="AY1165" s="39">
        <v>63.140500000000003</v>
      </c>
    </row>
    <row r="1166" spans="1:51" x14ac:dyDescent="0.25">
      <c r="A1166" s="43">
        <v>44120</v>
      </c>
      <c r="B1166" s="39">
        <v>4287.6729999999998</v>
      </c>
      <c r="C1166" s="39">
        <v>50.505899999999997</v>
      </c>
      <c r="D1166" s="39">
        <v>55.235500000000002</v>
      </c>
      <c r="E1166" s="39">
        <v>629.88930000000005</v>
      </c>
      <c r="F1166" s="39">
        <v>249.3142</v>
      </c>
      <c r="G1166" s="39">
        <v>50.918599999999998</v>
      </c>
      <c r="H1166" s="39">
        <v>127.5727</v>
      </c>
      <c r="I1166" s="39">
        <v>64.083299999999994</v>
      </c>
      <c r="J1166" s="39">
        <v>89.707899999999995</v>
      </c>
      <c r="K1166" s="39">
        <v>35.5792</v>
      </c>
      <c r="L1166" s="39">
        <v>1141.9188999999999</v>
      </c>
      <c r="M1166" s="39">
        <v>32.852699999999999</v>
      </c>
      <c r="N1166" s="39">
        <v>52.4011</v>
      </c>
      <c r="O1166" s="39">
        <v>105.74250000000001</v>
      </c>
      <c r="P1166" s="39">
        <v>41.704999999999998</v>
      </c>
      <c r="Q1166" s="39">
        <v>13.6213</v>
      </c>
      <c r="R1166" s="39">
        <v>88.449399999999997</v>
      </c>
      <c r="S1166" s="39">
        <v>41.441800000000001</v>
      </c>
      <c r="T1166" s="39">
        <v>39.731099999999998</v>
      </c>
      <c r="U1166" s="39">
        <v>21.567299999999999</v>
      </c>
      <c r="V1166" s="39">
        <v>44.261000000000003</v>
      </c>
      <c r="W1166" s="39">
        <v>93.009799999999998</v>
      </c>
      <c r="X1166" s="39">
        <v>134.3973</v>
      </c>
      <c r="Y1166" s="39">
        <v>35.623100000000001</v>
      </c>
      <c r="Z1166" s="39">
        <v>34.391800000000003</v>
      </c>
      <c r="AA1166" s="39">
        <v>48.134300000000003</v>
      </c>
      <c r="AB1166" s="39">
        <v>256.03989999999999</v>
      </c>
      <c r="AC1166" s="39">
        <v>81.967500000000001</v>
      </c>
      <c r="AD1166" s="39">
        <v>16.262499999999999</v>
      </c>
      <c r="AE1166" s="39">
        <v>83.161699999999996</v>
      </c>
      <c r="AF1166" s="39">
        <v>69.370900000000006</v>
      </c>
      <c r="AG1166" s="39">
        <v>22.1754</v>
      </c>
      <c r="AH1166" s="39">
        <v>147.61070000000001</v>
      </c>
      <c r="AI1166" s="39">
        <v>13.5276</v>
      </c>
      <c r="AJ1166" s="39">
        <v>6.3380000000000001</v>
      </c>
      <c r="AK1166" s="39">
        <v>6.6677999999999997</v>
      </c>
      <c r="AL1166" s="39">
        <v>12.7552</v>
      </c>
      <c r="AM1166" s="39">
        <v>350.42689999999999</v>
      </c>
      <c r="AN1166" s="39">
        <v>734.22929999999997</v>
      </c>
      <c r="AO1166" s="39">
        <v>200.38290000000001</v>
      </c>
      <c r="AP1166" s="39">
        <v>140.62270000000001</v>
      </c>
      <c r="AQ1166" s="39">
        <v>268.53980000000001</v>
      </c>
      <c r="AR1166" s="39">
        <v>33.6892</v>
      </c>
      <c r="AS1166" s="39">
        <v>79.746099999999998</v>
      </c>
      <c r="AT1166" s="39">
        <v>19.808299999999999</v>
      </c>
      <c r="AU1166" s="39">
        <v>61.570799999999998</v>
      </c>
      <c r="AV1166" s="39">
        <v>58.023000000000003</v>
      </c>
      <c r="AW1166" s="39">
        <v>48.686199999999999</v>
      </c>
      <c r="AX1166" s="39">
        <v>13.8596</v>
      </c>
      <c r="AY1166" s="39">
        <v>63.424100000000003</v>
      </c>
    </row>
    <row r="1167" spans="1:51" x14ac:dyDescent="0.25">
      <c r="A1167" s="43">
        <v>44123</v>
      </c>
      <c r="B1167" s="39">
        <v>4269.2048999999997</v>
      </c>
      <c r="C1167" s="39">
        <v>50.148600000000002</v>
      </c>
      <c r="D1167" s="39">
        <v>54.262599999999999</v>
      </c>
      <c r="E1167" s="39">
        <v>613.55619999999999</v>
      </c>
      <c r="F1167" s="39">
        <v>248.9426</v>
      </c>
      <c r="G1167" s="39">
        <v>50.014899999999997</v>
      </c>
      <c r="H1167" s="39">
        <v>127.92570000000001</v>
      </c>
      <c r="I1167" s="39">
        <v>62.919400000000003</v>
      </c>
      <c r="J1167" s="39">
        <v>89.240399999999994</v>
      </c>
      <c r="K1167" s="39">
        <v>34.988700000000001</v>
      </c>
      <c r="L1167" s="39">
        <v>1072.1231</v>
      </c>
      <c r="M1167" s="39">
        <v>31.461300000000001</v>
      </c>
      <c r="N1167" s="39">
        <v>53.080199999999998</v>
      </c>
      <c r="O1167" s="39">
        <v>105.2582</v>
      </c>
      <c r="P1167" s="39">
        <v>40.222499999999997</v>
      </c>
      <c r="Q1167" s="39">
        <v>13.6008</v>
      </c>
      <c r="R1167" s="39">
        <v>87.885999999999996</v>
      </c>
      <c r="S1167" s="39">
        <v>42.191400000000002</v>
      </c>
      <c r="T1167" s="39">
        <v>39.452800000000003</v>
      </c>
      <c r="U1167" s="39">
        <v>21.440300000000001</v>
      </c>
      <c r="V1167" s="39">
        <v>43.795999999999999</v>
      </c>
      <c r="W1167" s="39">
        <v>90.977599999999995</v>
      </c>
      <c r="X1167" s="39">
        <v>133.26390000000001</v>
      </c>
      <c r="Y1167" s="39">
        <v>34.982700000000001</v>
      </c>
      <c r="Z1167" s="39">
        <v>33.884799999999998</v>
      </c>
      <c r="AA1167" s="39">
        <v>47.704000000000001</v>
      </c>
      <c r="AB1167" s="39">
        <v>252.1294</v>
      </c>
      <c r="AC1167" s="39">
        <v>79.216300000000004</v>
      </c>
      <c r="AD1167" s="39">
        <v>16.179099999999998</v>
      </c>
      <c r="AE1167" s="39">
        <v>85.747200000000007</v>
      </c>
      <c r="AF1167" s="39">
        <v>70.308300000000003</v>
      </c>
      <c r="AG1167" s="39">
        <v>22.2532</v>
      </c>
      <c r="AH1167" s="39">
        <v>147.88460000000001</v>
      </c>
      <c r="AI1167" s="39">
        <v>13.7613</v>
      </c>
      <c r="AJ1167" s="39">
        <v>6.3038999999999996</v>
      </c>
      <c r="AK1167" s="39">
        <v>6.5780000000000003</v>
      </c>
      <c r="AL1167" s="39">
        <v>12.7227</v>
      </c>
      <c r="AM1167" s="39">
        <v>352.15629999999999</v>
      </c>
      <c r="AN1167" s="39">
        <v>725.32420000000002</v>
      </c>
      <c r="AO1167" s="39">
        <v>199.40969999999999</v>
      </c>
      <c r="AP1167" s="39">
        <v>140.29910000000001</v>
      </c>
      <c r="AQ1167" s="39">
        <v>268.91750000000002</v>
      </c>
      <c r="AR1167" s="39">
        <v>32.137900000000002</v>
      </c>
      <c r="AS1167" s="39">
        <v>78.008300000000006</v>
      </c>
      <c r="AT1167" s="39">
        <v>19.680499999999999</v>
      </c>
      <c r="AU1167" s="39">
        <v>61.207599999999999</v>
      </c>
      <c r="AV1167" s="39">
        <v>57.415399999999998</v>
      </c>
      <c r="AW1167" s="39">
        <v>46.589300000000001</v>
      </c>
      <c r="AX1167" s="39">
        <v>13.4148</v>
      </c>
      <c r="AY1167" s="39">
        <v>63.140500000000003</v>
      </c>
    </row>
    <row r="1168" spans="1:51" x14ac:dyDescent="0.25">
      <c r="A1168" s="43">
        <v>44124</v>
      </c>
      <c r="B1168" s="39">
        <v>4229.1908000000003</v>
      </c>
      <c r="C1168" s="39">
        <v>50.148600000000002</v>
      </c>
      <c r="D1168" s="39">
        <v>53.813499999999998</v>
      </c>
      <c r="E1168" s="39">
        <v>610.00559999999996</v>
      </c>
      <c r="F1168" s="39">
        <v>249.6857</v>
      </c>
      <c r="G1168" s="39">
        <v>53.286900000000003</v>
      </c>
      <c r="H1168" s="39">
        <v>129.38800000000001</v>
      </c>
      <c r="I1168" s="39">
        <v>61.755499999999998</v>
      </c>
      <c r="J1168" s="39">
        <v>88.831299999999999</v>
      </c>
      <c r="K1168" s="39">
        <v>35.247</v>
      </c>
      <c r="L1168" s="39">
        <v>1085.9969000000001</v>
      </c>
      <c r="M1168" s="39">
        <v>30.920200000000001</v>
      </c>
      <c r="N1168" s="39">
        <v>51.325899999999997</v>
      </c>
      <c r="O1168" s="39">
        <v>106.3883</v>
      </c>
      <c r="P1168" s="39">
        <v>42.524299999999997</v>
      </c>
      <c r="Q1168" s="39">
        <v>13.580399999999999</v>
      </c>
      <c r="R1168" s="39">
        <v>87.548000000000002</v>
      </c>
      <c r="S1168" s="39">
        <v>43.048099999999998</v>
      </c>
      <c r="T1168" s="39">
        <v>39.758899999999997</v>
      </c>
      <c r="U1168" s="39">
        <v>21.567299999999999</v>
      </c>
      <c r="V1168" s="39">
        <v>43.889000000000003</v>
      </c>
      <c r="W1168" s="39">
        <v>92.775300000000001</v>
      </c>
      <c r="X1168" s="39">
        <v>133.6687</v>
      </c>
      <c r="Y1168" s="39">
        <v>34.9026</v>
      </c>
      <c r="Z1168" s="39">
        <v>34.476300000000002</v>
      </c>
      <c r="AA1168" s="39">
        <v>48.941000000000003</v>
      </c>
      <c r="AB1168" s="39">
        <v>253.80529999999999</v>
      </c>
      <c r="AC1168" s="39">
        <v>80.829099999999997</v>
      </c>
      <c r="AD1168" s="39">
        <v>16.324999999999999</v>
      </c>
      <c r="AE1168" s="39">
        <v>85.78</v>
      </c>
      <c r="AF1168" s="39">
        <v>69.464600000000004</v>
      </c>
      <c r="AG1168" s="39">
        <v>23.212900000000001</v>
      </c>
      <c r="AH1168" s="39">
        <v>146.5153</v>
      </c>
      <c r="AI1168" s="39">
        <v>13.3459</v>
      </c>
      <c r="AJ1168" s="39">
        <v>6.2355</v>
      </c>
      <c r="AK1168" s="39">
        <v>6.4522000000000004</v>
      </c>
      <c r="AL1168" s="39">
        <v>12.7552</v>
      </c>
      <c r="AM1168" s="39">
        <v>349.12979999999999</v>
      </c>
      <c r="AN1168" s="39">
        <v>763.17100000000005</v>
      </c>
      <c r="AO1168" s="39">
        <v>205.4435</v>
      </c>
      <c r="AP1168" s="39">
        <v>140.29910000000001</v>
      </c>
      <c r="AQ1168" s="39">
        <v>268.53980000000001</v>
      </c>
      <c r="AR1168" s="39">
        <v>32.104199999999999</v>
      </c>
      <c r="AS1168" s="39">
        <v>78.201400000000007</v>
      </c>
      <c r="AT1168" s="39">
        <v>19.552700000000002</v>
      </c>
      <c r="AU1168" s="39">
        <v>60.935200000000002</v>
      </c>
      <c r="AV1168" s="39">
        <v>57.871099999999998</v>
      </c>
      <c r="AW1168" s="39">
        <v>46.3157</v>
      </c>
      <c r="AX1168" s="39">
        <v>13.227499999999999</v>
      </c>
      <c r="AY1168" s="39">
        <v>63.140500000000003</v>
      </c>
    </row>
    <row r="1169" spans="1:51" x14ac:dyDescent="0.25">
      <c r="A1169" s="43">
        <v>44125</v>
      </c>
      <c r="B1169" s="39">
        <v>4252.2758999999996</v>
      </c>
      <c r="C1169" s="39">
        <v>49.433900000000001</v>
      </c>
      <c r="D1169" s="39">
        <v>52.840499999999999</v>
      </c>
      <c r="E1169" s="39">
        <v>612.84609999999998</v>
      </c>
      <c r="F1169" s="39">
        <v>253.02969999999999</v>
      </c>
      <c r="G1169" s="39">
        <v>51.666499999999999</v>
      </c>
      <c r="H1169" s="39">
        <v>126.8164</v>
      </c>
      <c r="I1169" s="39">
        <v>61.960900000000002</v>
      </c>
      <c r="J1169" s="39">
        <v>86.785899999999998</v>
      </c>
      <c r="K1169" s="39">
        <v>34.5458</v>
      </c>
      <c r="L1169" s="39">
        <v>1079.3802000000001</v>
      </c>
      <c r="M1169" s="39">
        <v>30.611000000000001</v>
      </c>
      <c r="N1169" s="39">
        <v>50.986400000000003</v>
      </c>
      <c r="O1169" s="39">
        <v>107.6798</v>
      </c>
      <c r="P1169" s="39">
        <v>41.704999999999998</v>
      </c>
      <c r="Q1169" s="39">
        <v>13.580399999999999</v>
      </c>
      <c r="R1169" s="39">
        <v>87.885999999999996</v>
      </c>
      <c r="S1169" s="39">
        <v>42.619700000000002</v>
      </c>
      <c r="T1169" s="39">
        <v>39.536299999999997</v>
      </c>
      <c r="U1169" s="39">
        <v>21.186199999999999</v>
      </c>
      <c r="V1169" s="39">
        <v>43.145200000000003</v>
      </c>
      <c r="W1169" s="39">
        <v>90.586799999999997</v>
      </c>
      <c r="X1169" s="39">
        <v>133.6687</v>
      </c>
      <c r="Y1169" s="39">
        <v>34.622500000000002</v>
      </c>
      <c r="Z1169" s="39">
        <v>33.8003</v>
      </c>
      <c r="AA1169" s="39">
        <v>48.241799999999998</v>
      </c>
      <c r="AB1169" s="39">
        <v>247.66040000000001</v>
      </c>
      <c r="AC1169" s="39">
        <v>80.497</v>
      </c>
      <c r="AD1169" s="39">
        <v>16.116499999999998</v>
      </c>
      <c r="AE1169" s="39">
        <v>83.096299999999999</v>
      </c>
      <c r="AF1169" s="39">
        <v>68.339699999999993</v>
      </c>
      <c r="AG1169" s="39">
        <v>22.745999999999999</v>
      </c>
      <c r="AH1169" s="39">
        <v>147.88460000000001</v>
      </c>
      <c r="AI1169" s="39">
        <v>13.5276</v>
      </c>
      <c r="AJ1169" s="39">
        <v>6.2184999999999997</v>
      </c>
      <c r="AK1169" s="39">
        <v>6.3803000000000001</v>
      </c>
      <c r="AL1169" s="39">
        <v>12.7552</v>
      </c>
      <c r="AM1169" s="39">
        <v>350.42689999999999</v>
      </c>
      <c r="AN1169" s="39">
        <v>763.61630000000002</v>
      </c>
      <c r="AO1169" s="39">
        <v>209.43369999999999</v>
      </c>
      <c r="AP1169" s="39">
        <v>139.81360000000001</v>
      </c>
      <c r="AQ1169" s="39">
        <v>267.4067</v>
      </c>
      <c r="AR1169" s="39">
        <v>31.800699999999999</v>
      </c>
      <c r="AS1169" s="39">
        <v>76.656700000000001</v>
      </c>
      <c r="AT1169" s="39">
        <v>19.488800000000001</v>
      </c>
      <c r="AU1169" s="39">
        <v>60.571899999999999</v>
      </c>
      <c r="AV1169" s="39">
        <v>57.567300000000003</v>
      </c>
      <c r="AW1169" s="39">
        <v>45.951099999999997</v>
      </c>
      <c r="AX1169" s="39">
        <v>13.555300000000001</v>
      </c>
      <c r="AY1169" s="39">
        <v>62.7624</v>
      </c>
    </row>
    <row r="1170" spans="1:51" x14ac:dyDescent="0.25">
      <c r="A1170" s="43">
        <v>44126</v>
      </c>
      <c r="B1170" s="39">
        <v>4307.6800999999996</v>
      </c>
      <c r="C1170" s="39">
        <v>49.195599999999999</v>
      </c>
      <c r="D1170" s="39">
        <v>53.364400000000003</v>
      </c>
      <c r="E1170" s="39">
        <v>595.80290000000002</v>
      </c>
      <c r="F1170" s="39">
        <v>252.65819999999999</v>
      </c>
      <c r="G1170" s="39">
        <v>50.264200000000002</v>
      </c>
      <c r="H1170" s="39">
        <v>123.58920000000001</v>
      </c>
      <c r="I1170" s="39">
        <v>61.4816</v>
      </c>
      <c r="J1170" s="39">
        <v>85.6755</v>
      </c>
      <c r="K1170" s="39">
        <v>34.250500000000002</v>
      </c>
      <c r="L1170" s="39">
        <v>1065.2929999999999</v>
      </c>
      <c r="M1170" s="39">
        <v>30.224499999999999</v>
      </c>
      <c r="N1170" s="39">
        <v>51.269300000000001</v>
      </c>
      <c r="O1170" s="39">
        <v>107.19540000000001</v>
      </c>
      <c r="P1170" s="39">
        <v>40.768700000000003</v>
      </c>
      <c r="Q1170" s="39">
        <v>13.4575</v>
      </c>
      <c r="R1170" s="39">
        <v>88.336699999999993</v>
      </c>
      <c r="S1170" s="39">
        <v>41.548900000000003</v>
      </c>
      <c r="T1170" s="39">
        <v>38.506900000000002</v>
      </c>
      <c r="U1170" s="39">
        <v>21.249700000000001</v>
      </c>
      <c r="V1170" s="39">
        <v>42.773200000000003</v>
      </c>
      <c r="W1170" s="39">
        <v>89.492599999999996</v>
      </c>
      <c r="X1170" s="39">
        <v>132.85910000000001</v>
      </c>
      <c r="Y1170" s="39">
        <v>34.142200000000003</v>
      </c>
      <c r="Z1170" s="39">
        <v>33.8003</v>
      </c>
      <c r="AA1170" s="39">
        <v>47.865400000000001</v>
      </c>
      <c r="AB1170" s="39">
        <v>242.07400000000001</v>
      </c>
      <c r="AC1170" s="39">
        <v>79.073999999999998</v>
      </c>
      <c r="AD1170" s="39">
        <v>16.095700000000001</v>
      </c>
      <c r="AE1170" s="39">
        <v>84.176299999999998</v>
      </c>
      <c r="AF1170" s="39">
        <v>67.120999999999995</v>
      </c>
      <c r="AG1170" s="39">
        <v>23.368500000000001</v>
      </c>
      <c r="AH1170" s="39">
        <v>147.88460000000001</v>
      </c>
      <c r="AI1170" s="39">
        <v>13.5017</v>
      </c>
      <c r="AJ1170" s="39">
        <v>6.2697000000000003</v>
      </c>
      <c r="AK1170" s="39">
        <v>6.3442999999999996</v>
      </c>
      <c r="AL1170" s="39">
        <v>12.7227</v>
      </c>
      <c r="AM1170" s="39">
        <v>352.3725</v>
      </c>
      <c r="AN1170" s="39">
        <v>765.39729999999997</v>
      </c>
      <c r="AO1170" s="39">
        <v>205.7355</v>
      </c>
      <c r="AP1170" s="39">
        <v>138.03360000000001</v>
      </c>
      <c r="AQ1170" s="39">
        <v>268.53980000000001</v>
      </c>
      <c r="AR1170" s="39">
        <v>31.901900000000001</v>
      </c>
      <c r="AS1170" s="39">
        <v>77.622100000000003</v>
      </c>
      <c r="AT1170" s="39">
        <v>19.361000000000001</v>
      </c>
      <c r="AU1170" s="39">
        <v>61.026000000000003</v>
      </c>
      <c r="AV1170" s="39">
        <v>57.567300000000003</v>
      </c>
      <c r="AW1170" s="39">
        <v>45.495199999999997</v>
      </c>
      <c r="AX1170" s="39">
        <v>13.4148</v>
      </c>
      <c r="AY1170" s="39">
        <v>62.573399999999999</v>
      </c>
    </row>
    <row r="1171" spans="1:51" x14ac:dyDescent="0.25">
      <c r="A1171" s="43">
        <v>44127</v>
      </c>
      <c r="B1171" s="39">
        <v>4290.7510000000002</v>
      </c>
      <c r="C1171" s="39">
        <v>52.769199999999998</v>
      </c>
      <c r="D1171" s="39">
        <v>52.5411</v>
      </c>
      <c r="E1171" s="39">
        <v>568.81780000000003</v>
      </c>
      <c r="F1171" s="39">
        <v>253.77279999999999</v>
      </c>
      <c r="G1171" s="39">
        <v>48.7684</v>
      </c>
      <c r="H1171" s="39">
        <v>124.6482</v>
      </c>
      <c r="I1171" s="39">
        <v>60.728499999999997</v>
      </c>
      <c r="J1171" s="39">
        <v>81.876800000000003</v>
      </c>
      <c r="K1171" s="39">
        <v>34.066000000000003</v>
      </c>
      <c r="L1171" s="39">
        <v>1013.8533</v>
      </c>
      <c r="M1171" s="39">
        <v>29.683399999999999</v>
      </c>
      <c r="N1171" s="39">
        <v>52.231299999999997</v>
      </c>
      <c r="O1171" s="39">
        <v>106.0654</v>
      </c>
      <c r="P1171" s="39">
        <v>40.6907</v>
      </c>
      <c r="Q1171" s="39">
        <v>13.4575</v>
      </c>
      <c r="R1171" s="39">
        <v>88.561999999999998</v>
      </c>
      <c r="S1171" s="39">
        <v>41.763100000000001</v>
      </c>
      <c r="T1171" s="39">
        <v>37.366100000000003</v>
      </c>
      <c r="U1171" s="39">
        <v>21.0274</v>
      </c>
      <c r="V1171" s="39">
        <v>42.215299999999999</v>
      </c>
      <c r="W1171" s="39">
        <v>87.460499999999996</v>
      </c>
      <c r="X1171" s="39">
        <v>131.0779</v>
      </c>
      <c r="Y1171" s="39">
        <v>34.342300000000002</v>
      </c>
      <c r="Z1171" s="39">
        <v>33.039700000000003</v>
      </c>
      <c r="AA1171" s="39">
        <v>45.8217</v>
      </c>
      <c r="AB1171" s="39">
        <v>230.529</v>
      </c>
      <c r="AC1171" s="39">
        <v>75.848399999999998</v>
      </c>
      <c r="AD1171" s="39">
        <v>15.991400000000001</v>
      </c>
      <c r="AE1171" s="39">
        <v>83.292599999999993</v>
      </c>
      <c r="AF1171" s="39">
        <v>69.839600000000004</v>
      </c>
      <c r="AG1171" s="39">
        <v>22.745999999999999</v>
      </c>
      <c r="AH1171" s="39">
        <v>148.4323</v>
      </c>
      <c r="AI1171" s="39">
        <v>13.8392</v>
      </c>
      <c r="AJ1171" s="39">
        <v>6.2184999999999997</v>
      </c>
      <c r="AK1171" s="39">
        <v>6.2365000000000004</v>
      </c>
      <c r="AL1171" s="39">
        <v>12.8879</v>
      </c>
      <c r="AM1171" s="39">
        <v>354.53429999999997</v>
      </c>
      <c r="AN1171" s="39">
        <v>766.73310000000004</v>
      </c>
      <c r="AO1171" s="39">
        <v>206.80600000000001</v>
      </c>
      <c r="AP1171" s="39">
        <v>138.51910000000001</v>
      </c>
      <c r="AQ1171" s="39">
        <v>267.4067</v>
      </c>
      <c r="AR1171" s="39">
        <v>31.632100000000001</v>
      </c>
      <c r="AS1171" s="39">
        <v>77.042900000000003</v>
      </c>
      <c r="AT1171" s="39">
        <v>19.361000000000001</v>
      </c>
      <c r="AU1171" s="39">
        <v>61.026000000000003</v>
      </c>
      <c r="AV1171" s="39">
        <v>57.111600000000003</v>
      </c>
      <c r="AW1171" s="39">
        <v>45.404000000000003</v>
      </c>
      <c r="AX1171" s="39">
        <v>13.4382</v>
      </c>
      <c r="AY1171" s="39">
        <v>63.613100000000003</v>
      </c>
    </row>
    <row r="1172" spans="1:51" x14ac:dyDescent="0.25">
      <c r="A1172" s="43">
        <v>44130</v>
      </c>
      <c r="B1172" s="39">
        <v>4309.2191000000003</v>
      </c>
      <c r="C1172" s="39">
        <v>50.744199999999999</v>
      </c>
      <c r="D1172" s="39">
        <v>52.5411</v>
      </c>
      <c r="E1172" s="39">
        <v>568.81780000000003</v>
      </c>
      <c r="F1172" s="39">
        <v>252.65819999999999</v>
      </c>
      <c r="G1172" s="39">
        <v>48.986499999999999</v>
      </c>
      <c r="H1172" s="39">
        <v>129.58969999999999</v>
      </c>
      <c r="I1172" s="39">
        <v>58.948399999999999</v>
      </c>
      <c r="J1172" s="39">
        <v>82.519599999999997</v>
      </c>
      <c r="K1172" s="39">
        <v>34.2136</v>
      </c>
      <c r="L1172" s="39">
        <v>1037.3320000000001</v>
      </c>
      <c r="M1172" s="39">
        <v>29.142299999999999</v>
      </c>
      <c r="N1172" s="39">
        <v>52.514299999999999</v>
      </c>
      <c r="O1172" s="39">
        <v>105.74250000000001</v>
      </c>
      <c r="P1172" s="39">
        <v>40.066499999999998</v>
      </c>
      <c r="Q1172" s="39">
        <v>13.539400000000001</v>
      </c>
      <c r="R1172" s="39">
        <v>83.266300000000001</v>
      </c>
      <c r="S1172" s="39">
        <v>41.1205</v>
      </c>
      <c r="T1172" s="39">
        <v>37.254800000000003</v>
      </c>
      <c r="U1172" s="39">
        <v>20.900300000000001</v>
      </c>
      <c r="V1172" s="39">
        <v>42.215299999999999</v>
      </c>
      <c r="W1172" s="39">
        <v>88.945499999999996</v>
      </c>
      <c r="X1172" s="39">
        <v>129.7825</v>
      </c>
      <c r="Y1172" s="39">
        <v>33.701900000000002</v>
      </c>
      <c r="Z1172" s="39">
        <v>32.617199999999997</v>
      </c>
      <c r="AA1172" s="39">
        <v>46.144399999999997</v>
      </c>
      <c r="AB1172" s="39">
        <v>232.6704</v>
      </c>
      <c r="AC1172" s="39">
        <v>75.231800000000007</v>
      </c>
      <c r="AD1172" s="39">
        <v>16.5335</v>
      </c>
      <c r="AE1172" s="39">
        <v>82.834400000000002</v>
      </c>
      <c r="AF1172" s="39">
        <v>73.776899999999998</v>
      </c>
      <c r="AG1172" s="39">
        <v>22.927600000000002</v>
      </c>
      <c r="AH1172" s="39">
        <v>147.06299999999999</v>
      </c>
      <c r="AI1172" s="39">
        <v>13.8911</v>
      </c>
      <c r="AJ1172" s="39">
        <v>6.1672000000000002</v>
      </c>
      <c r="AK1172" s="39">
        <v>6.3083999999999998</v>
      </c>
      <c r="AL1172" s="39">
        <v>12.8879</v>
      </c>
      <c r="AM1172" s="39">
        <v>355.399</v>
      </c>
      <c r="AN1172" s="39">
        <v>796.12009999999998</v>
      </c>
      <c r="AO1172" s="39">
        <v>205.93010000000001</v>
      </c>
      <c r="AP1172" s="39">
        <v>137.38630000000001</v>
      </c>
      <c r="AQ1172" s="39">
        <v>266.65129999999999</v>
      </c>
      <c r="AR1172" s="39">
        <v>31.9693</v>
      </c>
      <c r="AS1172" s="39">
        <v>76.849800000000002</v>
      </c>
      <c r="AT1172" s="39">
        <v>19.2971</v>
      </c>
      <c r="AU1172" s="39">
        <v>60.481099999999998</v>
      </c>
      <c r="AV1172" s="39">
        <v>57.567300000000003</v>
      </c>
      <c r="AW1172" s="39">
        <v>44.674599999999998</v>
      </c>
      <c r="AX1172" s="39">
        <v>13.368</v>
      </c>
      <c r="AY1172" s="39">
        <v>63.234999999999999</v>
      </c>
    </row>
    <row r="1173" spans="1:51" x14ac:dyDescent="0.25">
      <c r="A1173" s="43">
        <v>44131</v>
      </c>
      <c r="B1173" s="39">
        <v>4227.6517999999996</v>
      </c>
      <c r="C1173" s="39">
        <v>50.505899999999997</v>
      </c>
      <c r="D1173" s="39">
        <v>52.5411</v>
      </c>
      <c r="E1173" s="39">
        <v>562.25450000000001</v>
      </c>
      <c r="F1173" s="39">
        <v>249.6857</v>
      </c>
      <c r="G1173" s="39">
        <v>48.238700000000001</v>
      </c>
      <c r="H1173" s="39">
        <v>128.43</v>
      </c>
      <c r="I1173" s="39">
        <v>59.153799999999997</v>
      </c>
      <c r="J1173" s="39">
        <v>84.740399999999994</v>
      </c>
      <c r="K1173" s="39">
        <v>34.139800000000001</v>
      </c>
      <c r="L1173" s="39">
        <v>1059.7435</v>
      </c>
      <c r="M1173" s="39">
        <v>28.6785</v>
      </c>
      <c r="N1173" s="39">
        <v>51.099600000000002</v>
      </c>
      <c r="O1173" s="39">
        <v>103.8052</v>
      </c>
      <c r="P1173" s="39">
        <v>40.183500000000002</v>
      </c>
      <c r="Q1173" s="39">
        <v>13.559900000000001</v>
      </c>
      <c r="R1173" s="39">
        <v>80.900199999999998</v>
      </c>
      <c r="S1173" s="39">
        <v>40.478000000000002</v>
      </c>
      <c r="T1173" s="39">
        <v>37.672199999999997</v>
      </c>
      <c r="U1173" s="39">
        <v>20.678000000000001</v>
      </c>
      <c r="V1173" s="39">
        <v>42.308300000000003</v>
      </c>
      <c r="W1173" s="39">
        <v>91.993700000000004</v>
      </c>
      <c r="X1173" s="39">
        <v>131.72559999999999</v>
      </c>
      <c r="Y1173" s="39">
        <v>33.421700000000001</v>
      </c>
      <c r="Z1173" s="39">
        <v>32.617199999999997</v>
      </c>
      <c r="AA1173" s="39">
        <v>46.682200000000002</v>
      </c>
      <c r="AB1173" s="39">
        <v>234.62559999999999</v>
      </c>
      <c r="AC1173" s="39">
        <v>76.038200000000003</v>
      </c>
      <c r="AD1173" s="39">
        <v>16.700299999999999</v>
      </c>
      <c r="AE1173" s="39">
        <v>82.7363</v>
      </c>
      <c r="AF1173" s="39">
        <v>72.089500000000001</v>
      </c>
      <c r="AG1173" s="39">
        <v>23.498200000000001</v>
      </c>
      <c r="AH1173" s="39">
        <v>145.69370000000001</v>
      </c>
      <c r="AI1173" s="39">
        <v>14.0989</v>
      </c>
      <c r="AJ1173" s="39">
        <v>6.1672000000000002</v>
      </c>
      <c r="AK1173" s="39">
        <v>6.2365000000000004</v>
      </c>
      <c r="AL1173" s="39">
        <v>12.8218</v>
      </c>
      <c r="AM1173" s="39">
        <v>346.96800000000002</v>
      </c>
      <c r="AN1173" s="39">
        <v>791.66750000000002</v>
      </c>
      <c r="AO1173" s="39">
        <v>205.24889999999999</v>
      </c>
      <c r="AP1173" s="39">
        <v>136.41540000000001</v>
      </c>
      <c r="AQ1173" s="39">
        <v>273.44979999999998</v>
      </c>
      <c r="AR1173" s="39">
        <v>31.868099999999998</v>
      </c>
      <c r="AS1173" s="39">
        <v>75.111999999999995</v>
      </c>
      <c r="AT1173" s="39">
        <v>19.2332</v>
      </c>
      <c r="AU1173" s="39">
        <v>59.391300000000001</v>
      </c>
      <c r="AV1173" s="39">
        <v>57.871099999999998</v>
      </c>
      <c r="AW1173" s="39">
        <v>44.4923</v>
      </c>
      <c r="AX1173" s="39">
        <v>13.133900000000001</v>
      </c>
      <c r="AY1173" s="39">
        <v>62.7624</v>
      </c>
    </row>
    <row r="1174" spans="1:51" x14ac:dyDescent="0.25">
      <c r="A1174" s="43">
        <v>44132</v>
      </c>
      <c r="B1174" s="39">
        <v>4143.0064000000002</v>
      </c>
      <c r="C1174" s="39">
        <v>50.744199999999999</v>
      </c>
      <c r="D1174" s="39">
        <v>52.616</v>
      </c>
      <c r="E1174" s="39">
        <v>555.69119999999998</v>
      </c>
      <c r="F1174" s="39">
        <v>248.5711</v>
      </c>
      <c r="G1174" s="39">
        <v>53.0687</v>
      </c>
      <c r="H1174" s="39">
        <v>131.50579999999999</v>
      </c>
      <c r="I1174" s="39">
        <v>58.3322</v>
      </c>
      <c r="J1174" s="39">
        <v>83.980699999999999</v>
      </c>
      <c r="K1174" s="39">
        <v>33.623100000000001</v>
      </c>
      <c r="L1174" s="39">
        <v>1062.7317</v>
      </c>
      <c r="M1174" s="39">
        <v>28.214700000000001</v>
      </c>
      <c r="N1174" s="39">
        <v>50.307299999999998</v>
      </c>
      <c r="O1174" s="39">
        <v>105.74250000000001</v>
      </c>
      <c r="P1174" s="39">
        <v>39.754399999999997</v>
      </c>
      <c r="Q1174" s="39">
        <v>13.7852</v>
      </c>
      <c r="R1174" s="39">
        <v>81.012900000000002</v>
      </c>
      <c r="S1174" s="39">
        <v>40.371000000000002</v>
      </c>
      <c r="T1174" s="39">
        <v>37.644300000000001</v>
      </c>
      <c r="U1174" s="39">
        <v>20.169799999999999</v>
      </c>
      <c r="V1174" s="39">
        <v>41.564399999999999</v>
      </c>
      <c r="W1174" s="39">
        <v>85.584599999999995</v>
      </c>
      <c r="X1174" s="39">
        <v>133.6687</v>
      </c>
      <c r="Y1174" s="39">
        <v>33.902000000000001</v>
      </c>
      <c r="Z1174" s="39">
        <v>32.955199999999998</v>
      </c>
      <c r="AA1174" s="39">
        <v>48.241799999999998</v>
      </c>
      <c r="AB1174" s="39">
        <v>245.9845</v>
      </c>
      <c r="AC1174" s="39">
        <v>76.8446</v>
      </c>
      <c r="AD1174" s="39">
        <v>16.929600000000001</v>
      </c>
      <c r="AE1174" s="39">
        <v>84.372699999999995</v>
      </c>
      <c r="AF1174" s="39">
        <v>72.558199999999999</v>
      </c>
      <c r="AG1174" s="39">
        <v>24.0687</v>
      </c>
      <c r="AH1174" s="39">
        <v>145.14599999999999</v>
      </c>
      <c r="AI1174" s="39">
        <v>14.1768</v>
      </c>
      <c r="AJ1174" s="39">
        <v>6.1672000000000002</v>
      </c>
      <c r="AK1174" s="39">
        <v>6.1825999999999999</v>
      </c>
      <c r="AL1174" s="39">
        <v>12.8218</v>
      </c>
      <c r="AM1174" s="39">
        <v>339.83409999999998</v>
      </c>
      <c r="AN1174" s="39">
        <v>722.20740000000001</v>
      </c>
      <c r="AO1174" s="39">
        <v>211.3801</v>
      </c>
      <c r="AP1174" s="39">
        <v>136.5772</v>
      </c>
      <c r="AQ1174" s="39">
        <v>272.31670000000003</v>
      </c>
      <c r="AR1174" s="39">
        <v>31.564599999999999</v>
      </c>
      <c r="AS1174" s="39">
        <v>75.498199999999997</v>
      </c>
      <c r="AT1174" s="39">
        <v>19.1693</v>
      </c>
      <c r="AU1174" s="39">
        <v>59.118899999999996</v>
      </c>
      <c r="AV1174" s="39">
        <v>57.719200000000001</v>
      </c>
      <c r="AW1174" s="39">
        <v>44.309899999999999</v>
      </c>
      <c r="AX1174" s="39">
        <v>13.2509</v>
      </c>
      <c r="AY1174" s="39">
        <v>62.1008</v>
      </c>
    </row>
    <row r="1175" spans="1:51" x14ac:dyDescent="0.25">
      <c r="A1175" s="43">
        <v>44133</v>
      </c>
      <c r="B1175" s="39">
        <v>4213.8006999999998</v>
      </c>
      <c r="C1175" s="39">
        <v>50.148600000000002</v>
      </c>
      <c r="D1175" s="39">
        <v>52.690800000000003</v>
      </c>
      <c r="E1175" s="39">
        <v>553.50340000000006</v>
      </c>
      <c r="F1175" s="39">
        <v>248.1995</v>
      </c>
      <c r="G1175" s="39">
        <v>58.366300000000003</v>
      </c>
      <c r="H1175" s="39">
        <v>133.67410000000001</v>
      </c>
      <c r="I1175" s="39">
        <v>58.948399999999999</v>
      </c>
      <c r="J1175" s="39">
        <v>84.331299999999999</v>
      </c>
      <c r="K1175" s="39">
        <v>33.217100000000002</v>
      </c>
      <c r="L1175" s="39">
        <v>1079.1667</v>
      </c>
      <c r="M1175" s="39">
        <v>28.060099999999998</v>
      </c>
      <c r="N1175" s="39">
        <v>50.816600000000001</v>
      </c>
      <c r="O1175" s="39">
        <v>112.36150000000001</v>
      </c>
      <c r="P1175" s="39">
        <v>41.470999999999997</v>
      </c>
      <c r="Q1175" s="39">
        <v>13.7033</v>
      </c>
      <c r="R1175" s="39">
        <v>80.787499999999994</v>
      </c>
      <c r="S1175" s="39">
        <v>39.942599999999999</v>
      </c>
      <c r="T1175" s="39">
        <v>37.811300000000003</v>
      </c>
      <c r="U1175" s="39">
        <v>19.947399999999998</v>
      </c>
      <c r="V1175" s="39">
        <v>41.750399999999999</v>
      </c>
      <c r="W1175" s="39">
        <v>84.881200000000007</v>
      </c>
      <c r="X1175" s="39">
        <v>147.0274</v>
      </c>
      <c r="Y1175" s="39">
        <v>33.701900000000002</v>
      </c>
      <c r="Z1175" s="39">
        <v>33.293199999999999</v>
      </c>
      <c r="AA1175" s="39">
        <v>46.897300000000001</v>
      </c>
      <c r="AB1175" s="39">
        <v>241.8878</v>
      </c>
      <c r="AC1175" s="39">
        <v>77.698400000000007</v>
      </c>
      <c r="AD1175" s="39">
        <v>17.033899999999999</v>
      </c>
      <c r="AE1175" s="39">
        <v>85.845399999999998</v>
      </c>
      <c r="AF1175" s="39">
        <v>70.495800000000003</v>
      </c>
      <c r="AG1175" s="39">
        <v>24.0947</v>
      </c>
      <c r="AH1175" s="39">
        <v>144.59829999999999</v>
      </c>
      <c r="AI1175" s="39">
        <v>14.3325</v>
      </c>
      <c r="AJ1175" s="39">
        <v>6.1159999999999997</v>
      </c>
      <c r="AK1175" s="39">
        <v>6.1287000000000003</v>
      </c>
      <c r="AL1175" s="39">
        <v>12.854900000000001</v>
      </c>
      <c r="AM1175" s="39">
        <v>340.69880000000001</v>
      </c>
      <c r="AN1175" s="39">
        <v>744.02499999999998</v>
      </c>
      <c r="AO1175" s="39">
        <v>220.91749999999999</v>
      </c>
      <c r="AP1175" s="39">
        <v>137.22450000000001</v>
      </c>
      <c r="AQ1175" s="39">
        <v>271.18360000000001</v>
      </c>
      <c r="AR1175" s="39">
        <v>31.1937</v>
      </c>
      <c r="AS1175" s="39">
        <v>76.270499999999998</v>
      </c>
      <c r="AT1175" s="39">
        <v>19.1693</v>
      </c>
      <c r="AU1175" s="39">
        <v>59.209699999999998</v>
      </c>
      <c r="AV1175" s="39">
        <v>56.959699999999998</v>
      </c>
      <c r="AW1175" s="39">
        <v>44.0364</v>
      </c>
      <c r="AX1175" s="39">
        <v>13.2041</v>
      </c>
      <c r="AY1175" s="39">
        <v>61.3446</v>
      </c>
    </row>
    <row r="1176" spans="1:51" x14ac:dyDescent="0.25">
      <c r="A1176" s="43">
        <v>44134</v>
      </c>
      <c r="B1176" s="39">
        <v>4239.9638000000004</v>
      </c>
      <c r="C1176" s="39">
        <v>49.6721</v>
      </c>
      <c r="D1176" s="39">
        <v>51.193899999999999</v>
      </c>
      <c r="E1176" s="39">
        <v>539.64760000000001</v>
      </c>
      <c r="F1176" s="39">
        <v>247.8279</v>
      </c>
      <c r="G1176" s="39">
        <v>62.105699999999999</v>
      </c>
      <c r="H1176" s="39">
        <v>129.5393</v>
      </c>
      <c r="I1176" s="39">
        <v>53.060400000000001</v>
      </c>
      <c r="J1176" s="39">
        <v>82.402699999999996</v>
      </c>
      <c r="K1176" s="39">
        <v>31.777699999999999</v>
      </c>
      <c r="L1176" s="39">
        <v>1067.2139999999999</v>
      </c>
      <c r="M1176" s="39">
        <v>27.3644</v>
      </c>
      <c r="N1176" s="39">
        <v>51.042999999999999</v>
      </c>
      <c r="O1176" s="39">
        <v>112.0386</v>
      </c>
      <c r="P1176" s="39">
        <v>40.222499999999997</v>
      </c>
      <c r="Q1176" s="39">
        <v>13.4779</v>
      </c>
      <c r="R1176" s="39">
        <v>79.210099999999997</v>
      </c>
      <c r="S1176" s="39">
        <v>40.2639</v>
      </c>
      <c r="T1176" s="39">
        <v>36.531399999999998</v>
      </c>
      <c r="U1176" s="39">
        <v>19.216899999999999</v>
      </c>
      <c r="V1176" s="39">
        <v>40.913499999999999</v>
      </c>
      <c r="W1176" s="39">
        <v>82.927199999999999</v>
      </c>
      <c r="X1176" s="39">
        <v>151.39940000000001</v>
      </c>
      <c r="Y1176" s="39">
        <v>32.901299999999999</v>
      </c>
      <c r="Z1176" s="39">
        <v>32.870699999999999</v>
      </c>
      <c r="AA1176" s="39">
        <v>44.8536</v>
      </c>
      <c r="AB1176" s="39">
        <v>230.34280000000001</v>
      </c>
      <c r="AC1176" s="39">
        <v>73.524100000000004</v>
      </c>
      <c r="AD1176" s="39">
        <v>16.429200000000002</v>
      </c>
      <c r="AE1176" s="39">
        <v>85.943600000000004</v>
      </c>
      <c r="AF1176" s="39">
        <v>62.246299999999998</v>
      </c>
      <c r="AG1176" s="39">
        <v>23.161000000000001</v>
      </c>
      <c r="AH1176" s="39">
        <v>144.59829999999999</v>
      </c>
      <c r="AI1176" s="39">
        <v>13.8652</v>
      </c>
      <c r="AJ1176" s="39">
        <v>6.133</v>
      </c>
      <c r="AK1176" s="39">
        <v>6.0388000000000002</v>
      </c>
      <c r="AL1176" s="39">
        <v>12.8879</v>
      </c>
      <c r="AM1176" s="39">
        <v>332.05169999999998</v>
      </c>
      <c r="AN1176" s="39">
        <v>712.4117</v>
      </c>
      <c r="AO1176" s="39">
        <v>225.29689999999999</v>
      </c>
      <c r="AP1176" s="39">
        <v>135.2826</v>
      </c>
      <c r="AQ1176" s="39">
        <v>269.29520000000002</v>
      </c>
      <c r="AR1176" s="39">
        <v>30.3843</v>
      </c>
      <c r="AS1176" s="39">
        <v>75.884299999999996</v>
      </c>
      <c r="AT1176" s="39">
        <v>19.041499999999999</v>
      </c>
      <c r="AU1176" s="39">
        <v>58.846499999999999</v>
      </c>
      <c r="AV1176" s="39">
        <v>54.985100000000003</v>
      </c>
      <c r="AW1176" s="39">
        <v>43.033499999999997</v>
      </c>
      <c r="AX1176" s="39">
        <v>14.140599999999999</v>
      </c>
      <c r="AY1176" s="39">
        <v>58.319899999999997</v>
      </c>
    </row>
    <row r="1177" spans="1:51" x14ac:dyDescent="0.25">
      <c r="A1177" s="43">
        <v>44137</v>
      </c>
      <c r="B1177" s="39">
        <v>4301.5240999999996</v>
      </c>
      <c r="C1177" s="39">
        <v>48.480899999999998</v>
      </c>
      <c r="D1177" s="39">
        <v>49.996400000000001</v>
      </c>
      <c r="E1177" s="39">
        <v>527.9796</v>
      </c>
      <c r="F1177" s="39">
        <v>251.54349999999999</v>
      </c>
      <c r="G1177" s="39">
        <v>68.306899999999999</v>
      </c>
      <c r="H1177" s="39">
        <v>134.43039999999999</v>
      </c>
      <c r="I1177" s="39">
        <v>53.471200000000003</v>
      </c>
      <c r="J1177" s="39">
        <v>81.117000000000004</v>
      </c>
      <c r="K1177" s="39">
        <v>31.777699999999999</v>
      </c>
      <c r="L1177" s="39">
        <v>1046.9368999999999</v>
      </c>
      <c r="M1177" s="39">
        <v>27.518999999999998</v>
      </c>
      <c r="N1177" s="39">
        <v>50.703400000000002</v>
      </c>
      <c r="O1177" s="39">
        <v>112.20010000000001</v>
      </c>
      <c r="P1177" s="39">
        <v>42.524299999999997</v>
      </c>
      <c r="Q1177" s="39">
        <v>13.375500000000001</v>
      </c>
      <c r="R1177" s="39">
        <v>79.097399999999993</v>
      </c>
      <c r="S1177" s="39">
        <v>38.9788</v>
      </c>
      <c r="T1177" s="39">
        <v>36.392299999999999</v>
      </c>
      <c r="U1177" s="39">
        <v>18.803899999999999</v>
      </c>
      <c r="V1177" s="39">
        <v>40.169600000000003</v>
      </c>
      <c r="W1177" s="39">
        <v>84.255899999999997</v>
      </c>
      <c r="X1177" s="39">
        <v>153.9092</v>
      </c>
      <c r="Y1177" s="39">
        <v>33.221600000000002</v>
      </c>
      <c r="Z1177" s="39">
        <v>32.194699999999997</v>
      </c>
      <c r="AA1177" s="39">
        <v>43.724200000000003</v>
      </c>
      <c r="AB1177" s="39">
        <v>228.9462</v>
      </c>
      <c r="AC1177" s="39">
        <v>70.583100000000002</v>
      </c>
      <c r="AD1177" s="39">
        <v>17.033899999999999</v>
      </c>
      <c r="AE1177" s="39">
        <v>94.551000000000002</v>
      </c>
      <c r="AF1177" s="39">
        <v>66.089799999999997</v>
      </c>
      <c r="AG1177" s="39">
        <v>24.250299999999999</v>
      </c>
      <c r="AH1177" s="39">
        <v>140.49039999999999</v>
      </c>
      <c r="AI1177" s="39">
        <v>14.410399999999999</v>
      </c>
      <c r="AJ1177" s="39">
        <v>6.2184999999999997</v>
      </c>
      <c r="AK1177" s="39">
        <v>6.0388000000000002</v>
      </c>
      <c r="AL1177" s="39">
        <v>12.920999999999999</v>
      </c>
      <c r="AM1177" s="39">
        <v>334.86200000000002</v>
      </c>
      <c r="AN1177" s="39">
        <v>698.1635</v>
      </c>
      <c r="AO1177" s="39">
        <v>234.54239999999999</v>
      </c>
      <c r="AP1177" s="39">
        <v>138.19540000000001</v>
      </c>
      <c r="AQ1177" s="39">
        <v>273.07209999999998</v>
      </c>
      <c r="AR1177" s="39">
        <v>30.5867</v>
      </c>
      <c r="AS1177" s="39">
        <v>78.008300000000006</v>
      </c>
      <c r="AT1177" s="39">
        <v>19.1693</v>
      </c>
      <c r="AU1177" s="39">
        <v>56.667000000000002</v>
      </c>
      <c r="AV1177" s="39">
        <v>54.225700000000003</v>
      </c>
      <c r="AW1177" s="39">
        <v>43.215899999999998</v>
      </c>
      <c r="AX1177" s="39">
        <v>14.3279</v>
      </c>
      <c r="AY1177" s="39">
        <v>57.563699999999997</v>
      </c>
    </row>
    <row r="1178" spans="1:51" x14ac:dyDescent="0.25">
      <c r="A1178" s="43">
        <v>44138</v>
      </c>
      <c r="B1178" s="39">
        <v>4313.8361000000004</v>
      </c>
      <c r="C1178" s="39">
        <v>48.9574</v>
      </c>
      <c r="D1178" s="39">
        <v>51.119100000000003</v>
      </c>
      <c r="E1178" s="39">
        <v>530.16729999999995</v>
      </c>
      <c r="F1178" s="39">
        <v>255.63059999999999</v>
      </c>
      <c r="G1178" s="39">
        <v>69.584599999999995</v>
      </c>
      <c r="H1178" s="39">
        <v>133.52279999999999</v>
      </c>
      <c r="I1178" s="39">
        <v>53.128900000000002</v>
      </c>
      <c r="J1178" s="39">
        <v>85.792400000000001</v>
      </c>
      <c r="K1178" s="39">
        <v>32.7742</v>
      </c>
      <c r="L1178" s="39">
        <v>1040.1067</v>
      </c>
      <c r="M1178" s="39">
        <v>28.214700000000001</v>
      </c>
      <c r="N1178" s="39">
        <v>50.420499999999997</v>
      </c>
      <c r="O1178" s="39">
        <v>111.5543</v>
      </c>
      <c r="P1178" s="39">
        <v>42.251199999999997</v>
      </c>
      <c r="Q1178" s="39">
        <v>13.559900000000001</v>
      </c>
      <c r="R1178" s="39">
        <v>80.562200000000004</v>
      </c>
      <c r="S1178" s="39">
        <v>40.049700000000001</v>
      </c>
      <c r="T1178" s="39">
        <v>37.672199999999997</v>
      </c>
      <c r="U1178" s="39">
        <v>19.693300000000001</v>
      </c>
      <c r="V1178" s="39">
        <v>40.820500000000003</v>
      </c>
      <c r="W1178" s="39">
        <v>84.881200000000007</v>
      </c>
      <c r="X1178" s="39">
        <v>155.60939999999999</v>
      </c>
      <c r="Y1178" s="39">
        <v>33.701900000000002</v>
      </c>
      <c r="Z1178" s="39">
        <v>32.110199999999999</v>
      </c>
      <c r="AA1178" s="39">
        <v>44.100700000000003</v>
      </c>
      <c r="AB1178" s="39">
        <v>236.767</v>
      </c>
      <c r="AC1178" s="39">
        <v>71.531800000000004</v>
      </c>
      <c r="AD1178" s="39">
        <v>17.0547</v>
      </c>
      <c r="AE1178" s="39">
        <v>98.249300000000005</v>
      </c>
      <c r="AF1178" s="39">
        <v>66.464799999999997</v>
      </c>
      <c r="AG1178" s="39">
        <v>24.172499999999999</v>
      </c>
      <c r="AH1178" s="39">
        <v>141.31190000000001</v>
      </c>
      <c r="AI1178" s="39">
        <v>14.5143</v>
      </c>
      <c r="AJ1178" s="39">
        <v>6.2355</v>
      </c>
      <c r="AK1178" s="39">
        <v>6.1287000000000003</v>
      </c>
      <c r="AL1178" s="39">
        <v>13.0532</v>
      </c>
      <c r="AM1178" s="39">
        <v>336.59140000000002</v>
      </c>
      <c r="AN1178" s="39">
        <v>707.51390000000004</v>
      </c>
      <c r="AO1178" s="39">
        <v>231.7201</v>
      </c>
      <c r="AP1178" s="39">
        <v>139.00450000000001</v>
      </c>
      <c r="AQ1178" s="39">
        <v>274.5829</v>
      </c>
      <c r="AR1178" s="39">
        <v>31.058800000000002</v>
      </c>
      <c r="AS1178" s="39">
        <v>78.201400000000007</v>
      </c>
      <c r="AT1178" s="39">
        <v>19.361000000000001</v>
      </c>
      <c r="AU1178" s="39">
        <v>57.302700000000002</v>
      </c>
      <c r="AV1178" s="39">
        <v>55.592700000000001</v>
      </c>
      <c r="AW1178" s="39">
        <v>44.309899999999999</v>
      </c>
      <c r="AX1178" s="39">
        <v>13.906499999999999</v>
      </c>
      <c r="AY1178" s="39">
        <v>60.210299999999997</v>
      </c>
    </row>
    <row r="1179" spans="1:51" x14ac:dyDescent="0.25">
      <c r="A1179" s="43">
        <v>44139</v>
      </c>
      <c r="B1179" s="39">
        <v>4333.8432000000003</v>
      </c>
      <c r="C1179" s="39">
        <v>48.838299999999997</v>
      </c>
      <c r="D1179" s="39">
        <v>50.445500000000003</v>
      </c>
      <c r="E1179" s="39">
        <v>535.27210000000002</v>
      </c>
      <c r="F1179" s="39">
        <v>254.14439999999999</v>
      </c>
      <c r="G1179" s="39">
        <v>69.802700000000002</v>
      </c>
      <c r="H1179" s="39">
        <v>133.11940000000001</v>
      </c>
      <c r="I1179" s="39">
        <v>52.444200000000002</v>
      </c>
      <c r="J1179" s="39">
        <v>87.603999999999999</v>
      </c>
      <c r="K1179" s="39">
        <v>32.405099999999997</v>
      </c>
      <c r="L1179" s="39">
        <v>1065.2929999999999</v>
      </c>
      <c r="M1179" s="39">
        <v>27.982800000000001</v>
      </c>
      <c r="N1179" s="39">
        <v>49.515099999999997</v>
      </c>
      <c r="O1179" s="39">
        <v>111.23139999999999</v>
      </c>
      <c r="P1179" s="39">
        <v>43.226599999999998</v>
      </c>
      <c r="Q1179" s="39">
        <v>13.580399999999999</v>
      </c>
      <c r="R1179" s="39">
        <v>80.4495</v>
      </c>
      <c r="S1179" s="39">
        <v>41.227600000000002</v>
      </c>
      <c r="T1179" s="39">
        <v>38.1173</v>
      </c>
      <c r="U1179" s="39">
        <v>19.534500000000001</v>
      </c>
      <c r="V1179" s="39">
        <v>40.448599999999999</v>
      </c>
      <c r="W1179" s="39">
        <v>83.630700000000004</v>
      </c>
      <c r="X1179" s="39">
        <v>155.69040000000001</v>
      </c>
      <c r="Y1179" s="39">
        <v>33.1815</v>
      </c>
      <c r="Z1179" s="39">
        <v>31.8567</v>
      </c>
      <c r="AA1179" s="39">
        <v>43.939300000000003</v>
      </c>
      <c r="AB1179" s="39">
        <v>232.85659999999999</v>
      </c>
      <c r="AC1179" s="39">
        <v>70.772900000000007</v>
      </c>
      <c r="AD1179" s="39">
        <v>17.013000000000002</v>
      </c>
      <c r="AE1179" s="39">
        <v>97.529300000000006</v>
      </c>
      <c r="AF1179" s="39">
        <v>63.746200000000002</v>
      </c>
      <c r="AG1179" s="39">
        <v>24.1206</v>
      </c>
      <c r="AH1179" s="39">
        <v>141.03809999999999</v>
      </c>
      <c r="AI1179" s="39">
        <v>14.9297</v>
      </c>
      <c r="AJ1179" s="39">
        <v>6.2355</v>
      </c>
      <c r="AK1179" s="39">
        <v>6.0568</v>
      </c>
      <c r="AL1179" s="39">
        <v>12.9871</v>
      </c>
      <c r="AM1179" s="39">
        <v>335.94290000000001</v>
      </c>
      <c r="AN1179" s="39">
        <v>778.3098</v>
      </c>
      <c r="AO1179" s="39">
        <v>247.29130000000001</v>
      </c>
      <c r="AP1179" s="39">
        <v>138.35720000000001</v>
      </c>
      <c r="AQ1179" s="39">
        <v>273.82749999999999</v>
      </c>
      <c r="AR1179" s="39">
        <v>31.126200000000001</v>
      </c>
      <c r="AS1179" s="39">
        <v>78.973799999999997</v>
      </c>
      <c r="AT1179" s="39">
        <v>19.2971</v>
      </c>
      <c r="AU1179" s="39">
        <v>56.757800000000003</v>
      </c>
      <c r="AV1179" s="39">
        <v>55.896500000000003</v>
      </c>
      <c r="AW1179" s="39">
        <v>44.309899999999999</v>
      </c>
      <c r="AX1179" s="39">
        <v>13.789400000000001</v>
      </c>
      <c r="AY1179" s="39">
        <v>59.1706</v>
      </c>
    </row>
    <row r="1180" spans="1:51" x14ac:dyDescent="0.25">
      <c r="A1180" s="43">
        <v>44140</v>
      </c>
      <c r="B1180" s="39">
        <v>4501.5950000000003</v>
      </c>
      <c r="C1180" s="39">
        <v>49.314700000000002</v>
      </c>
      <c r="D1180" s="39">
        <v>51.942399999999999</v>
      </c>
      <c r="E1180" s="39">
        <v>541.10609999999997</v>
      </c>
      <c r="F1180" s="39">
        <v>256.74529999999999</v>
      </c>
      <c r="G1180" s="39">
        <v>71.703599999999994</v>
      </c>
      <c r="H1180" s="39">
        <v>136.2457</v>
      </c>
      <c r="I1180" s="39">
        <v>53.6081</v>
      </c>
      <c r="J1180" s="39">
        <v>87.194999999999993</v>
      </c>
      <c r="K1180" s="39">
        <v>33.290900000000001</v>
      </c>
      <c r="L1180" s="39">
        <v>1068.2811999999999</v>
      </c>
      <c r="M1180" s="39">
        <v>28.214700000000001</v>
      </c>
      <c r="N1180" s="39">
        <v>51.722000000000001</v>
      </c>
      <c r="O1180" s="39">
        <v>115.10599999999999</v>
      </c>
      <c r="P1180" s="39">
        <v>43.616700000000002</v>
      </c>
      <c r="Q1180" s="39">
        <v>13.9491</v>
      </c>
      <c r="R1180" s="39">
        <v>81.5762</v>
      </c>
      <c r="S1180" s="39">
        <v>41.334699999999998</v>
      </c>
      <c r="T1180" s="39">
        <v>38.395600000000002</v>
      </c>
      <c r="U1180" s="39">
        <v>19.788599999999999</v>
      </c>
      <c r="V1180" s="39">
        <v>41.750399999999999</v>
      </c>
      <c r="W1180" s="39">
        <v>85.193799999999996</v>
      </c>
      <c r="X1180" s="39">
        <v>154.7998</v>
      </c>
      <c r="Y1180" s="39">
        <v>33.701900000000002</v>
      </c>
      <c r="Z1180" s="39">
        <v>34.729799999999997</v>
      </c>
      <c r="AA1180" s="39">
        <v>43.024999999999999</v>
      </c>
      <c r="AB1180" s="39">
        <v>244.7741</v>
      </c>
      <c r="AC1180" s="39">
        <v>71.484399999999994</v>
      </c>
      <c r="AD1180" s="39">
        <v>17.284099999999999</v>
      </c>
      <c r="AE1180" s="39">
        <v>97.561999999999998</v>
      </c>
      <c r="AF1180" s="39">
        <v>66.839799999999997</v>
      </c>
      <c r="AG1180" s="39">
        <v>24.639299999999999</v>
      </c>
      <c r="AH1180" s="39">
        <v>141.58580000000001</v>
      </c>
      <c r="AI1180" s="39">
        <v>15.8904</v>
      </c>
      <c r="AJ1180" s="39">
        <v>6.2868000000000004</v>
      </c>
      <c r="AK1180" s="39">
        <v>6.1466000000000003</v>
      </c>
      <c r="AL1180" s="39">
        <v>13.0862</v>
      </c>
      <c r="AM1180" s="39">
        <v>344.15769999999998</v>
      </c>
      <c r="AN1180" s="39">
        <v>827.28809999999999</v>
      </c>
      <c r="AO1180" s="39">
        <v>267.63130000000001</v>
      </c>
      <c r="AP1180" s="39">
        <v>139.65180000000001</v>
      </c>
      <c r="AQ1180" s="39">
        <v>274.96050000000002</v>
      </c>
      <c r="AR1180" s="39">
        <v>31.227399999999999</v>
      </c>
      <c r="AS1180" s="39">
        <v>79.552999999999997</v>
      </c>
      <c r="AT1180" s="39">
        <v>19.872199999999999</v>
      </c>
      <c r="AU1180" s="39">
        <v>58.12</v>
      </c>
      <c r="AV1180" s="39">
        <v>56.655900000000003</v>
      </c>
      <c r="AW1180" s="39">
        <v>44.4011</v>
      </c>
      <c r="AX1180" s="39">
        <v>13.8596</v>
      </c>
      <c r="AY1180" s="39">
        <v>59.9268</v>
      </c>
    </row>
    <row r="1181" spans="1:51" x14ac:dyDescent="0.25">
      <c r="A1181" s="43">
        <v>44141</v>
      </c>
      <c r="B1181" s="39">
        <v>4533.9141</v>
      </c>
      <c r="C1181" s="39">
        <v>48.9574</v>
      </c>
      <c r="D1181" s="39">
        <v>51.493299999999998</v>
      </c>
      <c r="E1181" s="39">
        <v>546.21090000000004</v>
      </c>
      <c r="F1181" s="39">
        <v>254.51589999999999</v>
      </c>
      <c r="G1181" s="39">
        <v>65.782799999999995</v>
      </c>
      <c r="H1181" s="39">
        <v>134.02699999999999</v>
      </c>
      <c r="I1181" s="39">
        <v>54.429699999999997</v>
      </c>
      <c r="J1181" s="39">
        <v>87.194999999999993</v>
      </c>
      <c r="K1181" s="39">
        <v>32.9587</v>
      </c>
      <c r="L1181" s="39">
        <v>1050.9922999999999</v>
      </c>
      <c r="M1181" s="39">
        <v>27.982800000000001</v>
      </c>
      <c r="N1181" s="39">
        <v>52.174799999999998</v>
      </c>
      <c r="O1181" s="39">
        <v>115.7517</v>
      </c>
      <c r="P1181" s="39">
        <v>43.733699999999999</v>
      </c>
      <c r="Q1181" s="39">
        <v>14.051500000000001</v>
      </c>
      <c r="R1181" s="39">
        <v>81.4636</v>
      </c>
      <c r="S1181" s="39">
        <v>41.655999999999999</v>
      </c>
      <c r="T1181" s="39">
        <v>38.757300000000001</v>
      </c>
      <c r="U1181" s="39">
        <v>19.597999999999999</v>
      </c>
      <c r="V1181" s="39">
        <v>41.192500000000003</v>
      </c>
      <c r="W1181" s="39">
        <v>83.161699999999996</v>
      </c>
      <c r="X1181" s="39">
        <v>157.71449999999999</v>
      </c>
      <c r="Y1181" s="39">
        <v>33.221600000000002</v>
      </c>
      <c r="Z1181" s="39">
        <v>34.9833</v>
      </c>
      <c r="AA1181" s="39">
        <v>43.078800000000001</v>
      </c>
      <c r="AB1181" s="39">
        <v>241.143</v>
      </c>
      <c r="AC1181" s="39">
        <v>70.3934</v>
      </c>
      <c r="AD1181" s="39">
        <v>17.680199999999999</v>
      </c>
      <c r="AE1181" s="39">
        <v>99.296599999999998</v>
      </c>
      <c r="AF1181" s="39">
        <v>65.433599999999998</v>
      </c>
      <c r="AG1181" s="39">
        <v>23.576000000000001</v>
      </c>
      <c r="AH1181" s="39">
        <v>141.58580000000001</v>
      </c>
      <c r="AI1181" s="39">
        <v>16.072199999999999</v>
      </c>
      <c r="AJ1181" s="39">
        <v>6.3038999999999996</v>
      </c>
      <c r="AK1181" s="39">
        <v>6.1287000000000003</v>
      </c>
      <c r="AL1181" s="39">
        <v>13.1523</v>
      </c>
      <c r="AM1181" s="39">
        <v>349.346</v>
      </c>
      <c r="AN1181" s="39">
        <v>809.4778</v>
      </c>
      <c r="AO1181" s="39">
        <v>269.7724</v>
      </c>
      <c r="AP1181" s="39">
        <v>140.46090000000001</v>
      </c>
      <c r="AQ1181" s="39">
        <v>272.31670000000003</v>
      </c>
      <c r="AR1181" s="39">
        <v>31.362300000000001</v>
      </c>
      <c r="AS1181" s="39">
        <v>79.9392</v>
      </c>
      <c r="AT1181" s="39">
        <v>19.808299999999999</v>
      </c>
      <c r="AU1181" s="39">
        <v>58.12</v>
      </c>
      <c r="AV1181" s="39">
        <v>56.200299999999999</v>
      </c>
      <c r="AW1181" s="39">
        <v>44.4923</v>
      </c>
      <c r="AX1181" s="39">
        <v>14.0235</v>
      </c>
      <c r="AY1181" s="39">
        <v>59.737699999999997</v>
      </c>
    </row>
    <row r="1182" spans="1:51" x14ac:dyDescent="0.25">
      <c r="A1182" s="43">
        <v>44144</v>
      </c>
      <c r="B1182" s="39">
        <v>4550.8432000000003</v>
      </c>
      <c r="C1182" s="39">
        <v>49.791200000000003</v>
      </c>
      <c r="D1182" s="39">
        <v>51.792700000000004</v>
      </c>
      <c r="E1182" s="39">
        <v>554.23270000000002</v>
      </c>
      <c r="F1182" s="39">
        <v>255.63059999999999</v>
      </c>
      <c r="G1182" s="39">
        <v>72.358000000000004</v>
      </c>
      <c r="H1182" s="39">
        <v>135.2876</v>
      </c>
      <c r="I1182" s="39">
        <v>54.771999999999998</v>
      </c>
      <c r="J1182" s="39">
        <v>88.363799999999998</v>
      </c>
      <c r="K1182" s="39">
        <v>33.881399999999999</v>
      </c>
      <c r="L1182" s="39">
        <v>1067.2139999999999</v>
      </c>
      <c r="M1182" s="39">
        <v>28.523900000000001</v>
      </c>
      <c r="N1182" s="39">
        <v>51.552300000000002</v>
      </c>
      <c r="O1182" s="39">
        <v>115.9132</v>
      </c>
      <c r="P1182" s="39">
        <v>46.152500000000003</v>
      </c>
      <c r="Q1182" s="39">
        <v>14.194900000000001</v>
      </c>
      <c r="R1182" s="39">
        <v>82.252300000000005</v>
      </c>
      <c r="S1182" s="39">
        <v>41.977200000000003</v>
      </c>
      <c r="T1182" s="39">
        <v>38.757300000000001</v>
      </c>
      <c r="U1182" s="39">
        <v>20.010899999999999</v>
      </c>
      <c r="V1182" s="39">
        <v>41.564399999999999</v>
      </c>
      <c r="W1182" s="39">
        <v>85.584599999999995</v>
      </c>
      <c r="X1182" s="39">
        <v>154.31399999999999</v>
      </c>
      <c r="Y1182" s="39">
        <v>33.821899999999999</v>
      </c>
      <c r="Z1182" s="39">
        <v>35.490299999999998</v>
      </c>
      <c r="AA1182" s="39">
        <v>44.638500000000001</v>
      </c>
      <c r="AB1182" s="39">
        <v>242.07400000000001</v>
      </c>
      <c r="AC1182" s="39">
        <v>71.436999999999998</v>
      </c>
      <c r="AD1182" s="39">
        <v>17.513400000000001</v>
      </c>
      <c r="AE1182" s="39">
        <v>98.969300000000004</v>
      </c>
      <c r="AF1182" s="39">
        <v>67.402199999999993</v>
      </c>
      <c r="AG1182" s="39">
        <v>23.55</v>
      </c>
      <c r="AH1182" s="39">
        <v>142.95509999999999</v>
      </c>
      <c r="AI1182" s="39">
        <v>16.980899999999998</v>
      </c>
      <c r="AJ1182" s="39">
        <v>6.3380000000000001</v>
      </c>
      <c r="AK1182" s="39">
        <v>6.2184999999999997</v>
      </c>
      <c r="AL1182" s="39">
        <v>13.2514</v>
      </c>
      <c r="AM1182" s="39">
        <v>349.99450000000002</v>
      </c>
      <c r="AN1182" s="39">
        <v>810.36829999999998</v>
      </c>
      <c r="AO1182" s="39">
        <v>276.39019999999999</v>
      </c>
      <c r="AP1182" s="39">
        <v>142.56460000000001</v>
      </c>
      <c r="AQ1182" s="39">
        <v>276.47129999999999</v>
      </c>
      <c r="AR1182" s="39">
        <v>31.834399999999999</v>
      </c>
      <c r="AS1182" s="39">
        <v>81.677000000000007</v>
      </c>
      <c r="AT1182" s="39">
        <v>20.127800000000001</v>
      </c>
      <c r="AU1182" s="39">
        <v>58.12</v>
      </c>
      <c r="AV1182" s="39">
        <v>57.719200000000001</v>
      </c>
      <c r="AW1182" s="39">
        <v>45.586399999999998</v>
      </c>
      <c r="AX1182" s="39">
        <v>14.281000000000001</v>
      </c>
      <c r="AY1182" s="39">
        <v>60.304900000000004</v>
      </c>
    </row>
    <row r="1183" spans="1:51" x14ac:dyDescent="0.25">
      <c r="A1183" s="43">
        <v>44145</v>
      </c>
      <c r="B1183" s="39">
        <v>4513.9070000000002</v>
      </c>
      <c r="C1183" s="39">
        <v>49.195599999999999</v>
      </c>
      <c r="D1183" s="39">
        <v>51.044199999999996</v>
      </c>
      <c r="E1183" s="39">
        <v>548.39869999999996</v>
      </c>
      <c r="F1183" s="39">
        <v>256.37369999999999</v>
      </c>
      <c r="G1183" s="39">
        <v>73.230500000000006</v>
      </c>
      <c r="H1183" s="39">
        <v>131.405</v>
      </c>
      <c r="I1183" s="39">
        <v>54.908999999999999</v>
      </c>
      <c r="J1183" s="39">
        <v>87.253399999999999</v>
      </c>
      <c r="K1183" s="39">
        <v>33.733800000000002</v>
      </c>
      <c r="L1183" s="39">
        <v>1043.9486999999999</v>
      </c>
      <c r="M1183" s="39">
        <v>28.292000000000002</v>
      </c>
      <c r="N1183" s="39">
        <v>52.061599999999999</v>
      </c>
      <c r="O1183" s="39">
        <v>113.9759</v>
      </c>
      <c r="P1183" s="39">
        <v>47.283900000000003</v>
      </c>
      <c r="Q1183" s="39">
        <v>14.031000000000001</v>
      </c>
      <c r="R1183" s="39">
        <v>81.5762</v>
      </c>
      <c r="S1183" s="39">
        <v>41.977200000000003</v>
      </c>
      <c r="T1183" s="39">
        <v>38.1173</v>
      </c>
      <c r="U1183" s="39">
        <v>19.947399999999998</v>
      </c>
      <c r="V1183" s="39">
        <v>41.285400000000003</v>
      </c>
      <c r="W1183" s="39">
        <v>86.600700000000003</v>
      </c>
      <c r="X1183" s="39">
        <v>156.98580000000001</v>
      </c>
      <c r="Y1183" s="39">
        <v>34.9026</v>
      </c>
      <c r="Z1183" s="39">
        <v>34.5608</v>
      </c>
      <c r="AA1183" s="39">
        <v>44.907400000000003</v>
      </c>
      <c r="AB1183" s="39">
        <v>254.64330000000001</v>
      </c>
      <c r="AC1183" s="39">
        <v>71.721599999999995</v>
      </c>
      <c r="AD1183" s="39">
        <v>17.43</v>
      </c>
      <c r="AE1183" s="39">
        <v>97.725700000000003</v>
      </c>
      <c r="AF1183" s="39">
        <v>66.370999999999995</v>
      </c>
      <c r="AG1183" s="39">
        <v>22.279199999999999</v>
      </c>
      <c r="AH1183" s="39">
        <v>142.95509999999999</v>
      </c>
      <c r="AI1183" s="39">
        <v>16.747299999999999</v>
      </c>
      <c r="AJ1183" s="39">
        <v>6.3038999999999996</v>
      </c>
      <c r="AK1183" s="39">
        <v>6.2184999999999997</v>
      </c>
      <c r="AL1183" s="39">
        <v>13.3506</v>
      </c>
      <c r="AM1183" s="39">
        <v>348.48129999999998</v>
      </c>
      <c r="AN1183" s="39">
        <v>783.20759999999996</v>
      </c>
      <c r="AO1183" s="39">
        <v>260.33229999999998</v>
      </c>
      <c r="AP1183" s="39">
        <v>142.72640000000001</v>
      </c>
      <c r="AQ1183" s="39">
        <v>274.20519999999999</v>
      </c>
      <c r="AR1183" s="39">
        <v>31.4298</v>
      </c>
      <c r="AS1183" s="39">
        <v>79.9392</v>
      </c>
      <c r="AT1183" s="39">
        <v>20.0639</v>
      </c>
      <c r="AU1183" s="39">
        <v>57.665900000000001</v>
      </c>
      <c r="AV1183" s="39">
        <v>57.415399999999998</v>
      </c>
      <c r="AW1183" s="39">
        <v>44.9482</v>
      </c>
      <c r="AX1183" s="39">
        <v>14.3513</v>
      </c>
      <c r="AY1183" s="39">
        <v>60.021299999999997</v>
      </c>
    </row>
    <row r="1184" spans="1:51" x14ac:dyDescent="0.25">
      <c r="A1184" s="43">
        <v>44146</v>
      </c>
      <c r="B1184" s="39">
        <v>4581.6233000000002</v>
      </c>
      <c r="C1184" s="39">
        <v>49.433900000000001</v>
      </c>
      <c r="D1184" s="39">
        <v>51.343600000000002</v>
      </c>
      <c r="E1184" s="39">
        <v>565.17150000000004</v>
      </c>
      <c r="F1184" s="39">
        <v>258.97460000000001</v>
      </c>
      <c r="G1184" s="39">
        <v>66.063299999999998</v>
      </c>
      <c r="H1184" s="39">
        <v>130.4469</v>
      </c>
      <c r="I1184" s="39">
        <v>56.004399999999997</v>
      </c>
      <c r="J1184" s="39">
        <v>89.941699999999997</v>
      </c>
      <c r="K1184" s="39">
        <v>33.4754</v>
      </c>
      <c r="L1184" s="39">
        <v>1041.8143</v>
      </c>
      <c r="M1184" s="39">
        <v>28.910399999999999</v>
      </c>
      <c r="N1184" s="39">
        <v>53.193300000000001</v>
      </c>
      <c r="O1184" s="39">
        <v>115.7517</v>
      </c>
      <c r="P1184" s="39">
        <v>52.0045</v>
      </c>
      <c r="Q1184" s="39">
        <v>14.358700000000001</v>
      </c>
      <c r="R1184" s="39">
        <v>81.5762</v>
      </c>
      <c r="S1184" s="39">
        <v>42.512599999999999</v>
      </c>
      <c r="T1184" s="39">
        <v>39.0077</v>
      </c>
      <c r="U1184" s="39">
        <v>19.6615</v>
      </c>
      <c r="V1184" s="39">
        <v>40.448599999999999</v>
      </c>
      <c r="W1184" s="39">
        <v>85.819100000000006</v>
      </c>
      <c r="X1184" s="39">
        <v>161.84350000000001</v>
      </c>
      <c r="Y1184" s="39">
        <v>35.503</v>
      </c>
      <c r="Z1184" s="39">
        <v>33.715800000000002</v>
      </c>
      <c r="AA1184" s="39">
        <v>45.176299999999998</v>
      </c>
      <c r="AB1184" s="39">
        <v>272.79880000000003</v>
      </c>
      <c r="AC1184" s="39">
        <v>70.962599999999995</v>
      </c>
      <c r="AD1184" s="39">
        <v>16.9922</v>
      </c>
      <c r="AE1184" s="39">
        <v>99.8202</v>
      </c>
      <c r="AF1184" s="39">
        <v>67.120999999999995</v>
      </c>
      <c r="AG1184" s="39">
        <v>21.8642</v>
      </c>
      <c r="AH1184" s="39">
        <v>143.22900000000001</v>
      </c>
      <c r="AI1184" s="39">
        <v>16.5915</v>
      </c>
      <c r="AJ1184" s="39">
        <v>6.3209999999999997</v>
      </c>
      <c r="AK1184" s="39">
        <v>6.2904</v>
      </c>
      <c r="AL1184" s="39">
        <v>13.615</v>
      </c>
      <c r="AM1184" s="39">
        <v>354.53429999999997</v>
      </c>
      <c r="AN1184" s="39">
        <v>752.93010000000004</v>
      </c>
      <c r="AO1184" s="39">
        <v>255.46629999999999</v>
      </c>
      <c r="AP1184" s="39">
        <v>143.21190000000001</v>
      </c>
      <c r="AQ1184" s="39">
        <v>272.69439999999997</v>
      </c>
      <c r="AR1184" s="39">
        <v>32.374000000000002</v>
      </c>
      <c r="AS1184" s="39">
        <v>78.587599999999995</v>
      </c>
      <c r="AT1184" s="39">
        <v>20.8306</v>
      </c>
      <c r="AU1184" s="39">
        <v>58.210799999999999</v>
      </c>
      <c r="AV1184" s="39">
        <v>56.959699999999998</v>
      </c>
      <c r="AW1184" s="39">
        <v>46.224600000000002</v>
      </c>
      <c r="AX1184" s="39">
        <v>14.5854</v>
      </c>
      <c r="AY1184" s="39">
        <v>60.682899999999997</v>
      </c>
    </row>
    <row r="1185" spans="1:51" x14ac:dyDescent="0.25">
      <c r="A1185" s="43">
        <v>44147</v>
      </c>
      <c r="B1185" s="39">
        <v>4580.0843000000004</v>
      </c>
      <c r="C1185" s="39">
        <v>49.314700000000002</v>
      </c>
      <c r="D1185" s="39">
        <v>50.9694</v>
      </c>
      <c r="E1185" s="39">
        <v>560.06669999999997</v>
      </c>
      <c r="F1185" s="39">
        <v>260.08929999999998</v>
      </c>
      <c r="G1185" s="39">
        <v>63.881900000000002</v>
      </c>
      <c r="H1185" s="39">
        <v>131.60669999999999</v>
      </c>
      <c r="I1185" s="39">
        <v>54.018900000000002</v>
      </c>
      <c r="J1185" s="39">
        <v>90.701499999999996</v>
      </c>
      <c r="K1185" s="39">
        <v>33.401600000000002</v>
      </c>
      <c r="L1185" s="39">
        <v>1047.5771999999999</v>
      </c>
      <c r="M1185" s="39">
        <v>28.6785</v>
      </c>
      <c r="N1185" s="39">
        <v>53.080199999999998</v>
      </c>
      <c r="O1185" s="39">
        <v>113.0073</v>
      </c>
      <c r="P1185" s="39">
        <v>54.3063</v>
      </c>
      <c r="Q1185" s="39">
        <v>14.3178</v>
      </c>
      <c r="R1185" s="39">
        <v>80.4495</v>
      </c>
      <c r="S1185" s="39">
        <v>41.977200000000003</v>
      </c>
      <c r="T1185" s="39">
        <v>38.951999999999998</v>
      </c>
      <c r="U1185" s="39">
        <v>19.725100000000001</v>
      </c>
      <c r="V1185" s="39">
        <v>40.541600000000003</v>
      </c>
      <c r="W1185" s="39">
        <v>84.724900000000005</v>
      </c>
      <c r="X1185" s="39">
        <v>161.84350000000001</v>
      </c>
      <c r="Y1185" s="39">
        <v>35.102800000000002</v>
      </c>
      <c r="Z1185" s="39">
        <v>33.715800000000002</v>
      </c>
      <c r="AA1185" s="39">
        <v>44.530900000000003</v>
      </c>
      <c r="AB1185" s="39">
        <v>278.38510000000002</v>
      </c>
      <c r="AC1185" s="39">
        <v>71.1524</v>
      </c>
      <c r="AD1185" s="39">
        <v>17.0547</v>
      </c>
      <c r="AE1185" s="39">
        <v>99.787499999999994</v>
      </c>
      <c r="AF1185" s="39">
        <v>70.120800000000003</v>
      </c>
      <c r="AG1185" s="39">
        <v>21.916</v>
      </c>
      <c r="AH1185" s="39">
        <v>141.58580000000001</v>
      </c>
      <c r="AI1185" s="39">
        <v>16.5915</v>
      </c>
      <c r="AJ1185" s="39">
        <v>6.3722000000000003</v>
      </c>
      <c r="AK1185" s="39">
        <v>6.3083999999999998</v>
      </c>
      <c r="AL1185" s="39">
        <v>13.416700000000001</v>
      </c>
      <c r="AM1185" s="39">
        <v>351.72399999999999</v>
      </c>
      <c r="AN1185" s="39">
        <v>760.94479999999999</v>
      </c>
      <c r="AO1185" s="39">
        <v>257.1207</v>
      </c>
      <c r="AP1185" s="39">
        <v>142.24100000000001</v>
      </c>
      <c r="AQ1185" s="39">
        <v>270.80590000000001</v>
      </c>
      <c r="AR1185" s="39">
        <v>32.3065</v>
      </c>
      <c r="AS1185" s="39">
        <v>79.552999999999997</v>
      </c>
      <c r="AT1185" s="39">
        <v>20.7667</v>
      </c>
      <c r="AU1185" s="39">
        <v>57.938299999999998</v>
      </c>
      <c r="AV1185" s="39">
        <v>56.655900000000003</v>
      </c>
      <c r="AW1185" s="39">
        <v>46.224600000000002</v>
      </c>
      <c r="AX1185" s="39">
        <v>15.2643</v>
      </c>
      <c r="AY1185" s="39">
        <v>60.966500000000003</v>
      </c>
    </row>
    <row r="1186" spans="1:51" x14ac:dyDescent="0.25">
      <c r="A1186" s="43">
        <v>44148</v>
      </c>
      <c r="B1186" s="39">
        <v>4470.8148000000001</v>
      </c>
      <c r="C1186" s="39">
        <v>48.9574</v>
      </c>
      <c r="D1186" s="39">
        <v>50.9694</v>
      </c>
      <c r="E1186" s="39">
        <v>544.0231</v>
      </c>
      <c r="F1186" s="39">
        <v>256.74529999999999</v>
      </c>
      <c r="G1186" s="39">
        <v>63.102899999999998</v>
      </c>
      <c r="H1186" s="39">
        <v>132.4639</v>
      </c>
      <c r="I1186" s="39">
        <v>53.745100000000001</v>
      </c>
      <c r="J1186" s="39">
        <v>88.539100000000005</v>
      </c>
      <c r="K1186" s="39">
        <v>32.921799999999998</v>
      </c>
      <c r="L1186" s="39">
        <v>1028.3674000000001</v>
      </c>
      <c r="M1186" s="39">
        <v>28.214700000000001</v>
      </c>
      <c r="N1186" s="39">
        <v>51.948399999999999</v>
      </c>
      <c r="O1186" s="39">
        <v>113.0073</v>
      </c>
      <c r="P1186" s="39">
        <v>53.760100000000001</v>
      </c>
      <c r="Q1186" s="39">
        <v>14.071999999999999</v>
      </c>
      <c r="R1186" s="39">
        <v>79.435400000000001</v>
      </c>
      <c r="S1186" s="39">
        <v>42.8339</v>
      </c>
      <c r="T1186" s="39">
        <v>37.338299999999997</v>
      </c>
      <c r="U1186" s="39">
        <v>19.502700000000001</v>
      </c>
      <c r="V1186" s="39">
        <v>40.820500000000003</v>
      </c>
      <c r="W1186" s="39">
        <v>84.959400000000002</v>
      </c>
      <c r="X1186" s="39">
        <v>157.87639999999999</v>
      </c>
      <c r="Y1186" s="39">
        <v>35.3429</v>
      </c>
      <c r="Z1186" s="39">
        <v>34.222799999999999</v>
      </c>
      <c r="AA1186" s="39">
        <v>44.369599999999998</v>
      </c>
      <c r="AB1186" s="39">
        <v>279.87479999999999</v>
      </c>
      <c r="AC1186" s="39">
        <v>70.203699999999998</v>
      </c>
      <c r="AD1186" s="39">
        <v>17.075600000000001</v>
      </c>
      <c r="AE1186" s="39">
        <v>105.64579999999999</v>
      </c>
      <c r="AF1186" s="39">
        <v>72.745699999999999</v>
      </c>
      <c r="AG1186" s="39">
        <v>21.8642</v>
      </c>
      <c r="AH1186" s="39">
        <v>140.49039999999999</v>
      </c>
      <c r="AI1186" s="39">
        <v>16.4876</v>
      </c>
      <c r="AJ1186" s="39">
        <v>6.3038999999999996</v>
      </c>
      <c r="AK1186" s="39">
        <v>6.2365000000000004</v>
      </c>
      <c r="AL1186" s="39">
        <v>13.2845</v>
      </c>
      <c r="AM1186" s="39">
        <v>341.13119999999998</v>
      </c>
      <c r="AN1186" s="39">
        <v>783.65290000000005</v>
      </c>
      <c r="AO1186" s="39">
        <v>254.88229999999999</v>
      </c>
      <c r="AP1186" s="39">
        <v>140.78460000000001</v>
      </c>
      <c r="AQ1186" s="39">
        <v>268.53980000000001</v>
      </c>
      <c r="AR1186" s="39">
        <v>31.834399999999999</v>
      </c>
      <c r="AS1186" s="39">
        <v>80.518500000000003</v>
      </c>
      <c r="AT1186" s="39">
        <v>20.319500000000001</v>
      </c>
      <c r="AU1186" s="39">
        <v>57.393500000000003</v>
      </c>
      <c r="AV1186" s="39">
        <v>57.415399999999998</v>
      </c>
      <c r="AW1186" s="39">
        <v>45.677500000000002</v>
      </c>
      <c r="AX1186" s="39">
        <v>14.9132</v>
      </c>
      <c r="AY1186" s="39">
        <v>59.3596</v>
      </c>
    </row>
    <row r="1187" spans="1:51" x14ac:dyDescent="0.25">
      <c r="A1187" s="43">
        <v>44151</v>
      </c>
      <c r="B1187" s="39">
        <v>4493.8999000000003</v>
      </c>
      <c r="C1187" s="39">
        <v>49.552999999999997</v>
      </c>
      <c r="D1187" s="39">
        <v>51.044199999999996</v>
      </c>
      <c r="E1187" s="39">
        <v>564.44219999999996</v>
      </c>
      <c r="F1187" s="39">
        <v>258.23149999999998</v>
      </c>
      <c r="G1187" s="39">
        <v>62.7913</v>
      </c>
      <c r="H1187" s="39">
        <v>130.8503</v>
      </c>
      <c r="I1187" s="39">
        <v>54.498199999999997</v>
      </c>
      <c r="J1187" s="39">
        <v>91.928700000000006</v>
      </c>
      <c r="K1187" s="39">
        <v>33.623100000000001</v>
      </c>
      <c r="L1187" s="39">
        <v>1054.4074000000001</v>
      </c>
      <c r="M1187" s="39">
        <v>29.296900000000001</v>
      </c>
      <c r="N1187" s="39">
        <v>52.570900000000002</v>
      </c>
      <c r="O1187" s="39">
        <v>114.4602</v>
      </c>
      <c r="P1187" s="39">
        <v>54.891500000000001</v>
      </c>
      <c r="Q1187" s="39">
        <v>14.4816</v>
      </c>
      <c r="R1187" s="39">
        <v>80.562200000000004</v>
      </c>
      <c r="S1187" s="39">
        <v>47.1173</v>
      </c>
      <c r="T1187" s="39">
        <v>39.202399999999997</v>
      </c>
      <c r="U1187" s="39">
        <v>19.820399999999999</v>
      </c>
      <c r="V1187" s="39">
        <v>41.471400000000003</v>
      </c>
      <c r="W1187" s="39">
        <v>87.225999999999999</v>
      </c>
      <c r="X1187" s="39">
        <v>159.81950000000001</v>
      </c>
      <c r="Y1187" s="39">
        <v>35.703200000000002</v>
      </c>
      <c r="Z1187" s="39">
        <v>33.969299999999997</v>
      </c>
      <c r="AA1187" s="39">
        <v>45.337600000000002</v>
      </c>
      <c r="AB1187" s="39">
        <v>298.68209999999999</v>
      </c>
      <c r="AC1187" s="39">
        <v>70.677999999999997</v>
      </c>
      <c r="AD1187" s="39">
        <v>17.221499999999999</v>
      </c>
      <c r="AE1187" s="39">
        <v>104.9258</v>
      </c>
      <c r="AF1187" s="39">
        <v>74.526799999999994</v>
      </c>
      <c r="AG1187" s="39">
        <v>21.527000000000001</v>
      </c>
      <c r="AH1187" s="39">
        <v>141.31190000000001</v>
      </c>
      <c r="AI1187" s="39">
        <v>16.980899999999998</v>
      </c>
      <c r="AJ1187" s="39">
        <v>6.4576000000000002</v>
      </c>
      <c r="AK1187" s="39">
        <v>6.3623000000000003</v>
      </c>
      <c r="AL1187" s="39">
        <v>13.5489</v>
      </c>
      <c r="AM1187" s="39">
        <v>345.67099999999999</v>
      </c>
      <c r="AN1187" s="39">
        <v>760.49950000000001</v>
      </c>
      <c r="AO1187" s="39">
        <v>252.06</v>
      </c>
      <c r="AP1187" s="39">
        <v>145.96279999999999</v>
      </c>
      <c r="AQ1187" s="39">
        <v>270.4282</v>
      </c>
      <c r="AR1187" s="39">
        <v>33.115900000000003</v>
      </c>
      <c r="AS1187" s="39">
        <v>81.483900000000006</v>
      </c>
      <c r="AT1187" s="39">
        <v>21.022300000000001</v>
      </c>
      <c r="AU1187" s="39">
        <v>57.938299999999998</v>
      </c>
      <c r="AV1187" s="39">
        <v>57.871099999999998</v>
      </c>
      <c r="AW1187" s="39">
        <v>47.592199999999998</v>
      </c>
      <c r="AX1187" s="39">
        <v>14.9132</v>
      </c>
      <c r="AY1187" s="39">
        <v>60.021299999999997</v>
      </c>
    </row>
    <row r="1188" spans="1:51" x14ac:dyDescent="0.25">
      <c r="A1188" s="43">
        <v>44152</v>
      </c>
      <c r="B1188" s="39">
        <v>4609.3254999999999</v>
      </c>
      <c r="C1188" s="39">
        <v>49.791200000000003</v>
      </c>
      <c r="D1188" s="39">
        <v>51.493299999999998</v>
      </c>
      <c r="E1188" s="39">
        <v>564.44219999999996</v>
      </c>
      <c r="F1188" s="39">
        <v>260.83240000000001</v>
      </c>
      <c r="G1188" s="39">
        <v>64.661000000000001</v>
      </c>
      <c r="H1188" s="39">
        <v>133.57320000000001</v>
      </c>
      <c r="I1188" s="39">
        <v>57.510599999999997</v>
      </c>
      <c r="J1188" s="39">
        <v>93.0976</v>
      </c>
      <c r="K1188" s="39">
        <v>33.586199999999998</v>
      </c>
      <c r="L1188" s="39">
        <v>1086.2103999999999</v>
      </c>
      <c r="M1188" s="39">
        <v>29.374199999999998</v>
      </c>
      <c r="N1188" s="39">
        <v>55.683300000000003</v>
      </c>
      <c r="O1188" s="39">
        <v>116.236</v>
      </c>
      <c r="P1188" s="39">
        <v>54.618400000000001</v>
      </c>
      <c r="Q1188" s="39">
        <v>14.6455</v>
      </c>
      <c r="R1188" s="39">
        <v>82.928299999999993</v>
      </c>
      <c r="S1188" s="39">
        <v>49.259</v>
      </c>
      <c r="T1188" s="39">
        <v>39.174599999999998</v>
      </c>
      <c r="U1188" s="39">
        <v>20.4239</v>
      </c>
      <c r="V1188" s="39">
        <v>41.564399999999999</v>
      </c>
      <c r="W1188" s="39">
        <v>88.242099999999994</v>
      </c>
      <c r="X1188" s="39">
        <v>161.6816</v>
      </c>
      <c r="Y1188" s="39">
        <v>35.9833</v>
      </c>
      <c r="Z1188" s="39">
        <v>34.053800000000003</v>
      </c>
      <c r="AA1188" s="39">
        <v>45.929200000000002</v>
      </c>
      <c r="AB1188" s="39">
        <v>305.66500000000002</v>
      </c>
      <c r="AC1188" s="39">
        <v>70.535700000000006</v>
      </c>
      <c r="AD1188" s="39">
        <v>17.033899999999999</v>
      </c>
      <c r="AE1188" s="39">
        <v>94.420100000000005</v>
      </c>
      <c r="AF1188" s="39">
        <v>72.276899999999998</v>
      </c>
      <c r="AG1188" s="39">
        <v>21.319500000000001</v>
      </c>
      <c r="AH1188" s="39">
        <v>141.58580000000001</v>
      </c>
      <c r="AI1188" s="39">
        <v>16.5136</v>
      </c>
      <c r="AJ1188" s="39">
        <v>6.4234999999999998</v>
      </c>
      <c r="AK1188" s="39">
        <v>6.3623000000000003</v>
      </c>
      <c r="AL1188" s="39">
        <v>13.615</v>
      </c>
      <c r="AM1188" s="39">
        <v>357.9932</v>
      </c>
      <c r="AN1188" s="39">
        <v>752.48490000000004</v>
      </c>
      <c r="AO1188" s="39">
        <v>253.6172</v>
      </c>
      <c r="AP1188" s="39">
        <v>145.96279999999999</v>
      </c>
      <c r="AQ1188" s="39">
        <v>273.07209999999998</v>
      </c>
      <c r="AR1188" s="39">
        <v>32.981000000000002</v>
      </c>
      <c r="AS1188" s="39">
        <v>81.677000000000007</v>
      </c>
      <c r="AT1188" s="39">
        <v>20.958400000000001</v>
      </c>
      <c r="AU1188" s="39">
        <v>59.028100000000002</v>
      </c>
      <c r="AV1188" s="39">
        <v>58.326799999999999</v>
      </c>
      <c r="AW1188" s="39">
        <v>46.771599999999999</v>
      </c>
      <c r="AX1188" s="39">
        <v>15.123900000000001</v>
      </c>
      <c r="AY1188" s="39">
        <v>60.872</v>
      </c>
    </row>
    <row r="1189" spans="1:51" x14ac:dyDescent="0.25">
      <c r="A1189" s="43">
        <v>44153</v>
      </c>
      <c r="B1189" s="39">
        <v>4733.9849999999997</v>
      </c>
      <c r="C1189" s="39">
        <v>50.029400000000003</v>
      </c>
      <c r="D1189" s="39">
        <v>53.214700000000001</v>
      </c>
      <c r="E1189" s="39">
        <v>564.44219999999996</v>
      </c>
      <c r="F1189" s="39">
        <v>260.83240000000001</v>
      </c>
      <c r="G1189" s="39">
        <v>62.915900000000001</v>
      </c>
      <c r="H1189" s="39">
        <v>131.55619999999999</v>
      </c>
      <c r="I1189" s="39">
        <v>56.141300000000001</v>
      </c>
      <c r="J1189" s="39">
        <v>93.798900000000003</v>
      </c>
      <c r="K1189" s="39">
        <v>33.512300000000003</v>
      </c>
      <c r="L1189" s="39">
        <v>1108.8353</v>
      </c>
      <c r="M1189" s="39">
        <v>29.7607</v>
      </c>
      <c r="N1189" s="39">
        <v>56.5321</v>
      </c>
      <c r="O1189" s="39">
        <v>114.7831</v>
      </c>
      <c r="P1189" s="39">
        <v>53.37</v>
      </c>
      <c r="Q1189" s="39">
        <v>14.6455</v>
      </c>
      <c r="R1189" s="39">
        <v>83.040999999999997</v>
      </c>
      <c r="S1189" s="39">
        <v>50.222700000000003</v>
      </c>
      <c r="T1189" s="39">
        <v>38.979799999999997</v>
      </c>
      <c r="U1189" s="39">
        <v>20.201499999999999</v>
      </c>
      <c r="V1189" s="39">
        <v>41.564399999999999</v>
      </c>
      <c r="W1189" s="39">
        <v>86.757000000000005</v>
      </c>
      <c r="X1189" s="39">
        <v>164.02950000000001</v>
      </c>
      <c r="Y1189" s="39">
        <v>35.863300000000002</v>
      </c>
      <c r="Z1189" s="39">
        <v>34.053800000000003</v>
      </c>
      <c r="AA1189" s="39">
        <v>45.552799999999998</v>
      </c>
      <c r="AB1189" s="39">
        <v>293.28199999999998</v>
      </c>
      <c r="AC1189" s="39">
        <v>70.915199999999999</v>
      </c>
      <c r="AD1189" s="39">
        <v>17.325800000000001</v>
      </c>
      <c r="AE1189" s="39">
        <v>90.590999999999994</v>
      </c>
      <c r="AF1189" s="39">
        <v>76.589200000000005</v>
      </c>
      <c r="AG1189" s="39">
        <v>21.449200000000001</v>
      </c>
      <c r="AH1189" s="39">
        <v>142.68119999999999</v>
      </c>
      <c r="AI1189" s="39">
        <v>16.383800000000001</v>
      </c>
      <c r="AJ1189" s="39">
        <v>6.4405000000000001</v>
      </c>
      <c r="AK1189" s="39">
        <v>6.3263999999999996</v>
      </c>
      <c r="AL1189" s="39">
        <v>13.581899999999999</v>
      </c>
      <c r="AM1189" s="39">
        <v>361.66820000000001</v>
      </c>
      <c r="AN1189" s="39">
        <v>741.35339999999997</v>
      </c>
      <c r="AO1189" s="39">
        <v>249.62700000000001</v>
      </c>
      <c r="AP1189" s="39">
        <v>149.8466</v>
      </c>
      <c r="AQ1189" s="39">
        <v>273.07209999999998</v>
      </c>
      <c r="AR1189" s="39">
        <v>33.3857</v>
      </c>
      <c r="AS1189" s="39">
        <v>80.904700000000005</v>
      </c>
      <c r="AT1189" s="39">
        <v>21.022300000000001</v>
      </c>
      <c r="AU1189" s="39">
        <v>58.9373</v>
      </c>
      <c r="AV1189" s="39">
        <v>58.174900000000001</v>
      </c>
      <c r="AW1189" s="39">
        <v>47.136299999999999</v>
      </c>
      <c r="AX1189" s="39">
        <v>15.1473</v>
      </c>
      <c r="AY1189" s="39">
        <v>61.061</v>
      </c>
    </row>
    <row r="1190" spans="1:51" x14ac:dyDescent="0.25">
      <c r="A1190" s="43">
        <v>44154</v>
      </c>
      <c r="B1190" s="39">
        <v>4757.0700999999999</v>
      </c>
      <c r="C1190" s="39">
        <v>50.386800000000001</v>
      </c>
      <c r="D1190" s="39">
        <v>52.616</v>
      </c>
      <c r="E1190" s="39">
        <v>562.25450000000001</v>
      </c>
      <c r="F1190" s="39">
        <v>260.08929999999998</v>
      </c>
      <c r="G1190" s="39">
        <v>61.544800000000002</v>
      </c>
      <c r="H1190" s="39">
        <v>130.74950000000001</v>
      </c>
      <c r="I1190" s="39">
        <v>56.7575</v>
      </c>
      <c r="J1190" s="39">
        <v>93.156000000000006</v>
      </c>
      <c r="K1190" s="39">
        <v>33.438499999999998</v>
      </c>
      <c r="L1190" s="39">
        <v>1104.9933000000001</v>
      </c>
      <c r="M1190" s="39">
        <v>29.065000000000001</v>
      </c>
      <c r="N1190" s="39">
        <v>57.550699999999999</v>
      </c>
      <c r="O1190" s="39">
        <v>114.4602</v>
      </c>
      <c r="P1190" s="39">
        <v>52.199599999999997</v>
      </c>
      <c r="Q1190" s="39">
        <v>14.5021</v>
      </c>
      <c r="R1190" s="39">
        <v>82.026899999999998</v>
      </c>
      <c r="S1190" s="39">
        <v>48.188099999999999</v>
      </c>
      <c r="T1190" s="39">
        <v>38.312100000000001</v>
      </c>
      <c r="U1190" s="39">
        <v>20.138000000000002</v>
      </c>
      <c r="V1190" s="39">
        <v>40.913499999999999</v>
      </c>
      <c r="W1190" s="39">
        <v>87.147800000000004</v>
      </c>
      <c r="X1190" s="39">
        <v>165.32490000000001</v>
      </c>
      <c r="Y1190" s="39">
        <v>35.222900000000003</v>
      </c>
      <c r="Z1190" s="39">
        <v>33.969299999999997</v>
      </c>
      <c r="AA1190" s="39">
        <v>45.8217</v>
      </c>
      <c r="AB1190" s="39">
        <v>302.59249999999997</v>
      </c>
      <c r="AC1190" s="39">
        <v>70.772900000000007</v>
      </c>
      <c r="AD1190" s="39">
        <v>17.013000000000002</v>
      </c>
      <c r="AE1190" s="39">
        <v>93.765600000000006</v>
      </c>
      <c r="AF1190" s="39">
        <v>72.839399999999998</v>
      </c>
      <c r="AG1190" s="39">
        <v>22.0976</v>
      </c>
      <c r="AH1190" s="39">
        <v>142.68119999999999</v>
      </c>
      <c r="AI1190" s="39">
        <v>16.331800000000001</v>
      </c>
      <c r="AJ1190" s="39">
        <v>6.4405000000000001</v>
      </c>
      <c r="AK1190" s="39">
        <v>6.3083999999999998</v>
      </c>
      <c r="AL1190" s="39">
        <v>13.615</v>
      </c>
      <c r="AM1190" s="39">
        <v>367.28890000000001</v>
      </c>
      <c r="AN1190" s="39">
        <v>744.02499999999998</v>
      </c>
      <c r="AO1190" s="39">
        <v>253.13059999999999</v>
      </c>
      <c r="AP1190" s="39">
        <v>147.09559999999999</v>
      </c>
      <c r="AQ1190" s="39">
        <v>273.82749999999999</v>
      </c>
      <c r="AR1190" s="39">
        <v>33.284500000000001</v>
      </c>
      <c r="AS1190" s="39">
        <v>81.097800000000007</v>
      </c>
      <c r="AT1190" s="39">
        <v>20.7667</v>
      </c>
      <c r="AU1190" s="39">
        <v>58.9373</v>
      </c>
      <c r="AV1190" s="39">
        <v>58.326799999999999</v>
      </c>
      <c r="AW1190" s="39">
        <v>46.3157</v>
      </c>
      <c r="AX1190" s="39">
        <v>15.779400000000001</v>
      </c>
      <c r="AY1190" s="39">
        <v>60.682899999999997</v>
      </c>
    </row>
    <row r="1191" spans="1:51" x14ac:dyDescent="0.25">
      <c r="A1191" s="43">
        <v>44155</v>
      </c>
      <c r="B1191" s="39">
        <v>4750.9141</v>
      </c>
      <c r="C1191" s="39">
        <v>50.386800000000001</v>
      </c>
      <c r="D1191" s="39">
        <v>52.017200000000003</v>
      </c>
      <c r="E1191" s="39">
        <v>570.27629999999999</v>
      </c>
      <c r="F1191" s="39">
        <v>261.20400000000001</v>
      </c>
      <c r="G1191" s="39">
        <v>64.318200000000004</v>
      </c>
      <c r="H1191" s="39">
        <v>133.42189999999999</v>
      </c>
      <c r="I1191" s="39">
        <v>55.251300000000001</v>
      </c>
      <c r="J1191" s="39">
        <v>92.279399999999995</v>
      </c>
      <c r="K1191" s="39">
        <v>33.4754</v>
      </c>
      <c r="L1191" s="39">
        <v>1095.3884</v>
      </c>
      <c r="M1191" s="39">
        <v>29.5288</v>
      </c>
      <c r="N1191" s="39">
        <v>56.249099999999999</v>
      </c>
      <c r="O1191" s="39">
        <v>117.85039999999999</v>
      </c>
      <c r="P1191" s="39">
        <v>52.8628</v>
      </c>
      <c r="Q1191" s="39">
        <v>14.6455</v>
      </c>
      <c r="R1191" s="39">
        <v>81.5762</v>
      </c>
      <c r="S1191" s="39">
        <v>48.081099999999999</v>
      </c>
      <c r="T1191" s="39">
        <v>38.423400000000001</v>
      </c>
      <c r="U1191" s="39">
        <v>20.2333</v>
      </c>
      <c r="V1191" s="39">
        <v>41.471400000000003</v>
      </c>
      <c r="W1191" s="39">
        <v>87.147800000000004</v>
      </c>
      <c r="X1191" s="39">
        <v>166.9442</v>
      </c>
      <c r="Y1191" s="39">
        <v>35.222900000000003</v>
      </c>
      <c r="Z1191" s="39">
        <v>34.391800000000003</v>
      </c>
      <c r="AA1191" s="39">
        <v>46.144399999999997</v>
      </c>
      <c r="AB1191" s="39">
        <v>303.15120000000002</v>
      </c>
      <c r="AC1191" s="39">
        <v>70.677999999999997</v>
      </c>
      <c r="AD1191" s="39">
        <v>16.929600000000001</v>
      </c>
      <c r="AE1191" s="39">
        <v>89.641900000000007</v>
      </c>
      <c r="AF1191" s="39">
        <v>70.964500000000001</v>
      </c>
      <c r="AG1191" s="39">
        <v>21.760400000000001</v>
      </c>
      <c r="AH1191" s="39">
        <v>142.1335</v>
      </c>
      <c r="AI1191" s="39">
        <v>16.851099999999999</v>
      </c>
      <c r="AJ1191" s="39">
        <v>6.4747000000000003</v>
      </c>
      <c r="AK1191" s="39">
        <v>6.3263999999999996</v>
      </c>
      <c r="AL1191" s="39">
        <v>13.5158</v>
      </c>
      <c r="AM1191" s="39">
        <v>366.6404</v>
      </c>
      <c r="AN1191" s="39">
        <v>768.51409999999998</v>
      </c>
      <c r="AO1191" s="39">
        <v>263.93310000000002</v>
      </c>
      <c r="AP1191" s="39">
        <v>145.80099999999999</v>
      </c>
      <c r="AQ1191" s="39">
        <v>273.44979999999998</v>
      </c>
      <c r="AR1191" s="39">
        <v>33.857799999999997</v>
      </c>
      <c r="AS1191" s="39">
        <v>81.483900000000006</v>
      </c>
      <c r="AT1191" s="39">
        <v>21.086200000000002</v>
      </c>
      <c r="AU1191" s="39">
        <v>58.755699999999997</v>
      </c>
      <c r="AV1191" s="39">
        <v>58.782400000000003</v>
      </c>
      <c r="AW1191" s="39">
        <v>47.500999999999998</v>
      </c>
      <c r="AX1191" s="39">
        <v>15.6389</v>
      </c>
      <c r="AY1191" s="39">
        <v>60.5884</v>
      </c>
    </row>
    <row r="1192" spans="1:51" x14ac:dyDescent="0.25">
      <c r="A1192" s="43">
        <v>44158</v>
      </c>
      <c r="B1192" s="39">
        <v>4777.0771999999997</v>
      </c>
      <c r="C1192" s="39">
        <v>51.220599999999997</v>
      </c>
      <c r="D1192" s="39">
        <v>52.391399999999997</v>
      </c>
      <c r="E1192" s="39">
        <v>586.31979999999999</v>
      </c>
      <c r="F1192" s="39">
        <v>260.08929999999998</v>
      </c>
      <c r="G1192" s="39">
        <v>67.247399999999999</v>
      </c>
      <c r="H1192" s="39">
        <v>133.87569999999999</v>
      </c>
      <c r="I1192" s="39">
        <v>55.8675</v>
      </c>
      <c r="J1192" s="39">
        <v>95.201499999999996</v>
      </c>
      <c r="K1192" s="39">
        <v>34.508800000000001</v>
      </c>
      <c r="L1192" s="39">
        <v>1062.7317</v>
      </c>
      <c r="M1192" s="39">
        <v>31.6159</v>
      </c>
      <c r="N1192" s="39">
        <v>56.136000000000003</v>
      </c>
      <c r="O1192" s="39">
        <v>123.9851</v>
      </c>
      <c r="P1192" s="39">
        <v>53.37</v>
      </c>
      <c r="Q1192" s="39">
        <v>14.7684</v>
      </c>
      <c r="R1192" s="39">
        <v>82.590299999999999</v>
      </c>
      <c r="S1192" s="39">
        <v>49.151899999999998</v>
      </c>
      <c r="T1192" s="39">
        <v>39.647599999999997</v>
      </c>
      <c r="U1192" s="39">
        <v>20.201499999999999</v>
      </c>
      <c r="V1192" s="39">
        <v>41.750399999999999</v>
      </c>
      <c r="W1192" s="39">
        <v>86.366200000000006</v>
      </c>
      <c r="X1192" s="39">
        <v>166.05359999999999</v>
      </c>
      <c r="Y1192" s="39">
        <v>34.982700000000001</v>
      </c>
      <c r="Z1192" s="39">
        <v>34.307299999999998</v>
      </c>
      <c r="AA1192" s="39">
        <v>46.897300000000001</v>
      </c>
      <c r="AB1192" s="39">
        <v>320.2826</v>
      </c>
      <c r="AC1192" s="39">
        <v>70.630600000000001</v>
      </c>
      <c r="AD1192" s="39">
        <v>17.7636</v>
      </c>
      <c r="AE1192" s="39">
        <v>89.674599999999998</v>
      </c>
      <c r="AF1192" s="39">
        <v>77.807900000000004</v>
      </c>
      <c r="AG1192" s="39">
        <v>21.397300000000001</v>
      </c>
      <c r="AH1192" s="39">
        <v>143.22900000000001</v>
      </c>
      <c r="AI1192" s="39">
        <v>16.5915</v>
      </c>
      <c r="AJ1192" s="39">
        <v>6.4917999999999996</v>
      </c>
      <c r="AK1192" s="39">
        <v>6.4161999999999999</v>
      </c>
      <c r="AL1192" s="39">
        <v>13.879300000000001</v>
      </c>
      <c r="AM1192" s="39">
        <v>366.6404</v>
      </c>
      <c r="AN1192" s="39">
        <v>767.62360000000001</v>
      </c>
      <c r="AO1192" s="39">
        <v>261.30549999999999</v>
      </c>
      <c r="AP1192" s="39">
        <v>148.39019999999999</v>
      </c>
      <c r="AQ1192" s="39">
        <v>274.5829</v>
      </c>
      <c r="AR1192" s="39">
        <v>37.2301</v>
      </c>
      <c r="AS1192" s="39">
        <v>81.290800000000004</v>
      </c>
      <c r="AT1192" s="39">
        <v>21.341799999999999</v>
      </c>
      <c r="AU1192" s="39">
        <v>58.755699999999997</v>
      </c>
      <c r="AV1192" s="39">
        <v>58.9343</v>
      </c>
      <c r="AW1192" s="39">
        <v>51.694899999999997</v>
      </c>
      <c r="AX1192" s="39">
        <v>15.8262</v>
      </c>
      <c r="AY1192" s="39">
        <v>61.061</v>
      </c>
    </row>
    <row r="1193" spans="1:51" x14ac:dyDescent="0.25">
      <c r="A1193" s="43">
        <v>44159</v>
      </c>
      <c r="B1193" s="39">
        <v>4747.8361000000004</v>
      </c>
      <c r="C1193" s="39">
        <v>50.982399999999998</v>
      </c>
      <c r="D1193" s="39">
        <v>52.316600000000001</v>
      </c>
      <c r="E1193" s="39">
        <v>591.42460000000005</v>
      </c>
      <c r="F1193" s="39">
        <v>257.11680000000001</v>
      </c>
      <c r="G1193" s="39">
        <v>65.315399999999997</v>
      </c>
      <c r="H1193" s="39">
        <v>136.1953</v>
      </c>
      <c r="I1193" s="39">
        <v>54.771999999999998</v>
      </c>
      <c r="J1193" s="39">
        <v>94.324799999999996</v>
      </c>
      <c r="K1193" s="39">
        <v>34.361199999999997</v>
      </c>
      <c r="L1193" s="39">
        <v>1069.1349</v>
      </c>
      <c r="M1193" s="39">
        <v>31.306699999999999</v>
      </c>
      <c r="N1193" s="39">
        <v>55.400300000000001</v>
      </c>
      <c r="O1193" s="39">
        <v>129.15110000000001</v>
      </c>
      <c r="P1193" s="39">
        <v>52.940800000000003</v>
      </c>
      <c r="Q1193" s="39">
        <v>14.7889</v>
      </c>
      <c r="R1193" s="39">
        <v>82.364900000000006</v>
      </c>
      <c r="S1193" s="39">
        <v>48.9377</v>
      </c>
      <c r="T1193" s="39">
        <v>39.285899999999998</v>
      </c>
      <c r="U1193" s="39">
        <v>20.106200000000001</v>
      </c>
      <c r="V1193" s="39">
        <v>41.657400000000003</v>
      </c>
      <c r="W1193" s="39">
        <v>85.272000000000006</v>
      </c>
      <c r="X1193" s="39">
        <v>166.78219999999999</v>
      </c>
      <c r="Y1193" s="39">
        <v>34.7425</v>
      </c>
      <c r="Z1193" s="39">
        <v>34.222799999999999</v>
      </c>
      <c r="AA1193" s="39">
        <v>46.897300000000001</v>
      </c>
      <c r="AB1193" s="39">
        <v>313.29969999999997</v>
      </c>
      <c r="AC1193" s="39">
        <v>69.824200000000005</v>
      </c>
      <c r="AD1193" s="39">
        <v>17.555099999999999</v>
      </c>
      <c r="AE1193" s="39">
        <v>89.347300000000004</v>
      </c>
      <c r="AF1193" s="39">
        <v>75.745500000000007</v>
      </c>
      <c r="AG1193" s="39">
        <v>21.423300000000001</v>
      </c>
      <c r="AH1193" s="39">
        <v>142.68119999999999</v>
      </c>
      <c r="AI1193" s="39">
        <v>16.928999999999998</v>
      </c>
      <c r="AJ1193" s="39">
        <v>6.4576000000000002</v>
      </c>
      <c r="AK1193" s="39">
        <v>6.4161999999999999</v>
      </c>
      <c r="AL1193" s="39">
        <v>13.846299999999999</v>
      </c>
      <c r="AM1193" s="39">
        <v>362.7491</v>
      </c>
      <c r="AN1193" s="39">
        <v>759.60900000000004</v>
      </c>
      <c r="AO1193" s="39">
        <v>253.51990000000001</v>
      </c>
      <c r="AP1193" s="39">
        <v>147.90469999999999</v>
      </c>
      <c r="AQ1193" s="39">
        <v>274.20519999999999</v>
      </c>
      <c r="AR1193" s="39">
        <v>38.275500000000001</v>
      </c>
      <c r="AS1193" s="39">
        <v>80.132300000000001</v>
      </c>
      <c r="AT1193" s="39">
        <v>21.341799999999999</v>
      </c>
      <c r="AU1193" s="39">
        <v>58.573999999999998</v>
      </c>
      <c r="AV1193" s="39">
        <v>58.023000000000003</v>
      </c>
      <c r="AW1193" s="39">
        <v>50.783200000000001</v>
      </c>
      <c r="AX1193" s="39">
        <v>16.107099999999999</v>
      </c>
      <c r="AY1193" s="39">
        <v>60.493899999999996</v>
      </c>
    </row>
    <row r="1194" spans="1:51" x14ac:dyDescent="0.25">
      <c r="A1194" s="43">
        <v>44160</v>
      </c>
      <c r="B1194" s="39">
        <v>4740.1409999999996</v>
      </c>
      <c r="C1194" s="39">
        <v>50.267699999999998</v>
      </c>
      <c r="D1194" s="39">
        <v>51.493299999999998</v>
      </c>
      <c r="E1194" s="39">
        <v>587.77829999999994</v>
      </c>
      <c r="F1194" s="39">
        <v>256.74529999999999</v>
      </c>
      <c r="G1194" s="39">
        <v>66.156800000000004</v>
      </c>
      <c r="H1194" s="39">
        <v>135.64060000000001</v>
      </c>
      <c r="I1194" s="39">
        <v>53.745100000000001</v>
      </c>
      <c r="J1194" s="39">
        <v>90.643000000000001</v>
      </c>
      <c r="K1194" s="39">
        <v>34.066000000000003</v>
      </c>
      <c r="L1194" s="39">
        <v>1039.731</v>
      </c>
      <c r="M1194" s="39">
        <v>30.611000000000001</v>
      </c>
      <c r="N1194" s="39">
        <v>55.230499999999999</v>
      </c>
      <c r="O1194" s="39">
        <v>126.0838</v>
      </c>
      <c r="P1194" s="39">
        <v>52.043500000000002</v>
      </c>
      <c r="Q1194" s="39">
        <v>14.6045</v>
      </c>
      <c r="R1194" s="39">
        <v>81.801599999999993</v>
      </c>
      <c r="S1194" s="39">
        <v>48.081099999999999</v>
      </c>
      <c r="T1194" s="39">
        <v>38.534700000000001</v>
      </c>
      <c r="U1194" s="39">
        <v>19.8521</v>
      </c>
      <c r="V1194" s="39">
        <v>41.285400000000003</v>
      </c>
      <c r="W1194" s="39">
        <v>83.865099999999998</v>
      </c>
      <c r="X1194" s="39">
        <v>162.00550000000001</v>
      </c>
      <c r="Y1194" s="39">
        <v>34.4223</v>
      </c>
      <c r="Z1194" s="39">
        <v>33.884799999999998</v>
      </c>
      <c r="AA1194" s="39">
        <v>46.789700000000003</v>
      </c>
      <c r="AB1194" s="39">
        <v>303.98910000000001</v>
      </c>
      <c r="AC1194" s="39">
        <v>68.922899999999998</v>
      </c>
      <c r="AD1194" s="39">
        <v>17.3675</v>
      </c>
      <c r="AE1194" s="39">
        <v>85.976299999999995</v>
      </c>
      <c r="AF1194" s="39">
        <v>71.527000000000001</v>
      </c>
      <c r="AG1194" s="39">
        <v>20.671099999999999</v>
      </c>
      <c r="AH1194" s="39">
        <v>142.4074</v>
      </c>
      <c r="AI1194" s="39">
        <v>16.5655</v>
      </c>
      <c r="AJ1194" s="39">
        <v>6.4234999999999998</v>
      </c>
      <c r="AK1194" s="39">
        <v>6.3803000000000001</v>
      </c>
      <c r="AL1194" s="39">
        <v>13.9785</v>
      </c>
      <c r="AM1194" s="39">
        <v>363.83</v>
      </c>
      <c r="AN1194" s="39">
        <v>766.28779999999995</v>
      </c>
      <c r="AO1194" s="39">
        <v>254.785</v>
      </c>
      <c r="AP1194" s="39">
        <v>146.44829999999999</v>
      </c>
      <c r="AQ1194" s="39">
        <v>274.5829</v>
      </c>
      <c r="AR1194" s="39">
        <v>37.938299999999998</v>
      </c>
      <c r="AS1194" s="39">
        <v>78.973799999999997</v>
      </c>
      <c r="AT1194" s="39">
        <v>20.8306</v>
      </c>
      <c r="AU1194" s="39">
        <v>58.301600000000001</v>
      </c>
      <c r="AV1194" s="39">
        <v>57.719200000000001</v>
      </c>
      <c r="AW1194" s="39">
        <v>49.780299999999997</v>
      </c>
      <c r="AX1194" s="39">
        <v>15.943300000000001</v>
      </c>
      <c r="AY1194" s="39">
        <v>60.3994</v>
      </c>
    </row>
    <row r="1195" spans="1:51" x14ac:dyDescent="0.25">
      <c r="A1195" s="43">
        <v>44161</v>
      </c>
      <c r="B1195" s="39">
        <v>4761.6871000000001</v>
      </c>
      <c r="C1195" s="39">
        <v>49.552999999999997</v>
      </c>
      <c r="D1195" s="39">
        <v>51.193899999999999</v>
      </c>
      <c r="E1195" s="39">
        <v>588.50760000000002</v>
      </c>
      <c r="F1195" s="39">
        <v>258.97460000000001</v>
      </c>
      <c r="G1195" s="39">
        <v>61.887599999999999</v>
      </c>
      <c r="H1195" s="39">
        <v>132.06049999999999</v>
      </c>
      <c r="I1195" s="39">
        <v>52.444200000000002</v>
      </c>
      <c r="J1195" s="39">
        <v>88.539100000000005</v>
      </c>
      <c r="K1195" s="39">
        <v>33.586199999999998</v>
      </c>
      <c r="L1195" s="39">
        <v>1031.0827999999999</v>
      </c>
      <c r="M1195" s="39">
        <v>30.5337</v>
      </c>
      <c r="N1195" s="39">
        <v>56.022799999999997</v>
      </c>
      <c r="O1195" s="39">
        <v>127.5368</v>
      </c>
      <c r="P1195" s="39">
        <v>51.185200000000002</v>
      </c>
      <c r="Q1195" s="39">
        <v>14.625</v>
      </c>
      <c r="R1195" s="39">
        <v>81.688900000000004</v>
      </c>
      <c r="S1195" s="39">
        <v>45.4039</v>
      </c>
      <c r="T1195" s="39">
        <v>38.423400000000001</v>
      </c>
      <c r="U1195" s="39">
        <v>19.693300000000001</v>
      </c>
      <c r="V1195" s="39">
        <v>40.913499999999999</v>
      </c>
      <c r="W1195" s="39">
        <v>82.770899999999997</v>
      </c>
      <c r="X1195" s="39">
        <v>160.2243</v>
      </c>
      <c r="Y1195" s="39">
        <v>34.502400000000002</v>
      </c>
      <c r="Z1195" s="39">
        <v>33.462200000000003</v>
      </c>
      <c r="AA1195" s="39">
        <v>47.865400000000001</v>
      </c>
      <c r="AB1195" s="39">
        <v>297.09930000000003</v>
      </c>
      <c r="AC1195" s="39">
        <v>68.306299999999993</v>
      </c>
      <c r="AD1195" s="39">
        <v>17.033899999999999</v>
      </c>
      <c r="AE1195" s="39">
        <v>83.129000000000005</v>
      </c>
      <c r="AF1195" s="39">
        <v>67.964699999999993</v>
      </c>
      <c r="AG1195" s="39">
        <v>20.4377</v>
      </c>
      <c r="AH1195" s="39">
        <v>143.22900000000001</v>
      </c>
      <c r="AI1195" s="39">
        <v>16.5655</v>
      </c>
      <c r="AJ1195" s="39">
        <v>6.5088999999999997</v>
      </c>
      <c r="AK1195" s="39">
        <v>6.7038000000000002</v>
      </c>
      <c r="AL1195" s="39">
        <v>14.0776</v>
      </c>
      <c r="AM1195" s="39">
        <v>365.12709999999998</v>
      </c>
      <c r="AN1195" s="39">
        <v>738.68190000000004</v>
      </c>
      <c r="AO1195" s="39">
        <v>242.81460000000001</v>
      </c>
      <c r="AP1195" s="39">
        <v>145.63919999999999</v>
      </c>
      <c r="AQ1195" s="39">
        <v>273.44979999999998</v>
      </c>
      <c r="AR1195" s="39">
        <v>38.106900000000003</v>
      </c>
      <c r="AS1195" s="39">
        <v>79.552999999999997</v>
      </c>
      <c r="AT1195" s="39">
        <v>20.8306</v>
      </c>
      <c r="AU1195" s="39">
        <v>58.12</v>
      </c>
      <c r="AV1195" s="39">
        <v>57.567300000000003</v>
      </c>
      <c r="AW1195" s="39">
        <v>49.324399999999997</v>
      </c>
      <c r="AX1195" s="39">
        <v>16.247599999999998</v>
      </c>
      <c r="AY1195" s="39">
        <v>60.304900000000004</v>
      </c>
    </row>
    <row r="1196" spans="1:51" x14ac:dyDescent="0.25">
      <c r="A1196" s="43">
        <v>44162</v>
      </c>
      <c r="B1196" s="39">
        <v>4864.8005999999996</v>
      </c>
      <c r="C1196" s="39">
        <v>50.267699999999998</v>
      </c>
      <c r="D1196" s="39">
        <v>51.568100000000001</v>
      </c>
      <c r="E1196" s="39">
        <v>603.82190000000003</v>
      </c>
      <c r="F1196" s="39">
        <v>260.08929999999998</v>
      </c>
      <c r="G1196" s="39">
        <v>61.918700000000001</v>
      </c>
      <c r="H1196" s="39">
        <v>132.71600000000001</v>
      </c>
      <c r="I1196" s="39">
        <v>53.676600000000001</v>
      </c>
      <c r="J1196" s="39">
        <v>87.487200000000001</v>
      </c>
      <c r="K1196" s="39">
        <v>34.102899999999998</v>
      </c>
      <c r="L1196" s="39">
        <v>1026.7587000000001</v>
      </c>
      <c r="M1196" s="39">
        <v>30.765599999999999</v>
      </c>
      <c r="N1196" s="39">
        <v>56.136000000000003</v>
      </c>
      <c r="O1196" s="39">
        <v>124.7923</v>
      </c>
      <c r="P1196" s="39">
        <v>50.521999999999998</v>
      </c>
      <c r="Q1196" s="39">
        <v>14.706899999999999</v>
      </c>
      <c r="R1196" s="39">
        <v>82.590299999999999</v>
      </c>
      <c r="S1196" s="39">
        <v>44.225999999999999</v>
      </c>
      <c r="T1196" s="39">
        <v>38.423400000000001</v>
      </c>
      <c r="U1196" s="39">
        <v>19.756799999999998</v>
      </c>
      <c r="V1196" s="39">
        <v>41.750399999999999</v>
      </c>
      <c r="W1196" s="39">
        <v>82.927199999999999</v>
      </c>
      <c r="X1196" s="39">
        <v>159.73849999999999</v>
      </c>
      <c r="Y1196" s="39">
        <v>34.5824</v>
      </c>
      <c r="Z1196" s="39">
        <v>33.2087</v>
      </c>
      <c r="AA1196" s="39">
        <v>48.725900000000003</v>
      </c>
      <c r="AB1196" s="39">
        <v>304.4547</v>
      </c>
      <c r="AC1196" s="39">
        <v>69.9191</v>
      </c>
      <c r="AD1196" s="39">
        <v>17.1173</v>
      </c>
      <c r="AE1196" s="39">
        <v>81.983500000000006</v>
      </c>
      <c r="AF1196" s="39">
        <v>66.464799999999997</v>
      </c>
      <c r="AG1196" s="39">
        <v>20.541399999999999</v>
      </c>
      <c r="AH1196" s="39">
        <v>146.5153</v>
      </c>
      <c r="AI1196" s="39">
        <v>16.409700000000001</v>
      </c>
      <c r="AJ1196" s="39">
        <v>6.4747000000000003</v>
      </c>
      <c r="AK1196" s="39">
        <v>6.6318999999999999</v>
      </c>
      <c r="AL1196" s="39">
        <v>14.143700000000001</v>
      </c>
      <c r="AM1196" s="39">
        <v>376.15230000000003</v>
      </c>
      <c r="AN1196" s="39">
        <v>745.80600000000004</v>
      </c>
      <c r="AO1196" s="39">
        <v>263.54390000000001</v>
      </c>
      <c r="AP1196" s="39">
        <v>147.41919999999999</v>
      </c>
      <c r="AQ1196" s="39">
        <v>274.96050000000002</v>
      </c>
      <c r="AR1196" s="39">
        <v>38.309199999999997</v>
      </c>
      <c r="AS1196" s="39">
        <v>78.587599999999995</v>
      </c>
      <c r="AT1196" s="39">
        <v>21.150099999999998</v>
      </c>
      <c r="AU1196" s="39">
        <v>59.118899999999996</v>
      </c>
      <c r="AV1196" s="39">
        <v>60.756999999999998</v>
      </c>
      <c r="AW1196" s="39">
        <v>49.689100000000003</v>
      </c>
      <c r="AX1196" s="39">
        <v>16.528500000000001</v>
      </c>
      <c r="AY1196" s="39">
        <v>60.777500000000003</v>
      </c>
    </row>
    <row r="1197" spans="1:51" x14ac:dyDescent="0.25">
      <c r="A1197" s="43">
        <v>44165</v>
      </c>
      <c r="B1197" s="39">
        <v>4724.7510000000002</v>
      </c>
      <c r="C1197" s="39">
        <v>50.148600000000002</v>
      </c>
      <c r="D1197" s="39">
        <v>51.493299999999998</v>
      </c>
      <c r="E1197" s="39">
        <v>624.24099999999999</v>
      </c>
      <c r="F1197" s="39">
        <v>258.60309999999998</v>
      </c>
      <c r="G1197" s="39">
        <v>60.921599999999998</v>
      </c>
      <c r="H1197" s="39">
        <v>130.59819999999999</v>
      </c>
      <c r="I1197" s="39">
        <v>54.635100000000001</v>
      </c>
      <c r="J1197" s="39">
        <v>86.668999999999997</v>
      </c>
      <c r="K1197" s="39">
        <v>34.139800000000001</v>
      </c>
      <c r="L1197" s="39">
        <v>997.1386</v>
      </c>
      <c r="M1197" s="39">
        <v>30.611000000000001</v>
      </c>
      <c r="N1197" s="39">
        <v>55.966200000000001</v>
      </c>
      <c r="O1197" s="39">
        <v>124.30800000000001</v>
      </c>
      <c r="P1197" s="39">
        <v>48.610399999999998</v>
      </c>
      <c r="Q1197" s="39">
        <v>14.6455</v>
      </c>
      <c r="R1197" s="39">
        <v>82.364900000000006</v>
      </c>
      <c r="S1197" s="39">
        <v>43.690600000000003</v>
      </c>
      <c r="T1197" s="39">
        <v>38.061700000000002</v>
      </c>
      <c r="U1197" s="39">
        <v>19.947399999999998</v>
      </c>
      <c r="V1197" s="39">
        <v>41.750399999999999</v>
      </c>
      <c r="W1197" s="39">
        <v>81.598500000000001</v>
      </c>
      <c r="X1197" s="39">
        <v>152.85669999999999</v>
      </c>
      <c r="Y1197" s="39">
        <v>34.4223</v>
      </c>
      <c r="Z1197" s="39">
        <v>32.701700000000002</v>
      </c>
      <c r="AA1197" s="39">
        <v>47.9191</v>
      </c>
      <c r="AB1197" s="39">
        <v>295.14409999999998</v>
      </c>
      <c r="AC1197" s="39">
        <v>70.013900000000007</v>
      </c>
      <c r="AD1197" s="39">
        <v>16.7211</v>
      </c>
      <c r="AE1197" s="39">
        <v>79.856200000000001</v>
      </c>
      <c r="AF1197" s="39">
        <v>67.120999999999995</v>
      </c>
      <c r="AG1197" s="39">
        <v>20.4636</v>
      </c>
      <c r="AH1197" s="39">
        <v>145.14599999999999</v>
      </c>
      <c r="AI1197" s="39">
        <v>16.124099999999999</v>
      </c>
      <c r="AJ1197" s="39">
        <v>6.4405000000000001</v>
      </c>
      <c r="AK1197" s="39">
        <v>6.4702000000000002</v>
      </c>
      <c r="AL1197" s="39">
        <v>13.846299999999999</v>
      </c>
      <c r="AM1197" s="39">
        <v>372.26100000000002</v>
      </c>
      <c r="AN1197" s="39">
        <v>773.85720000000003</v>
      </c>
      <c r="AO1197" s="39">
        <v>257.9966</v>
      </c>
      <c r="AP1197" s="39">
        <v>147.74289999999999</v>
      </c>
      <c r="AQ1197" s="39">
        <v>273.07209999999998</v>
      </c>
      <c r="AR1197" s="39">
        <v>38.309199999999997</v>
      </c>
      <c r="AS1197" s="39">
        <v>78.973799999999997</v>
      </c>
      <c r="AT1197" s="39">
        <v>20.8306</v>
      </c>
      <c r="AU1197" s="39">
        <v>58.9373</v>
      </c>
      <c r="AV1197" s="39">
        <v>60.756999999999998</v>
      </c>
      <c r="AW1197" s="39">
        <v>49.324399999999997</v>
      </c>
      <c r="AX1197" s="39">
        <v>16.832899999999999</v>
      </c>
      <c r="AY1197" s="39">
        <v>59.265099999999997</v>
      </c>
    </row>
    <row r="1198" spans="1:51" x14ac:dyDescent="0.25">
      <c r="A1198" s="43">
        <v>44166</v>
      </c>
      <c r="B1198" s="39">
        <v>4732.4459999999999</v>
      </c>
      <c r="C1198" s="39">
        <v>50.386800000000001</v>
      </c>
      <c r="D1198" s="39">
        <v>51.418399999999998</v>
      </c>
      <c r="E1198" s="39">
        <v>686.95680000000004</v>
      </c>
      <c r="F1198" s="39">
        <v>258.60309999999998</v>
      </c>
      <c r="G1198" s="39">
        <v>62.760100000000001</v>
      </c>
      <c r="H1198" s="39">
        <v>131.75790000000001</v>
      </c>
      <c r="I1198" s="39">
        <v>55.114400000000003</v>
      </c>
      <c r="J1198" s="39">
        <v>88.071600000000004</v>
      </c>
      <c r="K1198" s="39">
        <v>34.9148</v>
      </c>
      <c r="L1198" s="39">
        <v>1008.165</v>
      </c>
      <c r="M1198" s="39">
        <v>31.0748</v>
      </c>
      <c r="N1198" s="39">
        <v>55.683300000000003</v>
      </c>
      <c r="O1198" s="39">
        <v>124.6309</v>
      </c>
      <c r="P1198" s="39">
        <v>48.766399999999997</v>
      </c>
      <c r="Q1198" s="39">
        <v>14.686500000000001</v>
      </c>
      <c r="R1198" s="39">
        <v>83.266300000000001</v>
      </c>
      <c r="S1198" s="39">
        <v>44.654299999999999</v>
      </c>
      <c r="T1198" s="39">
        <v>38.534700000000001</v>
      </c>
      <c r="U1198" s="39">
        <v>20.138000000000002</v>
      </c>
      <c r="V1198" s="39">
        <v>42.215299999999999</v>
      </c>
      <c r="W1198" s="39">
        <v>82.5364</v>
      </c>
      <c r="X1198" s="39">
        <v>156.41909999999999</v>
      </c>
      <c r="Y1198" s="39">
        <v>34.9026</v>
      </c>
      <c r="Z1198" s="39">
        <v>33.969299999999997</v>
      </c>
      <c r="AA1198" s="39">
        <v>49.317500000000003</v>
      </c>
      <c r="AB1198" s="39">
        <v>299.79939999999999</v>
      </c>
      <c r="AC1198" s="39">
        <v>70.630600000000001</v>
      </c>
      <c r="AD1198" s="39">
        <v>16.825399999999998</v>
      </c>
      <c r="AE1198" s="39">
        <v>80.347099999999998</v>
      </c>
      <c r="AF1198" s="39">
        <v>67.589699999999993</v>
      </c>
      <c r="AG1198" s="39">
        <v>20.904499999999999</v>
      </c>
      <c r="AH1198" s="39">
        <v>148.1584</v>
      </c>
      <c r="AI1198" s="39">
        <v>16.357800000000001</v>
      </c>
      <c r="AJ1198" s="39">
        <v>6.3893000000000004</v>
      </c>
      <c r="AK1198" s="39">
        <v>6.5061</v>
      </c>
      <c r="AL1198" s="39">
        <v>13.9785</v>
      </c>
      <c r="AM1198" s="39">
        <v>372.90960000000001</v>
      </c>
      <c r="AN1198" s="39">
        <v>831.29539999999997</v>
      </c>
      <c r="AO1198" s="39">
        <v>257.89929999999998</v>
      </c>
      <c r="AP1198" s="39">
        <v>149.8466</v>
      </c>
      <c r="AQ1198" s="39">
        <v>273.82749999999999</v>
      </c>
      <c r="AR1198" s="39">
        <v>38.781300000000002</v>
      </c>
      <c r="AS1198" s="39">
        <v>79.359899999999996</v>
      </c>
      <c r="AT1198" s="39">
        <v>20.958400000000001</v>
      </c>
      <c r="AU1198" s="39">
        <v>59.028100000000002</v>
      </c>
      <c r="AV1198" s="39">
        <v>61.364600000000003</v>
      </c>
      <c r="AW1198" s="39">
        <v>50.327300000000001</v>
      </c>
      <c r="AX1198" s="39">
        <v>16.9968</v>
      </c>
      <c r="AY1198" s="39">
        <v>60.5884</v>
      </c>
    </row>
    <row r="1199" spans="1:51" x14ac:dyDescent="0.25">
      <c r="A1199" s="43">
        <v>44167</v>
      </c>
      <c r="B1199" s="39">
        <v>4790.9282999999996</v>
      </c>
      <c r="C1199" s="39">
        <v>50.386800000000001</v>
      </c>
      <c r="D1199" s="39">
        <v>52.092100000000002</v>
      </c>
      <c r="E1199" s="39">
        <v>755.50670000000002</v>
      </c>
      <c r="F1199" s="39">
        <v>256.74529999999999</v>
      </c>
      <c r="G1199" s="39">
        <v>60.609900000000003</v>
      </c>
      <c r="H1199" s="39">
        <v>130.59819999999999</v>
      </c>
      <c r="I1199" s="39">
        <v>55.8675</v>
      </c>
      <c r="J1199" s="39">
        <v>88.071600000000004</v>
      </c>
      <c r="K1199" s="39">
        <v>35.874400000000001</v>
      </c>
      <c r="L1199" s="39">
        <v>1022.4346</v>
      </c>
      <c r="M1199" s="39">
        <v>31.693200000000001</v>
      </c>
      <c r="N1199" s="39">
        <v>56.5321</v>
      </c>
      <c r="O1199" s="39">
        <v>122.855</v>
      </c>
      <c r="P1199" s="39">
        <v>47.7911</v>
      </c>
      <c r="Q1199" s="39">
        <v>14.6455</v>
      </c>
      <c r="R1199" s="39">
        <v>83.716999999999999</v>
      </c>
      <c r="S1199" s="39">
        <v>44.9756</v>
      </c>
      <c r="T1199" s="39">
        <v>38.478999999999999</v>
      </c>
      <c r="U1199" s="39">
        <v>20.550899999999999</v>
      </c>
      <c r="V1199" s="39">
        <v>42.029299999999999</v>
      </c>
      <c r="W1199" s="39">
        <v>82.770899999999997</v>
      </c>
      <c r="X1199" s="39">
        <v>156.98580000000001</v>
      </c>
      <c r="Y1199" s="39">
        <v>34.7425</v>
      </c>
      <c r="Z1199" s="39">
        <v>33.884799999999998</v>
      </c>
      <c r="AA1199" s="39">
        <v>49.4788</v>
      </c>
      <c r="AB1199" s="39">
        <v>309.01679999999999</v>
      </c>
      <c r="AC1199" s="39">
        <v>70.630600000000001</v>
      </c>
      <c r="AD1199" s="39">
        <v>16.804500000000001</v>
      </c>
      <c r="AE1199" s="39">
        <v>81.197999999999993</v>
      </c>
      <c r="AF1199" s="39">
        <v>66.370999999999995</v>
      </c>
      <c r="AG1199" s="39">
        <v>21.086099999999998</v>
      </c>
      <c r="AH1199" s="39">
        <v>147.06299999999999</v>
      </c>
      <c r="AI1199" s="39">
        <v>16.799199999999999</v>
      </c>
      <c r="AJ1199" s="39">
        <v>6.3380000000000001</v>
      </c>
      <c r="AK1199" s="39">
        <v>6.4161999999999999</v>
      </c>
      <c r="AL1199" s="39">
        <v>13.945399999999999</v>
      </c>
      <c r="AM1199" s="39">
        <v>375.50369999999998</v>
      </c>
      <c r="AN1199" s="39">
        <v>812.14940000000001</v>
      </c>
      <c r="AO1199" s="39">
        <v>250.21100000000001</v>
      </c>
      <c r="AP1199" s="39">
        <v>149.8466</v>
      </c>
      <c r="AQ1199" s="39">
        <v>279.49290000000002</v>
      </c>
      <c r="AR1199" s="39">
        <v>39.017400000000002</v>
      </c>
      <c r="AS1199" s="39">
        <v>87.276600000000002</v>
      </c>
      <c r="AT1199" s="39">
        <v>21.213999999999999</v>
      </c>
      <c r="AU1199" s="39">
        <v>59.3005</v>
      </c>
      <c r="AV1199" s="39">
        <v>61.972200000000001</v>
      </c>
      <c r="AW1199" s="39">
        <v>51.421399999999998</v>
      </c>
      <c r="AX1199" s="39">
        <v>16.669</v>
      </c>
      <c r="AY1199" s="39">
        <v>60.304900000000004</v>
      </c>
    </row>
    <row r="1200" spans="1:51" x14ac:dyDescent="0.25">
      <c r="A1200" s="43">
        <v>44168</v>
      </c>
      <c r="B1200" s="39">
        <v>4755.5311000000002</v>
      </c>
      <c r="C1200" s="39">
        <v>50.386800000000001</v>
      </c>
      <c r="D1200" s="39">
        <v>51.268799999999999</v>
      </c>
      <c r="E1200" s="39">
        <v>737.27530000000002</v>
      </c>
      <c r="F1200" s="39">
        <v>257.11680000000001</v>
      </c>
      <c r="G1200" s="39">
        <v>60.609900000000003</v>
      </c>
      <c r="H1200" s="39">
        <v>130.14439999999999</v>
      </c>
      <c r="I1200" s="39">
        <v>54.703600000000002</v>
      </c>
      <c r="J1200" s="39">
        <v>86.961200000000005</v>
      </c>
      <c r="K1200" s="39">
        <v>35.616100000000003</v>
      </c>
      <c r="L1200" s="39">
        <v>1026.7587000000001</v>
      </c>
      <c r="M1200" s="39">
        <v>30.611000000000001</v>
      </c>
      <c r="N1200" s="39">
        <v>56.249099999999999</v>
      </c>
      <c r="O1200" s="39">
        <v>120.5949</v>
      </c>
      <c r="P1200" s="39">
        <v>47.401000000000003</v>
      </c>
      <c r="Q1200" s="39">
        <v>14.358700000000001</v>
      </c>
      <c r="R1200" s="39">
        <v>83.153700000000001</v>
      </c>
      <c r="S1200" s="39">
        <v>45.082700000000003</v>
      </c>
      <c r="T1200" s="39">
        <v>38.1173</v>
      </c>
      <c r="U1200" s="39">
        <v>20.709700000000002</v>
      </c>
      <c r="V1200" s="39">
        <v>42.215299999999999</v>
      </c>
      <c r="W1200" s="39">
        <v>81.911100000000005</v>
      </c>
      <c r="X1200" s="39">
        <v>156.58099999999999</v>
      </c>
      <c r="Y1200" s="39">
        <v>35.222900000000003</v>
      </c>
      <c r="Z1200" s="39">
        <v>33.631300000000003</v>
      </c>
      <c r="AA1200" s="39">
        <v>49.8553</v>
      </c>
      <c r="AB1200" s="39">
        <v>301.38220000000001</v>
      </c>
      <c r="AC1200" s="39">
        <v>71.863900000000001</v>
      </c>
      <c r="AD1200" s="39">
        <v>16.825399999999998</v>
      </c>
      <c r="AE1200" s="39">
        <v>79.856200000000001</v>
      </c>
      <c r="AF1200" s="39">
        <v>66.370999999999995</v>
      </c>
      <c r="AG1200" s="39">
        <v>21.397300000000001</v>
      </c>
      <c r="AH1200" s="39">
        <v>147.61070000000001</v>
      </c>
      <c r="AI1200" s="39">
        <v>16.098099999999999</v>
      </c>
      <c r="AJ1200" s="39">
        <v>6.2697000000000003</v>
      </c>
      <c r="AK1200" s="39">
        <v>6.3982999999999999</v>
      </c>
      <c r="AL1200" s="39">
        <v>13.879300000000001</v>
      </c>
      <c r="AM1200" s="39">
        <v>373.34190000000001</v>
      </c>
      <c r="AN1200" s="39">
        <v>805.47050000000002</v>
      </c>
      <c r="AO1200" s="39">
        <v>249.33510000000001</v>
      </c>
      <c r="AP1200" s="39">
        <v>150.00839999999999</v>
      </c>
      <c r="AQ1200" s="39">
        <v>279.49290000000002</v>
      </c>
      <c r="AR1200" s="39">
        <v>37.331299999999999</v>
      </c>
      <c r="AS1200" s="39">
        <v>83.801000000000002</v>
      </c>
      <c r="AT1200" s="39">
        <v>20.894500000000001</v>
      </c>
      <c r="AU1200" s="39">
        <v>59.028100000000002</v>
      </c>
      <c r="AV1200" s="39">
        <v>64.250600000000006</v>
      </c>
      <c r="AW1200" s="39">
        <v>49.142099999999999</v>
      </c>
      <c r="AX1200" s="39">
        <v>16.2944</v>
      </c>
      <c r="AY1200" s="39">
        <v>59.9268</v>
      </c>
    </row>
    <row r="1201" spans="1:51" x14ac:dyDescent="0.25">
      <c r="A1201" s="43">
        <v>44169</v>
      </c>
      <c r="B1201" s="39">
        <v>4617.0204999999996</v>
      </c>
      <c r="C1201" s="39">
        <v>50.029400000000003</v>
      </c>
      <c r="D1201" s="39">
        <v>50.744799999999998</v>
      </c>
      <c r="E1201" s="39">
        <v>745.2971</v>
      </c>
      <c r="F1201" s="39">
        <v>254.88749999999999</v>
      </c>
      <c r="G1201" s="39">
        <v>60.298299999999998</v>
      </c>
      <c r="H1201" s="39">
        <v>129.64009999999999</v>
      </c>
      <c r="I1201" s="39">
        <v>53.813499999999998</v>
      </c>
      <c r="J1201" s="39">
        <v>86.318299999999994</v>
      </c>
      <c r="K1201" s="39">
        <v>35.5792</v>
      </c>
      <c r="L1201" s="39">
        <v>1039.5147999999999</v>
      </c>
      <c r="M1201" s="39">
        <v>30.688300000000002</v>
      </c>
      <c r="N1201" s="39">
        <v>56.0794</v>
      </c>
      <c r="O1201" s="39">
        <v>120.9178</v>
      </c>
      <c r="P1201" s="39">
        <v>47.830100000000002</v>
      </c>
      <c r="Q1201" s="39">
        <v>14.4407</v>
      </c>
      <c r="R1201" s="39">
        <v>82.026899999999998</v>
      </c>
      <c r="S1201" s="39">
        <v>45.189799999999998</v>
      </c>
      <c r="T1201" s="39">
        <v>37.978200000000001</v>
      </c>
      <c r="U1201" s="39">
        <v>20.741499999999998</v>
      </c>
      <c r="V1201" s="39">
        <v>43.145200000000003</v>
      </c>
      <c r="W1201" s="39">
        <v>81.285899999999998</v>
      </c>
      <c r="X1201" s="39">
        <v>161.92449999999999</v>
      </c>
      <c r="Y1201" s="39">
        <v>34.8626</v>
      </c>
      <c r="Z1201" s="39">
        <v>33.377699999999997</v>
      </c>
      <c r="AA1201" s="39">
        <v>51.63</v>
      </c>
      <c r="AB1201" s="39">
        <v>297.28550000000001</v>
      </c>
      <c r="AC1201" s="39">
        <v>71.769000000000005</v>
      </c>
      <c r="AD1201" s="39">
        <v>16.7837</v>
      </c>
      <c r="AE1201" s="39">
        <v>81.950800000000001</v>
      </c>
      <c r="AF1201" s="39">
        <v>66.745999999999995</v>
      </c>
      <c r="AG1201" s="39">
        <v>20.722999999999999</v>
      </c>
      <c r="AH1201" s="39">
        <v>146.78909999999999</v>
      </c>
      <c r="AI1201" s="39">
        <v>15.7606</v>
      </c>
      <c r="AJ1201" s="39">
        <v>6.2355</v>
      </c>
      <c r="AK1201" s="39">
        <v>6.3263999999999996</v>
      </c>
      <c r="AL1201" s="39">
        <v>13.8132</v>
      </c>
      <c r="AM1201" s="39">
        <v>366.6404</v>
      </c>
      <c r="AN1201" s="39">
        <v>793.44849999999997</v>
      </c>
      <c r="AO1201" s="39">
        <v>245.6369</v>
      </c>
      <c r="AP1201" s="39">
        <v>150.33199999999999</v>
      </c>
      <c r="AQ1201" s="39">
        <v>277.6044</v>
      </c>
      <c r="AR1201" s="39">
        <v>37.567300000000003</v>
      </c>
      <c r="AS1201" s="39">
        <v>84.573400000000007</v>
      </c>
      <c r="AT1201" s="39">
        <v>20.894500000000001</v>
      </c>
      <c r="AU1201" s="39">
        <v>58.755699999999997</v>
      </c>
      <c r="AV1201" s="39">
        <v>64.098699999999994</v>
      </c>
      <c r="AW1201" s="39">
        <v>49.506799999999998</v>
      </c>
      <c r="AX1201" s="39">
        <v>16.2242</v>
      </c>
      <c r="AY1201" s="39">
        <v>59.8322</v>
      </c>
    </row>
    <row r="1202" spans="1:51" x14ac:dyDescent="0.25">
      <c r="A1202" s="43">
        <v>44172</v>
      </c>
      <c r="B1202" s="39">
        <v>4526.2191000000003</v>
      </c>
      <c r="C1202" s="39">
        <v>49.552999999999997</v>
      </c>
      <c r="D1202" s="39">
        <v>49.996400000000001</v>
      </c>
      <c r="E1202" s="39">
        <v>789.05229999999995</v>
      </c>
      <c r="F1202" s="39">
        <v>251.17189999999999</v>
      </c>
      <c r="G1202" s="39">
        <v>58.9895</v>
      </c>
      <c r="H1202" s="39">
        <v>124.79940000000001</v>
      </c>
      <c r="I1202" s="39">
        <v>52.170400000000001</v>
      </c>
      <c r="J1202" s="39">
        <v>84.097499999999997</v>
      </c>
      <c r="K1202" s="39">
        <v>35.283900000000003</v>
      </c>
      <c r="L1202" s="39">
        <v>1031.9476</v>
      </c>
      <c r="M1202" s="39">
        <v>30.456399999999999</v>
      </c>
      <c r="N1202" s="39">
        <v>54.381700000000002</v>
      </c>
      <c r="O1202" s="39">
        <v>117.85039999999999</v>
      </c>
      <c r="P1202" s="39">
        <v>47.595999999999997</v>
      </c>
      <c r="Q1202" s="39">
        <v>14.2563</v>
      </c>
      <c r="R1202" s="39">
        <v>81.012900000000002</v>
      </c>
      <c r="S1202" s="39">
        <v>46.046399999999998</v>
      </c>
      <c r="T1202" s="39">
        <v>37.060099999999998</v>
      </c>
      <c r="U1202" s="39">
        <v>20.805</v>
      </c>
      <c r="V1202" s="39">
        <v>42.959200000000003</v>
      </c>
      <c r="W1202" s="39">
        <v>80.973200000000006</v>
      </c>
      <c r="X1202" s="39">
        <v>158.5241</v>
      </c>
      <c r="Y1202" s="39">
        <v>34.502400000000002</v>
      </c>
      <c r="Z1202" s="39">
        <v>33.039700000000003</v>
      </c>
      <c r="AA1202" s="39">
        <v>51.9527</v>
      </c>
      <c r="AB1202" s="39">
        <v>289.3716</v>
      </c>
      <c r="AC1202" s="39">
        <v>71.010099999999994</v>
      </c>
      <c r="AD1202" s="39">
        <v>16.762799999999999</v>
      </c>
      <c r="AE1202" s="39">
        <v>84.209000000000003</v>
      </c>
      <c r="AF1202" s="39">
        <v>65.808599999999998</v>
      </c>
      <c r="AG1202" s="39">
        <v>20.489599999999999</v>
      </c>
      <c r="AH1202" s="39">
        <v>144.59829999999999</v>
      </c>
      <c r="AI1202" s="39">
        <v>15.475</v>
      </c>
      <c r="AJ1202" s="39">
        <v>6.1843000000000004</v>
      </c>
      <c r="AK1202" s="39">
        <v>6.2184999999999997</v>
      </c>
      <c r="AL1202" s="39">
        <v>13.581899999999999</v>
      </c>
      <c r="AM1202" s="39">
        <v>357.56079999999997</v>
      </c>
      <c r="AN1202" s="39">
        <v>793.89380000000006</v>
      </c>
      <c r="AO1202" s="39">
        <v>236.87799999999999</v>
      </c>
      <c r="AP1202" s="39">
        <v>149.19929999999999</v>
      </c>
      <c r="AQ1202" s="39">
        <v>273.82749999999999</v>
      </c>
      <c r="AR1202" s="39">
        <v>37.263800000000003</v>
      </c>
      <c r="AS1202" s="39">
        <v>81.677000000000007</v>
      </c>
      <c r="AT1202" s="39">
        <v>20.574999999999999</v>
      </c>
      <c r="AU1202" s="39">
        <v>57.665900000000001</v>
      </c>
      <c r="AV1202" s="39">
        <v>64.706299999999999</v>
      </c>
      <c r="AW1202" s="39">
        <v>48.686199999999999</v>
      </c>
      <c r="AX1202" s="39">
        <v>16.200800000000001</v>
      </c>
      <c r="AY1202" s="39">
        <v>58.508899999999997</v>
      </c>
    </row>
    <row r="1203" spans="1:51" x14ac:dyDescent="0.25">
      <c r="A1203" s="43">
        <v>44173</v>
      </c>
      <c r="B1203" s="39">
        <v>4490.8218999999999</v>
      </c>
      <c r="C1203" s="39">
        <v>49.552999999999997</v>
      </c>
      <c r="D1203" s="39">
        <v>49.996400000000001</v>
      </c>
      <c r="E1203" s="39">
        <v>737.27530000000002</v>
      </c>
      <c r="F1203" s="39">
        <v>251.54349999999999</v>
      </c>
      <c r="G1203" s="39">
        <v>61.015000000000001</v>
      </c>
      <c r="H1203" s="39">
        <v>125.00109999999999</v>
      </c>
      <c r="I1203" s="39">
        <v>50.869500000000002</v>
      </c>
      <c r="J1203" s="39">
        <v>84.156000000000006</v>
      </c>
      <c r="K1203" s="39">
        <v>36.465000000000003</v>
      </c>
      <c r="L1203" s="39">
        <v>1046.4333999999999</v>
      </c>
      <c r="M1203" s="39">
        <v>29.838000000000001</v>
      </c>
      <c r="N1203" s="39">
        <v>53.872399999999999</v>
      </c>
      <c r="O1203" s="39">
        <v>114.7831</v>
      </c>
      <c r="P1203" s="39">
        <v>47.127899999999997</v>
      </c>
      <c r="Q1203" s="39">
        <v>14.194900000000001</v>
      </c>
      <c r="R1203" s="39">
        <v>80.562200000000004</v>
      </c>
      <c r="S1203" s="39">
        <v>46.046399999999998</v>
      </c>
      <c r="T1203" s="39">
        <v>37.143500000000003</v>
      </c>
      <c r="U1203" s="39">
        <v>21.344999999999999</v>
      </c>
      <c r="V1203" s="39">
        <v>42.215299999999999</v>
      </c>
      <c r="W1203" s="39">
        <v>80.191599999999994</v>
      </c>
      <c r="X1203" s="39">
        <v>153.7473</v>
      </c>
      <c r="Y1203" s="39">
        <v>34.502400000000002</v>
      </c>
      <c r="Z1203" s="39">
        <v>32.701700000000002</v>
      </c>
      <c r="AA1203" s="39">
        <v>51.683799999999998</v>
      </c>
      <c r="AB1203" s="39">
        <v>295.79590000000002</v>
      </c>
      <c r="AC1203" s="39">
        <v>70.440799999999996</v>
      </c>
      <c r="AD1203" s="39">
        <v>16.908799999999999</v>
      </c>
      <c r="AE1203" s="39">
        <v>84.209000000000003</v>
      </c>
      <c r="AF1203" s="39">
        <v>63.371200000000002</v>
      </c>
      <c r="AG1203" s="39">
        <v>20.3858</v>
      </c>
      <c r="AH1203" s="39">
        <v>145.69370000000001</v>
      </c>
      <c r="AI1203" s="39">
        <v>15.500999999999999</v>
      </c>
      <c r="AJ1203" s="39">
        <v>6.2013999999999996</v>
      </c>
      <c r="AK1203" s="39">
        <v>6.2005999999999997</v>
      </c>
      <c r="AL1203" s="39">
        <v>13.5489</v>
      </c>
      <c r="AM1203" s="39">
        <v>355.83139999999997</v>
      </c>
      <c r="AN1203" s="39">
        <v>784.98869999999999</v>
      </c>
      <c r="AO1203" s="39">
        <v>237.0727</v>
      </c>
      <c r="AP1203" s="39">
        <v>147.58109999999999</v>
      </c>
      <c r="AQ1203" s="39">
        <v>273.82749999999999</v>
      </c>
      <c r="AR1203" s="39">
        <v>36.656799999999997</v>
      </c>
      <c r="AS1203" s="39">
        <v>82.063199999999995</v>
      </c>
      <c r="AT1203" s="39">
        <v>20.255600000000001</v>
      </c>
      <c r="AU1203" s="39">
        <v>57.484299999999998</v>
      </c>
      <c r="AV1203" s="39">
        <v>65.161900000000003</v>
      </c>
      <c r="AW1203" s="39">
        <v>48.230400000000003</v>
      </c>
      <c r="AX1203" s="39">
        <v>15.8964</v>
      </c>
      <c r="AY1203" s="39">
        <v>58.414400000000001</v>
      </c>
    </row>
    <row r="1204" spans="1:51" x14ac:dyDescent="0.25">
      <c r="A1204" s="43">
        <v>44174</v>
      </c>
      <c r="B1204" s="39">
        <v>4410.7936</v>
      </c>
      <c r="C1204" s="39">
        <v>48.9574</v>
      </c>
      <c r="D1204" s="39">
        <v>48.424700000000001</v>
      </c>
      <c r="E1204" s="39">
        <v>721.96100000000001</v>
      </c>
      <c r="F1204" s="39">
        <v>249.6857</v>
      </c>
      <c r="G1204" s="39">
        <v>58.864899999999999</v>
      </c>
      <c r="H1204" s="39">
        <v>122.2278</v>
      </c>
      <c r="I1204" s="39">
        <v>50.390300000000003</v>
      </c>
      <c r="J1204" s="39">
        <v>82.578100000000006</v>
      </c>
      <c r="K1204" s="39">
        <v>37.461500000000001</v>
      </c>
      <c r="L1204" s="39">
        <v>1024.8127999999999</v>
      </c>
      <c r="M1204" s="39">
        <v>30.379100000000001</v>
      </c>
      <c r="N1204" s="39">
        <v>52.966999999999999</v>
      </c>
      <c r="O1204" s="39">
        <v>113.9759</v>
      </c>
      <c r="P1204" s="39">
        <v>46.776800000000001</v>
      </c>
      <c r="Q1204" s="39">
        <v>14.1129</v>
      </c>
      <c r="R1204" s="39">
        <v>79.660799999999995</v>
      </c>
      <c r="S1204" s="39">
        <v>44.761400000000002</v>
      </c>
      <c r="T1204" s="39">
        <v>36.642699999999998</v>
      </c>
      <c r="U1204" s="39">
        <v>21.662600000000001</v>
      </c>
      <c r="V1204" s="39">
        <v>41.750399999999999</v>
      </c>
      <c r="W1204" s="39">
        <v>78.081299999999999</v>
      </c>
      <c r="X1204" s="39">
        <v>149.13249999999999</v>
      </c>
      <c r="Y1204" s="39">
        <v>33.661799999999999</v>
      </c>
      <c r="Z1204" s="39">
        <v>33.2087</v>
      </c>
      <c r="AA1204" s="39">
        <v>51.3611</v>
      </c>
      <c r="AB1204" s="39">
        <v>304.92020000000002</v>
      </c>
      <c r="AC1204" s="39">
        <v>70.061400000000006</v>
      </c>
      <c r="AD1204" s="39">
        <v>16.679400000000001</v>
      </c>
      <c r="AE1204" s="39">
        <v>84.438100000000006</v>
      </c>
      <c r="AF1204" s="39">
        <v>63.558700000000002</v>
      </c>
      <c r="AG1204" s="39">
        <v>19.841200000000001</v>
      </c>
      <c r="AH1204" s="39">
        <v>146.78909999999999</v>
      </c>
      <c r="AI1204" s="39">
        <v>15.3711</v>
      </c>
      <c r="AJ1204" s="39">
        <v>6.1843000000000004</v>
      </c>
      <c r="AK1204" s="39">
        <v>6.1466000000000003</v>
      </c>
      <c r="AL1204" s="39">
        <v>13.4497</v>
      </c>
      <c r="AM1204" s="39">
        <v>352.15629999999999</v>
      </c>
      <c r="AN1204" s="39">
        <v>770.74040000000002</v>
      </c>
      <c r="AO1204" s="39">
        <v>230.45490000000001</v>
      </c>
      <c r="AP1204" s="39">
        <v>146.61009999999999</v>
      </c>
      <c r="AQ1204" s="39">
        <v>270.4282</v>
      </c>
      <c r="AR1204" s="39">
        <v>36.724200000000003</v>
      </c>
      <c r="AS1204" s="39">
        <v>78.973799999999997</v>
      </c>
      <c r="AT1204" s="39">
        <v>20.383400000000002</v>
      </c>
      <c r="AU1204" s="39">
        <v>56.848599999999998</v>
      </c>
      <c r="AV1204" s="39">
        <v>66.528999999999996</v>
      </c>
      <c r="AW1204" s="39">
        <v>48.959800000000001</v>
      </c>
      <c r="AX1204" s="39">
        <v>15.6389</v>
      </c>
      <c r="AY1204" s="39">
        <v>57.469200000000001</v>
      </c>
    </row>
    <row r="1205" spans="1:51" x14ac:dyDescent="0.25">
      <c r="A1205" s="43">
        <v>44175</v>
      </c>
      <c r="B1205" s="39">
        <v>4398.4814999999999</v>
      </c>
      <c r="C1205" s="39">
        <v>48.838299999999997</v>
      </c>
      <c r="D1205" s="39">
        <v>48.499499999999998</v>
      </c>
      <c r="E1205" s="39">
        <v>716.85619999999994</v>
      </c>
      <c r="F1205" s="39">
        <v>250.4288</v>
      </c>
      <c r="G1205" s="39">
        <v>56.59</v>
      </c>
      <c r="H1205" s="39">
        <v>119.8074</v>
      </c>
      <c r="I1205" s="39">
        <v>49.774099999999997</v>
      </c>
      <c r="J1205" s="39">
        <v>82.753399999999999</v>
      </c>
      <c r="K1205" s="39">
        <v>38.457999999999998</v>
      </c>
      <c r="L1205" s="39">
        <v>1009.6785</v>
      </c>
      <c r="M1205" s="39">
        <v>30.5337</v>
      </c>
      <c r="N1205" s="39">
        <v>52.740600000000001</v>
      </c>
      <c r="O1205" s="39">
        <v>113.49160000000001</v>
      </c>
      <c r="P1205" s="39">
        <v>46.620699999999999</v>
      </c>
      <c r="Q1205" s="39">
        <v>14.420199999999999</v>
      </c>
      <c r="R1205" s="39">
        <v>79.435400000000001</v>
      </c>
      <c r="S1205" s="39">
        <v>45.939399999999999</v>
      </c>
      <c r="T1205" s="39">
        <v>36.4758</v>
      </c>
      <c r="U1205" s="39">
        <v>23.091999999999999</v>
      </c>
      <c r="V1205" s="39">
        <v>41.099499999999999</v>
      </c>
      <c r="W1205" s="39">
        <v>77.299700000000001</v>
      </c>
      <c r="X1205" s="39">
        <v>150.185</v>
      </c>
      <c r="Y1205" s="39">
        <v>33.902000000000001</v>
      </c>
      <c r="Z1205" s="39">
        <v>34.053800000000003</v>
      </c>
      <c r="AA1205" s="39">
        <v>51.845199999999998</v>
      </c>
      <c r="AB1205" s="39">
        <v>313.57900000000001</v>
      </c>
      <c r="AC1205" s="39">
        <v>72.101100000000002</v>
      </c>
      <c r="AD1205" s="39">
        <v>16.324999999999999</v>
      </c>
      <c r="AE1205" s="39">
        <v>83.521699999999996</v>
      </c>
      <c r="AF1205" s="39">
        <v>65.058599999999998</v>
      </c>
      <c r="AG1205" s="39">
        <v>19.867100000000001</v>
      </c>
      <c r="AH1205" s="39">
        <v>145.14599999999999</v>
      </c>
      <c r="AI1205" s="39">
        <v>15.994300000000001</v>
      </c>
      <c r="AJ1205" s="39">
        <v>6.1843000000000004</v>
      </c>
      <c r="AK1205" s="39">
        <v>6.1466000000000003</v>
      </c>
      <c r="AL1205" s="39">
        <v>13.416700000000001</v>
      </c>
      <c r="AM1205" s="39">
        <v>350.42689999999999</v>
      </c>
      <c r="AN1205" s="39">
        <v>754.26589999999999</v>
      </c>
      <c r="AO1205" s="39">
        <v>231.23349999999999</v>
      </c>
      <c r="AP1205" s="39">
        <v>146.93379999999999</v>
      </c>
      <c r="AQ1205" s="39">
        <v>270.4282</v>
      </c>
      <c r="AR1205" s="39">
        <v>36.791699999999999</v>
      </c>
      <c r="AS1205" s="39">
        <v>78.201400000000007</v>
      </c>
      <c r="AT1205" s="39">
        <v>21.086200000000002</v>
      </c>
      <c r="AU1205" s="39">
        <v>56.939399999999999</v>
      </c>
      <c r="AV1205" s="39">
        <v>69.111099999999993</v>
      </c>
      <c r="AW1205" s="39">
        <v>49.142099999999999</v>
      </c>
      <c r="AX1205" s="39">
        <v>15.287699999999999</v>
      </c>
      <c r="AY1205" s="39">
        <v>58.130899999999997</v>
      </c>
    </row>
    <row r="1206" spans="1:51" x14ac:dyDescent="0.25">
      <c r="A1206" s="43">
        <v>44176</v>
      </c>
      <c r="B1206" s="39">
        <v>4380.0133999999998</v>
      </c>
      <c r="C1206" s="39">
        <v>49.433900000000001</v>
      </c>
      <c r="D1206" s="39">
        <v>47.376800000000003</v>
      </c>
      <c r="E1206" s="39">
        <v>706.64670000000001</v>
      </c>
      <c r="F1206" s="39">
        <v>247.8279</v>
      </c>
      <c r="G1206" s="39">
        <v>56.340800000000002</v>
      </c>
      <c r="H1206" s="39">
        <v>119.6058</v>
      </c>
      <c r="I1206" s="39">
        <v>50.938000000000002</v>
      </c>
      <c r="J1206" s="39">
        <v>80.182000000000002</v>
      </c>
      <c r="K1206" s="39">
        <v>38.347299999999997</v>
      </c>
      <c r="L1206" s="39">
        <v>996.70619999999997</v>
      </c>
      <c r="M1206" s="39">
        <v>30.5337</v>
      </c>
      <c r="N1206" s="39">
        <v>51.948399999999999</v>
      </c>
      <c r="O1206" s="39">
        <v>111.3929</v>
      </c>
      <c r="P1206" s="39">
        <v>46.0745</v>
      </c>
      <c r="Q1206" s="39">
        <v>14.3178</v>
      </c>
      <c r="R1206" s="39">
        <v>78.759399999999999</v>
      </c>
      <c r="S1206" s="39">
        <v>44.868499999999997</v>
      </c>
      <c r="T1206" s="39">
        <v>35.835900000000002</v>
      </c>
      <c r="U1206" s="39">
        <v>22.297899999999998</v>
      </c>
      <c r="V1206" s="39">
        <v>39.890700000000002</v>
      </c>
      <c r="W1206" s="39">
        <v>76.674499999999995</v>
      </c>
      <c r="X1206" s="39">
        <v>150.26589999999999</v>
      </c>
      <c r="Y1206" s="39">
        <v>33.741900000000001</v>
      </c>
      <c r="Z1206" s="39">
        <v>33.377699999999997</v>
      </c>
      <c r="AA1206" s="39">
        <v>50.500599999999999</v>
      </c>
      <c r="AB1206" s="39">
        <v>296.91309999999999</v>
      </c>
      <c r="AC1206" s="39">
        <v>70.203699999999998</v>
      </c>
      <c r="AD1206" s="39">
        <v>15.845499999999999</v>
      </c>
      <c r="AE1206" s="39">
        <v>82.2453</v>
      </c>
      <c r="AF1206" s="39">
        <v>65.246099999999998</v>
      </c>
      <c r="AG1206" s="39">
        <v>19.244599999999998</v>
      </c>
      <c r="AH1206" s="39">
        <v>142.1335</v>
      </c>
      <c r="AI1206" s="39">
        <v>15.8645</v>
      </c>
      <c r="AJ1206" s="39">
        <v>6.2697000000000003</v>
      </c>
      <c r="AK1206" s="39">
        <v>6.0208000000000004</v>
      </c>
      <c r="AL1206" s="39">
        <v>13.615</v>
      </c>
      <c r="AM1206" s="39">
        <v>345.45479999999998</v>
      </c>
      <c r="AN1206" s="39">
        <v>760.49950000000001</v>
      </c>
      <c r="AO1206" s="39">
        <v>231.62270000000001</v>
      </c>
      <c r="AP1206" s="39">
        <v>141.75550000000001</v>
      </c>
      <c r="AQ1206" s="39">
        <v>271.93900000000002</v>
      </c>
      <c r="AR1206" s="39">
        <v>36.083500000000001</v>
      </c>
      <c r="AS1206" s="39">
        <v>77.042900000000003</v>
      </c>
      <c r="AT1206" s="39">
        <v>21.341799999999999</v>
      </c>
      <c r="AU1206" s="39">
        <v>57.211799999999997</v>
      </c>
      <c r="AV1206" s="39">
        <v>66.832700000000003</v>
      </c>
      <c r="AW1206" s="39">
        <v>48.503900000000002</v>
      </c>
      <c r="AX1206" s="39">
        <v>15.6623</v>
      </c>
      <c r="AY1206" s="39">
        <v>58.130899999999997</v>
      </c>
    </row>
    <row r="1207" spans="1:51" x14ac:dyDescent="0.25">
      <c r="A1207" s="43">
        <v>44179</v>
      </c>
      <c r="B1207" s="39">
        <v>4450.8077999999996</v>
      </c>
      <c r="C1207" s="39">
        <v>49.195599999999999</v>
      </c>
      <c r="D1207" s="39">
        <v>47.152299999999997</v>
      </c>
      <c r="E1207" s="39">
        <v>695.7079</v>
      </c>
      <c r="F1207" s="39">
        <v>250.0573</v>
      </c>
      <c r="G1207" s="39">
        <v>57.7119</v>
      </c>
      <c r="H1207" s="39">
        <v>121.1185</v>
      </c>
      <c r="I1207" s="39">
        <v>51.691099999999999</v>
      </c>
      <c r="J1207" s="39">
        <v>80.357299999999995</v>
      </c>
      <c r="K1207" s="39">
        <v>37.572200000000002</v>
      </c>
      <c r="L1207" s="39">
        <v>1051.1899000000001</v>
      </c>
      <c r="M1207" s="39">
        <v>28.292000000000002</v>
      </c>
      <c r="N1207" s="39">
        <v>52.061599999999999</v>
      </c>
      <c r="O1207" s="39">
        <v>112.6844</v>
      </c>
      <c r="P1207" s="39">
        <v>46.0745</v>
      </c>
      <c r="Q1207" s="39">
        <v>13.9491</v>
      </c>
      <c r="R1207" s="39">
        <v>78.421300000000002</v>
      </c>
      <c r="S1207" s="39">
        <v>47.1173</v>
      </c>
      <c r="T1207" s="39">
        <v>36.169699999999999</v>
      </c>
      <c r="U1207" s="39">
        <v>21.5991</v>
      </c>
      <c r="V1207" s="39">
        <v>40.820500000000003</v>
      </c>
      <c r="W1207" s="39">
        <v>75.267600000000002</v>
      </c>
      <c r="X1207" s="39">
        <v>151.23750000000001</v>
      </c>
      <c r="Y1207" s="39">
        <v>34.382300000000001</v>
      </c>
      <c r="Z1207" s="39">
        <v>33.293199999999999</v>
      </c>
      <c r="AA1207" s="39">
        <v>49.801499999999997</v>
      </c>
      <c r="AB1207" s="39">
        <v>276.61610000000002</v>
      </c>
      <c r="AC1207" s="39">
        <v>74.140799999999999</v>
      </c>
      <c r="AD1207" s="39">
        <v>16.1374</v>
      </c>
      <c r="AE1207" s="39">
        <v>82.834400000000002</v>
      </c>
      <c r="AF1207" s="39">
        <v>66.089799999999997</v>
      </c>
      <c r="AG1207" s="39">
        <v>19.555900000000001</v>
      </c>
      <c r="AH1207" s="39">
        <v>142.95509999999999</v>
      </c>
      <c r="AI1207" s="39">
        <v>15.475</v>
      </c>
      <c r="AJ1207" s="39">
        <v>6.1843000000000004</v>
      </c>
      <c r="AK1207" s="39">
        <v>5.9848999999999997</v>
      </c>
      <c r="AL1207" s="39">
        <v>13.416700000000001</v>
      </c>
      <c r="AM1207" s="39">
        <v>350.42689999999999</v>
      </c>
      <c r="AN1207" s="39">
        <v>754.71119999999996</v>
      </c>
      <c r="AO1207" s="39">
        <v>237.17</v>
      </c>
      <c r="AP1207" s="39">
        <v>144.50649999999999</v>
      </c>
      <c r="AQ1207" s="39">
        <v>268.53980000000001</v>
      </c>
      <c r="AR1207" s="39">
        <v>34.431100000000001</v>
      </c>
      <c r="AS1207" s="39">
        <v>77.815200000000004</v>
      </c>
      <c r="AT1207" s="39">
        <v>20.319500000000001</v>
      </c>
      <c r="AU1207" s="39">
        <v>57.484299999999998</v>
      </c>
      <c r="AV1207" s="39">
        <v>68.199799999999996</v>
      </c>
      <c r="AW1207" s="39">
        <v>46.042200000000001</v>
      </c>
      <c r="AX1207" s="39">
        <v>14.866300000000001</v>
      </c>
      <c r="AY1207" s="39">
        <v>57.847299999999997</v>
      </c>
    </row>
    <row r="1208" spans="1:51" x14ac:dyDescent="0.25">
      <c r="A1208" s="43">
        <v>44180</v>
      </c>
      <c r="B1208" s="39">
        <v>4393.8644999999997</v>
      </c>
      <c r="C1208" s="39">
        <v>48.9574</v>
      </c>
      <c r="D1208" s="39">
        <v>46.5535</v>
      </c>
      <c r="E1208" s="39">
        <v>692.79089999999997</v>
      </c>
      <c r="F1208" s="39">
        <v>248.5711</v>
      </c>
      <c r="G1208" s="39">
        <v>58.740200000000002</v>
      </c>
      <c r="H1208" s="39">
        <v>119.3032</v>
      </c>
      <c r="I1208" s="39">
        <v>50.321800000000003</v>
      </c>
      <c r="J1208" s="39">
        <v>81.993600000000001</v>
      </c>
      <c r="K1208" s="39">
        <v>37.129300000000001</v>
      </c>
      <c r="L1208" s="39">
        <v>1047.2982</v>
      </c>
      <c r="M1208" s="39">
        <v>28.060099999999998</v>
      </c>
      <c r="N1208" s="39">
        <v>51.552300000000002</v>
      </c>
      <c r="O1208" s="39">
        <v>116.55889999999999</v>
      </c>
      <c r="P1208" s="39">
        <v>45.723399999999998</v>
      </c>
      <c r="Q1208" s="39">
        <v>14.0105</v>
      </c>
      <c r="R1208" s="39">
        <v>77.069299999999998</v>
      </c>
      <c r="S1208" s="39">
        <v>46.581899999999997</v>
      </c>
      <c r="T1208" s="39">
        <v>36.2254</v>
      </c>
      <c r="U1208" s="39">
        <v>22.806100000000001</v>
      </c>
      <c r="V1208" s="39">
        <v>40.262599999999999</v>
      </c>
      <c r="W1208" s="39">
        <v>76.987099999999998</v>
      </c>
      <c r="X1208" s="39">
        <v>153.99019999999999</v>
      </c>
      <c r="Y1208" s="39">
        <v>34.1021</v>
      </c>
      <c r="Z1208" s="39">
        <v>33.2087</v>
      </c>
      <c r="AA1208" s="39">
        <v>50.608199999999997</v>
      </c>
      <c r="AB1208" s="39">
        <v>284.25080000000003</v>
      </c>
      <c r="AC1208" s="39">
        <v>73.761300000000006</v>
      </c>
      <c r="AD1208" s="39">
        <v>16.0748</v>
      </c>
      <c r="AE1208" s="39">
        <v>82.769000000000005</v>
      </c>
      <c r="AF1208" s="39">
        <v>64.308700000000002</v>
      </c>
      <c r="AG1208" s="39">
        <v>19.659600000000001</v>
      </c>
      <c r="AH1208" s="39">
        <v>141.8597</v>
      </c>
      <c r="AI1208" s="39">
        <v>15.3452</v>
      </c>
      <c r="AJ1208" s="39">
        <v>6.1843000000000004</v>
      </c>
      <c r="AK1208" s="39">
        <v>5.931</v>
      </c>
      <c r="AL1208" s="39">
        <v>13.317500000000001</v>
      </c>
      <c r="AM1208" s="39">
        <v>346.31950000000001</v>
      </c>
      <c r="AN1208" s="39">
        <v>756.49220000000003</v>
      </c>
      <c r="AO1208" s="39">
        <v>236.4888</v>
      </c>
      <c r="AP1208" s="39">
        <v>140.46090000000001</v>
      </c>
      <c r="AQ1208" s="39">
        <v>268.91750000000002</v>
      </c>
      <c r="AR1208" s="39">
        <v>34.195</v>
      </c>
      <c r="AS1208" s="39">
        <v>77.236000000000004</v>
      </c>
      <c r="AT1208" s="39">
        <v>20.191700000000001</v>
      </c>
      <c r="AU1208" s="39">
        <v>57.211799999999997</v>
      </c>
      <c r="AV1208" s="39">
        <v>65.161900000000003</v>
      </c>
      <c r="AW1208" s="39">
        <v>46.224600000000002</v>
      </c>
      <c r="AX1208" s="39">
        <v>14.8195</v>
      </c>
      <c r="AY1208" s="39">
        <v>57.941800000000001</v>
      </c>
    </row>
    <row r="1209" spans="1:51" x14ac:dyDescent="0.25">
      <c r="A1209" s="43">
        <v>44181</v>
      </c>
      <c r="B1209" s="39">
        <v>4401.5595000000003</v>
      </c>
      <c r="C1209" s="39">
        <v>48.480899999999998</v>
      </c>
      <c r="D1209" s="39">
        <v>45.580500000000001</v>
      </c>
      <c r="E1209" s="39">
        <v>687.68610000000001</v>
      </c>
      <c r="F1209" s="39">
        <v>248.5711</v>
      </c>
      <c r="G1209" s="39">
        <v>57.961199999999998</v>
      </c>
      <c r="H1209" s="39">
        <v>119.3536</v>
      </c>
      <c r="I1209" s="39">
        <v>50.116399999999999</v>
      </c>
      <c r="J1209" s="39">
        <v>80.123500000000007</v>
      </c>
      <c r="K1209" s="39">
        <v>36.428100000000001</v>
      </c>
      <c r="L1209" s="39">
        <v>1061.5677000000001</v>
      </c>
      <c r="M1209" s="39">
        <v>27.9055</v>
      </c>
      <c r="N1209" s="39">
        <v>51.325899999999997</v>
      </c>
      <c r="O1209" s="39">
        <v>115.7517</v>
      </c>
      <c r="P1209" s="39">
        <v>45.7624</v>
      </c>
      <c r="Q1209" s="39">
        <v>13.99</v>
      </c>
      <c r="R1209" s="39">
        <v>77.181899999999999</v>
      </c>
      <c r="S1209" s="39">
        <v>47.866900000000001</v>
      </c>
      <c r="T1209" s="39">
        <v>35.6967</v>
      </c>
      <c r="U1209" s="39">
        <v>22.297899999999998</v>
      </c>
      <c r="V1209" s="39">
        <v>39.890700000000002</v>
      </c>
      <c r="W1209" s="39">
        <v>77.1434</v>
      </c>
      <c r="X1209" s="39">
        <v>154.71889999999999</v>
      </c>
      <c r="Y1209" s="39">
        <v>33.581800000000001</v>
      </c>
      <c r="Z1209" s="39">
        <v>33.2087</v>
      </c>
      <c r="AA1209" s="39">
        <v>51.414900000000003</v>
      </c>
      <c r="AB1209" s="39">
        <v>277.9196</v>
      </c>
      <c r="AC1209" s="39">
        <v>73.049800000000005</v>
      </c>
      <c r="AD1209" s="39">
        <v>15.8872</v>
      </c>
      <c r="AE1209" s="39">
        <v>81.590800000000002</v>
      </c>
      <c r="AF1209" s="39">
        <v>61.7776</v>
      </c>
      <c r="AG1209" s="39">
        <v>19.192799999999998</v>
      </c>
      <c r="AH1209" s="39">
        <v>142.1335</v>
      </c>
      <c r="AI1209" s="39">
        <v>15.267300000000001</v>
      </c>
      <c r="AJ1209" s="39">
        <v>6.1672000000000002</v>
      </c>
      <c r="AK1209" s="39">
        <v>5.8771000000000004</v>
      </c>
      <c r="AL1209" s="39">
        <v>13.3506</v>
      </c>
      <c r="AM1209" s="39">
        <v>348.0489</v>
      </c>
      <c r="AN1209" s="39">
        <v>746.25130000000001</v>
      </c>
      <c r="AO1209" s="39">
        <v>231.91470000000001</v>
      </c>
      <c r="AP1209" s="39">
        <v>140.13730000000001</v>
      </c>
      <c r="AQ1209" s="39">
        <v>268.16210000000001</v>
      </c>
      <c r="AR1209" s="39">
        <v>34.329900000000002</v>
      </c>
      <c r="AS1209" s="39">
        <v>75.691199999999995</v>
      </c>
      <c r="AT1209" s="39">
        <v>20.191700000000001</v>
      </c>
      <c r="AU1209" s="39">
        <v>57.030200000000001</v>
      </c>
      <c r="AV1209" s="39">
        <v>63.339199999999998</v>
      </c>
      <c r="AW1209" s="39">
        <v>46.042200000000001</v>
      </c>
      <c r="AX1209" s="39">
        <v>14.796099999999999</v>
      </c>
      <c r="AY1209" s="39">
        <v>57.752800000000001</v>
      </c>
    </row>
    <row r="1210" spans="1:51" x14ac:dyDescent="0.25">
      <c r="A1210" s="43">
        <v>44182</v>
      </c>
      <c r="B1210" s="39">
        <v>4438.4957000000004</v>
      </c>
      <c r="C1210" s="39">
        <v>48.6</v>
      </c>
      <c r="D1210" s="39">
        <v>46.104500000000002</v>
      </c>
      <c r="E1210" s="39">
        <v>699.35410000000002</v>
      </c>
      <c r="F1210" s="39">
        <v>248.5711</v>
      </c>
      <c r="G1210" s="39">
        <v>58.7714</v>
      </c>
      <c r="H1210" s="39">
        <v>119.50490000000001</v>
      </c>
      <c r="I1210" s="39">
        <v>49.842599999999997</v>
      </c>
      <c r="J1210" s="39">
        <v>81.409199999999998</v>
      </c>
      <c r="K1210" s="39">
        <v>36.686399999999999</v>
      </c>
      <c r="L1210" s="39">
        <v>1063.7298000000001</v>
      </c>
      <c r="M1210" s="39">
        <v>28.755800000000001</v>
      </c>
      <c r="N1210" s="39">
        <v>51.608899999999998</v>
      </c>
      <c r="O1210" s="39">
        <v>114.94450000000001</v>
      </c>
      <c r="P1210" s="39">
        <v>45.450299999999999</v>
      </c>
      <c r="Q1210" s="39">
        <v>14.3178</v>
      </c>
      <c r="R1210" s="39">
        <v>77.632599999999996</v>
      </c>
      <c r="S1210" s="39">
        <v>48.402299999999997</v>
      </c>
      <c r="T1210" s="39">
        <v>36.114100000000001</v>
      </c>
      <c r="U1210" s="39">
        <v>22.139099999999999</v>
      </c>
      <c r="V1210" s="39">
        <v>40.076599999999999</v>
      </c>
      <c r="W1210" s="39">
        <v>77.768699999999995</v>
      </c>
      <c r="X1210" s="39">
        <v>153.1806</v>
      </c>
      <c r="Y1210" s="39">
        <v>33.7819</v>
      </c>
      <c r="Z1210" s="39">
        <v>33.039700000000003</v>
      </c>
      <c r="AA1210" s="39">
        <v>50.877099999999999</v>
      </c>
      <c r="AB1210" s="39">
        <v>286.61040000000003</v>
      </c>
      <c r="AC1210" s="39">
        <v>73.429199999999994</v>
      </c>
      <c r="AD1210" s="39">
        <v>15.928900000000001</v>
      </c>
      <c r="AE1210" s="39">
        <v>81.067099999999996</v>
      </c>
      <c r="AF1210" s="39">
        <v>62.34</v>
      </c>
      <c r="AG1210" s="39">
        <v>19.478000000000002</v>
      </c>
      <c r="AH1210" s="39">
        <v>142.95509999999999</v>
      </c>
      <c r="AI1210" s="39">
        <v>15.8904</v>
      </c>
      <c r="AJ1210" s="39">
        <v>6.2868000000000004</v>
      </c>
      <c r="AK1210" s="39">
        <v>6.0388000000000002</v>
      </c>
      <c r="AL1210" s="39">
        <v>13.5158</v>
      </c>
      <c r="AM1210" s="39">
        <v>349.346</v>
      </c>
      <c r="AN1210" s="39">
        <v>747.14179999999999</v>
      </c>
      <c r="AO1210" s="39">
        <v>237.0727</v>
      </c>
      <c r="AP1210" s="39">
        <v>141.75550000000001</v>
      </c>
      <c r="AQ1210" s="39">
        <v>270.80590000000001</v>
      </c>
      <c r="AR1210" s="39">
        <v>34.262500000000003</v>
      </c>
      <c r="AS1210" s="39">
        <v>75.111999999999995</v>
      </c>
      <c r="AT1210" s="39">
        <v>20.7028</v>
      </c>
      <c r="AU1210" s="39">
        <v>57.030200000000001</v>
      </c>
      <c r="AV1210" s="39">
        <v>69.718699999999998</v>
      </c>
      <c r="AW1210" s="39">
        <v>48.048000000000002</v>
      </c>
      <c r="AX1210" s="39">
        <v>14.889699999999999</v>
      </c>
      <c r="AY1210" s="39">
        <v>58.036299999999997</v>
      </c>
    </row>
    <row r="1211" spans="1:51" x14ac:dyDescent="0.25">
      <c r="A1211" s="43">
        <v>44183</v>
      </c>
      <c r="B1211" s="39">
        <v>4386.1695</v>
      </c>
      <c r="C1211" s="39">
        <v>48.480899999999998</v>
      </c>
      <c r="D1211" s="39">
        <v>45.805100000000003</v>
      </c>
      <c r="E1211" s="39">
        <v>684.76909999999998</v>
      </c>
      <c r="F1211" s="39">
        <v>248.1995</v>
      </c>
      <c r="G1211" s="39">
        <v>64.661000000000001</v>
      </c>
      <c r="H1211" s="39">
        <v>119.8074</v>
      </c>
      <c r="I1211" s="39">
        <v>49.774099999999997</v>
      </c>
      <c r="J1211" s="39">
        <v>81.935199999999995</v>
      </c>
      <c r="K1211" s="39">
        <v>37.166200000000003</v>
      </c>
      <c r="L1211" s="39">
        <v>1031.299</v>
      </c>
      <c r="M1211" s="39">
        <v>31.6159</v>
      </c>
      <c r="N1211" s="39">
        <v>51.156199999999998</v>
      </c>
      <c r="O1211" s="39">
        <v>114.6216</v>
      </c>
      <c r="P1211" s="39">
        <v>44.865099999999998</v>
      </c>
      <c r="Q1211" s="39">
        <v>14.4816</v>
      </c>
      <c r="R1211" s="39">
        <v>77.407300000000006</v>
      </c>
      <c r="S1211" s="39">
        <v>47.652700000000003</v>
      </c>
      <c r="T1211" s="39">
        <v>35.808</v>
      </c>
      <c r="U1211" s="39">
        <v>21.9803</v>
      </c>
      <c r="V1211" s="39">
        <v>39.425699999999999</v>
      </c>
      <c r="W1211" s="39">
        <v>78.706599999999995</v>
      </c>
      <c r="X1211" s="39">
        <v>154.31399999999999</v>
      </c>
      <c r="Y1211" s="39">
        <v>33.541800000000002</v>
      </c>
      <c r="Z1211" s="39">
        <v>32.532699999999998</v>
      </c>
      <c r="AA1211" s="39">
        <v>50.554400000000001</v>
      </c>
      <c r="AB1211" s="39">
        <v>294.834</v>
      </c>
      <c r="AC1211" s="39">
        <v>71.674099999999996</v>
      </c>
      <c r="AD1211" s="39">
        <v>15.553599999999999</v>
      </c>
      <c r="AE1211" s="39">
        <v>81.656199999999998</v>
      </c>
      <c r="AF1211" s="39">
        <v>60.8401</v>
      </c>
      <c r="AG1211" s="39">
        <v>19.244599999999998</v>
      </c>
      <c r="AH1211" s="39">
        <v>142.4074</v>
      </c>
      <c r="AI1211" s="39">
        <v>16.175999999999998</v>
      </c>
      <c r="AJ1211" s="39">
        <v>6.3893000000000004</v>
      </c>
      <c r="AK1211" s="39">
        <v>6.1825999999999999</v>
      </c>
      <c r="AL1211" s="39">
        <v>13.5489</v>
      </c>
      <c r="AM1211" s="39">
        <v>346.96800000000002</v>
      </c>
      <c r="AN1211" s="39">
        <v>754.71119999999996</v>
      </c>
      <c r="AO1211" s="39">
        <v>240.08959999999999</v>
      </c>
      <c r="AP1211" s="39">
        <v>141.43190000000001</v>
      </c>
      <c r="AQ1211" s="39">
        <v>270.80590000000001</v>
      </c>
      <c r="AR1211" s="39">
        <v>36.387</v>
      </c>
      <c r="AS1211" s="39">
        <v>74.339600000000004</v>
      </c>
      <c r="AT1211" s="39">
        <v>21.150099999999998</v>
      </c>
      <c r="AU1211" s="39">
        <v>56.485300000000002</v>
      </c>
      <c r="AV1211" s="39">
        <v>70.174400000000006</v>
      </c>
      <c r="AW1211" s="39">
        <v>52.697800000000001</v>
      </c>
      <c r="AX1211" s="39">
        <v>14.561999999999999</v>
      </c>
      <c r="AY1211" s="39">
        <v>57.563699999999997</v>
      </c>
    </row>
    <row r="1212" spans="1:51" x14ac:dyDescent="0.25">
      <c r="A1212" s="43">
        <v>44186</v>
      </c>
      <c r="B1212" s="39">
        <v>4335.3822</v>
      </c>
      <c r="C1212" s="39">
        <v>48.361800000000002</v>
      </c>
      <c r="D1212" s="39">
        <v>46.179299999999998</v>
      </c>
      <c r="E1212" s="39">
        <v>692.79089999999997</v>
      </c>
      <c r="F1212" s="39">
        <v>247.4564</v>
      </c>
      <c r="G1212" s="39">
        <v>71.142700000000005</v>
      </c>
      <c r="H1212" s="39">
        <v>121.2193</v>
      </c>
      <c r="I1212" s="39">
        <v>48.473300000000002</v>
      </c>
      <c r="J1212" s="39">
        <v>81.233900000000006</v>
      </c>
      <c r="K1212" s="39">
        <v>36.760199999999998</v>
      </c>
      <c r="L1212" s="39">
        <v>1025.8939</v>
      </c>
      <c r="M1212" s="39">
        <v>32.543500000000002</v>
      </c>
      <c r="N1212" s="39">
        <v>51.156199999999998</v>
      </c>
      <c r="O1212" s="39">
        <v>112.20010000000001</v>
      </c>
      <c r="P1212" s="39">
        <v>45.450299999999999</v>
      </c>
      <c r="Q1212" s="39">
        <v>14.4816</v>
      </c>
      <c r="R1212" s="39">
        <v>77.069299999999998</v>
      </c>
      <c r="S1212" s="39">
        <v>46.367699999999999</v>
      </c>
      <c r="T1212" s="39">
        <v>35.390700000000002</v>
      </c>
      <c r="U1212" s="39">
        <v>21.567299999999999</v>
      </c>
      <c r="V1212" s="39">
        <v>39.611699999999999</v>
      </c>
      <c r="W1212" s="39">
        <v>78.628399999999999</v>
      </c>
      <c r="X1212" s="39">
        <v>150.9136</v>
      </c>
      <c r="Y1212" s="39">
        <v>33.6218</v>
      </c>
      <c r="Z1212" s="39">
        <v>32.532699999999998</v>
      </c>
      <c r="AA1212" s="39">
        <v>50.608199999999997</v>
      </c>
      <c r="AB1212" s="39">
        <v>304.45940000000002</v>
      </c>
      <c r="AC1212" s="39">
        <v>71.1524</v>
      </c>
      <c r="AD1212" s="39">
        <v>15.6995</v>
      </c>
      <c r="AE1212" s="39">
        <v>81.525300000000001</v>
      </c>
      <c r="AF1212" s="39">
        <v>60.8401</v>
      </c>
      <c r="AG1212" s="39">
        <v>19.296500000000002</v>
      </c>
      <c r="AH1212" s="39">
        <v>141.58580000000001</v>
      </c>
      <c r="AI1212" s="39">
        <v>16.098099999999999</v>
      </c>
      <c r="AJ1212" s="39">
        <v>6.3380000000000001</v>
      </c>
      <c r="AK1212" s="39">
        <v>6.0926999999999998</v>
      </c>
      <c r="AL1212" s="39">
        <v>13.4497</v>
      </c>
      <c r="AM1212" s="39">
        <v>343.94150000000002</v>
      </c>
      <c r="AN1212" s="39">
        <v>775.19299999999998</v>
      </c>
      <c r="AO1212" s="39">
        <v>241.06280000000001</v>
      </c>
      <c r="AP1212" s="39">
        <v>142.07910000000001</v>
      </c>
      <c r="AQ1212" s="39">
        <v>270.0505</v>
      </c>
      <c r="AR1212" s="39">
        <v>36.016100000000002</v>
      </c>
      <c r="AS1212" s="39">
        <v>74.918899999999994</v>
      </c>
      <c r="AT1212" s="39">
        <v>21.213999999999999</v>
      </c>
      <c r="AU1212" s="39">
        <v>57.030200000000001</v>
      </c>
      <c r="AV1212" s="39">
        <v>68.959199999999996</v>
      </c>
      <c r="AW1212" s="39">
        <v>54.156599999999997</v>
      </c>
      <c r="AX1212" s="39">
        <v>14.702400000000001</v>
      </c>
      <c r="AY1212" s="39">
        <v>57.941800000000001</v>
      </c>
    </row>
    <row r="1213" spans="1:51" x14ac:dyDescent="0.25">
      <c r="A1213" s="43">
        <v>44187</v>
      </c>
      <c r="B1213" s="39">
        <v>4316.9142000000002</v>
      </c>
      <c r="C1213" s="39">
        <v>47.647100000000002</v>
      </c>
      <c r="D1213" s="39">
        <v>44.9818</v>
      </c>
      <c r="E1213" s="39">
        <v>689.14459999999997</v>
      </c>
      <c r="F1213" s="39">
        <v>244.85550000000001</v>
      </c>
      <c r="G1213" s="39">
        <v>68.899000000000001</v>
      </c>
      <c r="H1213" s="39">
        <v>116.7316</v>
      </c>
      <c r="I1213" s="39">
        <v>48.0625</v>
      </c>
      <c r="J1213" s="39">
        <v>78.545599999999993</v>
      </c>
      <c r="K1213" s="39">
        <v>35.7637</v>
      </c>
      <c r="L1213" s="39">
        <v>1009.4623</v>
      </c>
      <c r="M1213" s="39">
        <v>30.920200000000001</v>
      </c>
      <c r="N1213" s="39">
        <v>49.798000000000002</v>
      </c>
      <c r="O1213" s="39">
        <v>107.5183</v>
      </c>
      <c r="P1213" s="39">
        <v>43.499699999999997</v>
      </c>
      <c r="Q1213" s="39">
        <v>14.1539</v>
      </c>
      <c r="R1213" s="39">
        <v>75.942499999999995</v>
      </c>
      <c r="S1213" s="39">
        <v>44.440199999999997</v>
      </c>
      <c r="T1213" s="39">
        <v>34.639499999999998</v>
      </c>
      <c r="U1213" s="39">
        <v>22.234400000000001</v>
      </c>
      <c r="V1213" s="39">
        <v>38.495899999999999</v>
      </c>
      <c r="W1213" s="39">
        <v>76.752600000000001</v>
      </c>
      <c r="X1213" s="39">
        <v>148.08000000000001</v>
      </c>
      <c r="Y1213" s="39">
        <v>33.0214</v>
      </c>
      <c r="Z1213" s="39">
        <v>31.772200000000002</v>
      </c>
      <c r="AA1213" s="39">
        <v>49.317500000000003</v>
      </c>
      <c r="AB1213" s="39">
        <v>293.15190000000001</v>
      </c>
      <c r="AC1213" s="39">
        <v>70.346000000000004</v>
      </c>
      <c r="AD1213" s="39">
        <v>15.637</v>
      </c>
      <c r="AE1213" s="39">
        <v>80.772599999999997</v>
      </c>
      <c r="AF1213" s="39">
        <v>58.777700000000003</v>
      </c>
      <c r="AG1213" s="39">
        <v>18.855599999999999</v>
      </c>
      <c r="AH1213" s="39">
        <v>140.2165</v>
      </c>
      <c r="AI1213" s="39">
        <v>15.3971</v>
      </c>
      <c r="AJ1213" s="39">
        <v>6.2013999999999996</v>
      </c>
      <c r="AK1213" s="39">
        <v>5.931</v>
      </c>
      <c r="AL1213" s="39">
        <v>13.1523</v>
      </c>
      <c r="AM1213" s="39">
        <v>344.59010000000001</v>
      </c>
      <c r="AN1213" s="39">
        <v>724.43370000000004</v>
      </c>
      <c r="AO1213" s="39">
        <v>226.07550000000001</v>
      </c>
      <c r="AP1213" s="39">
        <v>137.87180000000001</v>
      </c>
      <c r="AQ1213" s="39">
        <v>266.65129999999999</v>
      </c>
      <c r="AR1213" s="39">
        <v>33.6892</v>
      </c>
      <c r="AS1213" s="39">
        <v>73.567300000000003</v>
      </c>
      <c r="AT1213" s="39">
        <v>20.383400000000002</v>
      </c>
      <c r="AU1213" s="39">
        <v>57.302700000000002</v>
      </c>
      <c r="AV1213" s="39">
        <v>66.680899999999994</v>
      </c>
      <c r="AW1213" s="39">
        <v>51.056699999999999</v>
      </c>
      <c r="AX1213" s="39">
        <v>14.4215</v>
      </c>
      <c r="AY1213" s="39">
        <v>57.752800000000001</v>
      </c>
    </row>
    <row r="1214" spans="1:51" x14ac:dyDescent="0.25">
      <c r="A1214" s="43">
        <v>44188</v>
      </c>
      <c r="B1214" s="39">
        <v>4283.0559999999996</v>
      </c>
      <c r="C1214" s="39">
        <v>47.647100000000002</v>
      </c>
      <c r="D1214" s="39">
        <v>44.832099999999997</v>
      </c>
      <c r="E1214" s="39">
        <v>686.22760000000005</v>
      </c>
      <c r="F1214" s="39">
        <v>244.48390000000001</v>
      </c>
      <c r="G1214" s="39">
        <v>69.179500000000004</v>
      </c>
      <c r="H1214" s="39">
        <v>117.5384</v>
      </c>
      <c r="I1214" s="39">
        <v>47.103999999999999</v>
      </c>
      <c r="J1214" s="39">
        <v>76.850800000000007</v>
      </c>
      <c r="K1214" s="39">
        <v>35.874400000000001</v>
      </c>
      <c r="L1214" s="39">
        <v>1002.1113</v>
      </c>
      <c r="M1214" s="39">
        <v>31.6159</v>
      </c>
      <c r="N1214" s="39">
        <v>49.798000000000002</v>
      </c>
      <c r="O1214" s="39">
        <v>106.5497</v>
      </c>
      <c r="P1214" s="39">
        <v>43.109499999999997</v>
      </c>
      <c r="Q1214" s="39">
        <v>13.908099999999999</v>
      </c>
      <c r="R1214" s="39">
        <v>75.153800000000004</v>
      </c>
      <c r="S1214" s="39">
        <v>44.118899999999996</v>
      </c>
      <c r="T1214" s="39">
        <v>34.611699999999999</v>
      </c>
      <c r="U1214" s="39">
        <v>21.757899999999999</v>
      </c>
      <c r="V1214" s="39">
        <v>38.123899999999999</v>
      </c>
      <c r="W1214" s="39">
        <v>78.784800000000004</v>
      </c>
      <c r="X1214" s="39">
        <v>146.70359999999999</v>
      </c>
      <c r="Y1214" s="39">
        <v>32.180900000000001</v>
      </c>
      <c r="Z1214" s="39">
        <v>32.110199999999999</v>
      </c>
      <c r="AA1214" s="39">
        <v>49.4788</v>
      </c>
      <c r="AB1214" s="39">
        <v>280.2559</v>
      </c>
      <c r="AC1214" s="39">
        <v>68.828100000000006</v>
      </c>
      <c r="AD1214" s="39">
        <v>15.678699999999999</v>
      </c>
      <c r="AE1214" s="39">
        <v>82.7363</v>
      </c>
      <c r="AF1214" s="39">
        <v>58.871499999999997</v>
      </c>
      <c r="AG1214" s="39">
        <v>18.881499999999999</v>
      </c>
      <c r="AH1214" s="39">
        <v>140.2165</v>
      </c>
      <c r="AI1214" s="39">
        <v>15.656700000000001</v>
      </c>
      <c r="AJ1214" s="39">
        <v>6.2526000000000002</v>
      </c>
      <c r="AK1214" s="39">
        <v>6.0747999999999998</v>
      </c>
      <c r="AL1214" s="39">
        <v>13.1854</v>
      </c>
      <c r="AM1214" s="39">
        <v>338.32089999999999</v>
      </c>
      <c r="AN1214" s="39">
        <v>772.52149999999995</v>
      </c>
      <c r="AO1214" s="39">
        <v>236.97540000000001</v>
      </c>
      <c r="AP1214" s="39">
        <v>135.9299</v>
      </c>
      <c r="AQ1214" s="39">
        <v>263.62979999999999</v>
      </c>
      <c r="AR1214" s="39">
        <v>34.296199999999999</v>
      </c>
      <c r="AS1214" s="39">
        <v>72.988</v>
      </c>
      <c r="AT1214" s="39">
        <v>20.383400000000002</v>
      </c>
      <c r="AU1214" s="39">
        <v>58.12</v>
      </c>
      <c r="AV1214" s="39">
        <v>68.807400000000001</v>
      </c>
      <c r="AW1214" s="39">
        <v>51.694899999999997</v>
      </c>
      <c r="AX1214" s="39">
        <v>14.281000000000001</v>
      </c>
      <c r="AY1214" s="39">
        <v>57.469200000000001</v>
      </c>
    </row>
    <row r="1215" spans="1:51" x14ac:dyDescent="0.25">
      <c r="A1215" s="43">
        <v>44189</v>
      </c>
      <c r="B1215" s="39">
        <v>4299.9850999999999</v>
      </c>
      <c r="C1215" s="39">
        <v>47.289700000000003</v>
      </c>
      <c r="D1215" s="39">
        <v>44.832099999999997</v>
      </c>
      <c r="E1215" s="39">
        <v>663.62070000000006</v>
      </c>
      <c r="F1215" s="39">
        <v>241.13990000000001</v>
      </c>
      <c r="G1215" s="39">
        <v>64.255899999999997</v>
      </c>
      <c r="H1215" s="39">
        <v>114.7146</v>
      </c>
      <c r="I1215" s="39">
        <v>45.94</v>
      </c>
      <c r="J1215" s="39">
        <v>77.143000000000001</v>
      </c>
      <c r="K1215" s="39">
        <v>35.505400000000002</v>
      </c>
      <c r="L1215" s="39">
        <v>984.81489999999997</v>
      </c>
      <c r="M1215" s="39">
        <v>31.770499999999998</v>
      </c>
      <c r="N1215" s="39">
        <v>48.383299999999998</v>
      </c>
      <c r="O1215" s="39">
        <v>109.1327</v>
      </c>
      <c r="P1215" s="39">
        <v>42.173200000000001</v>
      </c>
      <c r="Q1215" s="39">
        <v>13.6213</v>
      </c>
      <c r="R1215" s="39">
        <v>73.350999999999999</v>
      </c>
      <c r="S1215" s="39">
        <v>42.298499999999997</v>
      </c>
      <c r="T1215" s="39">
        <v>35.056800000000003</v>
      </c>
      <c r="U1215" s="39">
        <v>22.869599999999998</v>
      </c>
      <c r="V1215" s="39">
        <v>37.287100000000002</v>
      </c>
      <c r="W1215" s="39">
        <v>77.846900000000005</v>
      </c>
      <c r="X1215" s="39">
        <v>145.89400000000001</v>
      </c>
      <c r="Y1215" s="39">
        <v>32.420999999999999</v>
      </c>
      <c r="Z1215" s="39">
        <v>30.251200000000001</v>
      </c>
      <c r="AA1215" s="39">
        <v>47.811599999999999</v>
      </c>
      <c r="AB1215" s="39">
        <v>285.02179999999998</v>
      </c>
      <c r="AC1215" s="39">
        <v>69.254999999999995</v>
      </c>
      <c r="AD1215" s="39">
        <v>15.2408</v>
      </c>
      <c r="AE1215" s="39">
        <v>79.267099999999999</v>
      </c>
      <c r="AF1215" s="39">
        <v>56.059199999999997</v>
      </c>
      <c r="AG1215" s="39">
        <v>18.1553</v>
      </c>
      <c r="AH1215" s="39">
        <v>140.76419999999999</v>
      </c>
      <c r="AI1215" s="39">
        <v>15.4231</v>
      </c>
      <c r="AJ1215" s="39">
        <v>6.1501000000000001</v>
      </c>
      <c r="AK1215" s="39">
        <v>6.0029000000000003</v>
      </c>
      <c r="AL1215" s="39">
        <v>13.1854</v>
      </c>
      <c r="AM1215" s="39">
        <v>337.24</v>
      </c>
      <c r="AN1215" s="39">
        <v>740.01769999999999</v>
      </c>
      <c r="AO1215" s="39">
        <v>232.79060000000001</v>
      </c>
      <c r="AP1215" s="39">
        <v>133.6644</v>
      </c>
      <c r="AQ1215" s="39">
        <v>262.49669999999998</v>
      </c>
      <c r="AR1215" s="39">
        <v>34.464799999999997</v>
      </c>
      <c r="AS1215" s="39">
        <v>71.057100000000005</v>
      </c>
      <c r="AT1215" s="39">
        <v>20.127800000000001</v>
      </c>
      <c r="AU1215" s="39">
        <v>57.030200000000001</v>
      </c>
      <c r="AV1215" s="39">
        <v>64.554400000000001</v>
      </c>
      <c r="AW1215" s="39">
        <v>52.333100000000002</v>
      </c>
      <c r="AX1215" s="39">
        <v>14.2342</v>
      </c>
      <c r="AY1215" s="39">
        <v>56.334899999999998</v>
      </c>
    </row>
    <row r="1216" spans="1:51" x14ac:dyDescent="0.25">
      <c r="A1216" s="43">
        <v>44190</v>
      </c>
      <c r="B1216" s="39">
        <v>4324.6091999999999</v>
      </c>
      <c r="C1216" s="39">
        <v>47.408900000000003</v>
      </c>
      <c r="D1216" s="39">
        <v>44.757300000000001</v>
      </c>
      <c r="E1216" s="39">
        <v>676.01800000000003</v>
      </c>
      <c r="F1216" s="39">
        <v>241.51150000000001</v>
      </c>
      <c r="G1216" s="39">
        <v>64.287000000000006</v>
      </c>
      <c r="H1216" s="39">
        <v>115.5718</v>
      </c>
      <c r="I1216" s="39">
        <v>46.3508</v>
      </c>
      <c r="J1216" s="39">
        <v>77.0261</v>
      </c>
      <c r="K1216" s="39">
        <v>35.505400000000002</v>
      </c>
      <c r="L1216" s="39">
        <v>998.21960000000001</v>
      </c>
      <c r="M1216" s="39">
        <v>33.084600000000002</v>
      </c>
      <c r="N1216" s="39">
        <v>48.835999999999999</v>
      </c>
      <c r="O1216" s="39">
        <v>111.7157</v>
      </c>
      <c r="P1216" s="39">
        <v>44.279899999999998</v>
      </c>
      <c r="Q1216" s="39">
        <v>13.744199999999999</v>
      </c>
      <c r="R1216" s="39">
        <v>73.576400000000007</v>
      </c>
      <c r="S1216" s="39">
        <v>43.2622</v>
      </c>
      <c r="T1216" s="39">
        <v>35.251600000000003</v>
      </c>
      <c r="U1216" s="39">
        <v>23.060199999999998</v>
      </c>
      <c r="V1216" s="39">
        <v>37.752000000000002</v>
      </c>
      <c r="W1216" s="39">
        <v>78.003200000000007</v>
      </c>
      <c r="X1216" s="39">
        <v>148.40379999999999</v>
      </c>
      <c r="Y1216" s="39">
        <v>31.700600000000001</v>
      </c>
      <c r="Z1216" s="39">
        <v>30.0822</v>
      </c>
      <c r="AA1216" s="39">
        <v>48.2956</v>
      </c>
      <c r="AB1216" s="39">
        <v>288.01220000000001</v>
      </c>
      <c r="AC1216" s="39">
        <v>69.587000000000003</v>
      </c>
      <c r="AD1216" s="39">
        <v>15.3659</v>
      </c>
      <c r="AE1216" s="39">
        <v>79.397999999999996</v>
      </c>
      <c r="AF1216" s="39">
        <v>56.246600000000001</v>
      </c>
      <c r="AG1216" s="39">
        <v>18.2072</v>
      </c>
      <c r="AH1216" s="39">
        <v>141.8597</v>
      </c>
      <c r="AI1216" s="39">
        <v>15.7346</v>
      </c>
      <c r="AJ1216" s="39">
        <v>6.2013999999999996</v>
      </c>
      <c r="AK1216" s="39">
        <v>6.2184999999999997</v>
      </c>
      <c r="AL1216" s="39">
        <v>13.218400000000001</v>
      </c>
      <c r="AM1216" s="39">
        <v>339.83409999999998</v>
      </c>
      <c r="AN1216" s="39">
        <v>755.15639999999996</v>
      </c>
      <c r="AO1216" s="39">
        <v>227.72989999999999</v>
      </c>
      <c r="AP1216" s="39">
        <v>133.6644</v>
      </c>
      <c r="AQ1216" s="39">
        <v>266.27359999999999</v>
      </c>
      <c r="AR1216" s="39">
        <v>35.409100000000002</v>
      </c>
      <c r="AS1216" s="39">
        <v>71.443299999999994</v>
      </c>
      <c r="AT1216" s="39">
        <v>20.574999999999999</v>
      </c>
      <c r="AU1216" s="39">
        <v>56.939399999999999</v>
      </c>
      <c r="AV1216" s="39">
        <v>64.250600000000006</v>
      </c>
      <c r="AW1216" s="39">
        <v>53.5184</v>
      </c>
      <c r="AX1216" s="39">
        <v>14.2342</v>
      </c>
      <c r="AY1216" s="39">
        <v>56.240400000000001</v>
      </c>
    </row>
    <row r="1217" spans="1:51" x14ac:dyDescent="0.25">
      <c r="A1217" s="43">
        <v>44193</v>
      </c>
      <c r="B1217" s="39">
        <v>4373.8573999999999</v>
      </c>
      <c r="C1217" s="39">
        <v>47.1706</v>
      </c>
      <c r="D1217" s="39">
        <v>44.083599999999997</v>
      </c>
      <c r="E1217" s="39">
        <v>692.79089999999997</v>
      </c>
      <c r="F1217" s="39">
        <v>240.02529999999999</v>
      </c>
      <c r="G1217" s="39">
        <v>66.250200000000007</v>
      </c>
      <c r="H1217" s="39">
        <v>117.58880000000001</v>
      </c>
      <c r="I1217" s="39">
        <v>46.830100000000002</v>
      </c>
      <c r="J1217" s="39">
        <v>75.389700000000005</v>
      </c>
      <c r="K1217" s="39">
        <v>35.4315</v>
      </c>
      <c r="L1217" s="39">
        <v>993.67930000000001</v>
      </c>
      <c r="M1217" s="39">
        <v>33.548400000000001</v>
      </c>
      <c r="N1217" s="39">
        <v>49.005800000000001</v>
      </c>
      <c r="O1217" s="39">
        <v>108.32550000000001</v>
      </c>
      <c r="P1217" s="39">
        <v>42.1342</v>
      </c>
      <c r="Q1217" s="39">
        <v>13.6418</v>
      </c>
      <c r="R1217" s="39">
        <v>72.562299999999993</v>
      </c>
      <c r="S1217" s="39">
        <v>42.941000000000003</v>
      </c>
      <c r="T1217" s="39">
        <v>34.917700000000004</v>
      </c>
      <c r="U1217" s="39">
        <v>23.5367</v>
      </c>
      <c r="V1217" s="39">
        <v>37.566000000000003</v>
      </c>
      <c r="W1217" s="39">
        <v>75.892899999999997</v>
      </c>
      <c r="X1217" s="39">
        <v>147.51320000000001</v>
      </c>
      <c r="Y1217" s="39">
        <v>30.579799999999999</v>
      </c>
      <c r="Z1217" s="39">
        <v>29.152699999999999</v>
      </c>
      <c r="AA1217" s="39">
        <v>48.6721</v>
      </c>
      <c r="AB1217" s="39">
        <v>292.03050000000002</v>
      </c>
      <c r="AC1217" s="39">
        <v>69.966499999999996</v>
      </c>
      <c r="AD1217" s="39">
        <v>15.094900000000001</v>
      </c>
      <c r="AE1217" s="39">
        <v>76.288899999999998</v>
      </c>
      <c r="AF1217" s="39">
        <v>54.934199999999997</v>
      </c>
      <c r="AG1217" s="39">
        <v>17.947800000000001</v>
      </c>
      <c r="AH1217" s="39">
        <v>141.31190000000001</v>
      </c>
      <c r="AI1217" s="39">
        <v>15.552899999999999</v>
      </c>
      <c r="AJ1217" s="39">
        <v>6.4063999999999997</v>
      </c>
      <c r="AK1217" s="39">
        <v>6.2545000000000002</v>
      </c>
      <c r="AL1217" s="39">
        <v>13.1854</v>
      </c>
      <c r="AM1217" s="39">
        <v>338.53699999999998</v>
      </c>
      <c r="AN1217" s="39">
        <v>739.57240000000002</v>
      </c>
      <c r="AO1217" s="39">
        <v>250.50290000000001</v>
      </c>
      <c r="AP1217" s="39">
        <v>132.0462</v>
      </c>
      <c r="AQ1217" s="39">
        <v>267.4067</v>
      </c>
      <c r="AR1217" s="39">
        <v>35.510199999999998</v>
      </c>
      <c r="AS1217" s="39">
        <v>70.670900000000003</v>
      </c>
      <c r="AT1217" s="39">
        <v>20.0639</v>
      </c>
      <c r="AU1217" s="39">
        <v>56.303699999999999</v>
      </c>
      <c r="AV1217" s="39">
        <v>63.946800000000003</v>
      </c>
      <c r="AW1217" s="39">
        <v>53.5184</v>
      </c>
      <c r="AX1217" s="39">
        <v>14.164</v>
      </c>
      <c r="AY1217" s="39">
        <v>54.917099999999998</v>
      </c>
    </row>
    <row r="1218" spans="1:51" x14ac:dyDescent="0.25">
      <c r="A1218" s="43">
        <v>44194</v>
      </c>
      <c r="B1218" s="39">
        <v>4389.2475000000004</v>
      </c>
      <c r="C1218" s="39">
        <v>47.527999999999999</v>
      </c>
      <c r="D1218" s="39">
        <v>44.9818</v>
      </c>
      <c r="E1218" s="39">
        <v>676.7473</v>
      </c>
      <c r="F1218" s="39">
        <v>241.13990000000001</v>
      </c>
      <c r="G1218" s="39">
        <v>63.819600000000001</v>
      </c>
      <c r="H1218" s="39">
        <v>115.37009999999999</v>
      </c>
      <c r="I1218" s="39">
        <v>48.473300000000002</v>
      </c>
      <c r="J1218" s="39">
        <v>77.668999999999997</v>
      </c>
      <c r="K1218" s="39">
        <v>35.283900000000003</v>
      </c>
      <c r="L1218" s="39">
        <v>974.86940000000004</v>
      </c>
      <c r="M1218" s="39">
        <v>31.847799999999999</v>
      </c>
      <c r="N1218" s="39">
        <v>49.458500000000001</v>
      </c>
      <c r="O1218" s="39">
        <v>107.8412</v>
      </c>
      <c r="P1218" s="39">
        <v>42.446300000000001</v>
      </c>
      <c r="Q1218" s="39">
        <v>13.6008</v>
      </c>
      <c r="R1218" s="39">
        <v>73.463700000000003</v>
      </c>
      <c r="S1218" s="39">
        <v>42.191400000000002</v>
      </c>
      <c r="T1218" s="39">
        <v>35.529800000000002</v>
      </c>
      <c r="U1218" s="39">
        <v>22.2026</v>
      </c>
      <c r="V1218" s="39">
        <v>37.658999999999999</v>
      </c>
      <c r="W1218" s="39">
        <v>75.6584</v>
      </c>
      <c r="X1218" s="39">
        <v>145.3272</v>
      </c>
      <c r="Y1218" s="39">
        <v>30.86</v>
      </c>
      <c r="Z1218" s="39">
        <v>28.814699999999998</v>
      </c>
      <c r="AA1218" s="39">
        <v>47.757800000000003</v>
      </c>
      <c r="AB1218" s="39">
        <v>295.76850000000002</v>
      </c>
      <c r="AC1218" s="39">
        <v>70.535700000000006</v>
      </c>
      <c r="AD1218" s="39">
        <v>15.1783</v>
      </c>
      <c r="AE1218" s="39">
        <v>75.568799999999996</v>
      </c>
      <c r="AF1218" s="39">
        <v>54.277999999999999</v>
      </c>
      <c r="AG1218" s="39">
        <v>18.051600000000001</v>
      </c>
      <c r="AH1218" s="39">
        <v>141.31190000000001</v>
      </c>
      <c r="AI1218" s="39">
        <v>15.267300000000001</v>
      </c>
      <c r="AJ1218" s="39">
        <v>6.2184999999999997</v>
      </c>
      <c r="AK1218" s="39">
        <v>6.0747999999999998</v>
      </c>
      <c r="AL1218" s="39">
        <v>13.2845</v>
      </c>
      <c r="AM1218" s="39">
        <v>340.69880000000001</v>
      </c>
      <c r="AN1218" s="39">
        <v>749.81330000000003</v>
      </c>
      <c r="AO1218" s="39">
        <v>231.81739999999999</v>
      </c>
      <c r="AP1218" s="39">
        <v>133.179</v>
      </c>
      <c r="AQ1218" s="39">
        <v>267.78440000000001</v>
      </c>
      <c r="AR1218" s="39">
        <v>33.824100000000001</v>
      </c>
      <c r="AS1218" s="39">
        <v>70.864000000000004</v>
      </c>
      <c r="AT1218" s="39">
        <v>19.9361</v>
      </c>
      <c r="AU1218" s="39">
        <v>56.303699999999999</v>
      </c>
      <c r="AV1218" s="39">
        <v>62.579799999999999</v>
      </c>
      <c r="AW1218" s="39">
        <v>51.056699999999999</v>
      </c>
      <c r="AX1218" s="39">
        <v>14.164</v>
      </c>
      <c r="AY1218" s="39">
        <v>55.673299999999998</v>
      </c>
    </row>
    <row r="1219" spans="1:51" x14ac:dyDescent="0.25">
      <c r="A1219" s="43">
        <v>44195</v>
      </c>
      <c r="B1219" s="39">
        <v>4367.7013999999999</v>
      </c>
      <c r="C1219" s="39">
        <v>47.527999999999999</v>
      </c>
      <c r="D1219" s="39">
        <v>44.532699999999998</v>
      </c>
      <c r="E1219" s="39">
        <v>734.35829999999999</v>
      </c>
      <c r="F1219" s="39">
        <v>240.02529999999999</v>
      </c>
      <c r="G1219" s="39">
        <v>64.318200000000004</v>
      </c>
      <c r="H1219" s="39">
        <v>115.5214</v>
      </c>
      <c r="I1219" s="39">
        <v>47.857100000000003</v>
      </c>
      <c r="J1219" s="39">
        <v>76.558599999999998</v>
      </c>
      <c r="K1219" s="39">
        <v>36.538800000000002</v>
      </c>
      <c r="L1219" s="39">
        <v>999.94920000000002</v>
      </c>
      <c r="M1219" s="39">
        <v>32.543500000000002</v>
      </c>
      <c r="N1219" s="39">
        <v>48.6663</v>
      </c>
      <c r="O1219" s="39">
        <v>108.32550000000001</v>
      </c>
      <c r="P1219" s="39">
        <v>42.485300000000002</v>
      </c>
      <c r="Q1219" s="39">
        <v>13.723699999999999</v>
      </c>
      <c r="R1219" s="39">
        <v>73.013000000000005</v>
      </c>
      <c r="S1219" s="39">
        <v>41.548900000000003</v>
      </c>
      <c r="T1219" s="39">
        <v>35.223799999999997</v>
      </c>
      <c r="U1219" s="39">
        <v>21.853200000000001</v>
      </c>
      <c r="V1219" s="39">
        <v>37.194099999999999</v>
      </c>
      <c r="W1219" s="39">
        <v>75.736500000000007</v>
      </c>
      <c r="X1219" s="39">
        <v>143.62700000000001</v>
      </c>
      <c r="Y1219" s="39">
        <v>30.4998</v>
      </c>
      <c r="Z1219" s="39">
        <v>28.8992</v>
      </c>
      <c r="AA1219" s="39">
        <v>52.5443</v>
      </c>
      <c r="AB1219" s="39">
        <v>286.98419999999999</v>
      </c>
      <c r="AC1219" s="39">
        <v>69.492099999999994</v>
      </c>
      <c r="AD1219" s="39">
        <v>15.1366</v>
      </c>
      <c r="AE1219" s="39">
        <v>76.8125</v>
      </c>
      <c r="AF1219" s="39">
        <v>55.496699999999997</v>
      </c>
      <c r="AG1219" s="39">
        <v>17.921900000000001</v>
      </c>
      <c r="AH1219" s="39">
        <v>141.58580000000001</v>
      </c>
      <c r="AI1219" s="39">
        <v>15.500999999999999</v>
      </c>
      <c r="AJ1219" s="39">
        <v>6.2184999999999997</v>
      </c>
      <c r="AK1219" s="39">
        <v>6.0926999999999998</v>
      </c>
      <c r="AL1219" s="39">
        <v>13.2514</v>
      </c>
      <c r="AM1219" s="39">
        <v>337.24</v>
      </c>
      <c r="AN1219" s="39">
        <v>751.59439999999995</v>
      </c>
      <c r="AO1219" s="39">
        <v>237.55930000000001</v>
      </c>
      <c r="AP1219" s="39">
        <v>132.8553</v>
      </c>
      <c r="AQ1219" s="39">
        <v>267.4067</v>
      </c>
      <c r="AR1219" s="39">
        <v>34.127600000000001</v>
      </c>
      <c r="AS1219" s="39">
        <v>71.057100000000005</v>
      </c>
      <c r="AT1219" s="39">
        <v>19.872199999999999</v>
      </c>
      <c r="AU1219" s="39">
        <v>56.122100000000003</v>
      </c>
      <c r="AV1219" s="39">
        <v>62.427900000000001</v>
      </c>
      <c r="AW1219" s="39">
        <v>52.150799999999997</v>
      </c>
      <c r="AX1219" s="39">
        <v>14.164</v>
      </c>
      <c r="AY1219" s="39">
        <v>55.578800000000001</v>
      </c>
    </row>
    <row r="1220" spans="1:51" x14ac:dyDescent="0.25">
      <c r="A1220" s="43">
        <v>44196</v>
      </c>
      <c r="B1220" s="39">
        <v>4416.9495999999999</v>
      </c>
      <c r="C1220" s="39">
        <v>47.408900000000003</v>
      </c>
      <c r="D1220" s="39">
        <v>44.457900000000002</v>
      </c>
      <c r="E1220" s="39">
        <v>721.96100000000001</v>
      </c>
      <c r="F1220" s="39">
        <v>239.65369999999999</v>
      </c>
      <c r="G1220" s="39">
        <v>64.318200000000004</v>
      </c>
      <c r="H1220" s="39">
        <v>116.9333</v>
      </c>
      <c r="I1220" s="39">
        <v>48.541699999999999</v>
      </c>
      <c r="J1220" s="39">
        <v>77.727400000000003</v>
      </c>
      <c r="K1220" s="39">
        <v>37.166200000000003</v>
      </c>
      <c r="L1220" s="39">
        <v>1014.8674</v>
      </c>
      <c r="M1220" s="39">
        <v>32.156999999999996</v>
      </c>
      <c r="N1220" s="39">
        <v>49.967799999999997</v>
      </c>
      <c r="O1220" s="39">
        <v>110.1014</v>
      </c>
      <c r="P1220" s="39">
        <v>43.265599999999999</v>
      </c>
      <c r="Q1220" s="39">
        <v>13.7852</v>
      </c>
      <c r="R1220" s="39">
        <v>73.576400000000007</v>
      </c>
      <c r="S1220" s="39">
        <v>41.870100000000001</v>
      </c>
      <c r="T1220" s="39">
        <v>35.446300000000001</v>
      </c>
      <c r="U1220" s="39">
        <v>21.885000000000002</v>
      </c>
      <c r="V1220" s="39">
        <v>37.194099999999999</v>
      </c>
      <c r="W1220" s="39">
        <v>76.830799999999996</v>
      </c>
      <c r="X1220" s="39">
        <v>151.39940000000001</v>
      </c>
      <c r="Y1220" s="39">
        <v>30.579799999999999</v>
      </c>
      <c r="Z1220" s="39">
        <v>29.575199999999999</v>
      </c>
      <c r="AA1220" s="39">
        <v>53.8889</v>
      </c>
      <c r="AB1220" s="39">
        <v>287.54489999999998</v>
      </c>
      <c r="AC1220" s="39">
        <v>69.587000000000003</v>
      </c>
      <c r="AD1220" s="39">
        <v>15.324199999999999</v>
      </c>
      <c r="AE1220" s="39">
        <v>78.219800000000006</v>
      </c>
      <c r="AF1220" s="39">
        <v>56.340400000000002</v>
      </c>
      <c r="AG1220" s="39">
        <v>18.7</v>
      </c>
      <c r="AH1220" s="39">
        <v>142.4074</v>
      </c>
      <c r="AI1220" s="39">
        <v>15.449</v>
      </c>
      <c r="AJ1220" s="39">
        <v>6.2013999999999996</v>
      </c>
      <c r="AK1220" s="39">
        <v>6.1106999999999996</v>
      </c>
      <c r="AL1220" s="39">
        <v>13.317500000000001</v>
      </c>
      <c r="AM1220" s="39">
        <v>341.99590000000001</v>
      </c>
      <c r="AN1220" s="39">
        <v>753.37540000000001</v>
      </c>
      <c r="AO1220" s="39">
        <v>237.85130000000001</v>
      </c>
      <c r="AP1220" s="39">
        <v>132.8553</v>
      </c>
      <c r="AQ1220" s="39">
        <v>271.56130000000002</v>
      </c>
      <c r="AR1220" s="39">
        <v>33.959000000000003</v>
      </c>
      <c r="AS1220" s="39">
        <v>71.057100000000005</v>
      </c>
      <c r="AT1220" s="39">
        <v>19.9361</v>
      </c>
      <c r="AU1220" s="39">
        <v>56.394500000000001</v>
      </c>
      <c r="AV1220" s="39">
        <v>63.035400000000003</v>
      </c>
      <c r="AW1220" s="39">
        <v>51.1479</v>
      </c>
      <c r="AX1220" s="39">
        <v>14.468299999999999</v>
      </c>
      <c r="AY1220" s="39">
        <v>55.484200000000001</v>
      </c>
    </row>
    <row r="1221" spans="1:51" x14ac:dyDescent="0.25">
      <c r="A1221" s="43">
        <v>44200</v>
      </c>
      <c r="B1221" s="39">
        <v>4275.3609999999999</v>
      </c>
      <c r="C1221" s="39">
        <v>48.838299999999997</v>
      </c>
      <c r="D1221" s="39">
        <v>44.158499999999997</v>
      </c>
      <c r="E1221" s="39">
        <v>745.2971</v>
      </c>
      <c r="F1221" s="39">
        <v>239.28210000000001</v>
      </c>
      <c r="G1221" s="39">
        <v>62.884799999999998</v>
      </c>
      <c r="H1221" s="39">
        <v>114.9667</v>
      </c>
      <c r="I1221" s="39">
        <v>45.118499999999997</v>
      </c>
      <c r="J1221" s="39">
        <v>78.954700000000003</v>
      </c>
      <c r="K1221" s="39">
        <v>36.7971</v>
      </c>
      <c r="L1221" s="39">
        <v>1038.0014000000001</v>
      </c>
      <c r="M1221" s="39">
        <v>32.466200000000001</v>
      </c>
      <c r="N1221" s="39">
        <v>46.459299999999999</v>
      </c>
      <c r="O1221" s="39">
        <v>109.93989999999999</v>
      </c>
      <c r="P1221" s="39">
        <v>43.226599999999998</v>
      </c>
      <c r="Q1221" s="39">
        <v>13.6623</v>
      </c>
      <c r="R1221" s="39">
        <v>72.224299999999999</v>
      </c>
      <c r="S1221" s="39">
        <v>42.726799999999997</v>
      </c>
      <c r="T1221" s="39">
        <v>35.362900000000003</v>
      </c>
      <c r="U1221" s="39">
        <v>21.281500000000001</v>
      </c>
      <c r="V1221" s="39">
        <v>37.287100000000002</v>
      </c>
      <c r="W1221" s="39">
        <v>80.269800000000004</v>
      </c>
      <c r="X1221" s="39">
        <v>149.86109999999999</v>
      </c>
      <c r="Y1221" s="39">
        <v>29.619199999999999</v>
      </c>
      <c r="Z1221" s="39">
        <v>29.575199999999999</v>
      </c>
      <c r="AA1221" s="39">
        <v>51.899000000000001</v>
      </c>
      <c r="AB1221" s="39">
        <v>301.18860000000001</v>
      </c>
      <c r="AC1221" s="39">
        <v>69.207499999999996</v>
      </c>
      <c r="AD1221" s="39">
        <v>15.4285</v>
      </c>
      <c r="AE1221" s="39">
        <v>76.354299999999995</v>
      </c>
      <c r="AF1221" s="39">
        <v>56.809100000000001</v>
      </c>
      <c r="AG1221" s="39">
        <v>18.855599999999999</v>
      </c>
      <c r="AH1221" s="39">
        <v>142.4074</v>
      </c>
      <c r="AI1221" s="39">
        <v>15.8125</v>
      </c>
      <c r="AJ1221" s="39">
        <v>6.1843000000000004</v>
      </c>
      <c r="AK1221" s="39">
        <v>6.0568</v>
      </c>
      <c r="AL1221" s="39">
        <v>13.317500000000001</v>
      </c>
      <c r="AM1221" s="39">
        <v>330.53840000000002</v>
      </c>
      <c r="AN1221" s="39">
        <v>730.22199999999998</v>
      </c>
      <c r="AO1221" s="39">
        <v>229.18969999999999</v>
      </c>
      <c r="AP1221" s="39">
        <v>131.5607</v>
      </c>
      <c r="AQ1221" s="39">
        <v>271.18360000000001</v>
      </c>
      <c r="AR1221" s="39">
        <v>34.363599999999998</v>
      </c>
      <c r="AS1221" s="39">
        <v>72.215599999999995</v>
      </c>
      <c r="AT1221" s="39">
        <v>20</v>
      </c>
      <c r="AU1221" s="39">
        <v>55.123199999999997</v>
      </c>
      <c r="AV1221" s="39">
        <v>63.491100000000003</v>
      </c>
      <c r="AW1221" s="39">
        <v>52.333100000000002</v>
      </c>
      <c r="AX1221" s="39">
        <v>14.164</v>
      </c>
      <c r="AY1221" s="39">
        <v>53.971899999999998</v>
      </c>
    </row>
    <row r="1222" spans="1:51" x14ac:dyDescent="0.25">
      <c r="A1222" s="43">
        <v>44201</v>
      </c>
      <c r="B1222" s="39">
        <v>4295.3680999999997</v>
      </c>
      <c r="C1222" s="39">
        <v>48.838299999999997</v>
      </c>
      <c r="D1222" s="39">
        <v>42.886099999999999</v>
      </c>
      <c r="E1222" s="39">
        <v>783.94749999999999</v>
      </c>
      <c r="F1222" s="39">
        <v>236.30969999999999</v>
      </c>
      <c r="G1222" s="39">
        <v>61.389000000000003</v>
      </c>
      <c r="H1222" s="39">
        <v>117.1854</v>
      </c>
      <c r="I1222" s="39">
        <v>47.172400000000003</v>
      </c>
      <c r="J1222" s="39">
        <v>78.487099999999998</v>
      </c>
      <c r="K1222" s="39">
        <v>36.538800000000002</v>
      </c>
      <c r="L1222" s="39">
        <v>1141.7799</v>
      </c>
      <c r="M1222" s="39">
        <v>31.229399999999998</v>
      </c>
      <c r="N1222" s="39">
        <v>45.836799999999997</v>
      </c>
      <c r="O1222" s="39">
        <v>109.93989999999999</v>
      </c>
      <c r="P1222" s="39">
        <v>43.460599999999999</v>
      </c>
      <c r="Q1222" s="39">
        <v>13.6213</v>
      </c>
      <c r="R1222" s="39">
        <v>73.125699999999995</v>
      </c>
      <c r="S1222" s="39">
        <v>43.048099999999998</v>
      </c>
      <c r="T1222" s="39">
        <v>35.056800000000003</v>
      </c>
      <c r="U1222" s="39">
        <v>21.218</v>
      </c>
      <c r="V1222" s="39">
        <v>36.450200000000002</v>
      </c>
      <c r="W1222" s="39">
        <v>80.426100000000005</v>
      </c>
      <c r="X1222" s="39">
        <v>148.64670000000001</v>
      </c>
      <c r="Y1222" s="39">
        <v>29.058900000000001</v>
      </c>
      <c r="Z1222" s="39">
        <v>28.983699999999999</v>
      </c>
      <c r="AA1222" s="39">
        <v>51.576300000000003</v>
      </c>
      <c r="AB1222" s="39">
        <v>328.19560000000001</v>
      </c>
      <c r="AC1222" s="39">
        <v>70.677999999999997</v>
      </c>
      <c r="AD1222" s="39">
        <v>15.511900000000001</v>
      </c>
      <c r="AE1222" s="39">
        <v>77.336100000000002</v>
      </c>
      <c r="AF1222" s="39">
        <v>58.215299999999999</v>
      </c>
      <c r="AG1222" s="39">
        <v>18.829599999999999</v>
      </c>
      <c r="AH1222" s="39">
        <v>141.58580000000001</v>
      </c>
      <c r="AI1222" s="39">
        <v>15.4231</v>
      </c>
      <c r="AJ1222" s="39">
        <v>6.133</v>
      </c>
      <c r="AK1222" s="39">
        <v>5.9489000000000001</v>
      </c>
      <c r="AL1222" s="39">
        <v>13.2845</v>
      </c>
      <c r="AM1222" s="39">
        <v>326.43099999999998</v>
      </c>
      <c r="AN1222" s="39">
        <v>686.14149999999995</v>
      </c>
      <c r="AO1222" s="39">
        <v>221.01480000000001</v>
      </c>
      <c r="AP1222" s="39">
        <v>132.6935</v>
      </c>
      <c r="AQ1222" s="39">
        <v>274.20519999999999</v>
      </c>
      <c r="AR1222" s="39">
        <v>33.891500000000001</v>
      </c>
      <c r="AS1222" s="39">
        <v>72.408699999999996</v>
      </c>
      <c r="AT1222" s="39">
        <v>19.808299999999999</v>
      </c>
      <c r="AU1222" s="39">
        <v>55.395600000000002</v>
      </c>
      <c r="AV1222" s="39">
        <v>62.124099999999999</v>
      </c>
      <c r="AW1222" s="39">
        <v>50.418500000000002</v>
      </c>
      <c r="AX1222" s="39">
        <v>14.374700000000001</v>
      </c>
      <c r="AY1222" s="39">
        <v>54.35</v>
      </c>
    </row>
    <row r="1223" spans="1:51" x14ac:dyDescent="0.25">
      <c r="A1223" s="43">
        <v>44202</v>
      </c>
      <c r="B1223" s="39">
        <v>4424.6445999999996</v>
      </c>
      <c r="C1223" s="39">
        <v>48.9574</v>
      </c>
      <c r="D1223" s="39">
        <v>43.41</v>
      </c>
      <c r="E1223" s="39">
        <v>782.48900000000003</v>
      </c>
      <c r="F1223" s="39">
        <v>235.19499999999999</v>
      </c>
      <c r="G1223" s="39">
        <v>59.799700000000001</v>
      </c>
      <c r="H1223" s="39">
        <v>118.1435</v>
      </c>
      <c r="I1223" s="39">
        <v>47.172400000000003</v>
      </c>
      <c r="J1223" s="39">
        <v>82.110500000000002</v>
      </c>
      <c r="K1223" s="39">
        <v>35.7637</v>
      </c>
      <c r="L1223" s="39">
        <v>1140.0501999999999</v>
      </c>
      <c r="M1223" s="39">
        <v>30.611000000000001</v>
      </c>
      <c r="N1223" s="39">
        <v>45.157800000000002</v>
      </c>
      <c r="O1223" s="39">
        <v>107.03400000000001</v>
      </c>
      <c r="P1223" s="39">
        <v>42.7194</v>
      </c>
      <c r="Q1223" s="39">
        <v>13.6418</v>
      </c>
      <c r="R1223" s="39">
        <v>72.900300000000001</v>
      </c>
      <c r="S1223" s="39">
        <v>42.619700000000002</v>
      </c>
      <c r="T1223" s="39">
        <v>36.448</v>
      </c>
      <c r="U1223" s="39">
        <v>21.154399999999999</v>
      </c>
      <c r="V1223" s="39">
        <v>37.566000000000003</v>
      </c>
      <c r="W1223" s="39">
        <v>80.738799999999998</v>
      </c>
      <c r="X1223" s="39">
        <v>151.80420000000001</v>
      </c>
      <c r="Y1223" s="39">
        <v>28.538499999999999</v>
      </c>
      <c r="Z1223" s="39">
        <v>27.9697</v>
      </c>
      <c r="AA1223" s="39">
        <v>49.908999999999999</v>
      </c>
      <c r="AB1223" s="39">
        <v>333.80259999999998</v>
      </c>
      <c r="AC1223" s="39">
        <v>70.156199999999998</v>
      </c>
      <c r="AD1223" s="39">
        <v>15.386799999999999</v>
      </c>
      <c r="AE1223" s="39">
        <v>79.037999999999997</v>
      </c>
      <c r="AF1223" s="39">
        <v>56.527900000000002</v>
      </c>
      <c r="AG1223" s="39">
        <v>18.7</v>
      </c>
      <c r="AH1223" s="39">
        <v>142.1335</v>
      </c>
      <c r="AI1223" s="39">
        <v>15.449</v>
      </c>
      <c r="AJ1223" s="39">
        <v>6.1672000000000002</v>
      </c>
      <c r="AK1223" s="39">
        <v>6.0029000000000003</v>
      </c>
      <c r="AL1223" s="39">
        <v>13.581899999999999</v>
      </c>
      <c r="AM1223" s="39">
        <v>329.24130000000002</v>
      </c>
      <c r="AN1223" s="39">
        <v>686.14149999999995</v>
      </c>
      <c r="AO1223" s="39">
        <v>223.54509999999999</v>
      </c>
      <c r="AP1223" s="39">
        <v>131.2371</v>
      </c>
      <c r="AQ1223" s="39">
        <v>274.20519999999999</v>
      </c>
      <c r="AR1223" s="39">
        <v>33.6892</v>
      </c>
      <c r="AS1223" s="39">
        <v>71.057100000000005</v>
      </c>
      <c r="AT1223" s="39">
        <v>19.872199999999999</v>
      </c>
      <c r="AU1223" s="39">
        <v>55.032299999999999</v>
      </c>
      <c r="AV1223" s="39">
        <v>61.516500000000001</v>
      </c>
      <c r="AW1223" s="39">
        <v>50.145000000000003</v>
      </c>
      <c r="AX1223" s="39">
        <v>14.210800000000001</v>
      </c>
      <c r="AY1223" s="39">
        <v>54.539000000000001</v>
      </c>
    </row>
    <row r="1224" spans="1:51" x14ac:dyDescent="0.25">
      <c r="A1224" s="43">
        <v>44203</v>
      </c>
      <c r="B1224" s="39">
        <v>4430.8006999999998</v>
      </c>
      <c r="C1224" s="39">
        <v>47.647100000000002</v>
      </c>
      <c r="D1224" s="39">
        <v>41.838299999999997</v>
      </c>
      <c r="E1224" s="39">
        <v>840.1001</v>
      </c>
      <c r="F1224" s="39">
        <v>230.7364</v>
      </c>
      <c r="G1224" s="39">
        <v>60.391800000000003</v>
      </c>
      <c r="H1224" s="39">
        <v>114.8155</v>
      </c>
      <c r="I1224" s="39">
        <v>47.514699999999998</v>
      </c>
      <c r="J1224" s="39">
        <v>80.006600000000006</v>
      </c>
      <c r="K1224" s="39">
        <v>34.508800000000001</v>
      </c>
      <c r="L1224" s="39">
        <v>1124.9159</v>
      </c>
      <c r="M1224" s="39">
        <v>30.379100000000001</v>
      </c>
      <c r="N1224" s="39">
        <v>43.460099999999997</v>
      </c>
      <c r="O1224" s="39">
        <v>101.70650000000001</v>
      </c>
      <c r="P1224" s="39">
        <v>40.963799999999999</v>
      </c>
      <c r="Q1224" s="39">
        <v>13.6828</v>
      </c>
      <c r="R1224" s="39">
        <v>71.660899999999998</v>
      </c>
      <c r="S1224" s="39">
        <v>42.512599999999999</v>
      </c>
      <c r="T1224" s="39">
        <v>35.418500000000002</v>
      </c>
      <c r="U1224" s="39">
        <v>20.010899999999999</v>
      </c>
      <c r="V1224" s="39">
        <v>34.962499999999999</v>
      </c>
      <c r="W1224" s="39">
        <v>78.550299999999993</v>
      </c>
      <c r="X1224" s="39">
        <v>150.185</v>
      </c>
      <c r="Y1224" s="39">
        <v>27.137599999999999</v>
      </c>
      <c r="Z1224" s="39">
        <v>27.293700000000001</v>
      </c>
      <c r="AA1224" s="39">
        <v>48.8872</v>
      </c>
      <c r="AB1224" s="39">
        <v>343.52140000000003</v>
      </c>
      <c r="AC1224" s="39">
        <v>69.539599999999993</v>
      </c>
      <c r="AD1224" s="39">
        <v>14.865600000000001</v>
      </c>
      <c r="AE1224" s="39">
        <v>78.5471</v>
      </c>
      <c r="AF1224" s="39">
        <v>53.0593</v>
      </c>
      <c r="AG1224" s="39">
        <v>18.907499999999999</v>
      </c>
      <c r="AH1224" s="39">
        <v>142.4074</v>
      </c>
      <c r="AI1224" s="39">
        <v>16.5136</v>
      </c>
      <c r="AJ1224" s="39">
        <v>6.0818000000000003</v>
      </c>
      <c r="AK1224" s="39">
        <v>5.9130000000000003</v>
      </c>
      <c r="AL1224" s="39">
        <v>13.615</v>
      </c>
      <c r="AM1224" s="39">
        <v>325.56630000000001</v>
      </c>
      <c r="AN1224" s="39">
        <v>671.44799999999998</v>
      </c>
      <c r="AO1224" s="39">
        <v>226.07550000000001</v>
      </c>
      <c r="AP1224" s="39">
        <v>129.13339999999999</v>
      </c>
      <c r="AQ1224" s="39">
        <v>271.56130000000002</v>
      </c>
      <c r="AR1224" s="39">
        <v>34.363599999999998</v>
      </c>
      <c r="AS1224" s="39">
        <v>69.126199999999997</v>
      </c>
      <c r="AT1224" s="39">
        <v>20.0639</v>
      </c>
      <c r="AU1224" s="39">
        <v>53.942599999999999</v>
      </c>
      <c r="AV1224" s="39">
        <v>59.845700000000001</v>
      </c>
      <c r="AW1224" s="39">
        <v>50.874400000000001</v>
      </c>
      <c r="AX1224" s="39">
        <v>14.1172</v>
      </c>
      <c r="AY1224" s="39">
        <v>53.688299999999998</v>
      </c>
    </row>
    <row r="1225" spans="1:51" x14ac:dyDescent="0.25">
      <c r="A1225" s="43">
        <v>44204</v>
      </c>
      <c r="B1225" s="39">
        <v>4515.4459999999999</v>
      </c>
      <c r="C1225" s="39">
        <v>47.885300000000001</v>
      </c>
      <c r="D1225" s="39">
        <v>42.6616</v>
      </c>
      <c r="E1225" s="39">
        <v>864.89469999999994</v>
      </c>
      <c r="F1225" s="39">
        <v>233.7088</v>
      </c>
      <c r="G1225" s="39">
        <v>59.581600000000002</v>
      </c>
      <c r="H1225" s="39">
        <v>118.74850000000001</v>
      </c>
      <c r="I1225" s="39">
        <v>48.404800000000002</v>
      </c>
      <c r="J1225" s="39">
        <v>80.590999999999994</v>
      </c>
      <c r="K1225" s="39">
        <v>33.143300000000004</v>
      </c>
      <c r="L1225" s="39">
        <v>1119.9431</v>
      </c>
      <c r="M1225" s="39">
        <v>29.838000000000001</v>
      </c>
      <c r="N1225" s="39">
        <v>43.686500000000002</v>
      </c>
      <c r="O1225" s="39">
        <v>100.41500000000001</v>
      </c>
      <c r="P1225" s="39">
        <v>40.6907</v>
      </c>
      <c r="Q1225" s="39">
        <v>13.6623</v>
      </c>
      <c r="R1225" s="39">
        <v>71.998900000000006</v>
      </c>
      <c r="S1225" s="39">
        <v>41.977200000000003</v>
      </c>
      <c r="T1225" s="39">
        <v>35.6967</v>
      </c>
      <c r="U1225" s="39">
        <v>20.201499999999999</v>
      </c>
      <c r="V1225" s="39">
        <v>34.962499999999999</v>
      </c>
      <c r="W1225" s="39">
        <v>81.4422</v>
      </c>
      <c r="X1225" s="39">
        <v>155.12370000000001</v>
      </c>
      <c r="Y1225" s="39">
        <v>28.6586</v>
      </c>
      <c r="Z1225" s="39">
        <v>26.9557</v>
      </c>
      <c r="AA1225" s="39">
        <v>48.725900000000003</v>
      </c>
      <c r="AB1225" s="39">
        <v>352.95979999999997</v>
      </c>
      <c r="AC1225" s="39">
        <v>69.017799999999994</v>
      </c>
      <c r="AD1225" s="39">
        <v>14.9489</v>
      </c>
      <c r="AE1225" s="39">
        <v>81.067099999999996</v>
      </c>
      <c r="AF1225" s="39">
        <v>53.4343</v>
      </c>
      <c r="AG1225" s="39">
        <v>19.114899999999999</v>
      </c>
      <c r="AH1225" s="39">
        <v>142.68119999999999</v>
      </c>
      <c r="AI1225" s="39">
        <v>17.032900000000001</v>
      </c>
      <c r="AJ1225" s="39">
        <v>6.1159999999999997</v>
      </c>
      <c r="AK1225" s="39">
        <v>5.9848999999999997</v>
      </c>
      <c r="AL1225" s="39">
        <v>13.846299999999999</v>
      </c>
      <c r="AM1225" s="39">
        <v>328.3766</v>
      </c>
      <c r="AN1225" s="39">
        <v>666.99549999999999</v>
      </c>
      <c r="AO1225" s="39">
        <v>248.65379999999999</v>
      </c>
      <c r="AP1225" s="39">
        <v>131.8844</v>
      </c>
      <c r="AQ1225" s="39">
        <v>276.47129999999999</v>
      </c>
      <c r="AR1225" s="39">
        <v>34.802</v>
      </c>
      <c r="AS1225" s="39">
        <v>69.319299999999998</v>
      </c>
      <c r="AT1225" s="39">
        <v>20.127800000000001</v>
      </c>
      <c r="AU1225" s="39">
        <v>54.487499999999997</v>
      </c>
      <c r="AV1225" s="39">
        <v>59.693800000000003</v>
      </c>
      <c r="AW1225" s="39">
        <v>49.962699999999998</v>
      </c>
      <c r="AX1225" s="39">
        <v>13.9299</v>
      </c>
      <c r="AY1225" s="39">
        <v>54.35</v>
      </c>
    </row>
    <row r="1226" spans="1:51" x14ac:dyDescent="0.25">
      <c r="A1226" s="43">
        <v>44207</v>
      </c>
      <c r="B1226" s="39">
        <v>4583.1623</v>
      </c>
      <c r="C1226" s="39">
        <v>47.051499999999997</v>
      </c>
      <c r="D1226" s="39">
        <v>41.314399999999999</v>
      </c>
      <c r="E1226" s="39">
        <v>833.53679999999997</v>
      </c>
      <c r="F1226" s="39">
        <v>230.3648</v>
      </c>
      <c r="G1226" s="39">
        <v>60.1113</v>
      </c>
      <c r="H1226" s="39">
        <v>119.50490000000001</v>
      </c>
      <c r="I1226" s="39">
        <v>49.911000000000001</v>
      </c>
      <c r="J1226" s="39">
        <v>78.662499999999994</v>
      </c>
      <c r="K1226" s="39">
        <v>32.663499999999999</v>
      </c>
      <c r="L1226" s="39">
        <v>1086.4313</v>
      </c>
      <c r="M1226" s="39">
        <v>28.523900000000001</v>
      </c>
      <c r="N1226" s="39">
        <v>42.724400000000003</v>
      </c>
      <c r="O1226" s="39">
        <v>101.54510000000001</v>
      </c>
      <c r="P1226" s="39">
        <v>39.520299999999999</v>
      </c>
      <c r="Q1226" s="39">
        <v>13.436999999999999</v>
      </c>
      <c r="R1226" s="39">
        <v>70.984800000000007</v>
      </c>
      <c r="S1226" s="39">
        <v>40.585099999999997</v>
      </c>
      <c r="T1226" s="39">
        <v>35.251600000000003</v>
      </c>
      <c r="U1226" s="39">
        <v>19.820399999999999</v>
      </c>
      <c r="V1226" s="39">
        <v>32.916800000000002</v>
      </c>
      <c r="W1226" s="39">
        <v>81.676699999999997</v>
      </c>
      <c r="X1226" s="39">
        <v>156.66200000000001</v>
      </c>
      <c r="Y1226" s="39">
        <v>27.5379</v>
      </c>
      <c r="Z1226" s="39">
        <v>26.110700000000001</v>
      </c>
      <c r="AA1226" s="39">
        <v>48.6721</v>
      </c>
      <c r="AB1226" s="39">
        <v>343.70830000000001</v>
      </c>
      <c r="AC1226" s="39">
        <v>66.551199999999994</v>
      </c>
      <c r="AD1226" s="39">
        <v>14.5945</v>
      </c>
      <c r="AE1226" s="39">
        <v>81.688999999999993</v>
      </c>
      <c r="AF1226" s="39">
        <v>51.184399999999997</v>
      </c>
      <c r="AG1226" s="39">
        <v>18.1553</v>
      </c>
      <c r="AH1226" s="39">
        <v>141.03809999999999</v>
      </c>
      <c r="AI1226" s="39">
        <v>16.331800000000001</v>
      </c>
      <c r="AJ1226" s="39">
        <v>6.0305</v>
      </c>
      <c r="AK1226" s="39">
        <v>5.8590999999999998</v>
      </c>
      <c r="AL1226" s="39">
        <v>13.416700000000001</v>
      </c>
      <c r="AM1226" s="39">
        <v>325.13389999999998</v>
      </c>
      <c r="AN1226" s="39">
        <v>647.40409999999997</v>
      </c>
      <c r="AO1226" s="39">
        <v>257.21800000000002</v>
      </c>
      <c r="AP1226" s="39">
        <v>129.9425</v>
      </c>
      <c r="AQ1226" s="39">
        <v>275.71589999999998</v>
      </c>
      <c r="AR1226" s="39">
        <v>33.453099999999999</v>
      </c>
      <c r="AS1226" s="39">
        <v>67.967600000000004</v>
      </c>
      <c r="AT1226" s="39">
        <v>19.808299999999999</v>
      </c>
      <c r="AU1226" s="39">
        <v>54.487499999999997</v>
      </c>
      <c r="AV1226" s="39">
        <v>58.023000000000003</v>
      </c>
      <c r="AW1226" s="39">
        <v>47.683300000000003</v>
      </c>
      <c r="AX1226" s="39">
        <v>13.906499999999999</v>
      </c>
      <c r="AY1226" s="39">
        <v>54.633600000000001</v>
      </c>
    </row>
    <row r="1227" spans="1:51" x14ac:dyDescent="0.25">
      <c r="A1227" s="43">
        <v>44208</v>
      </c>
      <c r="B1227" s="39">
        <v>4570.8503000000001</v>
      </c>
      <c r="C1227" s="39">
        <v>47.1706</v>
      </c>
      <c r="D1227" s="39">
        <v>41.2395</v>
      </c>
      <c r="E1227" s="39">
        <v>861.97770000000003</v>
      </c>
      <c r="F1227" s="39">
        <v>230.7364</v>
      </c>
      <c r="G1227" s="39">
        <v>58.646700000000003</v>
      </c>
      <c r="H1227" s="39">
        <v>121.7236</v>
      </c>
      <c r="I1227" s="39">
        <v>49.089399999999998</v>
      </c>
      <c r="J1227" s="39">
        <v>78.428700000000006</v>
      </c>
      <c r="K1227" s="39">
        <v>34.582700000000003</v>
      </c>
      <c r="L1227" s="39">
        <v>1105.0250000000001</v>
      </c>
      <c r="M1227" s="39">
        <v>28.755800000000001</v>
      </c>
      <c r="N1227" s="39">
        <v>43.5167</v>
      </c>
      <c r="O1227" s="39">
        <v>99.123500000000007</v>
      </c>
      <c r="P1227" s="39">
        <v>41.119799999999998</v>
      </c>
      <c r="Q1227" s="39">
        <v>13.4779</v>
      </c>
      <c r="R1227" s="39">
        <v>70.421499999999995</v>
      </c>
      <c r="S1227" s="39">
        <v>43.048099999999998</v>
      </c>
      <c r="T1227" s="39">
        <v>35.307200000000002</v>
      </c>
      <c r="U1227" s="39">
        <v>19.725100000000001</v>
      </c>
      <c r="V1227" s="39">
        <v>33.381700000000002</v>
      </c>
      <c r="W1227" s="39">
        <v>81.285899999999998</v>
      </c>
      <c r="X1227" s="39">
        <v>155.0427</v>
      </c>
      <c r="Y1227" s="39">
        <v>27.457799999999999</v>
      </c>
      <c r="Z1227" s="39">
        <v>26.3642</v>
      </c>
      <c r="AA1227" s="39">
        <v>48.8872</v>
      </c>
      <c r="AB1227" s="39">
        <v>360.62270000000001</v>
      </c>
      <c r="AC1227" s="39">
        <v>66.313999999999993</v>
      </c>
      <c r="AD1227" s="39">
        <v>14.5528</v>
      </c>
      <c r="AE1227" s="39">
        <v>84.503600000000006</v>
      </c>
      <c r="AF1227" s="39">
        <v>51.090699999999998</v>
      </c>
      <c r="AG1227" s="39">
        <v>18.259</v>
      </c>
      <c r="AH1227" s="39">
        <v>142.1335</v>
      </c>
      <c r="AI1227" s="39">
        <v>16.4876</v>
      </c>
      <c r="AJ1227" s="39">
        <v>6.0305</v>
      </c>
      <c r="AK1227" s="39">
        <v>5.8771000000000004</v>
      </c>
      <c r="AL1227" s="39">
        <v>13.7141</v>
      </c>
      <c r="AM1227" s="39">
        <v>327.94420000000002</v>
      </c>
      <c r="AN1227" s="39">
        <v>655.41880000000003</v>
      </c>
      <c r="AO1227" s="39">
        <v>254.59039999999999</v>
      </c>
      <c r="AP1227" s="39">
        <v>129.6189</v>
      </c>
      <c r="AQ1227" s="39">
        <v>277.6044</v>
      </c>
      <c r="AR1227" s="39">
        <v>33.722900000000003</v>
      </c>
      <c r="AS1227" s="39">
        <v>68.353800000000007</v>
      </c>
      <c r="AT1227" s="39">
        <v>19.9361</v>
      </c>
      <c r="AU1227" s="39">
        <v>54.487499999999997</v>
      </c>
      <c r="AV1227" s="39">
        <v>58.023000000000003</v>
      </c>
      <c r="AW1227" s="39">
        <v>48.503900000000002</v>
      </c>
      <c r="AX1227" s="39">
        <v>13.719200000000001</v>
      </c>
      <c r="AY1227" s="39">
        <v>54.539000000000001</v>
      </c>
    </row>
    <row r="1228" spans="1:51" x14ac:dyDescent="0.25">
      <c r="A1228" s="43">
        <v>44209</v>
      </c>
      <c r="B1228" s="39">
        <v>4601.6304</v>
      </c>
      <c r="C1228" s="39">
        <v>46.575000000000003</v>
      </c>
      <c r="D1228" s="39">
        <v>43.260399999999997</v>
      </c>
      <c r="E1228" s="39">
        <v>922.50570000000005</v>
      </c>
      <c r="F1228" s="39">
        <v>230.3648</v>
      </c>
      <c r="G1228" s="39">
        <v>57.057499999999997</v>
      </c>
      <c r="H1228" s="39">
        <v>125.75749999999999</v>
      </c>
      <c r="I1228" s="39">
        <v>49.911000000000001</v>
      </c>
      <c r="J1228" s="39">
        <v>77.961200000000005</v>
      </c>
      <c r="K1228" s="39">
        <v>33.586199999999998</v>
      </c>
      <c r="L1228" s="39">
        <v>1146.5364</v>
      </c>
      <c r="M1228" s="39">
        <v>28.6785</v>
      </c>
      <c r="N1228" s="39">
        <v>45.553899999999999</v>
      </c>
      <c r="O1228" s="39">
        <v>97.024799999999999</v>
      </c>
      <c r="P1228" s="39">
        <v>40.378599999999999</v>
      </c>
      <c r="Q1228" s="39">
        <v>13.436999999999999</v>
      </c>
      <c r="R1228" s="39">
        <v>71.322900000000004</v>
      </c>
      <c r="S1228" s="39">
        <v>42.4056</v>
      </c>
      <c r="T1228" s="39">
        <v>35.307200000000002</v>
      </c>
      <c r="U1228" s="39">
        <v>19.597999999999999</v>
      </c>
      <c r="V1228" s="39">
        <v>32.079900000000002</v>
      </c>
      <c r="W1228" s="39">
        <v>83.239900000000006</v>
      </c>
      <c r="X1228" s="39">
        <v>148.8896</v>
      </c>
      <c r="Y1228" s="39">
        <v>27.057600000000001</v>
      </c>
      <c r="Z1228" s="39">
        <v>25.7727</v>
      </c>
      <c r="AA1228" s="39">
        <v>47.811599999999999</v>
      </c>
      <c r="AB1228" s="39">
        <v>367.63139999999999</v>
      </c>
      <c r="AC1228" s="39">
        <v>64.037099999999995</v>
      </c>
      <c r="AD1228" s="39">
        <v>14.260899999999999</v>
      </c>
      <c r="AE1228" s="39">
        <v>82.769000000000005</v>
      </c>
      <c r="AF1228" s="39">
        <v>49.215800000000002</v>
      </c>
      <c r="AG1228" s="39">
        <v>17.87</v>
      </c>
      <c r="AH1228" s="39">
        <v>142.1335</v>
      </c>
      <c r="AI1228" s="39">
        <v>16.877099999999999</v>
      </c>
      <c r="AJ1228" s="39">
        <v>6.1159999999999997</v>
      </c>
      <c r="AK1228" s="39">
        <v>5.9848999999999997</v>
      </c>
      <c r="AL1228" s="39">
        <v>13.945399999999999</v>
      </c>
      <c r="AM1228" s="39">
        <v>333.9973</v>
      </c>
      <c r="AN1228" s="39">
        <v>644.28729999999996</v>
      </c>
      <c r="AO1228" s="39">
        <v>243.7878</v>
      </c>
      <c r="AP1228" s="39">
        <v>128.9716</v>
      </c>
      <c r="AQ1228" s="39">
        <v>281.00360000000001</v>
      </c>
      <c r="AR1228" s="39">
        <v>33.959000000000003</v>
      </c>
      <c r="AS1228" s="39">
        <v>70.477800000000002</v>
      </c>
      <c r="AT1228" s="39">
        <v>19.616599999999998</v>
      </c>
      <c r="AU1228" s="39">
        <v>55.123199999999997</v>
      </c>
      <c r="AV1228" s="39">
        <v>56.959699999999998</v>
      </c>
      <c r="AW1228" s="39">
        <v>48.048000000000002</v>
      </c>
      <c r="AX1228" s="39">
        <v>13.789400000000001</v>
      </c>
      <c r="AY1228" s="39">
        <v>54.822600000000001</v>
      </c>
    </row>
    <row r="1229" spans="1:51" x14ac:dyDescent="0.25">
      <c r="A1229" s="43">
        <v>44210</v>
      </c>
      <c r="B1229" s="39">
        <v>4615.4814999999999</v>
      </c>
      <c r="C1229" s="39">
        <v>46.4559</v>
      </c>
      <c r="D1229" s="39">
        <v>44.083599999999997</v>
      </c>
      <c r="E1229" s="39">
        <v>834.26599999999996</v>
      </c>
      <c r="F1229" s="39">
        <v>231.851</v>
      </c>
      <c r="G1229" s="39">
        <v>56.683500000000002</v>
      </c>
      <c r="H1229" s="39">
        <v>123.438</v>
      </c>
      <c r="I1229" s="39">
        <v>48.952500000000001</v>
      </c>
      <c r="J1229" s="39">
        <v>78.662499999999994</v>
      </c>
      <c r="K1229" s="39">
        <v>33.143300000000004</v>
      </c>
      <c r="L1229" s="39">
        <v>1156.4818</v>
      </c>
      <c r="M1229" s="39">
        <v>28.214700000000001</v>
      </c>
      <c r="N1229" s="39">
        <v>44.931399999999996</v>
      </c>
      <c r="O1229" s="39">
        <v>102.0294</v>
      </c>
      <c r="P1229" s="39">
        <v>42.1342</v>
      </c>
      <c r="Q1229" s="39">
        <v>13.539400000000001</v>
      </c>
      <c r="R1229" s="39">
        <v>72.900300000000001</v>
      </c>
      <c r="S1229" s="39">
        <v>42.084299999999999</v>
      </c>
      <c r="T1229" s="39">
        <v>35.390700000000002</v>
      </c>
      <c r="U1229" s="39">
        <v>20.010899999999999</v>
      </c>
      <c r="V1229" s="39">
        <v>32.358899999999998</v>
      </c>
      <c r="W1229" s="39">
        <v>82.380099999999999</v>
      </c>
      <c r="X1229" s="39">
        <v>150.023</v>
      </c>
      <c r="Y1229" s="39">
        <v>28.138300000000001</v>
      </c>
      <c r="Z1229" s="39">
        <v>26.279699999999998</v>
      </c>
      <c r="AA1229" s="39">
        <v>48.241799999999998</v>
      </c>
      <c r="AB1229" s="39">
        <v>367.16410000000002</v>
      </c>
      <c r="AC1229" s="39">
        <v>64.606300000000005</v>
      </c>
      <c r="AD1229" s="39">
        <v>14.3443</v>
      </c>
      <c r="AE1229" s="39">
        <v>83.194400000000002</v>
      </c>
      <c r="AF1229" s="39">
        <v>48.747100000000003</v>
      </c>
      <c r="AG1229" s="39">
        <v>17.999700000000001</v>
      </c>
      <c r="AH1229" s="39">
        <v>142.1335</v>
      </c>
      <c r="AI1229" s="39">
        <v>17.759899999999998</v>
      </c>
      <c r="AJ1229" s="39">
        <v>6.133</v>
      </c>
      <c r="AK1229" s="39">
        <v>6.0388000000000002</v>
      </c>
      <c r="AL1229" s="39">
        <v>13.9785</v>
      </c>
      <c r="AM1229" s="39">
        <v>334.42959999999999</v>
      </c>
      <c r="AN1229" s="39">
        <v>652.30200000000002</v>
      </c>
      <c r="AO1229" s="39">
        <v>244.46899999999999</v>
      </c>
      <c r="AP1229" s="39">
        <v>129.9425</v>
      </c>
      <c r="AQ1229" s="39">
        <v>279.49290000000002</v>
      </c>
      <c r="AR1229" s="39">
        <v>33.351999999999997</v>
      </c>
      <c r="AS1229" s="39">
        <v>70.284700000000001</v>
      </c>
      <c r="AT1229" s="39">
        <v>19.680499999999999</v>
      </c>
      <c r="AU1229" s="39">
        <v>55.577199999999998</v>
      </c>
      <c r="AV1229" s="39">
        <v>57.719200000000001</v>
      </c>
      <c r="AW1229" s="39">
        <v>46.954000000000001</v>
      </c>
      <c r="AX1229" s="39">
        <v>13.484999999999999</v>
      </c>
      <c r="AY1229" s="39">
        <v>55.484200000000001</v>
      </c>
    </row>
    <row r="1230" spans="1:51" x14ac:dyDescent="0.25">
      <c r="A1230" s="43">
        <v>44211</v>
      </c>
      <c r="B1230" s="39">
        <v>4609.3254999999999</v>
      </c>
      <c r="C1230" s="39">
        <v>46.575000000000003</v>
      </c>
      <c r="D1230" s="39">
        <v>44.158499999999997</v>
      </c>
      <c r="E1230" s="39">
        <v>859.78989999999999</v>
      </c>
      <c r="F1230" s="39">
        <v>232.9657</v>
      </c>
      <c r="G1230" s="39">
        <v>58.428600000000003</v>
      </c>
      <c r="H1230" s="39">
        <v>122.32859999999999</v>
      </c>
      <c r="I1230" s="39">
        <v>48.815600000000003</v>
      </c>
      <c r="J1230" s="39">
        <v>77.610500000000002</v>
      </c>
      <c r="K1230" s="39">
        <v>32.9587</v>
      </c>
      <c r="L1230" s="39">
        <v>1113.6732</v>
      </c>
      <c r="M1230" s="39">
        <v>28.369299999999999</v>
      </c>
      <c r="N1230" s="39">
        <v>45.384099999999997</v>
      </c>
      <c r="O1230" s="39">
        <v>103.15949999999999</v>
      </c>
      <c r="P1230" s="39">
        <v>42.836399999999998</v>
      </c>
      <c r="Q1230" s="39">
        <v>13.5189</v>
      </c>
      <c r="R1230" s="39">
        <v>72.900300000000001</v>
      </c>
      <c r="S1230" s="39">
        <v>43.369300000000003</v>
      </c>
      <c r="T1230" s="39">
        <v>34.722900000000003</v>
      </c>
      <c r="U1230" s="39">
        <v>19.979199999999999</v>
      </c>
      <c r="V1230" s="39">
        <v>33.939599999999999</v>
      </c>
      <c r="W1230" s="39">
        <v>81.676699999999997</v>
      </c>
      <c r="X1230" s="39">
        <v>153.1806</v>
      </c>
      <c r="Y1230" s="39">
        <v>30.940100000000001</v>
      </c>
      <c r="Z1230" s="39">
        <v>26.617699999999999</v>
      </c>
      <c r="AA1230" s="39">
        <v>49.8553</v>
      </c>
      <c r="AB1230" s="39">
        <v>377.53710000000001</v>
      </c>
      <c r="AC1230" s="39">
        <v>64.985799999999998</v>
      </c>
      <c r="AD1230" s="39">
        <v>14.511100000000001</v>
      </c>
      <c r="AE1230" s="39">
        <v>86.990899999999996</v>
      </c>
      <c r="AF1230" s="39">
        <v>50.528199999999998</v>
      </c>
      <c r="AG1230" s="39">
        <v>18.4147</v>
      </c>
      <c r="AH1230" s="39">
        <v>143.50280000000001</v>
      </c>
      <c r="AI1230" s="39">
        <v>16.4876</v>
      </c>
      <c r="AJ1230" s="39">
        <v>6.1501000000000001</v>
      </c>
      <c r="AK1230" s="39">
        <v>5.9848999999999997</v>
      </c>
      <c r="AL1230" s="39">
        <v>14.0115</v>
      </c>
      <c r="AM1230" s="39">
        <v>335.51049999999998</v>
      </c>
      <c r="AN1230" s="39">
        <v>643.39679999999998</v>
      </c>
      <c r="AO1230" s="39">
        <v>250.11359999999999</v>
      </c>
      <c r="AP1230" s="39">
        <v>131.8844</v>
      </c>
      <c r="AQ1230" s="39">
        <v>279.11520000000002</v>
      </c>
      <c r="AR1230" s="39">
        <v>33.722900000000003</v>
      </c>
      <c r="AS1230" s="39">
        <v>70.864000000000004</v>
      </c>
      <c r="AT1230" s="39">
        <v>19.488800000000001</v>
      </c>
      <c r="AU1230" s="39">
        <v>55.667999999999999</v>
      </c>
      <c r="AV1230" s="39">
        <v>58.326799999999999</v>
      </c>
      <c r="AW1230" s="39">
        <v>47.592199999999998</v>
      </c>
      <c r="AX1230" s="39">
        <v>13.555300000000001</v>
      </c>
      <c r="AY1230" s="39">
        <v>55.389699999999998</v>
      </c>
    </row>
    <row r="1231" spans="1:51" x14ac:dyDescent="0.25">
      <c r="A1231" s="43">
        <v>44214</v>
      </c>
      <c r="B1231" s="39">
        <v>4810.9354000000003</v>
      </c>
      <c r="C1231" s="39">
        <v>47.1706</v>
      </c>
      <c r="D1231" s="39">
        <v>43.634599999999999</v>
      </c>
      <c r="E1231" s="39">
        <v>855.4144</v>
      </c>
      <c r="F1231" s="39">
        <v>232.9657</v>
      </c>
      <c r="G1231" s="39">
        <v>58.179299999999998</v>
      </c>
      <c r="H1231" s="39">
        <v>122.4799</v>
      </c>
      <c r="I1231" s="39">
        <v>49.979500000000002</v>
      </c>
      <c r="J1231" s="39">
        <v>77.552099999999996</v>
      </c>
      <c r="K1231" s="39">
        <v>33.180199999999999</v>
      </c>
      <c r="L1231" s="39">
        <v>1079.2965999999999</v>
      </c>
      <c r="M1231" s="39">
        <v>28.601199999999999</v>
      </c>
      <c r="N1231" s="39">
        <v>46.685699999999997</v>
      </c>
      <c r="O1231" s="39">
        <v>102.0294</v>
      </c>
      <c r="P1231" s="39">
        <v>44.514000000000003</v>
      </c>
      <c r="Q1231" s="39">
        <v>13.4779</v>
      </c>
      <c r="R1231" s="39">
        <v>73.914400000000001</v>
      </c>
      <c r="S1231" s="39">
        <v>44.868499999999997</v>
      </c>
      <c r="T1231" s="39">
        <v>34.472499999999997</v>
      </c>
      <c r="U1231" s="39">
        <v>20.201499999999999</v>
      </c>
      <c r="V1231" s="39">
        <v>33.939599999999999</v>
      </c>
      <c r="W1231" s="39">
        <v>81.754800000000003</v>
      </c>
      <c r="X1231" s="39">
        <v>149.78020000000001</v>
      </c>
      <c r="Y1231" s="39">
        <v>30.019500000000001</v>
      </c>
      <c r="Z1231" s="39">
        <v>26.617699999999999</v>
      </c>
      <c r="AA1231" s="39">
        <v>49.962800000000001</v>
      </c>
      <c r="AB1231" s="39">
        <v>386.41480000000001</v>
      </c>
      <c r="AC1231" s="39">
        <v>65.317899999999995</v>
      </c>
      <c r="AD1231" s="39">
        <v>14.615399999999999</v>
      </c>
      <c r="AE1231" s="39">
        <v>90.918199999999999</v>
      </c>
      <c r="AF1231" s="39">
        <v>51.653199999999998</v>
      </c>
      <c r="AG1231" s="39">
        <v>19.011199999999999</v>
      </c>
      <c r="AH1231" s="39">
        <v>143.22900000000001</v>
      </c>
      <c r="AI1231" s="39">
        <v>16.331800000000001</v>
      </c>
      <c r="AJ1231" s="39">
        <v>6.133</v>
      </c>
      <c r="AK1231" s="39">
        <v>5.9848999999999997</v>
      </c>
      <c r="AL1231" s="39">
        <v>13.7471</v>
      </c>
      <c r="AM1231" s="39">
        <v>345.0224</v>
      </c>
      <c r="AN1231" s="39">
        <v>648.73990000000003</v>
      </c>
      <c r="AO1231" s="39">
        <v>241.06280000000001</v>
      </c>
      <c r="AP1231" s="39">
        <v>131.3989</v>
      </c>
      <c r="AQ1231" s="39">
        <v>277.9821</v>
      </c>
      <c r="AR1231" s="39">
        <v>34.262500000000003</v>
      </c>
      <c r="AS1231" s="39">
        <v>70.477800000000002</v>
      </c>
      <c r="AT1231" s="39">
        <v>19.488800000000001</v>
      </c>
      <c r="AU1231" s="39">
        <v>56.122100000000003</v>
      </c>
      <c r="AV1231" s="39">
        <v>58.9343</v>
      </c>
      <c r="AW1231" s="39">
        <v>48.595100000000002</v>
      </c>
      <c r="AX1231" s="39">
        <v>13.461600000000001</v>
      </c>
      <c r="AY1231" s="39">
        <v>55.389699999999998</v>
      </c>
    </row>
    <row r="1232" spans="1:51" x14ac:dyDescent="0.25">
      <c r="A1232" s="43">
        <v>44215</v>
      </c>
      <c r="B1232" s="39">
        <v>4814.0133999999998</v>
      </c>
      <c r="C1232" s="39">
        <v>47.647100000000002</v>
      </c>
      <c r="D1232" s="39">
        <v>46.254100000000001</v>
      </c>
      <c r="E1232" s="39">
        <v>828.43200000000002</v>
      </c>
      <c r="F1232" s="39">
        <v>235.93809999999999</v>
      </c>
      <c r="G1232" s="39">
        <v>60.8904</v>
      </c>
      <c r="H1232" s="39">
        <v>119.25279999999999</v>
      </c>
      <c r="I1232" s="39">
        <v>52.0334</v>
      </c>
      <c r="J1232" s="39">
        <v>76.441699999999997</v>
      </c>
      <c r="K1232" s="39">
        <v>33.069400000000002</v>
      </c>
      <c r="L1232" s="39">
        <v>1058.5409</v>
      </c>
      <c r="M1232" s="39">
        <v>28.6785</v>
      </c>
      <c r="N1232" s="39">
        <v>47.6477</v>
      </c>
      <c r="O1232" s="39">
        <v>102.8366</v>
      </c>
      <c r="P1232" s="39">
        <v>44.318899999999999</v>
      </c>
      <c r="Q1232" s="39">
        <v>13.436999999999999</v>
      </c>
      <c r="R1232" s="39">
        <v>75.829800000000006</v>
      </c>
      <c r="S1232" s="39">
        <v>46.046399999999998</v>
      </c>
      <c r="T1232" s="39">
        <v>34.500399999999999</v>
      </c>
      <c r="U1232" s="39">
        <v>20.265000000000001</v>
      </c>
      <c r="V1232" s="39">
        <v>37.380099999999999</v>
      </c>
      <c r="W1232" s="39">
        <v>79.644499999999994</v>
      </c>
      <c r="X1232" s="39">
        <v>152.53290000000001</v>
      </c>
      <c r="Y1232" s="39">
        <v>30.019500000000001</v>
      </c>
      <c r="Z1232" s="39">
        <v>27.040199999999999</v>
      </c>
      <c r="AA1232" s="39">
        <v>49.801499999999997</v>
      </c>
      <c r="AB1232" s="39">
        <v>370.71519999999998</v>
      </c>
      <c r="AC1232" s="39">
        <v>64.938400000000001</v>
      </c>
      <c r="AD1232" s="39">
        <v>14.803000000000001</v>
      </c>
      <c r="AE1232" s="39">
        <v>91.180099999999996</v>
      </c>
      <c r="AF1232" s="39">
        <v>52.496899999999997</v>
      </c>
      <c r="AG1232" s="39">
        <v>19.114899999999999</v>
      </c>
      <c r="AH1232" s="39">
        <v>144.3244</v>
      </c>
      <c r="AI1232" s="39">
        <v>16.124099999999999</v>
      </c>
      <c r="AJ1232" s="39">
        <v>6.1501000000000001</v>
      </c>
      <c r="AK1232" s="39">
        <v>6.0388000000000002</v>
      </c>
      <c r="AL1232" s="39">
        <v>13.780200000000001</v>
      </c>
      <c r="AM1232" s="39">
        <v>348.0489</v>
      </c>
      <c r="AN1232" s="39">
        <v>642.50630000000001</v>
      </c>
      <c r="AO1232" s="39">
        <v>230.5522</v>
      </c>
      <c r="AP1232" s="39">
        <v>133.5026</v>
      </c>
      <c r="AQ1232" s="39">
        <v>282.51440000000002</v>
      </c>
      <c r="AR1232" s="39">
        <v>34.262500000000003</v>
      </c>
      <c r="AS1232" s="39">
        <v>71.057100000000005</v>
      </c>
      <c r="AT1232" s="39">
        <v>19.424900000000001</v>
      </c>
      <c r="AU1232" s="39">
        <v>57.393500000000003</v>
      </c>
      <c r="AV1232" s="39">
        <v>59.238100000000003</v>
      </c>
      <c r="AW1232" s="39">
        <v>48.048000000000002</v>
      </c>
      <c r="AX1232" s="39">
        <v>14.2342</v>
      </c>
      <c r="AY1232" s="39">
        <v>56.996600000000001</v>
      </c>
    </row>
    <row r="1233" spans="1:51" x14ac:dyDescent="0.25">
      <c r="A1233" s="43">
        <v>44216</v>
      </c>
      <c r="B1233" s="39">
        <v>4693.9708000000001</v>
      </c>
      <c r="C1233" s="39">
        <v>47.289700000000003</v>
      </c>
      <c r="D1233" s="39">
        <v>44.9818</v>
      </c>
      <c r="E1233" s="39">
        <v>825.51499999999999</v>
      </c>
      <c r="F1233" s="39">
        <v>234.8235</v>
      </c>
      <c r="G1233" s="39">
        <v>64.193600000000004</v>
      </c>
      <c r="H1233" s="39">
        <v>120.11</v>
      </c>
      <c r="I1233" s="39">
        <v>52.238799999999998</v>
      </c>
      <c r="J1233" s="39">
        <v>75.7988</v>
      </c>
      <c r="K1233" s="39">
        <v>33.586199999999998</v>
      </c>
      <c r="L1233" s="39">
        <v>1046.001</v>
      </c>
      <c r="M1233" s="39">
        <v>28.1374</v>
      </c>
      <c r="N1233" s="39">
        <v>47.308100000000003</v>
      </c>
      <c r="O1233" s="39">
        <v>102.3523</v>
      </c>
      <c r="P1233" s="39">
        <v>44.552999999999997</v>
      </c>
      <c r="Q1233" s="39">
        <v>13.6418</v>
      </c>
      <c r="R1233" s="39">
        <v>74.027000000000001</v>
      </c>
      <c r="S1233" s="39">
        <v>46.581899999999997</v>
      </c>
      <c r="T1233" s="39">
        <v>34.166499999999999</v>
      </c>
      <c r="U1233" s="39">
        <v>20.265000000000001</v>
      </c>
      <c r="V1233" s="39">
        <v>35.706299999999999</v>
      </c>
      <c r="W1233" s="39">
        <v>80.113500000000002</v>
      </c>
      <c r="X1233" s="39">
        <v>145.81299999999999</v>
      </c>
      <c r="Y1233" s="39">
        <v>29.178899999999999</v>
      </c>
      <c r="Z1233" s="39">
        <v>26.871200000000002</v>
      </c>
      <c r="AA1233" s="39">
        <v>48.349400000000003</v>
      </c>
      <c r="AB1233" s="39">
        <v>372.77109999999999</v>
      </c>
      <c r="AC1233" s="39">
        <v>64.558899999999994</v>
      </c>
      <c r="AD1233" s="39">
        <v>14.7196</v>
      </c>
      <c r="AE1233" s="39">
        <v>90.427300000000002</v>
      </c>
      <c r="AF1233" s="39">
        <v>52.496899999999997</v>
      </c>
      <c r="AG1233" s="39">
        <v>18.855599999999999</v>
      </c>
      <c r="AH1233" s="39">
        <v>142.95509999999999</v>
      </c>
      <c r="AI1233" s="39">
        <v>17.707999999999998</v>
      </c>
      <c r="AJ1233" s="39">
        <v>6.133</v>
      </c>
      <c r="AK1233" s="39">
        <v>5.9668999999999999</v>
      </c>
      <c r="AL1233" s="39">
        <v>13.7471</v>
      </c>
      <c r="AM1233" s="39">
        <v>338.96940000000001</v>
      </c>
      <c r="AN1233" s="39">
        <v>650.52089999999998</v>
      </c>
      <c r="AO1233" s="39">
        <v>228.2165</v>
      </c>
      <c r="AP1233" s="39">
        <v>132.3699</v>
      </c>
      <c r="AQ1233" s="39">
        <v>279.87060000000002</v>
      </c>
      <c r="AR1233" s="39">
        <v>33.790399999999998</v>
      </c>
      <c r="AS1233" s="39">
        <v>70.670900000000003</v>
      </c>
      <c r="AT1233" s="39">
        <v>19.680499999999999</v>
      </c>
      <c r="AU1233" s="39">
        <v>56.303699999999999</v>
      </c>
      <c r="AV1233" s="39">
        <v>58.630499999999998</v>
      </c>
      <c r="AW1233" s="39">
        <v>47.774500000000003</v>
      </c>
      <c r="AX1233" s="39">
        <v>13.812799999999999</v>
      </c>
      <c r="AY1233" s="39">
        <v>56.051400000000001</v>
      </c>
    </row>
    <row r="1234" spans="1:51" x14ac:dyDescent="0.25">
      <c r="A1234" s="43">
        <v>44217</v>
      </c>
      <c r="B1234" s="39">
        <v>4632.4106000000002</v>
      </c>
      <c r="C1234" s="39">
        <v>47.051499999999997</v>
      </c>
      <c r="D1234" s="39">
        <v>44.757300000000001</v>
      </c>
      <c r="E1234" s="39">
        <v>847.39260000000002</v>
      </c>
      <c r="F1234" s="39">
        <v>233.3372</v>
      </c>
      <c r="G1234" s="39">
        <v>64.131200000000007</v>
      </c>
      <c r="H1234" s="39">
        <v>119.1519</v>
      </c>
      <c r="I1234" s="39">
        <v>50.801099999999998</v>
      </c>
      <c r="J1234" s="39">
        <v>76.967699999999994</v>
      </c>
      <c r="K1234" s="39">
        <v>33.253999999999998</v>
      </c>
      <c r="L1234" s="39">
        <v>1065.8918000000001</v>
      </c>
      <c r="M1234" s="39">
        <v>28.833100000000002</v>
      </c>
      <c r="N1234" s="39">
        <v>46.232900000000001</v>
      </c>
      <c r="O1234" s="39">
        <v>101.70650000000001</v>
      </c>
      <c r="P1234" s="39">
        <v>46.503700000000002</v>
      </c>
      <c r="Q1234" s="39">
        <v>13.580399999999999</v>
      </c>
      <c r="R1234" s="39">
        <v>73.238299999999995</v>
      </c>
      <c r="S1234" s="39">
        <v>47.5456</v>
      </c>
      <c r="T1234" s="39">
        <v>34.25</v>
      </c>
      <c r="U1234" s="39">
        <v>19.915700000000001</v>
      </c>
      <c r="V1234" s="39">
        <v>35.520400000000002</v>
      </c>
      <c r="W1234" s="39">
        <v>81.911100000000005</v>
      </c>
      <c r="X1234" s="39">
        <v>145.0034</v>
      </c>
      <c r="Y1234" s="39">
        <v>29.379100000000001</v>
      </c>
      <c r="Z1234" s="39">
        <v>26.9557</v>
      </c>
      <c r="AA1234" s="39">
        <v>47.704000000000001</v>
      </c>
      <c r="AB1234" s="39">
        <v>387.16239999999999</v>
      </c>
      <c r="AC1234" s="39">
        <v>65.222999999999999</v>
      </c>
      <c r="AD1234" s="39">
        <v>14.677899999999999</v>
      </c>
      <c r="AE1234" s="39">
        <v>89.772800000000004</v>
      </c>
      <c r="AF1234" s="39">
        <v>53.6218</v>
      </c>
      <c r="AG1234" s="39">
        <v>19.400200000000002</v>
      </c>
      <c r="AH1234" s="39">
        <v>142.68119999999999</v>
      </c>
      <c r="AI1234" s="39">
        <v>17.681999999999999</v>
      </c>
      <c r="AJ1234" s="39">
        <v>6.1159999999999997</v>
      </c>
      <c r="AK1234" s="39">
        <v>5.931</v>
      </c>
      <c r="AL1234" s="39">
        <v>13.7471</v>
      </c>
      <c r="AM1234" s="39">
        <v>331.18689999999998</v>
      </c>
      <c r="AN1234" s="39">
        <v>641.17049999999995</v>
      </c>
      <c r="AO1234" s="39">
        <v>230.94149999999999</v>
      </c>
      <c r="AP1234" s="39">
        <v>132.0462</v>
      </c>
      <c r="AQ1234" s="39">
        <v>277.9821</v>
      </c>
      <c r="AR1234" s="39">
        <v>34.566000000000003</v>
      </c>
      <c r="AS1234" s="39">
        <v>70.477800000000002</v>
      </c>
      <c r="AT1234" s="39">
        <v>19.680499999999999</v>
      </c>
      <c r="AU1234" s="39">
        <v>56.212899999999998</v>
      </c>
      <c r="AV1234" s="39">
        <v>58.478700000000003</v>
      </c>
      <c r="AW1234" s="39">
        <v>48.959800000000001</v>
      </c>
      <c r="AX1234" s="39">
        <v>13.484999999999999</v>
      </c>
      <c r="AY1234" s="39">
        <v>55.673299999999998</v>
      </c>
    </row>
    <row r="1235" spans="1:51" x14ac:dyDescent="0.25">
      <c r="A1235" s="43">
        <v>44218</v>
      </c>
      <c r="B1235" s="39">
        <v>4503.134</v>
      </c>
      <c r="C1235" s="39">
        <v>46.336799999999997</v>
      </c>
      <c r="D1235" s="39">
        <v>43.784300000000002</v>
      </c>
      <c r="E1235" s="39">
        <v>852.49739999999997</v>
      </c>
      <c r="F1235" s="39">
        <v>230.3648</v>
      </c>
      <c r="G1235" s="39">
        <v>62.947099999999999</v>
      </c>
      <c r="H1235" s="39">
        <v>114.9667</v>
      </c>
      <c r="I1235" s="39">
        <v>49.294800000000002</v>
      </c>
      <c r="J1235" s="39">
        <v>75.214399999999998</v>
      </c>
      <c r="K1235" s="39">
        <v>32.884900000000002</v>
      </c>
      <c r="L1235" s="39">
        <v>1055.2978000000001</v>
      </c>
      <c r="M1235" s="39">
        <v>27.6736</v>
      </c>
      <c r="N1235" s="39">
        <v>45.780200000000001</v>
      </c>
      <c r="O1235" s="39">
        <v>102.8366</v>
      </c>
      <c r="P1235" s="39">
        <v>47.2059</v>
      </c>
      <c r="Q1235" s="39">
        <v>13.4575</v>
      </c>
      <c r="R1235" s="39">
        <v>71.660899999999998</v>
      </c>
      <c r="S1235" s="39">
        <v>47.1173</v>
      </c>
      <c r="T1235" s="39">
        <v>33.3874</v>
      </c>
      <c r="U1235" s="39">
        <v>19.6615</v>
      </c>
      <c r="V1235" s="39">
        <v>35.892299999999999</v>
      </c>
      <c r="W1235" s="39">
        <v>80.582400000000007</v>
      </c>
      <c r="X1235" s="39">
        <v>143.22219999999999</v>
      </c>
      <c r="Y1235" s="39">
        <v>28.938800000000001</v>
      </c>
      <c r="Z1235" s="39">
        <v>26.279699999999998</v>
      </c>
      <c r="AA1235" s="39">
        <v>46.843499999999999</v>
      </c>
      <c r="AB1235" s="39">
        <v>392.3021</v>
      </c>
      <c r="AC1235" s="39">
        <v>65.175600000000003</v>
      </c>
      <c r="AD1235" s="39">
        <v>14.3652</v>
      </c>
      <c r="AE1235" s="39">
        <v>88.692700000000002</v>
      </c>
      <c r="AF1235" s="39">
        <v>52.590600000000002</v>
      </c>
      <c r="AG1235" s="39">
        <v>19.529900000000001</v>
      </c>
      <c r="AH1235" s="39">
        <v>140.76419999999999</v>
      </c>
      <c r="AI1235" s="39">
        <v>17.2666</v>
      </c>
      <c r="AJ1235" s="39">
        <v>6.0647000000000002</v>
      </c>
      <c r="AK1235" s="39">
        <v>5.8590999999999998</v>
      </c>
      <c r="AL1235" s="39">
        <v>13.4497</v>
      </c>
      <c r="AM1235" s="39">
        <v>320.59410000000003</v>
      </c>
      <c r="AN1235" s="39">
        <v>633.60119999999995</v>
      </c>
      <c r="AO1235" s="39">
        <v>229.3844</v>
      </c>
      <c r="AP1235" s="39">
        <v>130.2662</v>
      </c>
      <c r="AQ1235" s="39">
        <v>274.20519999999999</v>
      </c>
      <c r="AR1235" s="39">
        <v>33.351999999999997</v>
      </c>
      <c r="AS1235" s="39">
        <v>69.319299999999998</v>
      </c>
      <c r="AT1235" s="39">
        <v>19.552700000000002</v>
      </c>
      <c r="AU1235" s="39">
        <v>55.395600000000002</v>
      </c>
      <c r="AV1235" s="39">
        <v>57.415399999999998</v>
      </c>
      <c r="AW1235" s="39">
        <v>47.500999999999998</v>
      </c>
      <c r="AX1235" s="39">
        <v>13.4148</v>
      </c>
      <c r="AY1235" s="39">
        <v>54.917099999999998</v>
      </c>
    </row>
    <row r="1236" spans="1:51" x14ac:dyDescent="0.25">
      <c r="A1236" s="43">
        <v>44221</v>
      </c>
      <c r="B1236" s="39">
        <v>4518.5240999999996</v>
      </c>
      <c r="C1236" s="39">
        <v>45.264699999999998</v>
      </c>
      <c r="D1236" s="39">
        <v>42.212499999999999</v>
      </c>
      <c r="E1236" s="39">
        <v>888.96010000000001</v>
      </c>
      <c r="F1236" s="39">
        <v>227.76390000000001</v>
      </c>
      <c r="G1236" s="39">
        <v>60.298299999999998</v>
      </c>
      <c r="H1236" s="39">
        <v>112.6977</v>
      </c>
      <c r="I1236" s="39">
        <v>48.541699999999999</v>
      </c>
      <c r="J1236" s="39">
        <v>72.1755</v>
      </c>
      <c r="K1236" s="39">
        <v>31.9253</v>
      </c>
      <c r="L1236" s="39">
        <v>1088.5934</v>
      </c>
      <c r="M1236" s="39">
        <v>26.8233</v>
      </c>
      <c r="N1236" s="39">
        <v>44.818199999999997</v>
      </c>
      <c r="O1236" s="39">
        <v>101.86799999999999</v>
      </c>
      <c r="P1236" s="39">
        <v>45.216200000000001</v>
      </c>
      <c r="Q1236" s="39">
        <v>13.232100000000001</v>
      </c>
      <c r="R1236" s="39">
        <v>70.534099999999995</v>
      </c>
      <c r="S1236" s="39">
        <v>47.866900000000001</v>
      </c>
      <c r="T1236" s="39">
        <v>32.858800000000002</v>
      </c>
      <c r="U1236" s="39">
        <v>19.153300000000002</v>
      </c>
      <c r="V1236" s="39">
        <v>34.590499999999999</v>
      </c>
      <c r="W1236" s="39">
        <v>76.908900000000003</v>
      </c>
      <c r="X1236" s="39">
        <v>147.91800000000001</v>
      </c>
      <c r="Y1236" s="39">
        <v>28.858699999999999</v>
      </c>
      <c r="Z1236" s="39">
        <v>25.7727</v>
      </c>
      <c r="AA1236" s="39">
        <v>46.251899999999999</v>
      </c>
      <c r="AB1236" s="39">
        <v>400.15190000000001</v>
      </c>
      <c r="AC1236" s="39">
        <v>62.566600000000001</v>
      </c>
      <c r="AD1236" s="39">
        <v>14.219200000000001</v>
      </c>
      <c r="AE1236" s="39">
        <v>85.321799999999996</v>
      </c>
      <c r="AF1236" s="39">
        <v>50.8095</v>
      </c>
      <c r="AG1236" s="39">
        <v>18.907499999999999</v>
      </c>
      <c r="AH1236" s="39">
        <v>140.49039999999999</v>
      </c>
      <c r="AI1236" s="39">
        <v>17.733899999999998</v>
      </c>
      <c r="AJ1236" s="39">
        <v>6.0305</v>
      </c>
      <c r="AK1236" s="39">
        <v>5.8590999999999998</v>
      </c>
      <c r="AL1236" s="39">
        <v>13.2845</v>
      </c>
      <c r="AM1236" s="39">
        <v>316.27050000000003</v>
      </c>
      <c r="AN1236" s="39">
        <v>638.49900000000002</v>
      </c>
      <c r="AO1236" s="39">
        <v>224.3237</v>
      </c>
      <c r="AP1236" s="39">
        <v>128.8098</v>
      </c>
      <c r="AQ1236" s="39">
        <v>270.0505</v>
      </c>
      <c r="AR1236" s="39">
        <v>31.328600000000002</v>
      </c>
      <c r="AS1236" s="39">
        <v>69.126199999999997</v>
      </c>
      <c r="AT1236" s="39">
        <v>19.552700000000002</v>
      </c>
      <c r="AU1236" s="39">
        <v>54.305799999999998</v>
      </c>
      <c r="AV1236" s="39">
        <v>56.352200000000003</v>
      </c>
      <c r="AW1236" s="39">
        <v>46.224600000000002</v>
      </c>
      <c r="AX1236" s="39">
        <v>13.1105</v>
      </c>
      <c r="AY1236" s="39">
        <v>54.160899999999998</v>
      </c>
    </row>
    <row r="1237" spans="1:51" x14ac:dyDescent="0.25">
      <c r="A1237" s="43">
        <v>44222</v>
      </c>
      <c r="B1237" s="39">
        <v>4570.8503000000001</v>
      </c>
      <c r="C1237" s="39">
        <v>44.7883</v>
      </c>
      <c r="D1237" s="39">
        <v>42.212499999999999</v>
      </c>
      <c r="E1237" s="39">
        <v>843.01710000000003</v>
      </c>
      <c r="F1237" s="39">
        <v>228.13550000000001</v>
      </c>
      <c r="G1237" s="39">
        <v>58.054699999999997</v>
      </c>
      <c r="H1237" s="39">
        <v>112.8994</v>
      </c>
      <c r="I1237" s="39">
        <v>49.774099999999997</v>
      </c>
      <c r="J1237" s="39">
        <v>72.117000000000004</v>
      </c>
      <c r="K1237" s="39">
        <v>31.371700000000001</v>
      </c>
      <c r="L1237" s="39">
        <v>1058.1084000000001</v>
      </c>
      <c r="M1237" s="39">
        <v>26.900600000000001</v>
      </c>
      <c r="N1237" s="39">
        <v>44.308900000000001</v>
      </c>
      <c r="O1237" s="39">
        <v>102.0294</v>
      </c>
      <c r="P1237" s="39">
        <v>43.304600000000001</v>
      </c>
      <c r="Q1237" s="39">
        <v>13.2936</v>
      </c>
      <c r="R1237" s="39">
        <v>70.308800000000005</v>
      </c>
      <c r="S1237" s="39">
        <v>47.1173</v>
      </c>
      <c r="T1237" s="39">
        <v>32.858800000000002</v>
      </c>
      <c r="U1237" s="39">
        <v>19.153300000000002</v>
      </c>
      <c r="V1237" s="39">
        <v>33.288699999999999</v>
      </c>
      <c r="W1237" s="39">
        <v>76.987099999999998</v>
      </c>
      <c r="X1237" s="39">
        <v>162.73410000000001</v>
      </c>
      <c r="Y1237" s="39">
        <v>28.218299999999999</v>
      </c>
      <c r="Z1237" s="39">
        <v>25.6037</v>
      </c>
      <c r="AA1237" s="39">
        <v>46.4133</v>
      </c>
      <c r="AB1237" s="39">
        <v>392.48899999999998</v>
      </c>
      <c r="AC1237" s="39">
        <v>62.092300000000002</v>
      </c>
      <c r="AD1237" s="39">
        <v>14.198399999999999</v>
      </c>
      <c r="AE1237" s="39">
        <v>86.729100000000003</v>
      </c>
      <c r="AF1237" s="39">
        <v>50.528199999999998</v>
      </c>
      <c r="AG1237" s="39">
        <v>18.881499999999999</v>
      </c>
      <c r="AH1237" s="39">
        <v>140.49039999999999</v>
      </c>
      <c r="AI1237" s="39">
        <v>18.2532</v>
      </c>
      <c r="AJ1237" s="39">
        <v>6.0476000000000001</v>
      </c>
      <c r="AK1237" s="39">
        <v>5.8411</v>
      </c>
      <c r="AL1237" s="39">
        <v>13.317500000000001</v>
      </c>
      <c r="AM1237" s="39">
        <v>315.62200000000001</v>
      </c>
      <c r="AN1237" s="39">
        <v>618.0172</v>
      </c>
      <c r="AO1237" s="39">
        <v>220.91749999999999</v>
      </c>
      <c r="AP1237" s="39">
        <v>128.00069999999999</v>
      </c>
      <c r="AQ1237" s="39">
        <v>269.29520000000002</v>
      </c>
      <c r="AR1237" s="39">
        <v>31.362300000000001</v>
      </c>
      <c r="AS1237" s="39">
        <v>68.739999999999995</v>
      </c>
      <c r="AT1237" s="39">
        <v>19.616599999999998</v>
      </c>
      <c r="AU1237" s="39">
        <v>53.942599999999999</v>
      </c>
      <c r="AV1237" s="39">
        <v>56.504100000000001</v>
      </c>
      <c r="AW1237" s="39">
        <v>47.045099999999998</v>
      </c>
      <c r="AX1237" s="39">
        <v>13.0168</v>
      </c>
      <c r="AY1237" s="39">
        <v>54.255499999999998</v>
      </c>
    </row>
    <row r="1238" spans="1:51" x14ac:dyDescent="0.25">
      <c r="A1238" s="43">
        <v>44223</v>
      </c>
      <c r="B1238" s="39">
        <v>4524.6800999999996</v>
      </c>
      <c r="C1238" s="39">
        <v>44.430900000000001</v>
      </c>
      <c r="D1238" s="39">
        <v>41.9131</v>
      </c>
      <c r="E1238" s="39">
        <v>885.31380000000001</v>
      </c>
      <c r="F1238" s="39">
        <v>227.02080000000001</v>
      </c>
      <c r="G1238" s="39">
        <v>60.828099999999999</v>
      </c>
      <c r="H1238" s="39">
        <v>113.3028</v>
      </c>
      <c r="I1238" s="39">
        <v>47.9255</v>
      </c>
      <c r="J1238" s="39">
        <v>71.766400000000004</v>
      </c>
      <c r="K1238" s="39">
        <v>31.260999999999999</v>
      </c>
      <c r="L1238" s="39">
        <v>1030.2180000000001</v>
      </c>
      <c r="M1238" s="39">
        <v>26.8233</v>
      </c>
      <c r="N1238" s="39">
        <v>43.799599999999998</v>
      </c>
      <c r="O1238" s="39">
        <v>102.0294</v>
      </c>
      <c r="P1238" s="39">
        <v>43.733699999999999</v>
      </c>
      <c r="Q1238" s="39">
        <v>13.273099999999999</v>
      </c>
      <c r="R1238" s="39">
        <v>70.534099999999995</v>
      </c>
      <c r="S1238" s="39">
        <v>46.689</v>
      </c>
      <c r="T1238" s="39">
        <v>32.914499999999997</v>
      </c>
      <c r="U1238" s="39">
        <v>19.216899999999999</v>
      </c>
      <c r="V1238" s="39">
        <v>33.009799999999998</v>
      </c>
      <c r="W1238" s="39">
        <v>78.081299999999999</v>
      </c>
      <c r="X1238" s="39">
        <v>179.00749999999999</v>
      </c>
      <c r="Y1238" s="39">
        <v>28.778700000000001</v>
      </c>
      <c r="Z1238" s="39">
        <v>25.519200000000001</v>
      </c>
      <c r="AA1238" s="39">
        <v>46.682200000000002</v>
      </c>
      <c r="AB1238" s="39">
        <v>393.42349999999999</v>
      </c>
      <c r="AC1238" s="39">
        <v>62.281999999999996</v>
      </c>
      <c r="AD1238" s="39">
        <v>14.198399999999999</v>
      </c>
      <c r="AE1238" s="39">
        <v>87.710899999999995</v>
      </c>
      <c r="AF1238" s="39">
        <v>49.497</v>
      </c>
      <c r="AG1238" s="39">
        <v>18.285</v>
      </c>
      <c r="AH1238" s="39">
        <v>140.76419999999999</v>
      </c>
      <c r="AI1238" s="39">
        <v>18.1234</v>
      </c>
      <c r="AJ1238" s="39">
        <v>6.0989000000000004</v>
      </c>
      <c r="AK1238" s="39">
        <v>5.8771000000000004</v>
      </c>
      <c r="AL1238" s="39">
        <v>13.317500000000001</v>
      </c>
      <c r="AM1238" s="39">
        <v>310.6499</v>
      </c>
      <c r="AN1238" s="39">
        <v>627.36760000000004</v>
      </c>
      <c r="AO1238" s="39">
        <v>227.43799999999999</v>
      </c>
      <c r="AP1238" s="39">
        <v>127.67700000000001</v>
      </c>
      <c r="AQ1238" s="39">
        <v>269.6728</v>
      </c>
      <c r="AR1238" s="39">
        <v>31.025099999999998</v>
      </c>
      <c r="AS1238" s="39">
        <v>69.319299999999998</v>
      </c>
      <c r="AT1238" s="39">
        <v>19.552700000000002</v>
      </c>
      <c r="AU1238" s="39">
        <v>56.667000000000002</v>
      </c>
      <c r="AV1238" s="39">
        <v>56.200299999999999</v>
      </c>
      <c r="AW1238" s="39">
        <v>47.136299999999999</v>
      </c>
      <c r="AX1238" s="39">
        <v>12.876300000000001</v>
      </c>
      <c r="AY1238" s="39">
        <v>53.782899999999998</v>
      </c>
    </row>
    <row r="1239" spans="1:51" x14ac:dyDescent="0.25">
      <c r="A1239" s="43">
        <v>44224</v>
      </c>
      <c r="B1239" s="39">
        <v>4375.3963999999996</v>
      </c>
      <c r="C1239" s="39">
        <v>43.120600000000003</v>
      </c>
      <c r="D1239" s="39">
        <v>41.613799999999998</v>
      </c>
      <c r="E1239" s="39">
        <v>864.89469999999994</v>
      </c>
      <c r="F1239" s="39">
        <v>226.64920000000001</v>
      </c>
      <c r="G1239" s="39">
        <v>57.119799999999998</v>
      </c>
      <c r="H1239" s="39">
        <v>111.6892</v>
      </c>
      <c r="I1239" s="39">
        <v>46.556199999999997</v>
      </c>
      <c r="J1239" s="39">
        <v>70.714399999999998</v>
      </c>
      <c r="K1239" s="39">
        <v>32.368200000000002</v>
      </c>
      <c r="L1239" s="39">
        <v>1008.8136</v>
      </c>
      <c r="M1239" s="39">
        <v>25.8184</v>
      </c>
      <c r="N1239" s="39">
        <v>43.573300000000003</v>
      </c>
      <c r="O1239" s="39">
        <v>101.54510000000001</v>
      </c>
      <c r="P1239" s="39">
        <v>43.382599999999996</v>
      </c>
      <c r="Q1239" s="39">
        <v>13.2117</v>
      </c>
      <c r="R1239" s="39">
        <v>70.421499999999995</v>
      </c>
      <c r="S1239" s="39">
        <v>45.4039</v>
      </c>
      <c r="T1239" s="39">
        <v>32.441499999999998</v>
      </c>
      <c r="U1239" s="39">
        <v>19.2486</v>
      </c>
      <c r="V1239" s="39">
        <v>33.567700000000002</v>
      </c>
      <c r="W1239" s="39">
        <v>75.971000000000004</v>
      </c>
      <c r="X1239" s="39">
        <v>171.96379999999999</v>
      </c>
      <c r="Y1239" s="39">
        <v>29.1389</v>
      </c>
      <c r="Z1239" s="39">
        <v>25.1812</v>
      </c>
      <c r="AA1239" s="39">
        <v>47.22</v>
      </c>
      <c r="AB1239" s="39">
        <v>366.04270000000002</v>
      </c>
      <c r="AC1239" s="39">
        <v>61.570500000000003</v>
      </c>
      <c r="AD1239" s="39">
        <v>13.9482</v>
      </c>
      <c r="AE1239" s="39">
        <v>88.430899999999994</v>
      </c>
      <c r="AF1239" s="39">
        <v>48.559600000000003</v>
      </c>
      <c r="AG1239" s="39">
        <v>18.285</v>
      </c>
      <c r="AH1239" s="39">
        <v>140.2165</v>
      </c>
      <c r="AI1239" s="39">
        <v>17.630099999999999</v>
      </c>
      <c r="AJ1239" s="39">
        <v>6.0305</v>
      </c>
      <c r="AK1239" s="39">
        <v>5.8052000000000001</v>
      </c>
      <c r="AL1239" s="39">
        <v>13.1523</v>
      </c>
      <c r="AM1239" s="39">
        <v>303.7321</v>
      </c>
      <c r="AN1239" s="39">
        <v>645.62310000000002</v>
      </c>
      <c r="AO1239" s="39">
        <v>220.91749999999999</v>
      </c>
      <c r="AP1239" s="39">
        <v>126.70610000000001</v>
      </c>
      <c r="AQ1239" s="39">
        <v>267.78440000000001</v>
      </c>
      <c r="AR1239" s="39">
        <v>30.215699999999998</v>
      </c>
      <c r="AS1239" s="39">
        <v>69.126199999999997</v>
      </c>
      <c r="AT1239" s="39">
        <v>19.552700000000002</v>
      </c>
      <c r="AU1239" s="39">
        <v>56.5762</v>
      </c>
      <c r="AV1239" s="39">
        <v>57.111600000000003</v>
      </c>
      <c r="AW1239" s="39">
        <v>45.130499999999998</v>
      </c>
      <c r="AX1239" s="39">
        <v>12.7593</v>
      </c>
      <c r="AY1239" s="39">
        <v>53.499299999999998</v>
      </c>
    </row>
    <row r="1240" spans="1:51" x14ac:dyDescent="0.25">
      <c r="A1240" s="43">
        <v>44225</v>
      </c>
      <c r="B1240" s="39">
        <v>4276.8999999999996</v>
      </c>
      <c r="C1240" s="39">
        <v>43.120600000000003</v>
      </c>
      <c r="D1240" s="39">
        <v>41.164700000000003</v>
      </c>
      <c r="E1240" s="39">
        <v>907.19140000000004</v>
      </c>
      <c r="F1240" s="39">
        <v>224.41990000000001</v>
      </c>
      <c r="G1240" s="39">
        <v>56.091500000000003</v>
      </c>
      <c r="H1240" s="39">
        <v>115.42059999999999</v>
      </c>
      <c r="I1240" s="39">
        <v>47.583199999999998</v>
      </c>
      <c r="J1240" s="39">
        <v>70.013099999999994</v>
      </c>
      <c r="K1240" s="39">
        <v>31.4086</v>
      </c>
      <c r="L1240" s="39">
        <v>1015.9484</v>
      </c>
      <c r="M1240" s="39">
        <v>24.9681</v>
      </c>
      <c r="N1240" s="39">
        <v>43.799599999999998</v>
      </c>
      <c r="O1240" s="39">
        <v>100.41500000000001</v>
      </c>
      <c r="P1240" s="39">
        <v>45.645400000000002</v>
      </c>
      <c r="Q1240" s="39">
        <v>12.9863</v>
      </c>
      <c r="R1240" s="39">
        <v>70.759500000000003</v>
      </c>
      <c r="S1240" s="39">
        <v>45.4039</v>
      </c>
      <c r="T1240" s="39">
        <v>31.690200000000001</v>
      </c>
      <c r="U1240" s="39">
        <v>18.803899999999999</v>
      </c>
      <c r="V1240" s="39">
        <v>32.823799999999999</v>
      </c>
      <c r="W1240" s="39">
        <v>75.6584</v>
      </c>
      <c r="X1240" s="39">
        <v>171.96379999999999</v>
      </c>
      <c r="Y1240" s="39">
        <v>29.1389</v>
      </c>
      <c r="Z1240" s="39">
        <v>24.589700000000001</v>
      </c>
      <c r="AA1240" s="39">
        <v>46.305700000000002</v>
      </c>
      <c r="AB1240" s="39">
        <v>371.46280000000002</v>
      </c>
      <c r="AC1240" s="39">
        <v>61.333300000000001</v>
      </c>
      <c r="AD1240" s="39">
        <v>14.448600000000001</v>
      </c>
      <c r="AE1240" s="39">
        <v>86.958200000000005</v>
      </c>
      <c r="AF1240" s="39">
        <v>47.434699999999999</v>
      </c>
      <c r="AG1240" s="39">
        <v>18.1553</v>
      </c>
      <c r="AH1240" s="39">
        <v>139.9426</v>
      </c>
      <c r="AI1240" s="39">
        <v>17.032900000000001</v>
      </c>
      <c r="AJ1240" s="39">
        <v>5.9793000000000003</v>
      </c>
      <c r="AK1240" s="39">
        <v>5.7872000000000003</v>
      </c>
      <c r="AL1240" s="39">
        <v>13.0532</v>
      </c>
      <c r="AM1240" s="39">
        <v>298.54379999999998</v>
      </c>
      <c r="AN1240" s="39">
        <v>620.68870000000004</v>
      </c>
      <c r="AO1240" s="39">
        <v>213.52109999999999</v>
      </c>
      <c r="AP1240" s="39">
        <v>125.0879</v>
      </c>
      <c r="AQ1240" s="39">
        <v>268.16210000000001</v>
      </c>
      <c r="AR1240" s="39">
        <v>29.305199999999999</v>
      </c>
      <c r="AS1240" s="39">
        <v>68.160700000000006</v>
      </c>
      <c r="AT1240" s="39">
        <v>19.424900000000001</v>
      </c>
      <c r="AU1240" s="39">
        <v>57.847499999999997</v>
      </c>
      <c r="AV1240" s="39">
        <v>57.111600000000003</v>
      </c>
      <c r="AW1240" s="39">
        <v>43.671700000000001</v>
      </c>
      <c r="AX1240" s="39">
        <v>12.9466</v>
      </c>
      <c r="AY1240" s="39">
        <v>53.782899999999998</v>
      </c>
    </row>
    <row r="1241" spans="1:51" x14ac:dyDescent="0.25">
      <c r="A1241" s="43">
        <v>44228</v>
      </c>
      <c r="B1241" s="39">
        <v>4319.9921999999997</v>
      </c>
      <c r="C1241" s="39">
        <v>43.0015</v>
      </c>
      <c r="D1241" s="39">
        <v>42.437100000000001</v>
      </c>
      <c r="E1241" s="39">
        <v>990.32629999999995</v>
      </c>
      <c r="F1241" s="39">
        <v>225.16300000000001</v>
      </c>
      <c r="G1241" s="39">
        <v>56.153799999999997</v>
      </c>
      <c r="H1241" s="39">
        <v>115.7735</v>
      </c>
      <c r="I1241" s="39">
        <v>47.857100000000003</v>
      </c>
      <c r="J1241" s="39">
        <v>68.902699999999996</v>
      </c>
      <c r="K1241" s="39">
        <v>31.297899999999998</v>
      </c>
      <c r="L1241" s="39">
        <v>1021.1373</v>
      </c>
      <c r="M1241" s="39">
        <v>25.2</v>
      </c>
      <c r="N1241" s="39">
        <v>43.460099999999997</v>
      </c>
      <c r="O1241" s="39">
        <v>103.32089999999999</v>
      </c>
      <c r="P1241" s="39">
        <v>50.209899999999998</v>
      </c>
      <c r="Q1241" s="39">
        <v>13.0068</v>
      </c>
      <c r="R1241" s="39">
        <v>70.534099999999995</v>
      </c>
      <c r="S1241" s="39">
        <v>47.438499999999998</v>
      </c>
      <c r="T1241" s="39">
        <v>32.107599999999998</v>
      </c>
      <c r="U1241" s="39">
        <v>18.708600000000001</v>
      </c>
      <c r="V1241" s="39">
        <v>33.474699999999999</v>
      </c>
      <c r="W1241" s="39">
        <v>77.924999999999997</v>
      </c>
      <c r="X1241" s="39">
        <v>177.4693</v>
      </c>
      <c r="Y1241" s="39">
        <v>28.8187</v>
      </c>
      <c r="Z1241" s="39">
        <v>24.758700000000001</v>
      </c>
      <c r="AA1241" s="39">
        <v>46.466999999999999</v>
      </c>
      <c r="AB1241" s="39">
        <v>400.15190000000001</v>
      </c>
      <c r="AC1241" s="39">
        <v>60.574399999999997</v>
      </c>
      <c r="AD1241" s="39">
        <v>14.2401</v>
      </c>
      <c r="AE1241" s="39">
        <v>83.587199999999996</v>
      </c>
      <c r="AF1241" s="39">
        <v>47.809600000000003</v>
      </c>
      <c r="AG1241" s="39">
        <v>18.4147</v>
      </c>
      <c r="AH1241" s="39">
        <v>140.76419999999999</v>
      </c>
      <c r="AI1241" s="39">
        <v>17.084800000000001</v>
      </c>
      <c r="AJ1241" s="39">
        <v>5.9279999999999999</v>
      </c>
      <c r="AK1241" s="39">
        <v>5.6794000000000002</v>
      </c>
      <c r="AL1241" s="39">
        <v>13.0532</v>
      </c>
      <c r="AM1241" s="39">
        <v>298.76</v>
      </c>
      <c r="AN1241" s="39">
        <v>603.32370000000003</v>
      </c>
      <c r="AO1241" s="39">
        <v>210.99080000000001</v>
      </c>
      <c r="AP1241" s="39">
        <v>126.38249999999999</v>
      </c>
      <c r="AQ1241" s="39">
        <v>277.9821</v>
      </c>
      <c r="AR1241" s="39">
        <v>29.5075</v>
      </c>
      <c r="AS1241" s="39">
        <v>67.967600000000004</v>
      </c>
      <c r="AT1241" s="39">
        <v>20.255600000000001</v>
      </c>
      <c r="AU1241" s="39">
        <v>56.667000000000002</v>
      </c>
      <c r="AV1241" s="39">
        <v>58.478700000000003</v>
      </c>
      <c r="AW1241" s="39">
        <v>43.854100000000003</v>
      </c>
      <c r="AX1241" s="39">
        <v>13.297800000000001</v>
      </c>
      <c r="AY1241" s="39">
        <v>53.215699999999998</v>
      </c>
    </row>
    <row r="1242" spans="1:51" x14ac:dyDescent="0.25">
      <c r="A1242" s="43">
        <v>44229</v>
      </c>
      <c r="B1242" s="39">
        <v>4361.5454</v>
      </c>
      <c r="C1242" s="39">
        <v>43.9544</v>
      </c>
      <c r="D1242" s="39">
        <v>42.062800000000003</v>
      </c>
      <c r="E1242" s="39">
        <v>1006.3699</v>
      </c>
      <c r="F1242" s="39">
        <v>221.44749999999999</v>
      </c>
      <c r="G1242" s="39">
        <v>61.762900000000002</v>
      </c>
      <c r="H1242" s="39">
        <v>118.29470000000001</v>
      </c>
      <c r="I1242" s="39">
        <v>51.1434</v>
      </c>
      <c r="J1242" s="39">
        <v>69.662499999999994</v>
      </c>
      <c r="K1242" s="39">
        <v>31.666899999999998</v>
      </c>
      <c r="L1242" s="39">
        <v>1064.5945999999999</v>
      </c>
      <c r="M1242" s="39">
        <v>24.7362</v>
      </c>
      <c r="N1242" s="39">
        <v>43.177199999999999</v>
      </c>
      <c r="O1242" s="39">
        <v>104.45099999999999</v>
      </c>
      <c r="P1242" s="39">
        <v>53.955199999999998</v>
      </c>
      <c r="Q1242" s="39">
        <v>12.8225</v>
      </c>
      <c r="R1242" s="39">
        <v>70.196100000000001</v>
      </c>
      <c r="S1242" s="39">
        <v>47.438499999999998</v>
      </c>
      <c r="T1242" s="39">
        <v>32.747500000000002</v>
      </c>
      <c r="U1242" s="39">
        <v>18.6769</v>
      </c>
      <c r="V1242" s="39">
        <v>33.195700000000002</v>
      </c>
      <c r="W1242" s="39">
        <v>76.830799999999996</v>
      </c>
      <c r="X1242" s="39">
        <v>179.8981</v>
      </c>
      <c r="Y1242" s="39">
        <v>28.858699999999999</v>
      </c>
      <c r="Z1242" s="39">
        <v>24.674199999999999</v>
      </c>
      <c r="AA1242" s="39">
        <v>46.198099999999997</v>
      </c>
      <c r="AB1242" s="39">
        <v>416.786</v>
      </c>
      <c r="AC1242" s="39">
        <v>61.712800000000001</v>
      </c>
      <c r="AD1242" s="39">
        <v>14.115</v>
      </c>
      <c r="AE1242" s="39">
        <v>87.743600000000001</v>
      </c>
      <c r="AF1242" s="39">
        <v>47.340899999999998</v>
      </c>
      <c r="AG1242" s="39">
        <v>18.2072</v>
      </c>
      <c r="AH1242" s="39">
        <v>139.6688</v>
      </c>
      <c r="AI1242" s="39">
        <v>16.903099999999998</v>
      </c>
      <c r="AJ1242" s="39">
        <v>5.9279999999999999</v>
      </c>
      <c r="AK1242" s="39">
        <v>5.6074999999999999</v>
      </c>
      <c r="AL1242" s="39">
        <v>13.020099999999999</v>
      </c>
      <c r="AM1242" s="39">
        <v>302.65120000000002</v>
      </c>
      <c r="AN1242" s="39">
        <v>641.61580000000004</v>
      </c>
      <c r="AO1242" s="39">
        <v>220.43090000000001</v>
      </c>
      <c r="AP1242" s="39">
        <v>126.05880000000001</v>
      </c>
      <c r="AQ1242" s="39">
        <v>276.84899999999999</v>
      </c>
      <c r="AR1242" s="39">
        <v>29.170300000000001</v>
      </c>
      <c r="AS1242" s="39">
        <v>68.546899999999994</v>
      </c>
      <c r="AT1242" s="39">
        <v>20.255600000000001</v>
      </c>
      <c r="AU1242" s="39">
        <v>55.032299999999999</v>
      </c>
      <c r="AV1242" s="39">
        <v>58.023000000000003</v>
      </c>
      <c r="AW1242" s="39">
        <v>42.5777</v>
      </c>
      <c r="AX1242" s="39">
        <v>13.063599999999999</v>
      </c>
      <c r="AY1242" s="39">
        <v>52.459600000000002</v>
      </c>
    </row>
    <row r="1243" spans="1:51" x14ac:dyDescent="0.25">
      <c r="A1243" s="43">
        <v>44230</v>
      </c>
      <c r="B1243" s="39">
        <v>4296.9071000000004</v>
      </c>
      <c r="C1243" s="39">
        <v>43.239699999999999</v>
      </c>
      <c r="D1243" s="39">
        <v>41.688600000000001</v>
      </c>
      <c r="E1243" s="39">
        <v>1006.3699</v>
      </c>
      <c r="F1243" s="39">
        <v>218.47499999999999</v>
      </c>
      <c r="G1243" s="39">
        <v>61.108499999999999</v>
      </c>
      <c r="H1243" s="39">
        <v>130.14439999999999</v>
      </c>
      <c r="I1243" s="39">
        <v>50.048000000000002</v>
      </c>
      <c r="J1243" s="39">
        <v>68.201400000000007</v>
      </c>
      <c r="K1243" s="39">
        <v>30.818100000000001</v>
      </c>
      <c r="L1243" s="39">
        <v>1044.9199000000001</v>
      </c>
      <c r="M1243" s="39">
        <v>24.581600000000002</v>
      </c>
      <c r="N1243" s="39">
        <v>43.007399999999997</v>
      </c>
      <c r="O1243" s="39">
        <v>104.1281</v>
      </c>
      <c r="P1243" s="39">
        <v>55.125599999999999</v>
      </c>
      <c r="Q1243" s="39">
        <v>12.740600000000001</v>
      </c>
      <c r="R1243" s="39">
        <v>67.379300000000001</v>
      </c>
      <c r="S1243" s="39">
        <v>46.689</v>
      </c>
      <c r="T1243" s="39">
        <v>32.747500000000002</v>
      </c>
      <c r="U1243" s="39">
        <v>18.5181</v>
      </c>
      <c r="V1243" s="39">
        <v>32.637799999999999</v>
      </c>
      <c r="W1243" s="39">
        <v>74.407799999999995</v>
      </c>
      <c r="X1243" s="39">
        <v>175.68809999999999</v>
      </c>
      <c r="Y1243" s="39">
        <v>27.5779</v>
      </c>
      <c r="Z1243" s="39">
        <v>24.336200000000002</v>
      </c>
      <c r="AA1243" s="39">
        <v>46.843499999999999</v>
      </c>
      <c r="AB1243" s="39">
        <v>401.08640000000003</v>
      </c>
      <c r="AC1243" s="39">
        <v>61.096200000000003</v>
      </c>
      <c r="AD1243" s="39">
        <v>14.031599999999999</v>
      </c>
      <c r="AE1243" s="39">
        <v>87.645499999999998</v>
      </c>
      <c r="AF1243" s="39">
        <v>45.653500000000001</v>
      </c>
      <c r="AG1243" s="39">
        <v>18.025600000000001</v>
      </c>
      <c r="AH1243" s="39">
        <v>139.39490000000001</v>
      </c>
      <c r="AI1243" s="39">
        <v>17.2666</v>
      </c>
      <c r="AJ1243" s="39">
        <v>5.8426</v>
      </c>
      <c r="AK1243" s="39">
        <v>5.4817</v>
      </c>
      <c r="AL1243" s="39">
        <v>13.119300000000001</v>
      </c>
      <c r="AM1243" s="39">
        <v>297.46289999999999</v>
      </c>
      <c r="AN1243" s="39">
        <v>598.87109999999996</v>
      </c>
      <c r="AO1243" s="39">
        <v>215.56489999999999</v>
      </c>
      <c r="AP1243" s="39">
        <v>124.6024</v>
      </c>
      <c r="AQ1243" s="39">
        <v>284.02519999999998</v>
      </c>
      <c r="AR1243" s="39">
        <v>29.0017</v>
      </c>
      <c r="AS1243" s="39">
        <v>68.933099999999996</v>
      </c>
      <c r="AT1243" s="39">
        <v>20.319500000000001</v>
      </c>
      <c r="AU1243" s="39">
        <v>55.667999999999999</v>
      </c>
      <c r="AV1243" s="39">
        <v>56.352200000000003</v>
      </c>
      <c r="AW1243" s="39">
        <v>42.304099999999998</v>
      </c>
      <c r="AX1243" s="39">
        <v>12.9466</v>
      </c>
      <c r="AY1243" s="39">
        <v>52.081499999999998</v>
      </c>
    </row>
    <row r="1244" spans="1:51" x14ac:dyDescent="0.25">
      <c r="A1244" s="43">
        <v>44231</v>
      </c>
      <c r="B1244" s="39">
        <v>4292.29</v>
      </c>
      <c r="C1244" s="39">
        <v>42.405900000000003</v>
      </c>
      <c r="D1244" s="39">
        <v>41.613799999999998</v>
      </c>
      <c r="E1244" s="39">
        <v>945.11260000000004</v>
      </c>
      <c r="F1244" s="39">
        <v>216.6172</v>
      </c>
      <c r="G1244" s="39">
        <v>62.604300000000002</v>
      </c>
      <c r="H1244" s="39">
        <v>128.73249999999999</v>
      </c>
      <c r="I1244" s="39">
        <v>48.952500000000001</v>
      </c>
      <c r="J1244" s="39">
        <v>66.214399999999998</v>
      </c>
      <c r="K1244" s="39">
        <v>30.153700000000001</v>
      </c>
      <c r="L1244" s="39">
        <v>1027.6234999999999</v>
      </c>
      <c r="M1244" s="39">
        <v>24.349699999999999</v>
      </c>
      <c r="N1244" s="39">
        <v>43.007399999999997</v>
      </c>
      <c r="O1244" s="39">
        <v>102.6752</v>
      </c>
      <c r="P1244" s="39">
        <v>54.501399999999997</v>
      </c>
      <c r="Q1244" s="39">
        <v>12.597200000000001</v>
      </c>
      <c r="R1244" s="39">
        <v>68.168000000000006</v>
      </c>
      <c r="S1244" s="39">
        <v>47.652700000000003</v>
      </c>
      <c r="T1244" s="39">
        <v>32.191099999999999</v>
      </c>
      <c r="U1244" s="39">
        <v>17.724</v>
      </c>
      <c r="V1244" s="39">
        <v>31.335999999999999</v>
      </c>
      <c r="W1244" s="39">
        <v>69.327500000000001</v>
      </c>
      <c r="X1244" s="39">
        <v>176.9025</v>
      </c>
      <c r="Y1244" s="39">
        <v>27.297699999999999</v>
      </c>
      <c r="Z1244" s="39">
        <v>23.913699999999999</v>
      </c>
      <c r="AA1244" s="39">
        <v>46.682200000000002</v>
      </c>
      <c r="AB1244" s="39">
        <v>416.50560000000002</v>
      </c>
      <c r="AC1244" s="39">
        <v>59.483400000000003</v>
      </c>
      <c r="AD1244" s="39">
        <v>13.635400000000001</v>
      </c>
      <c r="AE1244" s="39">
        <v>86.729100000000003</v>
      </c>
      <c r="AF1244" s="39">
        <v>44.809800000000003</v>
      </c>
      <c r="AG1244" s="39">
        <v>17.532800000000002</v>
      </c>
      <c r="AH1244" s="39">
        <v>139.12110000000001</v>
      </c>
      <c r="AI1244" s="39">
        <v>17.2666</v>
      </c>
      <c r="AJ1244" s="39">
        <v>5.8083999999999998</v>
      </c>
      <c r="AK1244" s="39">
        <v>5.4457000000000004</v>
      </c>
      <c r="AL1244" s="39">
        <v>13.1854</v>
      </c>
      <c r="AM1244" s="39">
        <v>289.24810000000002</v>
      </c>
      <c r="AN1244" s="39">
        <v>584.17759999999998</v>
      </c>
      <c r="AO1244" s="39">
        <v>210.7962</v>
      </c>
      <c r="AP1244" s="39">
        <v>125.73520000000001</v>
      </c>
      <c r="AQ1244" s="39">
        <v>283.26979999999998</v>
      </c>
      <c r="AR1244" s="39">
        <v>28.799399999999999</v>
      </c>
      <c r="AS1244" s="39">
        <v>68.160700000000006</v>
      </c>
      <c r="AT1244" s="39">
        <v>20.319500000000001</v>
      </c>
      <c r="AU1244" s="39">
        <v>54.487499999999997</v>
      </c>
      <c r="AV1244" s="39">
        <v>58.174900000000001</v>
      </c>
      <c r="AW1244" s="39">
        <v>41.848300000000002</v>
      </c>
      <c r="AX1244" s="39">
        <v>12.806100000000001</v>
      </c>
      <c r="AY1244" s="39">
        <v>52.270499999999998</v>
      </c>
    </row>
    <row r="1245" spans="1:51" x14ac:dyDescent="0.25">
      <c r="A1245" s="43">
        <v>44232</v>
      </c>
      <c r="B1245" s="39">
        <v>4444.6517000000003</v>
      </c>
      <c r="C1245" s="39">
        <v>43.120600000000003</v>
      </c>
      <c r="D1245" s="39">
        <v>42.287399999999998</v>
      </c>
      <c r="E1245" s="39">
        <v>896.98180000000002</v>
      </c>
      <c r="F1245" s="39">
        <v>218.10339999999999</v>
      </c>
      <c r="G1245" s="39">
        <v>58.272799999999997</v>
      </c>
      <c r="H1245" s="39">
        <v>117.13500000000001</v>
      </c>
      <c r="I1245" s="39">
        <v>51.280299999999997</v>
      </c>
      <c r="J1245" s="39">
        <v>67.090999999999994</v>
      </c>
      <c r="K1245" s="39">
        <v>30.264399999999998</v>
      </c>
      <c r="L1245" s="39">
        <v>1020.0563</v>
      </c>
      <c r="M1245" s="39">
        <v>23.885899999999999</v>
      </c>
      <c r="N1245" s="39">
        <v>43.5167</v>
      </c>
      <c r="O1245" s="39">
        <v>100.41500000000001</v>
      </c>
      <c r="P1245" s="39">
        <v>52.511699999999998</v>
      </c>
      <c r="Q1245" s="39">
        <v>12.5357</v>
      </c>
      <c r="R1245" s="39">
        <v>71.435500000000005</v>
      </c>
      <c r="S1245" s="39">
        <v>46.689</v>
      </c>
      <c r="T1245" s="39">
        <v>32.135399999999997</v>
      </c>
      <c r="U1245" s="39">
        <v>17.850999999999999</v>
      </c>
      <c r="V1245" s="39">
        <v>31.057099999999998</v>
      </c>
      <c r="W1245" s="39">
        <v>68.233199999999997</v>
      </c>
      <c r="X1245" s="39">
        <v>172.53059999999999</v>
      </c>
      <c r="Y1245" s="39">
        <v>28.378399999999999</v>
      </c>
      <c r="Z1245" s="39">
        <v>26.279699999999998</v>
      </c>
      <c r="AA1245" s="39">
        <v>50.016599999999997</v>
      </c>
      <c r="AB1245" s="39">
        <v>379.7799</v>
      </c>
      <c r="AC1245" s="39">
        <v>59.103900000000003</v>
      </c>
      <c r="AD1245" s="39">
        <v>13.3019</v>
      </c>
      <c r="AE1245" s="39">
        <v>90.001900000000006</v>
      </c>
      <c r="AF1245" s="39">
        <v>44.341099999999997</v>
      </c>
      <c r="AG1245" s="39">
        <v>17.299399999999999</v>
      </c>
      <c r="AH1245" s="39">
        <v>141.58580000000001</v>
      </c>
      <c r="AI1245" s="39">
        <v>17.3185</v>
      </c>
      <c r="AJ1245" s="39">
        <v>5.8597000000000001</v>
      </c>
      <c r="AK1245" s="39">
        <v>5.4637000000000002</v>
      </c>
      <c r="AL1245" s="39">
        <v>13.0862</v>
      </c>
      <c r="AM1245" s="39">
        <v>297.24680000000001</v>
      </c>
      <c r="AN1245" s="39">
        <v>562.80529999999999</v>
      </c>
      <c r="AO1245" s="39">
        <v>209.9203</v>
      </c>
      <c r="AP1245" s="39">
        <v>128.648</v>
      </c>
      <c r="AQ1245" s="39">
        <v>302.90980000000002</v>
      </c>
      <c r="AR1245" s="39">
        <v>28.765599999999999</v>
      </c>
      <c r="AS1245" s="39">
        <v>67.967600000000004</v>
      </c>
      <c r="AT1245" s="39">
        <v>20.447299999999998</v>
      </c>
      <c r="AU1245" s="39">
        <v>54.578299999999999</v>
      </c>
      <c r="AV1245" s="39">
        <v>58.478700000000003</v>
      </c>
      <c r="AW1245" s="39">
        <v>40.936599999999999</v>
      </c>
      <c r="AX1245" s="39">
        <v>13.157299999999999</v>
      </c>
      <c r="AY1245" s="39">
        <v>53.026699999999998</v>
      </c>
    </row>
    <row r="1246" spans="1:51" x14ac:dyDescent="0.25">
      <c r="A1246" s="43">
        <v>44235</v>
      </c>
      <c r="B1246" s="39">
        <v>4483.1269000000002</v>
      </c>
      <c r="C1246" s="39">
        <v>45.979399999999998</v>
      </c>
      <c r="D1246" s="39">
        <v>42.437100000000001</v>
      </c>
      <c r="E1246" s="39">
        <v>986.68</v>
      </c>
      <c r="F1246" s="39">
        <v>219.58969999999999</v>
      </c>
      <c r="G1246" s="39">
        <v>59.643900000000002</v>
      </c>
      <c r="H1246" s="39">
        <v>120.5134</v>
      </c>
      <c r="I1246" s="39">
        <v>50.938000000000002</v>
      </c>
      <c r="J1246" s="39">
        <v>69.896199999999993</v>
      </c>
      <c r="K1246" s="39">
        <v>33.290900000000001</v>
      </c>
      <c r="L1246" s="39">
        <v>1044.2713000000001</v>
      </c>
      <c r="M1246" s="39">
        <v>24.272400000000001</v>
      </c>
      <c r="N1246" s="39">
        <v>43.573300000000003</v>
      </c>
      <c r="O1246" s="39">
        <v>100.0921</v>
      </c>
      <c r="P1246" s="39">
        <v>53.838099999999997</v>
      </c>
      <c r="Q1246" s="39">
        <v>12.576700000000001</v>
      </c>
      <c r="R1246" s="39">
        <v>72.674999999999997</v>
      </c>
      <c r="S1246" s="39">
        <v>46.581899999999997</v>
      </c>
      <c r="T1246" s="39">
        <v>32.580599999999997</v>
      </c>
      <c r="U1246" s="39">
        <v>18.1051</v>
      </c>
      <c r="V1246" s="39">
        <v>30.499199999999998</v>
      </c>
      <c r="W1246" s="39">
        <v>68.155100000000004</v>
      </c>
      <c r="X1246" s="39">
        <v>177.63120000000001</v>
      </c>
      <c r="Y1246" s="39">
        <v>28.738600000000002</v>
      </c>
      <c r="Z1246" s="39">
        <v>25.350200000000001</v>
      </c>
      <c r="AA1246" s="39">
        <v>49.2637</v>
      </c>
      <c r="AB1246" s="39">
        <v>411.92660000000001</v>
      </c>
      <c r="AC1246" s="39">
        <v>59.151299999999999</v>
      </c>
      <c r="AD1246" s="39">
        <v>13.739699999999999</v>
      </c>
      <c r="AE1246" s="39">
        <v>90.492800000000003</v>
      </c>
      <c r="AF1246" s="39">
        <v>45.091099999999997</v>
      </c>
      <c r="AG1246" s="39">
        <v>17.169699999999999</v>
      </c>
      <c r="AH1246" s="39">
        <v>141.31190000000001</v>
      </c>
      <c r="AI1246" s="39">
        <v>17.759899999999998</v>
      </c>
      <c r="AJ1246" s="39">
        <v>5.8768000000000002</v>
      </c>
      <c r="AK1246" s="39">
        <v>5.4457000000000004</v>
      </c>
      <c r="AL1246" s="39">
        <v>13.1854</v>
      </c>
      <c r="AM1246" s="39">
        <v>301.57029999999997</v>
      </c>
      <c r="AN1246" s="39">
        <v>563.25049999999999</v>
      </c>
      <c r="AO1246" s="39">
        <v>211.3801</v>
      </c>
      <c r="AP1246" s="39">
        <v>128.8098</v>
      </c>
      <c r="AQ1246" s="39">
        <v>300.64370000000002</v>
      </c>
      <c r="AR1246" s="39">
        <v>29.170300000000001</v>
      </c>
      <c r="AS1246" s="39">
        <v>68.739999999999995</v>
      </c>
      <c r="AT1246" s="39">
        <v>20.191700000000001</v>
      </c>
      <c r="AU1246" s="39">
        <v>54.759900000000002</v>
      </c>
      <c r="AV1246" s="39">
        <v>57.567300000000003</v>
      </c>
      <c r="AW1246" s="39">
        <v>41.848300000000002</v>
      </c>
      <c r="AX1246" s="39">
        <v>13.227499999999999</v>
      </c>
      <c r="AY1246" s="39">
        <v>52.837600000000002</v>
      </c>
    </row>
    <row r="1247" spans="1:51" x14ac:dyDescent="0.25">
      <c r="A1247" s="43">
        <v>44236</v>
      </c>
      <c r="B1247" s="39">
        <v>4424.6445999999996</v>
      </c>
      <c r="C1247" s="39">
        <v>46.336799999999997</v>
      </c>
      <c r="D1247" s="39">
        <v>42.287399999999998</v>
      </c>
      <c r="E1247" s="39">
        <v>1072.7319</v>
      </c>
      <c r="F1247" s="39">
        <v>217.7319</v>
      </c>
      <c r="G1247" s="39">
        <v>60.765700000000002</v>
      </c>
      <c r="H1247" s="39">
        <v>120.7655</v>
      </c>
      <c r="I1247" s="39">
        <v>49.5687</v>
      </c>
      <c r="J1247" s="39">
        <v>70.597499999999997</v>
      </c>
      <c r="K1247" s="39">
        <v>33.992100000000001</v>
      </c>
      <c r="L1247" s="39">
        <v>1087.2962</v>
      </c>
      <c r="M1247" s="39">
        <v>24.658899999999999</v>
      </c>
      <c r="N1247" s="39">
        <v>44.026000000000003</v>
      </c>
      <c r="O1247" s="39">
        <v>100.25360000000001</v>
      </c>
      <c r="P1247" s="39">
        <v>59.221899999999998</v>
      </c>
      <c r="Q1247" s="39">
        <v>12.576700000000001</v>
      </c>
      <c r="R1247" s="39">
        <v>72.224299999999999</v>
      </c>
      <c r="S1247" s="39">
        <v>46.581899999999997</v>
      </c>
      <c r="T1247" s="39">
        <v>32.747500000000002</v>
      </c>
      <c r="U1247" s="39">
        <v>18.803899999999999</v>
      </c>
      <c r="V1247" s="39">
        <v>30.964099999999998</v>
      </c>
      <c r="W1247" s="39">
        <v>70.187200000000004</v>
      </c>
      <c r="X1247" s="39">
        <v>173.5831</v>
      </c>
      <c r="Y1247" s="39">
        <v>28.0182</v>
      </c>
      <c r="Z1247" s="39">
        <v>25.265699999999999</v>
      </c>
      <c r="AA1247" s="39">
        <v>48.994799999999998</v>
      </c>
      <c r="AB1247" s="39">
        <v>416.786</v>
      </c>
      <c r="AC1247" s="39">
        <v>61.760300000000001</v>
      </c>
      <c r="AD1247" s="39">
        <v>13.968999999999999</v>
      </c>
      <c r="AE1247" s="39">
        <v>95.205600000000004</v>
      </c>
      <c r="AF1247" s="39">
        <v>45.934800000000003</v>
      </c>
      <c r="AG1247" s="39">
        <v>17.351299999999998</v>
      </c>
      <c r="AH1247" s="39">
        <v>140.76419999999999</v>
      </c>
      <c r="AI1247" s="39">
        <v>17.993600000000001</v>
      </c>
      <c r="AJ1247" s="39">
        <v>5.8768000000000002</v>
      </c>
      <c r="AK1247" s="39">
        <v>5.4996</v>
      </c>
      <c r="AL1247" s="39">
        <v>13.581899999999999</v>
      </c>
      <c r="AM1247" s="39">
        <v>300.05709999999999</v>
      </c>
      <c r="AN1247" s="39">
        <v>576.60820000000001</v>
      </c>
      <c r="AO1247" s="39">
        <v>207.00069999999999</v>
      </c>
      <c r="AP1247" s="39">
        <v>129.4571</v>
      </c>
      <c r="AQ1247" s="39">
        <v>298.7552</v>
      </c>
      <c r="AR1247" s="39">
        <v>29.5075</v>
      </c>
      <c r="AS1247" s="39">
        <v>69.898499999999999</v>
      </c>
      <c r="AT1247" s="39">
        <v>20.127800000000001</v>
      </c>
      <c r="AU1247" s="39">
        <v>54.578299999999999</v>
      </c>
      <c r="AV1247" s="39">
        <v>57.871099999999998</v>
      </c>
      <c r="AW1247" s="39">
        <v>42.0306</v>
      </c>
      <c r="AX1247" s="39">
        <v>13.4382</v>
      </c>
      <c r="AY1247" s="39">
        <v>52.365000000000002</v>
      </c>
    </row>
    <row r="1248" spans="1:51" x14ac:dyDescent="0.25">
      <c r="A1248" s="43">
        <v>44237</v>
      </c>
      <c r="B1248" s="39">
        <v>4436.9566999999997</v>
      </c>
      <c r="C1248" s="39">
        <v>46.217700000000001</v>
      </c>
      <c r="D1248" s="39">
        <v>42.5867</v>
      </c>
      <c r="E1248" s="39">
        <v>1086.5878</v>
      </c>
      <c r="F1248" s="39">
        <v>216.9888</v>
      </c>
      <c r="G1248" s="39">
        <v>61.357799999999997</v>
      </c>
      <c r="H1248" s="39">
        <v>119.4545</v>
      </c>
      <c r="I1248" s="39">
        <v>48.0625</v>
      </c>
      <c r="J1248" s="39">
        <v>71.883200000000002</v>
      </c>
      <c r="K1248" s="39">
        <v>34.471899999999998</v>
      </c>
      <c r="L1248" s="39">
        <v>1108.7004999999999</v>
      </c>
      <c r="M1248" s="39">
        <v>24.504300000000001</v>
      </c>
      <c r="N1248" s="39">
        <v>43.403500000000001</v>
      </c>
      <c r="O1248" s="39">
        <v>98.316299999999998</v>
      </c>
      <c r="P1248" s="39">
        <v>60.587400000000002</v>
      </c>
      <c r="Q1248" s="39">
        <v>12.6381</v>
      </c>
      <c r="R1248" s="39">
        <v>71.886200000000002</v>
      </c>
      <c r="S1248" s="39">
        <v>47.973999999999997</v>
      </c>
      <c r="T1248" s="39">
        <v>32.803199999999997</v>
      </c>
      <c r="U1248" s="39">
        <v>18.994499999999999</v>
      </c>
      <c r="V1248" s="39">
        <v>30.592099999999999</v>
      </c>
      <c r="W1248" s="39">
        <v>70.890699999999995</v>
      </c>
      <c r="X1248" s="39">
        <v>171.88290000000001</v>
      </c>
      <c r="Y1248" s="39">
        <v>27.8581</v>
      </c>
      <c r="Z1248" s="39">
        <v>25.265699999999999</v>
      </c>
      <c r="AA1248" s="39">
        <v>49.209899999999998</v>
      </c>
      <c r="AB1248" s="39">
        <v>453.04450000000003</v>
      </c>
      <c r="AC1248" s="39">
        <v>61.665399999999998</v>
      </c>
      <c r="AD1248" s="39">
        <v>13.8231</v>
      </c>
      <c r="AE1248" s="39">
        <v>94.682000000000002</v>
      </c>
      <c r="AF1248" s="39">
        <v>47.903399999999998</v>
      </c>
      <c r="AG1248" s="39">
        <v>17.429099999999998</v>
      </c>
      <c r="AH1248" s="39">
        <v>141.31190000000001</v>
      </c>
      <c r="AI1248" s="39">
        <v>17.681999999999999</v>
      </c>
      <c r="AJ1248" s="39">
        <v>5.9279999999999999</v>
      </c>
      <c r="AK1248" s="39">
        <v>5.5355999999999996</v>
      </c>
      <c r="AL1248" s="39">
        <v>13.780200000000001</v>
      </c>
      <c r="AM1248" s="39">
        <v>298.97620000000001</v>
      </c>
      <c r="AN1248" s="39">
        <v>634.49170000000004</v>
      </c>
      <c r="AO1248" s="39">
        <v>213.4238</v>
      </c>
      <c r="AP1248" s="39">
        <v>129.2953</v>
      </c>
      <c r="AQ1248" s="39">
        <v>300.64370000000002</v>
      </c>
      <c r="AR1248" s="39">
        <v>29.945900000000002</v>
      </c>
      <c r="AS1248" s="39">
        <v>69.705500000000001</v>
      </c>
      <c r="AT1248" s="39">
        <v>20.127800000000001</v>
      </c>
      <c r="AU1248" s="39">
        <v>54.487499999999997</v>
      </c>
      <c r="AV1248" s="39">
        <v>57.871099999999998</v>
      </c>
      <c r="AW1248" s="39">
        <v>41.665900000000001</v>
      </c>
      <c r="AX1248" s="39">
        <v>13.6021</v>
      </c>
      <c r="AY1248" s="39">
        <v>52.081499999999998</v>
      </c>
    </row>
    <row r="1249" spans="1:51" x14ac:dyDescent="0.25">
      <c r="A1249" s="43">
        <v>44245</v>
      </c>
      <c r="B1249" s="39">
        <v>4618.5595000000003</v>
      </c>
      <c r="C1249" s="39">
        <v>46.813299999999998</v>
      </c>
      <c r="D1249" s="39">
        <v>43.484900000000003</v>
      </c>
      <c r="E1249" s="39">
        <v>1042.8325</v>
      </c>
      <c r="F1249" s="39">
        <v>218.47499999999999</v>
      </c>
      <c r="G1249" s="39">
        <v>64.442899999999995</v>
      </c>
      <c r="H1249" s="39">
        <v>125.1524</v>
      </c>
      <c r="I1249" s="39">
        <v>50.801099999999998</v>
      </c>
      <c r="J1249" s="39">
        <v>72.759900000000002</v>
      </c>
      <c r="K1249" s="39">
        <v>34.656500000000001</v>
      </c>
      <c r="L1249" s="39">
        <v>1048.8116</v>
      </c>
      <c r="M1249" s="39">
        <v>25.895700000000001</v>
      </c>
      <c r="N1249" s="39">
        <v>45.327500000000001</v>
      </c>
      <c r="O1249" s="39">
        <v>101.70650000000001</v>
      </c>
      <c r="P1249" s="39">
        <v>60.860500000000002</v>
      </c>
      <c r="Q1249" s="39">
        <v>13.088800000000001</v>
      </c>
      <c r="R1249" s="39">
        <v>73.688999999999993</v>
      </c>
      <c r="S1249" s="39">
        <v>52.7928</v>
      </c>
      <c r="T1249" s="39">
        <v>33.3874</v>
      </c>
      <c r="U1249" s="39">
        <v>18.931000000000001</v>
      </c>
      <c r="V1249" s="39">
        <v>31.800999999999998</v>
      </c>
      <c r="W1249" s="39">
        <v>73.782600000000002</v>
      </c>
      <c r="X1249" s="39">
        <v>167.268</v>
      </c>
      <c r="Y1249" s="39">
        <v>28.378399999999999</v>
      </c>
      <c r="Z1249" s="39">
        <v>25.941700000000001</v>
      </c>
      <c r="AA1249" s="39">
        <v>50.446899999999999</v>
      </c>
      <c r="AB1249" s="39">
        <v>454.53969999999998</v>
      </c>
      <c r="AC1249" s="39">
        <v>63.278199999999998</v>
      </c>
      <c r="AD1249" s="39">
        <v>14.0733</v>
      </c>
      <c r="AE1249" s="39">
        <v>90.885499999999993</v>
      </c>
      <c r="AF1249" s="39">
        <v>48.559600000000003</v>
      </c>
      <c r="AG1249" s="39">
        <v>17.818100000000001</v>
      </c>
      <c r="AH1249" s="39">
        <v>143.22900000000001</v>
      </c>
      <c r="AI1249" s="39">
        <v>18.564800000000002</v>
      </c>
      <c r="AJ1249" s="39">
        <v>5.9279999999999999</v>
      </c>
      <c r="AK1249" s="39">
        <v>5.6254</v>
      </c>
      <c r="AL1249" s="39">
        <v>14.804600000000001</v>
      </c>
      <c r="AM1249" s="39">
        <v>310.43369999999999</v>
      </c>
      <c r="AN1249" s="39">
        <v>698.1635</v>
      </c>
      <c r="AO1249" s="39">
        <v>214.0077</v>
      </c>
      <c r="AP1249" s="39">
        <v>129.2953</v>
      </c>
      <c r="AQ1249" s="39">
        <v>321.03910000000002</v>
      </c>
      <c r="AR1249" s="39">
        <v>31.261099999999999</v>
      </c>
      <c r="AS1249" s="39">
        <v>70.670900000000003</v>
      </c>
      <c r="AT1249" s="39">
        <v>21.086200000000002</v>
      </c>
      <c r="AU1249" s="39">
        <v>55.213999999999999</v>
      </c>
      <c r="AV1249" s="39">
        <v>59.39</v>
      </c>
      <c r="AW1249" s="39">
        <v>44.127600000000001</v>
      </c>
      <c r="AX1249" s="39">
        <v>14.0703</v>
      </c>
      <c r="AY1249" s="39">
        <v>52.081499999999998</v>
      </c>
    </row>
    <row r="1250" spans="1:51" x14ac:dyDescent="0.25">
      <c r="A1250" s="43">
        <v>44246</v>
      </c>
      <c r="B1250" s="39">
        <v>4592.3963999999996</v>
      </c>
      <c r="C1250" s="39">
        <v>47.289700000000003</v>
      </c>
      <c r="D1250" s="39">
        <v>45.056600000000003</v>
      </c>
      <c r="E1250" s="39">
        <v>1063.9809</v>
      </c>
      <c r="F1250" s="39">
        <v>224.79150000000001</v>
      </c>
      <c r="G1250" s="39">
        <v>64.567499999999995</v>
      </c>
      <c r="H1250" s="39">
        <v>126.96769999999999</v>
      </c>
      <c r="I1250" s="39">
        <v>50.390300000000003</v>
      </c>
      <c r="J1250" s="39">
        <v>78.662499999999994</v>
      </c>
      <c r="K1250" s="39">
        <v>35.911299999999997</v>
      </c>
      <c r="L1250" s="39">
        <v>1059.4057</v>
      </c>
      <c r="M1250" s="39">
        <v>26.977900000000002</v>
      </c>
      <c r="N1250" s="39">
        <v>46.232900000000001</v>
      </c>
      <c r="O1250" s="39">
        <v>106.87260000000001</v>
      </c>
      <c r="P1250" s="39">
        <v>58.7928</v>
      </c>
      <c r="Q1250" s="39">
        <v>13.375500000000001</v>
      </c>
      <c r="R1250" s="39">
        <v>75.0411</v>
      </c>
      <c r="S1250" s="39">
        <v>58.039900000000003</v>
      </c>
      <c r="T1250" s="39">
        <v>35.056800000000003</v>
      </c>
      <c r="U1250" s="39">
        <v>19.375699999999998</v>
      </c>
      <c r="V1250" s="39">
        <v>33.288699999999999</v>
      </c>
      <c r="W1250" s="39">
        <v>76.908900000000003</v>
      </c>
      <c r="X1250" s="39">
        <v>166.05359999999999</v>
      </c>
      <c r="Y1250" s="39">
        <v>29.338999999999999</v>
      </c>
      <c r="Z1250" s="39">
        <v>27.631699999999999</v>
      </c>
      <c r="AA1250" s="39">
        <v>52.114100000000001</v>
      </c>
      <c r="AB1250" s="39">
        <v>439.30739999999997</v>
      </c>
      <c r="AC1250" s="39">
        <v>63.8</v>
      </c>
      <c r="AD1250" s="39">
        <v>14.385999999999999</v>
      </c>
      <c r="AE1250" s="39">
        <v>90.983699999999999</v>
      </c>
      <c r="AF1250" s="39">
        <v>50.4345</v>
      </c>
      <c r="AG1250" s="39">
        <v>18.1294</v>
      </c>
      <c r="AH1250" s="39">
        <v>143.77670000000001</v>
      </c>
      <c r="AI1250" s="39">
        <v>18.9023</v>
      </c>
      <c r="AJ1250" s="39">
        <v>6.0134999999999996</v>
      </c>
      <c r="AK1250" s="39">
        <v>5.7332999999999998</v>
      </c>
      <c r="AL1250" s="39">
        <v>14.4411</v>
      </c>
      <c r="AM1250" s="39">
        <v>311.51459999999997</v>
      </c>
      <c r="AN1250" s="39">
        <v>768.06889999999999</v>
      </c>
      <c r="AO1250" s="39">
        <v>217.0247</v>
      </c>
      <c r="AP1250" s="39">
        <v>133.0171</v>
      </c>
      <c r="AQ1250" s="39">
        <v>324.06060000000002</v>
      </c>
      <c r="AR1250" s="39">
        <v>32.036799999999999</v>
      </c>
      <c r="AS1250" s="39">
        <v>72.601799999999997</v>
      </c>
      <c r="AT1250" s="39">
        <v>21.4057</v>
      </c>
      <c r="AU1250" s="39">
        <v>56.757800000000003</v>
      </c>
      <c r="AV1250" s="39">
        <v>60.908900000000003</v>
      </c>
      <c r="AW1250" s="39">
        <v>45.039299999999997</v>
      </c>
      <c r="AX1250" s="39">
        <v>14.3279</v>
      </c>
      <c r="AY1250" s="39">
        <v>54.066400000000002</v>
      </c>
    </row>
    <row r="1251" spans="1:51" x14ac:dyDescent="0.25">
      <c r="A1251" s="43">
        <v>44249</v>
      </c>
      <c r="B1251" s="39">
        <v>4575.4673000000003</v>
      </c>
      <c r="C1251" s="39">
        <v>48.004399999999997</v>
      </c>
      <c r="D1251" s="39">
        <v>45.131500000000003</v>
      </c>
      <c r="E1251" s="39">
        <v>1014.3917</v>
      </c>
      <c r="F1251" s="39">
        <v>226.64920000000001</v>
      </c>
      <c r="G1251" s="39">
        <v>65.128399999999999</v>
      </c>
      <c r="H1251" s="39">
        <v>123.2363</v>
      </c>
      <c r="I1251" s="39">
        <v>51.417299999999997</v>
      </c>
      <c r="J1251" s="39">
        <v>79.831299999999999</v>
      </c>
      <c r="K1251" s="39">
        <v>36.649500000000003</v>
      </c>
      <c r="L1251" s="39">
        <v>1035.6231</v>
      </c>
      <c r="M1251" s="39">
        <v>28.369299999999999</v>
      </c>
      <c r="N1251" s="39">
        <v>47.591099999999997</v>
      </c>
      <c r="O1251" s="39">
        <v>108.32550000000001</v>
      </c>
      <c r="P1251" s="39">
        <v>58.636699999999998</v>
      </c>
      <c r="Q1251" s="39">
        <v>14.051500000000001</v>
      </c>
      <c r="R1251" s="39">
        <v>75.0411</v>
      </c>
      <c r="S1251" s="39">
        <v>58.575400000000002</v>
      </c>
      <c r="T1251" s="39">
        <v>35.613300000000002</v>
      </c>
      <c r="U1251" s="39">
        <v>19.597999999999999</v>
      </c>
      <c r="V1251" s="39">
        <v>33.939599999999999</v>
      </c>
      <c r="W1251" s="39">
        <v>77.6905</v>
      </c>
      <c r="X1251" s="39">
        <v>165.8107</v>
      </c>
      <c r="Y1251" s="39">
        <v>31.180199999999999</v>
      </c>
      <c r="Z1251" s="39">
        <v>28.054200000000002</v>
      </c>
      <c r="AA1251" s="39">
        <v>51.522500000000001</v>
      </c>
      <c r="AB1251" s="39">
        <v>443.04539999999997</v>
      </c>
      <c r="AC1251" s="39">
        <v>64.226900000000001</v>
      </c>
      <c r="AD1251" s="39">
        <v>14.4694</v>
      </c>
      <c r="AE1251" s="39">
        <v>94.911100000000005</v>
      </c>
      <c r="AF1251" s="39">
        <v>52.121899999999997</v>
      </c>
      <c r="AG1251" s="39">
        <v>18.3628</v>
      </c>
      <c r="AH1251" s="39">
        <v>143.77670000000001</v>
      </c>
      <c r="AI1251" s="39">
        <v>20.771799999999999</v>
      </c>
      <c r="AJ1251" s="39">
        <v>6.0818000000000003</v>
      </c>
      <c r="AK1251" s="39">
        <v>5.8231000000000002</v>
      </c>
      <c r="AL1251" s="39">
        <v>15.366400000000001</v>
      </c>
      <c r="AM1251" s="39">
        <v>317.78379999999999</v>
      </c>
      <c r="AN1251" s="39">
        <v>739.57240000000002</v>
      </c>
      <c r="AO1251" s="39">
        <v>217.0247</v>
      </c>
      <c r="AP1251" s="39">
        <v>133.5026</v>
      </c>
      <c r="AQ1251" s="39">
        <v>319.5283</v>
      </c>
      <c r="AR1251" s="39">
        <v>33.183300000000003</v>
      </c>
      <c r="AS1251" s="39">
        <v>72.601799999999997</v>
      </c>
      <c r="AT1251" s="39">
        <v>22.2364</v>
      </c>
      <c r="AU1251" s="39">
        <v>56.939399999999999</v>
      </c>
      <c r="AV1251" s="39">
        <v>61.212699999999998</v>
      </c>
      <c r="AW1251" s="39">
        <v>46.224600000000002</v>
      </c>
      <c r="AX1251" s="39">
        <v>14.889699999999999</v>
      </c>
      <c r="AY1251" s="39">
        <v>54.444499999999998</v>
      </c>
    </row>
    <row r="1252" spans="1:51" x14ac:dyDescent="0.25">
      <c r="A1252" s="43">
        <v>44250</v>
      </c>
      <c r="B1252" s="39">
        <v>4618.5595000000003</v>
      </c>
      <c r="C1252" s="39">
        <v>47.647100000000002</v>
      </c>
      <c r="D1252" s="39">
        <v>44.757300000000001</v>
      </c>
      <c r="E1252" s="39">
        <v>1018.7672</v>
      </c>
      <c r="F1252" s="39">
        <v>225.16300000000001</v>
      </c>
      <c r="G1252" s="39">
        <v>63.414499999999997</v>
      </c>
      <c r="H1252" s="39">
        <v>121.4714</v>
      </c>
      <c r="I1252" s="39">
        <v>49.431800000000003</v>
      </c>
      <c r="J1252" s="39">
        <v>79.305300000000003</v>
      </c>
      <c r="K1252" s="39">
        <v>37.793599999999998</v>
      </c>
      <c r="L1252" s="39">
        <v>1023.0832</v>
      </c>
      <c r="M1252" s="39">
        <v>27.209800000000001</v>
      </c>
      <c r="N1252" s="39">
        <v>46.742199999999997</v>
      </c>
      <c r="O1252" s="39">
        <v>106.0654</v>
      </c>
      <c r="P1252" s="39">
        <v>58.324599999999997</v>
      </c>
      <c r="Q1252" s="39">
        <v>13.9491</v>
      </c>
      <c r="R1252" s="39">
        <v>73.801699999999997</v>
      </c>
      <c r="S1252" s="39">
        <v>57.825800000000001</v>
      </c>
      <c r="T1252" s="39">
        <v>35.279400000000003</v>
      </c>
      <c r="U1252" s="39">
        <v>19.216899999999999</v>
      </c>
      <c r="V1252" s="39">
        <v>33.381700000000002</v>
      </c>
      <c r="W1252" s="39">
        <v>77.534199999999998</v>
      </c>
      <c r="X1252" s="39">
        <v>159.4956</v>
      </c>
      <c r="Y1252" s="39">
        <v>33.421700000000001</v>
      </c>
      <c r="Z1252" s="39">
        <v>27.5472</v>
      </c>
      <c r="AA1252" s="39">
        <v>51.199800000000003</v>
      </c>
      <c r="AB1252" s="39">
        <v>445.56849999999997</v>
      </c>
      <c r="AC1252" s="39">
        <v>62.993600000000001</v>
      </c>
      <c r="AD1252" s="39">
        <v>14.5945</v>
      </c>
      <c r="AE1252" s="39">
        <v>94.0929</v>
      </c>
      <c r="AF1252" s="39">
        <v>51.559399999999997</v>
      </c>
      <c r="AG1252" s="39">
        <v>18.2331</v>
      </c>
      <c r="AH1252" s="39">
        <v>143.22900000000001</v>
      </c>
      <c r="AI1252" s="39">
        <v>20.616</v>
      </c>
      <c r="AJ1252" s="39">
        <v>6.0476000000000001</v>
      </c>
      <c r="AK1252" s="39">
        <v>5.7691999999999997</v>
      </c>
      <c r="AL1252" s="39">
        <v>15.531599999999999</v>
      </c>
      <c r="AM1252" s="39">
        <v>316.7029</v>
      </c>
      <c r="AN1252" s="39">
        <v>707.06859999999995</v>
      </c>
      <c r="AO1252" s="39">
        <v>212.8399</v>
      </c>
      <c r="AP1252" s="39">
        <v>133.0171</v>
      </c>
      <c r="AQ1252" s="39">
        <v>319.5283</v>
      </c>
      <c r="AR1252" s="39">
        <v>32.104199999999999</v>
      </c>
      <c r="AS1252" s="39">
        <v>72.215599999999995</v>
      </c>
      <c r="AT1252" s="39">
        <v>22.172499999999999</v>
      </c>
      <c r="AU1252" s="39">
        <v>56.667000000000002</v>
      </c>
      <c r="AV1252" s="39">
        <v>60.453299999999999</v>
      </c>
      <c r="AW1252" s="39">
        <v>45.221699999999998</v>
      </c>
      <c r="AX1252" s="39">
        <v>14.561999999999999</v>
      </c>
      <c r="AY1252" s="39">
        <v>53.971899999999998</v>
      </c>
    </row>
    <row r="1253" spans="1:51" x14ac:dyDescent="0.25">
      <c r="A1253" s="43">
        <v>44251</v>
      </c>
      <c r="B1253" s="39">
        <v>4615.4814999999999</v>
      </c>
      <c r="C1253" s="39">
        <v>47.527999999999999</v>
      </c>
      <c r="D1253" s="39">
        <v>44.9818</v>
      </c>
      <c r="E1253" s="39">
        <v>1000.5358</v>
      </c>
      <c r="F1253" s="39">
        <v>226.64920000000001</v>
      </c>
      <c r="G1253" s="39">
        <v>69.740399999999994</v>
      </c>
      <c r="H1253" s="39">
        <v>118.49639999999999</v>
      </c>
      <c r="I1253" s="39">
        <v>49.5687</v>
      </c>
      <c r="J1253" s="39">
        <v>80.590999999999994</v>
      </c>
      <c r="K1253" s="39">
        <v>36.7971</v>
      </c>
      <c r="L1253" s="39">
        <v>1035.6231</v>
      </c>
      <c r="M1253" s="39">
        <v>27.209800000000001</v>
      </c>
      <c r="N1253" s="39">
        <v>46.289499999999997</v>
      </c>
      <c r="O1253" s="39">
        <v>106.7111</v>
      </c>
      <c r="P1253" s="39">
        <v>58.948900000000002</v>
      </c>
      <c r="Q1253" s="39">
        <v>13.744199999999999</v>
      </c>
      <c r="R1253" s="39">
        <v>73.576400000000007</v>
      </c>
      <c r="S1253" s="39">
        <v>55.791200000000003</v>
      </c>
      <c r="T1253" s="39">
        <v>35.6967</v>
      </c>
      <c r="U1253" s="39">
        <v>19.121600000000001</v>
      </c>
      <c r="V1253" s="39">
        <v>33.474699999999999</v>
      </c>
      <c r="W1253" s="39">
        <v>77.1434</v>
      </c>
      <c r="X1253" s="39">
        <v>154.15209999999999</v>
      </c>
      <c r="Y1253" s="39">
        <v>33.301600000000001</v>
      </c>
      <c r="Z1253" s="39">
        <v>27.631699999999999</v>
      </c>
      <c r="AA1253" s="39">
        <v>50.823300000000003</v>
      </c>
      <c r="AB1253" s="39">
        <v>401.17989999999998</v>
      </c>
      <c r="AC1253" s="39">
        <v>62.566600000000001</v>
      </c>
      <c r="AD1253" s="39">
        <v>14.573700000000001</v>
      </c>
      <c r="AE1253" s="39">
        <v>94.0274</v>
      </c>
      <c r="AF1253" s="39">
        <v>52.309399999999997</v>
      </c>
      <c r="AG1253" s="39">
        <v>18.803699999999999</v>
      </c>
      <c r="AH1253" s="39">
        <v>142.1335</v>
      </c>
      <c r="AI1253" s="39">
        <v>19.577400000000001</v>
      </c>
      <c r="AJ1253" s="39">
        <v>6.0476000000000001</v>
      </c>
      <c r="AK1253" s="39">
        <v>5.7511999999999999</v>
      </c>
      <c r="AL1253" s="39">
        <v>15.069000000000001</v>
      </c>
      <c r="AM1253" s="39">
        <v>320.37799999999999</v>
      </c>
      <c r="AN1253" s="39">
        <v>703.95180000000005</v>
      </c>
      <c r="AO1253" s="39">
        <v>207.38990000000001</v>
      </c>
      <c r="AP1253" s="39">
        <v>134.1499</v>
      </c>
      <c r="AQ1253" s="39">
        <v>307.81979999999999</v>
      </c>
      <c r="AR1253" s="39">
        <v>32.070500000000003</v>
      </c>
      <c r="AS1253" s="39">
        <v>71.636399999999995</v>
      </c>
      <c r="AT1253" s="39">
        <v>21.661300000000001</v>
      </c>
      <c r="AU1253" s="39">
        <v>56.394500000000001</v>
      </c>
      <c r="AV1253" s="39">
        <v>59.541899999999998</v>
      </c>
      <c r="AW1253" s="39">
        <v>45.495199999999997</v>
      </c>
      <c r="AX1253" s="39">
        <v>14.6556</v>
      </c>
      <c r="AY1253" s="39">
        <v>54.066400000000002</v>
      </c>
    </row>
    <row r="1254" spans="1:51" x14ac:dyDescent="0.25">
      <c r="A1254" s="43">
        <v>44252</v>
      </c>
      <c r="B1254" s="39">
        <v>5077.1835000000001</v>
      </c>
      <c r="C1254" s="39">
        <v>49.195599999999999</v>
      </c>
      <c r="D1254" s="39">
        <v>46.403799999999997</v>
      </c>
      <c r="E1254" s="39">
        <v>1050.1251</v>
      </c>
      <c r="F1254" s="39">
        <v>232.5941</v>
      </c>
      <c r="G1254" s="39">
        <v>66.655299999999997</v>
      </c>
      <c r="H1254" s="39">
        <v>118.49639999999999</v>
      </c>
      <c r="I1254" s="39">
        <v>52.923499999999997</v>
      </c>
      <c r="J1254" s="39">
        <v>81.058599999999998</v>
      </c>
      <c r="K1254" s="39">
        <v>37.018599999999999</v>
      </c>
      <c r="L1254" s="39">
        <v>1021.5698</v>
      </c>
      <c r="M1254" s="39">
        <v>27.441700000000001</v>
      </c>
      <c r="N1254" s="39">
        <v>49.062399999999997</v>
      </c>
      <c r="O1254" s="39">
        <v>110.1014</v>
      </c>
      <c r="P1254" s="39">
        <v>59.221899999999998</v>
      </c>
      <c r="Q1254" s="39">
        <v>13.99</v>
      </c>
      <c r="R1254" s="39">
        <v>77.52</v>
      </c>
      <c r="S1254" s="39">
        <v>54.292000000000002</v>
      </c>
      <c r="T1254" s="39">
        <v>36.169699999999999</v>
      </c>
      <c r="U1254" s="39">
        <v>18.994499999999999</v>
      </c>
      <c r="V1254" s="39">
        <v>32.823799999999999</v>
      </c>
      <c r="W1254" s="39">
        <v>76.674499999999995</v>
      </c>
      <c r="X1254" s="39">
        <v>154.55690000000001</v>
      </c>
      <c r="Y1254" s="39">
        <v>33.141500000000001</v>
      </c>
      <c r="Z1254" s="39">
        <v>27.3782</v>
      </c>
      <c r="AA1254" s="39">
        <v>50.930900000000001</v>
      </c>
      <c r="AB1254" s="39">
        <v>388.09690000000001</v>
      </c>
      <c r="AC1254" s="39">
        <v>63.325600000000001</v>
      </c>
      <c r="AD1254" s="39">
        <v>14.385999999999999</v>
      </c>
      <c r="AE1254" s="39">
        <v>98.020200000000003</v>
      </c>
      <c r="AF1254" s="39">
        <v>51.184399999999997</v>
      </c>
      <c r="AG1254" s="39">
        <v>18.3369</v>
      </c>
      <c r="AH1254" s="39">
        <v>143.77670000000001</v>
      </c>
      <c r="AI1254" s="39">
        <v>20.122699999999998</v>
      </c>
      <c r="AJ1254" s="39">
        <v>6.0476000000000001</v>
      </c>
      <c r="AK1254" s="39">
        <v>5.8052000000000001</v>
      </c>
      <c r="AL1254" s="39">
        <v>15.3994</v>
      </c>
      <c r="AM1254" s="39">
        <v>347.40039999999999</v>
      </c>
      <c r="AN1254" s="39">
        <v>678.12689999999998</v>
      </c>
      <c r="AO1254" s="39">
        <v>210.69880000000001</v>
      </c>
      <c r="AP1254" s="39">
        <v>137.54810000000001</v>
      </c>
      <c r="AQ1254" s="39">
        <v>307.06450000000001</v>
      </c>
      <c r="AR1254" s="39">
        <v>33.183300000000003</v>
      </c>
      <c r="AS1254" s="39">
        <v>71.636399999999995</v>
      </c>
      <c r="AT1254" s="39">
        <v>22.044699999999999</v>
      </c>
      <c r="AU1254" s="39">
        <v>59.573</v>
      </c>
      <c r="AV1254" s="39">
        <v>59.845700000000001</v>
      </c>
      <c r="AW1254" s="39">
        <v>45.677500000000002</v>
      </c>
      <c r="AX1254" s="39">
        <v>14.632199999999999</v>
      </c>
      <c r="AY1254" s="39">
        <v>55.389699999999998</v>
      </c>
    </row>
    <row r="1255" spans="1:51" x14ac:dyDescent="0.25">
      <c r="A1255" s="43">
        <v>44253</v>
      </c>
      <c r="B1255" s="39">
        <v>5094.1126000000004</v>
      </c>
      <c r="C1255" s="39">
        <v>48.004399999999997</v>
      </c>
      <c r="D1255" s="39">
        <v>45.356000000000002</v>
      </c>
      <c r="E1255" s="39">
        <v>1048.6666</v>
      </c>
      <c r="F1255" s="39">
        <v>225.53460000000001</v>
      </c>
      <c r="G1255" s="39">
        <v>63.165199999999999</v>
      </c>
      <c r="H1255" s="39">
        <v>116.0761</v>
      </c>
      <c r="I1255" s="39">
        <v>51.006500000000003</v>
      </c>
      <c r="J1255" s="39">
        <v>78.603999999999999</v>
      </c>
      <c r="K1255" s="39">
        <v>36.169699999999999</v>
      </c>
      <c r="L1255" s="39">
        <v>995.40890000000002</v>
      </c>
      <c r="M1255" s="39">
        <v>26.5914</v>
      </c>
      <c r="N1255" s="39">
        <v>45.610500000000002</v>
      </c>
      <c r="O1255" s="39">
        <v>109.2942</v>
      </c>
      <c r="P1255" s="39">
        <v>59.3</v>
      </c>
      <c r="Q1255" s="39">
        <v>13.6828</v>
      </c>
      <c r="R1255" s="39">
        <v>74.815799999999996</v>
      </c>
      <c r="S1255" s="39">
        <v>55.148600000000002</v>
      </c>
      <c r="T1255" s="39">
        <v>34.945500000000003</v>
      </c>
      <c r="U1255" s="39">
        <v>18.8992</v>
      </c>
      <c r="V1255" s="39">
        <v>33.195700000000002</v>
      </c>
      <c r="W1255" s="39">
        <v>78.159499999999994</v>
      </c>
      <c r="X1255" s="39">
        <v>150.34690000000001</v>
      </c>
      <c r="Y1255" s="39">
        <v>32.821300000000001</v>
      </c>
      <c r="Z1255" s="39">
        <v>27.3782</v>
      </c>
      <c r="AA1255" s="39">
        <v>49.640099999999997</v>
      </c>
      <c r="AB1255" s="39">
        <v>377.35019999999997</v>
      </c>
      <c r="AC1255" s="39">
        <v>62.519199999999998</v>
      </c>
      <c r="AD1255" s="39">
        <v>14.5528</v>
      </c>
      <c r="AE1255" s="39">
        <v>98.511099999999999</v>
      </c>
      <c r="AF1255" s="39">
        <v>51.653199999999998</v>
      </c>
      <c r="AG1255" s="39">
        <v>18.3887</v>
      </c>
      <c r="AH1255" s="39">
        <v>141.8597</v>
      </c>
      <c r="AI1255" s="39">
        <v>19.525500000000001</v>
      </c>
      <c r="AJ1255" s="39">
        <v>5.9793000000000003</v>
      </c>
      <c r="AK1255" s="39">
        <v>5.7511999999999999</v>
      </c>
      <c r="AL1255" s="39">
        <v>14.903700000000001</v>
      </c>
      <c r="AM1255" s="39">
        <v>335.94290000000001</v>
      </c>
      <c r="AN1255" s="39">
        <v>675.90060000000005</v>
      </c>
      <c r="AO1255" s="39">
        <v>206.80600000000001</v>
      </c>
      <c r="AP1255" s="39">
        <v>134.3117</v>
      </c>
      <c r="AQ1255" s="39">
        <v>304.42059999999998</v>
      </c>
      <c r="AR1255" s="39">
        <v>32.508899999999997</v>
      </c>
      <c r="AS1255" s="39">
        <v>71.250200000000007</v>
      </c>
      <c r="AT1255" s="39">
        <v>21.5974</v>
      </c>
      <c r="AU1255" s="39">
        <v>57.211799999999997</v>
      </c>
      <c r="AV1255" s="39">
        <v>59.238100000000003</v>
      </c>
      <c r="AW1255" s="39">
        <v>44.0364</v>
      </c>
      <c r="AX1255" s="39">
        <v>14.679</v>
      </c>
      <c r="AY1255" s="39">
        <v>53.782899999999998</v>
      </c>
    </row>
    <row r="1256" spans="1:51" x14ac:dyDescent="0.25">
      <c r="A1256" s="43">
        <v>44256</v>
      </c>
      <c r="B1256" s="39">
        <v>5132.5878000000002</v>
      </c>
      <c r="C1256" s="39">
        <v>47.885300000000001</v>
      </c>
      <c r="D1256" s="39">
        <v>45.281199999999998</v>
      </c>
      <c r="E1256" s="39">
        <v>1144.9280000000001</v>
      </c>
      <c r="F1256" s="39">
        <v>226.64920000000001</v>
      </c>
      <c r="G1256" s="39">
        <v>66.904600000000002</v>
      </c>
      <c r="H1256" s="39">
        <v>118.8998</v>
      </c>
      <c r="I1256" s="39">
        <v>51.622599999999998</v>
      </c>
      <c r="J1256" s="39">
        <v>79.013099999999994</v>
      </c>
      <c r="K1256" s="39">
        <v>36.169699999999999</v>
      </c>
      <c r="L1256" s="39">
        <v>1008.3812</v>
      </c>
      <c r="M1256" s="39">
        <v>27.055199999999999</v>
      </c>
      <c r="N1256" s="39">
        <v>46.119799999999998</v>
      </c>
      <c r="O1256" s="39">
        <v>108.6484</v>
      </c>
      <c r="P1256" s="39">
        <v>65.23</v>
      </c>
      <c r="Q1256" s="39">
        <v>14.051500000000001</v>
      </c>
      <c r="R1256" s="39">
        <v>75.266499999999994</v>
      </c>
      <c r="S1256" s="39">
        <v>60.717100000000002</v>
      </c>
      <c r="T1256" s="39">
        <v>34.611699999999999</v>
      </c>
      <c r="U1256" s="39">
        <v>19.185099999999998</v>
      </c>
      <c r="V1256" s="39">
        <v>33.846600000000002</v>
      </c>
      <c r="W1256" s="39">
        <v>78.941100000000006</v>
      </c>
      <c r="X1256" s="39">
        <v>157.7954</v>
      </c>
      <c r="Y1256" s="39">
        <v>32.420999999999999</v>
      </c>
      <c r="Z1256" s="39">
        <v>27.631699999999999</v>
      </c>
      <c r="AA1256" s="39">
        <v>52.060299999999998</v>
      </c>
      <c r="AB1256" s="39">
        <v>389.31169999999997</v>
      </c>
      <c r="AC1256" s="39">
        <v>62.756399999999999</v>
      </c>
      <c r="AD1256" s="39">
        <v>14.7613</v>
      </c>
      <c r="AE1256" s="39">
        <v>98.2166</v>
      </c>
      <c r="AF1256" s="39">
        <v>52.403100000000002</v>
      </c>
      <c r="AG1256" s="39">
        <v>18.648099999999999</v>
      </c>
      <c r="AH1256" s="39">
        <v>141.58580000000001</v>
      </c>
      <c r="AI1256" s="39">
        <v>20.875699999999998</v>
      </c>
      <c r="AJ1256" s="39">
        <v>5.9793000000000003</v>
      </c>
      <c r="AK1256" s="39">
        <v>5.7691999999999997</v>
      </c>
      <c r="AL1256" s="39">
        <v>15.102</v>
      </c>
      <c r="AM1256" s="39">
        <v>347.61660000000001</v>
      </c>
      <c r="AN1256" s="39">
        <v>709.74019999999996</v>
      </c>
      <c r="AO1256" s="39">
        <v>206.51410000000001</v>
      </c>
      <c r="AP1256" s="39">
        <v>133.9881</v>
      </c>
      <c r="AQ1256" s="39">
        <v>307.44220000000001</v>
      </c>
      <c r="AR1256" s="39">
        <v>35.240400000000001</v>
      </c>
      <c r="AS1256" s="39">
        <v>73.181100000000001</v>
      </c>
      <c r="AT1256" s="39">
        <v>22.3003</v>
      </c>
      <c r="AU1256" s="39">
        <v>57.211799999999997</v>
      </c>
      <c r="AV1256" s="39">
        <v>60.453299999999999</v>
      </c>
      <c r="AW1256" s="39">
        <v>45.312800000000003</v>
      </c>
      <c r="AX1256" s="39">
        <v>14.6556</v>
      </c>
      <c r="AY1256" s="39">
        <v>53.688299999999998</v>
      </c>
    </row>
    <row r="1257" spans="1:51" x14ac:dyDescent="0.25">
      <c r="A1257" s="43">
        <v>44257</v>
      </c>
      <c r="B1257" s="39">
        <v>5123.3536999999997</v>
      </c>
      <c r="C1257" s="39">
        <v>47.051499999999997</v>
      </c>
      <c r="D1257" s="39">
        <v>44.308199999999999</v>
      </c>
      <c r="E1257" s="39">
        <v>1123.0504000000001</v>
      </c>
      <c r="F1257" s="39">
        <v>227.39240000000001</v>
      </c>
      <c r="G1257" s="39">
        <v>68.680899999999994</v>
      </c>
      <c r="H1257" s="39">
        <v>117.33669999999999</v>
      </c>
      <c r="I1257" s="39">
        <v>51.1434</v>
      </c>
      <c r="J1257" s="39">
        <v>78.837800000000001</v>
      </c>
      <c r="K1257" s="39">
        <v>36.169699999999999</v>
      </c>
      <c r="L1257" s="39">
        <v>995.62509999999997</v>
      </c>
      <c r="M1257" s="39">
        <v>26.745999999999999</v>
      </c>
      <c r="N1257" s="39">
        <v>45.044600000000003</v>
      </c>
      <c r="O1257" s="39">
        <v>111.07</v>
      </c>
      <c r="P1257" s="39">
        <v>66.595399999999998</v>
      </c>
      <c r="Q1257" s="39">
        <v>14.0924</v>
      </c>
      <c r="R1257" s="39">
        <v>73.350999999999999</v>
      </c>
      <c r="S1257" s="39">
        <v>59.110799999999998</v>
      </c>
      <c r="T1257" s="39">
        <v>34.444699999999997</v>
      </c>
      <c r="U1257" s="39">
        <v>18.962700000000002</v>
      </c>
      <c r="V1257" s="39">
        <v>33.195700000000002</v>
      </c>
      <c r="W1257" s="39">
        <v>81.598500000000001</v>
      </c>
      <c r="X1257" s="39">
        <v>173.5831</v>
      </c>
      <c r="Y1257" s="39">
        <v>31.580500000000001</v>
      </c>
      <c r="Z1257" s="39">
        <v>28.1387</v>
      </c>
      <c r="AA1257" s="39">
        <v>52.974600000000002</v>
      </c>
      <c r="AB1257" s="39">
        <v>381.7423</v>
      </c>
      <c r="AC1257" s="39">
        <v>62.376899999999999</v>
      </c>
      <c r="AD1257" s="39">
        <v>14.4069</v>
      </c>
      <c r="AE1257" s="39">
        <v>92.947400000000002</v>
      </c>
      <c r="AF1257" s="39">
        <v>51.934399999999997</v>
      </c>
      <c r="AG1257" s="39">
        <v>18.3628</v>
      </c>
      <c r="AH1257" s="39">
        <v>140.76419999999999</v>
      </c>
      <c r="AI1257" s="39">
        <v>20.745799999999999</v>
      </c>
      <c r="AJ1257" s="39">
        <v>5.9964000000000004</v>
      </c>
      <c r="AK1257" s="39">
        <v>5.8231000000000002</v>
      </c>
      <c r="AL1257" s="39">
        <v>14.4741</v>
      </c>
      <c r="AM1257" s="39">
        <v>346.31950000000001</v>
      </c>
      <c r="AN1257" s="39">
        <v>699.49919999999997</v>
      </c>
      <c r="AO1257" s="39">
        <v>203.30250000000001</v>
      </c>
      <c r="AP1257" s="39">
        <v>133.5026</v>
      </c>
      <c r="AQ1257" s="39">
        <v>305.17599999999999</v>
      </c>
      <c r="AR1257" s="39">
        <v>38.410400000000003</v>
      </c>
      <c r="AS1257" s="39">
        <v>71.829400000000007</v>
      </c>
      <c r="AT1257" s="39">
        <v>21.789100000000001</v>
      </c>
      <c r="AU1257" s="39">
        <v>56.5762</v>
      </c>
      <c r="AV1257" s="39">
        <v>59.845700000000001</v>
      </c>
      <c r="AW1257" s="39">
        <v>44.9482</v>
      </c>
      <c r="AX1257" s="39">
        <v>14.702400000000001</v>
      </c>
      <c r="AY1257" s="39">
        <v>52.837600000000002</v>
      </c>
    </row>
    <row r="1258" spans="1:51" x14ac:dyDescent="0.25">
      <c r="A1258" s="43">
        <v>44258</v>
      </c>
      <c r="B1258" s="39">
        <v>5155.6728999999996</v>
      </c>
      <c r="C1258" s="39">
        <v>47.289700000000003</v>
      </c>
      <c r="D1258" s="39">
        <v>45.056600000000003</v>
      </c>
      <c r="E1258" s="39">
        <v>1133.9892</v>
      </c>
      <c r="F1258" s="39">
        <v>227.76390000000001</v>
      </c>
      <c r="G1258" s="39">
        <v>69.864999999999995</v>
      </c>
      <c r="H1258" s="39">
        <v>121.5219</v>
      </c>
      <c r="I1258" s="39">
        <v>51.485700000000001</v>
      </c>
      <c r="J1258" s="39">
        <v>80.474199999999996</v>
      </c>
      <c r="K1258" s="39">
        <v>36.723300000000002</v>
      </c>
      <c r="L1258" s="39">
        <v>1013.1378</v>
      </c>
      <c r="M1258" s="39">
        <v>27.9055</v>
      </c>
      <c r="N1258" s="39">
        <v>46.402700000000003</v>
      </c>
      <c r="O1258" s="39">
        <v>112.0386</v>
      </c>
      <c r="P1258" s="39">
        <v>68.741200000000006</v>
      </c>
      <c r="Q1258" s="39">
        <v>15.505800000000001</v>
      </c>
      <c r="R1258" s="39">
        <v>74.815799999999996</v>
      </c>
      <c r="S1258" s="39">
        <v>59.2179</v>
      </c>
      <c r="T1258" s="39">
        <v>34.806399999999996</v>
      </c>
      <c r="U1258" s="39">
        <v>19.343900000000001</v>
      </c>
      <c r="V1258" s="39">
        <v>33.939599999999999</v>
      </c>
      <c r="W1258" s="39">
        <v>81.911100000000005</v>
      </c>
      <c r="X1258" s="39">
        <v>190.828</v>
      </c>
      <c r="Y1258" s="39">
        <v>31.820599999999999</v>
      </c>
      <c r="Z1258" s="39">
        <v>28.223199999999999</v>
      </c>
      <c r="AA1258" s="39">
        <v>53.727499999999999</v>
      </c>
      <c r="AB1258" s="39">
        <v>390.05930000000001</v>
      </c>
      <c r="AC1258" s="39">
        <v>62.661499999999997</v>
      </c>
      <c r="AD1258" s="39">
        <v>14.532</v>
      </c>
      <c r="AE1258" s="39">
        <v>95.762</v>
      </c>
      <c r="AF1258" s="39">
        <v>52.496899999999997</v>
      </c>
      <c r="AG1258" s="39">
        <v>18.4406</v>
      </c>
      <c r="AH1258" s="39">
        <v>142.95509999999999</v>
      </c>
      <c r="AI1258" s="39">
        <v>22.693200000000001</v>
      </c>
      <c r="AJ1258" s="39">
        <v>5.9964000000000004</v>
      </c>
      <c r="AK1258" s="39">
        <v>5.8590999999999998</v>
      </c>
      <c r="AL1258" s="39">
        <v>14.7385</v>
      </c>
      <c r="AM1258" s="39">
        <v>347.61660000000001</v>
      </c>
      <c r="AN1258" s="39">
        <v>705.73289999999997</v>
      </c>
      <c r="AO1258" s="39">
        <v>206.0275</v>
      </c>
      <c r="AP1258" s="39">
        <v>133.5026</v>
      </c>
      <c r="AQ1258" s="39">
        <v>311.59679999999997</v>
      </c>
      <c r="AR1258" s="39">
        <v>41.142000000000003</v>
      </c>
      <c r="AS1258" s="39">
        <v>72.794899999999998</v>
      </c>
      <c r="AT1258" s="39">
        <v>23.706</v>
      </c>
      <c r="AU1258" s="39">
        <v>57.030200000000001</v>
      </c>
      <c r="AV1258" s="39">
        <v>60.301400000000001</v>
      </c>
      <c r="AW1258" s="39">
        <v>46.589300000000001</v>
      </c>
      <c r="AX1258" s="39">
        <v>14.7493</v>
      </c>
      <c r="AY1258" s="39">
        <v>52.837600000000002</v>
      </c>
    </row>
    <row r="1259" spans="1:51" x14ac:dyDescent="0.25">
      <c r="A1259" s="43">
        <v>44259</v>
      </c>
      <c r="B1259" s="39">
        <v>5031.0132999999996</v>
      </c>
      <c r="C1259" s="39">
        <v>47.1706</v>
      </c>
      <c r="D1259" s="39">
        <v>44.607599999999998</v>
      </c>
      <c r="E1259" s="39">
        <v>1034.0815</v>
      </c>
      <c r="F1259" s="39">
        <v>229.9932</v>
      </c>
      <c r="G1259" s="39">
        <v>70.363600000000005</v>
      </c>
      <c r="H1259" s="39">
        <v>119.95869999999999</v>
      </c>
      <c r="I1259" s="39">
        <v>50.184899999999999</v>
      </c>
      <c r="J1259" s="39">
        <v>79.772900000000007</v>
      </c>
      <c r="K1259" s="39">
        <v>36.0959</v>
      </c>
      <c r="L1259" s="39">
        <v>985.67970000000003</v>
      </c>
      <c r="M1259" s="39">
        <v>27.596299999999999</v>
      </c>
      <c r="N1259" s="39">
        <v>45.101199999999999</v>
      </c>
      <c r="O1259" s="39">
        <v>109.4556</v>
      </c>
      <c r="P1259" s="39">
        <v>66.9465</v>
      </c>
      <c r="Q1259" s="39">
        <v>15.505800000000001</v>
      </c>
      <c r="R1259" s="39">
        <v>74.477699999999999</v>
      </c>
      <c r="S1259" s="39">
        <v>58.254100000000001</v>
      </c>
      <c r="T1259" s="39">
        <v>34.722900000000003</v>
      </c>
      <c r="U1259" s="39">
        <v>19.629799999999999</v>
      </c>
      <c r="V1259" s="39">
        <v>34.032600000000002</v>
      </c>
      <c r="W1259" s="39">
        <v>82.5364</v>
      </c>
      <c r="X1259" s="39">
        <v>181.27449999999999</v>
      </c>
      <c r="Y1259" s="39">
        <v>31.700600000000001</v>
      </c>
      <c r="Z1259" s="39">
        <v>28.1387</v>
      </c>
      <c r="AA1259" s="39">
        <v>52.974600000000002</v>
      </c>
      <c r="AB1259" s="39">
        <v>351.0908</v>
      </c>
      <c r="AC1259" s="39">
        <v>63.515300000000003</v>
      </c>
      <c r="AD1259" s="39">
        <v>14.511100000000001</v>
      </c>
      <c r="AE1259" s="39">
        <v>94.4529</v>
      </c>
      <c r="AF1259" s="39">
        <v>52.778100000000002</v>
      </c>
      <c r="AG1259" s="39">
        <v>18.3887</v>
      </c>
      <c r="AH1259" s="39">
        <v>142.95509999999999</v>
      </c>
      <c r="AI1259" s="39">
        <v>22.329699999999999</v>
      </c>
      <c r="AJ1259" s="39">
        <v>6.0476000000000001</v>
      </c>
      <c r="AK1259" s="39">
        <v>5.9668999999999999</v>
      </c>
      <c r="AL1259" s="39">
        <v>14.705500000000001</v>
      </c>
      <c r="AM1259" s="39">
        <v>337.67230000000001</v>
      </c>
      <c r="AN1259" s="39">
        <v>711.07590000000005</v>
      </c>
      <c r="AO1259" s="39">
        <v>201.648</v>
      </c>
      <c r="AP1259" s="39">
        <v>134.3117</v>
      </c>
      <c r="AQ1259" s="39">
        <v>308.9529</v>
      </c>
      <c r="AR1259" s="39">
        <v>42.861800000000002</v>
      </c>
      <c r="AS1259" s="39">
        <v>74.918899999999994</v>
      </c>
      <c r="AT1259" s="39">
        <v>23.8338</v>
      </c>
      <c r="AU1259" s="39">
        <v>56.667000000000002</v>
      </c>
      <c r="AV1259" s="39">
        <v>60.908900000000003</v>
      </c>
      <c r="AW1259" s="39">
        <v>46.680399999999999</v>
      </c>
      <c r="AX1259" s="39">
        <v>14.889699999999999</v>
      </c>
      <c r="AY1259" s="39">
        <v>52.837600000000002</v>
      </c>
    </row>
    <row r="1260" spans="1:51" x14ac:dyDescent="0.25">
      <c r="A1260" s="43">
        <v>44260</v>
      </c>
      <c r="B1260" s="39">
        <v>4854.0275000000001</v>
      </c>
      <c r="C1260" s="39">
        <v>48.719200000000001</v>
      </c>
      <c r="D1260" s="39">
        <v>44.757300000000001</v>
      </c>
      <c r="E1260" s="39">
        <v>985.95079999999996</v>
      </c>
      <c r="F1260" s="39">
        <v>229.2501</v>
      </c>
      <c r="G1260" s="39">
        <v>72.607299999999995</v>
      </c>
      <c r="H1260" s="39">
        <v>123.9422</v>
      </c>
      <c r="I1260" s="39">
        <v>49.021000000000001</v>
      </c>
      <c r="J1260" s="39">
        <v>77.376800000000003</v>
      </c>
      <c r="K1260" s="39">
        <v>36.6126</v>
      </c>
      <c r="L1260" s="39">
        <v>975.0856</v>
      </c>
      <c r="M1260" s="39">
        <v>27.287099999999999</v>
      </c>
      <c r="N1260" s="39">
        <v>44.139200000000002</v>
      </c>
      <c r="O1260" s="39">
        <v>109.77849999999999</v>
      </c>
      <c r="P1260" s="39">
        <v>66.868499999999997</v>
      </c>
      <c r="Q1260" s="39">
        <v>14.4407</v>
      </c>
      <c r="R1260" s="39">
        <v>73.914400000000001</v>
      </c>
      <c r="S1260" s="39">
        <v>58.575400000000002</v>
      </c>
      <c r="T1260" s="39">
        <v>34.305599999999998</v>
      </c>
      <c r="U1260" s="39">
        <v>19.979199999999999</v>
      </c>
      <c r="V1260" s="39">
        <v>34.404499999999999</v>
      </c>
      <c r="W1260" s="39">
        <v>81.051400000000001</v>
      </c>
      <c r="X1260" s="39">
        <v>184.1891</v>
      </c>
      <c r="Y1260" s="39">
        <v>31.7806</v>
      </c>
      <c r="Z1260" s="39">
        <v>28.645700000000001</v>
      </c>
      <c r="AA1260" s="39">
        <v>52.7057</v>
      </c>
      <c r="AB1260" s="39">
        <v>339.8768</v>
      </c>
      <c r="AC1260" s="39">
        <v>63.894799999999996</v>
      </c>
      <c r="AD1260" s="39">
        <v>14.615399999999999</v>
      </c>
      <c r="AE1260" s="39">
        <v>98.576599999999999</v>
      </c>
      <c r="AF1260" s="39">
        <v>53.8093</v>
      </c>
      <c r="AG1260" s="39">
        <v>18.7</v>
      </c>
      <c r="AH1260" s="39">
        <v>143.22900000000001</v>
      </c>
      <c r="AI1260" s="39">
        <v>20.59</v>
      </c>
      <c r="AJ1260" s="39">
        <v>6.0476000000000001</v>
      </c>
      <c r="AK1260" s="39">
        <v>5.931</v>
      </c>
      <c r="AL1260" s="39">
        <v>14.870699999999999</v>
      </c>
      <c r="AM1260" s="39">
        <v>331.40309999999999</v>
      </c>
      <c r="AN1260" s="39">
        <v>748.92280000000005</v>
      </c>
      <c r="AO1260" s="39">
        <v>202.8159</v>
      </c>
      <c r="AP1260" s="39">
        <v>133.3408</v>
      </c>
      <c r="AQ1260" s="39">
        <v>307.81979999999999</v>
      </c>
      <c r="AR1260" s="39">
        <v>40.062800000000003</v>
      </c>
      <c r="AS1260" s="39">
        <v>74.725800000000007</v>
      </c>
      <c r="AT1260" s="39">
        <v>21.853000000000002</v>
      </c>
      <c r="AU1260" s="39">
        <v>56.667000000000002</v>
      </c>
      <c r="AV1260" s="39">
        <v>64.706299999999999</v>
      </c>
      <c r="AW1260" s="39">
        <v>45.859900000000003</v>
      </c>
      <c r="AX1260" s="39">
        <v>14.9834</v>
      </c>
      <c r="AY1260" s="39">
        <v>53.215699999999998</v>
      </c>
    </row>
    <row r="1261" spans="1:51" x14ac:dyDescent="0.25">
      <c r="A1261" s="43">
        <v>44263</v>
      </c>
      <c r="B1261" s="39">
        <v>4801.7012999999997</v>
      </c>
      <c r="C1261" s="39">
        <v>48.242699999999999</v>
      </c>
      <c r="D1261" s="39">
        <v>44.9818</v>
      </c>
      <c r="E1261" s="39">
        <v>906.46209999999996</v>
      </c>
      <c r="F1261" s="39">
        <v>233.3372</v>
      </c>
      <c r="G1261" s="39">
        <v>79.867999999999995</v>
      </c>
      <c r="H1261" s="39">
        <v>122.8329</v>
      </c>
      <c r="I1261" s="39">
        <v>48.815600000000003</v>
      </c>
      <c r="J1261" s="39">
        <v>76.558599999999998</v>
      </c>
      <c r="K1261" s="39">
        <v>35.726799999999997</v>
      </c>
      <c r="L1261" s="39">
        <v>941.57380000000001</v>
      </c>
      <c r="M1261" s="39">
        <v>27.209800000000001</v>
      </c>
      <c r="N1261" s="39">
        <v>43.007399999999997</v>
      </c>
      <c r="O1261" s="39">
        <v>111.8772</v>
      </c>
      <c r="P1261" s="39">
        <v>67.141599999999997</v>
      </c>
      <c r="Q1261" s="39">
        <v>14.4816</v>
      </c>
      <c r="R1261" s="39">
        <v>73.238299999999995</v>
      </c>
      <c r="S1261" s="39">
        <v>59.003700000000002</v>
      </c>
      <c r="T1261" s="39">
        <v>34.166499999999999</v>
      </c>
      <c r="U1261" s="39">
        <v>19.629799999999999</v>
      </c>
      <c r="V1261" s="39">
        <v>34.218600000000002</v>
      </c>
      <c r="W1261" s="39">
        <v>81.051400000000001</v>
      </c>
      <c r="X1261" s="39">
        <v>183.2176</v>
      </c>
      <c r="Y1261" s="39">
        <v>31.820599999999999</v>
      </c>
      <c r="Z1261" s="39">
        <v>28.223199999999999</v>
      </c>
      <c r="AA1261" s="39">
        <v>51.63</v>
      </c>
      <c r="AB1261" s="39">
        <v>328.10210000000001</v>
      </c>
      <c r="AC1261" s="39">
        <v>63.230699999999999</v>
      </c>
      <c r="AD1261" s="39">
        <v>14.448600000000001</v>
      </c>
      <c r="AE1261" s="39">
        <v>100.4748</v>
      </c>
      <c r="AF1261" s="39">
        <v>52.965600000000002</v>
      </c>
      <c r="AG1261" s="39">
        <v>18.673999999999999</v>
      </c>
      <c r="AH1261" s="39">
        <v>142.4074</v>
      </c>
      <c r="AI1261" s="39">
        <v>20.849699999999999</v>
      </c>
      <c r="AJ1261" s="39">
        <v>6.0818000000000003</v>
      </c>
      <c r="AK1261" s="39">
        <v>6.0029000000000003</v>
      </c>
      <c r="AL1261" s="39">
        <v>15.069000000000001</v>
      </c>
      <c r="AM1261" s="39">
        <v>328.16039999999998</v>
      </c>
      <c r="AN1261" s="39">
        <v>752.03959999999995</v>
      </c>
      <c r="AO1261" s="39">
        <v>199.0204</v>
      </c>
      <c r="AP1261" s="39">
        <v>133.5026</v>
      </c>
      <c r="AQ1261" s="39">
        <v>300.64370000000002</v>
      </c>
      <c r="AR1261" s="39">
        <v>39.624400000000001</v>
      </c>
      <c r="AS1261" s="39">
        <v>76.656700000000001</v>
      </c>
      <c r="AT1261" s="39">
        <v>22.108599999999999</v>
      </c>
      <c r="AU1261" s="39">
        <v>56.122100000000003</v>
      </c>
      <c r="AV1261" s="39">
        <v>63.1873</v>
      </c>
      <c r="AW1261" s="39">
        <v>45.677500000000002</v>
      </c>
      <c r="AX1261" s="39">
        <v>14.8429</v>
      </c>
      <c r="AY1261" s="39">
        <v>53.404800000000002</v>
      </c>
    </row>
    <row r="1262" spans="1:51" x14ac:dyDescent="0.25">
      <c r="A1262" s="43">
        <v>44264</v>
      </c>
      <c r="B1262" s="39">
        <v>4773.9992000000002</v>
      </c>
      <c r="C1262" s="39">
        <v>47.647100000000002</v>
      </c>
      <c r="D1262" s="39">
        <v>45.430900000000001</v>
      </c>
      <c r="E1262" s="39">
        <v>905.73289999999997</v>
      </c>
      <c r="F1262" s="39">
        <v>228.87860000000001</v>
      </c>
      <c r="G1262" s="39">
        <v>74.632800000000003</v>
      </c>
      <c r="H1262" s="39">
        <v>119.2024</v>
      </c>
      <c r="I1262" s="39">
        <v>47.994</v>
      </c>
      <c r="J1262" s="39">
        <v>74.863799999999998</v>
      </c>
      <c r="K1262" s="39">
        <v>34.877899999999997</v>
      </c>
      <c r="L1262" s="39">
        <v>901.57590000000005</v>
      </c>
      <c r="M1262" s="39">
        <v>27.1325</v>
      </c>
      <c r="N1262" s="39">
        <v>40.7438</v>
      </c>
      <c r="O1262" s="39">
        <v>116.8818</v>
      </c>
      <c r="P1262" s="39">
        <v>63.825499999999998</v>
      </c>
      <c r="Q1262" s="39">
        <v>14.686500000000001</v>
      </c>
      <c r="R1262" s="39">
        <v>72.449600000000004</v>
      </c>
      <c r="S1262" s="39">
        <v>59.432000000000002</v>
      </c>
      <c r="T1262" s="39">
        <v>33.109200000000001</v>
      </c>
      <c r="U1262" s="39">
        <v>19.216899999999999</v>
      </c>
      <c r="V1262" s="39">
        <v>33.567700000000002</v>
      </c>
      <c r="W1262" s="39">
        <v>78.941100000000006</v>
      </c>
      <c r="X1262" s="39">
        <v>178.27889999999999</v>
      </c>
      <c r="Y1262" s="39">
        <v>31.180199999999999</v>
      </c>
      <c r="Z1262" s="39">
        <v>27.631699999999999</v>
      </c>
      <c r="AA1262" s="39">
        <v>51.791400000000003</v>
      </c>
      <c r="AB1262" s="39">
        <v>299.03930000000003</v>
      </c>
      <c r="AC1262" s="39">
        <v>61.997399999999999</v>
      </c>
      <c r="AD1262" s="39">
        <v>14.4903</v>
      </c>
      <c r="AE1262" s="39">
        <v>98.445700000000002</v>
      </c>
      <c r="AF1262" s="39">
        <v>53.715499999999999</v>
      </c>
      <c r="AG1262" s="39">
        <v>18.259</v>
      </c>
      <c r="AH1262" s="39">
        <v>141.8597</v>
      </c>
      <c r="AI1262" s="39">
        <v>22.0441</v>
      </c>
      <c r="AJ1262" s="39">
        <v>5.9964000000000004</v>
      </c>
      <c r="AK1262" s="39">
        <v>5.9848999999999997</v>
      </c>
      <c r="AL1262" s="39">
        <v>14.9368</v>
      </c>
      <c r="AM1262" s="39">
        <v>325.56630000000001</v>
      </c>
      <c r="AN1262" s="39">
        <v>718.64530000000002</v>
      </c>
      <c r="AO1262" s="39">
        <v>199.11770000000001</v>
      </c>
      <c r="AP1262" s="39">
        <v>130.7516</v>
      </c>
      <c r="AQ1262" s="39">
        <v>297.99979999999999</v>
      </c>
      <c r="AR1262" s="39">
        <v>39.388399999999997</v>
      </c>
      <c r="AS1262" s="39">
        <v>75.498199999999997</v>
      </c>
      <c r="AT1262" s="39">
        <v>22.492000000000001</v>
      </c>
      <c r="AU1262" s="39">
        <v>55.395600000000002</v>
      </c>
      <c r="AV1262" s="39">
        <v>64.554400000000001</v>
      </c>
      <c r="AW1262" s="39">
        <v>45.404000000000003</v>
      </c>
      <c r="AX1262" s="39">
        <v>15.077</v>
      </c>
      <c r="AY1262" s="39">
        <v>53.026699999999998</v>
      </c>
    </row>
    <row r="1263" spans="1:51" x14ac:dyDescent="0.25">
      <c r="A1263" s="43">
        <v>44265</v>
      </c>
      <c r="B1263" s="39">
        <v>4723.2120000000004</v>
      </c>
      <c r="C1263" s="39">
        <v>47.1706</v>
      </c>
      <c r="D1263" s="39">
        <v>44.308199999999999</v>
      </c>
      <c r="E1263" s="39">
        <v>902.08659999999998</v>
      </c>
      <c r="F1263" s="39">
        <v>235.56659999999999</v>
      </c>
      <c r="G1263" s="39">
        <v>72.326800000000006</v>
      </c>
      <c r="H1263" s="39">
        <v>121.2697</v>
      </c>
      <c r="I1263" s="39">
        <v>47.514699999999998</v>
      </c>
      <c r="J1263" s="39">
        <v>73.519599999999997</v>
      </c>
      <c r="K1263" s="39">
        <v>34.656500000000001</v>
      </c>
      <c r="L1263" s="39">
        <v>883.84699999999998</v>
      </c>
      <c r="M1263" s="39">
        <v>26.977900000000002</v>
      </c>
      <c r="N1263" s="39">
        <v>40.2911</v>
      </c>
      <c r="O1263" s="39">
        <v>118.1733</v>
      </c>
      <c r="P1263" s="39">
        <v>63.942500000000003</v>
      </c>
      <c r="Q1263" s="39">
        <v>14.399699999999999</v>
      </c>
      <c r="R1263" s="39">
        <v>71.2102</v>
      </c>
      <c r="S1263" s="39">
        <v>61.573700000000002</v>
      </c>
      <c r="T1263" s="39">
        <v>32.886600000000001</v>
      </c>
      <c r="U1263" s="39">
        <v>21.154399999999999</v>
      </c>
      <c r="V1263" s="39">
        <v>32.637799999999999</v>
      </c>
      <c r="W1263" s="39">
        <v>78.941100000000006</v>
      </c>
      <c r="X1263" s="39">
        <v>178.68369999999999</v>
      </c>
      <c r="Y1263" s="39">
        <v>30.739899999999999</v>
      </c>
      <c r="Z1263" s="39">
        <v>27.124700000000001</v>
      </c>
      <c r="AA1263" s="39">
        <v>51.253599999999999</v>
      </c>
      <c r="AB1263" s="39">
        <v>308.38420000000002</v>
      </c>
      <c r="AC1263" s="39">
        <v>61.712800000000001</v>
      </c>
      <c r="AD1263" s="39">
        <v>14.448600000000001</v>
      </c>
      <c r="AE1263" s="39">
        <v>99.918400000000005</v>
      </c>
      <c r="AF1263" s="39">
        <v>49.872</v>
      </c>
      <c r="AG1263" s="39">
        <v>17.921900000000001</v>
      </c>
      <c r="AH1263" s="39">
        <v>142.1335</v>
      </c>
      <c r="AI1263" s="39">
        <v>21.550699999999999</v>
      </c>
      <c r="AJ1263" s="39">
        <v>5.9793000000000003</v>
      </c>
      <c r="AK1263" s="39">
        <v>6.0029000000000003</v>
      </c>
      <c r="AL1263" s="39">
        <v>14.606299999999999</v>
      </c>
      <c r="AM1263" s="39">
        <v>322.10739999999998</v>
      </c>
      <c r="AN1263" s="39">
        <v>689.70360000000005</v>
      </c>
      <c r="AO1263" s="39">
        <v>194.44630000000001</v>
      </c>
      <c r="AP1263" s="39">
        <v>129.4571</v>
      </c>
      <c r="AQ1263" s="39">
        <v>297.24439999999998</v>
      </c>
      <c r="AR1263" s="39">
        <v>39.624400000000001</v>
      </c>
      <c r="AS1263" s="39">
        <v>73.760300000000001</v>
      </c>
      <c r="AT1263" s="39">
        <v>22.044699999999999</v>
      </c>
      <c r="AU1263" s="39">
        <v>55.3048</v>
      </c>
      <c r="AV1263" s="39">
        <v>62.124099999999999</v>
      </c>
      <c r="AW1263" s="39">
        <v>45.221699999999998</v>
      </c>
      <c r="AX1263" s="39">
        <v>14.96</v>
      </c>
      <c r="AY1263" s="39">
        <v>52.554099999999998</v>
      </c>
    </row>
    <row r="1264" spans="1:51" x14ac:dyDescent="0.25">
      <c r="A1264" s="43">
        <v>44266</v>
      </c>
      <c r="B1264" s="39">
        <v>4794.0063</v>
      </c>
      <c r="C1264" s="39">
        <v>47.885300000000001</v>
      </c>
      <c r="D1264" s="39">
        <v>45.580500000000001</v>
      </c>
      <c r="E1264" s="39">
        <v>950.21730000000002</v>
      </c>
      <c r="F1264" s="39">
        <v>248.9426</v>
      </c>
      <c r="G1264" s="39">
        <v>74.383499999999998</v>
      </c>
      <c r="H1264" s="39">
        <v>121.0176</v>
      </c>
      <c r="I1264" s="39">
        <v>48.0625</v>
      </c>
      <c r="J1264" s="39">
        <v>79.831299999999999</v>
      </c>
      <c r="K1264" s="39">
        <v>35.247</v>
      </c>
      <c r="L1264" s="39">
        <v>898.98140000000001</v>
      </c>
      <c r="M1264" s="39">
        <v>27.6736</v>
      </c>
      <c r="N1264" s="39">
        <v>41.253100000000003</v>
      </c>
      <c r="O1264" s="39">
        <v>117.85039999999999</v>
      </c>
      <c r="P1264" s="39">
        <v>66.478399999999993</v>
      </c>
      <c r="Q1264" s="39">
        <v>15.1576</v>
      </c>
      <c r="R1264" s="39">
        <v>71.998900000000006</v>
      </c>
      <c r="S1264" s="39">
        <v>65.535899999999998</v>
      </c>
      <c r="T1264" s="39">
        <v>34.25</v>
      </c>
      <c r="U1264" s="39">
        <v>22.043800000000001</v>
      </c>
      <c r="V1264" s="39">
        <v>33.102699999999999</v>
      </c>
      <c r="W1264" s="39">
        <v>79.879000000000005</v>
      </c>
      <c r="X1264" s="39">
        <v>180.95060000000001</v>
      </c>
      <c r="Y1264" s="39">
        <v>30.5398</v>
      </c>
      <c r="Z1264" s="39">
        <v>27.631699999999999</v>
      </c>
      <c r="AA1264" s="39">
        <v>52.7057</v>
      </c>
      <c r="AB1264" s="39">
        <v>321</v>
      </c>
      <c r="AC1264" s="39">
        <v>62.139699999999998</v>
      </c>
      <c r="AD1264" s="39">
        <v>14.4277</v>
      </c>
      <c r="AE1264" s="39">
        <v>103.6494</v>
      </c>
      <c r="AF1264" s="39">
        <v>51.090699999999998</v>
      </c>
      <c r="AG1264" s="39">
        <v>18.2072</v>
      </c>
      <c r="AH1264" s="39">
        <v>143.22900000000001</v>
      </c>
      <c r="AI1264" s="39">
        <v>23.0307</v>
      </c>
      <c r="AJ1264" s="39">
        <v>6.0989000000000004</v>
      </c>
      <c r="AK1264" s="39">
        <v>6.0926999999999998</v>
      </c>
      <c r="AL1264" s="39">
        <v>14.804600000000001</v>
      </c>
      <c r="AM1264" s="39">
        <v>324.26920000000001</v>
      </c>
      <c r="AN1264" s="39">
        <v>716.41899999999998</v>
      </c>
      <c r="AO1264" s="39">
        <v>195.32220000000001</v>
      </c>
      <c r="AP1264" s="39">
        <v>130.7516</v>
      </c>
      <c r="AQ1264" s="39">
        <v>299.88830000000002</v>
      </c>
      <c r="AR1264" s="39">
        <v>40.737299999999998</v>
      </c>
      <c r="AS1264" s="39">
        <v>74.146500000000003</v>
      </c>
      <c r="AT1264" s="39">
        <v>23.578199999999999</v>
      </c>
      <c r="AU1264" s="39">
        <v>55.667999999999999</v>
      </c>
      <c r="AV1264" s="39">
        <v>63.035400000000003</v>
      </c>
      <c r="AW1264" s="39">
        <v>46.3157</v>
      </c>
      <c r="AX1264" s="39">
        <v>14.725899999999999</v>
      </c>
      <c r="AY1264" s="39">
        <v>52.837600000000002</v>
      </c>
    </row>
    <row r="1265" spans="1:51" x14ac:dyDescent="0.25">
      <c r="A1265" s="43">
        <v>44267</v>
      </c>
      <c r="B1265" s="39">
        <v>4846.3325000000004</v>
      </c>
      <c r="C1265" s="39">
        <v>48.242699999999999</v>
      </c>
      <c r="D1265" s="39">
        <v>46.403799999999997</v>
      </c>
      <c r="E1265" s="39">
        <v>941.46630000000005</v>
      </c>
      <c r="F1265" s="39">
        <v>257.48840000000001</v>
      </c>
      <c r="G1265" s="39">
        <v>81.8</v>
      </c>
      <c r="H1265" s="39">
        <v>119.50490000000001</v>
      </c>
      <c r="I1265" s="39">
        <v>48.473300000000002</v>
      </c>
      <c r="J1265" s="39">
        <v>81.058599999999998</v>
      </c>
      <c r="K1265" s="39">
        <v>36.317300000000003</v>
      </c>
      <c r="L1265" s="39">
        <v>890.11699999999996</v>
      </c>
      <c r="M1265" s="39">
        <v>28.755800000000001</v>
      </c>
      <c r="N1265" s="39">
        <v>41.253100000000003</v>
      </c>
      <c r="O1265" s="39">
        <v>115.7517</v>
      </c>
      <c r="P1265" s="39">
        <v>65.503100000000003</v>
      </c>
      <c r="Q1265" s="39">
        <v>15.505800000000001</v>
      </c>
      <c r="R1265" s="39">
        <v>73.350999999999999</v>
      </c>
      <c r="S1265" s="39">
        <v>65.321700000000007</v>
      </c>
      <c r="T1265" s="39">
        <v>34.973300000000002</v>
      </c>
      <c r="U1265" s="39">
        <v>20.9956</v>
      </c>
      <c r="V1265" s="39">
        <v>32.916800000000002</v>
      </c>
      <c r="W1265" s="39">
        <v>80.269800000000004</v>
      </c>
      <c r="X1265" s="39">
        <v>183.7843</v>
      </c>
      <c r="Y1265" s="39">
        <v>30.619900000000001</v>
      </c>
      <c r="Z1265" s="39">
        <v>28.392199999999999</v>
      </c>
      <c r="AA1265" s="39">
        <v>52.813200000000002</v>
      </c>
      <c r="AB1265" s="39">
        <v>328.19560000000001</v>
      </c>
      <c r="AC1265" s="39">
        <v>62.044899999999998</v>
      </c>
      <c r="AD1265" s="39">
        <v>14.4903</v>
      </c>
      <c r="AE1265" s="39">
        <v>101.4239</v>
      </c>
      <c r="AF1265" s="39">
        <v>50.4345</v>
      </c>
      <c r="AG1265" s="39">
        <v>18.051600000000001</v>
      </c>
      <c r="AH1265" s="39">
        <v>144.0505</v>
      </c>
      <c r="AI1265" s="39">
        <v>23.55</v>
      </c>
      <c r="AJ1265" s="39">
        <v>6.2697000000000003</v>
      </c>
      <c r="AK1265" s="39">
        <v>6.2545000000000002</v>
      </c>
      <c r="AL1265" s="39">
        <v>14.804600000000001</v>
      </c>
      <c r="AM1265" s="39">
        <v>328.16039999999998</v>
      </c>
      <c r="AN1265" s="39">
        <v>709.74019999999996</v>
      </c>
      <c r="AO1265" s="39">
        <v>197.94990000000001</v>
      </c>
      <c r="AP1265" s="39">
        <v>131.7226</v>
      </c>
      <c r="AQ1265" s="39">
        <v>304.42059999999998</v>
      </c>
      <c r="AR1265" s="39">
        <v>44.817700000000002</v>
      </c>
      <c r="AS1265" s="39">
        <v>75.498199999999997</v>
      </c>
      <c r="AT1265" s="39">
        <v>23.514299999999999</v>
      </c>
      <c r="AU1265" s="39">
        <v>56.031300000000002</v>
      </c>
      <c r="AV1265" s="39">
        <v>62.7316</v>
      </c>
      <c r="AW1265" s="39">
        <v>46.771599999999999</v>
      </c>
      <c r="AX1265" s="39">
        <v>15.2409</v>
      </c>
      <c r="AY1265" s="39">
        <v>53.499299999999998</v>
      </c>
    </row>
    <row r="1266" spans="1:51" x14ac:dyDescent="0.25">
      <c r="A1266" s="43">
        <v>44270</v>
      </c>
      <c r="B1266" s="39">
        <v>4838.6374999999998</v>
      </c>
      <c r="C1266" s="39">
        <v>48.6</v>
      </c>
      <c r="D1266" s="39">
        <v>46.5535</v>
      </c>
      <c r="E1266" s="39">
        <v>918.85940000000005</v>
      </c>
      <c r="F1266" s="39">
        <v>247.4564</v>
      </c>
      <c r="G1266" s="39">
        <v>80.553600000000003</v>
      </c>
      <c r="H1266" s="39">
        <v>117.33669999999999</v>
      </c>
      <c r="I1266" s="39">
        <v>48.336300000000001</v>
      </c>
      <c r="J1266" s="39">
        <v>81.1755</v>
      </c>
      <c r="K1266" s="39">
        <v>36.2804</v>
      </c>
      <c r="L1266" s="39">
        <v>860.49689999999998</v>
      </c>
      <c r="M1266" s="39">
        <v>28.523900000000001</v>
      </c>
      <c r="N1266" s="39">
        <v>41.083399999999997</v>
      </c>
      <c r="O1266" s="39">
        <v>113.1687</v>
      </c>
      <c r="P1266" s="39">
        <v>67.024600000000007</v>
      </c>
      <c r="Q1266" s="39">
        <v>15.9154</v>
      </c>
      <c r="R1266" s="39">
        <v>73.914400000000001</v>
      </c>
      <c r="S1266" s="39">
        <v>64.465000000000003</v>
      </c>
      <c r="T1266" s="39">
        <v>35.140300000000003</v>
      </c>
      <c r="U1266" s="39">
        <v>20.6462</v>
      </c>
      <c r="V1266" s="39">
        <v>33.288699999999999</v>
      </c>
      <c r="W1266" s="39">
        <v>80.895099999999999</v>
      </c>
      <c r="X1266" s="39">
        <v>181.3554</v>
      </c>
      <c r="Y1266" s="39">
        <v>32.2209</v>
      </c>
      <c r="Z1266" s="39">
        <v>28.307700000000001</v>
      </c>
      <c r="AA1266" s="39">
        <v>53.243499999999997</v>
      </c>
      <c r="AB1266" s="39">
        <v>306.048</v>
      </c>
      <c r="AC1266" s="39">
        <v>61.9026</v>
      </c>
      <c r="AD1266" s="39">
        <v>14.532</v>
      </c>
      <c r="AE1266" s="39">
        <v>99.427499999999995</v>
      </c>
      <c r="AF1266" s="39">
        <v>50.622</v>
      </c>
      <c r="AG1266" s="39">
        <v>17.844100000000001</v>
      </c>
      <c r="AH1266" s="39">
        <v>144.59829999999999</v>
      </c>
      <c r="AI1266" s="39">
        <v>23.7058</v>
      </c>
      <c r="AJ1266" s="39">
        <v>6.2868000000000004</v>
      </c>
      <c r="AK1266" s="39">
        <v>6.2005999999999997</v>
      </c>
      <c r="AL1266" s="39">
        <v>15.2342</v>
      </c>
      <c r="AM1266" s="39">
        <v>323.83679999999998</v>
      </c>
      <c r="AN1266" s="39">
        <v>682.57950000000005</v>
      </c>
      <c r="AO1266" s="39">
        <v>195.4195</v>
      </c>
      <c r="AP1266" s="39">
        <v>135.1208</v>
      </c>
      <c r="AQ1266" s="39">
        <v>303.66520000000003</v>
      </c>
      <c r="AR1266" s="39">
        <v>45.155000000000001</v>
      </c>
      <c r="AS1266" s="39">
        <v>75.691199999999995</v>
      </c>
      <c r="AT1266" s="39">
        <v>23.8338</v>
      </c>
      <c r="AU1266" s="39">
        <v>56.394500000000001</v>
      </c>
      <c r="AV1266" s="39">
        <v>64.250600000000006</v>
      </c>
      <c r="AW1266" s="39">
        <v>47.318600000000004</v>
      </c>
      <c r="AX1266" s="39">
        <v>15.615500000000001</v>
      </c>
      <c r="AY1266" s="39">
        <v>54.444499999999998</v>
      </c>
    </row>
    <row r="1267" spans="1:51" x14ac:dyDescent="0.25">
      <c r="A1267" s="43">
        <v>44271</v>
      </c>
      <c r="B1267" s="39">
        <v>5063.3325000000004</v>
      </c>
      <c r="C1267" s="39">
        <v>48.9574</v>
      </c>
      <c r="D1267" s="39">
        <v>47.077399999999997</v>
      </c>
      <c r="E1267" s="39">
        <v>910.10839999999996</v>
      </c>
      <c r="F1267" s="39">
        <v>258.23149999999998</v>
      </c>
      <c r="G1267" s="39">
        <v>79.992599999999996</v>
      </c>
      <c r="H1267" s="39">
        <v>117.58880000000001</v>
      </c>
      <c r="I1267" s="39">
        <v>50.184899999999999</v>
      </c>
      <c r="J1267" s="39">
        <v>81.117000000000004</v>
      </c>
      <c r="K1267" s="39">
        <v>35.837499999999999</v>
      </c>
      <c r="L1267" s="39">
        <v>879.30669999999998</v>
      </c>
      <c r="M1267" s="39">
        <v>28.214700000000001</v>
      </c>
      <c r="N1267" s="39">
        <v>43.007399999999997</v>
      </c>
      <c r="O1267" s="39">
        <v>113.3301</v>
      </c>
      <c r="P1267" s="39">
        <v>73.734800000000007</v>
      </c>
      <c r="Q1267" s="39">
        <v>15.485300000000001</v>
      </c>
      <c r="R1267" s="39">
        <v>75.0411</v>
      </c>
      <c r="S1267" s="39">
        <v>62.965800000000002</v>
      </c>
      <c r="T1267" s="39">
        <v>34.416899999999998</v>
      </c>
      <c r="U1267" s="39">
        <v>20.4556</v>
      </c>
      <c r="V1267" s="39">
        <v>34.125599999999999</v>
      </c>
      <c r="W1267" s="39">
        <v>81.9893</v>
      </c>
      <c r="X1267" s="39">
        <v>181.1935</v>
      </c>
      <c r="Y1267" s="39">
        <v>32.821300000000001</v>
      </c>
      <c r="Z1267" s="39">
        <v>28.476700000000001</v>
      </c>
      <c r="AA1267" s="39">
        <v>54.803100000000001</v>
      </c>
      <c r="AB1267" s="39">
        <v>319.31790000000001</v>
      </c>
      <c r="AC1267" s="39">
        <v>62.851300000000002</v>
      </c>
      <c r="AD1267" s="39">
        <v>14.8864</v>
      </c>
      <c r="AE1267" s="39">
        <v>103.093</v>
      </c>
      <c r="AF1267" s="39">
        <v>50.903199999999998</v>
      </c>
      <c r="AG1267" s="39">
        <v>18.259</v>
      </c>
      <c r="AH1267" s="39">
        <v>144.87209999999999</v>
      </c>
      <c r="AI1267" s="39">
        <v>23.238499999999998</v>
      </c>
      <c r="AJ1267" s="39">
        <v>6.3209999999999997</v>
      </c>
      <c r="AK1267" s="39">
        <v>6.2184999999999997</v>
      </c>
      <c r="AL1267" s="39">
        <v>15.0359</v>
      </c>
      <c r="AM1267" s="39">
        <v>336.80759999999998</v>
      </c>
      <c r="AN1267" s="39">
        <v>686.58680000000004</v>
      </c>
      <c r="AO1267" s="39">
        <v>197.65790000000001</v>
      </c>
      <c r="AP1267" s="39">
        <v>135.7681</v>
      </c>
      <c r="AQ1267" s="39">
        <v>311.21910000000003</v>
      </c>
      <c r="AR1267" s="39">
        <v>42.457099999999997</v>
      </c>
      <c r="AS1267" s="39">
        <v>76.077399999999997</v>
      </c>
      <c r="AT1267" s="39">
        <v>23.8338</v>
      </c>
      <c r="AU1267" s="39">
        <v>57.302700000000002</v>
      </c>
      <c r="AV1267" s="39">
        <v>64.250600000000006</v>
      </c>
      <c r="AW1267" s="39">
        <v>46.771599999999999</v>
      </c>
      <c r="AX1267" s="39">
        <v>15.545299999999999</v>
      </c>
      <c r="AY1267" s="39">
        <v>55.200699999999998</v>
      </c>
    </row>
    <row r="1268" spans="1:51" x14ac:dyDescent="0.25">
      <c r="A1268" s="43">
        <v>44272</v>
      </c>
      <c r="B1268" s="39">
        <v>5034.0913</v>
      </c>
      <c r="C1268" s="39">
        <v>48.838299999999997</v>
      </c>
      <c r="D1268" s="39">
        <v>47.601399999999998</v>
      </c>
      <c r="E1268" s="39">
        <v>919.58870000000002</v>
      </c>
      <c r="F1268" s="39">
        <v>247.0848</v>
      </c>
      <c r="G1268" s="39">
        <v>77.219200000000001</v>
      </c>
      <c r="H1268" s="39">
        <v>117.6392</v>
      </c>
      <c r="I1268" s="39">
        <v>49.431800000000003</v>
      </c>
      <c r="J1268" s="39">
        <v>79.889700000000005</v>
      </c>
      <c r="K1268" s="39">
        <v>35.874400000000001</v>
      </c>
      <c r="L1268" s="39">
        <v>899.41380000000004</v>
      </c>
      <c r="M1268" s="39">
        <v>28.369299999999999</v>
      </c>
      <c r="N1268" s="39">
        <v>42.328299999999999</v>
      </c>
      <c r="O1268" s="39">
        <v>112.36150000000001</v>
      </c>
      <c r="P1268" s="39">
        <v>70.925899999999999</v>
      </c>
      <c r="Q1268" s="39">
        <v>15.6287</v>
      </c>
      <c r="R1268" s="39">
        <v>74.477699999999999</v>
      </c>
      <c r="S1268" s="39">
        <v>62.109200000000001</v>
      </c>
      <c r="T1268" s="39">
        <v>33.9161</v>
      </c>
      <c r="U1268" s="39">
        <v>20.4556</v>
      </c>
      <c r="V1268" s="39">
        <v>33.660699999999999</v>
      </c>
      <c r="W1268" s="39">
        <v>81.129599999999996</v>
      </c>
      <c r="X1268" s="39">
        <v>179.97909999999999</v>
      </c>
      <c r="Y1268" s="39">
        <v>32.581099999999999</v>
      </c>
      <c r="Z1268" s="39">
        <v>28.223199999999999</v>
      </c>
      <c r="AA1268" s="39">
        <v>54.695599999999999</v>
      </c>
      <c r="AB1268" s="39">
        <v>315.86020000000002</v>
      </c>
      <c r="AC1268" s="39">
        <v>62.661499999999997</v>
      </c>
      <c r="AD1268" s="39">
        <v>14.8239</v>
      </c>
      <c r="AE1268" s="39">
        <v>99.918400000000005</v>
      </c>
      <c r="AF1268" s="39">
        <v>50.247</v>
      </c>
      <c r="AG1268" s="39">
        <v>18.259</v>
      </c>
      <c r="AH1268" s="39">
        <v>143.50280000000001</v>
      </c>
      <c r="AI1268" s="39">
        <v>22.537400000000002</v>
      </c>
      <c r="AJ1268" s="39">
        <v>6.2184999999999997</v>
      </c>
      <c r="AK1268" s="39">
        <v>6.0388000000000002</v>
      </c>
      <c r="AL1268" s="39">
        <v>14.7385</v>
      </c>
      <c r="AM1268" s="39">
        <v>331.18689999999998</v>
      </c>
      <c r="AN1268" s="39">
        <v>688.36779999999999</v>
      </c>
      <c r="AO1268" s="39">
        <v>199.70160000000001</v>
      </c>
      <c r="AP1268" s="39">
        <v>135.7681</v>
      </c>
      <c r="AQ1268" s="39">
        <v>312.35219999999998</v>
      </c>
      <c r="AR1268" s="39">
        <v>42.828099999999999</v>
      </c>
      <c r="AS1268" s="39">
        <v>75.691199999999995</v>
      </c>
      <c r="AT1268" s="39">
        <v>23.450399999999998</v>
      </c>
      <c r="AU1268" s="39">
        <v>56.939399999999999</v>
      </c>
      <c r="AV1268" s="39">
        <v>64.098699999999994</v>
      </c>
      <c r="AW1268" s="39">
        <v>47.045099999999998</v>
      </c>
      <c r="AX1268" s="39">
        <v>15.475</v>
      </c>
      <c r="AY1268" s="39">
        <v>55.106200000000001</v>
      </c>
    </row>
    <row r="1269" spans="1:51" x14ac:dyDescent="0.25">
      <c r="A1269" s="43">
        <v>44273</v>
      </c>
      <c r="B1269" s="39">
        <v>5032.5523000000003</v>
      </c>
      <c r="C1269" s="39">
        <v>48.9574</v>
      </c>
      <c r="D1269" s="39">
        <v>46.927799999999998</v>
      </c>
      <c r="E1269" s="39">
        <v>930.52750000000003</v>
      </c>
      <c r="F1269" s="39">
        <v>247.0848</v>
      </c>
      <c r="G1269" s="39">
        <v>80.148499999999999</v>
      </c>
      <c r="H1269" s="39">
        <v>118.79900000000001</v>
      </c>
      <c r="I1269" s="39">
        <v>49.157899999999998</v>
      </c>
      <c r="J1269" s="39">
        <v>79.013099999999994</v>
      </c>
      <c r="K1269" s="39">
        <v>38.052</v>
      </c>
      <c r="L1269" s="39">
        <v>888.38729999999998</v>
      </c>
      <c r="M1269" s="39">
        <v>27.750900000000001</v>
      </c>
      <c r="N1269" s="39">
        <v>42.2151</v>
      </c>
      <c r="O1269" s="39">
        <v>113.0073</v>
      </c>
      <c r="P1269" s="39">
        <v>72.447400000000002</v>
      </c>
      <c r="Q1269" s="39">
        <v>15.813000000000001</v>
      </c>
      <c r="R1269" s="39">
        <v>74.590400000000002</v>
      </c>
      <c r="S1269" s="39">
        <v>62.216200000000001</v>
      </c>
      <c r="T1269" s="39">
        <v>34.055199999999999</v>
      </c>
      <c r="U1269" s="39">
        <v>20.265000000000001</v>
      </c>
      <c r="V1269" s="39">
        <v>33.660699999999999</v>
      </c>
      <c r="W1269" s="39">
        <v>81.129599999999996</v>
      </c>
      <c r="X1269" s="39">
        <v>185.88929999999999</v>
      </c>
      <c r="Y1269" s="39">
        <v>32.5411</v>
      </c>
      <c r="Z1269" s="39">
        <v>27.800699999999999</v>
      </c>
      <c r="AA1269" s="39">
        <v>54.749400000000001</v>
      </c>
      <c r="AB1269" s="39">
        <v>323.24279999999999</v>
      </c>
      <c r="AC1269" s="39">
        <v>62.756399999999999</v>
      </c>
      <c r="AD1269" s="39">
        <v>14.9489</v>
      </c>
      <c r="AE1269" s="39">
        <v>101.71850000000001</v>
      </c>
      <c r="AF1269" s="39">
        <v>50.903199999999998</v>
      </c>
      <c r="AG1269" s="39">
        <v>18.2072</v>
      </c>
      <c r="AH1269" s="39">
        <v>143.77670000000001</v>
      </c>
      <c r="AI1269" s="39">
        <v>23.160599999999999</v>
      </c>
      <c r="AJ1269" s="39">
        <v>6.3209999999999997</v>
      </c>
      <c r="AK1269" s="39">
        <v>6.0747999999999998</v>
      </c>
      <c r="AL1269" s="39">
        <v>14.6724</v>
      </c>
      <c r="AM1269" s="39">
        <v>329.6737</v>
      </c>
      <c r="AN1269" s="39">
        <v>671.44799999999998</v>
      </c>
      <c r="AO1269" s="39">
        <v>198.72839999999999</v>
      </c>
      <c r="AP1269" s="39">
        <v>135.44450000000001</v>
      </c>
      <c r="AQ1269" s="39">
        <v>316.5068</v>
      </c>
      <c r="AR1269" s="39">
        <v>42.693199999999997</v>
      </c>
      <c r="AS1269" s="39">
        <v>74.532700000000006</v>
      </c>
      <c r="AT1269" s="39">
        <v>23.514299999999999</v>
      </c>
      <c r="AU1269" s="39">
        <v>56.757800000000003</v>
      </c>
      <c r="AV1269" s="39">
        <v>64.554400000000001</v>
      </c>
      <c r="AW1269" s="39">
        <v>46.3157</v>
      </c>
      <c r="AX1269" s="39">
        <v>15.4048</v>
      </c>
      <c r="AY1269" s="39">
        <v>55.295200000000001</v>
      </c>
    </row>
    <row r="1270" spans="1:51" x14ac:dyDescent="0.25">
      <c r="A1270" s="43">
        <v>44274</v>
      </c>
      <c r="B1270" s="39">
        <v>4801.7012999999997</v>
      </c>
      <c r="C1270" s="39">
        <v>48.480899999999998</v>
      </c>
      <c r="D1270" s="39">
        <v>46.254100000000001</v>
      </c>
      <c r="E1270" s="39">
        <v>896.25260000000003</v>
      </c>
      <c r="F1270" s="39">
        <v>249.6857</v>
      </c>
      <c r="G1270" s="39">
        <v>74.134200000000007</v>
      </c>
      <c r="H1270" s="39">
        <v>116.4795</v>
      </c>
      <c r="I1270" s="39">
        <v>47.9255</v>
      </c>
      <c r="J1270" s="39">
        <v>77.668999999999997</v>
      </c>
      <c r="K1270" s="39">
        <v>37.387700000000002</v>
      </c>
      <c r="L1270" s="39">
        <v>874.98260000000005</v>
      </c>
      <c r="M1270" s="39">
        <v>27.3644</v>
      </c>
      <c r="N1270" s="39">
        <v>41.026800000000001</v>
      </c>
      <c r="O1270" s="39">
        <v>113.0073</v>
      </c>
      <c r="P1270" s="39">
        <v>73.773799999999994</v>
      </c>
      <c r="Q1270" s="39">
        <v>16.140799999999999</v>
      </c>
      <c r="R1270" s="39">
        <v>73.013000000000005</v>
      </c>
      <c r="S1270" s="39">
        <v>61.145400000000002</v>
      </c>
      <c r="T1270" s="39">
        <v>33.637799999999999</v>
      </c>
      <c r="U1270" s="39">
        <v>20.010899999999999</v>
      </c>
      <c r="V1270" s="39">
        <v>33.846600000000002</v>
      </c>
      <c r="W1270" s="39">
        <v>80.973200000000006</v>
      </c>
      <c r="X1270" s="39">
        <v>187.58949999999999</v>
      </c>
      <c r="Y1270" s="39">
        <v>32.341000000000001</v>
      </c>
      <c r="Z1270" s="39">
        <v>28.054200000000002</v>
      </c>
      <c r="AA1270" s="39">
        <v>54.265300000000003</v>
      </c>
      <c r="AB1270" s="39">
        <v>295.20780000000002</v>
      </c>
      <c r="AC1270" s="39">
        <v>62.756399999999999</v>
      </c>
      <c r="AD1270" s="39">
        <v>14.9489</v>
      </c>
      <c r="AE1270" s="39">
        <v>103.02760000000001</v>
      </c>
      <c r="AF1270" s="39">
        <v>52.403100000000002</v>
      </c>
      <c r="AG1270" s="39">
        <v>18.5443</v>
      </c>
      <c r="AH1270" s="39">
        <v>140.49039999999999</v>
      </c>
      <c r="AI1270" s="39">
        <v>23.420200000000001</v>
      </c>
      <c r="AJ1270" s="39">
        <v>6.3722000000000003</v>
      </c>
      <c r="AK1270" s="39">
        <v>6.1646000000000001</v>
      </c>
      <c r="AL1270" s="39">
        <v>14.0776</v>
      </c>
      <c r="AM1270" s="39">
        <v>316.91910000000001</v>
      </c>
      <c r="AN1270" s="39">
        <v>664.32389999999998</v>
      </c>
      <c r="AO1270" s="39">
        <v>195.03020000000001</v>
      </c>
      <c r="AP1270" s="39">
        <v>134.7972</v>
      </c>
      <c r="AQ1270" s="39">
        <v>308.9529</v>
      </c>
      <c r="AR1270" s="39">
        <v>43.300199999999997</v>
      </c>
      <c r="AS1270" s="39">
        <v>74.725800000000007</v>
      </c>
      <c r="AT1270" s="39">
        <v>23.706</v>
      </c>
      <c r="AU1270" s="39">
        <v>56.303699999999999</v>
      </c>
      <c r="AV1270" s="39">
        <v>62.7316</v>
      </c>
      <c r="AW1270" s="39">
        <v>45.586399999999998</v>
      </c>
      <c r="AX1270" s="39">
        <v>15.475</v>
      </c>
      <c r="AY1270" s="39">
        <v>55.673299999999998</v>
      </c>
    </row>
    <row r="1271" spans="1:51" x14ac:dyDescent="0.25">
      <c r="A1271" s="43">
        <v>44277</v>
      </c>
      <c r="B1271" s="39">
        <v>4867.8786</v>
      </c>
      <c r="C1271" s="39">
        <v>48.719200000000001</v>
      </c>
      <c r="D1271" s="39">
        <v>46.403799999999997</v>
      </c>
      <c r="E1271" s="39">
        <v>946.5711</v>
      </c>
      <c r="F1271" s="39">
        <v>261.20400000000001</v>
      </c>
      <c r="G1271" s="39">
        <v>77.437399999999997</v>
      </c>
      <c r="H1271" s="39">
        <v>117.8409</v>
      </c>
      <c r="I1271" s="39">
        <v>48.130899999999997</v>
      </c>
      <c r="J1271" s="39">
        <v>78.311800000000005</v>
      </c>
      <c r="K1271" s="39">
        <v>37.129300000000001</v>
      </c>
      <c r="L1271" s="39">
        <v>882.33360000000005</v>
      </c>
      <c r="M1271" s="39">
        <v>27.9055</v>
      </c>
      <c r="N1271" s="39">
        <v>41.309699999999999</v>
      </c>
      <c r="O1271" s="39">
        <v>112.20010000000001</v>
      </c>
      <c r="P1271" s="39">
        <v>74.749200000000002</v>
      </c>
      <c r="Q1271" s="39">
        <v>16.448</v>
      </c>
      <c r="R1271" s="39">
        <v>73.914400000000001</v>
      </c>
      <c r="S1271" s="39">
        <v>61.145400000000002</v>
      </c>
      <c r="T1271" s="39">
        <v>33.999499999999998</v>
      </c>
      <c r="U1271" s="39">
        <v>20.328600000000002</v>
      </c>
      <c r="V1271" s="39">
        <v>34.404499999999999</v>
      </c>
      <c r="W1271" s="39">
        <v>84.412199999999999</v>
      </c>
      <c r="X1271" s="39">
        <v>195.119</v>
      </c>
      <c r="Y1271" s="39">
        <v>35.302900000000001</v>
      </c>
      <c r="Z1271" s="39">
        <v>28.307700000000001</v>
      </c>
      <c r="AA1271" s="39">
        <v>55.7712</v>
      </c>
      <c r="AB1271" s="39">
        <v>290.62880000000001</v>
      </c>
      <c r="AC1271" s="39">
        <v>63.183300000000003</v>
      </c>
      <c r="AD1271" s="39">
        <v>15.094900000000001</v>
      </c>
      <c r="AE1271" s="39">
        <v>107.184</v>
      </c>
      <c r="AF1271" s="39">
        <v>52.8718</v>
      </c>
      <c r="AG1271" s="39">
        <v>19.011199999999999</v>
      </c>
      <c r="AH1271" s="39">
        <v>142.95509999999999</v>
      </c>
      <c r="AI1271" s="39">
        <v>23.264399999999998</v>
      </c>
      <c r="AJ1271" s="39">
        <v>6.6455000000000002</v>
      </c>
      <c r="AK1271" s="39">
        <v>6.4881000000000002</v>
      </c>
      <c r="AL1271" s="39">
        <v>14.1767</v>
      </c>
      <c r="AM1271" s="39">
        <v>317.35140000000001</v>
      </c>
      <c r="AN1271" s="39">
        <v>660.31659999999999</v>
      </c>
      <c r="AO1271" s="39">
        <v>199.60429999999999</v>
      </c>
      <c r="AP1271" s="39">
        <v>135.6063</v>
      </c>
      <c r="AQ1271" s="39">
        <v>316.8845</v>
      </c>
      <c r="AR1271" s="39">
        <v>43.401400000000002</v>
      </c>
      <c r="AS1271" s="39">
        <v>76.270499999999998</v>
      </c>
      <c r="AT1271" s="39">
        <v>24.5367</v>
      </c>
      <c r="AU1271" s="39">
        <v>56.303699999999999</v>
      </c>
      <c r="AV1271" s="39">
        <v>63.946800000000003</v>
      </c>
      <c r="AW1271" s="39">
        <v>45.859900000000003</v>
      </c>
      <c r="AX1271" s="39">
        <v>15.1707</v>
      </c>
      <c r="AY1271" s="39">
        <v>55.484200000000001</v>
      </c>
    </row>
    <row r="1272" spans="1:51" x14ac:dyDescent="0.25">
      <c r="A1272" s="43">
        <v>44278</v>
      </c>
      <c r="B1272" s="39">
        <v>4835.5595000000003</v>
      </c>
      <c r="C1272" s="39">
        <v>48.719200000000001</v>
      </c>
      <c r="D1272" s="39">
        <v>45.805100000000003</v>
      </c>
      <c r="E1272" s="39">
        <v>921.77650000000006</v>
      </c>
      <c r="F1272" s="39">
        <v>251.9151</v>
      </c>
      <c r="G1272" s="39">
        <v>75.131399999999999</v>
      </c>
      <c r="H1272" s="39">
        <v>118.6477</v>
      </c>
      <c r="I1272" s="39">
        <v>47.3093</v>
      </c>
      <c r="J1272" s="39">
        <v>79.480699999999999</v>
      </c>
      <c r="K1272" s="39">
        <v>37.276899999999998</v>
      </c>
      <c r="L1272" s="39">
        <v>886.87390000000005</v>
      </c>
      <c r="M1272" s="39">
        <v>27.3644</v>
      </c>
      <c r="N1272" s="39">
        <v>40.856999999999999</v>
      </c>
      <c r="O1272" s="39">
        <v>108.1641</v>
      </c>
      <c r="P1272" s="39">
        <v>73.734800000000007</v>
      </c>
      <c r="Q1272" s="39">
        <v>15.833500000000001</v>
      </c>
      <c r="R1272" s="39">
        <v>73.576400000000007</v>
      </c>
      <c r="S1272" s="39">
        <v>59.432000000000002</v>
      </c>
      <c r="T1272" s="39">
        <v>34.361199999999997</v>
      </c>
      <c r="U1272" s="39">
        <v>20.4239</v>
      </c>
      <c r="V1272" s="39">
        <v>34.032600000000002</v>
      </c>
      <c r="W1272" s="39">
        <v>84.412199999999999</v>
      </c>
      <c r="X1272" s="39">
        <v>198.76230000000001</v>
      </c>
      <c r="Y1272" s="39">
        <v>36.9039</v>
      </c>
      <c r="Z1272" s="39">
        <v>27.9697</v>
      </c>
      <c r="AA1272" s="39">
        <v>54.426699999999997</v>
      </c>
      <c r="AB1272" s="39">
        <v>261.65940000000001</v>
      </c>
      <c r="AC1272" s="39">
        <v>63.8474</v>
      </c>
      <c r="AD1272" s="39">
        <v>14.9489</v>
      </c>
      <c r="AE1272" s="39">
        <v>107.3477</v>
      </c>
      <c r="AF1272" s="39">
        <v>53.4343</v>
      </c>
      <c r="AG1272" s="39">
        <v>18.725899999999999</v>
      </c>
      <c r="AH1272" s="39">
        <v>143.22900000000001</v>
      </c>
      <c r="AI1272" s="39">
        <v>22.1739</v>
      </c>
      <c r="AJ1272" s="39">
        <v>6.4747000000000003</v>
      </c>
      <c r="AK1272" s="39">
        <v>6.2005999999999997</v>
      </c>
      <c r="AL1272" s="39">
        <v>14.0776</v>
      </c>
      <c r="AM1272" s="39">
        <v>313.6764</v>
      </c>
      <c r="AN1272" s="39">
        <v>646.0684</v>
      </c>
      <c r="AO1272" s="39">
        <v>198.0472</v>
      </c>
      <c r="AP1272" s="39">
        <v>137.06270000000001</v>
      </c>
      <c r="AQ1272" s="39">
        <v>314.99599999999998</v>
      </c>
      <c r="AR1272" s="39">
        <v>42.288499999999999</v>
      </c>
      <c r="AS1272" s="39">
        <v>76.077399999999997</v>
      </c>
      <c r="AT1272" s="39">
        <v>23.578199999999999</v>
      </c>
      <c r="AU1272" s="39">
        <v>56.394500000000001</v>
      </c>
      <c r="AV1272" s="39">
        <v>63.035400000000003</v>
      </c>
      <c r="AW1272" s="39">
        <v>44.856999999999999</v>
      </c>
      <c r="AX1272" s="39">
        <v>15.3111</v>
      </c>
      <c r="AY1272" s="39">
        <v>55.484200000000001</v>
      </c>
    </row>
    <row r="1273" spans="1:51" x14ac:dyDescent="0.25">
      <c r="A1273" s="43">
        <v>44279</v>
      </c>
      <c r="B1273" s="39">
        <v>4733.9849999999997</v>
      </c>
      <c r="C1273" s="39">
        <v>48.242699999999999</v>
      </c>
      <c r="D1273" s="39">
        <v>45.356000000000002</v>
      </c>
      <c r="E1273" s="39">
        <v>864.16539999999998</v>
      </c>
      <c r="F1273" s="39">
        <v>277.18090000000001</v>
      </c>
      <c r="G1273" s="39">
        <v>68.431600000000003</v>
      </c>
      <c r="H1273" s="39">
        <v>117.5384</v>
      </c>
      <c r="I1273" s="39">
        <v>47.3093</v>
      </c>
      <c r="J1273" s="39">
        <v>77.435199999999995</v>
      </c>
      <c r="K1273" s="39">
        <v>36.907899999999998</v>
      </c>
      <c r="L1273" s="39">
        <v>886.65769999999998</v>
      </c>
      <c r="M1273" s="39">
        <v>27.287099999999999</v>
      </c>
      <c r="N1273" s="39">
        <v>40.177999999999997</v>
      </c>
      <c r="O1273" s="39">
        <v>108.8098</v>
      </c>
      <c r="P1273" s="39">
        <v>72.252300000000005</v>
      </c>
      <c r="Q1273" s="39">
        <v>14.911799999999999</v>
      </c>
      <c r="R1273" s="39">
        <v>72.900300000000001</v>
      </c>
      <c r="S1273" s="39">
        <v>58.468299999999999</v>
      </c>
      <c r="T1273" s="39">
        <v>33.526600000000002</v>
      </c>
      <c r="U1273" s="39">
        <v>20.6462</v>
      </c>
      <c r="V1273" s="39">
        <v>34.032600000000002</v>
      </c>
      <c r="W1273" s="39">
        <v>84.646699999999996</v>
      </c>
      <c r="X1273" s="39">
        <v>191.47569999999999</v>
      </c>
      <c r="Y1273" s="39">
        <v>36.503700000000002</v>
      </c>
      <c r="Z1273" s="39">
        <v>27.800699999999999</v>
      </c>
      <c r="AA1273" s="39">
        <v>53.781300000000002</v>
      </c>
      <c r="AB1273" s="39">
        <v>254.7441</v>
      </c>
      <c r="AC1273" s="39">
        <v>63.610199999999999</v>
      </c>
      <c r="AD1273" s="39">
        <v>14.9072</v>
      </c>
      <c r="AE1273" s="39">
        <v>96.612899999999996</v>
      </c>
      <c r="AF1273" s="39">
        <v>52.309399999999997</v>
      </c>
      <c r="AG1273" s="39">
        <v>18.777799999999999</v>
      </c>
      <c r="AH1273" s="39">
        <v>142.68119999999999</v>
      </c>
      <c r="AI1273" s="39">
        <v>20.849699999999999</v>
      </c>
      <c r="AJ1273" s="39">
        <v>6.5259999999999998</v>
      </c>
      <c r="AK1273" s="39">
        <v>6.2545000000000002</v>
      </c>
      <c r="AL1273" s="39">
        <v>13.945399999999999</v>
      </c>
      <c r="AM1273" s="39">
        <v>309.56900000000002</v>
      </c>
      <c r="AN1273" s="39">
        <v>625.5865</v>
      </c>
      <c r="AO1273" s="39">
        <v>196.39269999999999</v>
      </c>
      <c r="AP1273" s="39">
        <v>136.41540000000001</v>
      </c>
      <c r="AQ1273" s="39">
        <v>308.9529</v>
      </c>
      <c r="AR1273" s="39">
        <v>40.737299999999998</v>
      </c>
      <c r="AS1273" s="39">
        <v>75.111999999999995</v>
      </c>
      <c r="AT1273" s="39">
        <v>22.555900000000001</v>
      </c>
      <c r="AU1273" s="39">
        <v>55.9405</v>
      </c>
      <c r="AV1273" s="39">
        <v>62.276000000000003</v>
      </c>
      <c r="AW1273" s="39">
        <v>44.4011</v>
      </c>
      <c r="AX1273" s="39">
        <v>15.451599999999999</v>
      </c>
      <c r="AY1273" s="39">
        <v>55.578800000000001</v>
      </c>
    </row>
    <row r="1274" spans="1:51" x14ac:dyDescent="0.25">
      <c r="A1274" s="43">
        <v>44280</v>
      </c>
      <c r="B1274" s="39">
        <v>4701.6659</v>
      </c>
      <c r="C1274" s="39">
        <v>48.004399999999997</v>
      </c>
      <c r="D1274" s="39">
        <v>45.356000000000002</v>
      </c>
      <c r="E1274" s="39">
        <v>862.70690000000002</v>
      </c>
      <c r="F1274" s="39">
        <v>266.0342</v>
      </c>
      <c r="G1274" s="39">
        <v>67.621399999999994</v>
      </c>
      <c r="H1274" s="39">
        <v>116.782</v>
      </c>
      <c r="I1274" s="39">
        <v>47.172400000000003</v>
      </c>
      <c r="J1274" s="39">
        <v>77.668999999999997</v>
      </c>
      <c r="K1274" s="39">
        <v>35.357700000000001</v>
      </c>
      <c r="L1274" s="39">
        <v>912.38610000000006</v>
      </c>
      <c r="M1274" s="39">
        <v>27.750900000000001</v>
      </c>
      <c r="N1274" s="39">
        <v>39.951599999999999</v>
      </c>
      <c r="O1274" s="39">
        <v>112.6844</v>
      </c>
      <c r="P1274" s="39">
        <v>70.652799999999999</v>
      </c>
      <c r="Q1274" s="39">
        <v>14.9732</v>
      </c>
      <c r="R1274" s="39">
        <v>72.787599999999998</v>
      </c>
      <c r="S1274" s="39">
        <v>58.361199999999997</v>
      </c>
      <c r="T1274" s="39">
        <v>33.443100000000001</v>
      </c>
      <c r="U1274" s="39">
        <v>20.550899999999999</v>
      </c>
      <c r="V1274" s="39">
        <v>34.590499999999999</v>
      </c>
      <c r="W1274" s="39">
        <v>82.458299999999994</v>
      </c>
      <c r="X1274" s="39">
        <v>194.30940000000001</v>
      </c>
      <c r="Y1274" s="39">
        <v>36.823900000000002</v>
      </c>
      <c r="Z1274" s="39">
        <v>27.631699999999999</v>
      </c>
      <c r="AA1274" s="39">
        <v>55.3947</v>
      </c>
      <c r="AB1274" s="39">
        <v>258.76240000000001</v>
      </c>
      <c r="AC1274" s="39">
        <v>63.183300000000003</v>
      </c>
      <c r="AD1274" s="39">
        <v>15.0532</v>
      </c>
      <c r="AE1274" s="39">
        <v>92.783699999999996</v>
      </c>
      <c r="AF1274" s="39">
        <v>51.559399999999997</v>
      </c>
      <c r="AG1274" s="39">
        <v>18.855599999999999</v>
      </c>
      <c r="AH1274" s="39">
        <v>141.8597</v>
      </c>
      <c r="AI1274" s="39">
        <v>20.5641</v>
      </c>
      <c r="AJ1274" s="39">
        <v>6.3038999999999996</v>
      </c>
      <c r="AK1274" s="39">
        <v>6.0568</v>
      </c>
      <c r="AL1274" s="39">
        <v>13.9785</v>
      </c>
      <c r="AM1274" s="39">
        <v>310.00130000000001</v>
      </c>
      <c r="AN1274" s="39">
        <v>624.69600000000003</v>
      </c>
      <c r="AO1274" s="39">
        <v>194.15440000000001</v>
      </c>
      <c r="AP1274" s="39">
        <v>136.90090000000001</v>
      </c>
      <c r="AQ1274" s="39">
        <v>310.08600000000001</v>
      </c>
      <c r="AR1274" s="39">
        <v>43.401400000000002</v>
      </c>
      <c r="AS1274" s="39">
        <v>75.111999999999995</v>
      </c>
      <c r="AT1274" s="39">
        <v>22.875399999999999</v>
      </c>
      <c r="AU1274" s="39">
        <v>55.758800000000001</v>
      </c>
      <c r="AV1274" s="39">
        <v>61.972200000000001</v>
      </c>
      <c r="AW1274" s="39">
        <v>44.4923</v>
      </c>
      <c r="AX1274" s="39">
        <v>15.0068</v>
      </c>
      <c r="AY1274" s="39">
        <v>55.956899999999997</v>
      </c>
    </row>
    <row r="1275" spans="1:51" x14ac:dyDescent="0.25">
      <c r="A1275" s="43">
        <v>44281</v>
      </c>
      <c r="B1275" s="39">
        <v>4727.8289999999997</v>
      </c>
      <c r="C1275" s="39">
        <v>48.480899999999998</v>
      </c>
      <c r="D1275" s="39">
        <v>46.104500000000002</v>
      </c>
      <c r="E1275" s="39">
        <v>890.41859999999997</v>
      </c>
      <c r="F1275" s="39">
        <v>266.0342</v>
      </c>
      <c r="G1275" s="39">
        <v>71.921700000000001</v>
      </c>
      <c r="H1275" s="39">
        <v>117.4375</v>
      </c>
      <c r="I1275" s="39">
        <v>47.240900000000003</v>
      </c>
      <c r="J1275" s="39">
        <v>79.246899999999997</v>
      </c>
      <c r="K1275" s="39">
        <v>35.542299999999997</v>
      </c>
      <c r="L1275" s="39">
        <v>919.52089999999998</v>
      </c>
      <c r="M1275" s="39">
        <v>27.750900000000001</v>
      </c>
      <c r="N1275" s="39">
        <v>40.121400000000001</v>
      </c>
      <c r="O1275" s="39">
        <v>111.23139999999999</v>
      </c>
      <c r="P1275" s="39">
        <v>70.301699999999997</v>
      </c>
      <c r="Q1275" s="39">
        <v>15.1371</v>
      </c>
      <c r="R1275" s="39">
        <v>73.125699999999995</v>
      </c>
      <c r="S1275" s="39">
        <v>58.575400000000002</v>
      </c>
      <c r="T1275" s="39">
        <v>33.860399999999998</v>
      </c>
      <c r="U1275" s="39">
        <v>20.296800000000001</v>
      </c>
      <c r="V1275" s="39">
        <v>35.148400000000002</v>
      </c>
      <c r="W1275" s="39">
        <v>83.552499999999995</v>
      </c>
      <c r="X1275" s="39">
        <v>196.65729999999999</v>
      </c>
      <c r="Y1275" s="39">
        <v>37.384300000000003</v>
      </c>
      <c r="Z1275" s="39">
        <v>28.054200000000002</v>
      </c>
      <c r="AA1275" s="39">
        <v>57.008200000000002</v>
      </c>
      <c r="AB1275" s="39">
        <v>267.2663</v>
      </c>
      <c r="AC1275" s="39">
        <v>63.8</v>
      </c>
      <c r="AD1275" s="39">
        <v>15.386799999999999</v>
      </c>
      <c r="AE1275" s="39">
        <v>95.402000000000001</v>
      </c>
      <c r="AF1275" s="39">
        <v>51.934399999999997</v>
      </c>
      <c r="AG1275" s="39">
        <v>18.933399999999999</v>
      </c>
      <c r="AH1275" s="39">
        <v>141.8597</v>
      </c>
      <c r="AI1275" s="39">
        <v>21.135300000000001</v>
      </c>
      <c r="AJ1275" s="39">
        <v>6.3209999999999997</v>
      </c>
      <c r="AK1275" s="39">
        <v>6.2904</v>
      </c>
      <c r="AL1275" s="39">
        <v>14.0115</v>
      </c>
      <c r="AM1275" s="39">
        <v>310.21749999999997</v>
      </c>
      <c r="AN1275" s="39">
        <v>634.93690000000004</v>
      </c>
      <c r="AO1275" s="39">
        <v>195.61420000000001</v>
      </c>
      <c r="AP1275" s="39">
        <v>136.25360000000001</v>
      </c>
      <c r="AQ1275" s="39">
        <v>319.5283</v>
      </c>
      <c r="AR1275" s="39">
        <v>44.446800000000003</v>
      </c>
      <c r="AS1275" s="39">
        <v>75.691199999999995</v>
      </c>
      <c r="AT1275" s="39">
        <v>23.8977</v>
      </c>
      <c r="AU1275" s="39">
        <v>55.849699999999999</v>
      </c>
      <c r="AV1275" s="39">
        <v>62.427900000000001</v>
      </c>
      <c r="AW1275" s="39">
        <v>44.583500000000001</v>
      </c>
      <c r="AX1275" s="39">
        <v>14.7727</v>
      </c>
      <c r="AY1275" s="39">
        <v>55.200699999999998</v>
      </c>
    </row>
    <row r="1276" spans="1:51" x14ac:dyDescent="0.25">
      <c r="A1276" s="43">
        <v>44284</v>
      </c>
      <c r="B1276" s="39">
        <v>4770.9211999999998</v>
      </c>
      <c r="C1276" s="39">
        <v>48.6</v>
      </c>
      <c r="D1276" s="39">
        <v>48.6492</v>
      </c>
      <c r="E1276" s="39">
        <v>895.52329999999995</v>
      </c>
      <c r="F1276" s="39">
        <v>270.49290000000002</v>
      </c>
      <c r="G1276" s="39">
        <v>79.120099999999994</v>
      </c>
      <c r="H1276" s="39">
        <v>117.4879</v>
      </c>
      <c r="I1276" s="39">
        <v>47.172400000000003</v>
      </c>
      <c r="J1276" s="39">
        <v>83.2209</v>
      </c>
      <c r="K1276" s="39">
        <v>35.4315</v>
      </c>
      <c r="L1276" s="39">
        <v>935.73630000000003</v>
      </c>
      <c r="M1276" s="39">
        <v>28.6785</v>
      </c>
      <c r="N1276" s="39">
        <v>39.612099999999998</v>
      </c>
      <c r="O1276" s="39">
        <v>110.1014</v>
      </c>
      <c r="P1276" s="39">
        <v>69.2483</v>
      </c>
      <c r="Q1276" s="39">
        <v>15.218999999999999</v>
      </c>
      <c r="R1276" s="39">
        <v>72.674999999999997</v>
      </c>
      <c r="S1276" s="39">
        <v>60.288699999999999</v>
      </c>
      <c r="T1276" s="39">
        <v>34.389099999999999</v>
      </c>
      <c r="U1276" s="39">
        <v>20.169799999999999</v>
      </c>
      <c r="V1276" s="39">
        <v>35.613300000000002</v>
      </c>
      <c r="W1276" s="39">
        <v>84.177800000000005</v>
      </c>
      <c r="X1276" s="39">
        <v>201.8389</v>
      </c>
      <c r="Y1276" s="39">
        <v>36.823900000000002</v>
      </c>
      <c r="Z1276" s="39">
        <v>27.885200000000001</v>
      </c>
      <c r="AA1276" s="39">
        <v>54.265300000000003</v>
      </c>
      <c r="AB1276" s="39">
        <v>267.54669999999999</v>
      </c>
      <c r="AC1276" s="39">
        <v>64.796099999999996</v>
      </c>
      <c r="AD1276" s="39">
        <v>15.22</v>
      </c>
      <c r="AE1276" s="39">
        <v>96.187399999999997</v>
      </c>
      <c r="AF1276" s="39">
        <v>50.715699999999998</v>
      </c>
      <c r="AG1276" s="39">
        <v>19.140899999999998</v>
      </c>
      <c r="AH1276" s="39">
        <v>143.50280000000001</v>
      </c>
      <c r="AI1276" s="39">
        <v>21.3171</v>
      </c>
      <c r="AJ1276" s="39">
        <v>6.5772000000000004</v>
      </c>
      <c r="AK1276" s="39">
        <v>6.3803000000000001</v>
      </c>
      <c r="AL1276" s="39">
        <v>14.1767</v>
      </c>
      <c r="AM1276" s="39">
        <v>310.43369999999999</v>
      </c>
      <c r="AN1276" s="39">
        <v>652.30200000000002</v>
      </c>
      <c r="AO1276" s="39">
        <v>193.47309999999999</v>
      </c>
      <c r="AP1276" s="39">
        <v>134.3117</v>
      </c>
      <c r="AQ1276" s="39">
        <v>310.84140000000002</v>
      </c>
      <c r="AR1276" s="39">
        <v>48.729599999999998</v>
      </c>
      <c r="AS1276" s="39">
        <v>76.077399999999997</v>
      </c>
      <c r="AT1276" s="39">
        <v>24.025500000000001</v>
      </c>
      <c r="AU1276" s="39">
        <v>55.849699999999999</v>
      </c>
      <c r="AV1276" s="39">
        <v>62.276000000000003</v>
      </c>
      <c r="AW1276" s="39">
        <v>46.042200000000001</v>
      </c>
      <c r="AX1276" s="39">
        <v>15.217499999999999</v>
      </c>
      <c r="AY1276" s="39">
        <v>54.822600000000001</v>
      </c>
    </row>
    <row r="1277" spans="1:51" x14ac:dyDescent="0.25">
      <c r="A1277" s="43">
        <v>44285</v>
      </c>
      <c r="B1277" s="39">
        <v>4827.8644000000004</v>
      </c>
      <c r="C1277" s="39">
        <v>48.719200000000001</v>
      </c>
      <c r="D1277" s="39">
        <v>48.050400000000003</v>
      </c>
      <c r="E1277" s="39">
        <v>922.50570000000005</v>
      </c>
      <c r="F1277" s="39">
        <v>257.48840000000001</v>
      </c>
      <c r="G1277" s="39">
        <v>87.035200000000003</v>
      </c>
      <c r="H1277" s="39">
        <v>119.95869999999999</v>
      </c>
      <c r="I1277" s="39">
        <v>46.761600000000001</v>
      </c>
      <c r="J1277" s="39">
        <v>83.103999999999999</v>
      </c>
      <c r="K1277" s="39">
        <v>35.136299999999999</v>
      </c>
      <c r="L1277" s="39">
        <v>948.70860000000005</v>
      </c>
      <c r="M1277" s="39">
        <v>28.214700000000001</v>
      </c>
      <c r="N1277" s="39">
        <v>39.046199999999999</v>
      </c>
      <c r="O1277" s="39">
        <v>109.4556</v>
      </c>
      <c r="P1277" s="39">
        <v>70.574799999999996</v>
      </c>
      <c r="Q1277" s="39">
        <v>15.2805</v>
      </c>
      <c r="R1277" s="39">
        <v>72.224299999999999</v>
      </c>
      <c r="S1277" s="39">
        <v>58.896599999999999</v>
      </c>
      <c r="T1277" s="39">
        <v>34.416899999999998</v>
      </c>
      <c r="U1277" s="39">
        <v>19.566299999999998</v>
      </c>
      <c r="V1277" s="39">
        <v>34.311599999999999</v>
      </c>
      <c r="W1277" s="39">
        <v>85.741</v>
      </c>
      <c r="X1277" s="39">
        <v>205.40119999999999</v>
      </c>
      <c r="Y1277" s="39">
        <v>34.342300000000002</v>
      </c>
      <c r="Z1277" s="39">
        <v>27.462700000000002</v>
      </c>
      <c r="AA1277" s="39">
        <v>55.663600000000002</v>
      </c>
      <c r="AB1277" s="39">
        <v>273.80779999999999</v>
      </c>
      <c r="AC1277" s="39">
        <v>65.744799999999998</v>
      </c>
      <c r="AD1277" s="39">
        <v>15.1157</v>
      </c>
      <c r="AE1277" s="39">
        <v>95.532899999999998</v>
      </c>
      <c r="AF1277" s="39">
        <v>49.215800000000002</v>
      </c>
      <c r="AG1277" s="39">
        <v>19.166799999999999</v>
      </c>
      <c r="AH1277" s="39">
        <v>144.3244</v>
      </c>
      <c r="AI1277" s="39">
        <v>21.2651</v>
      </c>
      <c r="AJ1277" s="39">
        <v>6.5430000000000001</v>
      </c>
      <c r="AK1277" s="39">
        <v>6.3083999999999998</v>
      </c>
      <c r="AL1277" s="39">
        <v>14.2759</v>
      </c>
      <c r="AM1277" s="39">
        <v>311.0822</v>
      </c>
      <c r="AN1277" s="39">
        <v>658.09029999999996</v>
      </c>
      <c r="AO1277" s="39">
        <v>192.59719999999999</v>
      </c>
      <c r="AP1277" s="39">
        <v>135.6063</v>
      </c>
      <c r="AQ1277" s="39">
        <v>311.21910000000003</v>
      </c>
      <c r="AR1277" s="39">
        <v>45.5259</v>
      </c>
      <c r="AS1277" s="39">
        <v>75.498199999999997</v>
      </c>
      <c r="AT1277" s="39">
        <v>24.856200000000001</v>
      </c>
      <c r="AU1277" s="39">
        <v>56.031300000000002</v>
      </c>
      <c r="AV1277" s="39">
        <v>60.756999999999998</v>
      </c>
      <c r="AW1277" s="39">
        <v>45.859900000000003</v>
      </c>
      <c r="AX1277" s="39">
        <v>15.545299999999999</v>
      </c>
      <c r="AY1277" s="39">
        <v>54.539000000000001</v>
      </c>
    </row>
    <row r="1278" spans="1:51" x14ac:dyDescent="0.25">
      <c r="A1278" s="43">
        <v>44286</v>
      </c>
      <c r="B1278" s="39">
        <v>4617.0204999999996</v>
      </c>
      <c r="C1278" s="39">
        <v>48.838299999999997</v>
      </c>
      <c r="D1278" s="39">
        <v>47.900700000000001</v>
      </c>
      <c r="E1278" s="39">
        <v>926.88120000000004</v>
      </c>
      <c r="F1278" s="39">
        <v>253.77279999999999</v>
      </c>
      <c r="G1278" s="39">
        <v>89.465900000000005</v>
      </c>
      <c r="H1278" s="39">
        <v>119.4041</v>
      </c>
      <c r="I1278" s="39">
        <v>45.118499999999997</v>
      </c>
      <c r="J1278" s="39">
        <v>82.8703</v>
      </c>
      <c r="K1278" s="39">
        <v>35.652999999999999</v>
      </c>
      <c r="L1278" s="39">
        <v>886.44150000000002</v>
      </c>
      <c r="M1278" s="39">
        <v>29.065000000000001</v>
      </c>
      <c r="N1278" s="39">
        <v>39.498899999999999</v>
      </c>
      <c r="O1278" s="39">
        <v>113.49160000000001</v>
      </c>
      <c r="P1278" s="39">
        <v>67.882900000000006</v>
      </c>
      <c r="Q1278" s="39">
        <v>15.218999999999999</v>
      </c>
      <c r="R1278" s="39">
        <v>72.674999999999997</v>
      </c>
      <c r="S1278" s="39">
        <v>63.287100000000002</v>
      </c>
      <c r="T1278" s="39">
        <v>34.333399999999997</v>
      </c>
      <c r="U1278" s="39">
        <v>19.629799999999999</v>
      </c>
      <c r="V1278" s="39">
        <v>33.753599999999999</v>
      </c>
      <c r="W1278" s="39">
        <v>78.862899999999996</v>
      </c>
      <c r="X1278" s="39">
        <v>204.51060000000001</v>
      </c>
      <c r="Y1278" s="39">
        <v>34.342300000000002</v>
      </c>
      <c r="Z1278" s="39">
        <v>27.209199999999999</v>
      </c>
      <c r="AA1278" s="39">
        <v>54.480499999999999</v>
      </c>
      <c r="AB1278" s="39">
        <v>267.07940000000002</v>
      </c>
      <c r="AC1278" s="39">
        <v>65.222999999999999</v>
      </c>
      <c r="AD1278" s="39">
        <v>14.969799999999999</v>
      </c>
      <c r="AE1278" s="39">
        <v>95.958299999999994</v>
      </c>
      <c r="AF1278" s="39">
        <v>49.965800000000002</v>
      </c>
      <c r="AG1278" s="39">
        <v>19.244599999999998</v>
      </c>
      <c r="AH1278" s="39">
        <v>138.29949999999999</v>
      </c>
      <c r="AI1278" s="39">
        <v>20.979500000000002</v>
      </c>
      <c r="AJ1278" s="39">
        <v>6.7821999999999996</v>
      </c>
      <c r="AK1278" s="39">
        <v>6.6498999999999997</v>
      </c>
      <c r="AL1278" s="39">
        <v>14.3089</v>
      </c>
      <c r="AM1278" s="39">
        <v>307.6234</v>
      </c>
      <c r="AN1278" s="39">
        <v>638.9443</v>
      </c>
      <c r="AO1278" s="39">
        <v>191.42939999999999</v>
      </c>
      <c r="AP1278" s="39">
        <v>136.25360000000001</v>
      </c>
      <c r="AQ1278" s="39">
        <v>306.68680000000001</v>
      </c>
      <c r="AR1278" s="39">
        <v>44.615400000000001</v>
      </c>
      <c r="AS1278" s="39">
        <v>76.4636</v>
      </c>
      <c r="AT1278" s="39">
        <v>24.728400000000001</v>
      </c>
      <c r="AU1278" s="39">
        <v>55.849699999999999</v>
      </c>
      <c r="AV1278" s="39">
        <v>61.212699999999998</v>
      </c>
      <c r="AW1278" s="39">
        <v>46.133400000000002</v>
      </c>
      <c r="AX1278" s="39">
        <v>14.7493</v>
      </c>
      <c r="AY1278" s="39">
        <v>54.822600000000001</v>
      </c>
    </row>
    <row r="1279" spans="1:51" x14ac:dyDescent="0.25">
      <c r="A1279" s="43">
        <v>44287</v>
      </c>
      <c r="B1279" s="39">
        <v>4590.8573999999999</v>
      </c>
      <c r="C1279" s="39">
        <v>48.719200000000001</v>
      </c>
      <c r="D1279" s="39">
        <v>47.9756</v>
      </c>
      <c r="E1279" s="39">
        <v>953.13440000000003</v>
      </c>
      <c r="F1279" s="39">
        <v>254.88749999999999</v>
      </c>
      <c r="G1279" s="39">
        <v>88.873800000000003</v>
      </c>
      <c r="H1279" s="39">
        <v>120.8159</v>
      </c>
      <c r="I1279" s="39">
        <v>45.392299999999999</v>
      </c>
      <c r="J1279" s="39">
        <v>82.052099999999996</v>
      </c>
      <c r="K1279" s="39">
        <v>36.686399999999999</v>
      </c>
      <c r="L1279" s="39">
        <v>884.928</v>
      </c>
      <c r="M1279" s="39">
        <v>28.755800000000001</v>
      </c>
      <c r="N1279" s="39">
        <v>40.064799999999998</v>
      </c>
      <c r="O1279" s="39">
        <v>113.0073</v>
      </c>
      <c r="P1279" s="39">
        <v>68.156000000000006</v>
      </c>
      <c r="Q1279" s="39">
        <v>16.017900000000001</v>
      </c>
      <c r="R1279" s="39">
        <v>72.562299999999993</v>
      </c>
      <c r="S1279" s="39">
        <v>64.572100000000006</v>
      </c>
      <c r="T1279" s="39">
        <v>34.333399999999997</v>
      </c>
      <c r="U1279" s="39">
        <v>19.534500000000001</v>
      </c>
      <c r="V1279" s="39">
        <v>33.939599999999999</v>
      </c>
      <c r="W1279" s="39">
        <v>78.706599999999995</v>
      </c>
      <c r="X1279" s="39">
        <v>202.64850000000001</v>
      </c>
      <c r="Y1279" s="39">
        <v>34.022100000000002</v>
      </c>
      <c r="Z1279" s="39">
        <v>27.293700000000001</v>
      </c>
      <c r="AA1279" s="39">
        <v>54.641800000000003</v>
      </c>
      <c r="AB1279" s="39">
        <v>270.81740000000002</v>
      </c>
      <c r="AC1279" s="39">
        <v>64.7012</v>
      </c>
      <c r="AD1279" s="39">
        <v>15.1157</v>
      </c>
      <c r="AE1279" s="39">
        <v>94.682000000000002</v>
      </c>
      <c r="AF1279" s="39">
        <v>50.153300000000002</v>
      </c>
      <c r="AG1279" s="39">
        <v>19.166799999999999</v>
      </c>
      <c r="AH1279" s="39">
        <v>137.20400000000001</v>
      </c>
      <c r="AI1279" s="39">
        <v>21.888300000000001</v>
      </c>
      <c r="AJ1279" s="39">
        <v>6.7821999999999996</v>
      </c>
      <c r="AK1279" s="39">
        <v>6.6139000000000001</v>
      </c>
      <c r="AL1279" s="39">
        <v>14.2098</v>
      </c>
      <c r="AM1279" s="39">
        <v>305.89389999999997</v>
      </c>
      <c r="AN1279" s="39">
        <v>638.05370000000005</v>
      </c>
      <c r="AO1279" s="39">
        <v>192.69460000000001</v>
      </c>
      <c r="AP1279" s="39">
        <v>137.06270000000001</v>
      </c>
      <c r="AQ1279" s="39">
        <v>308.19749999999999</v>
      </c>
      <c r="AR1279" s="39">
        <v>45.559699999999999</v>
      </c>
      <c r="AS1279" s="39">
        <v>76.270499999999998</v>
      </c>
      <c r="AT1279" s="39">
        <v>27.156500000000001</v>
      </c>
      <c r="AU1279" s="39">
        <v>55.849699999999999</v>
      </c>
      <c r="AV1279" s="39">
        <v>61.212699999999998</v>
      </c>
      <c r="AW1279" s="39">
        <v>46.3157</v>
      </c>
      <c r="AX1279" s="39">
        <v>15.451599999999999</v>
      </c>
      <c r="AY1279" s="39">
        <v>54.539000000000001</v>
      </c>
    </row>
    <row r="1280" spans="1:51" x14ac:dyDescent="0.25">
      <c r="A1280" s="43">
        <v>44288</v>
      </c>
      <c r="B1280" s="39">
        <v>4617.0204999999996</v>
      </c>
      <c r="C1280" s="39">
        <v>48.719200000000001</v>
      </c>
      <c r="D1280" s="39">
        <v>47.002600000000001</v>
      </c>
      <c r="E1280" s="39">
        <v>953.13440000000003</v>
      </c>
      <c r="F1280" s="39">
        <v>260.08929999999998</v>
      </c>
      <c r="G1280" s="39">
        <v>85.819900000000004</v>
      </c>
      <c r="H1280" s="39">
        <v>120.0091</v>
      </c>
      <c r="I1280" s="39">
        <v>46.4878</v>
      </c>
      <c r="J1280" s="39">
        <v>80.590999999999994</v>
      </c>
      <c r="K1280" s="39">
        <v>36.058999999999997</v>
      </c>
      <c r="L1280" s="39">
        <v>867.84780000000001</v>
      </c>
      <c r="M1280" s="39">
        <v>28.060099999999998</v>
      </c>
      <c r="N1280" s="39">
        <v>40.064799999999998</v>
      </c>
      <c r="O1280" s="39">
        <v>108.9713</v>
      </c>
      <c r="P1280" s="39">
        <v>67.882900000000006</v>
      </c>
      <c r="Q1280" s="39">
        <v>15.7516</v>
      </c>
      <c r="R1280" s="39">
        <v>73.914400000000001</v>
      </c>
      <c r="S1280" s="39">
        <v>64.036699999999996</v>
      </c>
      <c r="T1280" s="39">
        <v>33.999499999999998</v>
      </c>
      <c r="U1280" s="39">
        <v>19.534500000000001</v>
      </c>
      <c r="V1280" s="39">
        <v>33.846600000000002</v>
      </c>
      <c r="W1280" s="39">
        <v>78.706599999999995</v>
      </c>
      <c r="X1280" s="39">
        <v>201.596</v>
      </c>
      <c r="Y1280" s="39">
        <v>34.1021</v>
      </c>
      <c r="Z1280" s="39">
        <v>27.040199999999999</v>
      </c>
      <c r="AA1280" s="39">
        <v>53.135899999999999</v>
      </c>
      <c r="AB1280" s="39">
        <v>276.79820000000001</v>
      </c>
      <c r="AC1280" s="39">
        <v>64.653800000000004</v>
      </c>
      <c r="AD1280" s="39">
        <v>15.1366</v>
      </c>
      <c r="AE1280" s="39">
        <v>96.776499999999999</v>
      </c>
      <c r="AF1280" s="39">
        <v>49.6845</v>
      </c>
      <c r="AG1280" s="39">
        <v>19.192799999999998</v>
      </c>
      <c r="AH1280" s="39">
        <v>136.65629999999999</v>
      </c>
      <c r="AI1280" s="39">
        <v>21.2392</v>
      </c>
      <c r="AJ1280" s="39">
        <v>6.6455000000000002</v>
      </c>
      <c r="AK1280" s="39">
        <v>6.4881000000000002</v>
      </c>
      <c r="AL1280" s="39">
        <v>14.2759</v>
      </c>
      <c r="AM1280" s="39">
        <v>306.97480000000002</v>
      </c>
      <c r="AN1280" s="39">
        <v>635.82749999999999</v>
      </c>
      <c r="AO1280" s="39">
        <v>193.6678</v>
      </c>
      <c r="AP1280" s="39">
        <v>136.25360000000001</v>
      </c>
      <c r="AQ1280" s="39">
        <v>306.68680000000001</v>
      </c>
      <c r="AR1280" s="39">
        <v>45.155000000000001</v>
      </c>
      <c r="AS1280" s="39">
        <v>77.236000000000004</v>
      </c>
      <c r="AT1280" s="39">
        <v>25.686900000000001</v>
      </c>
      <c r="AU1280" s="39">
        <v>55.9405</v>
      </c>
      <c r="AV1280" s="39">
        <v>60.756999999999998</v>
      </c>
      <c r="AW1280" s="39">
        <v>45.768700000000003</v>
      </c>
      <c r="AX1280" s="39">
        <v>15.217499999999999</v>
      </c>
      <c r="AY1280" s="39">
        <v>55.200699999999998</v>
      </c>
    </row>
    <row r="1281" spans="1:51" x14ac:dyDescent="0.25">
      <c r="A1281" s="43">
        <v>44292</v>
      </c>
      <c r="B1281" s="39">
        <v>4529.2970999999998</v>
      </c>
      <c r="C1281" s="39">
        <v>48.719200000000001</v>
      </c>
      <c r="D1281" s="39">
        <v>47.900700000000001</v>
      </c>
      <c r="E1281" s="39">
        <v>947.30029999999999</v>
      </c>
      <c r="F1281" s="39">
        <v>259.71769999999998</v>
      </c>
      <c r="G1281" s="39">
        <v>85.134399999999999</v>
      </c>
      <c r="H1281" s="39">
        <v>119.05110000000001</v>
      </c>
      <c r="I1281" s="39">
        <v>47.240900000000003</v>
      </c>
      <c r="J1281" s="39">
        <v>81.409199999999998</v>
      </c>
      <c r="K1281" s="39">
        <v>35.726799999999997</v>
      </c>
      <c r="L1281" s="39">
        <v>871.30709999999999</v>
      </c>
      <c r="M1281" s="39">
        <v>28.1374</v>
      </c>
      <c r="N1281" s="39">
        <v>40.064799999999998</v>
      </c>
      <c r="O1281" s="39">
        <v>108.1641</v>
      </c>
      <c r="P1281" s="39">
        <v>68.897199999999998</v>
      </c>
      <c r="Q1281" s="39">
        <v>15.895</v>
      </c>
      <c r="R1281" s="39">
        <v>73.688999999999993</v>
      </c>
      <c r="S1281" s="39">
        <v>63.072899999999997</v>
      </c>
      <c r="T1281" s="39">
        <v>34.194299999999998</v>
      </c>
      <c r="U1281" s="39">
        <v>19.820399999999999</v>
      </c>
      <c r="V1281" s="39">
        <v>33.474699999999999</v>
      </c>
      <c r="W1281" s="39">
        <v>79.019199999999998</v>
      </c>
      <c r="X1281" s="39">
        <v>203.78200000000001</v>
      </c>
      <c r="Y1281" s="39">
        <v>34.9026</v>
      </c>
      <c r="Z1281" s="39">
        <v>27.293700000000001</v>
      </c>
      <c r="AA1281" s="39">
        <v>52.275399999999998</v>
      </c>
      <c r="AB1281" s="39">
        <v>276.61130000000003</v>
      </c>
      <c r="AC1281" s="39">
        <v>64.796099999999996</v>
      </c>
      <c r="AD1281" s="39">
        <v>15.449299999999999</v>
      </c>
      <c r="AE1281" s="39">
        <v>96.874700000000004</v>
      </c>
      <c r="AF1281" s="39">
        <v>50.528199999999998</v>
      </c>
      <c r="AG1281" s="39">
        <v>19.296500000000002</v>
      </c>
      <c r="AH1281" s="39">
        <v>136.1086</v>
      </c>
      <c r="AI1281" s="39">
        <v>21.369</v>
      </c>
      <c r="AJ1281" s="39">
        <v>6.6113999999999997</v>
      </c>
      <c r="AK1281" s="39">
        <v>6.5061</v>
      </c>
      <c r="AL1281" s="39">
        <v>14.1767</v>
      </c>
      <c r="AM1281" s="39">
        <v>306.97480000000002</v>
      </c>
      <c r="AN1281" s="39">
        <v>649.18520000000001</v>
      </c>
      <c r="AO1281" s="39">
        <v>195.32220000000001</v>
      </c>
      <c r="AP1281" s="39">
        <v>136.90090000000001</v>
      </c>
      <c r="AQ1281" s="39">
        <v>301.39909999999998</v>
      </c>
      <c r="AR1281" s="39">
        <v>44.446800000000003</v>
      </c>
      <c r="AS1281" s="39">
        <v>76.270499999999998</v>
      </c>
      <c r="AT1281" s="39">
        <v>25.686900000000001</v>
      </c>
      <c r="AU1281" s="39">
        <v>55.667999999999999</v>
      </c>
      <c r="AV1281" s="39">
        <v>61.0608</v>
      </c>
      <c r="AW1281" s="39">
        <v>45.768700000000003</v>
      </c>
      <c r="AX1281" s="39">
        <v>14.9132</v>
      </c>
      <c r="AY1281" s="39">
        <v>54.633600000000001</v>
      </c>
    </row>
    <row r="1282" spans="1:51" x14ac:dyDescent="0.25">
      <c r="A1282" s="43">
        <v>44293</v>
      </c>
      <c r="B1282" s="39">
        <v>4570.8503000000001</v>
      </c>
      <c r="C1282" s="39">
        <v>48.9574</v>
      </c>
      <c r="D1282" s="39">
        <v>48.125300000000003</v>
      </c>
      <c r="E1282" s="39">
        <v>969.90719999999999</v>
      </c>
      <c r="F1282" s="39">
        <v>260.83240000000001</v>
      </c>
      <c r="G1282" s="39">
        <v>84.324200000000005</v>
      </c>
      <c r="H1282" s="39">
        <v>122.5808</v>
      </c>
      <c r="I1282" s="39">
        <v>48.952500000000001</v>
      </c>
      <c r="J1282" s="39">
        <v>81.876800000000003</v>
      </c>
      <c r="K1282" s="39">
        <v>37.646000000000001</v>
      </c>
      <c r="L1282" s="39">
        <v>862.44269999999995</v>
      </c>
      <c r="M1282" s="39">
        <v>28.523900000000001</v>
      </c>
      <c r="N1282" s="39">
        <v>40.970199999999998</v>
      </c>
      <c r="O1282" s="39">
        <v>109.4556</v>
      </c>
      <c r="P1282" s="39">
        <v>70.9649</v>
      </c>
      <c r="Q1282" s="39">
        <v>16.755299999999998</v>
      </c>
      <c r="R1282" s="39">
        <v>74.590400000000002</v>
      </c>
      <c r="S1282" s="39">
        <v>62.965800000000002</v>
      </c>
      <c r="T1282" s="39">
        <v>34.166499999999999</v>
      </c>
      <c r="U1282" s="39">
        <v>19.820399999999999</v>
      </c>
      <c r="V1282" s="39">
        <v>33.846600000000002</v>
      </c>
      <c r="W1282" s="39">
        <v>77.299700000000001</v>
      </c>
      <c r="X1282" s="39">
        <v>206.69659999999999</v>
      </c>
      <c r="Y1282" s="39">
        <v>34.342300000000002</v>
      </c>
      <c r="Z1282" s="39">
        <v>27.885200000000001</v>
      </c>
      <c r="AA1282" s="39">
        <v>53.673699999999997</v>
      </c>
      <c r="AB1282" s="39">
        <v>276.98509999999999</v>
      </c>
      <c r="AC1282" s="39">
        <v>64.748699999999999</v>
      </c>
      <c r="AD1282" s="39">
        <v>15.4076</v>
      </c>
      <c r="AE1282" s="39">
        <v>96.318399999999997</v>
      </c>
      <c r="AF1282" s="39">
        <v>51.090699999999998</v>
      </c>
      <c r="AG1282" s="39">
        <v>19.685500000000001</v>
      </c>
      <c r="AH1282" s="39">
        <v>135.01320000000001</v>
      </c>
      <c r="AI1282" s="39">
        <v>22.07</v>
      </c>
      <c r="AJ1282" s="39">
        <v>6.6284999999999998</v>
      </c>
      <c r="AK1282" s="39">
        <v>6.56</v>
      </c>
      <c r="AL1282" s="39">
        <v>14.408099999999999</v>
      </c>
      <c r="AM1282" s="39">
        <v>308.48809999999997</v>
      </c>
      <c r="AN1282" s="39">
        <v>645.62310000000002</v>
      </c>
      <c r="AO1282" s="39">
        <v>195.7115</v>
      </c>
      <c r="AP1282" s="39">
        <v>138.19540000000001</v>
      </c>
      <c r="AQ1282" s="39">
        <v>302.15440000000001</v>
      </c>
      <c r="AR1282" s="39">
        <v>45.694499999999998</v>
      </c>
      <c r="AS1282" s="39">
        <v>76.077399999999997</v>
      </c>
      <c r="AT1282" s="39">
        <v>26.517499999999998</v>
      </c>
      <c r="AU1282" s="39">
        <v>56.485300000000002</v>
      </c>
      <c r="AV1282" s="39">
        <v>61.972200000000001</v>
      </c>
      <c r="AW1282" s="39">
        <v>46.4069</v>
      </c>
      <c r="AX1282" s="39">
        <v>14.796099999999999</v>
      </c>
      <c r="AY1282" s="39">
        <v>54.633600000000001</v>
      </c>
    </row>
    <row r="1283" spans="1:51" x14ac:dyDescent="0.25">
      <c r="A1283" s="43">
        <v>44294</v>
      </c>
      <c r="B1283" s="39">
        <v>4489.2829000000002</v>
      </c>
      <c r="C1283" s="39">
        <v>48.6</v>
      </c>
      <c r="D1283" s="39">
        <v>47.152299999999997</v>
      </c>
      <c r="E1283" s="39">
        <v>961.15620000000001</v>
      </c>
      <c r="F1283" s="39">
        <v>250.0573</v>
      </c>
      <c r="G1283" s="39">
        <v>83.545100000000005</v>
      </c>
      <c r="H1283" s="39">
        <v>122.2278</v>
      </c>
      <c r="I1283" s="39">
        <v>48.336300000000001</v>
      </c>
      <c r="J1283" s="39">
        <v>81.818299999999994</v>
      </c>
      <c r="K1283" s="39">
        <v>37.129300000000001</v>
      </c>
      <c r="L1283" s="39">
        <v>853.36210000000005</v>
      </c>
      <c r="M1283" s="39">
        <v>28.910399999999999</v>
      </c>
      <c r="N1283" s="39">
        <v>40.234499999999997</v>
      </c>
      <c r="O1283" s="39">
        <v>108.9713</v>
      </c>
      <c r="P1283" s="39">
        <v>71.511099999999999</v>
      </c>
      <c r="Q1283" s="39">
        <v>16.837199999999999</v>
      </c>
      <c r="R1283" s="39">
        <v>73.350999999999999</v>
      </c>
      <c r="S1283" s="39">
        <v>62.323300000000003</v>
      </c>
      <c r="T1283" s="39">
        <v>33.971699999999998</v>
      </c>
      <c r="U1283" s="39">
        <v>19.566299999999998</v>
      </c>
      <c r="V1283" s="39">
        <v>33.567700000000002</v>
      </c>
      <c r="W1283" s="39">
        <v>77.221599999999995</v>
      </c>
      <c r="X1283" s="39">
        <v>209.69220000000001</v>
      </c>
      <c r="Y1283" s="39">
        <v>34.4223</v>
      </c>
      <c r="Z1283" s="39">
        <v>27.462700000000002</v>
      </c>
      <c r="AA1283" s="39">
        <v>54.803100000000001</v>
      </c>
      <c r="AB1283" s="39">
        <v>272.68639999999999</v>
      </c>
      <c r="AC1283" s="39">
        <v>64.369200000000006</v>
      </c>
      <c r="AD1283" s="39">
        <v>15.3659</v>
      </c>
      <c r="AE1283" s="39">
        <v>98.281999999999996</v>
      </c>
      <c r="AF1283" s="39">
        <v>50.153300000000002</v>
      </c>
      <c r="AG1283" s="39">
        <v>19.504000000000001</v>
      </c>
      <c r="AH1283" s="39">
        <v>135.28700000000001</v>
      </c>
      <c r="AI1283" s="39">
        <v>22.355599999999999</v>
      </c>
      <c r="AJ1283" s="39">
        <v>6.4747000000000003</v>
      </c>
      <c r="AK1283" s="39">
        <v>6.4881000000000002</v>
      </c>
      <c r="AL1283" s="39">
        <v>14.408099999999999</v>
      </c>
      <c r="AM1283" s="39">
        <v>305.89389999999997</v>
      </c>
      <c r="AN1283" s="39">
        <v>634.49170000000004</v>
      </c>
      <c r="AO1283" s="39">
        <v>197.85249999999999</v>
      </c>
      <c r="AP1283" s="39">
        <v>136.25360000000001</v>
      </c>
      <c r="AQ1283" s="39">
        <v>301.77679999999998</v>
      </c>
      <c r="AR1283" s="39">
        <v>46.132899999999999</v>
      </c>
      <c r="AS1283" s="39">
        <v>74.339600000000004</v>
      </c>
      <c r="AT1283" s="39">
        <v>27.348199999999999</v>
      </c>
      <c r="AU1283" s="39">
        <v>55.849699999999999</v>
      </c>
      <c r="AV1283" s="39">
        <v>62.124099999999999</v>
      </c>
      <c r="AW1283" s="39">
        <v>46.954000000000001</v>
      </c>
      <c r="AX1283" s="39">
        <v>14.6088</v>
      </c>
      <c r="AY1283" s="39">
        <v>54.444499999999998</v>
      </c>
    </row>
    <row r="1284" spans="1:51" x14ac:dyDescent="0.25">
      <c r="A1284" s="43">
        <v>44295</v>
      </c>
      <c r="B1284" s="39">
        <v>4441.5736999999999</v>
      </c>
      <c r="C1284" s="39">
        <v>48.242699999999999</v>
      </c>
      <c r="D1284" s="39">
        <v>47.451700000000002</v>
      </c>
      <c r="E1284" s="39">
        <v>937.82</v>
      </c>
      <c r="F1284" s="39">
        <v>250.8004</v>
      </c>
      <c r="G1284" s="39">
        <v>83.856700000000004</v>
      </c>
      <c r="H1284" s="39">
        <v>126.5138</v>
      </c>
      <c r="I1284" s="39">
        <v>48.267899999999997</v>
      </c>
      <c r="J1284" s="39">
        <v>82.110500000000002</v>
      </c>
      <c r="K1284" s="39">
        <v>37.461500000000001</v>
      </c>
      <c r="L1284" s="39">
        <v>858.55100000000004</v>
      </c>
      <c r="M1284" s="39">
        <v>29.296900000000001</v>
      </c>
      <c r="N1284" s="39">
        <v>39.951599999999999</v>
      </c>
      <c r="O1284" s="39">
        <v>109.4556</v>
      </c>
      <c r="P1284" s="39">
        <v>72.096299999999999</v>
      </c>
      <c r="Q1284" s="39">
        <v>17.287800000000001</v>
      </c>
      <c r="R1284" s="39">
        <v>72.900300000000001</v>
      </c>
      <c r="S1284" s="39">
        <v>62.965800000000002</v>
      </c>
      <c r="T1284" s="39">
        <v>33.61</v>
      </c>
      <c r="U1284" s="39">
        <v>19.8521</v>
      </c>
      <c r="V1284" s="39">
        <v>33.567700000000002</v>
      </c>
      <c r="W1284" s="39">
        <v>76.44</v>
      </c>
      <c r="X1284" s="39">
        <v>210.82570000000001</v>
      </c>
      <c r="Y1284" s="39">
        <v>34.7425</v>
      </c>
      <c r="Z1284" s="39">
        <v>27.462700000000002</v>
      </c>
      <c r="AA1284" s="39">
        <v>55.125799999999998</v>
      </c>
      <c r="AB1284" s="39">
        <v>266.42529999999999</v>
      </c>
      <c r="AC1284" s="39">
        <v>63.942300000000003</v>
      </c>
      <c r="AD1284" s="39">
        <v>15.3034</v>
      </c>
      <c r="AE1284" s="39">
        <v>97.529300000000006</v>
      </c>
      <c r="AF1284" s="39">
        <v>50.340699999999998</v>
      </c>
      <c r="AG1284" s="39">
        <v>19.685500000000001</v>
      </c>
      <c r="AH1284" s="39">
        <v>135.28700000000001</v>
      </c>
      <c r="AI1284" s="39">
        <v>22.485499999999998</v>
      </c>
      <c r="AJ1284" s="39">
        <v>6.4917999999999996</v>
      </c>
      <c r="AK1284" s="39">
        <v>6.4522000000000004</v>
      </c>
      <c r="AL1284" s="39">
        <v>14.507199999999999</v>
      </c>
      <c r="AM1284" s="39">
        <v>302.43509999999998</v>
      </c>
      <c r="AN1284" s="39">
        <v>630.92960000000005</v>
      </c>
      <c r="AO1284" s="39">
        <v>194.93289999999999</v>
      </c>
      <c r="AP1284" s="39">
        <v>136.5772</v>
      </c>
      <c r="AQ1284" s="39">
        <v>300.64370000000002</v>
      </c>
      <c r="AR1284" s="39">
        <v>45.795699999999997</v>
      </c>
      <c r="AS1284" s="39">
        <v>74.918899999999994</v>
      </c>
      <c r="AT1284" s="39">
        <v>27.028700000000001</v>
      </c>
      <c r="AU1284" s="39">
        <v>56.485300000000002</v>
      </c>
      <c r="AV1284" s="39">
        <v>61.516500000000001</v>
      </c>
      <c r="AW1284" s="39">
        <v>47.592199999999998</v>
      </c>
      <c r="AX1284" s="39">
        <v>14.725899999999999</v>
      </c>
      <c r="AY1284" s="39">
        <v>54.539000000000001</v>
      </c>
    </row>
    <row r="1285" spans="1:51" x14ac:dyDescent="0.25">
      <c r="A1285" s="43">
        <v>44298</v>
      </c>
      <c r="B1285" s="39">
        <v>4400.0204999999996</v>
      </c>
      <c r="C1285" s="39">
        <v>48.361800000000002</v>
      </c>
      <c r="D1285" s="39">
        <v>48.798900000000003</v>
      </c>
      <c r="E1285" s="39">
        <v>873.64570000000003</v>
      </c>
      <c r="F1285" s="39">
        <v>250.8004</v>
      </c>
      <c r="G1285" s="39">
        <v>81.986999999999995</v>
      </c>
      <c r="H1285" s="39">
        <v>124.0431</v>
      </c>
      <c r="I1285" s="39">
        <v>48.541699999999999</v>
      </c>
      <c r="J1285" s="39">
        <v>80.883300000000006</v>
      </c>
      <c r="K1285" s="39">
        <v>37.3508</v>
      </c>
      <c r="L1285" s="39">
        <v>841.47080000000005</v>
      </c>
      <c r="M1285" s="39">
        <v>29.606100000000001</v>
      </c>
      <c r="N1285" s="39">
        <v>40.2911</v>
      </c>
      <c r="O1285" s="39">
        <v>108.8098</v>
      </c>
      <c r="P1285" s="39">
        <v>68.468100000000007</v>
      </c>
      <c r="Q1285" s="39">
        <v>17.840900000000001</v>
      </c>
      <c r="R1285" s="39">
        <v>72.562299999999993</v>
      </c>
      <c r="S1285" s="39">
        <v>61.252499999999998</v>
      </c>
      <c r="T1285" s="39">
        <v>33.61</v>
      </c>
      <c r="U1285" s="39">
        <v>19.566299999999998</v>
      </c>
      <c r="V1285" s="39">
        <v>33.195700000000002</v>
      </c>
      <c r="W1285" s="39">
        <v>74.642300000000006</v>
      </c>
      <c r="X1285" s="39">
        <v>207.26339999999999</v>
      </c>
      <c r="Y1285" s="39">
        <v>34.342300000000002</v>
      </c>
      <c r="Z1285" s="39">
        <v>27.124700000000001</v>
      </c>
      <c r="AA1285" s="39">
        <v>54.588000000000001</v>
      </c>
      <c r="AB1285" s="39">
        <v>255.02440000000001</v>
      </c>
      <c r="AC1285" s="39">
        <v>62.092300000000002</v>
      </c>
      <c r="AD1285" s="39">
        <v>15.1366</v>
      </c>
      <c r="AE1285" s="39">
        <v>95.925600000000003</v>
      </c>
      <c r="AF1285" s="39">
        <v>49.403300000000002</v>
      </c>
      <c r="AG1285" s="39">
        <v>19.452100000000002</v>
      </c>
      <c r="AH1285" s="39">
        <v>135.5609</v>
      </c>
      <c r="AI1285" s="39">
        <v>21.810400000000001</v>
      </c>
      <c r="AJ1285" s="39">
        <v>6.5259999999999998</v>
      </c>
      <c r="AK1285" s="39">
        <v>6.4161999999999999</v>
      </c>
      <c r="AL1285" s="39">
        <v>14.507199999999999</v>
      </c>
      <c r="AM1285" s="39">
        <v>308.70429999999999</v>
      </c>
      <c r="AN1285" s="39">
        <v>627.81280000000004</v>
      </c>
      <c r="AO1285" s="39">
        <v>194.93289999999999</v>
      </c>
      <c r="AP1285" s="39">
        <v>137.87180000000001</v>
      </c>
      <c r="AQ1285" s="39">
        <v>301.02140000000003</v>
      </c>
      <c r="AR1285" s="39">
        <v>45.289900000000003</v>
      </c>
      <c r="AS1285" s="39">
        <v>73.953400000000002</v>
      </c>
      <c r="AT1285" s="39">
        <v>27.7316</v>
      </c>
      <c r="AU1285" s="39">
        <v>56.394500000000001</v>
      </c>
      <c r="AV1285" s="39">
        <v>60.908900000000003</v>
      </c>
      <c r="AW1285" s="39">
        <v>47.956899999999997</v>
      </c>
      <c r="AX1285" s="39">
        <v>14.9834</v>
      </c>
      <c r="AY1285" s="39">
        <v>55.106200000000001</v>
      </c>
    </row>
    <row r="1286" spans="1:51" x14ac:dyDescent="0.25">
      <c r="A1286" s="43">
        <v>44299</v>
      </c>
      <c r="B1286" s="39">
        <v>4353.8503000000001</v>
      </c>
      <c r="C1286" s="39">
        <v>47.885300000000001</v>
      </c>
      <c r="D1286" s="39">
        <v>46.703200000000002</v>
      </c>
      <c r="E1286" s="39">
        <v>888.96010000000001</v>
      </c>
      <c r="F1286" s="39">
        <v>241.88300000000001</v>
      </c>
      <c r="G1286" s="39">
        <v>82.516800000000003</v>
      </c>
      <c r="H1286" s="39">
        <v>123.38760000000001</v>
      </c>
      <c r="I1286" s="39">
        <v>48.130899999999997</v>
      </c>
      <c r="J1286" s="39">
        <v>80.065100000000001</v>
      </c>
      <c r="K1286" s="39">
        <v>36.834000000000003</v>
      </c>
      <c r="L1286" s="39">
        <v>855.09169999999995</v>
      </c>
      <c r="M1286" s="39">
        <v>28.833100000000002</v>
      </c>
      <c r="N1286" s="39">
        <v>40.064799999999998</v>
      </c>
      <c r="O1286" s="39">
        <v>108.1641</v>
      </c>
      <c r="P1286" s="39">
        <v>67.765799999999999</v>
      </c>
      <c r="Q1286" s="39">
        <v>17.8614</v>
      </c>
      <c r="R1286" s="39">
        <v>71.773600000000002</v>
      </c>
      <c r="S1286" s="39">
        <v>58.682400000000001</v>
      </c>
      <c r="T1286" s="39">
        <v>33.61</v>
      </c>
      <c r="U1286" s="39">
        <v>19.471</v>
      </c>
      <c r="V1286" s="39">
        <v>33.009799999999998</v>
      </c>
      <c r="W1286" s="39">
        <v>73.626199999999997</v>
      </c>
      <c r="X1286" s="39">
        <v>202.97239999999999</v>
      </c>
      <c r="Y1286" s="39">
        <v>33.261600000000001</v>
      </c>
      <c r="Z1286" s="39">
        <v>27.631699999999999</v>
      </c>
      <c r="AA1286" s="39">
        <v>56.5779</v>
      </c>
      <c r="AB1286" s="39">
        <v>259.97730000000001</v>
      </c>
      <c r="AC1286" s="39">
        <v>61.523099999999999</v>
      </c>
      <c r="AD1286" s="39">
        <v>15.1157</v>
      </c>
      <c r="AE1286" s="39">
        <v>94.943799999999996</v>
      </c>
      <c r="AF1286" s="39">
        <v>48.559600000000003</v>
      </c>
      <c r="AG1286" s="39">
        <v>19.218699999999998</v>
      </c>
      <c r="AH1286" s="39">
        <v>135.8347</v>
      </c>
      <c r="AI1286" s="39">
        <v>21.3171</v>
      </c>
      <c r="AJ1286" s="39">
        <v>6.4063999999999997</v>
      </c>
      <c r="AK1286" s="39">
        <v>6.2005999999999997</v>
      </c>
      <c r="AL1286" s="39">
        <v>14.3089</v>
      </c>
      <c r="AM1286" s="39">
        <v>309.78519999999997</v>
      </c>
      <c r="AN1286" s="39">
        <v>631.82010000000002</v>
      </c>
      <c r="AO1286" s="39">
        <v>193.0838</v>
      </c>
      <c r="AP1286" s="39">
        <v>135.6063</v>
      </c>
      <c r="AQ1286" s="39">
        <v>299.51060000000001</v>
      </c>
      <c r="AR1286" s="39">
        <v>44.649099999999997</v>
      </c>
      <c r="AS1286" s="39">
        <v>72.988</v>
      </c>
      <c r="AT1286" s="39">
        <v>27.028700000000001</v>
      </c>
      <c r="AU1286" s="39">
        <v>55.758800000000001</v>
      </c>
      <c r="AV1286" s="39">
        <v>61.0608</v>
      </c>
      <c r="AW1286" s="39">
        <v>46.680399999999999</v>
      </c>
      <c r="AX1286" s="39">
        <v>15.4282</v>
      </c>
      <c r="AY1286" s="39">
        <v>55.011600000000001</v>
      </c>
    </row>
    <row r="1287" spans="1:51" x14ac:dyDescent="0.25">
      <c r="A1287" s="43">
        <v>44300</v>
      </c>
      <c r="B1287" s="39">
        <v>4426.1836000000003</v>
      </c>
      <c r="C1287" s="39">
        <v>45.264699999999998</v>
      </c>
      <c r="D1287" s="39">
        <v>45.6554</v>
      </c>
      <c r="E1287" s="39">
        <v>899.16959999999995</v>
      </c>
      <c r="F1287" s="39">
        <v>242.62620000000001</v>
      </c>
      <c r="G1287" s="39">
        <v>82.454400000000007</v>
      </c>
      <c r="H1287" s="39">
        <v>123.53879999999999</v>
      </c>
      <c r="I1287" s="39">
        <v>48.404800000000002</v>
      </c>
      <c r="J1287" s="39">
        <v>80.240399999999994</v>
      </c>
      <c r="K1287" s="39">
        <v>37.24</v>
      </c>
      <c r="L1287" s="39">
        <v>870.87469999999996</v>
      </c>
      <c r="M1287" s="39">
        <v>28.9877</v>
      </c>
      <c r="N1287" s="39">
        <v>40.121400000000001</v>
      </c>
      <c r="O1287" s="39">
        <v>108.6484</v>
      </c>
      <c r="P1287" s="39">
        <v>69.092299999999994</v>
      </c>
      <c r="Q1287" s="39">
        <v>17.677</v>
      </c>
      <c r="R1287" s="39">
        <v>71.435500000000005</v>
      </c>
      <c r="S1287" s="39">
        <v>61.4666</v>
      </c>
      <c r="T1287" s="39">
        <v>33.6935</v>
      </c>
      <c r="U1287" s="39">
        <v>19.693300000000001</v>
      </c>
      <c r="V1287" s="39">
        <v>33.288699999999999</v>
      </c>
      <c r="W1287" s="39">
        <v>75.267600000000002</v>
      </c>
      <c r="X1287" s="39">
        <v>205.56319999999999</v>
      </c>
      <c r="Y1287" s="39">
        <v>34.863100000000003</v>
      </c>
      <c r="Z1287" s="39">
        <v>27.716200000000001</v>
      </c>
      <c r="AA1287" s="39">
        <v>59.858600000000003</v>
      </c>
      <c r="AB1287" s="39">
        <v>273.15370000000001</v>
      </c>
      <c r="AC1287" s="39">
        <v>62.519199999999998</v>
      </c>
      <c r="AD1287" s="39">
        <v>16.220800000000001</v>
      </c>
      <c r="AE1287" s="39">
        <v>94.3874</v>
      </c>
      <c r="AF1287" s="39">
        <v>49.215800000000002</v>
      </c>
      <c r="AG1287" s="39">
        <v>19.426200000000001</v>
      </c>
      <c r="AH1287" s="39">
        <v>135.28700000000001</v>
      </c>
      <c r="AI1287" s="39">
        <v>21.446899999999999</v>
      </c>
      <c r="AJ1287" s="39">
        <v>6.3893000000000004</v>
      </c>
      <c r="AK1287" s="39">
        <v>6.2545000000000002</v>
      </c>
      <c r="AL1287" s="39">
        <v>14.375</v>
      </c>
      <c r="AM1287" s="39">
        <v>310.00130000000001</v>
      </c>
      <c r="AN1287" s="39">
        <v>645.62310000000002</v>
      </c>
      <c r="AO1287" s="39">
        <v>194.15440000000001</v>
      </c>
      <c r="AP1287" s="39">
        <v>134.4735</v>
      </c>
      <c r="AQ1287" s="39">
        <v>297.62209999999999</v>
      </c>
      <c r="AR1287" s="39">
        <v>45.458500000000001</v>
      </c>
      <c r="AS1287" s="39">
        <v>73.953400000000002</v>
      </c>
      <c r="AT1287" s="39">
        <v>27.539899999999999</v>
      </c>
      <c r="AU1287" s="39">
        <v>55.9405</v>
      </c>
      <c r="AV1287" s="39">
        <v>62.276000000000003</v>
      </c>
      <c r="AW1287" s="39">
        <v>47.227499999999999</v>
      </c>
      <c r="AX1287" s="39">
        <v>15.5921</v>
      </c>
      <c r="AY1287" s="39">
        <v>54.539000000000001</v>
      </c>
    </row>
    <row r="1288" spans="1:51" x14ac:dyDescent="0.25">
      <c r="A1288" s="43">
        <v>44301</v>
      </c>
      <c r="B1288" s="39">
        <v>4406.1765999999998</v>
      </c>
      <c r="C1288" s="39">
        <v>45.383899999999997</v>
      </c>
      <c r="D1288" s="39">
        <v>45.805100000000003</v>
      </c>
      <c r="E1288" s="39">
        <v>898.44029999999998</v>
      </c>
      <c r="F1288" s="39">
        <v>244.48390000000001</v>
      </c>
      <c r="G1288" s="39">
        <v>81.675399999999996</v>
      </c>
      <c r="H1288" s="39">
        <v>122.2278</v>
      </c>
      <c r="I1288" s="39">
        <v>48.199399999999997</v>
      </c>
      <c r="J1288" s="39">
        <v>79.889700000000005</v>
      </c>
      <c r="K1288" s="39">
        <v>36.649500000000003</v>
      </c>
      <c r="L1288" s="39">
        <v>870.22609999999997</v>
      </c>
      <c r="M1288" s="39">
        <v>29.683399999999999</v>
      </c>
      <c r="N1288" s="39">
        <v>39.951599999999999</v>
      </c>
      <c r="O1288" s="39">
        <v>110.9085</v>
      </c>
      <c r="P1288" s="39">
        <v>71.784199999999998</v>
      </c>
      <c r="Q1288" s="39">
        <v>17.697500000000002</v>
      </c>
      <c r="R1288" s="39">
        <v>71.2102</v>
      </c>
      <c r="S1288" s="39">
        <v>62.323300000000003</v>
      </c>
      <c r="T1288" s="39">
        <v>33.721299999999999</v>
      </c>
      <c r="U1288" s="39">
        <v>20.138000000000002</v>
      </c>
      <c r="V1288" s="39">
        <v>33.381700000000002</v>
      </c>
      <c r="W1288" s="39">
        <v>76.127300000000005</v>
      </c>
      <c r="X1288" s="39">
        <v>184.99870000000001</v>
      </c>
      <c r="Y1288" s="39">
        <v>32.850900000000003</v>
      </c>
      <c r="Z1288" s="39">
        <v>27.293700000000001</v>
      </c>
      <c r="AA1288" s="39">
        <v>60.880400000000002</v>
      </c>
      <c r="AB1288" s="39">
        <v>272.31259999999997</v>
      </c>
      <c r="AC1288" s="39">
        <v>62.993600000000001</v>
      </c>
      <c r="AD1288" s="39">
        <v>16.283300000000001</v>
      </c>
      <c r="AE1288" s="39">
        <v>95.500200000000007</v>
      </c>
      <c r="AF1288" s="39">
        <v>49.497</v>
      </c>
      <c r="AG1288" s="39">
        <v>19.841200000000001</v>
      </c>
      <c r="AH1288" s="39">
        <v>134.73929999999999</v>
      </c>
      <c r="AI1288" s="39">
        <v>21.395</v>
      </c>
      <c r="AJ1288" s="39">
        <v>6.3038999999999996</v>
      </c>
      <c r="AK1288" s="39">
        <v>6.1825999999999999</v>
      </c>
      <c r="AL1288" s="39">
        <v>14.4411</v>
      </c>
      <c r="AM1288" s="39">
        <v>309.78519999999997</v>
      </c>
      <c r="AN1288" s="39">
        <v>647.40409999999997</v>
      </c>
      <c r="AO1288" s="39">
        <v>192.4999</v>
      </c>
      <c r="AP1288" s="39">
        <v>135.1208</v>
      </c>
      <c r="AQ1288" s="39">
        <v>294.22289999999998</v>
      </c>
      <c r="AR1288" s="39">
        <v>46.132899999999999</v>
      </c>
      <c r="AS1288" s="39">
        <v>75.305099999999996</v>
      </c>
      <c r="AT1288" s="39">
        <v>27.475999999999999</v>
      </c>
      <c r="AU1288" s="39">
        <v>56.939399999999999</v>
      </c>
      <c r="AV1288" s="39">
        <v>65.010000000000005</v>
      </c>
      <c r="AW1288" s="39">
        <v>48.595100000000002</v>
      </c>
      <c r="AX1288" s="39">
        <v>16.036899999999999</v>
      </c>
      <c r="AY1288" s="39">
        <v>54.822600000000001</v>
      </c>
    </row>
    <row r="1289" spans="1:51" x14ac:dyDescent="0.25">
      <c r="A1289" s="43">
        <v>44302</v>
      </c>
      <c r="B1289" s="39">
        <v>4443.1126999999997</v>
      </c>
      <c r="C1289" s="39">
        <v>45.860300000000002</v>
      </c>
      <c r="D1289" s="39">
        <v>46.403799999999997</v>
      </c>
      <c r="E1289" s="39">
        <v>898.44029999999998</v>
      </c>
      <c r="F1289" s="39">
        <v>246.7133</v>
      </c>
      <c r="G1289" s="39">
        <v>84.105999999999995</v>
      </c>
      <c r="H1289" s="39">
        <v>124.749</v>
      </c>
      <c r="I1289" s="39">
        <v>49.089399999999998</v>
      </c>
      <c r="J1289" s="39">
        <v>81.584599999999995</v>
      </c>
      <c r="K1289" s="39">
        <v>38.457999999999998</v>
      </c>
      <c r="L1289" s="39">
        <v>856.17280000000005</v>
      </c>
      <c r="M1289" s="39">
        <v>30.3018</v>
      </c>
      <c r="N1289" s="39">
        <v>40.7438</v>
      </c>
      <c r="O1289" s="39">
        <v>111.5543</v>
      </c>
      <c r="P1289" s="39">
        <v>72.798500000000004</v>
      </c>
      <c r="Q1289" s="39">
        <v>17.635999999999999</v>
      </c>
      <c r="R1289" s="39">
        <v>73.238299999999995</v>
      </c>
      <c r="S1289" s="39">
        <v>62.537500000000001</v>
      </c>
      <c r="T1289" s="39">
        <v>33.999499999999998</v>
      </c>
      <c r="U1289" s="39">
        <v>20.201499999999999</v>
      </c>
      <c r="V1289" s="39">
        <v>34.218600000000002</v>
      </c>
      <c r="W1289" s="39">
        <v>76.674499999999995</v>
      </c>
      <c r="X1289" s="39">
        <v>189.77549999999999</v>
      </c>
      <c r="Y1289" s="39">
        <v>31.249500000000001</v>
      </c>
      <c r="Z1289" s="39">
        <v>27.800699999999999</v>
      </c>
      <c r="AA1289" s="39">
        <v>60.127499999999998</v>
      </c>
      <c r="AB1289" s="39">
        <v>269.32220000000001</v>
      </c>
      <c r="AC1289" s="39">
        <v>63.989699999999999</v>
      </c>
      <c r="AD1289" s="39">
        <v>16.575199999999999</v>
      </c>
      <c r="AE1289" s="39">
        <v>97.463800000000006</v>
      </c>
      <c r="AF1289" s="39">
        <v>50.4345</v>
      </c>
      <c r="AG1289" s="39">
        <v>19.970800000000001</v>
      </c>
      <c r="AH1289" s="39">
        <v>135.28700000000001</v>
      </c>
      <c r="AI1289" s="39">
        <v>21.472799999999999</v>
      </c>
      <c r="AJ1289" s="39">
        <v>6.3551000000000002</v>
      </c>
      <c r="AK1289" s="39">
        <v>6.3442999999999996</v>
      </c>
      <c r="AL1289" s="39">
        <v>14.705500000000001</v>
      </c>
      <c r="AM1289" s="39">
        <v>313.24400000000003</v>
      </c>
      <c r="AN1289" s="39">
        <v>654.52829999999994</v>
      </c>
      <c r="AO1289" s="39">
        <v>199.31229999999999</v>
      </c>
      <c r="AP1289" s="39">
        <v>141.43190000000001</v>
      </c>
      <c r="AQ1289" s="39">
        <v>297.24439999999998</v>
      </c>
      <c r="AR1289" s="39">
        <v>50.483199999999997</v>
      </c>
      <c r="AS1289" s="39">
        <v>77.042900000000003</v>
      </c>
      <c r="AT1289" s="39">
        <v>27.475999999999999</v>
      </c>
      <c r="AU1289" s="39">
        <v>58.301600000000001</v>
      </c>
      <c r="AV1289" s="39">
        <v>66.832700000000003</v>
      </c>
      <c r="AW1289" s="39">
        <v>49.597999999999999</v>
      </c>
      <c r="AX1289" s="39">
        <v>16.013500000000001</v>
      </c>
      <c r="AY1289" s="39">
        <v>56.051400000000001</v>
      </c>
    </row>
    <row r="1290" spans="1:51" x14ac:dyDescent="0.25">
      <c r="A1290" s="43">
        <v>44305</v>
      </c>
      <c r="B1290" s="39">
        <v>4463.1198000000004</v>
      </c>
      <c r="C1290" s="39">
        <v>46.098599999999998</v>
      </c>
      <c r="D1290" s="39">
        <v>46.403799999999997</v>
      </c>
      <c r="E1290" s="39">
        <v>907.92060000000004</v>
      </c>
      <c r="F1290" s="39">
        <v>246.3417</v>
      </c>
      <c r="G1290" s="39">
        <v>85.321299999999994</v>
      </c>
      <c r="H1290" s="39">
        <v>127.7744</v>
      </c>
      <c r="I1290" s="39">
        <v>48.747100000000003</v>
      </c>
      <c r="J1290" s="39">
        <v>82.402699999999996</v>
      </c>
      <c r="K1290" s="39">
        <v>38.974699999999999</v>
      </c>
      <c r="L1290" s="39">
        <v>844.49770000000001</v>
      </c>
      <c r="M1290" s="39">
        <v>30.147200000000002</v>
      </c>
      <c r="N1290" s="39">
        <v>40.574100000000001</v>
      </c>
      <c r="O1290" s="39">
        <v>113.81440000000001</v>
      </c>
      <c r="P1290" s="39">
        <v>77.051000000000002</v>
      </c>
      <c r="Q1290" s="39">
        <v>17.369800000000001</v>
      </c>
      <c r="R1290" s="39">
        <v>73.350999999999999</v>
      </c>
      <c r="S1290" s="39">
        <v>62.965800000000002</v>
      </c>
      <c r="T1290" s="39">
        <v>34.1387</v>
      </c>
      <c r="U1290" s="39">
        <v>20.328600000000002</v>
      </c>
      <c r="V1290" s="39">
        <v>34.404499999999999</v>
      </c>
      <c r="W1290" s="39">
        <v>77.299700000000001</v>
      </c>
      <c r="X1290" s="39">
        <v>182.1651</v>
      </c>
      <c r="Y1290" s="39">
        <v>30.715599999999998</v>
      </c>
      <c r="Z1290" s="39">
        <v>28.1387</v>
      </c>
      <c r="AA1290" s="39">
        <v>60.611499999999999</v>
      </c>
      <c r="AB1290" s="39">
        <v>277.07859999999999</v>
      </c>
      <c r="AC1290" s="39">
        <v>63.989699999999999</v>
      </c>
      <c r="AD1290" s="39">
        <v>16.491800000000001</v>
      </c>
      <c r="AE1290" s="39">
        <v>96.580200000000005</v>
      </c>
      <c r="AF1290" s="39">
        <v>50.903199999999998</v>
      </c>
      <c r="AG1290" s="39">
        <v>20.645199999999999</v>
      </c>
      <c r="AH1290" s="39">
        <v>135.5609</v>
      </c>
      <c r="AI1290" s="39">
        <v>21.369</v>
      </c>
      <c r="AJ1290" s="39">
        <v>6.3551000000000002</v>
      </c>
      <c r="AK1290" s="39">
        <v>6.2904</v>
      </c>
      <c r="AL1290" s="39">
        <v>14.606299999999999</v>
      </c>
      <c r="AM1290" s="39">
        <v>314.9735</v>
      </c>
      <c r="AN1290" s="39">
        <v>669.22180000000003</v>
      </c>
      <c r="AO1290" s="39">
        <v>207.7792</v>
      </c>
      <c r="AP1290" s="39">
        <v>139.81360000000001</v>
      </c>
      <c r="AQ1290" s="39">
        <v>299.13290000000001</v>
      </c>
      <c r="AR1290" s="39">
        <v>48.358699999999999</v>
      </c>
      <c r="AS1290" s="39">
        <v>78.201400000000007</v>
      </c>
      <c r="AT1290" s="39">
        <v>27.092600000000001</v>
      </c>
      <c r="AU1290" s="39">
        <v>58.12</v>
      </c>
      <c r="AV1290" s="39">
        <v>68.199799999999996</v>
      </c>
      <c r="AW1290" s="39">
        <v>50.874400000000001</v>
      </c>
      <c r="AX1290" s="39">
        <v>16.0837</v>
      </c>
      <c r="AY1290" s="39">
        <v>57.185600000000001</v>
      </c>
    </row>
    <row r="1291" spans="1:51" x14ac:dyDescent="0.25">
      <c r="A1291" s="43">
        <v>44306</v>
      </c>
      <c r="B1291" s="39">
        <v>4421.5666000000001</v>
      </c>
      <c r="C1291" s="39">
        <v>45.979399999999998</v>
      </c>
      <c r="D1291" s="39">
        <v>45.879899999999999</v>
      </c>
      <c r="E1291" s="39">
        <v>904.27440000000001</v>
      </c>
      <c r="F1291" s="39">
        <v>243.74080000000001</v>
      </c>
      <c r="G1291" s="39">
        <v>81.581900000000005</v>
      </c>
      <c r="H1291" s="39">
        <v>122.4295</v>
      </c>
      <c r="I1291" s="39">
        <v>48.952500000000001</v>
      </c>
      <c r="J1291" s="39">
        <v>81.058599999999998</v>
      </c>
      <c r="K1291" s="39">
        <v>38.716299999999997</v>
      </c>
      <c r="L1291" s="39">
        <v>843.84910000000002</v>
      </c>
      <c r="M1291" s="39">
        <v>29.838000000000001</v>
      </c>
      <c r="N1291" s="39">
        <v>40.2911</v>
      </c>
      <c r="O1291" s="39">
        <v>109.77849999999999</v>
      </c>
      <c r="P1291" s="39">
        <v>81.732500000000002</v>
      </c>
      <c r="Q1291" s="39">
        <v>17.513100000000001</v>
      </c>
      <c r="R1291" s="39">
        <v>73.350999999999999</v>
      </c>
      <c r="S1291" s="39">
        <v>62.644599999999997</v>
      </c>
      <c r="T1291" s="39">
        <v>33.637799999999999</v>
      </c>
      <c r="U1291" s="39">
        <v>20.201499999999999</v>
      </c>
      <c r="V1291" s="39">
        <v>34.311599999999999</v>
      </c>
      <c r="W1291" s="39">
        <v>76.908900000000003</v>
      </c>
      <c r="X1291" s="39">
        <v>180.54580000000001</v>
      </c>
      <c r="Y1291" s="39">
        <v>30.305</v>
      </c>
      <c r="Z1291" s="39">
        <v>27.716200000000001</v>
      </c>
      <c r="AA1291" s="39">
        <v>61.3645</v>
      </c>
      <c r="AB1291" s="39">
        <v>278.2</v>
      </c>
      <c r="AC1291" s="39">
        <v>63.705100000000002</v>
      </c>
      <c r="AD1291" s="39">
        <v>16.908799999999999</v>
      </c>
      <c r="AE1291" s="39">
        <v>95.663799999999995</v>
      </c>
      <c r="AF1291" s="39">
        <v>50.4345</v>
      </c>
      <c r="AG1291" s="39">
        <v>21.578900000000001</v>
      </c>
      <c r="AH1291" s="39">
        <v>135.28700000000001</v>
      </c>
      <c r="AI1291" s="39">
        <v>21.862300000000001</v>
      </c>
      <c r="AJ1291" s="39">
        <v>6.3209999999999997</v>
      </c>
      <c r="AK1291" s="39">
        <v>6.2904</v>
      </c>
      <c r="AL1291" s="39">
        <v>14.5402</v>
      </c>
      <c r="AM1291" s="39">
        <v>305.24540000000002</v>
      </c>
      <c r="AN1291" s="39">
        <v>658.53560000000004</v>
      </c>
      <c r="AO1291" s="39">
        <v>200.0909</v>
      </c>
      <c r="AP1291" s="39">
        <v>135.6063</v>
      </c>
      <c r="AQ1291" s="39">
        <v>294.60059999999999</v>
      </c>
      <c r="AR1291" s="39">
        <v>47.481900000000003</v>
      </c>
      <c r="AS1291" s="39">
        <v>80.325400000000002</v>
      </c>
      <c r="AT1291" s="39">
        <v>27.6677</v>
      </c>
      <c r="AU1291" s="39">
        <v>57.847499999999997</v>
      </c>
      <c r="AV1291" s="39">
        <v>67.288399999999996</v>
      </c>
      <c r="AW1291" s="39">
        <v>50.783200000000001</v>
      </c>
      <c r="AX1291" s="39">
        <v>15.849600000000001</v>
      </c>
      <c r="AY1291" s="39">
        <v>58.414400000000001</v>
      </c>
    </row>
    <row r="1292" spans="1:51" x14ac:dyDescent="0.25">
      <c r="A1292" s="43">
        <v>44307</v>
      </c>
      <c r="B1292" s="39">
        <v>4409.2546000000002</v>
      </c>
      <c r="C1292" s="39">
        <v>45.622100000000003</v>
      </c>
      <c r="D1292" s="39">
        <v>46.029600000000002</v>
      </c>
      <c r="E1292" s="39">
        <v>888.96010000000001</v>
      </c>
      <c r="F1292" s="39">
        <v>244.11240000000001</v>
      </c>
      <c r="G1292" s="39">
        <v>77.780199999999994</v>
      </c>
      <c r="H1292" s="39">
        <v>120.6647</v>
      </c>
      <c r="I1292" s="39">
        <v>48.541699999999999</v>
      </c>
      <c r="J1292" s="39">
        <v>80.883300000000006</v>
      </c>
      <c r="K1292" s="39">
        <v>39.4176</v>
      </c>
      <c r="L1292" s="39">
        <v>857.90239999999994</v>
      </c>
      <c r="M1292" s="39">
        <v>29.7607</v>
      </c>
      <c r="N1292" s="39">
        <v>40.234499999999997</v>
      </c>
      <c r="O1292" s="39">
        <v>111.3929</v>
      </c>
      <c r="P1292" s="39">
        <v>81.342399999999998</v>
      </c>
      <c r="Q1292" s="39">
        <v>17.287800000000001</v>
      </c>
      <c r="R1292" s="39">
        <v>73.125699999999995</v>
      </c>
      <c r="S1292" s="39">
        <v>64.143799999999999</v>
      </c>
      <c r="T1292" s="39">
        <v>33.6935</v>
      </c>
      <c r="U1292" s="39">
        <v>19.947399999999998</v>
      </c>
      <c r="V1292" s="39">
        <v>34.218600000000002</v>
      </c>
      <c r="W1292" s="39">
        <v>76.44</v>
      </c>
      <c r="X1292" s="39">
        <v>185.32259999999999</v>
      </c>
      <c r="Y1292" s="39">
        <v>30.3871</v>
      </c>
      <c r="Z1292" s="39">
        <v>27.462700000000002</v>
      </c>
      <c r="AA1292" s="39">
        <v>61.3645</v>
      </c>
      <c r="AB1292" s="39">
        <v>296.88990000000001</v>
      </c>
      <c r="AC1292" s="39">
        <v>67.072999999999993</v>
      </c>
      <c r="AD1292" s="39">
        <v>16.929600000000001</v>
      </c>
      <c r="AE1292" s="39">
        <v>95.042000000000002</v>
      </c>
      <c r="AF1292" s="39">
        <v>50.4345</v>
      </c>
      <c r="AG1292" s="39">
        <v>21.552900000000001</v>
      </c>
      <c r="AH1292" s="39">
        <v>135.01320000000001</v>
      </c>
      <c r="AI1292" s="39">
        <v>20.953600000000002</v>
      </c>
      <c r="AJ1292" s="39">
        <v>6.3380000000000001</v>
      </c>
      <c r="AK1292" s="39">
        <v>6.2184999999999997</v>
      </c>
      <c r="AL1292" s="39">
        <v>14.143700000000001</v>
      </c>
      <c r="AM1292" s="39">
        <v>306.11009999999999</v>
      </c>
      <c r="AN1292" s="39">
        <v>639.3895</v>
      </c>
      <c r="AO1292" s="39">
        <v>195.4195</v>
      </c>
      <c r="AP1292" s="39">
        <v>134.7972</v>
      </c>
      <c r="AQ1292" s="39">
        <v>294.60059999999999</v>
      </c>
      <c r="AR1292" s="39">
        <v>47.347000000000001</v>
      </c>
      <c r="AS1292" s="39">
        <v>78.973799999999997</v>
      </c>
      <c r="AT1292" s="39">
        <v>26.837</v>
      </c>
      <c r="AU1292" s="39">
        <v>59.391300000000001</v>
      </c>
      <c r="AV1292" s="39">
        <v>67.288399999999996</v>
      </c>
      <c r="AW1292" s="39">
        <v>51.1479</v>
      </c>
      <c r="AX1292" s="39">
        <v>15.779400000000001</v>
      </c>
      <c r="AY1292" s="39">
        <v>59.6432</v>
      </c>
    </row>
    <row r="1293" spans="1:51" x14ac:dyDescent="0.25">
      <c r="A1293" s="43">
        <v>44308</v>
      </c>
      <c r="B1293" s="39">
        <v>4466.1977999999999</v>
      </c>
      <c r="C1293" s="39">
        <v>45.622100000000003</v>
      </c>
      <c r="D1293" s="39">
        <v>45.730200000000004</v>
      </c>
      <c r="E1293" s="39">
        <v>886.04300000000001</v>
      </c>
      <c r="F1293" s="39">
        <v>241.51150000000001</v>
      </c>
      <c r="G1293" s="39">
        <v>78.808499999999995</v>
      </c>
      <c r="H1293" s="39">
        <v>120.26130000000001</v>
      </c>
      <c r="I1293" s="39">
        <v>48.541699999999999</v>
      </c>
      <c r="J1293" s="39">
        <v>81.1755</v>
      </c>
      <c r="K1293" s="39">
        <v>38.494900000000001</v>
      </c>
      <c r="L1293" s="39">
        <v>860.06439999999998</v>
      </c>
      <c r="M1293" s="39">
        <v>29.992599999999999</v>
      </c>
      <c r="N1293" s="39">
        <v>40.630699999999997</v>
      </c>
      <c r="O1293" s="39">
        <v>113.81440000000001</v>
      </c>
      <c r="P1293" s="39">
        <v>83.956299999999999</v>
      </c>
      <c r="Q1293" s="39">
        <v>17.922799999999999</v>
      </c>
      <c r="R1293" s="39">
        <v>73.801699999999997</v>
      </c>
      <c r="S1293" s="39">
        <v>65.214600000000004</v>
      </c>
      <c r="T1293" s="39">
        <v>34.110799999999998</v>
      </c>
      <c r="U1293" s="39">
        <v>20.328600000000002</v>
      </c>
      <c r="V1293" s="39">
        <v>34.125599999999999</v>
      </c>
      <c r="W1293" s="39">
        <v>76.361800000000002</v>
      </c>
      <c r="X1293" s="39">
        <v>203.8629</v>
      </c>
      <c r="Y1293" s="39">
        <v>29.894400000000001</v>
      </c>
      <c r="Z1293" s="39">
        <v>27.716200000000001</v>
      </c>
      <c r="AA1293" s="39">
        <v>62.009799999999998</v>
      </c>
      <c r="AB1293" s="39">
        <v>292.12400000000002</v>
      </c>
      <c r="AC1293" s="39">
        <v>67.072999999999993</v>
      </c>
      <c r="AD1293" s="39">
        <v>16.867100000000001</v>
      </c>
      <c r="AE1293" s="39">
        <v>94.812899999999999</v>
      </c>
      <c r="AF1293" s="39">
        <v>50.247</v>
      </c>
      <c r="AG1293" s="39">
        <v>22.356999999999999</v>
      </c>
      <c r="AH1293" s="39">
        <v>133.37</v>
      </c>
      <c r="AI1293" s="39">
        <v>21.524799999999999</v>
      </c>
      <c r="AJ1293" s="39">
        <v>6.3209999999999997</v>
      </c>
      <c r="AK1293" s="39">
        <v>6.2184999999999997</v>
      </c>
      <c r="AL1293" s="39">
        <v>14.0776</v>
      </c>
      <c r="AM1293" s="39">
        <v>307.19099999999997</v>
      </c>
      <c r="AN1293" s="39">
        <v>633.15589999999997</v>
      </c>
      <c r="AO1293" s="39">
        <v>195.61420000000001</v>
      </c>
      <c r="AP1293" s="39">
        <v>135.2826</v>
      </c>
      <c r="AQ1293" s="39">
        <v>293.84519999999998</v>
      </c>
      <c r="AR1293" s="39">
        <v>46.942300000000003</v>
      </c>
      <c r="AS1293" s="39">
        <v>79.746099999999998</v>
      </c>
      <c r="AT1293" s="39">
        <v>27.6677</v>
      </c>
      <c r="AU1293" s="39">
        <v>58.573999999999998</v>
      </c>
      <c r="AV1293" s="39">
        <v>66.9846</v>
      </c>
      <c r="AW1293" s="39">
        <v>51.6038</v>
      </c>
      <c r="AX1293" s="39">
        <v>15.8262</v>
      </c>
      <c r="AY1293" s="39">
        <v>58.508899999999997</v>
      </c>
    </row>
    <row r="1294" spans="1:51" x14ac:dyDescent="0.25">
      <c r="A1294" s="43">
        <v>44309</v>
      </c>
      <c r="B1294" s="39">
        <v>4323.0702000000001</v>
      </c>
      <c r="C1294" s="39">
        <v>45.383899999999997</v>
      </c>
      <c r="D1294" s="39">
        <v>45.281199999999998</v>
      </c>
      <c r="E1294" s="39">
        <v>896.25260000000003</v>
      </c>
      <c r="F1294" s="39">
        <v>236.30969999999999</v>
      </c>
      <c r="G1294" s="39">
        <v>78.341099999999997</v>
      </c>
      <c r="H1294" s="39">
        <v>119.4041</v>
      </c>
      <c r="I1294" s="39">
        <v>48.404800000000002</v>
      </c>
      <c r="J1294" s="39">
        <v>80.474199999999996</v>
      </c>
      <c r="K1294" s="39">
        <v>38.310400000000001</v>
      </c>
      <c r="L1294" s="39">
        <v>868.28020000000004</v>
      </c>
      <c r="M1294" s="39">
        <v>29.2196</v>
      </c>
      <c r="N1294" s="39">
        <v>40.404299999999999</v>
      </c>
      <c r="O1294" s="39">
        <v>114.1373</v>
      </c>
      <c r="P1294" s="39">
        <v>82.902900000000002</v>
      </c>
      <c r="Q1294" s="39">
        <v>17.718</v>
      </c>
      <c r="R1294" s="39">
        <v>72.449600000000004</v>
      </c>
      <c r="S1294" s="39">
        <v>65.857100000000003</v>
      </c>
      <c r="T1294" s="39">
        <v>34.361199999999997</v>
      </c>
      <c r="U1294" s="39">
        <v>19.883900000000001</v>
      </c>
      <c r="V1294" s="39">
        <v>33.567700000000002</v>
      </c>
      <c r="W1294" s="39">
        <v>74.954999999999998</v>
      </c>
      <c r="X1294" s="39">
        <v>201.02930000000001</v>
      </c>
      <c r="Y1294" s="39">
        <v>28.991</v>
      </c>
      <c r="Z1294" s="39">
        <v>27.209199999999999</v>
      </c>
      <c r="AA1294" s="39">
        <v>61.472000000000001</v>
      </c>
      <c r="AB1294" s="39">
        <v>298.94580000000002</v>
      </c>
      <c r="AC1294" s="39">
        <v>66.456299999999999</v>
      </c>
      <c r="AD1294" s="39">
        <v>18.555900000000001</v>
      </c>
      <c r="AE1294" s="39">
        <v>94.649199999999993</v>
      </c>
      <c r="AF1294" s="39">
        <v>49.403300000000002</v>
      </c>
      <c r="AG1294" s="39">
        <v>22.564499999999999</v>
      </c>
      <c r="AH1294" s="39">
        <v>133.09610000000001</v>
      </c>
      <c r="AI1294" s="39">
        <v>22.433499999999999</v>
      </c>
      <c r="AJ1294" s="39">
        <v>6.2697000000000003</v>
      </c>
      <c r="AK1294" s="39">
        <v>6.1466000000000003</v>
      </c>
      <c r="AL1294" s="39">
        <v>13.9785</v>
      </c>
      <c r="AM1294" s="39">
        <v>305.24540000000002</v>
      </c>
      <c r="AN1294" s="39">
        <v>634.04639999999995</v>
      </c>
      <c r="AO1294" s="39">
        <v>194.05699999999999</v>
      </c>
      <c r="AP1294" s="39">
        <v>136.41540000000001</v>
      </c>
      <c r="AQ1294" s="39">
        <v>292.33440000000002</v>
      </c>
      <c r="AR1294" s="39">
        <v>46.470199999999998</v>
      </c>
      <c r="AS1294" s="39">
        <v>79.166899999999998</v>
      </c>
      <c r="AT1294" s="39">
        <v>28.4345</v>
      </c>
      <c r="AU1294" s="39">
        <v>57.665900000000001</v>
      </c>
      <c r="AV1294" s="39">
        <v>66.528999999999996</v>
      </c>
      <c r="AW1294" s="39">
        <v>51.1479</v>
      </c>
      <c r="AX1294" s="39">
        <v>15.872999999999999</v>
      </c>
      <c r="AY1294" s="39">
        <v>58.508899999999997</v>
      </c>
    </row>
    <row r="1295" spans="1:51" x14ac:dyDescent="0.25">
      <c r="A1295" s="43">
        <v>44312</v>
      </c>
      <c r="B1295" s="39">
        <v>4263.0488999999998</v>
      </c>
      <c r="C1295" s="39">
        <v>45.145600000000002</v>
      </c>
      <c r="D1295" s="39">
        <v>44.9069</v>
      </c>
      <c r="E1295" s="39">
        <v>867.81169999999997</v>
      </c>
      <c r="F1295" s="39">
        <v>232.5941</v>
      </c>
      <c r="G1295" s="39">
        <v>78.216399999999993</v>
      </c>
      <c r="H1295" s="39">
        <v>119.70659999999999</v>
      </c>
      <c r="I1295" s="39">
        <v>47.9255</v>
      </c>
      <c r="J1295" s="39">
        <v>78.603999999999999</v>
      </c>
      <c r="K1295" s="39">
        <v>37.276899999999998</v>
      </c>
      <c r="L1295" s="39">
        <v>850.11900000000003</v>
      </c>
      <c r="M1295" s="39">
        <v>30.379100000000001</v>
      </c>
      <c r="N1295" s="39">
        <v>40.404299999999999</v>
      </c>
      <c r="O1295" s="39">
        <v>113.9759</v>
      </c>
      <c r="P1295" s="39">
        <v>83.683199999999999</v>
      </c>
      <c r="Q1295" s="39">
        <v>17.2059</v>
      </c>
      <c r="R1295" s="39">
        <v>72.111599999999996</v>
      </c>
      <c r="S1295" s="39">
        <v>68.320099999999996</v>
      </c>
      <c r="T1295" s="39">
        <v>34.194299999999998</v>
      </c>
      <c r="U1295" s="39">
        <v>19.4392</v>
      </c>
      <c r="V1295" s="39">
        <v>33.009799999999998</v>
      </c>
      <c r="W1295" s="39">
        <v>73.938900000000004</v>
      </c>
      <c r="X1295" s="39">
        <v>197.95269999999999</v>
      </c>
      <c r="Y1295" s="39">
        <v>28.539300000000001</v>
      </c>
      <c r="Z1295" s="39">
        <v>27.209199999999999</v>
      </c>
      <c r="AA1295" s="39">
        <v>61.418199999999999</v>
      </c>
      <c r="AB1295" s="39">
        <v>315.11259999999999</v>
      </c>
      <c r="AC1295" s="39">
        <v>65.365300000000005</v>
      </c>
      <c r="AD1295" s="39">
        <v>19.1814</v>
      </c>
      <c r="AE1295" s="39">
        <v>96.187399999999997</v>
      </c>
      <c r="AF1295" s="39">
        <v>49.6845</v>
      </c>
      <c r="AG1295" s="39">
        <v>23.55</v>
      </c>
      <c r="AH1295" s="39">
        <v>132.00069999999999</v>
      </c>
      <c r="AI1295" s="39">
        <v>22.485499999999998</v>
      </c>
      <c r="AJ1295" s="39">
        <v>6.2868000000000004</v>
      </c>
      <c r="AK1295" s="39">
        <v>6.1106999999999996</v>
      </c>
      <c r="AL1295" s="39">
        <v>13.9124</v>
      </c>
      <c r="AM1295" s="39">
        <v>302.65120000000002</v>
      </c>
      <c r="AN1295" s="39">
        <v>641.61580000000004</v>
      </c>
      <c r="AO1295" s="39">
        <v>192.98650000000001</v>
      </c>
      <c r="AP1295" s="39">
        <v>135.9299</v>
      </c>
      <c r="AQ1295" s="39">
        <v>294.97829999999999</v>
      </c>
      <c r="AR1295" s="39">
        <v>47.2121</v>
      </c>
      <c r="AS1295" s="39">
        <v>78.201400000000007</v>
      </c>
      <c r="AT1295" s="39">
        <v>27.412099999999999</v>
      </c>
      <c r="AU1295" s="39">
        <v>58.755699999999997</v>
      </c>
      <c r="AV1295" s="39">
        <v>66.680899999999994</v>
      </c>
      <c r="AW1295" s="39">
        <v>52.789000000000001</v>
      </c>
      <c r="AX1295" s="39">
        <v>15.615500000000001</v>
      </c>
      <c r="AY1295" s="39">
        <v>57.563699999999997</v>
      </c>
    </row>
    <row r="1296" spans="1:51" x14ac:dyDescent="0.25">
      <c r="A1296" s="43">
        <v>44313</v>
      </c>
      <c r="B1296" s="39">
        <v>4298.4461000000001</v>
      </c>
      <c r="C1296" s="39">
        <v>44.311799999999998</v>
      </c>
      <c r="D1296" s="39">
        <v>44.9069</v>
      </c>
      <c r="E1296" s="39">
        <v>862.70690000000002</v>
      </c>
      <c r="F1296" s="39">
        <v>232.5941</v>
      </c>
      <c r="G1296" s="39">
        <v>75.879300000000001</v>
      </c>
      <c r="H1296" s="39">
        <v>121.2697</v>
      </c>
      <c r="I1296" s="39">
        <v>47.3093</v>
      </c>
      <c r="J1296" s="39">
        <v>77.376800000000003</v>
      </c>
      <c r="K1296" s="39">
        <v>37.461500000000001</v>
      </c>
      <c r="L1296" s="39">
        <v>862.01030000000003</v>
      </c>
      <c r="M1296" s="39">
        <v>29.683399999999999</v>
      </c>
      <c r="N1296" s="39">
        <v>40.7438</v>
      </c>
      <c r="O1296" s="39">
        <v>114.4602</v>
      </c>
      <c r="P1296" s="39">
        <v>84.502499999999998</v>
      </c>
      <c r="Q1296" s="39">
        <v>17.164899999999999</v>
      </c>
      <c r="R1296" s="39">
        <v>72.562299999999993</v>
      </c>
      <c r="S1296" s="39">
        <v>65.535899999999998</v>
      </c>
      <c r="T1296" s="39">
        <v>34.166499999999999</v>
      </c>
      <c r="U1296" s="39">
        <v>19.566299999999998</v>
      </c>
      <c r="V1296" s="39">
        <v>32.730800000000002</v>
      </c>
      <c r="W1296" s="39">
        <v>75.033100000000005</v>
      </c>
      <c r="X1296" s="39">
        <v>203.8629</v>
      </c>
      <c r="Y1296" s="39">
        <v>28.4161</v>
      </c>
      <c r="Z1296" s="39">
        <v>26.3642</v>
      </c>
      <c r="AA1296" s="39">
        <v>62.117400000000004</v>
      </c>
      <c r="AB1296" s="39">
        <v>318.10300000000001</v>
      </c>
      <c r="AC1296" s="39">
        <v>67.025499999999994</v>
      </c>
      <c r="AD1296" s="39">
        <v>17.534300000000002</v>
      </c>
      <c r="AE1296" s="39">
        <v>98.511099999999999</v>
      </c>
      <c r="AF1296" s="39">
        <v>48.840800000000002</v>
      </c>
      <c r="AG1296" s="39">
        <v>23.576000000000001</v>
      </c>
      <c r="AH1296" s="39">
        <v>129.8098</v>
      </c>
      <c r="AI1296" s="39">
        <v>22.1739</v>
      </c>
      <c r="AJ1296" s="39">
        <v>6.2526000000000002</v>
      </c>
      <c r="AK1296" s="39">
        <v>6.0568</v>
      </c>
      <c r="AL1296" s="39">
        <v>13.879300000000001</v>
      </c>
      <c r="AM1296" s="39">
        <v>305.24540000000002</v>
      </c>
      <c r="AN1296" s="39">
        <v>626.92229999999995</v>
      </c>
      <c r="AO1296" s="39">
        <v>190.6508</v>
      </c>
      <c r="AP1296" s="39">
        <v>135.1208</v>
      </c>
      <c r="AQ1296" s="39">
        <v>292.33440000000002</v>
      </c>
      <c r="AR1296" s="39">
        <v>46.031799999999997</v>
      </c>
      <c r="AS1296" s="39">
        <v>76.849800000000002</v>
      </c>
      <c r="AT1296" s="39">
        <v>27.475999999999999</v>
      </c>
      <c r="AU1296" s="39">
        <v>58.12</v>
      </c>
      <c r="AV1296" s="39">
        <v>66.680899999999994</v>
      </c>
      <c r="AW1296" s="39">
        <v>52.789000000000001</v>
      </c>
      <c r="AX1296" s="39">
        <v>15.943300000000001</v>
      </c>
      <c r="AY1296" s="39">
        <v>58.036299999999997</v>
      </c>
    </row>
    <row r="1297" spans="1:51" x14ac:dyDescent="0.25">
      <c r="A1297" s="43">
        <v>44314</v>
      </c>
      <c r="B1297" s="39">
        <v>4259.9709000000003</v>
      </c>
      <c r="C1297" s="39">
        <v>44.073599999999999</v>
      </c>
      <c r="D1297" s="39">
        <v>45.430900000000001</v>
      </c>
      <c r="E1297" s="39">
        <v>867.81169999999997</v>
      </c>
      <c r="F1297" s="39">
        <v>232.5941</v>
      </c>
      <c r="G1297" s="39">
        <v>76.471400000000003</v>
      </c>
      <c r="H1297" s="39">
        <v>123.33710000000001</v>
      </c>
      <c r="I1297" s="39">
        <v>47.446300000000001</v>
      </c>
      <c r="J1297" s="39">
        <v>77.727400000000003</v>
      </c>
      <c r="K1297" s="39">
        <v>37.203099999999999</v>
      </c>
      <c r="L1297" s="39">
        <v>807.31039999999996</v>
      </c>
      <c r="M1297" s="39">
        <v>31.152100000000001</v>
      </c>
      <c r="N1297" s="39">
        <v>41.479500000000002</v>
      </c>
      <c r="O1297" s="39">
        <v>112.36150000000001</v>
      </c>
      <c r="P1297" s="39">
        <v>85.282700000000006</v>
      </c>
      <c r="Q1297" s="39">
        <v>17.185400000000001</v>
      </c>
      <c r="R1297" s="39">
        <v>69.407399999999996</v>
      </c>
      <c r="S1297" s="39">
        <v>65.107500000000002</v>
      </c>
      <c r="T1297" s="39">
        <v>32.984400000000001</v>
      </c>
      <c r="U1297" s="39">
        <v>19.375699999999998</v>
      </c>
      <c r="V1297" s="39">
        <v>32.823799999999999</v>
      </c>
      <c r="W1297" s="39">
        <v>75.580200000000005</v>
      </c>
      <c r="X1297" s="39">
        <v>201.91990000000001</v>
      </c>
      <c r="Y1297" s="39">
        <v>28.744599999999998</v>
      </c>
      <c r="Z1297" s="39">
        <v>27.462700000000002</v>
      </c>
      <c r="AA1297" s="39">
        <v>62.332500000000003</v>
      </c>
      <c r="AB1297" s="39">
        <v>327.8218</v>
      </c>
      <c r="AC1297" s="39">
        <v>73.713899999999995</v>
      </c>
      <c r="AD1297" s="39">
        <v>17.742799999999999</v>
      </c>
      <c r="AE1297" s="39">
        <v>99.132999999999996</v>
      </c>
      <c r="AF1297" s="39">
        <v>49.309600000000003</v>
      </c>
      <c r="AG1297" s="39">
        <v>23.8353</v>
      </c>
      <c r="AH1297" s="39">
        <v>128.16659999999999</v>
      </c>
      <c r="AI1297" s="39">
        <v>22.849</v>
      </c>
      <c r="AJ1297" s="39">
        <v>6.2868000000000004</v>
      </c>
      <c r="AK1297" s="39">
        <v>6.1646000000000001</v>
      </c>
      <c r="AL1297" s="39">
        <v>14.0115</v>
      </c>
      <c r="AM1297" s="39">
        <v>305.46159999999998</v>
      </c>
      <c r="AN1297" s="39">
        <v>611.3383</v>
      </c>
      <c r="AO1297" s="39">
        <v>189.09370000000001</v>
      </c>
      <c r="AP1297" s="39">
        <v>134.3117</v>
      </c>
      <c r="AQ1297" s="39">
        <v>291.57900000000001</v>
      </c>
      <c r="AR1297" s="39">
        <v>47.886499999999998</v>
      </c>
      <c r="AS1297" s="39">
        <v>78.201400000000007</v>
      </c>
      <c r="AT1297" s="39">
        <v>27.220400000000001</v>
      </c>
      <c r="AU1297" s="39">
        <v>58.846499999999999</v>
      </c>
      <c r="AV1297" s="39">
        <v>66.377099999999999</v>
      </c>
      <c r="AW1297" s="39">
        <v>51.694899999999997</v>
      </c>
      <c r="AX1297" s="39">
        <v>15.943300000000001</v>
      </c>
      <c r="AY1297" s="39">
        <v>59.076099999999997</v>
      </c>
    </row>
    <row r="1298" spans="1:51" x14ac:dyDescent="0.25">
      <c r="A1298" s="43">
        <v>44315</v>
      </c>
      <c r="B1298" s="39">
        <v>4292.29</v>
      </c>
      <c r="C1298" s="39">
        <v>44.073599999999999</v>
      </c>
      <c r="D1298" s="39">
        <v>46.254100000000001</v>
      </c>
      <c r="E1298" s="39">
        <v>866.35320000000002</v>
      </c>
      <c r="F1298" s="39">
        <v>234.0804</v>
      </c>
      <c r="G1298" s="39">
        <v>76.128600000000006</v>
      </c>
      <c r="H1298" s="39">
        <v>122.8329</v>
      </c>
      <c r="I1298" s="39">
        <v>47.720100000000002</v>
      </c>
      <c r="J1298" s="39">
        <v>78.311800000000005</v>
      </c>
      <c r="K1298" s="39">
        <v>37.609099999999998</v>
      </c>
      <c r="L1298" s="39">
        <v>797.58109999999999</v>
      </c>
      <c r="M1298" s="39">
        <v>30.997499999999999</v>
      </c>
      <c r="N1298" s="39">
        <v>42.101999999999997</v>
      </c>
      <c r="O1298" s="39">
        <v>114.6216</v>
      </c>
      <c r="P1298" s="39">
        <v>84.307400000000001</v>
      </c>
      <c r="Q1298" s="39">
        <v>17.001100000000001</v>
      </c>
      <c r="R1298" s="39">
        <v>70.196100000000001</v>
      </c>
      <c r="S1298" s="39">
        <v>65.000399999999999</v>
      </c>
      <c r="T1298" s="39">
        <v>32.724899999999998</v>
      </c>
      <c r="U1298" s="39">
        <v>19.4392</v>
      </c>
      <c r="V1298" s="39">
        <v>33.102699999999999</v>
      </c>
      <c r="W1298" s="39">
        <v>74.954999999999998</v>
      </c>
      <c r="X1298" s="39">
        <v>193.98560000000001</v>
      </c>
      <c r="Y1298" s="39">
        <v>28.703499999999998</v>
      </c>
      <c r="Z1298" s="39">
        <v>27.885200000000001</v>
      </c>
      <c r="AA1298" s="39">
        <v>63.031700000000001</v>
      </c>
      <c r="AB1298" s="39">
        <v>314.17809999999997</v>
      </c>
      <c r="AC1298" s="39">
        <v>70.915199999999999</v>
      </c>
      <c r="AD1298" s="39">
        <v>19.514900000000001</v>
      </c>
      <c r="AE1298" s="39">
        <v>103.91119999999999</v>
      </c>
      <c r="AF1298" s="39">
        <v>47.622199999999999</v>
      </c>
      <c r="AG1298" s="39">
        <v>23.420300000000001</v>
      </c>
      <c r="AH1298" s="39">
        <v>130.08369999999999</v>
      </c>
      <c r="AI1298" s="39">
        <v>22.563400000000001</v>
      </c>
      <c r="AJ1298" s="39">
        <v>6.1843000000000004</v>
      </c>
      <c r="AK1298" s="39">
        <v>6.1646000000000001</v>
      </c>
      <c r="AL1298" s="39">
        <v>14.143700000000001</v>
      </c>
      <c r="AM1298" s="39">
        <v>306.54250000000002</v>
      </c>
      <c r="AN1298" s="39">
        <v>602.43320000000006</v>
      </c>
      <c r="AO1298" s="39">
        <v>192.2079</v>
      </c>
      <c r="AP1298" s="39">
        <v>135.44450000000001</v>
      </c>
      <c r="AQ1298" s="39">
        <v>293.08980000000003</v>
      </c>
      <c r="AR1298" s="39">
        <v>48.628399999999999</v>
      </c>
      <c r="AS1298" s="39">
        <v>79.166899999999998</v>
      </c>
      <c r="AT1298" s="39">
        <v>26.9009</v>
      </c>
      <c r="AU1298" s="39">
        <v>59.3005</v>
      </c>
      <c r="AV1298" s="39">
        <v>68.199799999999996</v>
      </c>
      <c r="AW1298" s="39">
        <v>52.333100000000002</v>
      </c>
      <c r="AX1298" s="39">
        <v>15.8262</v>
      </c>
      <c r="AY1298" s="39">
        <v>58.414400000000001</v>
      </c>
    </row>
    <row r="1299" spans="1:51" x14ac:dyDescent="0.25">
      <c r="A1299" s="43">
        <v>44316</v>
      </c>
      <c r="B1299" s="39">
        <v>4335.3822</v>
      </c>
      <c r="C1299" s="39">
        <v>44.192700000000002</v>
      </c>
      <c r="D1299" s="39">
        <v>46.329000000000001</v>
      </c>
      <c r="E1299" s="39">
        <v>861.24839999999995</v>
      </c>
      <c r="F1299" s="39">
        <v>230.3648</v>
      </c>
      <c r="G1299" s="39">
        <v>74.882099999999994</v>
      </c>
      <c r="H1299" s="39">
        <v>122.9337</v>
      </c>
      <c r="I1299" s="39">
        <v>45.186900000000001</v>
      </c>
      <c r="J1299" s="39">
        <v>77.727400000000003</v>
      </c>
      <c r="K1299" s="39">
        <v>37.276899999999998</v>
      </c>
      <c r="L1299" s="39">
        <v>792.17600000000004</v>
      </c>
      <c r="M1299" s="39">
        <v>28.292000000000002</v>
      </c>
      <c r="N1299" s="39">
        <v>40.064799999999998</v>
      </c>
      <c r="O1299" s="39">
        <v>114.1373</v>
      </c>
      <c r="P1299" s="39">
        <v>83.722200000000001</v>
      </c>
      <c r="Q1299" s="39">
        <v>16.775700000000001</v>
      </c>
      <c r="R1299" s="39">
        <v>69.407399999999996</v>
      </c>
      <c r="S1299" s="39">
        <v>65.000399999999999</v>
      </c>
      <c r="T1299" s="39">
        <v>32.263500000000001</v>
      </c>
      <c r="U1299" s="39">
        <v>18.962700000000002</v>
      </c>
      <c r="V1299" s="39">
        <v>33.567700000000002</v>
      </c>
      <c r="W1299" s="39">
        <v>74.486000000000004</v>
      </c>
      <c r="X1299" s="39">
        <v>190.42320000000001</v>
      </c>
      <c r="Y1299" s="39">
        <v>28.4161</v>
      </c>
      <c r="Z1299" s="39">
        <v>28.223199999999999</v>
      </c>
      <c r="AA1299" s="39">
        <v>62.977899999999998</v>
      </c>
      <c r="AB1299" s="39">
        <v>316.32749999999999</v>
      </c>
      <c r="AC1299" s="39">
        <v>75.895899999999997</v>
      </c>
      <c r="AD1299" s="39">
        <v>19.223099999999999</v>
      </c>
      <c r="AE1299" s="39">
        <v>104.17310000000001</v>
      </c>
      <c r="AF1299" s="39">
        <v>46.591000000000001</v>
      </c>
      <c r="AG1299" s="39">
        <v>24.872800000000002</v>
      </c>
      <c r="AH1299" s="39">
        <v>128.71440000000001</v>
      </c>
      <c r="AI1299" s="39">
        <v>22.407599999999999</v>
      </c>
      <c r="AJ1299" s="39">
        <v>6.1159999999999997</v>
      </c>
      <c r="AK1299" s="39">
        <v>6.1106999999999996</v>
      </c>
      <c r="AL1299" s="39">
        <v>14.143700000000001</v>
      </c>
      <c r="AM1299" s="39">
        <v>302.65120000000002</v>
      </c>
      <c r="AN1299" s="39">
        <v>605.99519999999995</v>
      </c>
      <c r="AO1299" s="39">
        <v>195.22489999999999</v>
      </c>
      <c r="AP1299" s="39">
        <v>131.2371</v>
      </c>
      <c r="AQ1299" s="39">
        <v>280.6259</v>
      </c>
      <c r="AR1299" s="39">
        <v>43.806100000000001</v>
      </c>
      <c r="AS1299" s="39">
        <v>79.552999999999997</v>
      </c>
      <c r="AT1299" s="39">
        <v>26.9009</v>
      </c>
      <c r="AU1299" s="39">
        <v>57.121000000000002</v>
      </c>
      <c r="AV1299" s="39">
        <v>69.718699999999998</v>
      </c>
      <c r="AW1299" s="39">
        <v>50.509700000000002</v>
      </c>
      <c r="AX1299" s="39">
        <v>16.388100000000001</v>
      </c>
      <c r="AY1299" s="39">
        <v>52.837600000000002</v>
      </c>
    </row>
    <row r="1300" spans="1:51" x14ac:dyDescent="0.25">
      <c r="A1300" s="43">
        <v>44322</v>
      </c>
      <c r="B1300" s="39">
        <v>4296.9071000000004</v>
      </c>
      <c r="C1300" s="39">
        <v>43.835299999999997</v>
      </c>
      <c r="D1300" s="39">
        <v>46.703200000000002</v>
      </c>
      <c r="E1300" s="39">
        <v>843.01710000000003</v>
      </c>
      <c r="F1300" s="39">
        <v>234.0804</v>
      </c>
      <c r="G1300" s="39">
        <v>75.692300000000003</v>
      </c>
      <c r="H1300" s="39">
        <v>123.1859</v>
      </c>
      <c r="I1300" s="39">
        <v>44.570700000000002</v>
      </c>
      <c r="J1300" s="39">
        <v>79.013099999999994</v>
      </c>
      <c r="K1300" s="39">
        <v>36.760199999999998</v>
      </c>
      <c r="L1300" s="39">
        <v>783.3116</v>
      </c>
      <c r="M1300" s="39">
        <v>29.992599999999999</v>
      </c>
      <c r="N1300" s="39">
        <v>39.612099999999998</v>
      </c>
      <c r="O1300" s="39">
        <v>113.0073</v>
      </c>
      <c r="P1300" s="39">
        <v>86.218999999999994</v>
      </c>
      <c r="Q1300" s="39">
        <v>17.595099999999999</v>
      </c>
      <c r="R1300" s="39">
        <v>68.393299999999996</v>
      </c>
      <c r="S1300" s="39">
        <v>67.211299999999994</v>
      </c>
      <c r="T1300" s="39">
        <v>32.494199999999999</v>
      </c>
      <c r="U1300" s="39">
        <v>19.026299999999999</v>
      </c>
      <c r="V1300" s="39">
        <v>33.474699999999999</v>
      </c>
      <c r="W1300" s="39">
        <v>74.251499999999993</v>
      </c>
      <c r="X1300" s="39">
        <v>186.61799999999999</v>
      </c>
      <c r="Y1300" s="39">
        <v>28.867799999999999</v>
      </c>
      <c r="Z1300" s="39">
        <v>28.307700000000001</v>
      </c>
      <c r="AA1300" s="39">
        <v>65.720699999999994</v>
      </c>
      <c r="AB1300" s="39">
        <v>322.12139999999999</v>
      </c>
      <c r="AC1300" s="39">
        <v>72.148499999999999</v>
      </c>
      <c r="AD1300" s="39">
        <v>19.389800000000001</v>
      </c>
      <c r="AE1300" s="39">
        <v>102.7985</v>
      </c>
      <c r="AF1300" s="39">
        <v>46.965899999999998</v>
      </c>
      <c r="AG1300" s="39">
        <v>25.158100000000001</v>
      </c>
      <c r="AH1300" s="39">
        <v>128.71440000000001</v>
      </c>
      <c r="AI1300" s="39">
        <v>23.394200000000001</v>
      </c>
      <c r="AJ1300" s="39">
        <v>6.1672000000000002</v>
      </c>
      <c r="AK1300" s="39">
        <v>6.1466000000000003</v>
      </c>
      <c r="AL1300" s="39">
        <v>14.4411</v>
      </c>
      <c r="AM1300" s="39">
        <v>301.78649999999999</v>
      </c>
      <c r="AN1300" s="39">
        <v>588.63019999999995</v>
      </c>
      <c r="AO1300" s="39">
        <v>197.26859999999999</v>
      </c>
      <c r="AP1300" s="39">
        <v>130.2662</v>
      </c>
      <c r="AQ1300" s="39">
        <v>277.22669999999999</v>
      </c>
      <c r="AR1300" s="39">
        <v>46.773699999999998</v>
      </c>
      <c r="AS1300" s="39">
        <v>80.904700000000005</v>
      </c>
      <c r="AT1300" s="39">
        <v>28.242799999999999</v>
      </c>
      <c r="AU1300" s="39">
        <v>57.211799999999997</v>
      </c>
      <c r="AV1300" s="39">
        <v>72.149000000000001</v>
      </c>
      <c r="AW1300" s="39">
        <v>52.697800000000001</v>
      </c>
      <c r="AX1300" s="39">
        <v>16.0837</v>
      </c>
      <c r="AY1300" s="39">
        <v>51.892400000000002</v>
      </c>
    </row>
    <row r="1301" spans="1:51" x14ac:dyDescent="0.25">
      <c r="A1301" s="43">
        <v>44323</v>
      </c>
      <c r="B1301" s="39">
        <v>4309.2191000000003</v>
      </c>
      <c r="C1301" s="39">
        <v>43.835299999999997</v>
      </c>
      <c r="D1301" s="39">
        <v>46.703200000000002</v>
      </c>
      <c r="E1301" s="39">
        <v>829.89049999999997</v>
      </c>
      <c r="F1301" s="39">
        <v>235.19499999999999</v>
      </c>
      <c r="G1301" s="39">
        <v>75.131399999999999</v>
      </c>
      <c r="H1301" s="39">
        <v>119.9083</v>
      </c>
      <c r="I1301" s="39">
        <v>44.502299999999998</v>
      </c>
      <c r="J1301" s="39">
        <v>82.402699999999996</v>
      </c>
      <c r="K1301" s="39">
        <v>37.203099999999999</v>
      </c>
      <c r="L1301" s="39">
        <v>773.79859999999996</v>
      </c>
      <c r="M1301" s="39">
        <v>31.306699999999999</v>
      </c>
      <c r="N1301" s="39">
        <v>39.442300000000003</v>
      </c>
      <c r="O1301" s="39">
        <v>113.81440000000001</v>
      </c>
      <c r="P1301" s="39">
        <v>81.342399999999998</v>
      </c>
      <c r="Q1301" s="39">
        <v>17.881799999999998</v>
      </c>
      <c r="R1301" s="39">
        <v>68.618700000000004</v>
      </c>
      <c r="S1301" s="39">
        <v>65.553200000000004</v>
      </c>
      <c r="T1301" s="39">
        <v>32.869</v>
      </c>
      <c r="U1301" s="39">
        <v>19.058</v>
      </c>
      <c r="V1301" s="39">
        <v>34.404499999999999</v>
      </c>
      <c r="W1301" s="39">
        <v>74.655100000000004</v>
      </c>
      <c r="X1301" s="39">
        <v>184.59389999999999</v>
      </c>
      <c r="Y1301" s="39">
        <v>28.580300000000001</v>
      </c>
      <c r="Z1301" s="39">
        <v>28.054200000000002</v>
      </c>
      <c r="AA1301" s="39">
        <v>68.194699999999997</v>
      </c>
      <c r="AB1301" s="39">
        <v>341.46550000000002</v>
      </c>
      <c r="AC1301" s="39">
        <v>70.108800000000002</v>
      </c>
      <c r="AD1301" s="39">
        <v>18.952000000000002</v>
      </c>
      <c r="AE1301" s="39">
        <v>100.14749999999999</v>
      </c>
      <c r="AF1301" s="39">
        <v>47.715899999999998</v>
      </c>
      <c r="AG1301" s="39">
        <v>24.950600000000001</v>
      </c>
      <c r="AH1301" s="39">
        <v>128.16659999999999</v>
      </c>
      <c r="AI1301" s="39">
        <v>23.446200000000001</v>
      </c>
      <c r="AJ1301" s="39">
        <v>6.2355</v>
      </c>
      <c r="AK1301" s="39">
        <v>6.2005999999999997</v>
      </c>
      <c r="AL1301" s="39">
        <v>14.5402</v>
      </c>
      <c r="AM1301" s="39">
        <v>300.7056</v>
      </c>
      <c r="AN1301" s="39">
        <v>591.30169999999998</v>
      </c>
      <c r="AO1301" s="39">
        <v>194.05699999999999</v>
      </c>
      <c r="AP1301" s="39">
        <v>130.428</v>
      </c>
      <c r="AQ1301" s="39">
        <v>276.84899999999999</v>
      </c>
      <c r="AR1301" s="39">
        <v>50.2134</v>
      </c>
      <c r="AS1301" s="39">
        <v>80.325400000000002</v>
      </c>
      <c r="AT1301" s="39">
        <v>28.5623</v>
      </c>
      <c r="AU1301" s="39">
        <v>57.302700000000002</v>
      </c>
      <c r="AV1301" s="39">
        <v>69.111099999999993</v>
      </c>
      <c r="AW1301" s="39">
        <v>55.706499999999998</v>
      </c>
      <c r="AX1301" s="39">
        <v>16.3413</v>
      </c>
      <c r="AY1301" s="39">
        <v>51.703400000000002</v>
      </c>
    </row>
    <row r="1302" spans="1:51" x14ac:dyDescent="0.25">
      <c r="A1302" s="43">
        <v>44326</v>
      </c>
      <c r="B1302" s="39">
        <v>4238.4247999999998</v>
      </c>
      <c r="C1302" s="39">
        <v>43.597099999999998</v>
      </c>
      <c r="D1302" s="39">
        <v>46.179299999999998</v>
      </c>
      <c r="E1302" s="39">
        <v>808.01289999999995</v>
      </c>
      <c r="F1302" s="39">
        <v>235.19499999999999</v>
      </c>
      <c r="G1302" s="39">
        <v>74.788600000000002</v>
      </c>
      <c r="H1302" s="39">
        <v>119.1519</v>
      </c>
      <c r="I1302" s="39">
        <v>43.612200000000001</v>
      </c>
      <c r="J1302" s="39">
        <v>83.863799999999998</v>
      </c>
      <c r="K1302" s="39">
        <v>35.837499999999999</v>
      </c>
      <c r="L1302" s="39">
        <v>748.50250000000005</v>
      </c>
      <c r="M1302" s="39">
        <v>33.084600000000002</v>
      </c>
      <c r="N1302" s="39">
        <v>37.970999999999997</v>
      </c>
      <c r="O1302" s="39">
        <v>116.72029999999999</v>
      </c>
      <c r="P1302" s="39">
        <v>77.441100000000006</v>
      </c>
      <c r="Q1302" s="39">
        <v>18.783100000000001</v>
      </c>
      <c r="R1302" s="39">
        <v>67.717299999999994</v>
      </c>
      <c r="S1302" s="39">
        <v>62.015700000000002</v>
      </c>
      <c r="T1302" s="39">
        <v>32.869</v>
      </c>
      <c r="U1302" s="39">
        <v>19.375699999999998</v>
      </c>
      <c r="V1302" s="39">
        <v>33.939599999999999</v>
      </c>
      <c r="W1302" s="39">
        <v>73.686599999999999</v>
      </c>
      <c r="X1302" s="39">
        <v>184.99870000000001</v>
      </c>
      <c r="Y1302" s="39">
        <v>28.128599999999999</v>
      </c>
      <c r="Z1302" s="39">
        <v>27.9697</v>
      </c>
      <c r="AA1302" s="39">
        <v>66.312299999999993</v>
      </c>
      <c r="AB1302" s="39">
        <v>337.54059999999998</v>
      </c>
      <c r="AC1302" s="39">
        <v>70.061400000000006</v>
      </c>
      <c r="AD1302" s="39">
        <v>19.035399999999999</v>
      </c>
      <c r="AE1302" s="39">
        <v>97.8566</v>
      </c>
      <c r="AF1302" s="39">
        <v>47.528399999999998</v>
      </c>
      <c r="AG1302" s="39">
        <v>25.9621</v>
      </c>
      <c r="AH1302" s="39">
        <v>126.2496</v>
      </c>
      <c r="AI1302" s="39">
        <v>23.861599999999999</v>
      </c>
      <c r="AJ1302" s="39">
        <v>6.2355</v>
      </c>
      <c r="AK1302" s="39">
        <v>6.2184999999999997</v>
      </c>
      <c r="AL1302" s="39">
        <v>14.870699999999999</v>
      </c>
      <c r="AM1302" s="39">
        <v>297.03059999999999</v>
      </c>
      <c r="AN1302" s="39">
        <v>601.54259999999999</v>
      </c>
      <c r="AO1302" s="39">
        <v>197.36590000000001</v>
      </c>
      <c r="AP1302" s="39">
        <v>130.428</v>
      </c>
      <c r="AQ1302" s="39">
        <v>274.5829</v>
      </c>
      <c r="AR1302" s="39">
        <v>51.8658</v>
      </c>
      <c r="AS1302" s="39">
        <v>79.746099999999998</v>
      </c>
      <c r="AT1302" s="39">
        <v>30.0319</v>
      </c>
      <c r="AU1302" s="39">
        <v>57.302700000000002</v>
      </c>
      <c r="AV1302" s="39">
        <v>68.807400000000001</v>
      </c>
      <c r="AW1302" s="39">
        <v>59.627000000000002</v>
      </c>
      <c r="AX1302" s="39">
        <v>16.2242</v>
      </c>
      <c r="AY1302" s="39">
        <v>51.514299999999999</v>
      </c>
    </row>
    <row r="1303" spans="1:51" x14ac:dyDescent="0.25">
      <c r="A1303" s="43">
        <v>44327</v>
      </c>
      <c r="B1303" s="39">
        <v>4250.7368999999999</v>
      </c>
      <c r="C1303" s="39">
        <v>44.192700000000002</v>
      </c>
      <c r="D1303" s="39">
        <v>46.179299999999998</v>
      </c>
      <c r="E1303" s="39">
        <v>811.65920000000006</v>
      </c>
      <c r="F1303" s="39">
        <v>241.13990000000001</v>
      </c>
      <c r="G1303" s="39">
        <v>71.703599999999994</v>
      </c>
      <c r="H1303" s="39">
        <v>119.25279999999999</v>
      </c>
      <c r="I1303" s="39">
        <v>43.543799999999997</v>
      </c>
      <c r="J1303" s="39">
        <v>82.987200000000001</v>
      </c>
      <c r="K1303" s="39">
        <v>36.132800000000003</v>
      </c>
      <c r="L1303" s="39">
        <v>765.79899999999998</v>
      </c>
      <c r="M1303" s="39">
        <v>32.079700000000003</v>
      </c>
      <c r="N1303" s="39">
        <v>37.857799999999997</v>
      </c>
      <c r="O1303" s="39">
        <v>118.98050000000001</v>
      </c>
      <c r="P1303" s="39">
        <v>76.465800000000002</v>
      </c>
      <c r="Q1303" s="39">
        <v>17.943300000000001</v>
      </c>
      <c r="R1303" s="39">
        <v>68.618700000000004</v>
      </c>
      <c r="S1303" s="39">
        <v>60.136499999999998</v>
      </c>
      <c r="T1303" s="39">
        <v>32.523000000000003</v>
      </c>
      <c r="U1303" s="39">
        <v>19.4392</v>
      </c>
      <c r="V1303" s="39">
        <v>34.683500000000002</v>
      </c>
      <c r="W1303" s="39">
        <v>72.718100000000007</v>
      </c>
      <c r="X1303" s="39">
        <v>184.02719999999999</v>
      </c>
      <c r="Y1303" s="39">
        <v>28.251799999999999</v>
      </c>
      <c r="Z1303" s="39">
        <v>28.8992</v>
      </c>
      <c r="AA1303" s="39">
        <v>66.635000000000005</v>
      </c>
      <c r="AB1303" s="39">
        <v>321.46719999999999</v>
      </c>
      <c r="AC1303" s="39">
        <v>69.729299999999995</v>
      </c>
      <c r="AD1303" s="39">
        <v>18.618400000000001</v>
      </c>
      <c r="AE1303" s="39">
        <v>100.3112</v>
      </c>
      <c r="AF1303" s="39">
        <v>47.622199999999999</v>
      </c>
      <c r="AG1303" s="39">
        <v>26.091799999999999</v>
      </c>
      <c r="AH1303" s="39">
        <v>126.5235</v>
      </c>
      <c r="AI1303" s="39">
        <v>22.7971</v>
      </c>
      <c r="AJ1303" s="39">
        <v>6.2526000000000002</v>
      </c>
      <c r="AK1303" s="39">
        <v>6.2904</v>
      </c>
      <c r="AL1303" s="39">
        <v>14.705500000000001</v>
      </c>
      <c r="AM1303" s="39">
        <v>298.32769999999999</v>
      </c>
      <c r="AN1303" s="39">
        <v>593.97329999999999</v>
      </c>
      <c r="AO1303" s="39">
        <v>195.61420000000001</v>
      </c>
      <c r="AP1303" s="39">
        <v>130.428</v>
      </c>
      <c r="AQ1303" s="39">
        <v>277.6044</v>
      </c>
      <c r="AR1303" s="39">
        <v>50.011099999999999</v>
      </c>
      <c r="AS1303" s="39">
        <v>80.518500000000003</v>
      </c>
      <c r="AT1303" s="39">
        <v>28.945599999999999</v>
      </c>
      <c r="AU1303" s="39">
        <v>58.483199999999997</v>
      </c>
      <c r="AV1303" s="39">
        <v>71.389499999999998</v>
      </c>
      <c r="AW1303" s="39">
        <v>56.618299999999998</v>
      </c>
      <c r="AX1303" s="39">
        <v>16.317799999999998</v>
      </c>
      <c r="AY1303" s="39">
        <v>52.459600000000002</v>
      </c>
    </row>
    <row r="1304" spans="1:51" x14ac:dyDescent="0.25">
      <c r="A1304" s="43">
        <v>44328</v>
      </c>
      <c r="B1304" s="39">
        <v>4159.9354999999996</v>
      </c>
      <c r="C1304" s="39">
        <v>44.311799999999998</v>
      </c>
      <c r="D1304" s="39">
        <v>46.254100000000001</v>
      </c>
      <c r="E1304" s="39">
        <v>802.1789</v>
      </c>
      <c r="F1304" s="39">
        <v>240.02529999999999</v>
      </c>
      <c r="G1304" s="39">
        <v>74.165400000000005</v>
      </c>
      <c r="H1304" s="39">
        <v>119.8074</v>
      </c>
      <c r="I1304" s="39">
        <v>43.886099999999999</v>
      </c>
      <c r="J1304" s="39">
        <v>83.396199999999993</v>
      </c>
      <c r="K1304" s="39">
        <v>36.0959</v>
      </c>
      <c r="L1304" s="39">
        <v>785.0412</v>
      </c>
      <c r="M1304" s="39">
        <v>32.93</v>
      </c>
      <c r="N1304" s="39">
        <v>37.348500000000001</v>
      </c>
      <c r="O1304" s="39">
        <v>120.7563</v>
      </c>
      <c r="P1304" s="39">
        <v>76.855900000000005</v>
      </c>
      <c r="Q1304" s="39">
        <v>18.025200000000002</v>
      </c>
      <c r="R1304" s="39">
        <v>68.393299999999996</v>
      </c>
      <c r="S1304" s="39">
        <v>61.905200000000001</v>
      </c>
      <c r="T1304" s="39">
        <v>32.465400000000002</v>
      </c>
      <c r="U1304" s="39">
        <v>19.629799999999999</v>
      </c>
      <c r="V1304" s="39">
        <v>34.683500000000002</v>
      </c>
      <c r="W1304" s="39">
        <v>74.574299999999994</v>
      </c>
      <c r="X1304" s="39">
        <v>181.27449999999999</v>
      </c>
      <c r="Y1304" s="39">
        <v>28.621400000000001</v>
      </c>
      <c r="Z1304" s="39">
        <v>28.561199999999999</v>
      </c>
      <c r="AA1304" s="39">
        <v>65.667000000000002</v>
      </c>
      <c r="AB1304" s="39">
        <v>338.00779999999997</v>
      </c>
      <c r="AC1304" s="39">
        <v>70.440799999999996</v>
      </c>
      <c r="AD1304" s="39">
        <v>19.160499999999999</v>
      </c>
      <c r="AE1304" s="39">
        <v>100.57299999999999</v>
      </c>
      <c r="AF1304" s="39">
        <v>48.090899999999998</v>
      </c>
      <c r="AG1304" s="39">
        <v>28.010999999999999</v>
      </c>
      <c r="AH1304" s="39">
        <v>127.0712</v>
      </c>
      <c r="AI1304" s="39">
        <v>22.823</v>
      </c>
      <c r="AJ1304" s="39">
        <v>6.2355</v>
      </c>
      <c r="AK1304" s="39">
        <v>6.2545000000000002</v>
      </c>
      <c r="AL1304" s="39">
        <v>14.870699999999999</v>
      </c>
      <c r="AM1304" s="39">
        <v>291.40989999999999</v>
      </c>
      <c r="AN1304" s="39">
        <v>599.76160000000004</v>
      </c>
      <c r="AO1304" s="39">
        <v>200.86949999999999</v>
      </c>
      <c r="AP1304" s="39">
        <v>130.428</v>
      </c>
      <c r="AQ1304" s="39">
        <v>277.22669999999999</v>
      </c>
      <c r="AR1304" s="39">
        <v>50.415799999999997</v>
      </c>
      <c r="AS1304" s="39">
        <v>80.904700000000005</v>
      </c>
      <c r="AT1304" s="39">
        <v>28.881699999999999</v>
      </c>
      <c r="AU1304" s="39">
        <v>58.392400000000002</v>
      </c>
      <c r="AV1304" s="39">
        <v>72.149000000000001</v>
      </c>
      <c r="AW1304" s="39">
        <v>56.800600000000003</v>
      </c>
      <c r="AX1304" s="39">
        <v>16.3413</v>
      </c>
      <c r="AY1304" s="39">
        <v>52.743099999999998</v>
      </c>
    </row>
    <row r="1305" spans="1:51" x14ac:dyDescent="0.25">
      <c r="A1305" s="43">
        <v>44329</v>
      </c>
      <c r="B1305" s="39">
        <v>4136.8504000000003</v>
      </c>
      <c r="C1305" s="39">
        <v>44.311799999999998</v>
      </c>
      <c r="D1305" s="39">
        <v>46.104500000000002</v>
      </c>
      <c r="E1305" s="39">
        <v>785.40610000000004</v>
      </c>
      <c r="F1305" s="39">
        <v>244.11240000000001</v>
      </c>
      <c r="G1305" s="39">
        <v>72.046400000000006</v>
      </c>
      <c r="H1305" s="39">
        <v>118.49639999999999</v>
      </c>
      <c r="I1305" s="39">
        <v>43.954599999999999</v>
      </c>
      <c r="J1305" s="39">
        <v>81.409199999999998</v>
      </c>
      <c r="K1305" s="39">
        <v>35.911299999999997</v>
      </c>
      <c r="L1305" s="39">
        <v>790.44640000000004</v>
      </c>
      <c r="M1305" s="39">
        <v>31.6159</v>
      </c>
      <c r="N1305" s="39">
        <v>37.5749</v>
      </c>
      <c r="O1305" s="39">
        <v>121.88639999999999</v>
      </c>
      <c r="P1305" s="39">
        <v>74.944199999999995</v>
      </c>
      <c r="Q1305" s="39">
        <v>16.755299999999998</v>
      </c>
      <c r="R1305" s="39">
        <v>68.168000000000006</v>
      </c>
      <c r="S1305" s="39">
        <v>61.684100000000001</v>
      </c>
      <c r="T1305" s="39">
        <v>32.321199999999997</v>
      </c>
      <c r="U1305" s="39">
        <v>19.597999999999999</v>
      </c>
      <c r="V1305" s="39">
        <v>34.218600000000002</v>
      </c>
      <c r="W1305" s="39">
        <v>73.605900000000005</v>
      </c>
      <c r="X1305" s="39">
        <v>179.4933</v>
      </c>
      <c r="Y1305" s="39">
        <v>28.539300000000001</v>
      </c>
      <c r="Z1305" s="39">
        <v>28.8992</v>
      </c>
      <c r="AA1305" s="39">
        <v>66.204800000000006</v>
      </c>
      <c r="AB1305" s="39">
        <v>327.63490000000002</v>
      </c>
      <c r="AC1305" s="39">
        <v>75.706100000000006</v>
      </c>
      <c r="AD1305" s="39">
        <v>21.078600000000002</v>
      </c>
      <c r="AE1305" s="39">
        <v>101.3257</v>
      </c>
      <c r="AF1305" s="39">
        <v>48.653300000000002</v>
      </c>
      <c r="AG1305" s="39">
        <v>32.705500000000001</v>
      </c>
      <c r="AH1305" s="39">
        <v>126.79730000000001</v>
      </c>
      <c r="AI1305" s="39">
        <v>21.2911</v>
      </c>
      <c r="AJ1305" s="39">
        <v>6.2013999999999996</v>
      </c>
      <c r="AK1305" s="39">
        <v>6.2005999999999997</v>
      </c>
      <c r="AL1305" s="39">
        <v>14.6394</v>
      </c>
      <c r="AM1305" s="39">
        <v>290.54520000000002</v>
      </c>
      <c r="AN1305" s="39">
        <v>601.98789999999997</v>
      </c>
      <c r="AO1305" s="39">
        <v>195.90610000000001</v>
      </c>
      <c r="AP1305" s="39">
        <v>129.9425</v>
      </c>
      <c r="AQ1305" s="39">
        <v>276.84899999999999</v>
      </c>
      <c r="AR1305" s="39">
        <v>47.650500000000001</v>
      </c>
      <c r="AS1305" s="39">
        <v>80.904700000000005</v>
      </c>
      <c r="AT1305" s="39">
        <v>27.7319</v>
      </c>
      <c r="AU1305" s="39">
        <v>59.573</v>
      </c>
      <c r="AV1305" s="39">
        <v>70.174400000000006</v>
      </c>
      <c r="AW1305" s="39">
        <v>54.703600000000002</v>
      </c>
      <c r="AX1305" s="39">
        <v>16.271000000000001</v>
      </c>
      <c r="AY1305" s="39">
        <v>53.121200000000002</v>
      </c>
    </row>
    <row r="1306" spans="1:51" x14ac:dyDescent="0.25">
      <c r="A1306" s="43">
        <v>44330</v>
      </c>
      <c r="B1306" s="39">
        <v>4166.0915000000005</v>
      </c>
      <c r="C1306" s="39">
        <v>44.55</v>
      </c>
      <c r="D1306" s="39">
        <v>46.5535</v>
      </c>
      <c r="E1306" s="39">
        <v>806.55439999999999</v>
      </c>
      <c r="F1306" s="39">
        <v>250.8004</v>
      </c>
      <c r="G1306" s="39">
        <v>72.046400000000006</v>
      </c>
      <c r="H1306" s="39">
        <v>120.1604</v>
      </c>
      <c r="I1306" s="39">
        <v>43.954599999999999</v>
      </c>
      <c r="J1306" s="39">
        <v>83.162499999999994</v>
      </c>
      <c r="K1306" s="39">
        <v>37.276899999999998</v>
      </c>
      <c r="L1306" s="39">
        <v>803.85109999999997</v>
      </c>
      <c r="M1306" s="39">
        <v>31.152100000000001</v>
      </c>
      <c r="N1306" s="39">
        <v>38.0276</v>
      </c>
      <c r="O1306" s="39">
        <v>120.9178</v>
      </c>
      <c r="P1306" s="39">
        <v>76.309700000000007</v>
      </c>
      <c r="Q1306" s="39">
        <v>16.325099999999999</v>
      </c>
      <c r="R1306" s="39">
        <v>68.618700000000004</v>
      </c>
      <c r="S1306" s="39">
        <v>60.799700000000001</v>
      </c>
      <c r="T1306" s="39">
        <v>32.638399999999997</v>
      </c>
      <c r="U1306" s="39">
        <v>19.693300000000001</v>
      </c>
      <c r="V1306" s="39">
        <v>34.404499999999999</v>
      </c>
      <c r="W1306" s="39">
        <v>74.735799999999998</v>
      </c>
      <c r="X1306" s="39">
        <v>184.67490000000001</v>
      </c>
      <c r="Y1306" s="39">
        <v>28.744599999999998</v>
      </c>
      <c r="Z1306" s="39">
        <v>28.814699999999998</v>
      </c>
      <c r="AA1306" s="39">
        <v>70.023300000000006</v>
      </c>
      <c r="AB1306" s="39">
        <v>321.93450000000001</v>
      </c>
      <c r="AC1306" s="39">
        <v>73.998500000000007</v>
      </c>
      <c r="AD1306" s="39">
        <v>23.1844</v>
      </c>
      <c r="AE1306" s="39">
        <v>101.4894</v>
      </c>
      <c r="AF1306" s="39">
        <v>49.028300000000002</v>
      </c>
      <c r="AG1306" s="39">
        <v>32.8611</v>
      </c>
      <c r="AH1306" s="39">
        <v>128.16659999999999</v>
      </c>
      <c r="AI1306" s="39">
        <v>21.109300000000001</v>
      </c>
      <c r="AJ1306" s="39">
        <v>6.2013999999999996</v>
      </c>
      <c r="AK1306" s="39">
        <v>6.2005999999999997</v>
      </c>
      <c r="AL1306" s="39">
        <v>14.507199999999999</v>
      </c>
      <c r="AM1306" s="39">
        <v>294.65260000000001</v>
      </c>
      <c r="AN1306" s="39">
        <v>618.90769999999998</v>
      </c>
      <c r="AO1306" s="39">
        <v>198.24180000000001</v>
      </c>
      <c r="AP1306" s="39">
        <v>130.2662</v>
      </c>
      <c r="AQ1306" s="39">
        <v>278.35980000000001</v>
      </c>
      <c r="AR1306" s="39">
        <v>45.930599999999998</v>
      </c>
      <c r="AS1306" s="39">
        <v>81.483900000000006</v>
      </c>
      <c r="AT1306" s="39">
        <v>27.8672</v>
      </c>
      <c r="AU1306" s="39">
        <v>62.024900000000002</v>
      </c>
      <c r="AV1306" s="39">
        <v>73.212199999999996</v>
      </c>
      <c r="AW1306" s="39">
        <v>53.6096</v>
      </c>
      <c r="AX1306" s="39">
        <v>16.036899999999999</v>
      </c>
      <c r="AY1306" s="39">
        <v>53.121200000000002</v>
      </c>
    </row>
    <row r="1307" spans="1:51" x14ac:dyDescent="0.25">
      <c r="A1307" s="43">
        <v>44333</v>
      </c>
      <c r="B1307" s="39">
        <v>4173.7865000000002</v>
      </c>
      <c r="C1307" s="39">
        <v>44.192700000000002</v>
      </c>
      <c r="D1307" s="39">
        <v>46.254100000000001</v>
      </c>
      <c r="E1307" s="39">
        <v>815.30539999999996</v>
      </c>
      <c r="F1307" s="39">
        <v>252.65819999999999</v>
      </c>
      <c r="G1307" s="39">
        <v>72.108699999999999</v>
      </c>
      <c r="H1307" s="39">
        <v>121.4714</v>
      </c>
      <c r="I1307" s="39">
        <v>44.228400000000001</v>
      </c>
      <c r="J1307" s="39">
        <v>82.753399999999999</v>
      </c>
      <c r="K1307" s="39">
        <v>36.132800000000003</v>
      </c>
      <c r="L1307" s="39">
        <v>805.36450000000002</v>
      </c>
      <c r="M1307" s="39">
        <v>31.0748</v>
      </c>
      <c r="N1307" s="39">
        <v>38.197400000000002</v>
      </c>
      <c r="O1307" s="39">
        <v>120.11060000000001</v>
      </c>
      <c r="P1307" s="39">
        <v>77.558099999999996</v>
      </c>
      <c r="Q1307" s="39">
        <v>16.2227</v>
      </c>
      <c r="R1307" s="39">
        <v>71.322900000000004</v>
      </c>
      <c r="S1307" s="39">
        <v>59.3626</v>
      </c>
      <c r="T1307" s="39">
        <v>32.667200000000001</v>
      </c>
      <c r="U1307" s="39">
        <v>19.502700000000001</v>
      </c>
      <c r="V1307" s="39">
        <v>33.474699999999999</v>
      </c>
      <c r="W1307" s="39">
        <v>74.735799999999998</v>
      </c>
      <c r="X1307" s="39">
        <v>184.59389999999999</v>
      </c>
      <c r="Y1307" s="39">
        <v>28.621400000000001</v>
      </c>
      <c r="Z1307" s="39">
        <v>28.223199999999999</v>
      </c>
      <c r="AA1307" s="39">
        <v>67.818200000000004</v>
      </c>
      <c r="AB1307" s="39">
        <v>325.197</v>
      </c>
      <c r="AC1307" s="39">
        <v>72.575400000000002</v>
      </c>
      <c r="AD1307" s="39">
        <v>21.203700000000001</v>
      </c>
      <c r="AE1307" s="39">
        <v>100.4421</v>
      </c>
      <c r="AF1307" s="39">
        <v>48.559600000000003</v>
      </c>
      <c r="AG1307" s="39">
        <v>33.1205</v>
      </c>
      <c r="AH1307" s="39">
        <v>128.44049999999999</v>
      </c>
      <c r="AI1307" s="39">
        <v>21.005500000000001</v>
      </c>
      <c r="AJ1307" s="39">
        <v>6.2013999999999996</v>
      </c>
      <c r="AK1307" s="39">
        <v>6.2184999999999997</v>
      </c>
      <c r="AL1307" s="39">
        <v>14.606299999999999</v>
      </c>
      <c r="AM1307" s="39">
        <v>295.51729999999998</v>
      </c>
      <c r="AN1307" s="39">
        <v>619.35289999999998</v>
      </c>
      <c r="AO1307" s="39">
        <v>200.28550000000001</v>
      </c>
      <c r="AP1307" s="39">
        <v>129.7807</v>
      </c>
      <c r="AQ1307" s="39">
        <v>279.87060000000002</v>
      </c>
      <c r="AR1307" s="39">
        <v>45.559699999999999</v>
      </c>
      <c r="AS1307" s="39">
        <v>81.870099999999994</v>
      </c>
      <c r="AT1307" s="39">
        <v>27.3261</v>
      </c>
      <c r="AU1307" s="39">
        <v>61.48</v>
      </c>
      <c r="AV1307" s="39">
        <v>70.326300000000003</v>
      </c>
      <c r="AW1307" s="39">
        <v>53.0625</v>
      </c>
      <c r="AX1307" s="39">
        <v>16.036899999999999</v>
      </c>
      <c r="AY1307" s="39">
        <v>53.121200000000002</v>
      </c>
    </row>
    <row r="1308" spans="1:51" x14ac:dyDescent="0.25">
      <c r="A1308" s="43">
        <v>44334</v>
      </c>
      <c r="B1308" s="39">
        <v>4199.9495999999999</v>
      </c>
      <c r="C1308" s="39">
        <v>44.7883</v>
      </c>
      <c r="D1308" s="39">
        <v>46.852899999999998</v>
      </c>
      <c r="E1308" s="39">
        <v>801.44960000000003</v>
      </c>
      <c r="F1308" s="39">
        <v>251.17189999999999</v>
      </c>
      <c r="G1308" s="39">
        <v>70.332499999999996</v>
      </c>
      <c r="H1308" s="39">
        <v>120.5638</v>
      </c>
      <c r="I1308" s="39">
        <v>44.365400000000001</v>
      </c>
      <c r="J1308" s="39">
        <v>82.285899999999998</v>
      </c>
      <c r="K1308" s="39">
        <v>36.0959</v>
      </c>
      <c r="L1308" s="39">
        <v>811.85069999999996</v>
      </c>
      <c r="M1308" s="39">
        <v>31.384</v>
      </c>
      <c r="N1308" s="39">
        <v>39.329099999999997</v>
      </c>
      <c r="O1308" s="39">
        <v>122.0478</v>
      </c>
      <c r="P1308" s="39">
        <v>78.221299999999999</v>
      </c>
      <c r="Q1308" s="39">
        <v>16.243200000000002</v>
      </c>
      <c r="R1308" s="39">
        <v>78.421300000000002</v>
      </c>
      <c r="S1308" s="39">
        <v>60.247</v>
      </c>
      <c r="T1308" s="39">
        <v>32.695999999999998</v>
      </c>
      <c r="U1308" s="39">
        <v>21.440300000000001</v>
      </c>
      <c r="V1308" s="39">
        <v>33.846600000000002</v>
      </c>
      <c r="W1308" s="39">
        <v>73.767300000000006</v>
      </c>
      <c r="X1308" s="39">
        <v>183.54140000000001</v>
      </c>
      <c r="Y1308" s="39">
        <v>28.621400000000001</v>
      </c>
      <c r="Z1308" s="39">
        <v>28.1387</v>
      </c>
      <c r="AA1308" s="39">
        <v>65.613200000000006</v>
      </c>
      <c r="AB1308" s="39">
        <v>338.53500000000003</v>
      </c>
      <c r="AC1308" s="39">
        <v>73.950999999999993</v>
      </c>
      <c r="AD1308" s="39">
        <v>20.62</v>
      </c>
      <c r="AE1308" s="39">
        <v>100.14749999999999</v>
      </c>
      <c r="AF1308" s="39">
        <v>48.559600000000003</v>
      </c>
      <c r="AG1308" s="39">
        <v>34.183799999999998</v>
      </c>
      <c r="AH1308" s="39">
        <v>128.16659999999999</v>
      </c>
      <c r="AI1308" s="39">
        <v>21.187200000000001</v>
      </c>
      <c r="AJ1308" s="39">
        <v>6.2013999999999996</v>
      </c>
      <c r="AK1308" s="39">
        <v>6.2005999999999997</v>
      </c>
      <c r="AL1308" s="39">
        <v>14.969799999999999</v>
      </c>
      <c r="AM1308" s="39">
        <v>296.81439999999998</v>
      </c>
      <c r="AN1308" s="39">
        <v>626.03179999999998</v>
      </c>
      <c r="AO1308" s="39">
        <v>198.53380000000001</v>
      </c>
      <c r="AP1308" s="39">
        <v>130.428</v>
      </c>
      <c r="AQ1308" s="39">
        <v>281.00360000000001</v>
      </c>
      <c r="AR1308" s="39">
        <v>47.347000000000001</v>
      </c>
      <c r="AS1308" s="39">
        <v>81.870099999999994</v>
      </c>
      <c r="AT1308" s="39">
        <v>27.934799999999999</v>
      </c>
      <c r="AU1308" s="39">
        <v>61.48</v>
      </c>
      <c r="AV1308" s="39">
        <v>68.959199999999996</v>
      </c>
      <c r="AW1308" s="39">
        <v>53.244900000000001</v>
      </c>
      <c r="AX1308" s="39">
        <v>15.9901</v>
      </c>
      <c r="AY1308" s="39">
        <v>53.499299999999998</v>
      </c>
    </row>
    <row r="1309" spans="1:51" x14ac:dyDescent="0.25">
      <c r="A1309" s="43">
        <v>44335</v>
      </c>
      <c r="B1309" s="39">
        <v>4119.9213</v>
      </c>
      <c r="C1309" s="39">
        <v>44.55</v>
      </c>
      <c r="D1309" s="39">
        <v>46.5535</v>
      </c>
      <c r="E1309" s="39">
        <v>793.42780000000005</v>
      </c>
      <c r="F1309" s="39">
        <v>255.25909999999999</v>
      </c>
      <c r="G1309" s="39">
        <v>71.423100000000005</v>
      </c>
      <c r="H1309" s="39">
        <v>120.5134</v>
      </c>
      <c r="I1309" s="39">
        <v>43.749200000000002</v>
      </c>
      <c r="J1309" s="39">
        <v>82.344300000000004</v>
      </c>
      <c r="K1309" s="39">
        <v>35.985199999999999</v>
      </c>
      <c r="L1309" s="39">
        <v>821.36369999999999</v>
      </c>
      <c r="M1309" s="39">
        <v>30.611000000000001</v>
      </c>
      <c r="N1309" s="39">
        <v>38.706699999999998</v>
      </c>
      <c r="O1309" s="39">
        <v>122.2093</v>
      </c>
      <c r="P1309" s="39">
        <v>76.231700000000004</v>
      </c>
      <c r="Q1309" s="39">
        <v>15.669600000000001</v>
      </c>
      <c r="R1309" s="39">
        <v>73.914400000000001</v>
      </c>
      <c r="S1309" s="39">
        <v>58.920499999999997</v>
      </c>
      <c r="T1309" s="39">
        <v>32.753700000000002</v>
      </c>
      <c r="U1309" s="39">
        <v>23.600200000000001</v>
      </c>
      <c r="V1309" s="39">
        <v>33.753599999999999</v>
      </c>
      <c r="W1309" s="39">
        <v>74.1708</v>
      </c>
      <c r="X1309" s="39">
        <v>182.81280000000001</v>
      </c>
      <c r="Y1309" s="39">
        <v>28.785599999999999</v>
      </c>
      <c r="Z1309" s="39">
        <v>27.9697</v>
      </c>
      <c r="AA1309" s="39">
        <v>64.0535</v>
      </c>
      <c r="AB1309" s="39">
        <v>330.47460000000001</v>
      </c>
      <c r="AC1309" s="39">
        <v>71.958799999999997</v>
      </c>
      <c r="AD1309" s="39">
        <v>21.579000000000001</v>
      </c>
      <c r="AE1309" s="39">
        <v>104.17310000000001</v>
      </c>
      <c r="AF1309" s="39">
        <v>48.934600000000003</v>
      </c>
      <c r="AG1309" s="39">
        <v>33.716999999999999</v>
      </c>
      <c r="AH1309" s="39">
        <v>128.44049999999999</v>
      </c>
      <c r="AI1309" s="39">
        <v>20.5122</v>
      </c>
      <c r="AJ1309" s="39">
        <v>6.1672000000000002</v>
      </c>
      <c r="AK1309" s="39">
        <v>6.1466000000000003</v>
      </c>
      <c r="AL1309" s="39">
        <v>14.6394</v>
      </c>
      <c r="AM1309" s="39">
        <v>291.62610000000001</v>
      </c>
      <c r="AN1309" s="39">
        <v>634.04639999999995</v>
      </c>
      <c r="AO1309" s="39">
        <v>201.16139999999999</v>
      </c>
      <c r="AP1309" s="39">
        <v>130.2662</v>
      </c>
      <c r="AQ1309" s="39">
        <v>279.11520000000002</v>
      </c>
      <c r="AR1309" s="39">
        <v>45.930599999999998</v>
      </c>
      <c r="AS1309" s="39">
        <v>82.642499999999998</v>
      </c>
      <c r="AT1309" s="39">
        <v>26.717300000000002</v>
      </c>
      <c r="AU1309" s="39">
        <v>61.116799999999998</v>
      </c>
      <c r="AV1309" s="39">
        <v>75.794399999999996</v>
      </c>
      <c r="AW1309" s="39">
        <v>52.150799999999997</v>
      </c>
      <c r="AX1309" s="39">
        <v>15.8028</v>
      </c>
      <c r="AY1309" s="39">
        <v>53.026699999999998</v>
      </c>
    </row>
    <row r="1310" spans="1:51" x14ac:dyDescent="0.25">
      <c r="A1310" s="43">
        <v>44336</v>
      </c>
      <c r="B1310" s="39">
        <v>4150.7013999999999</v>
      </c>
      <c r="C1310" s="39">
        <v>44.073599999999999</v>
      </c>
      <c r="D1310" s="39">
        <v>46.029600000000002</v>
      </c>
      <c r="E1310" s="39">
        <v>788.32309999999995</v>
      </c>
      <c r="F1310" s="39">
        <v>254.51589999999999</v>
      </c>
      <c r="G1310" s="39">
        <v>70.519400000000005</v>
      </c>
      <c r="H1310" s="39">
        <v>119.1519</v>
      </c>
      <c r="I1310" s="39">
        <v>43.543799999999997</v>
      </c>
      <c r="J1310" s="39">
        <v>80.532600000000002</v>
      </c>
      <c r="K1310" s="39">
        <v>36.428100000000001</v>
      </c>
      <c r="L1310" s="39">
        <v>820.71510000000001</v>
      </c>
      <c r="M1310" s="39">
        <v>29.992599999999999</v>
      </c>
      <c r="N1310" s="39">
        <v>38.367100000000001</v>
      </c>
      <c r="O1310" s="39">
        <v>122.5321</v>
      </c>
      <c r="P1310" s="39">
        <v>78.260400000000004</v>
      </c>
      <c r="Q1310" s="39">
        <v>15.0756</v>
      </c>
      <c r="R1310" s="39">
        <v>72.449600000000004</v>
      </c>
      <c r="S1310" s="39">
        <v>58.367699999999999</v>
      </c>
      <c r="T1310" s="39">
        <v>32.494199999999999</v>
      </c>
      <c r="U1310" s="39">
        <v>23.250800000000002</v>
      </c>
      <c r="V1310" s="39">
        <v>33.753599999999999</v>
      </c>
      <c r="W1310" s="39">
        <v>75.946399999999997</v>
      </c>
      <c r="X1310" s="39">
        <v>185.40360000000001</v>
      </c>
      <c r="Y1310" s="39">
        <v>28.621400000000001</v>
      </c>
      <c r="Z1310" s="39">
        <v>28.312899999999999</v>
      </c>
      <c r="AA1310" s="39">
        <v>62.601399999999998</v>
      </c>
      <c r="AB1310" s="39">
        <v>315.21749999999997</v>
      </c>
      <c r="AC1310" s="39">
        <v>72.195899999999995</v>
      </c>
      <c r="AD1310" s="39">
        <v>20.870100000000001</v>
      </c>
      <c r="AE1310" s="39">
        <v>102.5367</v>
      </c>
      <c r="AF1310" s="39">
        <v>48.653300000000002</v>
      </c>
      <c r="AG1310" s="39">
        <v>32.472099999999998</v>
      </c>
      <c r="AH1310" s="39">
        <v>128.44049999999999</v>
      </c>
      <c r="AI1310" s="39">
        <v>20.148599999999998</v>
      </c>
      <c r="AJ1310" s="39">
        <v>6.1501000000000001</v>
      </c>
      <c r="AK1310" s="39">
        <v>6.0926999999999998</v>
      </c>
      <c r="AL1310" s="39">
        <v>14.342000000000001</v>
      </c>
      <c r="AM1310" s="39">
        <v>291.62610000000001</v>
      </c>
      <c r="AN1310" s="39">
        <v>621.57920000000001</v>
      </c>
      <c r="AO1310" s="39">
        <v>198.92310000000001</v>
      </c>
      <c r="AP1310" s="39">
        <v>130.2662</v>
      </c>
      <c r="AQ1310" s="39">
        <v>277.9821</v>
      </c>
      <c r="AR1310" s="39">
        <v>42.288499999999999</v>
      </c>
      <c r="AS1310" s="39">
        <v>81.483900000000006</v>
      </c>
      <c r="AT1310" s="39">
        <v>24.9587</v>
      </c>
      <c r="AU1310" s="39">
        <v>61.570799999999998</v>
      </c>
      <c r="AV1310" s="39">
        <v>83.388999999999996</v>
      </c>
      <c r="AW1310" s="39">
        <v>49.780299999999997</v>
      </c>
      <c r="AX1310" s="39">
        <v>15.5921</v>
      </c>
      <c r="AY1310" s="39">
        <v>53.215699999999998</v>
      </c>
    </row>
    <row r="1311" spans="1:51" x14ac:dyDescent="0.25">
      <c r="A1311" s="43">
        <v>44337</v>
      </c>
      <c r="B1311" s="39">
        <v>4089.1410999999998</v>
      </c>
      <c r="C1311" s="39">
        <v>43.9544</v>
      </c>
      <c r="D1311" s="39">
        <v>46.179299999999998</v>
      </c>
      <c r="E1311" s="39">
        <v>762.06989999999996</v>
      </c>
      <c r="F1311" s="39">
        <v>251.9151</v>
      </c>
      <c r="G1311" s="39">
        <v>71.485399999999998</v>
      </c>
      <c r="H1311" s="39">
        <v>119.50490000000001</v>
      </c>
      <c r="I1311" s="39">
        <v>42.379899999999999</v>
      </c>
      <c r="J1311" s="39">
        <v>81.643000000000001</v>
      </c>
      <c r="K1311" s="39">
        <v>36.465000000000003</v>
      </c>
      <c r="L1311" s="39">
        <v>798.99829999999997</v>
      </c>
      <c r="M1311" s="39">
        <v>30.224499999999999</v>
      </c>
      <c r="N1311" s="39">
        <v>38.084200000000003</v>
      </c>
      <c r="O1311" s="39">
        <v>122.5321</v>
      </c>
      <c r="P1311" s="39">
        <v>77.948300000000003</v>
      </c>
      <c r="Q1311" s="39">
        <v>15.218999999999999</v>
      </c>
      <c r="R1311" s="39">
        <v>71.435500000000005</v>
      </c>
      <c r="S1311" s="39">
        <v>57.041200000000003</v>
      </c>
      <c r="T1311" s="39">
        <v>32.494199999999999</v>
      </c>
      <c r="U1311" s="39">
        <v>21.948499999999999</v>
      </c>
      <c r="V1311" s="39">
        <v>34.683500000000002</v>
      </c>
      <c r="W1311" s="39">
        <v>76.349900000000005</v>
      </c>
      <c r="X1311" s="39">
        <v>182.97470000000001</v>
      </c>
      <c r="Y1311" s="39">
        <v>29.114100000000001</v>
      </c>
      <c r="Z1311" s="39">
        <v>29.256699999999999</v>
      </c>
      <c r="AA1311" s="39">
        <v>63.920499999999997</v>
      </c>
      <c r="AB1311" s="39">
        <v>316.1771</v>
      </c>
      <c r="AC1311" s="39">
        <v>73.097200000000001</v>
      </c>
      <c r="AD1311" s="39">
        <v>21.787500000000001</v>
      </c>
      <c r="AE1311" s="39">
        <v>102.5039</v>
      </c>
      <c r="AF1311" s="39">
        <v>48.559600000000003</v>
      </c>
      <c r="AG1311" s="39">
        <v>31.4346</v>
      </c>
      <c r="AH1311" s="39">
        <v>128.16659999999999</v>
      </c>
      <c r="AI1311" s="39">
        <v>20.4602</v>
      </c>
      <c r="AJ1311" s="39">
        <v>6.2013999999999996</v>
      </c>
      <c r="AK1311" s="39">
        <v>6.2184999999999997</v>
      </c>
      <c r="AL1311" s="39">
        <v>14.408099999999999</v>
      </c>
      <c r="AM1311" s="39">
        <v>286.654</v>
      </c>
      <c r="AN1311" s="39">
        <v>603.10730000000001</v>
      </c>
      <c r="AO1311" s="39">
        <v>196.49</v>
      </c>
      <c r="AP1311" s="39">
        <v>129.7807</v>
      </c>
      <c r="AQ1311" s="39">
        <v>277.22669999999999</v>
      </c>
      <c r="AR1311" s="39">
        <v>44.783999999999999</v>
      </c>
      <c r="AS1311" s="39">
        <v>81.483900000000006</v>
      </c>
      <c r="AT1311" s="39">
        <v>25.7027</v>
      </c>
      <c r="AU1311" s="39">
        <v>61.570799999999998</v>
      </c>
      <c r="AV1311" s="39">
        <v>91.743099999999998</v>
      </c>
      <c r="AW1311" s="39">
        <v>50.053800000000003</v>
      </c>
      <c r="AX1311" s="39">
        <v>15.5687</v>
      </c>
      <c r="AY1311" s="39">
        <v>53.121200000000002</v>
      </c>
    </row>
    <row r="1312" spans="1:51" x14ac:dyDescent="0.25">
      <c r="A1312" s="43">
        <v>44340</v>
      </c>
      <c r="B1312" s="39">
        <v>4030.6588999999999</v>
      </c>
      <c r="C1312" s="39">
        <v>44.073599999999999</v>
      </c>
      <c r="D1312" s="39">
        <v>45.954799999999999</v>
      </c>
      <c r="E1312" s="39">
        <v>774.46720000000005</v>
      </c>
      <c r="F1312" s="39">
        <v>277.18090000000001</v>
      </c>
      <c r="G1312" s="39">
        <v>70.1143</v>
      </c>
      <c r="H1312" s="39">
        <v>118.49639999999999</v>
      </c>
      <c r="I1312" s="39">
        <v>41.969099999999997</v>
      </c>
      <c r="J1312" s="39">
        <v>81.643000000000001</v>
      </c>
      <c r="K1312" s="39">
        <v>36.391100000000002</v>
      </c>
      <c r="L1312" s="39">
        <v>807.82069999999999</v>
      </c>
      <c r="M1312" s="39">
        <v>30.069900000000001</v>
      </c>
      <c r="N1312" s="39">
        <v>37.688099999999999</v>
      </c>
      <c r="O1312" s="39">
        <v>122.0478</v>
      </c>
      <c r="P1312" s="39">
        <v>81.654499999999999</v>
      </c>
      <c r="Q1312" s="39">
        <v>14.9732</v>
      </c>
      <c r="R1312" s="39">
        <v>71.660899999999998</v>
      </c>
      <c r="S1312" s="39">
        <v>58.588799999999999</v>
      </c>
      <c r="T1312" s="39">
        <v>32.292400000000001</v>
      </c>
      <c r="U1312" s="39">
        <v>22.2026</v>
      </c>
      <c r="V1312" s="39">
        <v>35.892299999999999</v>
      </c>
      <c r="W1312" s="39">
        <v>76.834199999999996</v>
      </c>
      <c r="X1312" s="39">
        <v>183.86529999999999</v>
      </c>
      <c r="Y1312" s="39">
        <v>28.9499</v>
      </c>
      <c r="Z1312" s="39">
        <v>29.085100000000001</v>
      </c>
      <c r="AA1312" s="39">
        <v>65.239599999999996</v>
      </c>
      <c r="AB1312" s="39">
        <v>319.63150000000002</v>
      </c>
      <c r="AC1312" s="39">
        <v>71.199799999999996</v>
      </c>
      <c r="AD1312" s="39">
        <v>21.6416</v>
      </c>
      <c r="AE1312" s="39">
        <v>103.224</v>
      </c>
      <c r="AF1312" s="39">
        <v>48.934600000000003</v>
      </c>
      <c r="AG1312" s="39">
        <v>32.679499999999997</v>
      </c>
      <c r="AH1312" s="39">
        <v>128.16659999999999</v>
      </c>
      <c r="AI1312" s="39">
        <v>20.070799999999998</v>
      </c>
      <c r="AJ1312" s="39">
        <v>6.2013999999999996</v>
      </c>
      <c r="AK1312" s="39">
        <v>6.2545000000000002</v>
      </c>
      <c r="AL1312" s="39">
        <v>14.507199999999999</v>
      </c>
      <c r="AM1312" s="39">
        <v>282.7627</v>
      </c>
      <c r="AN1312" s="39">
        <v>604.49270000000001</v>
      </c>
      <c r="AO1312" s="39">
        <v>194.44630000000001</v>
      </c>
      <c r="AP1312" s="39">
        <v>129.9425</v>
      </c>
      <c r="AQ1312" s="39">
        <v>276.09359999999998</v>
      </c>
      <c r="AR1312" s="39">
        <v>44.311900000000001</v>
      </c>
      <c r="AS1312" s="39">
        <v>81.097800000000007</v>
      </c>
      <c r="AT1312" s="39">
        <v>25.432200000000002</v>
      </c>
      <c r="AU1312" s="39">
        <v>63.932000000000002</v>
      </c>
      <c r="AV1312" s="39">
        <v>100.8567</v>
      </c>
      <c r="AW1312" s="39">
        <v>55.068300000000001</v>
      </c>
      <c r="AX1312" s="39">
        <v>15.545299999999999</v>
      </c>
      <c r="AY1312" s="39">
        <v>53.404800000000002</v>
      </c>
    </row>
    <row r="1313" spans="1:51" x14ac:dyDescent="0.25">
      <c r="A1313" s="43">
        <v>44341</v>
      </c>
      <c r="B1313" s="39">
        <v>4118.3823000000002</v>
      </c>
      <c r="C1313" s="39">
        <v>44.073599999999999</v>
      </c>
      <c r="D1313" s="39">
        <v>46.403799999999997</v>
      </c>
      <c r="E1313" s="39">
        <v>780.30129999999997</v>
      </c>
      <c r="F1313" s="39">
        <v>274.20839999999998</v>
      </c>
      <c r="G1313" s="39">
        <v>70.831000000000003</v>
      </c>
      <c r="H1313" s="39">
        <v>119.8074</v>
      </c>
      <c r="I1313" s="39">
        <v>42.311399999999999</v>
      </c>
      <c r="J1313" s="39">
        <v>82.811800000000005</v>
      </c>
      <c r="K1313" s="39">
        <v>37.166200000000003</v>
      </c>
      <c r="L1313" s="39">
        <v>825.69190000000003</v>
      </c>
      <c r="M1313" s="39">
        <v>30.5337</v>
      </c>
      <c r="N1313" s="39">
        <v>38.423699999999997</v>
      </c>
      <c r="O1313" s="39">
        <v>120.11060000000001</v>
      </c>
      <c r="P1313" s="39">
        <v>79.859899999999996</v>
      </c>
      <c r="Q1313" s="39">
        <v>14.9937</v>
      </c>
      <c r="R1313" s="39">
        <v>70.984800000000007</v>
      </c>
      <c r="S1313" s="39">
        <v>64.447699999999998</v>
      </c>
      <c r="T1313" s="39">
        <v>32.523000000000003</v>
      </c>
      <c r="U1313" s="39">
        <v>22.012</v>
      </c>
      <c r="V1313" s="39">
        <v>35.148400000000002</v>
      </c>
      <c r="W1313" s="39">
        <v>76.914900000000003</v>
      </c>
      <c r="X1313" s="39">
        <v>186.29409999999999</v>
      </c>
      <c r="Y1313" s="39">
        <v>29.0731</v>
      </c>
      <c r="Z1313" s="39">
        <v>28.999300000000002</v>
      </c>
      <c r="AA1313" s="39">
        <v>65.1297</v>
      </c>
      <c r="AB1313" s="39">
        <v>323.56569999999999</v>
      </c>
      <c r="AC1313" s="39">
        <v>71.958799999999997</v>
      </c>
      <c r="AD1313" s="39">
        <v>21.745799999999999</v>
      </c>
      <c r="AE1313" s="39">
        <v>103.74760000000001</v>
      </c>
      <c r="AF1313" s="39">
        <v>49.122100000000003</v>
      </c>
      <c r="AG1313" s="39">
        <v>33.353900000000003</v>
      </c>
      <c r="AH1313" s="39">
        <v>129.8098</v>
      </c>
      <c r="AI1313" s="39">
        <v>20.096699999999998</v>
      </c>
      <c r="AJ1313" s="39">
        <v>6.2184999999999997</v>
      </c>
      <c r="AK1313" s="39">
        <v>6.2365000000000004</v>
      </c>
      <c r="AL1313" s="39">
        <v>14.6394</v>
      </c>
      <c r="AM1313" s="39">
        <v>291.19369999999998</v>
      </c>
      <c r="AN1313" s="39">
        <v>611.41970000000003</v>
      </c>
      <c r="AO1313" s="39">
        <v>196.8793</v>
      </c>
      <c r="AP1313" s="39">
        <v>130.2662</v>
      </c>
      <c r="AQ1313" s="39">
        <v>280.6259</v>
      </c>
      <c r="AR1313" s="39">
        <v>44.4131</v>
      </c>
      <c r="AS1313" s="39">
        <v>81.097800000000007</v>
      </c>
      <c r="AT1313" s="39">
        <v>25.4998</v>
      </c>
      <c r="AU1313" s="39">
        <v>62.660600000000002</v>
      </c>
      <c r="AV1313" s="39">
        <v>110.88160000000001</v>
      </c>
      <c r="AW1313" s="39">
        <v>52.333100000000002</v>
      </c>
      <c r="AX1313" s="39">
        <v>15.381399999999999</v>
      </c>
      <c r="AY1313" s="39">
        <v>53.404800000000002</v>
      </c>
    </row>
    <row r="1314" spans="1:51" x14ac:dyDescent="0.25">
      <c r="A1314" s="43">
        <v>44342</v>
      </c>
      <c r="B1314" s="39">
        <v>4183.0205999999998</v>
      </c>
      <c r="C1314" s="39">
        <v>44.430900000000001</v>
      </c>
      <c r="D1314" s="39">
        <v>47.526499999999999</v>
      </c>
      <c r="E1314" s="39">
        <v>808.74220000000003</v>
      </c>
      <c r="F1314" s="39">
        <v>282.3827</v>
      </c>
      <c r="G1314" s="39">
        <v>71.516599999999997</v>
      </c>
      <c r="H1314" s="39">
        <v>119.1015</v>
      </c>
      <c r="I1314" s="39">
        <v>42.106000000000002</v>
      </c>
      <c r="J1314" s="39">
        <v>82.168999999999997</v>
      </c>
      <c r="K1314" s="39">
        <v>37.978200000000001</v>
      </c>
      <c r="L1314" s="39">
        <v>822.29859999999996</v>
      </c>
      <c r="M1314" s="39">
        <v>30.688300000000002</v>
      </c>
      <c r="N1314" s="39">
        <v>39.215899999999998</v>
      </c>
      <c r="O1314" s="39">
        <v>121.13420000000001</v>
      </c>
      <c r="P1314" s="39">
        <v>79.615700000000004</v>
      </c>
      <c r="Q1314" s="39">
        <v>14.9527</v>
      </c>
      <c r="R1314" s="39">
        <v>72.787599999999998</v>
      </c>
      <c r="S1314" s="39">
        <v>64.447699999999998</v>
      </c>
      <c r="T1314" s="39">
        <v>32.5807</v>
      </c>
      <c r="U1314" s="39">
        <v>21.7897</v>
      </c>
      <c r="V1314" s="39">
        <v>35.892299999999999</v>
      </c>
      <c r="W1314" s="39">
        <v>76.430599999999998</v>
      </c>
      <c r="X1314" s="39">
        <v>185.32259999999999</v>
      </c>
      <c r="Y1314" s="39">
        <v>28.826699999999999</v>
      </c>
      <c r="Z1314" s="39">
        <v>28.8277</v>
      </c>
      <c r="AA1314" s="39">
        <v>65.624300000000005</v>
      </c>
      <c r="AB1314" s="39">
        <v>332.10590000000002</v>
      </c>
      <c r="AC1314" s="39">
        <v>74.093299999999999</v>
      </c>
      <c r="AD1314" s="39">
        <v>20.995200000000001</v>
      </c>
      <c r="AE1314" s="39">
        <v>103.4131</v>
      </c>
      <c r="AF1314" s="39">
        <v>49.6845</v>
      </c>
      <c r="AG1314" s="39">
        <v>32.964799999999997</v>
      </c>
      <c r="AH1314" s="39">
        <v>129.5359</v>
      </c>
      <c r="AI1314" s="39">
        <v>20.148599999999998</v>
      </c>
      <c r="AJ1314" s="39">
        <v>6.2184999999999997</v>
      </c>
      <c r="AK1314" s="39">
        <v>6.2904</v>
      </c>
      <c r="AL1314" s="39">
        <v>14.771599999999999</v>
      </c>
      <c r="AM1314" s="39">
        <v>296.59820000000002</v>
      </c>
      <c r="AN1314" s="39">
        <v>628.0444</v>
      </c>
      <c r="AO1314" s="39">
        <v>197.7552</v>
      </c>
      <c r="AP1314" s="39">
        <v>130.9135</v>
      </c>
      <c r="AQ1314" s="39">
        <v>282.13670000000002</v>
      </c>
      <c r="AR1314" s="39">
        <v>44.783999999999999</v>
      </c>
      <c r="AS1314" s="39">
        <v>81.483900000000006</v>
      </c>
      <c r="AT1314" s="39">
        <v>25.3645</v>
      </c>
      <c r="AU1314" s="39">
        <v>62.388199999999998</v>
      </c>
      <c r="AV1314" s="39">
        <v>113.31189999999999</v>
      </c>
      <c r="AW1314" s="39">
        <v>51.877299999999998</v>
      </c>
      <c r="AX1314" s="39">
        <v>15.3346</v>
      </c>
      <c r="AY1314" s="39">
        <v>54.066400000000002</v>
      </c>
    </row>
    <row r="1315" spans="1:51" x14ac:dyDescent="0.25">
      <c r="A1315" s="43">
        <v>44343</v>
      </c>
      <c r="B1315" s="39">
        <v>4179.9426000000003</v>
      </c>
      <c r="C1315" s="39">
        <v>44.311799999999998</v>
      </c>
      <c r="D1315" s="39">
        <v>47.451700000000002</v>
      </c>
      <c r="E1315" s="39">
        <v>810.20069999999998</v>
      </c>
      <c r="F1315" s="39">
        <v>277.18090000000001</v>
      </c>
      <c r="G1315" s="39">
        <v>72.264499999999998</v>
      </c>
      <c r="H1315" s="39">
        <v>119.8579</v>
      </c>
      <c r="I1315" s="39">
        <v>42.106000000000002</v>
      </c>
      <c r="J1315" s="39">
        <v>81.369399999999999</v>
      </c>
      <c r="K1315" s="39">
        <v>37.719799999999999</v>
      </c>
      <c r="L1315" s="39">
        <v>815.28589999999997</v>
      </c>
      <c r="M1315" s="39">
        <v>30.8429</v>
      </c>
      <c r="N1315" s="39">
        <v>39.272500000000001</v>
      </c>
      <c r="O1315" s="39">
        <v>118.7457</v>
      </c>
      <c r="P1315" s="39">
        <v>78.394599999999997</v>
      </c>
      <c r="Q1315" s="39">
        <v>15.0961</v>
      </c>
      <c r="R1315" s="39">
        <v>73.013000000000005</v>
      </c>
      <c r="S1315" s="39">
        <v>64.558300000000003</v>
      </c>
      <c r="T1315" s="39">
        <v>32.523000000000003</v>
      </c>
      <c r="U1315" s="39">
        <v>21.7897</v>
      </c>
      <c r="V1315" s="39">
        <v>35.427399999999999</v>
      </c>
      <c r="W1315" s="39">
        <v>75.946399999999997</v>
      </c>
      <c r="X1315" s="39">
        <v>189.69460000000001</v>
      </c>
      <c r="Y1315" s="39">
        <v>28.703499999999998</v>
      </c>
      <c r="Z1315" s="39">
        <v>29.1709</v>
      </c>
      <c r="AA1315" s="39">
        <v>65.899100000000004</v>
      </c>
      <c r="AB1315" s="39">
        <v>336.4239</v>
      </c>
      <c r="AC1315" s="39">
        <v>74.662499999999994</v>
      </c>
      <c r="AD1315" s="39">
        <v>21.141200000000001</v>
      </c>
      <c r="AE1315" s="39">
        <v>111.4892</v>
      </c>
      <c r="AF1315" s="39">
        <v>49.6845</v>
      </c>
      <c r="AG1315" s="39">
        <v>32.912999999999997</v>
      </c>
      <c r="AH1315" s="39">
        <v>129.8098</v>
      </c>
      <c r="AI1315" s="39">
        <v>20.4343</v>
      </c>
      <c r="AJ1315" s="39">
        <v>6.2184999999999997</v>
      </c>
      <c r="AK1315" s="39">
        <v>6.2545000000000002</v>
      </c>
      <c r="AL1315" s="39">
        <v>14.771599999999999</v>
      </c>
      <c r="AM1315" s="39">
        <v>297.46289999999999</v>
      </c>
      <c r="AN1315" s="39">
        <v>628.50620000000004</v>
      </c>
      <c r="AO1315" s="39">
        <v>197.56059999999999</v>
      </c>
      <c r="AP1315" s="39">
        <v>130.9135</v>
      </c>
      <c r="AQ1315" s="39">
        <v>282.51440000000002</v>
      </c>
      <c r="AR1315" s="39">
        <v>45.390999999999998</v>
      </c>
      <c r="AS1315" s="39">
        <v>81.290800000000004</v>
      </c>
      <c r="AT1315" s="39">
        <v>25.296900000000001</v>
      </c>
      <c r="AU1315" s="39">
        <v>62.842199999999998</v>
      </c>
      <c r="AV1315" s="39">
        <v>110.0115</v>
      </c>
      <c r="AW1315" s="39">
        <v>52.150799999999997</v>
      </c>
      <c r="AX1315" s="39">
        <v>15.194100000000001</v>
      </c>
      <c r="AY1315" s="39">
        <v>54.066400000000002</v>
      </c>
    </row>
    <row r="1316" spans="1:51" x14ac:dyDescent="0.25">
      <c r="A1316" s="43">
        <v>44344</v>
      </c>
      <c r="B1316" s="39">
        <v>4147.6234000000004</v>
      </c>
      <c r="C1316" s="39">
        <v>44.073599999999999</v>
      </c>
      <c r="D1316" s="39">
        <v>47.676200000000001</v>
      </c>
      <c r="E1316" s="39">
        <v>797.07410000000004</v>
      </c>
      <c r="F1316" s="39">
        <v>276.80930000000001</v>
      </c>
      <c r="G1316" s="39">
        <v>74.009600000000006</v>
      </c>
      <c r="H1316" s="39">
        <v>120.71510000000001</v>
      </c>
      <c r="I1316" s="39">
        <v>41.489800000000002</v>
      </c>
      <c r="J1316" s="39">
        <v>79.524299999999997</v>
      </c>
      <c r="K1316" s="39">
        <v>38.199599999999997</v>
      </c>
      <c r="L1316" s="39">
        <v>804.87990000000002</v>
      </c>
      <c r="M1316" s="39">
        <v>30.8429</v>
      </c>
      <c r="N1316" s="39">
        <v>39.046199999999999</v>
      </c>
      <c r="O1316" s="39">
        <v>114.4804</v>
      </c>
      <c r="P1316" s="39">
        <v>79.167900000000003</v>
      </c>
      <c r="Q1316" s="39">
        <v>15.0961</v>
      </c>
      <c r="R1316" s="39">
        <v>71.322900000000004</v>
      </c>
      <c r="S1316" s="39">
        <v>65.000399999999999</v>
      </c>
      <c r="T1316" s="39">
        <v>32.263500000000001</v>
      </c>
      <c r="U1316" s="39">
        <v>21.154399999999999</v>
      </c>
      <c r="V1316" s="39">
        <v>35.427399999999999</v>
      </c>
      <c r="W1316" s="39">
        <v>74.897199999999998</v>
      </c>
      <c r="X1316" s="39">
        <v>190.58510000000001</v>
      </c>
      <c r="Y1316" s="39">
        <v>28.703499999999998</v>
      </c>
      <c r="Z1316" s="39">
        <v>29.342500000000001</v>
      </c>
      <c r="AA1316" s="39">
        <v>65.789199999999994</v>
      </c>
      <c r="AB1316" s="39">
        <v>322.41419999999999</v>
      </c>
      <c r="AC1316" s="39">
        <v>73.049800000000005</v>
      </c>
      <c r="AD1316" s="39">
        <v>21.203700000000001</v>
      </c>
      <c r="AE1316" s="39">
        <v>112.7795</v>
      </c>
      <c r="AF1316" s="39">
        <v>49.590800000000002</v>
      </c>
      <c r="AG1316" s="39">
        <v>33.328000000000003</v>
      </c>
      <c r="AH1316" s="39">
        <v>129.2621</v>
      </c>
      <c r="AI1316" s="39">
        <v>20.408300000000001</v>
      </c>
      <c r="AJ1316" s="39">
        <v>6.2526000000000002</v>
      </c>
      <c r="AK1316" s="39">
        <v>6.2184999999999997</v>
      </c>
      <c r="AL1316" s="39">
        <v>14.771599999999999</v>
      </c>
      <c r="AM1316" s="39">
        <v>293.57170000000002</v>
      </c>
      <c r="AN1316" s="39">
        <v>618.34659999999997</v>
      </c>
      <c r="AO1316" s="39">
        <v>198.3391</v>
      </c>
      <c r="AP1316" s="39">
        <v>131.8844</v>
      </c>
      <c r="AQ1316" s="39">
        <v>282.13670000000002</v>
      </c>
      <c r="AR1316" s="39">
        <v>44.986400000000003</v>
      </c>
      <c r="AS1316" s="39">
        <v>81.097800000000007</v>
      </c>
      <c r="AT1316" s="39">
        <v>25.026299999999999</v>
      </c>
      <c r="AU1316" s="39">
        <v>64.749300000000005</v>
      </c>
      <c r="AV1316" s="39">
        <v>118.02670000000001</v>
      </c>
      <c r="AW1316" s="39">
        <v>52.971400000000003</v>
      </c>
      <c r="AX1316" s="39">
        <v>15.1473</v>
      </c>
      <c r="AY1316" s="39">
        <v>54.160899999999998</v>
      </c>
    </row>
    <row r="1317" spans="1:51" x14ac:dyDescent="0.25">
      <c r="A1317" s="43">
        <v>44347</v>
      </c>
      <c r="B1317" s="39">
        <v>4109.1481999999996</v>
      </c>
      <c r="C1317" s="39">
        <v>43.835299999999997</v>
      </c>
      <c r="D1317" s="39">
        <v>47.526499999999999</v>
      </c>
      <c r="E1317" s="39">
        <v>783.94749999999999</v>
      </c>
      <c r="F1317" s="39">
        <v>286.46980000000002</v>
      </c>
      <c r="G1317" s="39">
        <v>72.950100000000006</v>
      </c>
      <c r="H1317" s="39">
        <v>121.3202</v>
      </c>
      <c r="I1317" s="39">
        <v>41.284399999999998</v>
      </c>
      <c r="J1317" s="39">
        <v>78.417199999999994</v>
      </c>
      <c r="K1317" s="39">
        <v>37.609099999999998</v>
      </c>
      <c r="L1317" s="39">
        <v>796.73609999999996</v>
      </c>
      <c r="M1317" s="39">
        <v>30.765599999999999</v>
      </c>
      <c r="N1317" s="39">
        <v>38.650100000000002</v>
      </c>
      <c r="O1317" s="39">
        <v>113.2861</v>
      </c>
      <c r="P1317" s="39">
        <v>78.231800000000007</v>
      </c>
      <c r="Q1317" s="39">
        <v>15.178100000000001</v>
      </c>
      <c r="R1317" s="39">
        <v>70.872200000000007</v>
      </c>
      <c r="S1317" s="39">
        <v>64.668800000000005</v>
      </c>
      <c r="T1317" s="39">
        <v>31.946400000000001</v>
      </c>
      <c r="U1317" s="39">
        <v>21.472100000000001</v>
      </c>
      <c r="V1317" s="39">
        <v>35.235399999999998</v>
      </c>
      <c r="W1317" s="39">
        <v>74.735799999999998</v>
      </c>
      <c r="X1317" s="39">
        <v>189.69460000000001</v>
      </c>
      <c r="Y1317" s="39">
        <v>28.128599999999999</v>
      </c>
      <c r="Z1317" s="39">
        <v>32.259500000000003</v>
      </c>
      <c r="AA1317" s="39">
        <v>65.789199999999994</v>
      </c>
      <c r="AB1317" s="39">
        <v>326.06060000000002</v>
      </c>
      <c r="AC1317" s="39">
        <v>74.235600000000005</v>
      </c>
      <c r="AD1317" s="39">
        <v>21.224599999999999</v>
      </c>
      <c r="AE1317" s="39">
        <v>114.691</v>
      </c>
      <c r="AF1317" s="39">
        <v>49.872</v>
      </c>
      <c r="AG1317" s="39">
        <v>33.457599999999999</v>
      </c>
      <c r="AH1317" s="39">
        <v>129.2621</v>
      </c>
      <c r="AI1317" s="39">
        <v>20.4602</v>
      </c>
      <c r="AJ1317" s="39">
        <v>6.2355</v>
      </c>
      <c r="AK1317" s="39">
        <v>6.2005999999999997</v>
      </c>
      <c r="AL1317" s="39">
        <v>14.606299999999999</v>
      </c>
      <c r="AM1317" s="39">
        <v>292.27460000000002</v>
      </c>
      <c r="AN1317" s="39">
        <v>613.26689999999996</v>
      </c>
      <c r="AO1317" s="39">
        <v>197.36590000000001</v>
      </c>
      <c r="AP1317" s="39">
        <v>133.8262</v>
      </c>
      <c r="AQ1317" s="39">
        <v>282.13670000000002</v>
      </c>
      <c r="AR1317" s="39">
        <v>45.660800000000002</v>
      </c>
      <c r="AS1317" s="39">
        <v>80.518500000000003</v>
      </c>
      <c r="AT1317" s="39">
        <v>24.688099999999999</v>
      </c>
      <c r="AU1317" s="39">
        <v>62.115699999999997</v>
      </c>
      <c r="AV1317" s="39">
        <v>129.81360000000001</v>
      </c>
      <c r="AW1317" s="39">
        <v>55.250700000000002</v>
      </c>
      <c r="AX1317" s="39">
        <v>14.889699999999999</v>
      </c>
      <c r="AY1317" s="39">
        <v>53.782899999999998</v>
      </c>
    </row>
    <row r="1318" spans="1:51" x14ac:dyDescent="0.25">
      <c r="A1318" s="43">
        <v>44348</v>
      </c>
      <c r="B1318" s="39">
        <v>4093.7582000000002</v>
      </c>
      <c r="C1318" s="39">
        <v>44.073599999999999</v>
      </c>
      <c r="D1318" s="39">
        <v>47.2271</v>
      </c>
      <c r="E1318" s="39">
        <v>796.34490000000005</v>
      </c>
      <c r="F1318" s="39">
        <v>274.58</v>
      </c>
      <c r="G1318" s="39">
        <v>73.168199999999999</v>
      </c>
      <c r="H1318" s="39">
        <v>120.11</v>
      </c>
      <c r="I1318" s="39">
        <v>41.284399999999998</v>
      </c>
      <c r="J1318" s="39">
        <v>78.417199999999994</v>
      </c>
      <c r="K1318" s="39">
        <v>41.373699999999999</v>
      </c>
      <c r="L1318" s="39">
        <v>804.20129999999995</v>
      </c>
      <c r="M1318" s="39">
        <v>31.461300000000001</v>
      </c>
      <c r="N1318" s="39">
        <v>38.763199999999998</v>
      </c>
      <c r="O1318" s="39">
        <v>110.7269</v>
      </c>
      <c r="P1318" s="39">
        <v>79.371499999999997</v>
      </c>
      <c r="Q1318" s="39">
        <v>15.218999999999999</v>
      </c>
      <c r="R1318" s="39">
        <v>70.759500000000003</v>
      </c>
      <c r="S1318" s="39">
        <v>65.442599999999999</v>
      </c>
      <c r="T1318" s="39">
        <v>31.802199999999999</v>
      </c>
      <c r="U1318" s="39">
        <v>22.139099999999999</v>
      </c>
      <c r="V1318" s="39">
        <v>35.235399999999998</v>
      </c>
      <c r="W1318" s="39">
        <v>73.686599999999999</v>
      </c>
      <c r="X1318" s="39">
        <v>190.828</v>
      </c>
      <c r="Y1318" s="39">
        <v>28.087599999999998</v>
      </c>
      <c r="Z1318" s="39">
        <v>33.546500000000002</v>
      </c>
      <c r="AA1318" s="39">
        <v>65.239599999999996</v>
      </c>
      <c r="AB1318" s="39">
        <v>334.69670000000002</v>
      </c>
      <c r="AC1318" s="39">
        <v>76.465100000000007</v>
      </c>
      <c r="AD1318" s="39">
        <v>22.4755</v>
      </c>
      <c r="AE1318" s="39">
        <v>113.5919</v>
      </c>
      <c r="AF1318" s="39">
        <v>51.465699999999998</v>
      </c>
      <c r="AG1318" s="39">
        <v>33.535400000000003</v>
      </c>
      <c r="AH1318" s="39">
        <v>128.44049999999999</v>
      </c>
      <c r="AI1318" s="39">
        <v>20.641999999999999</v>
      </c>
      <c r="AJ1318" s="39">
        <v>6.2013999999999996</v>
      </c>
      <c r="AK1318" s="39">
        <v>6.1466000000000003</v>
      </c>
      <c r="AL1318" s="39">
        <v>14.771599999999999</v>
      </c>
      <c r="AM1318" s="39">
        <v>288.81580000000002</v>
      </c>
      <c r="AN1318" s="39">
        <v>608.64890000000003</v>
      </c>
      <c r="AO1318" s="39">
        <v>197.94990000000001</v>
      </c>
      <c r="AP1318" s="39">
        <v>132.3699</v>
      </c>
      <c r="AQ1318" s="39">
        <v>281.00360000000001</v>
      </c>
      <c r="AR1318" s="39">
        <v>47.549300000000002</v>
      </c>
      <c r="AS1318" s="39">
        <v>81.677000000000007</v>
      </c>
      <c r="AT1318" s="39">
        <v>24.6205</v>
      </c>
      <c r="AU1318" s="39">
        <v>61.934100000000001</v>
      </c>
      <c r="AV1318" s="39">
        <v>142.8578</v>
      </c>
      <c r="AW1318" s="39">
        <v>55.706499999999998</v>
      </c>
      <c r="AX1318" s="39">
        <v>15.0068</v>
      </c>
      <c r="AY1318" s="39">
        <v>53.499299999999998</v>
      </c>
    </row>
    <row r="1319" spans="1:51" x14ac:dyDescent="0.25">
      <c r="A1319" s="43">
        <v>44349</v>
      </c>
      <c r="B1319" s="39">
        <v>4118.3823000000002</v>
      </c>
      <c r="C1319" s="39">
        <v>43.9544</v>
      </c>
      <c r="D1319" s="39">
        <v>46.749299999999998</v>
      </c>
      <c r="E1319" s="39">
        <v>778.11350000000004</v>
      </c>
      <c r="F1319" s="39">
        <v>266.40570000000002</v>
      </c>
      <c r="G1319" s="39">
        <v>74.009600000000006</v>
      </c>
      <c r="H1319" s="39">
        <v>122.732</v>
      </c>
      <c r="I1319" s="39">
        <v>41.216000000000001</v>
      </c>
      <c r="J1319" s="39">
        <v>78.601799999999997</v>
      </c>
      <c r="K1319" s="39">
        <v>41.078400000000002</v>
      </c>
      <c r="L1319" s="39">
        <v>794.47389999999996</v>
      </c>
      <c r="M1319" s="39">
        <v>31.6159</v>
      </c>
      <c r="N1319" s="39">
        <v>38.819800000000001</v>
      </c>
      <c r="O1319" s="39">
        <v>109.87390000000001</v>
      </c>
      <c r="P1319" s="39">
        <v>84.581500000000005</v>
      </c>
      <c r="Q1319" s="39">
        <v>15.1166</v>
      </c>
      <c r="R1319" s="39">
        <v>70.421499999999995</v>
      </c>
      <c r="S1319" s="39">
        <v>64.226600000000005</v>
      </c>
      <c r="T1319" s="39">
        <v>31.9176</v>
      </c>
      <c r="U1319" s="39">
        <v>22.139099999999999</v>
      </c>
      <c r="V1319" s="39">
        <v>35.043300000000002</v>
      </c>
      <c r="W1319" s="39">
        <v>73.767300000000006</v>
      </c>
      <c r="X1319" s="39">
        <v>190.26130000000001</v>
      </c>
      <c r="Y1319" s="39">
        <v>27.553699999999999</v>
      </c>
      <c r="Z1319" s="39">
        <v>33.203299999999999</v>
      </c>
      <c r="AA1319" s="39">
        <v>65.294600000000003</v>
      </c>
      <c r="AB1319" s="39">
        <v>344.10039999999998</v>
      </c>
      <c r="AC1319" s="39">
        <v>73.334400000000002</v>
      </c>
      <c r="AD1319" s="39">
        <v>22.8508</v>
      </c>
      <c r="AE1319" s="39">
        <v>114.0698</v>
      </c>
      <c r="AF1319" s="39">
        <v>52.684399999999997</v>
      </c>
      <c r="AG1319" s="39">
        <v>32.523899999999998</v>
      </c>
      <c r="AH1319" s="39">
        <v>128.44049999999999</v>
      </c>
      <c r="AI1319" s="39">
        <v>20.200600000000001</v>
      </c>
      <c r="AJ1319" s="39">
        <v>6.2184999999999997</v>
      </c>
      <c r="AK1319" s="39">
        <v>6.1466000000000003</v>
      </c>
      <c r="AL1319" s="39">
        <v>14.8377</v>
      </c>
      <c r="AM1319" s="39">
        <v>290.9776</v>
      </c>
      <c r="AN1319" s="39">
        <v>602.18370000000004</v>
      </c>
      <c r="AO1319" s="39">
        <v>198.53380000000001</v>
      </c>
      <c r="AP1319" s="39">
        <v>133.179</v>
      </c>
      <c r="AQ1319" s="39">
        <v>282.51440000000002</v>
      </c>
      <c r="AR1319" s="39">
        <v>46.975999999999999</v>
      </c>
      <c r="AS1319" s="39">
        <v>80.904700000000005</v>
      </c>
      <c r="AT1319" s="39">
        <v>24.349900000000002</v>
      </c>
      <c r="AU1319" s="39">
        <v>61.48</v>
      </c>
      <c r="AV1319" s="39">
        <v>128.55629999999999</v>
      </c>
      <c r="AW1319" s="39">
        <v>55.068300000000001</v>
      </c>
      <c r="AX1319" s="39">
        <v>14.9366</v>
      </c>
      <c r="AY1319" s="39">
        <v>53.877400000000002</v>
      </c>
    </row>
    <row r="1320" spans="1:51" x14ac:dyDescent="0.25">
      <c r="A1320" s="43">
        <v>44350</v>
      </c>
      <c r="B1320" s="39">
        <v>4104.5312000000004</v>
      </c>
      <c r="C1320" s="39">
        <v>43.9544</v>
      </c>
      <c r="D1320" s="39">
        <v>46.749299999999998</v>
      </c>
      <c r="E1320" s="39">
        <v>762.06989999999996</v>
      </c>
      <c r="F1320" s="39">
        <v>264.91950000000003</v>
      </c>
      <c r="G1320" s="39">
        <v>73.479799999999997</v>
      </c>
      <c r="H1320" s="39">
        <v>122.88330000000001</v>
      </c>
      <c r="I1320" s="39">
        <v>40.805199999999999</v>
      </c>
      <c r="J1320" s="39">
        <v>78.355699999999999</v>
      </c>
      <c r="K1320" s="39">
        <v>42.7393</v>
      </c>
      <c r="L1320" s="39">
        <v>796.50990000000002</v>
      </c>
      <c r="M1320" s="39">
        <v>31.461300000000001</v>
      </c>
      <c r="N1320" s="39">
        <v>38.423699999999997</v>
      </c>
      <c r="O1320" s="39">
        <v>110.3857</v>
      </c>
      <c r="P1320" s="39">
        <v>82.220699999999994</v>
      </c>
      <c r="Q1320" s="39">
        <v>15.4034</v>
      </c>
      <c r="R1320" s="39">
        <v>69.407399999999996</v>
      </c>
      <c r="S1320" s="39">
        <v>63.452800000000003</v>
      </c>
      <c r="T1320" s="39">
        <v>31.773399999999999</v>
      </c>
      <c r="U1320" s="39">
        <v>22.107299999999999</v>
      </c>
      <c r="V1320" s="39">
        <v>35.139299999999999</v>
      </c>
      <c r="W1320" s="39">
        <v>73.605900000000005</v>
      </c>
      <c r="X1320" s="39">
        <v>189.2088</v>
      </c>
      <c r="Y1320" s="39">
        <v>27.389500000000002</v>
      </c>
      <c r="Z1320" s="39">
        <v>32.259500000000003</v>
      </c>
      <c r="AA1320" s="39">
        <v>65.954099999999997</v>
      </c>
      <c r="AB1320" s="39">
        <v>335.84820000000002</v>
      </c>
      <c r="AC1320" s="39">
        <v>73.524100000000004</v>
      </c>
      <c r="AD1320" s="39">
        <v>22.267099999999999</v>
      </c>
      <c r="AE1320" s="39">
        <v>110.8202</v>
      </c>
      <c r="AF1320" s="39">
        <v>51.371899999999997</v>
      </c>
      <c r="AG1320" s="39">
        <v>34.491</v>
      </c>
      <c r="AH1320" s="39">
        <v>128.16659999999999</v>
      </c>
      <c r="AI1320" s="39">
        <v>20.356400000000001</v>
      </c>
      <c r="AJ1320" s="39">
        <v>6.2355</v>
      </c>
      <c r="AK1320" s="39">
        <v>6.1287000000000003</v>
      </c>
      <c r="AL1320" s="39">
        <v>14.9368</v>
      </c>
      <c r="AM1320" s="39">
        <v>289.46429999999998</v>
      </c>
      <c r="AN1320" s="39">
        <v>598.9511</v>
      </c>
      <c r="AO1320" s="39">
        <v>196.8793</v>
      </c>
      <c r="AP1320" s="39">
        <v>133.179</v>
      </c>
      <c r="AQ1320" s="39">
        <v>285.536</v>
      </c>
      <c r="AR1320" s="39">
        <v>49.066800000000001</v>
      </c>
      <c r="AS1320" s="39">
        <v>81.870099999999994</v>
      </c>
      <c r="AT1320" s="39">
        <v>24.891100000000002</v>
      </c>
      <c r="AU1320" s="39">
        <v>61.48</v>
      </c>
      <c r="AV1320" s="39">
        <v>135.15700000000001</v>
      </c>
      <c r="AW1320" s="39">
        <v>55.341799999999999</v>
      </c>
      <c r="AX1320" s="39">
        <v>14.9366</v>
      </c>
      <c r="AY1320" s="39">
        <v>54.160899999999998</v>
      </c>
    </row>
    <row r="1321" spans="1:51" x14ac:dyDescent="0.25">
      <c r="A1321" s="43">
        <v>44351</v>
      </c>
      <c r="B1321" s="39">
        <v>4052.2049999999999</v>
      </c>
      <c r="C1321" s="39">
        <v>43.835299999999997</v>
      </c>
      <c r="D1321" s="39">
        <v>46.669600000000003</v>
      </c>
      <c r="E1321" s="39">
        <v>747.48490000000004</v>
      </c>
      <c r="F1321" s="39">
        <v>264.548</v>
      </c>
      <c r="G1321" s="39">
        <v>72.763099999999994</v>
      </c>
      <c r="H1321" s="39">
        <v>124.5977</v>
      </c>
      <c r="I1321" s="39">
        <v>40.462800000000001</v>
      </c>
      <c r="J1321" s="39">
        <v>76.879599999999996</v>
      </c>
      <c r="K1321" s="39">
        <v>42.7393</v>
      </c>
      <c r="L1321" s="39">
        <v>795.15260000000001</v>
      </c>
      <c r="M1321" s="39">
        <v>30.611000000000001</v>
      </c>
      <c r="N1321" s="39">
        <v>38.423699999999997</v>
      </c>
      <c r="O1321" s="39">
        <v>107.3147</v>
      </c>
      <c r="P1321" s="39">
        <v>80.592600000000004</v>
      </c>
      <c r="Q1321" s="39">
        <v>15.26</v>
      </c>
      <c r="R1321" s="39">
        <v>68.843999999999994</v>
      </c>
      <c r="S1321" s="39">
        <v>62.679000000000002</v>
      </c>
      <c r="T1321" s="39">
        <v>31.5716</v>
      </c>
      <c r="U1321" s="39">
        <v>21.344999999999999</v>
      </c>
      <c r="V1321" s="39">
        <v>34.755299999999998</v>
      </c>
      <c r="W1321" s="39">
        <v>73.202299999999994</v>
      </c>
      <c r="X1321" s="39">
        <v>194.83459999999999</v>
      </c>
      <c r="Y1321" s="39">
        <v>27.102</v>
      </c>
      <c r="Z1321" s="39">
        <v>32.173699999999997</v>
      </c>
      <c r="AA1321" s="39">
        <v>64.250299999999996</v>
      </c>
      <c r="AB1321" s="39">
        <v>353.98399999999998</v>
      </c>
      <c r="AC1321" s="39">
        <v>74.045900000000003</v>
      </c>
      <c r="AD1321" s="39">
        <v>22.496400000000001</v>
      </c>
      <c r="AE1321" s="39">
        <v>112.30159999999999</v>
      </c>
      <c r="AF1321" s="39">
        <v>51.180999999999997</v>
      </c>
      <c r="AG1321" s="39">
        <v>35.110799999999998</v>
      </c>
      <c r="AH1321" s="39">
        <v>128.44049999999999</v>
      </c>
      <c r="AI1321" s="39">
        <v>20.5122</v>
      </c>
      <c r="AJ1321" s="39">
        <v>6.2184999999999997</v>
      </c>
      <c r="AK1321" s="39">
        <v>6.1106999999999996</v>
      </c>
      <c r="AL1321" s="39">
        <v>14.8377</v>
      </c>
      <c r="AM1321" s="39">
        <v>290.11279999999999</v>
      </c>
      <c r="AN1321" s="39">
        <v>616.96119999999996</v>
      </c>
      <c r="AO1321" s="39">
        <v>195.90610000000001</v>
      </c>
      <c r="AP1321" s="39">
        <v>133.0171</v>
      </c>
      <c r="AQ1321" s="39">
        <v>284.40289999999999</v>
      </c>
      <c r="AR1321" s="39">
        <v>48.898200000000003</v>
      </c>
      <c r="AS1321" s="39">
        <v>81.677000000000007</v>
      </c>
      <c r="AT1321" s="39">
        <v>24.688099999999999</v>
      </c>
      <c r="AU1321" s="39">
        <v>60.481099999999998</v>
      </c>
      <c r="AV1321" s="39">
        <v>126.5133</v>
      </c>
      <c r="AW1321" s="39">
        <v>55.615400000000001</v>
      </c>
      <c r="AX1321" s="39">
        <v>14.8429</v>
      </c>
      <c r="AY1321" s="39">
        <v>54.066400000000002</v>
      </c>
    </row>
    <row r="1322" spans="1:51" x14ac:dyDescent="0.25">
      <c r="A1322" s="43">
        <v>44354</v>
      </c>
      <c r="B1322" s="39">
        <v>3992.1837</v>
      </c>
      <c r="C1322" s="39">
        <v>43.835299999999997</v>
      </c>
      <c r="D1322" s="39">
        <v>46.112200000000001</v>
      </c>
      <c r="E1322" s="39">
        <v>751.86040000000003</v>
      </c>
      <c r="F1322" s="39">
        <v>267.5204</v>
      </c>
      <c r="G1322" s="39">
        <v>73.261700000000005</v>
      </c>
      <c r="H1322" s="39">
        <v>124.5977</v>
      </c>
      <c r="I1322" s="39">
        <v>38.477400000000003</v>
      </c>
      <c r="J1322" s="39">
        <v>76.387600000000006</v>
      </c>
      <c r="K1322" s="39">
        <v>42.075000000000003</v>
      </c>
      <c r="L1322" s="39">
        <v>786.55629999999996</v>
      </c>
      <c r="M1322" s="39">
        <v>30.920200000000001</v>
      </c>
      <c r="N1322" s="39">
        <v>37.348500000000001</v>
      </c>
      <c r="O1322" s="39">
        <v>106.9735</v>
      </c>
      <c r="P1322" s="39">
        <v>83.848799999999997</v>
      </c>
      <c r="Q1322" s="39">
        <v>15.0756</v>
      </c>
      <c r="R1322" s="39">
        <v>68.055300000000003</v>
      </c>
      <c r="S1322" s="39">
        <v>63.452800000000003</v>
      </c>
      <c r="T1322" s="39">
        <v>30.9373</v>
      </c>
      <c r="U1322" s="39">
        <v>21.885000000000002</v>
      </c>
      <c r="V1322" s="39">
        <v>34.947299999999998</v>
      </c>
      <c r="W1322" s="39">
        <v>73.040899999999993</v>
      </c>
      <c r="X1322" s="39">
        <v>197.7302</v>
      </c>
      <c r="Y1322" s="39">
        <v>27.430499999999999</v>
      </c>
      <c r="Z1322" s="39">
        <v>35.433999999999997</v>
      </c>
      <c r="AA1322" s="39">
        <v>63.480800000000002</v>
      </c>
      <c r="AB1322" s="39">
        <v>352.35270000000003</v>
      </c>
      <c r="AC1322" s="39">
        <v>72.670299999999997</v>
      </c>
      <c r="AD1322" s="39">
        <v>22.141999999999999</v>
      </c>
      <c r="AE1322" s="39">
        <v>112.7795</v>
      </c>
      <c r="AF1322" s="39">
        <v>51.849400000000003</v>
      </c>
      <c r="AG1322" s="39">
        <v>35.9191</v>
      </c>
      <c r="AH1322" s="39">
        <v>128.16659999999999</v>
      </c>
      <c r="AI1322" s="39">
        <v>20.070799999999998</v>
      </c>
      <c r="AJ1322" s="39">
        <v>6.2013999999999996</v>
      </c>
      <c r="AK1322" s="39">
        <v>6.1106999999999996</v>
      </c>
      <c r="AL1322" s="39">
        <v>14.969799999999999</v>
      </c>
      <c r="AM1322" s="39">
        <v>283.19510000000002</v>
      </c>
      <c r="AN1322" s="39">
        <v>613.7287</v>
      </c>
      <c r="AO1322" s="39">
        <v>195.22489999999999</v>
      </c>
      <c r="AP1322" s="39">
        <v>131.8844</v>
      </c>
      <c r="AQ1322" s="39">
        <v>282.89210000000003</v>
      </c>
      <c r="AR1322" s="39">
        <v>49.167999999999999</v>
      </c>
      <c r="AS1322" s="39">
        <v>81.870099999999994</v>
      </c>
      <c r="AT1322" s="39">
        <v>24.4176</v>
      </c>
      <c r="AU1322" s="39">
        <v>60.390300000000003</v>
      </c>
      <c r="AV1322" s="39">
        <v>129.65649999999999</v>
      </c>
      <c r="AW1322" s="39">
        <v>56.709400000000002</v>
      </c>
      <c r="AX1322" s="39">
        <v>14.7727</v>
      </c>
      <c r="AY1322" s="39">
        <v>53.782899999999998</v>
      </c>
    </row>
    <row r="1323" spans="1:51" x14ac:dyDescent="0.25">
      <c r="A1323" s="43">
        <v>44355</v>
      </c>
      <c r="B1323" s="39">
        <v>4010.6518000000001</v>
      </c>
      <c r="C1323" s="39">
        <v>43.478000000000002</v>
      </c>
      <c r="D1323" s="39">
        <v>45.9529</v>
      </c>
      <c r="E1323" s="39">
        <v>738.73379999999997</v>
      </c>
      <c r="F1323" s="39">
        <v>260.08929999999998</v>
      </c>
      <c r="G1323" s="39">
        <v>73.791399999999996</v>
      </c>
      <c r="H1323" s="39">
        <v>123.6901</v>
      </c>
      <c r="I1323" s="39">
        <v>39.230499999999999</v>
      </c>
      <c r="J1323" s="39">
        <v>76.695099999999996</v>
      </c>
      <c r="K1323" s="39">
        <v>41.471200000000003</v>
      </c>
      <c r="L1323" s="39">
        <v>777.05520000000001</v>
      </c>
      <c r="M1323" s="39">
        <v>30.5337</v>
      </c>
      <c r="N1323" s="39">
        <v>36.5563</v>
      </c>
      <c r="O1323" s="39">
        <v>107.6559</v>
      </c>
      <c r="P1323" s="39">
        <v>84.174400000000006</v>
      </c>
      <c r="Q1323" s="39">
        <v>15.1166</v>
      </c>
      <c r="R1323" s="39">
        <v>68.280699999999996</v>
      </c>
      <c r="S1323" s="39">
        <v>63.342300000000002</v>
      </c>
      <c r="T1323" s="39">
        <v>30.994900000000001</v>
      </c>
      <c r="U1323" s="39">
        <v>21.472100000000001</v>
      </c>
      <c r="V1323" s="39">
        <v>34.755299999999998</v>
      </c>
      <c r="W1323" s="39">
        <v>74.1708</v>
      </c>
      <c r="X1323" s="39">
        <v>196.73740000000001</v>
      </c>
      <c r="Y1323" s="39">
        <v>27.266300000000001</v>
      </c>
      <c r="Z1323" s="39">
        <v>38.951700000000002</v>
      </c>
      <c r="AA1323" s="39">
        <v>64.470100000000002</v>
      </c>
      <c r="AB1323" s="39">
        <v>347.07510000000002</v>
      </c>
      <c r="AC1323" s="39">
        <v>71.484399999999994</v>
      </c>
      <c r="AD1323" s="39">
        <v>22.892499999999998</v>
      </c>
      <c r="AE1323" s="39">
        <v>110.86799999999999</v>
      </c>
      <c r="AF1323" s="39">
        <v>51.371899999999997</v>
      </c>
      <c r="AG1323" s="39">
        <v>34.975999999999999</v>
      </c>
      <c r="AH1323" s="39">
        <v>128.44049999999999</v>
      </c>
      <c r="AI1323" s="39">
        <v>20.4602</v>
      </c>
      <c r="AJ1323" s="39">
        <v>6.2013999999999996</v>
      </c>
      <c r="AK1323" s="39">
        <v>6.1287000000000003</v>
      </c>
      <c r="AL1323" s="39">
        <v>14.870699999999999</v>
      </c>
      <c r="AM1323" s="39">
        <v>283.19510000000002</v>
      </c>
      <c r="AN1323" s="39">
        <v>618.34659999999997</v>
      </c>
      <c r="AO1323" s="39">
        <v>195.80879999999999</v>
      </c>
      <c r="AP1323" s="39">
        <v>132.208</v>
      </c>
      <c r="AQ1323" s="39">
        <v>282.51440000000002</v>
      </c>
      <c r="AR1323" s="39">
        <v>48.763300000000001</v>
      </c>
      <c r="AS1323" s="39">
        <v>81.870099999999994</v>
      </c>
      <c r="AT1323" s="39">
        <v>24.6205</v>
      </c>
      <c r="AU1323" s="39">
        <v>59.663800000000002</v>
      </c>
      <c r="AV1323" s="39">
        <v>117.08369999999999</v>
      </c>
      <c r="AW1323" s="39">
        <v>60.629899999999999</v>
      </c>
      <c r="AX1323" s="39">
        <v>14.889699999999999</v>
      </c>
      <c r="AY1323" s="39">
        <v>53.971899999999998</v>
      </c>
    </row>
    <row r="1324" spans="1:51" x14ac:dyDescent="0.25">
      <c r="A1324" s="43">
        <v>44356</v>
      </c>
      <c r="B1324" s="39">
        <v>3987.5666999999999</v>
      </c>
      <c r="C1324" s="39">
        <v>43.478000000000002</v>
      </c>
      <c r="D1324" s="39">
        <v>45.9529</v>
      </c>
      <c r="E1324" s="39">
        <v>731.44129999999996</v>
      </c>
      <c r="F1324" s="39">
        <v>260.46080000000001</v>
      </c>
      <c r="G1324" s="39">
        <v>72.607299999999995</v>
      </c>
      <c r="H1324" s="39">
        <v>121.0047</v>
      </c>
      <c r="I1324" s="39">
        <v>38.5458</v>
      </c>
      <c r="J1324" s="39">
        <v>76.756600000000006</v>
      </c>
      <c r="K1324" s="39">
        <v>43.471200000000003</v>
      </c>
      <c r="L1324" s="39">
        <v>770.26869999999997</v>
      </c>
      <c r="M1324" s="39">
        <v>31.847799999999999</v>
      </c>
      <c r="N1324" s="39">
        <v>35.6509</v>
      </c>
      <c r="O1324" s="39">
        <v>108.8502</v>
      </c>
      <c r="P1324" s="39">
        <v>81.772900000000007</v>
      </c>
      <c r="Q1324" s="39">
        <v>15.341900000000001</v>
      </c>
      <c r="R1324" s="39">
        <v>68.055300000000003</v>
      </c>
      <c r="S1324" s="39">
        <v>65.221500000000006</v>
      </c>
      <c r="T1324" s="39">
        <v>31.139099999999999</v>
      </c>
      <c r="U1324" s="39">
        <v>21.218</v>
      </c>
      <c r="V1324" s="39">
        <v>34.947299999999998</v>
      </c>
      <c r="W1324" s="39">
        <v>74.1708</v>
      </c>
      <c r="X1324" s="39">
        <v>193.1799</v>
      </c>
      <c r="Y1324" s="39">
        <v>27.307300000000001</v>
      </c>
      <c r="Z1324" s="39">
        <v>38.179499999999997</v>
      </c>
      <c r="AA1324" s="39">
        <v>64.195300000000003</v>
      </c>
      <c r="AB1324" s="39">
        <v>348.41849999999999</v>
      </c>
      <c r="AC1324" s="39">
        <v>71.721599999999995</v>
      </c>
      <c r="AD1324" s="39">
        <v>21.103300000000001</v>
      </c>
      <c r="AE1324" s="39">
        <v>110.7246</v>
      </c>
      <c r="AF1324" s="39">
        <v>52.231299999999997</v>
      </c>
      <c r="AG1324" s="39">
        <v>36.323300000000003</v>
      </c>
      <c r="AH1324" s="39">
        <v>127.89279999999999</v>
      </c>
      <c r="AI1324" s="39">
        <v>20.616</v>
      </c>
      <c r="AJ1324" s="39">
        <v>6.2013999999999996</v>
      </c>
      <c r="AK1324" s="39">
        <v>6.1287000000000003</v>
      </c>
      <c r="AL1324" s="39">
        <v>15.2012</v>
      </c>
      <c r="AM1324" s="39">
        <v>284.27600000000001</v>
      </c>
      <c r="AN1324" s="39">
        <v>609.11069999999995</v>
      </c>
      <c r="AO1324" s="39">
        <v>194.8356</v>
      </c>
      <c r="AP1324" s="39">
        <v>132.208</v>
      </c>
      <c r="AQ1324" s="39">
        <v>283.64749999999998</v>
      </c>
      <c r="AR1324" s="39">
        <v>52.068199999999997</v>
      </c>
      <c r="AS1324" s="39">
        <v>82.256299999999996</v>
      </c>
      <c r="AT1324" s="39">
        <v>24.891100000000002</v>
      </c>
      <c r="AU1324" s="39">
        <v>59.754600000000003</v>
      </c>
      <c r="AV1324" s="39">
        <v>118.34099999999999</v>
      </c>
      <c r="AW1324" s="39">
        <v>63.365000000000002</v>
      </c>
      <c r="AX1324" s="39">
        <v>14.9132</v>
      </c>
      <c r="AY1324" s="39">
        <v>54.160899999999998</v>
      </c>
    </row>
    <row r="1325" spans="1:51" x14ac:dyDescent="0.25">
      <c r="A1325" s="43">
        <v>44357</v>
      </c>
      <c r="B1325" s="39">
        <v>3947.5524999999998</v>
      </c>
      <c r="C1325" s="39">
        <v>43.597099999999998</v>
      </c>
      <c r="D1325" s="39">
        <v>45.793599999999998</v>
      </c>
      <c r="E1325" s="39">
        <v>721.96100000000001</v>
      </c>
      <c r="F1325" s="39">
        <v>257.11680000000001</v>
      </c>
      <c r="G1325" s="39">
        <v>72.918899999999994</v>
      </c>
      <c r="H1325" s="39">
        <v>120.25279999999999</v>
      </c>
      <c r="I1325" s="39">
        <v>38.408900000000003</v>
      </c>
      <c r="J1325" s="39">
        <v>77.002700000000004</v>
      </c>
      <c r="K1325" s="39">
        <v>43.433399999999999</v>
      </c>
      <c r="L1325" s="39">
        <v>765.74440000000004</v>
      </c>
      <c r="M1325" s="39">
        <v>31.6159</v>
      </c>
      <c r="N1325" s="39">
        <v>35.367899999999999</v>
      </c>
      <c r="O1325" s="39">
        <v>108.67959999999999</v>
      </c>
      <c r="P1325" s="39">
        <v>87.715599999999995</v>
      </c>
      <c r="Q1325" s="39">
        <v>15.7516</v>
      </c>
      <c r="R1325" s="39">
        <v>68.168000000000006</v>
      </c>
      <c r="S1325" s="39">
        <v>64.447699999999998</v>
      </c>
      <c r="T1325" s="39">
        <v>31.023700000000002</v>
      </c>
      <c r="U1325" s="39">
        <v>21.281500000000001</v>
      </c>
      <c r="V1325" s="39">
        <v>34.851300000000002</v>
      </c>
      <c r="W1325" s="39">
        <v>73.283000000000001</v>
      </c>
      <c r="X1325" s="39">
        <v>193.75899999999999</v>
      </c>
      <c r="Y1325" s="39">
        <v>27.184200000000001</v>
      </c>
      <c r="Z1325" s="39">
        <v>38.865900000000003</v>
      </c>
      <c r="AA1325" s="39">
        <v>64.195300000000003</v>
      </c>
      <c r="AB1325" s="39">
        <v>342.08539999999999</v>
      </c>
      <c r="AC1325" s="39">
        <v>70.962599999999995</v>
      </c>
      <c r="AD1325" s="39">
        <v>21.1951</v>
      </c>
      <c r="AE1325" s="39">
        <v>110.1512</v>
      </c>
      <c r="AF1325" s="39">
        <v>51.849400000000003</v>
      </c>
      <c r="AG1325" s="39">
        <v>35.972999999999999</v>
      </c>
      <c r="AH1325" s="39">
        <v>127.89279999999999</v>
      </c>
      <c r="AI1325" s="39">
        <v>20.616</v>
      </c>
      <c r="AJ1325" s="39">
        <v>6.2184999999999997</v>
      </c>
      <c r="AK1325" s="39">
        <v>6.1106999999999996</v>
      </c>
      <c r="AL1325" s="39">
        <v>15.1351</v>
      </c>
      <c r="AM1325" s="39">
        <v>282.11419999999998</v>
      </c>
      <c r="AN1325" s="39">
        <v>618.80840000000001</v>
      </c>
      <c r="AO1325" s="39">
        <v>194.15440000000001</v>
      </c>
      <c r="AP1325" s="39">
        <v>132.0462</v>
      </c>
      <c r="AQ1325" s="39">
        <v>282.13670000000002</v>
      </c>
      <c r="AR1325" s="39">
        <v>50.4495</v>
      </c>
      <c r="AS1325" s="39">
        <v>82.049099999999996</v>
      </c>
      <c r="AT1325" s="39">
        <v>25.229299999999999</v>
      </c>
      <c r="AU1325" s="39">
        <v>59.209699999999998</v>
      </c>
      <c r="AV1325" s="39">
        <v>116.9265</v>
      </c>
      <c r="AW1325" s="39">
        <v>63.182699999999997</v>
      </c>
      <c r="AX1325" s="39">
        <v>14.8195</v>
      </c>
      <c r="AY1325" s="39">
        <v>53.877400000000002</v>
      </c>
    </row>
    <row r="1326" spans="1:51" x14ac:dyDescent="0.25">
      <c r="A1326" s="43">
        <v>44358</v>
      </c>
      <c r="B1326" s="39">
        <v>3892.1482999999998</v>
      </c>
      <c r="C1326" s="39">
        <v>43.478000000000002</v>
      </c>
      <c r="D1326" s="39">
        <v>46.112200000000001</v>
      </c>
      <c r="E1326" s="39">
        <v>705.91740000000004</v>
      </c>
      <c r="F1326" s="39">
        <v>261.57549999999998</v>
      </c>
      <c r="G1326" s="39">
        <v>72.825400000000002</v>
      </c>
      <c r="H1326" s="39">
        <v>118.74890000000001</v>
      </c>
      <c r="I1326" s="39">
        <v>38.408900000000003</v>
      </c>
      <c r="J1326" s="39">
        <v>74.849999999999994</v>
      </c>
      <c r="K1326" s="39">
        <v>42.188200000000002</v>
      </c>
      <c r="L1326" s="39">
        <v>771.17359999999996</v>
      </c>
      <c r="M1326" s="39">
        <v>32.156999999999996</v>
      </c>
      <c r="N1326" s="39">
        <v>35.367899999999999</v>
      </c>
      <c r="O1326" s="39">
        <v>107.4853</v>
      </c>
      <c r="P1326" s="39">
        <v>89.954300000000003</v>
      </c>
      <c r="Q1326" s="39">
        <v>15.895</v>
      </c>
      <c r="R1326" s="39">
        <v>68.280699999999996</v>
      </c>
      <c r="S1326" s="39">
        <v>65.663700000000006</v>
      </c>
      <c r="T1326" s="39">
        <v>30.966100000000001</v>
      </c>
      <c r="U1326" s="39">
        <v>21.926400000000001</v>
      </c>
      <c r="V1326" s="39">
        <v>34.275300000000001</v>
      </c>
      <c r="W1326" s="39">
        <v>72.314499999999995</v>
      </c>
      <c r="X1326" s="39">
        <v>187.1405</v>
      </c>
      <c r="Y1326" s="39">
        <v>27.184200000000001</v>
      </c>
      <c r="Z1326" s="39">
        <v>37.407299999999999</v>
      </c>
      <c r="AA1326" s="39">
        <v>65.349500000000006</v>
      </c>
      <c r="AB1326" s="39">
        <v>346.88319999999999</v>
      </c>
      <c r="AC1326" s="39">
        <v>70.440799999999996</v>
      </c>
      <c r="AD1326" s="39">
        <v>20.1858</v>
      </c>
      <c r="AE1326" s="39">
        <v>108.7175</v>
      </c>
      <c r="AF1326" s="39">
        <v>52.231299999999997</v>
      </c>
      <c r="AG1326" s="39">
        <v>37.535899999999998</v>
      </c>
      <c r="AH1326" s="39">
        <v>127.89279999999999</v>
      </c>
      <c r="AI1326" s="39">
        <v>20.823699999999999</v>
      </c>
      <c r="AJ1326" s="39">
        <v>6.2526000000000002</v>
      </c>
      <c r="AK1326" s="39">
        <v>6.1106999999999996</v>
      </c>
      <c r="AL1326" s="39">
        <v>15.3994</v>
      </c>
      <c r="AM1326" s="39">
        <v>282.54660000000001</v>
      </c>
      <c r="AN1326" s="39">
        <v>605.41629999999998</v>
      </c>
      <c r="AO1326" s="39">
        <v>193.76509999999999</v>
      </c>
      <c r="AP1326" s="39">
        <v>133.3408</v>
      </c>
      <c r="AQ1326" s="39">
        <v>281.00360000000001</v>
      </c>
      <c r="AR1326" s="39">
        <v>50.348300000000002</v>
      </c>
      <c r="AS1326" s="39">
        <v>81.427499999999995</v>
      </c>
      <c r="AT1326" s="39">
        <v>25.567399999999999</v>
      </c>
      <c r="AU1326" s="39">
        <v>60.935200000000002</v>
      </c>
      <c r="AV1326" s="39">
        <v>118.49809999999999</v>
      </c>
      <c r="AW1326" s="39">
        <v>62.453299999999999</v>
      </c>
      <c r="AX1326" s="39">
        <v>14.8195</v>
      </c>
      <c r="AY1326" s="39">
        <v>53.971899999999998</v>
      </c>
    </row>
    <row r="1327" spans="1:51" x14ac:dyDescent="0.25">
      <c r="A1327" s="43">
        <v>44362</v>
      </c>
      <c r="B1327" s="39">
        <v>3810.5808999999999</v>
      </c>
      <c r="C1327" s="39">
        <v>43.0015</v>
      </c>
      <c r="D1327" s="39">
        <v>45.076799999999999</v>
      </c>
      <c r="E1327" s="39">
        <v>686.22760000000005</v>
      </c>
      <c r="F1327" s="39">
        <v>256.00220000000002</v>
      </c>
      <c r="G1327" s="39">
        <v>74.913300000000007</v>
      </c>
      <c r="H1327" s="39">
        <v>116.4395</v>
      </c>
      <c r="I1327" s="39">
        <v>37.381900000000002</v>
      </c>
      <c r="J1327" s="39">
        <v>72.451400000000007</v>
      </c>
      <c r="K1327" s="39">
        <v>41.320300000000003</v>
      </c>
      <c r="L1327" s="39">
        <v>760.54139999999995</v>
      </c>
      <c r="M1327" s="39">
        <v>31.6159</v>
      </c>
      <c r="N1327" s="39">
        <v>34.349299999999999</v>
      </c>
      <c r="O1327" s="39">
        <v>106.80289999999999</v>
      </c>
      <c r="P1327" s="39">
        <v>89.058800000000005</v>
      </c>
      <c r="Q1327" s="39">
        <v>15.5877</v>
      </c>
      <c r="R1327" s="39">
        <v>66.703199999999995</v>
      </c>
      <c r="S1327" s="39">
        <v>66.548100000000005</v>
      </c>
      <c r="T1327" s="39">
        <v>30.389399999999998</v>
      </c>
      <c r="U1327" s="39">
        <v>22.6358</v>
      </c>
      <c r="V1327" s="39">
        <v>33.315199999999997</v>
      </c>
      <c r="W1327" s="39">
        <v>71.507400000000004</v>
      </c>
      <c r="X1327" s="39">
        <v>184.98939999999999</v>
      </c>
      <c r="Y1327" s="39">
        <v>27.0199</v>
      </c>
      <c r="Z1327" s="39">
        <v>37.578899999999997</v>
      </c>
      <c r="AA1327" s="39">
        <v>64.195300000000003</v>
      </c>
      <c r="AB1327" s="39">
        <v>345.44380000000001</v>
      </c>
      <c r="AC1327" s="39">
        <v>71.531800000000004</v>
      </c>
      <c r="AD1327" s="39">
        <v>19.176500000000001</v>
      </c>
      <c r="AE1327" s="39">
        <v>106.137</v>
      </c>
      <c r="AF1327" s="39">
        <v>51.849400000000003</v>
      </c>
      <c r="AG1327" s="39">
        <v>36.700600000000001</v>
      </c>
      <c r="AH1327" s="39">
        <v>126.2496</v>
      </c>
      <c r="AI1327" s="39">
        <v>20.200600000000001</v>
      </c>
      <c r="AJ1327" s="39">
        <v>6.2013999999999996</v>
      </c>
      <c r="AK1327" s="39">
        <v>6.0388000000000002</v>
      </c>
      <c r="AL1327" s="39">
        <v>15.4655</v>
      </c>
      <c r="AM1327" s="39">
        <v>274.11559999999997</v>
      </c>
      <c r="AN1327" s="39">
        <v>586.02080000000001</v>
      </c>
      <c r="AO1327" s="39">
        <v>205.34620000000001</v>
      </c>
      <c r="AP1327" s="39">
        <v>131.8844</v>
      </c>
      <c r="AQ1327" s="39">
        <v>274.96050000000002</v>
      </c>
      <c r="AR1327" s="39">
        <v>51.258800000000001</v>
      </c>
      <c r="AS1327" s="39">
        <v>78.112399999999994</v>
      </c>
      <c r="AT1327" s="39">
        <v>24.755800000000001</v>
      </c>
      <c r="AU1327" s="39">
        <v>61.207599999999999</v>
      </c>
      <c r="AV1327" s="39">
        <v>118.8125</v>
      </c>
      <c r="AW1327" s="39">
        <v>64.915000000000006</v>
      </c>
      <c r="AX1327" s="39">
        <v>14.702400000000001</v>
      </c>
      <c r="AY1327" s="39">
        <v>53.499299999999998</v>
      </c>
    </row>
    <row r="1328" spans="1:51" x14ac:dyDescent="0.25">
      <c r="A1328" s="43">
        <v>44363</v>
      </c>
      <c r="B1328" s="39">
        <v>3841.3609999999999</v>
      </c>
      <c r="C1328" s="39">
        <v>43.120600000000003</v>
      </c>
      <c r="D1328" s="39">
        <v>44.519300000000001</v>
      </c>
      <c r="E1328" s="39">
        <v>673.101</v>
      </c>
      <c r="F1328" s="39">
        <v>256.37369999999999</v>
      </c>
      <c r="G1328" s="39">
        <v>72.420299999999997</v>
      </c>
      <c r="H1328" s="39">
        <v>116.8154</v>
      </c>
      <c r="I1328" s="39">
        <v>38.134999999999998</v>
      </c>
      <c r="J1328" s="39">
        <v>72.820400000000006</v>
      </c>
      <c r="K1328" s="39">
        <v>42.188200000000002</v>
      </c>
      <c r="L1328" s="39">
        <v>758.50540000000001</v>
      </c>
      <c r="M1328" s="39">
        <v>31.229399999999998</v>
      </c>
      <c r="N1328" s="39">
        <v>34.688899999999997</v>
      </c>
      <c r="O1328" s="39">
        <v>106.291</v>
      </c>
      <c r="P1328" s="39">
        <v>84.093000000000004</v>
      </c>
      <c r="Q1328" s="39">
        <v>15.26</v>
      </c>
      <c r="R1328" s="39">
        <v>66.703199999999995</v>
      </c>
      <c r="S1328" s="39">
        <v>63.784399999999998</v>
      </c>
      <c r="T1328" s="39">
        <v>30.129899999999999</v>
      </c>
      <c r="U1328" s="39">
        <v>21.3782</v>
      </c>
      <c r="V1328" s="39">
        <v>33.411200000000001</v>
      </c>
      <c r="W1328" s="39">
        <v>72.072400000000002</v>
      </c>
      <c r="X1328" s="39">
        <v>184.98939999999999</v>
      </c>
      <c r="Y1328" s="39">
        <v>26.4039</v>
      </c>
      <c r="Z1328" s="39">
        <v>35.777200000000001</v>
      </c>
      <c r="AA1328" s="39">
        <v>64.744900000000001</v>
      </c>
      <c r="AB1328" s="39">
        <v>343.33280000000002</v>
      </c>
      <c r="AC1328" s="39">
        <v>71.579300000000003</v>
      </c>
      <c r="AD1328" s="39">
        <v>18.878299999999999</v>
      </c>
      <c r="AE1328" s="39">
        <v>107.9529</v>
      </c>
      <c r="AF1328" s="39">
        <v>53.090699999999998</v>
      </c>
      <c r="AG1328" s="39">
        <v>35.838299999999997</v>
      </c>
      <c r="AH1328" s="39">
        <v>127.0712</v>
      </c>
      <c r="AI1328" s="39">
        <v>19.966899999999999</v>
      </c>
      <c r="AJ1328" s="39">
        <v>6.1843000000000004</v>
      </c>
      <c r="AK1328" s="39">
        <v>6.0568</v>
      </c>
      <c r="AL1328" s="39">
        <v>15.531599999999999</v>
      </c>
      <c r="AM1328" s="39">
        <v>278.65530000000001</v>
      </c>
      <c r="AN1328" s="39">
        <v>585.09720000000004</v>
      </c>
      <c r="AO1328" s="39">
        <v>199.31229999999999</v>
      </c>
      <c r="AP1328" s="39">
        <v>131.7226</v>
      </c>
      <c r="AQ1328" s="39">
        <v>278.73750000000001</v>
      </c>
      <c r="AR1328" s="39">
        <v>51.36</v>
      </c>
      <c r="AS1328" s="39">
        <v>79.77</v>
      </c>
      <c r="AT1328" s="39">
        <v>24.214700000000001</v>
      </c>
      <c r="AU1328" s="39">
        <v>61.570799999999998</v>
      </c>
      <c r="AV1328" s="39">
        <v>107.02549999999999</v>
      </c>
      <c r="AW1328" s="39">
        <v>65.826700000000002</v>
      </c>
      <c r="AX1328" s="39">
        <v>14.6088</v>
      </c>
      <c r="AY1328" s="39">
        <v>53.782899999999998</v>
      </c>
    </row>
    <row r="1329" spans="1:51" x14ac:dyDescent="0.25">
      <c r="A1329" s="43">
        <v>44364</v>
      </c>
      <c r="B1329" s="39">
        <v>3847.5171</v>
      </c>
      <c r="C1329" s="39">
        <v>43.239699999999999</v>
      </c>
      <c r="D1329" s="39">
        <v>44.439700000000002</v>
      </c>
      <c r="E1329" s="39">
        <v>665.80849999999998</v>
      </c>
      <c r="F1329" s="39">
        <v>251.9151</v>
      </c>
      <c r="G1329" s="39">
        <v>70.332499999999996</v>
      </c>
      <c r="H1329" s="39">
        <v>116.1172</v>
      </c>
      <c r="I1329" s="39">
        <v>39.230499999999999</v>
      </c>
      <c r="J1329" s="39">
        <v>72.820400000000006</v>
      </c>
      <c r="K1329" s="39">
        <v>42.075000000000003</v>
      </c>
      <c r="L1329" s="39">
        <v>746.74220000000003</v>
      </c>
      <c r="M1329" s="39">
        <v>31.770499999999998</v>
      </c>
      <c r="N1329" s="39">
        <v>34.2361</v>
      </c>
      <c r="O1329" s="39">
        <v>104.0731</v>
      </c>
      <c r="P1329" s="39">
        <v>85.232699999999994</v>
      </c>
      <c r="Q1329" s="39">
        <v>15.055199999999999</v>
      </c>
      <c r="R1329" s="39">
        <v>66.365200000000002</v>
      </c>
      <c r="S1329" s="39">
        <v>66.105900000000005</v>
      </c>
      <c r="T1329" s="39">
        <v>30.5913</v>
      </c>
      <c r="U1329" s="39">
        <v>20.959</v>
      </c>
      <c r="V1329" s="39">
        <v>33.411200000000001</v>
      </c>
      <c r="W1329" s="39">
        <v>71.668899999999994</v>
      </c>
      <c r="X1329" s="39">
        <v>183.91390000000001</v>
      </c>
      <c r="Y1329" s="39">
        <v>26.4861</v>
      </c>
      <c r="Z1329" s="39">
        <v>35.2624</v>
      </c>
      <c r="AA1329" s="39">
        <v>65.184600000000003</v>
      </c>
      <c r="AB1329" s="39">
        <v>342.75700000000001</v>
      </c>
      <c r="AC1329" s="39">
        <v>71.484399999999994</v>
      </c>
      <c r="AD1329" s="39">
        <v>18.901199999999999</v>
      </c>
      <c r="AE1329" s="39">
        <v>110.1512</v>
      </c>
      <c r="AF1329" s="39">
        <v>52.899700000000003</v>
      </c>
      <c r="AG1329" s="39">
        <v>37.104799999999997</v>
      </c>
      <c r="AH1329" s="39">
        <v>126.5235</v>
      </c>
      <c r="AI1329" s="39">
        <v>19.084099999999999</v>
      </c>
      <c r="AJ1329" s="39">
        <v>6.1672000000000002</v>
      </c>
      <c r="AK1329" s="39">
        <v>6.0568</v>
      </c>
      <c r="AL1329" s="39">
        <v>15.2597</v>
      </c>
      <c r="AM1329" s="39">
        <v>278.65530000000001</v>
      </c>
      <c r="AN1329" s="39">
        <v>588.32979999999998</v>
      </c>
      <c r="AO1329" s="39">
        <v>197.26859999999999</v>
      </c>
      <c r="AP1329" s="39">
        <v>130.9135</v>
      </c>
      <c r="AQ1329" s="39">
        <v>279.49290000000002</v>
      </c>
      <c r="AR1329" s="39">
        <v>51.258800000000001</v>
      </c>
      <c r="AS1329" s="39">
        <v>84.742599999999996</v>
      </c>
      <c r="AT1329" s="39">
        <v>23.8765</v>
      </c>
      <c r="AU1329" s="39">
        <v>62.478999999999999</v>
      </c>
      <c r="AV1329" s="39">
        <v>117.7123</v>
      </c>
      <c r="AW1329" s="39">
        <v>64.732600000000005</v>
      </c>
      <c r="AX1329" s="39">
        <v>14.796099999999999</v>
      </c>
      <c r="AY1329" s="39">
        <v>52.837600000000002</v>
      </c>
    </row>
    <row r="1330" spans="1:51" x14ac:dyDescent="0.25">
      <c r="A1330" s="43">
        <v>44365</v>
      </c>
      <c r="B1330" s="39">
        <v>3781.3398000000002</v>
      </c>
      <c r="C1330" s="39">
        <v>43.239699999999999</v>
      </c>
      <c r="D1330" s="39">
        <v>44.121099999999998</v>
      </c>
      <c r="E1330" s="39">
        <v>670.91319999999996</v>
      </c>
      <c r="F1330" s="39">
        <v>253.40129999999999</v>
      </c>
      <c r="G1330" s="39">
        <v>71.983999999999995</v>
      </c>
      <c r="H1330" s="39">
        <v>115.95610000000001</v>
      </c>
      <c r="I1330" s="39">
        <v>38.6828</v>
      </c>
      <c r="J1330" s="39">
        <v>71.344300000000004</v>
      </c>
      <c r="K1330" s="39">
        <v>43.056100000000001</v>
      </c>
      <c r="L1330" s="39">
        <v>708.51149999999996</v>
      </c>
      <c r="M1330" s="39">
        <v>31.693200000000001</v>
      </c>
      <c r="N1330" s="39">
        <v>34.179600000000001</v>
      </c>
      <c r="O1330" s="39">
        <v>105.0967</v>
      </c>
      <c r="P1330" s="39">
        <v>84.133700000000005</v>
      </c>
      <c r="Q1330" s="39">
        <v>14.7933</v>
      </c>
      <c r="R1330" s="39">
        <v>64.6751</v>
      </c>
      <c r="S1330" s="39">
        <v>66.326999999999998</v>
      </c>
      <c r="T1330" s="39">
        <v>30.043399999999998</v>
      </c>
      <c r="U1330" s="39">
        <v>20.378599999999999</v>
      </c>
      <c r="V1330" s="39">
        <v>33.699199999999998</v>
      </c>
      <c r="W1330" s="39">
        <v>71.911000000000001</v>
      </c>
      <c r="X1330" s="39">
        <v>185.65129999999999</v>
      </c>
      <c r="Y1330" s="39">
        <v>26.3629</v>
      </c>
      <c r="Z1330" s="39">
        <v>36.892600000000002</v>
      </c>
      <c r="AA1330" s="39">
        <v>66.998400000000004</v>
      </c>
      <c r="AB1330" s="39">
        <v>325.38889999999998</v>
      </c>
      <c r="AC1330" s="39">
        <v>70.915199999999999</v>
      </c>
      <c r="AD1330" s="39">
        <v>18.8095</v>
      </c>
      <c r="AE1330" s="39">
        <v>110.6768</v>
      </c>
      <c r="AF1330" s="39">
        <v>53.568100000000001</v>
      </c>
      <c r="AG1330" s="39">
        <v>36.404200000000003</v>
      </c>
      <c r="AH1330" s="39">
        <v>127.0712</v>
      </c>
      <c r="AI1330" s="39">
        <v>18.948699999999999</v>
      </c>
      <c r="AJ1330" s="39">
        <v>6.1501000000000001</v>
      </c>
      <c r="AK1330" s="39">
        <v>6.0568</v>
      </c>
      <c r="AL1330" s="39">
        <v>14.851900000000001</v>
      </c>
      <c r="AM1330" s="39">
        <v>276.06119999999999</v>
      </c>
      <c r="AN1330" s="39">
        <v>594.33320000000003</v>
      </c>
      <c r="AO1330" s="39">
        <v>211.18539999999999</v>
      </c>
      <c r="AP1330" s="39">
        <v>130.5898</v>
      </c>
      <c r="AQ1330" s="39">
        <v>275.44220000000001</v>
      </c>
      <c r="AR1330" s="39">
        <v>49.9099</v>
      </c>
      <c r="AS1330" s="39">
        <v>82.463499999999996</v>
      </c>
      <c r="AT1330" s="39">
        <v>23.8765</v>
      </c>
      <c r="AU1330" s="39">
        <v>60.299500000000002</v>
      </c>
      <c r="AV1330" s="39">
        <v>114.72629999999999</v>
      </c>
      <c r="AW1330" s="39">
        <v>64.550299999999993</v>
      </c>
      <c r="AX1330" s="39">
        <v>14.796099999999999</v>
      </c>
      <c r="AY1330" s="39">
        <v>52.837600000000002</v>
      </c>
    </row>
    <row r="1331" spans="1:51" x14ac:dyDescent="0.25">
      <c r="A1331" s="43">
        <v>44368</v>
      </c>
      <c r="B1331" s="39">
        <v>3724.3964999999998</v>
      </c>
      <c r="C1331" s="39">
        <v>43.0015</v>
      </c>
      <c r="D1331" s="39">
        <v>43.802599999999998</v>
      </c>
      <c r="E1331" s="39">
        <v>659.24519999999995</v>
      </c>
      <c r="F1331" s="39">
        <v>256.74529999999999</v>
      </c>
      <c r="G1331" s="39">
        <v>69.989699999999999</v>
      </c>
      <c r="H1331" s="39">
        <v>116.7617</v>
      </c>
      <c r="I1331" s="39">
        <v>38.203499999999998</v>
      </c>
      <c r="J1331" s="39">
        <v>69.745199999999997</v>
      </c>
      <c r="K1331" s="39">
        <v>42.225900000000003</v>
      </c>
      <c r="L1331" s="39">
        <v>697.65309999999999</v>
      </c>
      <c r="M1331" s="39">
        <v>30.688300000000002</v>
      </c>
      <c r="N1331" s="39">
        <v>33.670299999999997</v>
      </c>
      <c r="O1331" s="39">
        <v>105.7792</v>
      </c>
      <c r="P1331" s="39">
        <v>88.163399999999996</v>
      </c>
      <c r="Q1331" s="39">
        <v>14.880599999999999</v>
      </c>
      <c r="R1331" s="39">
        <v>64.337100000000007</v>
      </c>
      <c r="S1331" s="39">
        <v>64.447699999999998</v>
      </c>
      <c r="T1331" s="39">
        <v>29.437999999999999</v>
      </c>
      <c r="U1331" s="39">
        <v>20.604299999999999</v>
      </c>
      <c r="V1331" s="39">
        <v>33.891199999999998</v>
      </c>
      <c r="W1331" s="39">
        <v>71.103899999999996</v>
      </c>
      <c r="X1331" s="39">
        <v>180.8528</v>
      </c>
      <c r="Y1331" s="39">
        <v>26.157599999999999</v>
      </c>
      <c r="Z1331" s="39">
        <v>38.179499999999997</v>
      </c>
      <c r="AA1331" s="39">
        <v>64.195300000000003</v>
      </c>
      <c r="AB1331" s="39">
        <v>318.95979999999997</v>
      </c>
      <c r="AC1331" s="39">
        <v>71.104900000000001</v>
      </c>
      <c r="AD1331" s="39">
        <v>20.6904</v>
      </c>
      <c r="AE1331" s="39">
        <v>110.0078</v>
      </c>
      <c r="AF1331" s="39">
        <v>53.186199999999999</v>
      </c>
      <c r="AG1331" s="39">
        <v>37.077800000000003</v>
      </c>
      <c r="AH1331" s="39">
        <v>127.0712</v>
      </c>
      <c r="AI1331" s="39">
        <v>19.300599999999999</v>
      </c>
      <c r="AJ1331" s="39">
        <v>6.1672000000000002</v>
      </c>
      <c r="AK1331" s="39">
        <v>6.0926999999999998</v>
      </c>
      <c r="AL1331" s="39">
        <v>14.58</v>
      </c>
      <c r="AM1331" s="39">
        <v>270.6567</v>
      </c>
      <c r="AN1331" s="39">
        <v>587.40620000000001</v>
      </c>
      <c r="AO1331" s="39">
        <v>206.9033</v>
      </c>
      <c r="AP1331" s="39">
        <v>131.3989</v>
      </c>
      <c r="AQ1331" s="39">
        <v>270.98660000000001</v>
      </c>
      <c r="AR1331" s="39">
        <v>49.3703</v>
      </c>
      <c r="AS1331" s="39">
        <v>81.427499999999995</v>
      </c>
      <c r="AT1331" s="39">
        <v>23.8765</v>
      </c>
      <c r="AU1331" s="39">
        <v>60.117800000000003</v>
      </c>
      <c r="AV1331" s="39">
        <v>126.199</v>
      </c>
      <c r="AW1331" s="39">
        <v>62.6357</v>
      </c>
      <c r="AX1331" s="39">
        <v>14.398099999999999</v>
      </c>
      <c r="AY1331" s="39">
        <v>52.648600000000002</v>
      </c>
    </row>
    <row r="1332" spans="1:51" x14ac:dyDescent="0.25">
      <c r="A1332" s="43">
        <v>44369</v>
      </c>
      <c r="B1332" s="39">
        <v>3729.0135</v>
      </c>
      <c r="C1332" s="39">
        <v>43.9544</v>
      </c>
      <c r="D1332" s="39">
        <v>44.121099999999998</v>
      </c>
      <c r="E1332" s="39">
        <v>673.83029999999997</v>
      </c>
      <c r="F1332" s="39">
        <v>260.08929999999998</v>
      </c>
      <c r="G1332" s="39">
        <v>72.264499999999998</v>
      </c>
      <c r="H1332" s="39">
        <v>116.8154</v>
      </c>
      <c r="I1332" s="39">
        <v>38.066600000000001</v>
      </c>
      <c r="J1332" s="39">
        <v>69.991200000000006</v>
      </c>
      <c r="K1332" s="39">
        <v>42.791899999999998</v>
      </c>
      <c r="L1332" s="39">
        <v>710.32119999999998</v>
      </c>
      <c r="M1332" s="39">
        <v>30.765599999999999</v>
      </c>
      <c r="N1332" s="39">
        <v>33.7834</v>
      </c>
      <c r="O1332" s="39">
        <v>107.3147</v>
      </c>
      <c r="P1332" s="39">
        <v>88.733199999999997</v>
      </c>
      <c r="Q1332" s="39">
        <v>14.5097</v>
      </c>
      <c r="R1332" s="39">
        <v>64.224400000000003</v>
      </c>
      <c r="S1332" s="39">
        <v>69.311700000000002</v>
      </c>
      <c r="T1332" s="39">
        <v>29.4956</v>
      </c>
      <c r="U1332" s="39">
        <v>20.636600000000001</v>
      </c>
      <c r="V1332" s="39">
        <v>34.083199999999998</v>
      </c>
      <c r="W1332" s="39">
        <v>71.346000000000004</v>
      </c>
      <c r="X1332" s="39">
        <v>179.44640000000001</v>
      </c>
      <c r="Y1332" s="39">
        <v>26.609300000000001</v>
      </c>
      <c r="Z1332" s="39">
        <v>42.040399999999998</v>
      </c>
      <c r="AA1332" s="39">
        <v>62.931199999999997</v>
      </c>
      <c r="AB1332" s="39">
        <v>323.75760000000002</v>
      </c>
      <c r="AC1332" s="39">
        <v>72.622799999999998</v>
      </c>
      <c r="AD1332" s="39">
        <v>20.7593</v>
      </c>
      <c r="AE1332" s="39">
        <v>111.0591</v>
      </c>
      <c r="AF1332" s="39">
        <v>55.000399999999999</v>
      </c>
      <c r="AG1332" s="39">
        <v>37.401200000000003</v>
      </c>
      <c r="AH1332" s="39">
        <v>127.0712</v>
      </c>
      <c r="AI1332" s="39">
        <v>19.354800000000001</v>
      </c>
      <c r="AJ1332" s="39">
        <v>6.1672000000000002</v>
      </c>
      <c r="AK1332" s="39">
        <v>6.1106999999999996</v>
      </c>
      <c r="AL1332" s="39">
        <v>15.0558</v>
      </c>
      <c r="AM1332" s="39">
        <v>265.90069999999997</v>
      </c>
      <c r="AN1332" s="39">
        <v>584.17359999999996</v>
      </c>
      <c r="AO1332" s="39">
        <v>215.07830000000001</v>
      </c>
      <c r="AP1332" s="39">
        <v>131.2371</v>
      </c>
      <c r="AQ1332" s="39">
        <v>270.58150000000001</v>
      </c>
      <c r="AR1332" s="39">
        <v>48.898200000000003</v>
      </c>
      <c r="AS1332" s="39">
        <v>82.877899999999997</v>
      </c>
      <c r="AT1332" s="39">
        <v>23.605899999999998</v>
      </c>
      <c r="AU1332" s="39">
        <v>59.482199999999999</v>
      </c>
      <c r="AV1332" s="39">
        <v>138.77170000000001</v>
      </c>
      <c r="AW1332" s="39">
        <v>62.544499999999999</v>
      </c>
      <c r="AX1332" s="39">
        <v>14.4215</v>
      </c>
      <c r="AY1332" s="39">
        <v>53.026699999999998</v>
      </c>
    </row>
    <row r="1333" spans="1:51" x14ac:dyDescent="0.25">
      <c r="A1333" s="43">
        <v>44370</v>
      </c>
      <c r="B1333" s="39">
        <v>3770.5666999999999</v>
      </c>
      <c r="C1333" s="39">
        <v>44.6691</v>
      </c>
      <c r="D1333" s="39">
        <v>43.961799999999997</v>
      </c>
      <c r="E1333" s="39">
        <v>665.80849999999998</v>
      </c>
      <c r="F1333" s="39">
        <v>258.60309999999998</v>
      </c>
      <c r="G1333" s="39">
        <v>77.063400000000001</v>
      </c>
      <c r="H1333" s="39">
        <v>113.4855</v>
      </c>
      <c r="I1333" s="39">
        <v>39.435899999999997</v>
      </c>
      <c r="J1333" s="39">
        <v>70.052700000000002</v>
      </c>
      <c r="K1333" s="39">
        <v>43.093800000000002</v>
      </c>
      <c r="L1333" s="39">
        <v>718.01260000000002</v>
      </c>
      <c r="M1333" s="39">
        <v>31.384</v>
      </c>
      <c r="N1333" s="39">
        <v>33.500500000000002</v>
      </c>
      <c r="O1333" s="39">
        <v>107.4853</v>
      </c>
      <c r="P1333" s="39">
        <v>87.512100000000004</v>
      </c>
      <c r="Q1333" s="39">
        <v>14.684200000000001</v>
      </c>
      <c r="R1333" s="39">
        <v>64.562399999999997</v>
      </c>
      <c r="S1333" s="39">
        <v>66.769199999999998</v>
      </c>
      <c r="T1333" s="39">
        <v>29.466799999999999</v>
      </c>
      <c r="U1333" s="39">
        <v>20.991299999999999</v>
      </c>
      <c r="V1333" s="39">
        <v>33.987200000000001</v>
      </c>
      <c r="W1333" s="39">
        <v>71.265299999999996</v>
      </c>
      <c r="X1333" s="39">
        <v>178.619</v>
      </c>
      <c r="Y1333" s="39">
        <v>26.650300000000001</v>
      </c>
      <c r="Z1333" s="39">
        <v>46.244399999999999</v>
      </c>
      <c r="AA1333" s="39">
        <v>62.876199999999997</v>
      </c>
      <c r="AB1333" s="39">
        <v>326.44439999999997</v>
      </c>
      <c r="AC1333" s="39">
        <v>72.622799999999998</v>
      </c>
      <c r="AD1333" s="39">
        <v>20.552800000000001</v>
      </c>
      <c r="AE1333" s="39">
        <v>108.95650000000001</v>
      </c>
      <c r="AF1333" s="39">
        <v>54.141100000000002</v>
      </c>
      <c r="AG1333" s="39">
        <v>38.290399999999998</v>
      </c>
      <c r="AH1333" s="39">
        <v>126.79730000000001</v>
      </c>
      <c r="AI1333" s="39">
        <v>20.275200000000002</v>
      </c>
      <c r="AJ1333" s="39">
        <v>6.1672000000000002</v>
      </c>
      <c r="AK1333" s="39">
        <v>6.1466000000000003</v>
      </c>
      <c r="AL1333" s="39">
        <v>15.0898</v>
      </c>
      <c r="AM1333" s="39">
        <v>268.49489999999997</v>
      </c>
      <c r="AN1333" s="39">
        <v>593.87139999999999</v>
      </c>
      <c r="AO1333" s="39">
        <v>214.5917</v>
      </c>
      <c r="AP1333" s="39">
        <v>130.9135</v>
      </c>
      <c r="AQ1333" s="39">
        <v>271.39159999999998</v>
      </c>
      <c r="AR1333" s="39">
        <v>52.472799999999999</v>
      </c>
      <c r="AS1333" s="39">
        <v>82.877899999999997</v>
      </c>
      <c r="AT1333" s="39">
        <v>23.470600000000001</v>
      </c>
      <c r="AU1333" s="39">
        <v>59.573</v>
      </c>
      <c r="AV1333" s="39">
        <v>152.60169999999999</v>
      </c>
      <c r="AW1333" s="39">
        <v>63.456200000000003</v>
      </c>
      <c r="AX1333" s="39">
        <v>14.398099999999999</v>
      </c>
      <c r="AY1333" s="39">
        <v>52.932200000000002</v>
      </c>
    </row>
    <row r="1334" spans="1:51" x14ac:dyDescent="0.25">
      <c r="A1334" s="43">
        <v>44371</v>
      </c>
      <c r="B1334" s="39">
        <v>3744.4036000000001</v>
      </c>
      <c r="C1334" s="39">
        <v>44.6691</v>
      </c>
      <c r="D1334" s="39">
        <v>43.882199999999997</v>
      </c>
      <c r="E1334" s="39">
        <v>660.70370000000003</v>
      </c>
      <c r="F1334" s="39">
        <v>262.6902</v>
      </c>
      <c r="G1334" s="39">
        <v>74.290000000000006</v>
      </c>
      <c r="H1334" s="39">
        <v>112.8947</v>
      </c>
      <c r="I1334" s="39">
        <v>38.888100000000001</v>
      </c>
      <c r="J1334" s="39">
        <v>71.098299999999995</v>
      </c>
      <c r="K1334" s="39">
        <v>42.980600000000003</v>
      </c>
      <c r="L1334" s="39">
        <v>721.40589999999997</v>
      </c>
      <c r="M1334" s="39">
        <v>31.384</v>
      </c>
      <c r="N1334" s="39">
        <v>33.840000000000003</v>
      </c>
      <c r="O1334" s="39">
        <v>107.9971</v>
      </c>
      <c r="P1334" s="39">
        <v>87.593500000000006</v>
      </c>
      <c r="Q1334" s="39">
        <v>14.6188</v>
      </c>
      <c r="R1334" s="39">
        <v>64.787800000000004</v>
      </c>
      <c r="S1334" s="39">
        <v>62.3474</v>
      </c>
      <c r="T1334" s="39">
        <v>29.4956</v>
      </c>
      <c r="U1334" s="39">
        <v>20.668800000000001</v>
      </c>
      <c r="V1334" s="39">
        <v>33.603200000000001</v>
      </c>
      <c r="W1334" s="39">
        <v>70.538899999999998</v>
      </c>
      <c r="X1334" s="39">
        <v>178.2054</v>
      </c>
      <c r="Y1334" s="39">
        <v>26.650300000000001</v>
      </c>
      <c r="Z1334" s="39">
        <v>50.877400000000002</v>
      </c>
      <c r="AA1334" s="39">
        <v>62.271700000000003</v>
      </c>
      <c r="AB1334" s="39">
        <v>327.97969999999998</v>
      </c>
      <c r="AC1334" s="39">
        <v>73.998500000000007</v>
      </c>
      <c r="AD1334" s="39">
        <v>21.034500000000001</v>
      </c>
      <c r="AE1334" s="39">
        <v>107.76179999999999</v>
      </c>
      <c r="AF1334" s="39">
        <v>53.950099999999999</v>
      </c>
      <c r="AG1334" s="39">
        <v>38.506</v>
      </c>
      <c r="AH1334" s="39">
        <v>127.3711</v>
      </c>
      <c r="AI1334" s="39">
        <v>20.6812</v>
      </c>
      <c r="AJ1334" s="39">
        <v>6.1843000000000004</v>
      </c>
      <c r="AK1334" s="39">
        <v>6.1825999999999999</v>
      </c>
      <c r="AL1334" s="39">
        <v>15.021800000000001</v>
      </c>
      <c r="AM1334" s="39">
        <v>268.0625</v>
      </c>
      <c r="AN1334" s="39">
        <v>585.55899999999997</v>
      </c>
      <c r="AO1334" s="39">
        <v>214.0077</v>
      </c>
      <c r="AP1334" s="39">
        <v>132.6935</v>
      </c>
      <c r="AQ1334" s="39">
        <v>273.4169</v>
      </c>
      <c r="AR1334" s="39">
        <v>52.742600000000003</v>
      </c>
      <c r="AS1334" s="39">
        <v>83.706699999999998</v>
      </c>
      <c r="AT1334" s="39">
        <v>23.470600000000001</v>
      </c>
      <c r="AU1334" s="39">
        <v>59.028100000000002</v>
      </c>
      <c r="AV1334" s="39">
        <v>142.54349999999999</v>
      </c>
      <c r="AW1334" s="39">
        <v>62.6357</v>
      </c>
      <c r="AX1334" s="39">
        <v>14.5152</v>
      </c>
      <c r="AY1334" s="39">
        <v>53.404800000000002</v>
      </c>
    </row>
    <row r="1335" spans="1:51" x14ac:dyDescent="0.25">
      <c r="A1335" s="43">
        <v>44372</v>
      </c>
      <c r="B1335" s="39">
        <v>3772.1057000000001</v>
      </c>
      <c r="C1335" s="39">
        <v>45.383899999999997</v>
      </c>
      <c r="D1335" s="39">
        <v>44.519300000000001</v>
      </c>
      <c r="E1335" s="39">
        <v>687.68610000000001</v>
      </c>
      <c r="F1335" s="39">
        <v>260.46080000000001</v>
      </c>
      <c r="G1335" s="39">
        <v>74.757400000000004</v>
      </c>
      <c r="H1335" s="39">
        <v>112.304</v>
      </c>
      <c r="I1335" s="39">
        <v>39.298900000000003</v>
      </c>
      <c r="J1335" s="39">
        <v>72.266900000000007</v>
      </c>
      <c r="K1335" s="39">
        <v>47.282400000000003</v>
      </c>
      <c r="L1335" s="39">
        <v>730.6807</v>
      </c>
      <c r="M1335" s="39">
        <v>32.002400000000002</v>
      </c>
      <c r="N1335" s="39">
        <v>33.953200000000002</v>
      </c>
      <c r="O1335" s="39">
        <v>107.6559</v>
      </c>
      <c r="P1335" s="39">
        <v>88.000600000000006</v>
      </c>
      <c r="Q1335" s="39">
        <v>15.055199999999999</v>
      </c>
      <c r="R1335" s="39">
        <v>65.013099999999994</v>
      </c>
      <c r="S1335" s="39">
        <v>63.121200000000002</v>
      </c>
      <c r="T1335" s="39">
        <v>29.697500000000002</v>
      </c>
      <c r="U1335" s="39">
        <v>20.572099999999999</v>
      </c>
      <c r="V1335" s="39">
        <v>33.603200000000001</v>
      </c>
      <c r="W1335" s="39">
        <v>71.346000000000004</v>
      </c>
      <c r="X1335" s="39">
        <v>175.4752</v>
      </c>
      <c r="Y1335" s="39">
        <v>26.691400000000002</v>
      </c>
      <c r="Z1335" s="39">
        <v>47.7029</v>
      </c>
      <c r="AA1335" s="39">
        <v>62.711399999999998</v>
      </c>
      <c r="AB1335" s="39">
        <v>343.14089999999999</v>
      </c>
      <c r="AC1335" s="39">
        <v>73.761300000000006</v>
      </c>
      <c r="AD1335" s="39">
        <v>20.873999999999999</v>
      </c>
      <c r="AE1335" s="39">
        <v>105.3724</v>
      </c>
      <c r="AF1335" s="39">
        <v>52.613300000000002</v>
      </c>
      <c r="AG1335" s="39">
        <v>38.047899999999998</v>
      </c>
      <c r="AH1335" s="39">
        <v>127.9448</v>
      </c>
      <c r="AI1335" s="39">
        <v>20.7624</v>
      </c>
      <c r="AJ1335" s="39">
        <v>6.1843000000000004</v>
      </c>
      <c r="AK1335" s="39">
        <v>6.2184999999999997</v>
      </c>
      <c r="AL1335" s="39">
        <v>15.021800000000001</v>
      </c>
      <c r="AM1335" s="39">
        <v>269.57580000000002</v>
      </c>
      <c r="AN1335" s="39">
        <v>588.32979999999998</v>
      </c>
      <c r="AO1335" s="39">
        <v>219.6523</v>
      </c>
      <c r="AP1335" s="39">
        <v>132.3699</v>
      </c>
      <c r="AQ1335" s="39">
        <v>273.01190000000003</v>
      </c>
      <c r="AR1335" s="39">
        <v>54.158999999999999</v>
      </c>
      <c r="AS1335" s="39">
        <v>82.877899999999997</v>
      </c>
      <c r="AT1335" s="39">
        <v>24.0794</v>
      </c>
      <c r="AU1335" s="39">
        <v>61.389200000000002</v>
      </c>
      <c r="AV1335" s="39">
        <v>139.40029999999999</v>
      </c>
      <c r="AW1335" s="39">
        <v>64.459100000000007</v>
      </c>
      <c r="AX1335" s="39">
        <v>14.6088</v>
      </c>
      <c r="AY1335" s="39">
        <v>53.404800000000002</v>
      </c>
    </row>
    <row r="1336" spans="1:51" x14ac:dyDescent="0.25">
      <c r="A1336" s="43">
        <v>44375</v>
      </c>
      <c r="B1336" s="39">
        <v>3705.9283999999998</v>
      </c>
      <c r="C1336" s="39">
        <v>49.910299999999999</v>
      </c>
      <c r="D1336" s="39">
        <v>45.076799999999999</v>
      </c>
      <c r="E1336" s="39">
        <v>667.26700000000005</v>
      </c>
      <c r="F1336" s="39">
        <v>255.25909999999999</v>
      </c>
      <c r="G1336" s="39">
        <v>76.284400000000005</v>
      </c>
      <c r="H1336" s="39">
        <v>113.4318</v>
      </c>
      <c r="I1336" s="39">
        <v>39.230499999999999</v>
      </c>
      <c r="J1336" s="39">
        <v>71.713300000000004</v>
      </c>
      <c r="K1336" s="39">
        <v>45.093800000000002</v>
      </c>
      <c r="L1336" s="39">
        <v>740.8605</v>
      </c>
      <c r="M1336" s="39">
        <v>30.920200000000001</v>
      </c>
      <c r="N1336" s="39">
        <v>33.387300000000003</v>
      </c>
      <c r="O1336" s="39">
        <v>106.6322</v>
      </c>
      <c r="P1336" s="39">
        <v>90.442800000000005</v>
      </c>
      <c r="Q1336" s="39">
        <v>14.7279</v>
      </c>
      <c r="R1336" s="39">
        <v>64.111699999999999</v>
      </c>
      <c r="S1336" s="39">
        <v>69.422200000000004</v>
      </c>
      <c r="T1336" s="39">
        <v>29.928100000000001</v>
      </c>
      <c r="U1336" s="39">
        <v>20.862300000000001</v>
      </c>
      <c r="V1336" s="39">
        <v>33.987200000000001</v>
      </c>
      <c r="W1336" s="39">
        <v>71.588099999999997</v>
      </c>
      <c r="X1336" s="39">
        <v>174.89609999999999</v>
      </c>
      <c r="Y1336" s="39">
        <v>27.307300000000001</v>
      </c>
      <c r="Z1336" s="39">
        <v>45.214799999999997</v>
      </c>
      <c r="AA1336" s="39">
        <v>64.635000000000005</v>
      </c>
      <c r="AB1336" s="39">
        <v>347.84269999999998</v>
      </c>
      <c r="AC1336" s="39">
        <v>75.468900000000005</v>
      </c>
      <c r="AD1336" s="39">
        <v>21.034500000000001</v>
      </c>
      <c r="AE1336" s="39">
        <v>107.4273</v>
      </c>
      <c r="AF1336" s="39">
        <v>51.944899999999997</v>
      </c>
      <c r="AG1336" s="39">
        <v>37.994</v>
      </c>
      <c r="AH1336" s="39">
        <v>127.658</v>
      </c>
      <c r="AI1336" s="39">
        <v>20.708300000000001</v>
      </c>
      <c r="AJ1336" s="39">
        <v>6.2697000000000003</v>
      </c>
      <c r="AK1336" s="39">
        <v>6.3263999999999996</v>
      </c>
      <c r="AL1336" s="39">
        <v>14.885899999999999</v>
      </c>
      <c r="AM1336" s="39">
        <v>262.22570000000002</v>
      </c>
      <c r="AN1336" s="39">
        <v>590.63879999999995</v>
      </c>
      <c r="AO1336" s="39">
        <v>218.09520000000001</v>
      </c>
      <c r="AP1336" s="39">
        <v>132.5317</v>
      </c>
      <c r="AQ1336" s="39">
        <v>267.74610000000001</v>
      </c>
      <c r="AR1336" s="39">
        <v>50.584400000000002</v>
      </c>
      <c r="AS1336" s="39">
        <v>82.877899999999997</v>
      </c>
      <c r="AT1336" s="39">
        <v>24.146999999999998</v>
      </c>
      <c r="AU1336" s="39">
        <v>59.845399999999998</v>
      </c>
      <c r="AV1336" s="39">
        <v>137.0429</v>
      </c>
      <c r="AW1336" s="39">
        <v>62.271000000000001</v>
      </c>
      <c r="AX1336" s="39">
        <v>14.444900000000001</v>
      </c>
      <c r="AY1336" s="39">
        <v>52.837600000000002</v>
      </c>
    </row>
    <row r="1337" spans="1:51" x14ac:dyDescent="0.25">
      <c r="A1337" s="43">
        <v>44376</v>
      </c>
      <c r="B1337" s="39">
        <v>3662.8362999999999</v>
      </c>
      <c r="C1337" s="39">
        <v>54.9133</v>
      </c>
      <c r="D1337" s="39">
        <v>44.360100000000003</v>
      </c>
      <c r="E1337" s="39">
        <v>669.4547</v>
      </c>
      <c r="F1337" s="39">
        <v>252.28659999999999</v>
      </c>
      <c r="G1337" s="39">
        <v>74.071899999999999</v>
      </c>
      <c r="H1337" s="39">
        <v>110.85380000000001</v>
      </c>
      <c r="I1337" s="39">
        <v>39.572800000000001</v>
      </c>
      <c r="J1337" s="39">
        <v>70.360299999999995</v>
      </c>
      <c r="K1337" s="39">
        <v>44.0749</v>
      </c>
      <c r="L1337" s="39">
        <v>728.87099999999998</v>
      </c>
      <c r="M1337" s="39">
        <v>30.224499999999999</v>
      </c>
      <c r="N1337" s="39">
        <v>33.3307</v>
      </c>
      <c r="O1337" s="39">
        <v>107.14409999999999</v>
      </c>
      <c r="P1337" s="39">
        <v>93.658299999999997</v>
      </c>
      <c r="Q1337" s="39">
        <v>14.597</v>
      </c>
      <c r="R1337" s="39">
        <v>63.548299999999998</v>
      </c>
      <c r="S1337" s="39">
        <v>69.422200000000004</v>
      </c>
      <c r="T1337" s="39">
        <v>29.582100000000001</v>
      </c>
      <c r="U1337" s="39">
        <v>20.5076</v>
      </c>
      <c r="V1337" s="39">
        <v>33.603200000000001</v>
      </c>
      <c r="W1337" s="39">
        <v>71.830299999999994</v>
      </c>
      <c r="X1337" s="39">
        <v>171.83500000000001</v>
      </c>
      <c r="Y1337" s="39">
        <v>27.1431</v>
      </c>
      <c r="Z1337" s="39">
        <v>44.271099999999997</v>
      </c>
      <c r="AA1337" s="39">
        <v>67.328100000000006</v>
      </c>
      <c r="AB1337" s="39">
        <v>340.35809999999998</v>
      </c>
      <c r="AC1337" s="39">
        <v>75.516400000000004</v>
      </c>
      <c r="AD1337" s="39">
        <v>22.6631</v>
      </c>
      <c r="AE1337" s="39">
        <v>111.776</v>
      </c>
      <c r="AF1337" s="39">
        <v>51.467399999999998</v>
      </c>
      <c r="AG1337" s="39">
        <v>37.940100000000001</v>
      </c>
      <c r="AH1337" s="39">
        <v>126.51049999999999</v>
      </c>
      <c r="AI1337" s="39">
        <v>20.491700000000002</v>
      </c>
      <c r="AJ1337" s="39">
        <v>6.2013999999999996</v>
      </c>
      <c r="AK1337" s="39">
        <v>6.2184999999999997</v>
      </c>
      <c r="AL1337" s="39">
        <v>14.783899999999999</v>
      </c>
      <c r="AM1337" s="39">
        <v>259.41539999999998</v>
      </c>
      <c r="AN1337" s="39">
        <v>582.32640000000004</v>
      </c>
      <c r="AO1337" s="39">
        <v>211.672</v>
      </c>
      <c r="AP1337" s="39">
        <v>130.9135</v>
      </c>
      <c r="AQ1337" s="39">
        <v>268.96120000000002</v>
      </c>
      <c r="AR1337" s="39">
        <v>49.842500000000001</v>
      </c>
      <c r="AS1337" s="39">
        <v>80.805899999999994</v>
      </c>
      <c r="AT1337" s="39">
        <v>23.808800000000002</v>
      </c>
      <c r="AU1337" s="39">
        <v>61.389200000000002</v>
      </c>
      <c r="AV1337" s="39">
        <v>143.32929999999999</v>
      </c>
      <c r="AW1337" s="39">
        <v>64.550299999999993</v>
      </c>
      <c r="AX1337" s="39">
        <v>14.2576</v>
      </c>
      <c r="AY1337" s="39">
        <v>53.026699999999998</v>
      </c>
    </row>
    <row r="1338" spans="1:51" x14ac:dyDescent="0.25">
      <c r="A1338" s="43">
        <v>44377</v>
      </c>
      <c r="B1338" s="39">
        <v>3664.3753000000002</v>
      </c>
      <c r="C1338" s="39">
        <v>55.508899999999997</v>
      </c>
      <c r="D1338" s="39">
        <v>44.041499999999999</v>
      </c>
      <c r="E1338" s="39">
        <v>673.83029999999997</v>
      </c>
      <c r="F1338" s="39">
        <v>250.8004</v>
      </c>
      <c r="G1338" s="39">
        <v>73.0124</v>
      </c>
      <c r="H1338" s="39">
        <v>111.87430000000001</v>
      </c>
      <c r="I1338" s="39">
        <v>39.641300000000001</v>
      </c>
      <c r="J1338" s="39">
        <v>70.360299999999995</v>
      </c>
      <c r="K1338" s="39">
        <v>44.942799999999998</v>
      </c>
      <c r="L1338" s="39">
        <v>719.36990000000003</v>
      </c>
      <c r="M1338" s="39">
        <v>30.379100000000001</v>
      </c>
      <c r="N1338" s="39">
        <v>33.500500000000002</v>
      </c>
      <c r="O1338" s="39">
        <v>106.4616</v>
      </c>
      <c r="P1338" s="39">
        <v>93.576899999999995</v>
      </c>
      <c r="Q1338" s="39">
        <v>14.706</v>
      </c>
      <c r="R1338" s="39">
        <v>63.548299999999998</v>
      </c>
      <c r="S1338" s="39">
        <v>68.648399999999995</v>
      </c>
      <c r="T1338" s="39">
        <v>29.639800000000001</v>
      </c>
      <c r="U1338" s="39">
        <v>20.378599999999999</v>
      </c>
      <c r="V1338" s="39">
        <v>33.699199999999998</v>
      </c>
      <c r="W1338" s="39">
        <v>72.153099999999995</v>
      </c>
      <c r="X1338" s="39">
        <v>171.0077</v>
      </c>
      <c r="Y1338" s="39">
        <v>26.937799999999999</v>
      </c>
      <c r="Z1338" s="39">
        <v>45.472200000000001</v>
      </c>
      <c r="AA1338" s="39">
        <v>65.679299999999998</v>
      </c>
      <c r="AB1338" s="39">
        <v>331.81799999999998</v>
      </c>
      <c r="AC1338" s="39">
        <v>77.413799999999995</v>
      </c>
      <c r="AD1338" s="39">
        <v>21.768599999999999</v>
      </c>
      <c r="AE1338" s="39">
        <v>111.29810000000001</v>
      </c>
      <c r="AF1338" s="39">
        <v>52.326799999999999</v>
      </c>
      <c r="AG1338" s="39">
        <v>42.898200000000003</v>
      </c>
      <c r="AH1338" s="39">
        <v>126.51049999999999</v>
      </c>
      <c r="AI1338" s="39">
        <v>20.6812</v>
      </c>
      <c r="AJ1338" s="39">
        <v>6.2697000000000003</v>
      </c>
      <c r="AK1338" s="39">
        <v>6.1825999999999999</v>
      </c>
      <c r="AL1338" s="39">
        <v>14.8179</v>
      </c>
      <c r="AM1338" s="39">
        <v>260.2801</v>
      </c>
      <c r="AN1338" s="39">
        <v>576.78489999999999</v>
      </c>
      <c r="AO1338" s="39">
        <v>213.81309999999999</v>
      </c>
      <c r="AP1338" s="39">
        <v>131.0753</v>
      </c>
      <c r="AQ1338" s="39">
        <v>266.9359</v>
      </c>
      <c r="AR1338" s="39">
        <v>51.798400000000001</v>
      </c>
      <c r="AS1338" s="39">
        <v>81.013099999999994</v>
      </c>
      <c r="AT1338" s="39">
        <v>24.0794</v>
      </c>
      <c r="AU1338" s="39">
        <v>61.207599999999999</v>
      </c>
      <c r="AV1338" s="39">
        <v>135.15700000000001</v>
      </c>
      <c r="AW1338" s="39">
        <v>67.650199999999998</v>
      </c>
      <c r="AX1338" s="39">
        <v>14.398099999999999</v>
      </c>
      <c r="AY1338" s="39">
        <v>52.932200000000002</v>
      </c>
    </row>
    <row r="1339" spans="1:51" x14ac:dyDescent="0.25">
      <c r="A1339" s="43">
        <v>44378</v>
      </c>
      <c r="B1339" s="39">
        <v>3844.4391000000001</v>
      </c>
      <c r="C1339" s="39">
        <v>55.508899999999997</v>
      </c>
      <c r="D1339" s="39">
        <v>43.961799999999997</v>
      </c>
      <c r="E1339" s="39">
        <v>663.62070000000006</v>
      </c>
      <c r="F1339" s="39">
        <v>251.9151</v>
      </c>
      <c r="G1339" s="39">
        <v>73.853800000000007</v>
      </c>
      <c r="H1339" s="39">
        <v>110.96120000000001</v>
      </c>
      <c r="I1339" s="39">
        <v>40.257399999999997</v>
      </c>
      <c r="J1339" s="39">
        <v>72.205399999999997</v>
      </c>
      <c r="K1339" s="39">
        <v>42.263599999999997</v>
      </c>
      <c r="L1339" s="39">
        <v>734.07399999999996</v>
      </c>
      <c r="M1339" s="39">
        <v>30.069900000000001</v>
      </c>
      <c r="N1339" s="39">
        <v>34.292700000000004</v>
      </c>
      <c r="O1339" s="39">
        <v>106.1204</v>
      </c>
      <c r="P1339" s="39">
        <v>91.989500000000007</v>
      </c>
      <c r="Q1339" s="39">
        <v>14.6188</v>
      </c>
      <c r="R1339" s="39">
        <v>64.787800000000004</v>
      </c>
      <c r="S1339" s="39">
        <v>66.326999999999998</v>
      </c>
      <c r="T1339" s="39">
        <v>30.014600000000002</v>
      </c>
      <c r="U1339" s="39">
        <v>19.765999999999998</v>
      </c>
      <c r="V1339" s="39">
        <v>32.931100000000001</v>
      </c>
      <c r="W1339" s="39">
        <v>70.538899999999998</v>
      </c>
      <c r="X1339" s="39">
        <v>171.09039999999999</v>
      </c>
      <c r="Y1339" s="39">
        <v>26.691400000000002</v>
      </c>
      <c r="Z1339" s="39">
        <v>43.155700000000003</v>
      </c>
      <c r="AA1339" s="39">
        <v>67.053299999999993</v>
      </c>
      <c r="AB1339" s="39">
        <v>312.8186</v>
      </c>
      <c r="AC1339" s="39">
        <v>85.098200000000006</v>
      </c>
      <c r="AD1339" s="39">
        <v>21.997900000000001</v>
      </c>
      <c r="AE1339" s="39">
        <v>107.5228</v>
      </c>
      <c r="AF1339" s="39">
        <v>50.798999999999999</v>
      </c>
      <c r="AG1339" s="39">
        <v>39.988</v>
      </c>
      <c r="AH1339" s="39">
        <v>126.51049999999999</v>
      </c>
      <c r="AI1339" s="39">
        <v>20.924800000000001</v>
      </c>
      <c r="AJ1339" s="39">
        <v>6.2355</v>
      </c>
      <c r="AK1339" s="39">
        <v>6.2005999999999997</v>
      </c>
      <c r="AL1339" s="39">
        <v>14.715999999999999</v>
      </c>
      <c r="AM1339" s="39">
        <v>271.089</v>
      </c>
      <c r="AN1339" s="39">
        <v>579.5557</v>
      </c>
      <c r="AO1339" s="39">
        <v>209.82300000000001</v>
      </c>
      <c r="AP1339" s="39">
        <v>131.7226</v>
      </c>
      <c r="AQ1339" s="39">
        <v>274.22710000000001</v>
      </c>
      <c r="AR1339" s="39">
        <v>50.078499999999998</v>
      </c>
      <c r="AS1339" s="39">
        <v>81.220299999999995</v>
      </c>
      <c r="AT1339" s="39">
        <v>24.146999999999998</v>
      </c>
      <c r="AU1339" s="39">
        <v>61.389200000000002</v>
      </c>
      <c r="AV1339" s="39">
        <v>132.17099999999999</v>
      </c>
      <c r="AW1339" s="39">
        <v>66.191400000000002</v>
      </c>
      <c r="AX1339" s="39">
        <v>14.304500000000001</v>
      </c>
      <c r="AY1339" s="39">
        <v>53.593800000000002</v>
      </c>
    </row>
    <row r="1340" spans="1:51" x14ac:dyDescent="0.25">
      <c r="A1340" s="43">
        <v>44379</v>
      </c>
      <c r="B1340" s="39">
        <v>3701.3114</v>
      </c>
      <c r="C1340" s="39">
        <v>56.104500000000002</v>
      </c>
      <c r="D1340" s="39">
        <v>43.722900000000003</v>
      </c>
      <c r="E1340" s="39">
        <v>646.84789999999998</v>
      </c>
      <c r="F1340" s="39">
        <v>251.54349999999999</v>
      </c>
      <c r="G1340" s="39">
        <v>71.111500000000007</v>
      </c>
      <c r="H1340" s="39">
        <v>110.04819999999999</v>
      </c>
      <c r="I1340" s="39">
        <v>40.257399999999997</v>
      </c>
      <c r="J1340" s="39">
        <v>71.221299999999999</v>
      </c>
      <c r="K1340" s="39">
        <v>41.508899999999997</v>
      </c>
      <c r="L1340" s="39">
        <v>723.21559999999999</v>
      </c>
      <c r="M1340" s="39">
        <v>29.915299999999998</v>
      </c>
      <c r="N1340" s="39">
        <v>33.500500000000002</v>
      </c>
      <c r="O1340" s="39">
        <v>111.58</v>
      </c>
      <c r="P1340" s="39">
        <v>91.582400000000007</v>
      </c>
      <c r="Q1340" s="39">
        <v>14.8588</v>
      </c>
      <c r="R1340" s="39">
        <v>63.661000000000001</v>
      </c>
      <c r="S1340" s="39">
        <v>66.658600000000007</v>
      </c>
      <c r="T1340" s="39">
        <v>29.582100000000001</v>
      </c>
      <c r="U1340" s="39">
        <v>19.798200000000001</v>
      </c>
      <c r="V1340" s="39">
        <v>32.835099999999997</v>
      </c>
      <c r="W1340" s="39">
        <v>70.216099999999997</v>
      </c>
      <c r="X1340" s="39">
        <v>167.202</v>
      </c>
      <c r="Y1340" s="39">
        <v>26.3629</v>
      </c>
      <c r="Z1340" s="39">
        <v>44.528500000000001</v>
      </c>
      <c r="AA1340" s="39">
        <v>67.163300000000007</v>
      </c>
      <c r="AB1340" s="39">
        <v>293.72320000000002</v>
      </c>
      <c r="AC1340" s="39">
        <v>80.639300000000006</v>
      </c>
      <c r="AD1340" s="39">
        <v>21.837399999999999</v>
      </c>
      <c r="AE1340" s="39">
        <v>103.6998</v>
      </c>
      <c r="AF1340" s="39">
        <v>50.417099999999998</v>
      </c>
      <c r="AG1340" s="39">
        <v>39.961100000000002</v>
      </c>
      <c r="AH1340" s="39">
        <v>125.9367</v>
      </c>
      <c r="AI1340" s="39">
        <v>20.6541</v>
      </c>
      <c r="AJ1340" s="39">
        <v>6.2526000000000002</v>
      </c>
      <c r="AK1340" s="39">
        <v>6.1825999999999999</v>
      </c>
      <c r="AL1340" s="39">
        <v>14.648</v>
      </c>
      <c r="AM1340" s="39">
        <v>261.36099999999999</v>
      </c>
      <c r="AN1340" s="39">
        <v>575.86130000000003</v>
      </c>
      <c r="AO1340" s="39">
        <v>204.76230000000001</v>
      </c>
      <c r="AP1340" s="39">
        <v>131.2371</v>
      </c>
      <c r="AQ1340" s="39">
        <v>275.84730000000002</v>
      </c>
      <c r="AR1340" s="39">
        <v>49.6738</v>
      </c>
      <c r="AS1340" s="39">
        <v>79.977199999999996</v>
      </c>
      <c r="AT1340" s="39">
        <v>23.8765</v>
      </c>
      <c r="AU1340" s="39">
        <v>60.662700000000001</v>
      </c>
      <c r="AV1340" s="39">
        <v>128.8707</v>
      </c>
      <c r="AW1340" s="39">
        <v>66.4649</v>
      </c>
      <c r="AX1340" s="39">
        <v>14.281000000000001</v>
      </c>
      <c r="AY1340" s="39">
        <v>53.877400000000002</v>
      </c>
    </row>
    <row r="1341" spans="1:51" x14ac:dyDescent="0.25">
      <c r="A1341" s="43">
        <v>44382</v>
      </c>
      <c r="B1341" s="39">
        <v>3665.9142999999999</v>
      </c>
      <c r="C1341" s="39">
        <v>57.891199999999998</v>
      </c>
      <c r="D1341" s="39">
        <v>43.643300000000004</v>
      </c>
      <c r="E1341" s="39">
        <v>630.80430000000001</v>
      </c>
      <c r="F1341" s="39">
        <v>250.0573</v>
      </c>
      <c r="G1341" s="39">
        <v>72.295699999999997</v>
      </c>
      <c r="H1341" s="39">
        <v>110.4242</v>
      </c>
      <c r="I1341" s="39">
        <v>39.778199999999998</v>
      </c>
      <c r="J1341" s="39">
        <v>71.098299999999995</v>
      </c>
      <c r="K1341" s="39">
        <v>41.471200000000003</v>
      </c>
      <c r="L1341" s="39">
        <v>703.98710000000005</v>
      </c>
      <c r="M1341" s="39">
        <v>30.224499999999999</v>
      </c>
      <c r="N1341" s="39">
        <v>33.217500000000001</v>
      </c>
      <c r="O1341" s="39">
        <v>117.38079999999999</v>
      </c>
      <c r="P1341" s="39">
        <v>89.099500000000006</v>
      </c>
      <c r="Q1341" s="39">
        <v>15.513400000000001</v>
      </c>
      <c r="R1341" s="39">
        <v>62.984999999999999</v>
      </c>
      <c r="S1341" s="39">
        <v>66.658600000000007</v>
      </c>
      <c r="T1341" s="39">
        <v>29.726299999999998</v>
      </c>
      <c r="U1341" s="39">
        <v>20.0884</v>
      </c>
      <c r="V1341" s="39">
        <v>32.835099999999997</v>
      </c>
      <c r="W1341" s="39">
        <v>70.054699999999997</v>
      </c>
      <c r="X1341" s="39">
        <v>168.11199999999999</v>
      </c>
      <c r="Y1341" s="39">
        <v>26.650300000000001</v>
      </c>
      <c r="Z1341" s="39">
        <v>44.871600000000001</v>
      </c>
      <c r="AA1341" s="39">
        <v>66.778499999999994</v>
      </c>
      <c r="AB1341" s="39">
        <v>298.80889999999999</v>
      </c>
      <c r="AC1341" s="39">
        <v>78.599599999999995</v>
      </c>
      <c r="AD1341" s="39">
        <v>22.319099999999999</v>
      </c>
      <c r="AE1341" s="39">
        <v>101.2148</v>
      </c>
      <c r="AF1341" s="39">
        <v>51.467399999999998</v>
      </c>
      <c r="AG1341" s="39">
        <v>39.071800000000003</v>
      </c>
      <c r="AH1341" s="39">
        <v>125.6499</v>
      </c>
      <c r="AI1341" s="39">
        <v>20.302199999999999</v>
      </c>
      <c r="AJ1341" s="39">
        <v>6.2526000000000002</v>
      </c>
      <c r="AK1341" s="39">
        <v>6.1466000000000003</v>
      </c>
      <c r="AL1341" s="39">
        <v>14.614000000000001</v>
      </c>
      <c r="AM1341" s="39">
        <v>256.82119999999998</v>
      </c>
      <c r="AN1341" s="39">
        <v>578.1703</v>
      </c>
      <c r="AO1341" s="39">
        <v>205.1516</v>
      </c>
      <c r="AP1341" s="39">
        <v>131.3989</v>
      </c>
      <c r="AQ1341" s="39">
        <v>274.63209999999998</v>
      </c>
      <c r="AR1341" s="39">
        <v>50.753</v>
      </c>
      <c r="AS1341" s="39">
        <v>80.391499999999994</v>
      </c>
      <c r="AT1341" s="39">
        <v>23.605899999999998</v>
      </c>
      <c r="AU1341" s="39">
        <v>59.396900000000002</v>
      </c>
      <c r="AV1341" s="39">
        <v>124.78449999999999</v>
      </c>
      <c r="AW1341" s="39">
        <v>67.012</v>
      </c>
      <c r="AX1341" s="39">
        <v>14.3279</v>
      </c>
      <c r="AY1341" s="39">
        <v>53.782899999999998</v>
      </c>
    </row>
    <row r="1342" spans="1:51" x14ac:dyDescent="0.25">
      <c r="A1342" s="43">
        <v>44383</v>
      </c>
      <c r="B1342" s="39">
        <v>3767.4886999999999</v>
      </c>
      <c r="C1342" s="39">
        <v>58.367699999999999</v>
      </c>
      <c r="D1342" s="39">
        <v>43.961799999999997</v>
      </c>
      <c r="E1342" s="39">
        <v>644.66010000000006</v>
      </c>
      <c r="F1342" s="39">
        <v>254.88749999999999</v>
      </c>
      <c r="G1342" s="39">
        <v>72.638400000000004</v>
      </c>
      <c r="H1342" s="39">
        <v>109.9408</v>
      </c>
      <c r="I1342" s="39">
        <v>40.805199999999999</v>
      </c>
      <c r="J1342" s="39">
        <v>72.512900000000002</v>
      </c>
      <c r="K1342" s="39">
        <v>42.4146</v>
      </c>
      <c r="L1342" s="39">
        <v>710.32119999999998</v>
      </c>
      <c r="M1342" s="39">
        <v>30.3018</v>
      </c>
      <c r="N1342" s="39">
        <v>34.179600000000001</v>
      </c>
      <c r="O1342" s="39">
        <v>119.25749999999999</v>
      </c>
      <c r="P1342" s="39">
        <v>86.738799999999998</v>
      </c>
      <c r="Q1342" s="39">
        <v>15.4261</v>
      </c>
      <c r="R1342" s="39">
        <v>63.999000000000002</v>
      </c>
      <c r="S1342" s="39">
        <v>67.653499999999994</v>
      </c>
      <c r="T1342" s="39">
        <v>29.985800000000001</v>
      </c>
      <c r="U1342" s="39">
        <v>19.895</v>
      </c>
      <c r="V1342" s="39">
        <v>33.219200000000001</v>
      </c>
      <c r="W1342" s="39">
        <v>69.974000000000004</v>
      </c>
      <c r="X1342" s="39">
        <v>166.78829999999999</v>
      </c>
      <c r="Y1342" s="39">
        <v>26.9788</v>
      </c>
      <c r="Z1342" s="39">
        <v>43.927900000000001</v>
      </c>
      <c r="AA1342" s="39">
        <v>67.548000000000002</v>
      </c>
      <c r="AB1342" s="39">
        <v>302.45530000000002</v>
      </c>
      <c r="AC1342" s="39">
        <v>76.417599999999993</v>
      </c>
      <c r="AD1342" s="39">
        <v>22.479600000000001</v>
      </c>
      <c r="AE1342" s="39">
        <v>102.69629999999999</v>
      </c>
      <c r="AF1342" s="39">
        <v>51.6584</v>
      </c>
      <c r="AG1342" s="39">
        <v>36.808399999999999</v>
      </c>
      <c r="AH1342" s="39">
        <v>125.6499</v>
      </c>
      <c r="AI1342" s="39">
        <v>20.166899999999998</v>
      </c>
      <c r="AJ1342" s="39">
        <v>6.2343999999999999</v>
      </c>
      <c r="AK1342" s="39">
        <v>6.1466000000000003</v>
      </c>
      <c r="AL1342" s="39">
        <v>14.682</v>
      </c>
      <c r="AM1342" s="39">
        <v>266.11689999999999</v>
      </c>
      <c r="AN1342" s="39">
        <v>595.71860000000004</v>
      </c>
      <c r="AO1342" s="39">
        <v>204.8596</v>
      </c>
      <c r="AP1342" s="39">
        <v>131.8844</v>
      </c>
      <c r="AQ1342" s="39">
        <v>271.39159999999998</v>
      </c>
      <c r="AR1342" s="39">
        <v>50.4495</v>
      </c>
      <c r="AS1342" s="39">
        <v>80.598699999999994</v>
      </c>
      <c r="AT1342" s="39">
        <v>23.808800000000002</v>
      </c>
      <c r="AU1342" s="39">
        <v>61.344299999999997</v>
      </c>
      <c r="AV1342" s="39">
        <v>119.2839</v>
      </c>
      <c r="AW1342" s="39">
        <v>67.012</v>
      </c>
      <c r="AX1342" s="39">
        <v>14.444900000000001</v>
      </c>
      <c r="AY1342" s="39">
        <v>54.35</v>
      </c>
    </row>
    <row r="1343" spans="1:51" x14ac:dyDescent="0.25">
      <c r="A1343" s="43">
        <v>44384</v>
      </c>
      <c r="B1343" s="39">
        <v>3699.7723999999998</v>
      </c>
      <c r="C1343" s="39">
        <v>56.5809</v>
      </c>
      <c r="D1343" s="39">
        <v>43.484000000000002</v>
      </c>
      <c r="E1343" s="39">
        <v>645.41679999999997</v>
      </c>
      <c r="F1343" s="39">
        <v>253.77279999999999</v>
      </c>
      <c r="G1343" s="39">
        <v>73.822599999999994</v>
      </c>
      <c r="H1343" s="39">
        <v>111.76690000000001</v>
      </c>
      <c r="I1343" s="39">
        <v>40.599800000000002</v>
      </c>
      <c r="J1343" s="39">
        <v>72.451400000000007</v>
      </c>
      <c r="K1343" s="39">
        <v>42.49</v>
      </c>
      <c r="L1343" s="39">
        <v>700.14149999999995</v>
      </c>
      <c r="M1343" s="39">
        <v>29.7607</v>
      </c>
      <c r="N1343" s="39">
        <v>33.726799999999997</v>
      </c>
      <c r="O1343" s="39">
        <v>119.25749999999999</v>
      </c>
      <c r="P1343" s="39">
        <v>86.372399999999999</v>
      </c>
      <c r="Q1343" s="39">
        <v>15.7097</v>
      </c>
      <c r="R1343" s="39">
        <v>63.210299999999997</v>
      </c>
      <c r="S1343" s="39">
        <v>67.764099999999999</v>
      </c>
      <c r="T1343" s="39">
        <v>29.8416</v>
      </c>
      <c r="U1343" s="39">
        <v>19.6692</v>
      </c>
      <c r="V1343" s="39">
        <v>33.219200000000001</v>
      </c>
      <c r="W1343" s="39">
        <v>69.409000000000006</v>
      </c>
      <c r="X1343" s="39">
        <v>165.46459999999999</v>
      </c>
      <c r="Y1343" s="39">
        <v>26.855599999999999</v>
      </c>
      <c r="Z1343" s="39">
        <v>45.472200000000001</v>
      </c>
      <c r="AA1343" s="39">
        <v>67.548000000000002</v>
      </c>
      <c r="AB1343" s="39">
        <v>301.68759999999997</v>
      </c>
      <c r="AC1343" s="39">
        <v>76.370199999999997</v>
      </c>
      <c r="AD1343" s="39">
        <v>22.2273</v>
      </c>
      <c r="AE1343" s="39">
        <v>102.075</v>
      </c>
      <c r="AF1343" s="39">
        <v>52.995199999999997</v>
      </c>
      <c r="AG1343" s="39">
        <v>35.568800000000003</v>
      </c>
      <c r="AH1343" s="39">
        <v>125.363</v>
      </c>
      <c r="AI1343" s="39">
        <v>20.5458</v>
      </c>
      <c r="AJ1343" s="39">
        <v>6.1798999999999999</v>
      </c>
      <c r="AK1343" s="39">
        <v>6.1646000000000001</v>
      </c>
      <c r="AL1343" s="39">
        <v>14.512</v>
      </c>
      <c r="AM1343" s="39">
        <v>263.09039999999999</v>
      </c>
      <c r="AN1343" s="39">
        <v>603.56910000000005</v>
      </c>
      <c r="AO1343" s="39">
        <v>208.84979999999999</v>
      </c>
      <c r="AP1343" s="39">
        <v>131.3672</v>
      </c>
      <c r="AQ1343" s="39">
        <v>270.98660000000001</v>
      </c>
      <c r="AR1343" s="39">
        <v>49.3703</v>
      </c>
      <c r="AS1343" s="39">
        <v>83.499499999999998</v>
      </c>
      <c r="AT1343" s="39">
        <v>24.349900000000002</v>
      </c>
      <c r="AU1343" s="39">
        <v>60.370600000000003</v>
      </c>
      <c r="AV1343" s="39">
        <v>120.5412</v>
      </c>
      <c r="AW1343" s="39">
        <v>66.009100000000004</v>
      </c>
      <c r="AX1343" s="39">
        <v>14.398099999999999</v>
      </c>
      <c r="AY1343" s="39">
        <v>53.232500000000002</v>
      </c>
    </row>
    <row r="1344" spans="1:51" x14ac:dyDescent="0.25">
      <c r="A1344" s="43">
        <v>44385</v>
      </c>
      <c r="B1344" s="39">
        <v>3701.3114</v>
      </c>
      <c r="C1344" s="39">
        <v>55.389699999999998</v>
      </c>
      <c r="D1344" s="39">
        <v>42.687600000000003</v>
      </c>
      <c r="E1344" s="39">
        <v>631.79719999999998</v>
      </c>
      <c r="F1344" s="39">
        <v>255.63059999999999</v>
      </c>
      <c r="G1344" s="39">
        <v>73.355199999999996</v>
      </c>
      <c r="H1344" s="39">
        <v>111.1224</v>
      </c>
      <c r="I1344" s="39">
        <v>39.230499999999999</v>
      </c>
      <c r="J1344" s="39">
        <v>70.8523</v>
      </c>
      <c r="K1344" s="39">
        <v>41.8108</v>
      </c>
      <c r="L1344" s="39">
        <v>691.31899999999996</v>
      </c>
      <c r="M1344" s="39">
        <v>29.065000000000001</v>
      </c>
      <c r="N1344" s="39">
        <v>33.7834</v>
      </c>
      <c r="O1344" s="39">
        <v>117.2102</v>
      </c>
      <c r="P1344" s="39">
        <v>84.215100000000007</v>
      </c>
      <c r="Q1344" s="39">
        <v>15.4915</v>
      </c>
      <c r="R1344" s="39">
        <v>63.0976</v>
      </c>
      <c r="S1344" s="39">
        <v>67.985200000000006</v>
      </c>
      <c r="T1344" s="39">
        <v>29.5245</v>
      </c>
      <c r="U1344" s="39">
        <v>19.765999999999998</v>
      </c>
      <c r="V1344" s="39">
        <v>32.835099999999997</v>
      </c>
      <c r="W1344" s="39">
        <v>69.812600000000003</v>
      </c>
      <c r="X1344" s="39">
        <v>161.49340000000001</v>
      </c>
      <c r="Y1344" s="39">
        <v>26.609300000000001</v>
      </c>
      <c r="Z1344" s="39">
        <v>44.442700000000002</v>
      </c>
      <c r="AA1344" s="39">
        <v>61.227400000000003</v>
      </c>
      <c r="AB1344" s="39">
        <v>288.73349999999999</v>
      </c>
      <c r="AC1344" s="39">
        <v>76.370199999999997</v>
      </c>
      <c r="AD1344" s="39">
        <v>21.6539</v>
      </c>
      <c r="AE1344" s="39">
        <v>98.921000000000006</v>
      </c>
      <c r="AF1344" s="39">
        <v>53.090699999999998</v>
      </c>
      <c r="AG1344" s="39">
        <v>33.547899999999998</v>
      </c>
      <c r="AH1344" s="39">
        <v>124.78919999999999</v>
      </c>
      <c r="AI1344" s="39">
        <v>20.518799999999999</v>
      </c>
      <c r="AJ1344" s="39">
        <v>6.1616999999999997</v>
      </c>
      <c r="AK1344" s="39">
        <v>6.1106999999999996</v>
      </c>
      <c r="AL1344" s="39">
        <v>14.274100000000001</v>
      </c>
      <c r="AM1344" s="39">
        <v>262.0095</v>
      </c>
      <c r="AN1344" s="39">
        <v>591.10059999999999</v>
      </c>
      <c r="AO1344" s="39">
        <v>207.1953</v>
      </c>
      <c r="AP1344" s="39">
        <v>128.43639999999999</v>
      </c>
      <c r="AQ1344" s="39">
        <v>269.77140000000003</v>
      </c>
      <c r="AR1344" s="39">
        <v>45.896900000000002</v>
      </c>
      <c r="AS1344" s="39">
        <v>81.841899999999995</v>
      </c>
      <c r="AT1344" s="39">
        <v>23.808800000000002</v>
      </c>
      <c r="AU1344" s="39">
        <v>60.273200000000003</v>
      </c>
      <c r="AV1344" s="39">
        <v>115.5121</v>
      </c>
      <c r="AW1344" s="39">
        <v>63.273899999999998</v>
      </c>
      <c r="AX1344" s="39">
        <v>14.281000000000001</v>
      </c>
      <c r="AY1344" s="39">
        <v>53.130899999999997</v>
      </c>
    </row>
    <row r="1345" spans="1:51" x14ac:dyDescent="0.25">
      <c r="A1345" s="43">
        <v>44386</v>
      </c>
      <c r="B1345" s="39">
        <v>3702.8503999999998</v>
      </c>
      <c r="C1345" s="39">
        <v>56.7</v>
      </c>
      <c r="D1345" s="39">
        <v>42.846899999999998</v>
      </c>
      <c r="E1345" s="39">
        <v>648.44330000000002</v>
      </c>
      <c r="F1345" s="39">
        <v>252.9111</v>
      </c>
      <c r="G1345" s="39">
        <v>80.678200000000004</v>
      </c>
      <c r="H1345" s="39">
        <v>112.0354</v>
      </c>
      <c r="I1345" s="39">
        <v>37.744500000000002</v>
      </c>
      <c r="J1345" s="39">
        <v>70.4833</v>
      </c>
      <c r="K1345" s="39">
        <v>42.942900000000002</v>
      </c>
      <c r="L1345" s="39">
        <v>685.66359999999997</v>
      </c>
      <c r="M1345" s="39">
        <v>29.7607</v>
      </c>
      <c r="N1345" s="39">
        <v>33.7834</v>
      </c>
      <c r="O1345" s="39">
        <v>119.0869</v>
      </c>
      <c r="P1345" s="39">
        <v>85.599100000000007</v>
      </c>
      <c r="Q1345" s="39">
        <v>15.8843</v>
      </c>
      <c r="R1345" s="39">
        <v>63.435699999999997</v>
      </c>
      <c r="S1345" s="39">
        <v>70.859300000000005</v>
      </c>
      <c r="T1345" s="39">
        <v>29.5533</v>
      </c>
      <c r="U1345" s="39">
        <v>19.8627</v>
      </c>
      <c r="V1345" s="39">
        <v>33.123199999999997</v>
      </c>
      <c r="W1345" s="39">
        <v>70.135400000000004</v>
      </c>
      <c r="X1345" s="39">
        <v>157.93600000000001</v>
      </c>
      <c r="Y1345" s="39">
        <v>26.4861</v>
      </c>
      <c r="Z1345" s="39">
        <v>45.386400000000002</v>
      </c>
      <c r="AA1345" s="39">
        <v>58.863999999999997</v>
      </c>
      <c r="AB1345" s="39">
        <v>300.53609999999998</v>
      </c>
      <c r="AC1345" s="39">
        <v>75.421499999999995</v>
      </c>
      <c r="AD1345" s="39">
        <v>21.401499999999999</v>
      </c>
      <c r="AE1345" s="39">
        <v>99.494500000000002</v>
      </c>
      <c r="AF1345" s="39">
        <v>53.377200000000002</v>
      </c>
      <c r="AG1345" s="39">
        <v>38.317300000000003</v>
      </c>
      <c r="AH1345" s="39">
        <v>124.50239999999999</v>
      </c>
      <c r="AI1345" s="39">
        <v>20.843599999999999</v>
      </c>
      <c r="AJ1345" s="39">
        <v>6.1436000000000002</v>
      </c>
      <c r="AK1345" s="39">
        <v>6.1466000000000003</v>
      </c>
      <c r="AL1345" s="39">
        <v>14.274100000000001</v>
      </c>
      <c r="AM1345" s="39">
        <v>263.3066</v>
      </c>
      <c r="AN1345" s="39">
        <v>591.56240000000003</v>
      </c>
      <c r="AO1345" s="39">
        <v>213.4238</v>
      </c>
      <c r="AP1345" s="39">
        <v>128.0916</v>
      </c>
      <c r="AQ1345" s="39">
        <v>270.1764</v>
      </c>
      <c r="AR1345" s="39">
        <v>49.4041</v>
      </c>
      <c r="AS1345" s="39">
        <v>82.256299999999996</v>
      </c>
      <c r="AT1345" s="39">
        <v>24.552900000000001</v>
      </c>
      <c r="AU1345" s="39">
        <v>59.883699999999997</v>
      </c>
      <c r="AV1345" s="39">
        <v>116.1408</v>
      </c>
      <c r="AW1345" s="39">
        <v>65.260000000000005</v>
      </c>
      <c r="AX1345" s="39">
        <v>14.398099999999999</v>
      </c>
      <c r="AY1345" s="39">
        <v>53.232500000000002</v>
      </c>
    </row>
    <row r="1346" spans="1:51" x14ac:dyDescent="0.25">
      <c r="A1346" s="43">
        <v>44389</v>
      </c>
      <c r="B1346" s="39">
        <v>3665.9142999999999</v>
      </c>
      <c r="C1346" s="39">
        <v>57.533900000000003</v>
      </c>
      <c r="D1346" s="39">
        <v>42.767200000000003</v>
      </c>
      <c r="E1346" s="39">
        <v>635.58040000000005</v>
      </c>
      <c r="F1346" s="39">
        <v>253.2996</v>
      </c>
      <c r="G1346" s="39">
        <v>82.516800000000003</v>
      </c>
      <c r="H1346" s="39">
        <v>112.25020000000001</v>
      </c>
      <c r="I1346" s="39">
        <v>35.961300000000001</v>
      </c>
      <c r="J1346" s="39">
        <v>70.052700000000002</v>
      </c>
      <c r="K1346" s="39">
        <v>43.018300000000004</v>
      </c>
      <c r="L1346" s="39">
        <v>683.17520000000002</v>
      </c>
      <c r="M1346" s="39">
        <v>29.838000000000001</v>
      </c>
      <c r="N1346" s="39">
        <v>33.670299999999997</v>
      </c>
      <c r="O1346" s="39">
        <v>117.03959999999999</v>
      </c>
      <c r="P1346" s="39">
        <v>90.727699999999999</v>
      </c>
      <c r="Q1346" s="39">
        <v>16.3643</v>
      </c>
      <c r="R1346" s="39">
        <v>63.323</v>
      </c>
      <c r="S1346" s="39">
        <v>74.507300000000001</v>
      </c>
      <c r="T1346" s="39">
        <v>29.5533</v>
      </c>
      <c r="U1346" s="39">
        <v>20.0884</v>
      </c>
      <c r="V1346" s="39">
        <v>33.315199999999997</v>
      </c>
      <c r="W1346" s="39">
        <v>70.135400000000004</v>
      </c>
      <c r="X1346" s="39">
        <v>160.58340000000001</v>
      </c>
      <c r="Y1346" s="39">
        <v>26.3629</v>
      </c>
      <c r="Z1346" s="39">
        <v>47.874499999999998</v>
      </c>
      <c r="AA1346" s="39">
        <v>58.918999999999997</v>
      </c>
      <c r="AB1346" s="39">
        <v>308.9803</v>
      </c>
      <c r="AC1346" s="39">
        <v>75.179000000000002</v>
      </c>
      <c r="AD1346" s="39">
        <v>22.433800000000002</v>
      </c>
      <c r="AE1346" s="39">
        <v>101.0715</v>
      </c>
      <c r="AF1346" s="39">
        <v>53.568100000000001</v>
      </c>
      <c r="AG1346" s="39">
        <v>37.077800000000003</v>
      </c>
      <c r="AH1346" s="39">
        <v>124.50239999999999</v>
      </c>
      <c r="AI1346" s="39">
        <v>20.708300000000001</v>
      </c>
      <c r="AJ1346" s="39">
        <v>6.1436000000000002</v>
      </c>
      <c r="AK1346" s="39">
        <v>6.0926999999999998</v>
      </c>
      <c r="AL1346" s="39">
        <v>14.1722</v>
      </c>
      <c r="AM1346" s="39">
        <v>259.84769999999997</v>
      </c>
      <c r="AN1346" s="39">
        <v>580.47929999999997</v>
      </c>
      <c r="AO1346" s="39">
        <v>212.15860000000001</v>
      </c>
      <c r="AP1346" s="39">
        <v>127.5744</v>
      </c>
      <c r="AQ1346" s="39">
        <v>268.55619999999999</v>
      </c>
      <c r="AR1346" s="39">
        <v>48.122599999999998</v>
      </c>
      <c r="AS1346" s="39">
        <v>81.220299999999995</v>
      </c>
      <c r="AT1346" s="39">
        <v>24.688099999999999</v>
      </c>
      <c r="AU1346" s="39">
        <v>59.104799999999997</v>
      </c>
      <c r="AV1346" s="39">
        <v>127.7705</v>
      </c>
      <c r="AW1346" s="39">
        <v>71.786100000000005</v>
      </c>
      <c r="AX1346" s="39">
        <v>14.5152</v>
      </c>
      <c r="AY1346" s="39">
        <v>52.927700000000002</v>
      </c>
    </row>
    <row r="1347" spans="1:51" x14ac:dyDescent="0.25">
      <c r="A1347" s="43">
        <v>44390</v>
      </c>
      <c r="B1347" s="39">
        <v>3668.9922999999999</v>
      </c>
      <c r="C1347" s="39">
        <v>56.819200000000002</v>
      </c>
      <c r="D1347" s="39">
        <v>42.846899999999998</v>
      </c>
      <c r="E1347" s="39">
        <v>639.36360000000002</v>
      </c>
      <c r="F1347" s="39">
        <v>261.06959999999998</v>
      </c>
      <c r="G1347" s="39">
        <v>82.205100000000002</v>
      </c>
      <c r="H1347" s="39">
        <v>111.2835</v>
      </c>
      <c r="I1347" s="39">
        <v>36.332799999999999</v>
      </c>
      <c r="J1347" s="39">
        <v>70.4833</v>
      </c>
      <c r="K1347" s="39">
        <v>42.188200000000002</v>
      </c>
      <c r="L1347" s="39">
        <v>693.58119999999997</v>
      </c>
      <c r="M1347" s="39">
        <v>30.224499999999999</v>
      </c>
      <c r="N1347" s="39">
        <v>33.7834</v>
      </c>
      <c r="O1347" s="39">
        <v>119.25749999999999</v>
      </c>
      <c r="P1347" s="39">
        <v>94.513099999999994</v>
      </c>
      <c r="Q1347" s="39">
        <v>16.386099999999999</v>
      </c>
      <c r="R1347" s="39">
        <v>63.435699999999997</v>
      </c>
      <c r="S1347" s="39">
        <v>76.165499999999994</v>
      </c>
      <c r="T1347" s="39">
        <v>29.5533</v>
      </c>
      <c r="U1347" s="39">
        <v>20.604299999999999</v>
      </c>
      <c r="V1347" s="39">
        <v>33.507199999999997</v>
      </c>
      <c r="W1347" s="39">
        <v>69.974000000000004</v>
      </c>
      <c r="X1347" s="39">
        <v>169.4358</v>
      </c>
      <c r="Y1347" s="39">
        <v>26.4861</v>
      </c>
      <c r="Z1347" s="39">
        <v>49.247300000000003</v>
      </c>
      <c r="AA1347" s="39">
        <v>60.952599999999997</v>
      </c>
      <c r="AB1347" s="39">
        <v>307.34910000000002</v>
      </c>
      <c r="AC1347" s="39">
        <v>77.507099999999994</v>
      </c>
      <c r="AD1347" s="39">
        <v>23.5807</v>
      </c>
      <c r="AE1347" s="39">
        <v>100.2591</v>
      </c>
      <c r="AF1347" s="39">
        <v>53.281700000000001</v>
      </c>
      <c r="AG1347" s="39">
        <v>37.886200000000002</v>
      </c>
      <c r="AH1347" s="39">
        <v>124.50239999999999</v>
      </c>
      <c r="AI1347" s="39">
        <v>20.6812</v>
      </c>
      <c r="AJ1347" s="39">
        <v>6.1436000000000002</v>
      </c>
      <c r="AK1347" s="39">
        <v>6.1466000000000003</v>
      </c>
      <c r="AL1347" s="39">
        <v>14.3081</v>
      </c>
      <c r="AM1347" s="39">
        <v>260.2801</v>
      </c>
      <c r="AN1347" s="39">
        <v>579.5557</v>
      </c>
      <c r="AO1347" s="39">
        <v>210.99080000000001</v>
      </c>
      <c r="AP1347" s="39">
        <v>127.74679999999999</v>
      </c>
      <c r="AQ1347" s="39">
        <v>267.74610000000001</v>
      </c>
      <c r="AR1347" s="39">
        <v>51.8996</v>
      </c>
      <c r="AS1347" s="39">
        <v>81.841899999999995</v>
      </c>
      <c r="AT1347" s="39">
        <v>25.026299999999999</v>
      </c>
      <c r="AU1347" s="39">
        <v>59.981099999999998</v>
      </c>
      <c r="AV1347" s="39">
        <v>128.71350000000001</v>
      </c>
      <c r="AW1347" s="39">
        <v>76.7042</v>
      </c>
      <c r="AX1347" s="39">
        <v>14.538600000000001</v>
      </c>
      <c r="AY1347" s="39">
        <v>52.8262</v>
      </c>
    </row>
    <row r="1348" spans="1:51" x14ac:dyDescent="0.25">
      <c r="A1348" s="43">
        <v>44391</v>
      </c>
      <c r="B1348" s="39">
        <v>3572.0349000000001</v>
      </c>
      <c r="C1348" s="39">
        <v>56.3185</v>
      </c>
      <c r="D1348" s="39">
        <v>42.448700000000002</v>
      </c>
      <c r="E1348" s="39">
        <v>612.88109999999995</v>
      </c>
      <c r="F1348" s="39">
        <v>261.4581</v>
      </c>
      <c r="G1348" s="39">
        <v>86.224999999999994</v>
      </c>
      <c r="H1348" s="39">
        <v>110.2093</v>
      </c>
      <c r="I1348" s="39">
        <v>36.258499999999998</v>
      </c>
      <c r="J1348" s="39">
        <v>69.806700000000006</v>
      </c>
      <c r="K1348" s="39">
        <v>42.225900000000003</v>
      </c>
      <c r="L1348" s="39">
        <v>694.71230000000003</v>
      </c>
      <c r="M1348" s="39">
        <v>30.069900000000001</v>
      </c>
      <c r="N1348" s="39">
        <v>33.3307</v>
      </c>
      <c r="O1348" s="39">
        <v>116.6983</v>
      </c>
      <c r="P1348" s="39">
        <v>92.111599999999996</v>
      </c>
      <c r="Q1348" s="39">
        <v>16.4298</v>
      </c>
      <c r="R1348" s="39">
        <v>62.646900000000002</v>
      </c>
      <c r="S1348" s="39">
        <v>75.612799999999993</v>
      </c>
      <c r="T1348" s="39">
        <v>29.380299999999998</v>
      </c>
      <c r="U1348" s="39">
        <v>20.120699999999999</v>
      </c>
      <c r="V1348" s="39">
        <v>33.027099999999997</v>
      </c>
      <c r="W1348" s="39">
        <v>68.4405</v>
      </c>
      <c r="X1348" s="39">
        <v>170.26310000000001</v>
      </c>
      <c r="Y1348" s="39">
        <v>26.239699999999999</v>
      </c>
      <c r="Z1348" s="39">
        <v>46.072800000000001</v>
      </c>
      <c r="AA1348" s="39">
        <v>61.722000000000001</v>
      </c>
      <c r="AB1348" s="39">
        <v>297.6574</v>
      </c>
      <c r="AC1348" s="39">
        <v>79.932299999999998</v>
      </c>
      <c r="AD1348" s="39">
        <v>24.337700000000002</v>
      </c>
      <c r="AE1348" s="39">
        <v>99.828999999999994</v>
      </c>
      <c r="AF1348" s="39">
        <v>53.854599999999998</v>
      </c>
      <c r="AG1348" s="39">
        <v>38.101799999999997</v>
      </c>
      <c r="AH1348" s="39">
        <v>121.9205</v>
      </c>
      <c r="AI1348" s="39">
        <v>20.3293</v>
      </c>
      <c r="AJ1348" s="39">
        <v>6.1071999999999997</v>
      </c>
      <c r="AK1348" s="39">
        <v>6.2005999999999997</v>
      </c>
      <c r="AL1348" s="39">
        <v>14.206200000000001</v>
      </c>
      <c r="AM1348" s="39">
        <v>254.87559999999999</v>
      </c>
      <c r="AN1348" s="39">
        <v>571.70510000000002</v>
      </c>
      <c r="AO1348" s="39">
        <v>202.42660000000001</v>
      </c>
      <c r="AP1348" s="39">
        <v>128.43639999999999</v>
      </c>
      <c r="AQ1348" s="39">
        <v>265.31569999999999</v>
      </c>
      <c r="AR1348" s="39">
        <v>57.0929</v>
      </c>
      <c r="AS1348" s="39">
        <v>81.427499999999995</v>
      </c>
      <c r="AT1348" s="39">
        <v>24.823399999999999</v>
      </c>
      <c r="AU1348" s="39">
        <v>59.299500000000002</v>
      </c>
      <c r="AV1348" s="39">
        <v>124.9417</v>
      </c>
      <c r="AW1348" s="39">
        <v>73.204700000000003</v>
      </c>
      <c r="AX1348" s="39">
        <v>14.468299999999999</v>
      </c>
      <c r="AY1348" s="39">
        <v>52.8262</v>
      </c>
    </row>
    <row r="1349" spans="1:51" x14ac:dyDescent="0.25">
      <c r="A1349" s="43">
        <v>44392</v>
      </c>
      <c r="B1349" s="39">
        <v>3619.7440999999999</v>
      </c>
      <c r="C1349" s="39">
        <v>54.191000000000003</v>
      </c>
      <c r="D1349" s="39">
        <v>41.652299999999997</v>
      </c>
      <c r="E1349" s="39">
        <v>625.74400000000003</v>
      </c>
      <c r="F1349" s="39">
        <v>254.07660000000001</v>
      </c>
      <c r="G1349" s="39">
        <v>85.134399999999999</v>
      </c>
      <c r="H1349" s="39">
        <v>108.974</v>
      </c>
      <c r="I1349" s="39">
        <v>37.224400000000003</v>
      </c>
      <c r="J1349" s="39">
        <v>70.237200000000001</v>
      </c>
      <c r="K1349" s="39">
        <v>42.980600000000003</v>
      </c>
      <c r="L1349" s="39">
        <v>687.47329999999999</v>
      </c>
      <c r="M1349" s="39">
        <v>30.224499999999999</v>
      </c>
      <c r="N1349" s="39">
        <v>33.104399999999998</v>
      </c>
      <c r="O1349" s="39">
        <v>116.8689</v>
      </c>
      <c r="P1349" s="39">
        <v>92.192999999999998</v>
      </c>
      <c r="Q1349" s="39">
        <v>17.8916</v>
      </c>
      <c r="R1349" s="39">
        <v>62.872300000000003</v>
      </c>
      <c r="S1349" s="39">
        <v>76.275999999999996</v>
      </c>
      <c r="T1349" s="39">
        <v>29.2361</v>
      </c>
      <c r="U1349" s="39">
        <v>20.120699999999999</v>
      </c>
      <c r="V1349" s="39">
        <v>32.643099999999997</v>
      </c>
      <c r="W1349" s="39">
        <v>69.893299999999996</v>
      </c>
      <c r="X1349" s="39">
        <v>167.03649999999999</v>
      </c>
      <c r="Y1349" s="39">
        <v>26.650300000000001</v>
      </c>
      <c r="Z1349" s="39">
        <v>45.043199999999999</v>
      </c>
      <c r="AA1349" s="39">
        <v>60.897599999999997</v>
      </c>
      <c r="AB1349" s="39">
        <v>313.39429999999999</v>
      </c>
      <c r="AC1349" s="39">
        <v>79.738200000000006</v>
      </c>
      <c r="AD1349" s="39">
        <v>24.291799999999999</v>
      </c>
      <c r="AE1349" s="39">
        <v>96.722800000000007</v>
      </c>
      <c r="AF1349" s="39">
        <v>52.804200000000002</v>
      </c>
      <c r="AG1349" s="39">
        <v>38.263399999999997</v>
      </c>
      <c r="AH1349" s="39">
        <v>122.4943</v>
      </c>
      <c r="AI1349" s="39">
        <v>21.7911</v>
      </c>
      <c r="AJ1349" s="39">
        <v>6.0526999999999997</v>
      </c>
      <c r="AK1349" s="39">
        <v>6.1287000000000003</v>
      </c>
      <c r="AL1349" s="39">
        <v>14.1722</v>
      </c>
      <c r="AM1349" s="39">
        <v>255.09180000000001</v>
      </c>
      <c r="AN1349" s="39">
        <v>563.8546</v>
      </c>
      <c r="AO1349" s="39">
        <v>199.70160000000001</v>
      </c>
      <c r="AP1349" s="39">
        <v>128.43639999999999</v>
      </c>
      <c r="AQ1349" s="39">
        <v>265.31569999999999</v>
      </c>
      <c r="AR1349" s="39">
        <v>57.801099999999998</v>
      </c>
      <c r="AS1349" s="39">
        <v>80.805899999999994</v>
      </c>
      <c r="AT1349" s="39">
        <v>25.635100000000001</v>
      </c>
      <c r="AU1349" s="39">
        <v>59.396900000000002</v>
      </c>
      <c r="AV1349" s="39">
        <v>134.84270000000001</v>
      </c>
      <c r="AW1349" s="39">
        <v>72.921000000000006</v>
      </c>
      <c r="AX1349" s="39">
        <v>14.796099999999999</v>
      </c>
      <c r="AY1349" s="39">
        <v>52.318199999999997</v>
      </c>
    </row>
    <row r="1350" spans="1:51" x14ac:dyDescent="0.25">
      <c r="A1350" s="43">
        <v>44393</v>
      </c>
      <c r="B1350" s="39">
        <v>3685.9214000000002</v>
      </c>
      <c r="C1350" s="39">
        <v>54.566400000000002</v>
      </c>
      <c r="D1350" s="39">
        <v>41.731900000000003</v>
      </c>
      <c r="E1350" s="39">
        <v>614.39440000000002</v>
      </c>
      <c r="F1350" s="39">
        <v>251.7457</v>
      </c>
      <c r="G1350" s="39">
        <v>76.849500000000006</v>
      </c>
      <c r="H1350" s="39">
        <v>109.0277</v>
      </c>
      <c r="I1350" s="39">
        <v>37.0015</v>
      </c>
      <c r="J1350" s="39">
        <v>69.499200000000002</v>
      </c>
      <c r="K1350" s="39">
        <v>43.018300000000004</v>
      </c>
      <c r="L1350" s="39">
        <v>675.93619999999999</v>
      </c>
      <c r="M1350" s="39">
        <v>30.456399999999999</v>
      </c>
      <c r="N1350" s="39">
        <v>33.354700000000001</v>
      </c>
      <c r="O1350" s="39">
        <v>116.8689</v>
      </c>
      <c r="P1350" s="39">
        <v>92.2744</v>
      </c>
      <c r="Q1350" s="39">
        <v>18.3062</v>
      </c>
      <c r="R1350" s="39">
        <v>62.984999999999999</v>
      </c>
      <c r="S1350" s="39">
        <v>79.039699999999996</v>
      </c>
      <c r="T1350" s="39">
        <v>28.919</v>
      </c>
      <c r="U1350" s="39">
        <v>20.023900000000001</v>
      </c>
      <c r="V1350" s="39">
        <v>32.5471</v>
      </c>
      <c r="W1350" s="39">
        <v>69.247600000000006</v>
      </c>
      <c r="X1350" s="39">
        <v>168.93940000000001</v>
      </c>
      <c r="Y1350" s="39">
        <v>26.732500000000002</v>
      </c>
      <c r="Z1350" s="39">
        <v>44.099499999999999</v>
      </c>
      <c r="AA1350" s="39">
        <v>59.688499999999998</v>
      </c>
      <c r="AB1350" s="39">
        <v>310.99540000000002</v>
      </c>
      <c r="AC1350" s="39">
        <v>78.428700000000006</v>
      </c>
      <c r="AD1350" s="39">
        <v>23.466000000000001</v>
      </c>
      <c r="AE1350" s="39">
        <v>96.770600000000002</v>
      </c>
      <c r="AF1350" s="39">
        <v>53.950099999999999</v>
      </c>
      <c r="AG1350" s="39">
        <v>37.7515</v>
      </c>
      <c r="AH1350" s="39">
        <v>121.6336</v>
      </c>
      <c r="AI1350" s="39">
        <v>21.601600000000001</v>
      </c>
      <c r="AJ1350" s="39">
        <v>6.0345000000000004</v>
      </c>
      <c r="AK1350" s="39">
        <v>6.1825999999999999</v>
      </c>
      <c r="AL1350" s="39">
        <v>14.104200000000001</v>
      </c>
      <c r="AM1350" s="39">
        <v>254.87559999999999</v>
      </c>
      <c r="AN1350" s="39">
        <v>561.54560000000004</v>
      </c>
      <c r="AO1350" s="39">
        <v>202.32929999999999</v>
      </c>
      <c r="AP1350" s="39">
        <v>131.0224</v>
      </c>
      <c r="AQ1350" s="39">
        <v>262.0752</v>
      </c>
      <c r="AR1350" s="39">
        <v>60.363999999999997</v>
      </c>
      <c r="AS1350" s="39">
        <v>80.598699999999994</v>
      </c>
      <c r="AT1350" s="39">
        <v>25.635100000000001</v>
      </c>
      <c r="AU1350" s="39">
        <v>61.1496</v>
      </c>
      <c r="AV1350" s="39">
        <v>127.6134</v>
      </c>
      <c r="AW1350" s="39">
        <v>80.203699999999998</v>
      </c>
      <c r="AX1350" s="39">
        <v>15.053599999999999</v>
      </c>
      <c r="AY1350" s="39">
        <v>51.7087</v>
      </c>
    </row>
    <row r="1351" spans="1:51" x14ac:dyDescent="0.25">
      <c r="A1351" s="43">
        <v>44396</v>
      </c>
      <c r="B1351" s="39">
        <v>3613.5880000000002</v>
      </c>
      <c r="C1351" s="39">
        <v>54.941899999999997</v>
      </c>
      <c r="D1351" s="39">
        <v>41.254100000000001</v>
      </c>
      <c r="E1351" s="39">
        <v>603.04470000000003</v>
      </c>
      <c r="F1351" s="39">
        <v>241.6447</v>
      </c>
      <c r="G1351" s="39">
        <v>71.171499999999995</v>
      </c>
      <c r="H1351" s="39">
        <v>108.1147</v>
      </c>
      <c r="I1351" s="39">
        <v>36.778599999999997</v>
      </c>
      <c r="J1351" s="39">
        <v>67.900099999999995</v>
      </c>
      <c r="K1351" s="39">
        <v>42.905099999999997</v>
      </c>
      <c r="L1351" s="39">
        <v>646.07560000000001</v>
      </c>
      <c r="M1351" s="39">
        <v>30.3018</v>
      </c>
      <c r="N1351" s="39">
        <v>33.041800000000002</v>
      </c>
      <c r="O1351" s="39">
        <v>120.11060000000001</v>
      </c>
      <c r="P1351" s="39">
        <v>101.5141</v>
      </c>
      <c r="Q1351" s="39">
        <v>18.1098</v>
      </c>
      <c r="R1351" s="39">
        <v>62.421599999999998</v>
      </c>
      <c r="S1351" s="39">
        <v>77.492000000000004</v>
      </c>
      <c r="T1351" s="39">
        <v>28.601800000000001</v>
      </c>
      <c r="U1351" s="39">
        <v>20.4754</v>
      </c>
      <c r="V1351" s="39">
        <v>32.3551</v>
      </c>
      <c r="W1351" s="39">
        <v>68.521199999999993</v>
      </c>
      <c r="X1351" s="39">
        <v>173.98599999999999</v>
      </c>
      <c r="Y1351" s="39">
        <v>26.937799999999999</v>
      </c>
      <c r="Z1351" s="39">
        <v>44.442700000000002</v>
      </c>
      <c r="AA1351" s="39">
        <v>59.633499999999998</v>
      </c>
      <c r="AB1351" s="39">
        <v>308.9803</v>
      </c>
      <c r="AC1351" s="39">
        <v>81.726799999999997</v>
      </c>
      <c r="AD1351" s="39">
        <v>22.479600000000001</v>
      </c>
      <c r="AE1351" s="39">
        <v>96.579400000000007</v>
      </c>
      <c r="AF1351" s="39">
        <v>55.191400000000002</v>
      </c>
      <c r="AG1351" s="39">
        <v>40.149700000000003</v>
      </c>
      <c r="AH1351" s="39">
        <v>120.773</v>
      </c>
      <c r="AI1351" s="39">
        <v>21.276700000000002</v>
      </c>
      <c r="AJ1351" s="39">
        <v>5.9618000000000002</v>
      </c>
      <c r="AK1351" s="39">
        <v>6.2184999999999997</v>
      </c>
      <c r="AL1351" s="39">
        <v>13.8323</v>
      </c>
      <c r="AM1351" s="39">
        <v>247.30930000000001</v>
      </c>
      <c r="AN1351" s="39">
        <v>557.85119999999995</v>
      </c>
      <c r="AO1351" s="39">
        <v>200.96680000000001</v>
      </c>
      <c r="AP1351" s="39">
        <v>129.81559999999999</v>
      </c>
      <c r="AQ1351" s="39">
        <v>259.2398</v>
      </c>
      <c r="AR1351" s="39">
        <v>61.7804</v>
      </c>
      <c r="AS1351" s="39">
        <v>79.977199999999996</v>
      </c>
      <c r="AT1351" s="39">
        <v>25.3645</v>
      </c>
      <c r="AU1351" s="39">
        <v>60.175899999999999</v>
      </c>
      <c r="AV1351" s="39">
        <v>120.3841</v>
      </c>
      <c r="AW1351" s="39">
        <v>80.865700000000004</v>
      </c>
      <c r="AX1351" s="39">
        <v>15.030200000000001</v>
      </c>
      <c r="AY1351" s="39">
        <v>51.4039</v>
      </c>
    </row>
    <row r="1352" spans="1:51" x14ac:dyDescent="0.25">
      <c r="A1352" s="43">
        <v>44397</v>
      </c>
      <c r="B1352" s="39">
        <v>3553.5668000000001</v>
      </c>
      <c r="C1352" s="39">
        <v>56.3185</v>
      </c>
      <c r="D1352" s="39">
        <v>41.015099999999997</v>
      </c>
      <c r="E1352" s="39">
        <v>609.09789999999998</v>
      </c>
      <c r="F1352" s="39">
        <v>237.37129999999999</v>
      </c>
      <c r="G1352" s="39">
        <v>70.635800000000003</v>
      </c>
      <c r="H1352" s="39">
        <v>109.1889</v>
      </c>
      <c r="I1352" s="39">
        <v>34.995399999999997</v>
      </c>
      <c r="J1352" s="39">
        <v>68.330600000000004</v>
      </c>
      <c r="K1352" s="39">
        <v>43.584400000000002</v>
      </c>
      <c r="L1352" s="39">
        <v>658.29129999999998</v>
      </c>
      <c r="M1352" s="39">
        <v>30.3018</v>
      </c>
      <c r="N1352" s="39">
        <v>32.415999999999997</v>
      </c>
      <c r="O1352" s="39">
        <v>116.5277</v>
      </c>
      <c r="P1352" s="39">
        <v>92.762799999999999</v>
      </c>
      <c r="Q1352" s="39">
        <v>17.629799999999999</v>
      </c>
      <c r="R1352" s="39">
        <v>61.858199999999997</v>
      </c>
      <c r="S1352" s="39">
        <v>75.3917</v>
      </c>
      <c r="T1352" s="39">
        <v>28.774799999999999</v>
      </c>
      <c r="U1352" s="39">
        <v>20.7333</v>
      </c>
      <c r="V1352" s="39">
        <v>32.643099999999997</v>
      </c>
      <c r="W1352" s="39">
        <v>67.552700000000002</v>
      </c>
      <c r="X1352" s="39">
        <v>169.93209999999999</v>
      </c>
      <c r="Y1352" s="39">
        <v>26.896699999999999</v>
      </c>
      <c r="Z1352" s="39">
        <v>44.700099999999999</v>
      </c>
      <c r="AA1352" s="39">
        <v>58.973999999999997</v>
      </c>
      <c r="AB1352" s="39">
        <v>307.25310000000002</v>
      </c>
      <c r="AC1352" s="39">
        <v>81.193299999999994</v>
      </c>
      <c r="AD1352" s="39">
        <v>22.020900000000001</v>
      </c>
      <c r="AE1352" s="39">
        <v>101.167</v>
      </c>
      <c r="AF1352" s="39">
        <v>54.332000000000001</v>
      </c>
      <c r="AG1352" s="39">
        <v>39.098799999999997</v>
      </c>
      <c r="AH1352" s="39">
        <v>119.6255</v>
      </c>
      <c r="AI1352" s="39">
        <v>20.627099999999999</v>
      </c>
      <c r="AJ1352" s="39">
        <v>5.9255000000000004</v>
      </c>
      <c r="AK1352" s="39">
        <v>6.2184999999999997</v>
      </c>
      <c r="AL1352" s="39">
        <v>13.866300000000001</v>
      </c>
      <c r="AM1352" s="39">
        <v>246.66079999999999</v>
      </c>
      <c r="AN1352" s="39">
        <v>557.85119999999995</v>
      </c>
      <c r="AO1352" s="39">
        <v>198.6311</v>
      </c>
      <c r="AP1352" s="39">
        <v>128.78120000000001</v>
      </c>
      <c r="AQ1352" s="39">
        <v>257.61950000000002</v>
      </c>
      <c r="AR1352" s="39">
        <v>60.060499999999998</v>
      </c>
      <c r="AS1352" s="39">
        <v>78.733999999999995</v>
      </c>
      <c r="AT1352" s="39">
        <v>24.823399999999999</v>
      </c>
      <c r="AU1352" s="39">
        <v>59.396900000000002</v>
      </c>
      <c r="AV1352" s="39">
        <v>123.8416</v>
      </c>
      <c r="AW1352" s="39">
        <v>86.540499999999994</v>
      </c>
      <c r="AX1352" s="39">
        <v>15.0068</v>
      </c>
      <c r="AY1352" s="39">
        <v>52.013399999999997</v>
      </c>
    </row>
    <row r="1353" spans="1:51" x14ac:dyDescent="0.25">
      <c r="A1353" s="43">
        <v>44398</v>
      </c>
      <c r="B1353" s="39">
        <v>3498.1624999999999</v>
      </c>
      <c r="C1353" s="39">
        <v>56.068199999999997</v>
      </c>
      <c r="D1353" s="39">
        <v>40.776200000000003</v>
      </c>
      <c r="E1353" s="39">
        <v>598.50490000000002</v>
      </c>
      <c r="F1353" s="39">
        <v>237.75980000000001</v>
      </c>
      <c r="G1353" s="39">
        <v>72.242800000000003</v>
      </c>
      <c r="H1353" s="39">
        <v>108.4907</v>
      </c>
      <c r="I1353" s="39">
        <v>34.846800000000002</v>
      </c>
      <c r="J1353" s="39">
        <v>69.314700000000002</v>
      </c>
      <c r="K1353" s="39">
        <v>43.773099999999999</v>
      </c>
      <c r="L1353" s="39">
        <v>633.63369999999998</v>
      </c>
      <c r="M1353" s="39">
        <v>30.3018</v>
      </c>
      <c r="N1353" s="39">
        <v>31.539899999999999</v>
      </c>
      <c r="O1353" s="39">
        <v>124.8877</v>
      </c>
      <c r="P1353" s="39">
        <v>90.7684</v>
      </c>
      <c r="Q1353" s="39">
        <v>17.8262</v>
      </c>
      <c r="R1353" s="39">
        <v>61.294800000000002</v>
      </c>
      <c r="S1353" s="39">
        <v>75.06</v>
      </c>
      <c r="T1353" s="39">
        <v>28.803599999999999</v>
      </c>
      <c r="U1353" s="39">
        <v>20.636600000000001</v>
      </c>
      <c r="V1353" s="39">
        <v>32.739100000000001</v>
      </c>
      <c r="W1353" s="39">
        <v>67.633399999999995</v>
      </c>
      <c r="X1353" s="39">
        <v>172.08320000000001</v>
      </c>
      <c r="Y1353" s="39">
        <v>26.855599999999999</v>
      </c>
      <c r="Z1353" s="39">
        <v>43.927900000000001</v>
      </c>
      <c r="AA1353" s="39">
        <v>58.534300000000002</v>
      </c>
      <c r="AB1353" s="39">
        <v>309.46010000000001</v>
      </c>
      <c r="AC1353" s="39">
        <v>80.708299999999994</v>
      </c>
      <c r="AD1353" s="39">
        <v>21.883199999999999</v>
      </c>
      <c r="AE1353" s="39">
        <v>103.1741</v>
      </c>
      <c r="AF1353" s="39">
        <v>55.286900000000003</v>
      </c>
      <c r="AG1353" s="39">
        <v>40.284399999999998</v>
      </c>
      <c r="AH1353" s="39">
        <v>119.91240000000001</v>
      </c>
      <c r="AI1353" s="39">
        <v>20.735299999999999</v>
      </c>
      <c r="AJ1353" s="39">
        <v>5.9436</v>
      </c>
      <c r="AK1353" s="39">
        <v>6.2005999999999997</v>
      </c>
      <c r="AL1353" s="39">
        <v>13.696400000000001</v>
      </c>
      <c r="AM1353" s="39">
        <v>242.3372</v>
      </c>
      <c r="AN1353" s="39">
        <v>558.31299999999999</v>
      </c>
      <c r="AO1353" s="39">
        <v>199.31229999999999</v>
      </c>
      <c r="AP1353" s="39">
        <v>128.43639999999999</v>
      </c>
      <c r="AQ1353" s="39">
        <v>257.21440000000001</v>
      </c>
      <c r="AR1353" s="39">
        <v>58.138300000000001</v>
      </c>
      <c r="AS1353" s="39">
        <v>79.355599999999995</v>
      </c>
      <c r="AT1353" s="39">
        <v>25.026299999999999</v>
      </c>
      <c r="AU1353" s="39">
        <v>59.104799999999997</v>
      </c>
      <c r="AV1353" s="39">
        <v>124.62739999999999</v>
      </c>
      <c r="AW1353" s="39">
        <v>87.6755</v>
      </c>
      <c r="AX1353" s="39">
        <v>14.8429</v>
      </c>
      <c r="AY1353" s="39">
        <v>51.607100000000003</v>
      </c>
    </row>
    <row r="1354" spans="1:51" x14ac:dyDescent="0.25">
      <c r="A1354" s="43">
        <v>44399</v>
      </c>
      <c r="B1354" s="39">
        <v>3572.0349000000001</v>
      </c>
      <c r="C1354" s="39">
        <v>55.817900000000002</v>
      </c>
      <c r="D1354" s="39">
        <v>41.811500000000002</v>
      </c>
      <c r="E1354" s="39">
        <v>618.93420000000003</v>
      </c>
      <c r="F1354" s="39">
        <v>237.37129999999999</v>
      </c>
      <c r="G1354" s="39">
        <v>71.742800000000003</v>
      </c>
      <c r="H1354" s="39">
        <v>112.46510000000001</v>
      </c>
      <c r="I1354" s="39">
        <v>35.366900000000001</v>
      </c>
      <c r="J1354" s="39">
        <v>70.237200000000001</v>
      </c>
      <c r="K1354" s="39">
        <v>44.678699999999999</v>
      </c>
      <c r="L1354" s="39">
        <v>638.38419999999996</v>
      </c>
      <c r="M1354" s="39">
        <v>30.688300000000002</v>
      </c>
      <c r="N1354" s="39">
        <v>32.353400000000001</v>
      </c>
      <c r="O1354" s="39">
        <v>125.9114</v>
      </c>
      <c r="P1354" s="39">
        <v>91.704599999999999</v>
      </c>
      <c r="Q1354" s="39">
        <v>18.917100000000001</v>
      </c>
      <c r="R1354" s="39">
        <v>61.858199999999997</v>
      </c>
      <c r="S1354" s="39">
        <v>75.944400000000002</v>
      </c>
      <c r="T1354" s="39">
        <v>29.091999999999999</v>
      </c>
      <c r="U1354" s="39">
        <v>20.346399999999999</v>
      </c>
      <c r="V1354" s="39">
        <v>32.5471</v>
      </c>
      <c r="W1354" s="39">
        <v>68.359800000000007</v>
      </c>
      <c r="X1354" s="39">
        <v>166.12649999999999</v>
      </c>
      <c r="Y1354" s="39">
        <v>26.609300000000001</v>
      </c>
      <c r="Z1354" s="39">
        <v>43.842100000000002</v>
      </c>
      <c r="AA1354" s="39">
        <v>57.0503</v>
      </c>
      <c r="AB1354" s="39">
        <v>311.18729999999999</v>
      </c>
      <c r="AC1354" s="39">
        <v>78.234700000000004</v>
      </c>
      <c r="AD1354" s="39">
        <v>22.273199999999999</v>
      </c>
      <c r="AE1354" s="39">
        <v>100.35469999999999</v>
      </c>
      <c r="AF1354" s="39">
        <v>56.050800000000002</v>
      </c>
      <c r="AG1354" s="39">
        <v>42.763399999999997</v>
      </c>
      <c r="AH1354" s="39">
        <v>120.773</v>
      </c>
      <c r="AI1354" s="39">
        <v>21.818100000000001</v>
      </c>
      <c r="AJ1354" s="39">
        <v>5.9618000000000002</v>
      </c>
      <c r="AK1354" s="39">
        <v>6.2184999999999997</v>
      </c>
      <c r="AL1354" s="39">
        <v>13.866300000000001</v>
      </c>
      <c r="AM1354" s="39">
        <v>244.06659999999999</v>
      </c>
      <c r="AN1354" s="39">
        <v>563.8546</v>
      </c>
      <c r="AO1354" s="39">
        <v>198.3391</v>
      </c>
      <c r="AP1354" s="39">
        <v>128.78120000000001</v>
      </c>
      <c r="AQ1354" s="39">
        <v>258.02460000000002</v>
      </c>
      <c r="AR1354" s="39">
        <v>60.7012</v>
      </c>
      <c r="AS1354" s="39">
        <v>79.977199999999996</v>
      </c>
      <c r="AT1354" s="39">
        <v>26.040900000000001</v>
      </c>
      <c r="AU1354" s="39">
        <v>60.370600000000003</v>
      </c>
      <c r="AV1354" s="39">
        <v>121.6413</v>
      </c>
      <c r="AW1354" s="39">
        <v>87.864599999999996</v>
      </c>
      <c r="AX1354" s="39">
        <v>14.6088</v>
      </c>
      <c r="AY1354" s="39">
        <v>51.302300000000002</v>
      </c>
    </row>
    <row r="1355" spans="1:51" x14ac:dyDescent="0.25">
      <c r="A1355" s="43">
        <v>44400</v>
      </c>
      <c r="B1355" s="39">
        <v>3556.6448</v>
      </c>
      <c r="C1355" s="39">
        <v>54.691600000000001</v>
      </c>
      <c r="D1355" s="39">
        <v>41.015099999999997</v>
      </c>
      <c r="E1355" s="39">
        <v>618.17759999999998</v>
      </c>
      <c r="F1355" s="39">
        <v>235.4288</v>
      </c>
      <c r="G1355" s="39">
        <v>71.957099999999997</v>
      </c>
      <c r="H1355" s="39">
        <v>112.8947</v>
      </c>
      <c r="I1355" s="39">
        <v>34.846800000000002</v>
      </c>
      <c r="J1355" s="39">
        <v>69.007199999999997</v>
      </c>
      <c r="K1355" s="39">
        <v>43.8108</v>
      </c>
      <c r="L1355" s="39">
        <v>629.56179999999995</v>
      </c>
      <c r="M1355" s="39">
        <v>30.920200000000001</v>
      </c>
      <c r="N1355" s="39">
        <v>31.790199999999999</v>
      </c>
      <c r="O1355" s="39">
        <v>123.3522</v>
      </c>
      <c r="P1355" s="39">
        <v>89.913600000000002</v>
      </c>
      <c r="Q1355" s="39">
        <v>19.135300000000001</v>
      </c>
      <c r="R1355" s="39">
        <v>61.497199999999999</v>
      </c>
      <c r="S1355" s="39">
        <v>73.733500000000006</v>
      </c>
      <c r="T1355" s="39">
        <v>28.8325</v>
      </c>
      <c r="U1355" s="39">
        <v>20.152899999999999</v>
      </c>
      <c r="V1355" s="39">
        <v>32.1631</v>
      </c>
      <c r="W1355" s="39">
        <v>67.633399999999995</v>
      </c>
      <c r="X1355" s="39">
        <v>162.07259999999999</v>
      </c>
      <c r="Y1355" s="39">
        <v>26.445</v>
      </c>
      <c r="Z1355" s="39">
        <v>42.383499999999998</v>
      </c>
      <c r="AA1355" s="39">
        <v>55.511400000000002</v>
      </c>
      <c r="AB1355" s="39">
        <v>295.35449999999997</v>
      </c>
      <c r="AC1355" s="39">
        <v>76.634100000000004</v>
      </c>
      <c r="AD1355" s="39">
        <v>20.6675</v>
      </c>
      <c r="AE1355" s="39">
        <v>96.770600000000002</v>
      </c>
      <c r="AF1355" s="39">
        <v>55.0959</v>
      </c>
      <c r="AG1355" s="39">
        <v>41.497</v>
      </c>
      <c r="AH1355" s="39">
        <v>120.4862</v>
      </c>
      <c r="AI1355" s="39">
        <v>21.8993</v>
      </c>
      <c r="AJ1355" s="39">
        <v>5.9255000000000004</v>
      </c>
      <c r="AK1355" s="39">
        <v>6.1216999999999997</v>
      </c>
      <c r="AL1355" s="39">
        <v>13.798299999999999</v>
      </c>
      <c r="AM1355" s="39">
        <v>241.0401</v>
      </c>
      <c r="AN1355" s="39">
        <v>554.61860000000001</v>
      </c>
      <c r="AO1355" s="39">
        <v>201.45339999999999</v>
      </c>
      <c r="AP1355" s="39">
        <v>128.95359999999999</v>
      </c>
      <c r="AQ1355" s="39">
        <v>256.40429999999998</v>
      </c>
      <c r="AR1355" s="39">
        <v>61.058300000000003</v>
      </c>
      <c r="AS1355" s="39">
        <v>79.355599999999995</v>
      </c>
      <c r="AT1355" s="39">
        <v>25.9056</v>
      </c>
      <c r="AU1355" s="39">
        <v>63.875999999999998</v>
      </c>
      <c r="AV1355" s="39">
        <v>116.1408</v>
      </c>
      <c r="AW1355" s="39">
        <v>93.917699999999996</v>
      </c>
      <c r="AX1355" s="39">
        <v>14.538600000000001</v>
      </c>
      <c r="AY1355" s="39">
        <v>50.997599999999998</v>
      </c>
    </row>
    <row r="1356" spans="1:51" x14ac:dyDescent="0.25">
      <c r="A1356" s="43">
        <v>44403</v>
      </c>
      <c r="B1356" s="39">
        <v>3287.3186000000001</v>
      </c>
      <c r="C1356" s="39">
        <v>53.064599999999999</v>
      </c>
      <c r="D1356" s="39">
        <v>39.979799999999997</v>
      </c>
      <c r="E1356" s="39">
        <v>587.91189999999995</v>
      </c>
      <c r="F1356" s="39">
        <v>228.4359</v>
      </c>
      <c r="G1356" s="39">
        <v>67.457599999999999</v>
      </c>
      <c r="H1356" s="39">
        <v>111.65949999999999</v>
      </c>
      <c r="I1356" s="39">
        <v>33.509399999999999</v>
      </c>
      <c r="J1356" s="39">
        <v>67.223600000000005</v>
      </c>
      <c r="K1356" s="39">
        <v>41.395699999999998</v>
      </c>
      <c r="L1356" s="39">
        <v>613.50040000000001</v>
      </c>
      <c r="M1356" s="39">
        <v>30.688300000000002</v>
      </c>
      <c r="N1356" s="39">
        <v>29.349599999999999</v>
      </c>
      <c r="O1356" s="39">
        <v>124.8877</v>
      </c>
      <c r="P1356" s="39">
        <v>88.000600000000006</v>
      </c>
      <c r="Q1356" s="39">
        <v>18.742599999999999</v>
      </c>
      <c r="R1356" s="39">
        <v>58.729199999999999</v>
      </c>
      <c r="S1356" s="39">
        <v>76.497100000000003</v>
      </c>
      <c r="T1356" s="39">
        <v>28.1693</v>
      </c>
      <c r="U1356" s="39">
        <v>19.540299999999998</v>
      </c>
      <c r="V1356" s="39">
        <v>31.875</v>
      </c>
      <c r="W1356" s="39">
        <v>65.292900000000003</v>
      </c>
      <c r="X1356" s="39">
        <v>156.6122</v>
      </c>
      <c r="Y1356" s="39">
        <v>25.952200000000001</v>
      </c>
      <c r="Z1356" s="39">
        <v>46.587600000000002</v>
      </c>
      <c r="AA1356" s="39">
        <v>55.896099999999997</v>
      </c>
      <c r="AB1356" s="39">
        <v>301.78359999999998</v>
      </c>
      <c r="AC1356" s="39">
        <v>74.790999999999997</v>
      </c>
      <c r="AD1356" s="39">
        <v>19.956399999999999</v>
      </c>
      <c r="AE1356" s="39">
        <v>92.326300000000003</v>
      </c>
      <c r="AF1356" s="39">
        <v>55.000399999999999</v>
      </c>
      <c r="AG1356" s="39">
        <v>40.068800000000003</v>
      </c>
      <c r="AH1356" s="39">
        <v>118.19119999999999</v>
      </c>
      <c r="AI1356" s="39">
        <v>21.006</v>
      </c>
      <c r="AJ1356" s="39">
        <v>5.9073000000000002</v>
      </c>
      <c r="AK1356" s="39">
        <v>6.1022999999999996</v>
      </c>
      <c r="AL1356" s="39">
        <v>13.730399999999999</v>
      </c>
      <c r="AM1356" s="39">
        <v>225.0428</v>
      </c>
      <c r="AN1356" s="39">
        <v>530.14329999999995</v>
      </c>
      <c r="AO1356" s="39">
        <v>193.86240000000001</v>
      </c>
      <c r="AP1356" s="39">
        <v>124.9885</v>
      </c>
      <c r="AQ1356" s="39">
        <v>255.99930000000001</v>
      </c>
      <c r="AR1356" s="39">
        <v>60.844099999999997</v>
      </c>
      <c r="AS1356" s="39">
        <v>76.040499999999994</v>
      </c>
      <c r="AT1356" s="39">
        <v>25.1616</v>
      </c>
      <c r="AU1356" s="39">
        <v>59.883699999999997</v>
      </c>
      <c r="AV1356" s="39">
        <v>110.64019999999999</v>
      </c>
      <c r="AW1356" s="39">
        <v>103.2811</v>
      </c>
      <c r="AX1356" s="39">
        <v>14.3279</v>
      </c>
      <c r="AY1356" s="39">
        <v>49.778500000000001</v>
      </c>
    </row>
    <row r="1357" spans="1:51" x14ac:dyDescent="0.25">
      <c r="A1357" s="43">
        <v>44404</v>
      </c>
      <c r="B1357" s="39">
        <v>3102.6378</v>
      </c>
      <c r="C1357" s="39">
        <v>51.3125</v>
      </c>
      <c r="D1357" s="39">
        <v>39.820500000000003</v>
      </c>
      <c r="E1357" s="39">
        <v>562.18600000000004</v>
      </c>
      <c r="F1357" s="39">
        <v>220.66589999999999</v>
      </c>
      <c r="G1357" s="39">
        <v>68.778800000000004</v>
      </c>
      <c r="H1357" s="39">
        <v>111.87430000000001</v>
      </c>
      <c r="I1357" s="39">
        <v>31.8005</v>
      </c>
      <c r="J1357" s="39">
        <v>64.701899999999995</v>
      </c>
      <c r="K1357" s="39">
        <v>40.867400000000004</v>
      </c>
      <c r="L1357" s="39">
        <v>588.16409999999996</v>
      </c>
      <c r="M1357" s="39">
        <v>30.997499999999999</v>
      </c>
      <c r="N1357" s="39">
        <v>28.473500000000001</v>
      </c>
      <c r="O1357" s="39">
        <v>121.6461</v>
      </c>
      <c r="P1357" s="39">
        <v>86.453800000000001</v>
      </c>
      <c r="Q1357" s="39">
        <v>18.1753</v>
      </c>
      <c r="R1357" s="39">
        <v>55.600200000000001</v>
      </c>
      <c r="S1357" s="39">
        <v>70.196100000000001</v>
      </c>
      <c r="T1357" s="39">
        <v>27.448499999999999</v>
      </c>
      <c r="U1357" s="39">
        <v>19.507999999999999</v>
      </c>
      <c r="V1357" s="39">
        <v>31.683</v>
      </c>
      <c r="W1357" s="39">
        <v>64.001599999999996</v>
      </c>
      <c r="X1357" s="39">
        <v>152.8066</v>
      </c>
      <c r="Y1357" s="39">
        <v>25.131</v>
      </c>
      <c r="Z1357" s="39">
        <v>45.729599999999998</v>
      </c>
      <c r="AA1357" s="39">
        <v>54.302199999999999</v>
      </c>
      <c r="AB1357" s="39">
        <v>287.29410000000001</v>
      </c>
      <c r="AC1357" s="39">
        <v>71.589799999999997</v>
      </c>
      <c r="AD1357" s="39">
        <v>19.589400000000001</v>
      </c>
      <c r="AE1357" s="39">
        <v>89.315600000000003</v>
      </c>
      <c r="AF1357" s="39">
        <v>52.517800000000001</v>
      </c>
      <c r="AG1357" s="39">
        <v>37.778399999999998</v>
      </c>
      <c r="AH1357" s="39">
        <v>116.1831</v>
      </c>
      <c r="AI1357" s="39">
        <v>19.950299999999999</v>
      </c>
      <c r="AJ1357" s="39">
        <v>5.9255000000000004</v>
      </c>
      <c r="AK1357" s="39">
        <v>6.1992000000000003</v>
      </c>
      <c r="AL1357" s="39">
        <v>13.6624</v>
      </c>
      <c r="AM1357" s="39">
        <v>216.17949999999999</v>
      </c>
      <c r="AN1357" s="39">
        <v>536.60850000000005</v>
      </c>
      <c r="AO1357" s="39">
        <v>192.98650000000001</v>
      </c>
      <c r="AP1357" s="39">
        <v>123.6093</v>
      </c>
      <c r="AQ1357" s="39">
        <v>253.97389999999999</v>
      </c>
      <c r="AR1357" s="39">
        <v>64.022000000000006</v>
      </c>
      <c r="AS1357" s="39">
        <v>75.626099999999994</v>
      </c>
      <c r="AT1357" s="39">
        <v>24.282299999999999</v>
      </c>
      <c r="AU1357" s="39">
        <v>53.944099999999999</v>
      </c>
      <c r="AV1357" s="39">
        <v>108.28279999999999</v>
      </c>
      <c r="AW1357" s="39">
        <v>92.971900000000005</v>
      </c>
      <c r="AX1357" s="39">
        <v>13.555300000000001</v>
      </c>
      <c r="AY1357" s="39">
        <v>49.372100000000003</v>
      </c>
    </row>
    <row r="1358" spans="1:51" x14ac:dyDescent="0.25">
      <c r="A1358" s="43">
        <v>44405</v>
      </c>
      <c r="B1358" s="39">
        <v>3153.4250000000002</v>
      </c>
      <c r="C1358" s="39">
        <v>49.9358</v>
      </c>
      <c r="D1358" s="39">
        <v>39.581600000000002</v>
      </c>
      <c r="E1358" s="39">
        <v>560.67269999999996</v>
      </c>
      <c r="F1358" s="39">
        <v>217.55799999999999</v>
      </c>
      <c r="G1358" s="39">
        <v>65.886300000000006</v>
      </c>
      <c r="H1358" s="39">
        <v>109.08150000000001</v>
      </c>
      <c r="I1358" s="39">
        <v>32.097700000000003</v>
      </c>
      <c r="J1358" s="39">
        <v>62.795299999999997</v>
      </c>
      <c r="K1358" s="39">
        <v>39.471200000000003</v>
      </c>
      <c r="L1358" s="39">
        <v>592.6884</v>
      </c>
      <c r="M1358" s="39">
        <v>30.456399999999999</v>
      </c>
      <c r="N1358" s="39">
        <v>28.536100000000001</v>
      </c>
      <c r="O1358" s="39">
        <v>125.9114</v>
      </c>
      <c r="P1358" s="39">
        <v>82.18</v>
      </c>
      <c r="Q1358" s="39">
        <v>18.131599999999999</v>
      </c>
      <c r="R1358" s="39">
        <v>56.081600000000002</v>
      </c>
      <c r="S1358" s="39">
        <v>69.753900000000002</v>
      </c>
      <c r="T1358" s="39">
        <v>26.958400000000001</v>
      </c>
      <c r="U1358" s="39">
        <v>18.6052</v>
      </c>
      <c r="V1358" s="39">
        <v>31.010999999999999</v>
      </c>
      <c r="W1358" s="39">
        <v>62.7102</v>
      </c>
      <c r="X1358" s="39">
        <v>160.2525</v>
      </c>
      <c r="Y1358" s="39">
        <v>24.3918</v>
      </c>
      <c r="Z1358" s="39">
        <v>47.102400000000003</v>
      </c>
      <c r="AA1358" s="39">
        <v>53.203000000000003</v>
      </c>
      <c r="AB1358" s="39">
        <v>274.4359</v>
      </c>
      <c r="AC1358" s="39">
        <v>71.056299999999993</v>
      </c>
      <c r="AD1358" s="39">
        <v>19.130600000000001</v>
      </c>
      <c r="AE1358" s="39">
        <v>90.4148</v>
      </c>
      <c r="AF1358" s="39">
        <v>50.321599999999997</v>
      </c>
      <c r="AG1358" s="39">
        <v>38.155700000000003</v>
      </c>
      <c r="AH1358" s="39">
        <v>116.47</v>
      </c>
      <c r="AI1358" s="39">
        <v>19.408899999999999</v>
      </c>
      <c r="AJ1358" s="39">
        <v>5.8708999999999998</v>
      </c>
      <c r="AK1358" s="39">
        <v>6.2572999999999999</v>
      </c>
      <c r="AL1358" s="39">
        <v>13.526400000000001</v>
      </c>
      <c r="AM1358" s="39">
        <v>217.04419999999999</v>
      </c>
      <c r="AN1358" s="39">
        <v>543.9973</v>
      </c>
      <c r="AO1358" s="39">
        <v>185.29820000000001</v>
      </c>
      <c r="AP1358" s="39">
        <v>123.7817</v>
      </c>
      <c r="AQ1358" s="39">
        <v>259.2398</v>
      </c>
      <c r="AR1358" s="39">
        <v>65.450199999999995</v>
      </c>
      <c r="AS1358" s="39">
        <v>73.554100000000005</v>
      </c>
      <c r="AT1358" s="39">
        <v>23.741199999999999</v>
      </c>
      <c r="AU1358" s="39">
        <v>53.262500000000003</v>
      </c>
      <c r="AV1358" s="39">
        <v>100.4248</v>
      </c>
      <c r="AW1358" s="39">
        <v>100.53830000000001</v>
      </c>
      <c r="AX1358" s="39">
        <v>14.0235</v>
      </c>
      <c r="AY1358" s="39">
        <v>50.387999999999998</v>
      </c>
    </row>
    <row r="1359" spans="1:51" x14ac:dyDescent="0.25">
      <c r="A1359" s="43">
        <v>44406</v>
      </c>
      <c r="B1359" s="39">
        <v>3170.3541</v>
      </c>
      <c r="C1359" s="39">
        <v>49.560299999999998</v>
      </c>
      <c r="D1359" s="39">
        <v>39.581600000000002</v>
      </c>
      <c r="E1359" s="39">
        <v>563.69929999999999</v>
      </c>
      <c r="F1359" s="39">
        <v>218.33500000000001</v>
      </c>
      <c r="G1359" s="39">
        <v>66.2791</v>
      </c>
      <c r="H1359" s="39">
        <v>109.1352</v>
      </c>
      <c r="I1359" s="39">
        <v>31.8005</v>
      </c>
      <c r="J1359" s="39">
        <v>62.979799999999997</v>
      </c>
      <c r="K1359" s="39">
        <v>39.923999999999999</v>
      </c>
      <c r="L1359" s="39">
        <v>577.75810000000001</v>
      </c>
      <c r="M1359" s="39">
        <v>30.224499999999999</v>
      </c>
      <c r="N1359" s="39">
        <v>28.723800000000001</v>
      </c>
      <c r="O1359" s="39">
        <v>126.08199999999999</v>
      </c>
      <c r="P1359" s="39">
        <v>85.721199999999996</v>
      </c>
      <c r="Q1359" s="39">
        <v>18.153500000000001</v>
      </c>
      <c r="R1359" s="39">
        <v>54.276400000000002</v>
      </c>
      <c r="S1359" s="39">
        <v>70.748800000000003</v>
      </c>
      <c r="T1359" s="39">
        <v>27.044899999999998</v>
      </c>
      <c r="U1359" s="39">
        <v>18.8309</v>
      </c>
      <c r="V1359" s="39">
        <v>31.106999999999999</v>
      </c>
      <c r="W1359" s="39">
        <v>63.113799999999998</v>
      </c>
      <c r="X1359" s="39">
        <v>157.19139999999999</v>
      </c>
      <c r="Y1359" s="39">
        <v>24.3918</v>
      </c>
      <c r="Z1359" s="39">
        <v>46.587600000000002</v>
      </c>
      <c r="AA1359" s="39">
        <v>53.697600000000001</v>
      </c>
      <c r="AB1359" s="39">
        <v>281.05689999999998</v>
      </c>
      <c r="AC1359" s="39">
        <v>71.783799999999999</v>
      </c>
      <c r="AD1359" s="39">
        <v>19.2453</v>
      </c>
      <c r="AE1359" s="39">
        <v>89.315600000000003</v>
      </c>
      <c r="AF1359" s="39">
        <v>52.040300000000002</v>
      </c>
      <c r="AG1359" s="39">
        <v>39.934100000000001</v>
      </c>
      <c r="AH1359" s="39">
        <v>115.0356</v>
      </c>
      <c r="AI1359" s="39">
        <v>19.571300000000001</v>
      </c>
      <c r="AJ1359" s="39">
        <v>5.8708999999999998</v>
      </c>
      <c r="AK1359" s="39">
        <v>6.1798000000000002</v>
      </c>
      <c r="AL1359" s="39">
        <v>13.526400000000001</v>
      </c>
      <c r="AM1359" s="39">
        <v>216.61179999999999</v>
      </c>
      <c r="AN1359" s="39">
        <v>539.37929999999994</v>
      </c>
      <c r="AO1359" s="39">
        <v>185.78479999999999</v>
      </c>
      <c r="AP1359" s="39">
        <v>123.0921</v>
      </c>
      <c r="AQ1359" s="39">
        <v>258.42959999999999</v>
      </c>
      <c r="AR1359" s="39">
        <v>66.45</v>
      </c>
      <c r="AS1359" s="39">
        <v>74.382900000000006</v>
      </c>
      <c r="AT1359" s="39">
        <v>23.944099999999999</v>
      </c>
      <c r="AU1359" s="39">
        <v>54.236199999999997</v>
      </c>
      <c r="AV1359" s="39">
        <v>106.2397</v>
      </c>
      <c r="AW1359" s="39">
        <v>100.53830000000001</v>
      </c>
      <c r="AX1359" s="39">
        <v>14.398099999999999</v>
      </c>
      <c r="AY1359" s="39">
        <v>49.372100000000003</v>
      </c>
    </row>
    <row r="1360" spans="1:51" x14ac:dyDescent="0.25">
      <c r="A1360" s="43">
        <v>44407</v>
      </c>
      <c r="B1360" s="39">
        <v>3179.5880999999999</v>
      </c>
      <c r="C1360" s="39">
        <v>49.560299999999998</v>
      </c>
      <c r="D1360" s="39">
        <v>39.342700000000001</v>
      </c>
      <c r="E1360" s="39">
        <v>575.80560000000003</v>
      </c>
      <c r="F1360" s="39">
        <v>219.88900000000001</v>
      </c>
      <c r="G1360" s="39">
        <v>66.064800000000005</v>
      </c>
      <c r="H1360" s="39">
        <v>108.4907</v>
      </c>
      <c r="I1360" s="39">
        <v>31.949100000000001</v>
      </c>
      <c r="J1360" s="39">
        <v>62.733800000000002</v>
      </c>
      <c r="K1360" s="39">
        <v>39.6599</v>
      </c>
      <c r="L1360" s="39">
        <v>580.92510000000004</v>
      </c>
      <c r="M1360" s="39">
        <v>31.0748</v>
      </c>
      <c r="N1360" s="39">
        <v>28.536100000000001</v>
      </c>
      <c r="O1360" s="39">
        <v>125.5701</v>
      </c>
      <c r="P1360" s="39">
        <v>90.605599999999995</v>
      </c>
      <c r="Q1360" s="39">
        <v>19.397099999999998</v>
      </c>
      <c r="R1360" s="39">
        <v>54.757800000000003</v>
      </c>
      <c r="S1360" s="39">
        <v>67.543000000000006</v>
      </c>
      <c r="T1360" s="39">
        <v>27.044899999999998</v>
      </c>
      <c r="U1360" s="39">
        <v>19.0566</v>
      </c>
      <c r="V1360" s="39">
        <v>31.106999999999999</v>
      </c>
      <c r="W1360" s="39">
        <v>64.647199999999998</v>
      </c>
      <c r="X1360" s="39">
        <v>158.10140000000001</v>
      </c>
      <c r="Y1360" s="39">
        <v>24.145399999999999</v>
      </c>
      <c r="Z1360" s="39">
        <v>48.3035</v>
      </c>
      <c r="AA1360" s="39">
        <v>53.477800000000002</v>
      </c>
      <c r="AB1360" s="39">
        <v>286.23860000000002</v>
      </c>
      <c r="AC1360" s="39">
        <v>73.7239</v>
      </c>
      <c r="AD1360" s="39">
        <v>19.75</v>
      </c>
      <c r="AE1360" s="39">
        <v>89.841300000000004</v>
      </c>
      <c r="AF1360" s="39">
        <v>54.0456</v>
      </c>
      <c r="AG1360" s="39">
        <v>38.532899999999998</v>
      </c>
      <c r="AH1360" s="39">
        <v>114.175</v>
      </c>
      <c r="AI1360" s="39">
        <v>21.4391</v>
      </c>
      <c r="AJ1360" s="39">
        <v>5.9436</v>
      </c>
      <c r="AK1360" s="39">
        <v>6.1798000000000002</v>
      </c>
      <c r="AL1360" s="39">
        <v>13.5604</v>
      </c>
      <c r="AM1360" s="39">
        <v>216.3956</v>
      </c>
      <c r="AN1360" s="39">
        <v>524.14</v>
      </c>
      <c r="AO1360" s="39">
        <v>184.37729999999999</v>
      </c>
      <c r="AP1360" s="39">
        <v>121.8853</v>
      </c>
      <c r="AQ1360" s="39">
        <v>257.61950000000002</v>
      </c>
      <c r="AR1360" s="39">
        <v>67.128399999999999</v>
      </c>
      <c r="AS1360" s="39">
        <v>75.211699999999993</v>
      </c>
      <c r="AT1360" s="39">
        <v>25.3645</v>
      </c>
      <c r="AU1360" s="39">
        <v>55.7941</v>
      </c>
      <c r="AV1360" s="39">
        <v>103.41079999999999</v>
      </c>
      <c r="AW1360" s="39">
        <v>91.080299999999994</v>
      </c>
      <c r="AX1360" s="39">
        <v>14.4215</v>
      </c>
      <c r="AY1360" s="39">
        <v>48.356200000000001</v>
      </c>
    </row>
    <row r="1361" spans="1:51" x14ac:dyDescent="0.25">
      <c r="A1361" s="43">
        <v>44410</v>
      </c>
      <c r="B1361" s="39">
        <v>3216.5243</v>
      </c>
      <c r="C1361" s="39">
        <v>49.31</v>
      </c>
      <c r="D1361" s="39">
        <v>39.024099999999997</v>
      </c>
      <c r="E1361" s="39">
        <v>633.31050000000005</v>
      </c>
      <c r="F1361" s="39">
        <v>222.2199</v>
      </c>
      <c r="G1361" s="39">
        <v>67.993200000000002</v>
      </c>
      <c r="H1361" s="39">
        <v>111.7132</v>
      </c>
      <c r="I1361" s="39">
        <v>31.949100000000001</v>
      </c>
      <c r="J1361" s="39">
        <v>67.4696</v>
      </c>
      <c r="K1361" s="39">
        <v>40.112699999999997</v>
      </c>
      <c r="L1361" s="39">
        <v>597.43899999999996</v>
      </c>
      <c r="M1361" s="39">
        <v>30.379100000000001</v>
      </c>
      <c r="N1361" s="39">
        <v>28.661300000000001</v>
      </c>
      <c r="O1361" s="39">
        <v>125.2289</v>
      </c>
      <c r="P1361" s="39">
        <v>92.477900000000005</v>
      </c>
      <c r="Q1361" s="39">
        <v>17.455200000000001</v>
      </c>
      <c r="R1361" s="39">
        <v>55.600200000000001</v>
      </c>
      <c r="S1361" s="39">
        <v>74.286199999999994</v>
      </c>
      <c r="T1361" s="39">
        <v>28.313500000000001</v>
      </c>
      <c r="U1361" s="39">
        <v>19.2501</v>
      </c>
      <c r="V1361" s="39">
        <v>31.491</v>
      </c>
      <c r="W1361" s="39">
        <v>65.373599999999996</v>
      </c>
      <c r="X1361" s="39">
        <v>160.08699999999999</v>
      </c>
      <c r="Y1361" s="39">
        <v>24.4329</v>
      </c>
      <c r="Z1361" s="39">
        <v>48.818300000000001</v>
      </c>
      <c r="AA1361" s="39">
        <v>54.357199999999999</v>
      </c>
      <c r="AB1361" s="39">
        <v>298.32909999999998</v>
      </c>
      <c r="AC1361" s="39">
        <v>73.7239</v>
      </c>
      <c r="AD1361" s="39">
        <v>20.2776</v>
      </c>
      <c r="AE1361" s="39">
        <v>92.851900000000001</v>
      </c>
      <c r="AF1361" s="39">
        <v>54.141100000000002</v>
      </c>
      <c r="AG1361" s="39">
        <v>43.9221</v>
      </c>
      <c r="AH1361" s="39">
        <v>115.0356</v>
      </c>
      <c r="AI1361" s="39">
        <v>19.7608</v>
      </c>
      <c r="AJ1361" s="39">
        <v>5.9436</v>
      </c>
      <c r="AK1361" s="39">
        <v>6.2766999999999999</v>
      </c>
      <c r="AL1361" s="39">
        <v>13.5944</v>
      </c>
      <c r="AM1361" s="39">
        <v>220.2869</v>
      </c>
      <c r="AN1361" s="39">
        <v>543.07370000000003</v>
      </c>
      <c r="AO1361" s="39">
        <v>190.10769999999999</v>
      </c>
      <c r="AP1361" s="39">
        <v>123.43689999999999</v>
      </c>
      <c r="AQ1361" s="39">
        <v>255.5942</v>
      </c>
      <c r="AR1361" s="39">
        <v>60.487000000000002</v>
      </c>
      <c r="AS1361" s="39">
        <v>76.040499999999994</v>
      </c>
      <c r="AT1361" s="39">
        <v>24.011800000000001</v>
      </c>
      <c r="AU1361" s="39">
        <v>56.280999999999999</v>
      </c>
      <c r="AV1361" s="39">
        <v>103.25369999999999</v>
      </c>
      <c r="AW1361" s="39">
        <v>88.242900000000006</v>
      </c>
      <c r="AX1361" s="39">
        <v>14.210800000000001</v>
      </c>
      <c r="AY1361" s="39">
        <v>47.746699999999997</v>
      </c>
    </row>
    <row r="1362" spans="1:51" x14ac:dyDescent="0.25">
      <c r="A1362" s="43">
        <v>44411</v>
      </c>
      <c r="B1362" s="39">
        <v>3213.4463000000001</v>
      </c>
      <c r="C1362" s="39">
        <v>49.685499999999998</v>
      </c>
      <c r="D1362" s="39">
        <v>40.378</v>
      </c>
      <c r="E1362" s="39">
        <v>640.87689999999998</v>
      </c>
      <c r="F1362" s="39">
        <v>222.99690000000001</v>
      </c>
      <c r="G1362" s="39">
        <v>67.207599999999999</v>
      </c>
      <c r="H1362" s="39">
        <v>110.96120000000001</v>
      </c>
      <c r="I1362" s="39">
        <v>31.8005</v>
      </c>
      <c r="J1362" s="39">
        <v>67.408100000000005</v>
      </c>
      <c r="K1362" s="39">
        <v>39.886299999999999</v>
      </c>
      <c r="L1362" s="39">
        <v>614.17899999999997</v>
      </c>
      <c r="M1362" s="39">
        <v>30.224499999999999</v>
      </c>
      <c r="N1362" s="39">
        <v>28.723800000000001</v>
      </c>
      <c r="O1362" s="39">
        <v>126.2526</v>
      </c>
      <c r="P1362" s="39">
        <v>92.559299999999993</v>
      </c>
      <c r="Q1362" s="39">
        <v>16.7134</v>
      </c>
      <c r="R1362" s="39">
        <v>55.359499999999997</v>
      </c>
      <c r="S1362" s="39">
        <v>78.707999999999998</v>
      </c>
      <c r="T1362" s="39">
        <v>28.745999999999999</v>
      </c>
      <c r="U1362" s="39">
        <v>19.379000000000001</v>
      </c>
      <c r="V1362" s="39">
        <v>31.587</v>
      </c>
      <c r="W1362" s="39">
        <v>65.373599999999996</v>
      </c>
      <c r="X1362" s="39">
        <v>167.53290000000001</v>
      </c>
      <c r="Y1362" s="39">
        <v>24.884599999999999</v>
      </c>
      <c r="Z1362" s="39">
        <v>47.3598</v>
      </c>
      <c r="AA1362" s="39">
        <v>54.247199999999999</v>
      </c>
      <c r="AB1362" s="39">
        <v>297.17770000000002</v>
      </c>
      <c r="AC1362" s="39">
        <v>74.596999999999994</v>
      </c>
      <c r="AD1362" s="39">
        <v>20.094000000000001</v>
      </c>
      <c r="AE1362" s="39">
        <v>92.135099999999994</v>
      </c>
      <c r="AF1362" s="39">
        <v>54.8095</v>
      </c>
      <c r="AG1362" s="39">
        <v>43.059899999999999</v>
      </c>
      <c r="AH1362" s="39">
        <v>114.4619</v>
      </c>
      <c r="AI1362" s="39">
        <v>19.381900000000002</v>
      </c>
      <c r="AJ1362" s="39">
        <v>5.9618000000000002</v>
      </c>
      <c r="AK1362" s="39">
        <v>6.4123000000000001</v>
      </c>
      <c r="AL1362" s="39">
        <v>13.526400000000001</v>
      </c>
      <c r="AM1362" s="39">
        <v>218.1251</v>
      </c>
      <c r="AN1362" s="39">
        <v>538.45569999999998</v>
      </c>
      <c r="AO1362" s="39">
        <v>188.4992</v>
      </c>
      <c r="AP1362" s="39">
        <v>123.9541</v>
      </c>
      <c r="AQ1362" s="39">
        <v>256.80939999999998</v>
      </c>
      <c r="AR1362" s="39">
        <v>58.201799999999999</v>
      </c>
      <c r="AS1362" s="39">
        <v>75.211699999999993</v>
      </c>
      <c r="AT1362" s="39">
        <v>23.1325</v>
      </c>
      <c r="AU1362" s="39">
        <v>58.131</v>
      </c>
      <c r="AV1362" s="39">
        <v>99.010400000000004</v>
      </c>
      <c r="AW1362" s="39">
        <v>84.648899999999998</v>
      </c>
      <c r="AX1362" s="39">
        <v>14.281000000000001</v>
      </c>
      <c r="AY1362" s="39">
        <v>48.051499999999997</v>
      </c>
    </row>
    <row r="1363" spans="1:51" x14ac:dyDescent="0.25">
      <c r="A1363" s="43">
        <v>44412</v>
      </c>
      <c r="B1363" s="39">
        <v>3162.6590000000001</v>
      </c>
      <c r="C1363" s="39">
        <v>50.186100000000003</v>
      </c>
      <c r="D1363" s="39">
        <v>39.661200000000001</v>
      </c>
      <c r="E1363" s="39">
        <v>658.27970000000005</v>
      </c>
      <c r="F1363" s="39">
        <v>221.44290000000001</v>
      </c>
      <c r="G1363" s="39">
        <v>73.921199999999999</v>
      </c>
      <c r="H1363" s="39">
        <v>112.25020000000001</v>
      </c>
      <c r="I1363" s="39">
        <v>31.651900000000001</v>
      </c>
      <c r="J1363" s="39">
        <v>67.346599999999995</v>
      </c>
      <c r="K1363" s="39">
        <v>40.490099999999998</v>
      </c>
      <c r="L1363" s="39">
        <v>602.18949999999995</v>
      </c>
      <c r="M1363" s="39">
        <v>31.229399999999998</v>
      </c>
      <c r="N1363" s="39">
        <v>28.536100000000001</v>
      </c>
      <c r="O1363" s="39">
        <v>128.81180000000001</v>
      </c>
      <c r="P1363" s="39">
        <v>96.955299999999994</v>
      </c>
      <c r="Q1363" s="39">
        <v>17.608000000000001</v>
      </c>
      <c r="R1363" s="39">
        <v>55.479799999999997</v>
      </c>
      <c r="S1363" s="39">
        <v>80.476699999999994</v>
      </c>
      <c r="T1363" s="39">
        <v>28.573</v>
      </c>
      <c r="U1363" s="39">
        <v>19.2501</v>
      </c>
      <c r="V1363" s="39">
        <v>31.298999999999999</v>
      </c>
      <c r="W1363" s="39">
        <v>65.777199999999993</v>
      </c>
      <c r="X1363" s="39">
        <v>174.97880000000001</v>
      </c>
      <c r="Y1363" s="39">
        <v>24.638200000000001</v>
      </c>
      <c r="Z1363" s="39">
        <v>52.078600000000002</v>
      </c>
      <c r="AA1363" s="39">
        <v>54.0274</v>
      </c>
      <c r="AB1363" s="39">
        <v>296.50599999999997</v>
      </c>
      <c r="AC1363" s="39">
        <v>73.917900000000003</v>
      </c>
      <c r="AD1363" s="39">
        <v>20.942799999999998</v>
      </c>
      <c r="AE1363" s="39">
        <v>94.142200000000003</v>
      </c>
      <c r="AF1363" s="39">
        <v>55.477899999999998</v>
      </c>
      <c r="AG1363" s="39">
        <v>42.089799999999997</v>
      </c>
      <c r="AH1363" s="39">
        <v>114.175</v>
      </c>
      <c r="AI1363" s="39">
        <v>19.977399999999999</v>
      </c>
      <c r="AJ1363" s="39">
        <v>5.9436</v>
      </c>
      <c r="AK1363" s="39">
        <v>6.3929</v>
      </c>
      <c r="AL1363" s="39">
        <v>13.5944</v>
      </c>
      <c r="AM1363" s="39">
        <v>215.9633</v>
      </c>
      <c r="AN1363" s="39">
        <v>536.14670000000001</v>
      </c>
      <c r="AO1363" s="39">
        <v>190.71090000000001</v>
      </c>
      <c r="AP1363" s="39">
        <v>123.0921</v>
      </c>
      <c r="AQ1363" s="39">
        <v>254.37899999999999</v>
      </c>
      <c r="AR1363" s="39">
        <v>60.9512</v>
      </c>
      <c r="AS1363" s="39">
        <v>75.626099999999994</v>
      </c>
      <c r="AT1363" s="39">
        <v>23.6736</v>
      </c>
      <c r="AU1363" s="39">
        <v>57.157299999999999</v>
      </c>
      <c r="AV1363" s="39">
        <v>101.0535</v>
      </c>
      <c r="AW1363" s="39">
        <v>89.472499999999997</v>
      </c>
      <c r="AX1363" s="39">
        <v>14.632199999999999</v>
      </c>
      <c r="AY1363" s="39">
        <v>46.933999999999997</v>
      </c>
    </row>
    <row r="1364" spans="1:51" x14ac:dyDescent="0.25">
      <c r="A1364" s="43">
        <v>44413</v>
      </c>
      <c r="B1364" s="39">
        <v>3230.3753000000002</v>
      </c>
      <c r="C1364" s="39">
        <v>50.936999999999998</v>
      </c>
      <c r="D1364" s="39">
        <v>40.378</v>
      </c>
      <c r="E1364" s="39">
        <v>655.25310000000002</v>
      </c>
      <c r="F1364" s="39">
        <v>222.2199</v>
      </c>
      <c r="G1364" s="39">
        <v>80.634799999999998</v>
      </c>
      <c r="H1364" s="39">
        <v>112.6799</v>
      </c>
      <c r="I1364" s="39">
        <v>32.469200000000001</v>
      </c>
      <c r="J1364" s="39">
        <v>67.592600000000004</v>
      </c>
      <c r="K1364" s="39">
        <v>40.678800000000003</v>
      </c>
      <c r="L1364" s="39">
        <v>600.60599999999999</v>
      </c>
      <c r="M1364" s="39">
        <v>34.0122</v>
      </c>
      <c r="N1364" s="39">
        <v>28.9116</v>
      </c>
      <c r="O1364" s="39">
        <v>132.73580000000001</v>
      </c>
      <c r="P1364" s="39">
        <v>95.082899999999995</v>
      </c>
      <c r="Q1364" s="39">
        <v>17.913399999999999</v>
      </c>
      <c r="R1364" s="39">
        <v>57.164700000000003</v>
      </c>
      <c r="S1364" s="39">
        <v>81.5822</v>
      </c>
      <c r="T1364" s="39">
        <v>28.803599999999999</v>
      </c>
      <c r="U1364" s="39">
        <v>19.121099999999998</v>
      </c>
      <c r="V1364" s="39">
        <v>31.202999999999999</v>
      </c>
      <c r="W1364" s="39">
        <v>65.454300000000003</v>
      </c>
      <c r="X1364" s="39">
        <v>168.7739</v>
      </c>
      <c r="Y1364" s="39">
        <v>24.309699999999999</v>
      </c>
      <c r="Z1364" s="39">
        <v>51.134799999999998</v>
      </c>
      <c r="AA1364" s="39">
        <v>53.587699999999998</v>
      </c>
      <c r="AB1364" s="39">
        <v>287.77390000000003</v>
      </c>
      <c r="AC1364" s="39">
        <v>72.462900000000005</v>
      </c>
      <c r="AD1364" s="39">
        <v>20.7363</v>
      </c>
      <c r="AE1364" s="39">
        <v>94.858999999999995</v>
      </c>
      <c r="AF1364" s="39">
        <v>55.668799999999997</v>
      </c>
      <c r="AG1364" s="39">
        <v>42.736499999999999</v>
      </c>
      <c r="AH1364" s="39">
        <v>114.175</v>
      </c>
      <c r="AI1364" s="39">
        <v>19.8962</v>
      </c>
      <c r="AJ1364" s="39">
        <v>6.0890000000000004</v>
      </c>
      <c r="AK1364" s="39">
        <v>6.3734999999999999</v>
      </c>
      <c r="AL1364" s="39">
        <v>13.5604</v>
      </c>
      <c r="AM1364" s="39">
        <v>226.55609999999999</v>
      </c>
      <c r="AN1364" s="39">
        <v>527.37260000000003</v>
      </c>
      <c r="AO1364" s="39">
        <v>191.51519999999999</v>
      </c>
      <c r="AP1364" s="39">
        <v>123.0921</v>
      </c>
      <c r="AQ1364" s="39">
        <v>259.64479999999998</v>
      </c>
      <c r="AR1364" s="39">
        <v>59.63</v>
      </c>
      <c r="AS1364" s="39">
        <v>75.626099999999994</v>
      </c>
      <c r="AT1364" s="39">
        <v>23.6736</v>
      </c>
      <c r="AU1364" s="39">
        <v>57.157299999999999</v>
      </c>
      <c r="AV1364" s="39">
        <v>95.395700000000005</v>
      </c>
      <c r="AW1364" s="39">
        <v>92.404399999999995</v>
      </c>
      <c r="AX1364" s="39">
        <v>14.702400000000001</v>
      </c>
      <c r="AY1364" s="39">
        <v>47.238799999999998</v>
      </c>
    </row>
    <row r="1365" spans="1:51" x14ac:dyDescent="0.25">
      <c r="A1365" s="43">
        <v>44414</v>
      </c>
      <c r="B1365" s="39">
        <v>3247.3044</v>
      </c>
      <c r="C1365" s="39">
        <v>49.685499999999998</v>
      </c>
      <c r="D1365" s="39">
        <v>39.740900000000003</v>
      </c>
      <c r="E1365" s="39">
        <v>646.92999999999995</v>
      </c>
      <c r="F1365" s="39">
        <v>220.66589999999999</v>
      </c>
      <c r="G1365" s="39">
        <v>78.599299999999999</v>
      </c>
      <c r="H1365" s="39">
        <v>114.13</v>
      </c>
      <c r="I1365" s="39">
        <v>31.8748</v>
      </c>
      <c r="J1365" s="39">
        <v>67.1006</v>
      </c>
      <c r="K1365" s="39">
        <v>40.527799999999999</v>
      </c>
      <c r="L1365" s="39">
        <v>592.23599999999999</v>
      </c>
      <c r="M1365" s="39">
        <v>37.413499999999999</v>
      </c>
      <c r="N1365" s="39">
        <v>28.849</v>
      </c>
      <c r="O1365" s="39">
        <v>130.6885</v>
      </c>
      <c r="P1365" s="39">
        <v>97.606499999999997</v>
      </c>
      <c r="Q1365" s="39">
        <v>18.3935</v>
      </c>
      <c r="R1365" s="39">
        <v>57.164700000000003</v>
      </c>
      <c r="S1365" s="39">
        <v>81.250600000000006</v>
      </c>
      <c r="T1365" s="39">
        <v>28.745999999999999</v>
      </c>
      <c r="U1365" s="39">
        <v>18.959900000000001</v>
      </c>
      <c r="V1365" s="39">
        <v>31.010999999999999</v>
      </c>
      <c r="W1365" s="39">
        <v>65.131500000000003</v>
      </c>
      <c r="X1365" s="39">
        <v>169.93209999999999</v>
      </c>
      <c r="Y1365" s="39">
        <v>24.268599999999999</v>
      </c>
      <c r="Z1365" s="39">
        <v>51.992800000000003</v>
      </c>
      <c r="AA1365" s="39">
        <v>53.367899999999999</v>
      </c>
      <c r="AB1365" s="39">
        <v>289.30919999999998</v>
      </c>
      <c r="AC1365" s="39">
        <v>73.044899999999998</v>
      </c>
      <c r="AD1365" s="39">
        <v>20.139900000000001</v>
      </c>
      <c r="AE1365" s="39">
        <v>95.719200000000001</v>
      </c>
      <c r="AF1365" s="39">
        <v>55.000399999999999</v>
      </c>
      <c r="AG1365" s="39">
        <v>43.598799999999997</v>
      </c>
      <c r="AH1365" s="39">
        <v>114.175</v>
      </c>
      <c r="AI1365" s="39">
        <v>20.193899999999999</v>
      </c>
      <c r="AJ1365" s="39">
        <v>6.0709</v>
      </c>
      <c r="AK1365" s="39">
        <v>6.4703999999999997</v>
      </c>
      <c r="AL1365" s="39">
        <v>13.4925</v>
      </c>
      <c r="AM1365" s="39">
        <v>232.3929</v>
      </c>
      <c r="AN1365" s="39">
        <v>523.67819999999995</v>
      </c>
      <c r="AO1365" s="39">
        <v>192.62100000000001</v>
      </c>
      <c r="AP1365" s="39">
        <v>123.2645</v>
      </c>
      <c r="AQ1365" s="39">
        <v>255.99930000000001</v>
      </c>
      <c r="AR1365" s="39">
        <v>62.665100000000002</v>
      </c>
      <c r="AS1365" s="39">
        <v>74.382900000000006</v>
      </c>
      <c r="AT1365" s="39">
        <v>23.808800000000002</v>
      </c>
      <c r="AU1365" s="39">
        <v>57.06</v>
      </c>
      <c r="AV1365" s="39">
        <v>93.195499999999996</v>
      </c>
      <c r="AW1365" s="39">
        <v>91.837000000000003</v>
      </c>
      <c r="AX1365" s="39">
        <v>14.398099999999999</v>
      </c>
      <c r="AY1365" s="39">
        <v>47.340400000000002</v>
      </c>
    </row>
    <row r="1366" spans="1:51" x14ac:dyDescent="0.25">
      <c r="A1366" s="43">
        <v>44417</v>
      </c>
      <c r="B1366" s="39">
        <v>3428.9072000000001</v>
      </c>
      <c r="C1366" s="39">
        <v>49.560299999999998</v>
      </c>
      <c r="D1366" s="39">
        <v>40.696599999999997</v>
      </c>
      <c r="E1366" s="39">
        <v>686.27549999999997</v>
      </c>
      <c r="F1366" s="39">
        <v>226.8819</v>
      </c>
      <c r="G1366" s="39">
        <v>77.206599999999995</v>
      </c>
      <c r="H1366" s="39">
        <v>117.4062</v>
      </c>
      <c r="I1366" s="39">
        <v>34.1038</v>
      </c>
      <c r="J1366" s="39">
        <v>69.929699999999997</v>
      </c>
      <c r="K1366" s="39">
        <v>40.716500000000003</v>
      </c>
      <c r="L1366" s="39">
        <v>632.72879999999998</v>
      </c>
      <c r="M1366" s="39">
        <v>36.872399999999999</v>
      </c>
      <c r="N1366" s="39">
        <v>30.2257</v>
      </c>
      <c r="O1366" s="39">
        <v>131.02969999999999</v>
      </c>
      <c r="P1366" s="39">
        <v>100.4965</v>
      </c>
      <c r="Q1366" s="39">
        <v>18.4589</v>
      </c>
      <c r="R1366" s="39">
        <v>59.210599999999999</v>
      </c>
      <c r="S1366" s="39">
        <v>79.481800000000007</v>
      </c>
      <c r="T1366" s="39">
        <v>29.611000000000001</v>
      </c>
      <c r="U1366" s="39">
        <v>19.088799999999999</v>
      </c>
      <c r="V1366" s="39">
        <v>31.491</v>
      </c>
      <c r="W1366" s="39">
        <v>66.261399999999995</v>
      </c>
      <c r="X1366" s="39">
        <v>171.58680000000001</v>
      </c>
      <c r="Y1366" s="39">
        <v>24.597100000000001</v>
      </c>
      <c r="Z1366" s="39">
        <v>49.847900000000003</v>
      </c>
      <c r="AA1366" s="39">
        <v>55.126600000000003</v>
      </c>
      <c r="AB1366" s="39">
        <v>292.7636</v>
      </c>
      <c r="AC1366" s="39">
        <v>74.014899999999997</v>
      </c>
      <c r="AD1366" s="39">
        <v>20.1858</v>
      </c>
      <c r="AE1366" s="39">
        <v>98.921000000000006</v>
      </c>
      <c r="AF1366" s="39">
        <v>56.337299999999999</v>
      </c>
      <c r="AG1366" s="39">
        <v>44.083799999999997</v>
      </c>
      <c r="AH1366" s="39">
        <v>115.6093</v>
      </c>
      <c r="AI1366" s="39">
        <v>20.978999999999999</v>
      </c>
      <c r="AJ1366" s="39">
        <v>6.0890000000000004</v>
      </c>
      <c r="AK1366" s="39">
        <v>6.4316000000000004</v>
      </c>
      <c r="AL1366" s="39">
        <v>13.5944</v>
      </c>
      <c r="AM1366" s="39">
        <v>249.90350000000001</v>
      </c>
      <c r="AN1366" s="39">
        <v>526.44899999999996</v>
      </c>
      <c r="AO1366" s="39">
        <v>191.91730000000001</v>
      </c>
      <c r="AP1366" s="39">
        <v>125.8505</v>
      </c>
      <c r="AQ1366" s="39">
        <v>260.45490000000001</v>
      </c>
      <c r="AR1366" s="39">
        <v>61.701000000000001</v>
      </c>
      <c r="AS1366" s="39">
        <v>75.004499999999993</v>
      </c>
      <c r="AT1366" s="39">
        <v>24.146999999999998</v>
      </c>
      <c r="AU1366" s="39">
        <v>57.06</v>
      </c>
      <c r="AV1366" s="39">
        <v>93.509799999999998</v>
      </c>
      <c r="AW1366" s="39">
        <v>92.0261</v>
      </c>
      <c r="AX1366" s="39">
        <v>14.679</v>
      </c>
      <c r="AY1366" s="39">
        <v>49.372100000000003</v>
      </c>
    </row>
    <row r="1367" spans="1:51" x14ac:dyDescent="0.25">
      <c r="A1367" s="43">
        <v>44418</v>
      </c>
      <c r="B1367" s="39">
        <v>3364.2689</v>
      </c>
      <c r="C1367" s="39">
        <v>49.184899999999999</v>
      </c>
      <c r="D1367" s="39">
        <v>40.696599999999997</v>
      </c>
      <c r="E1367" s="39">
        <v>692.32860000000005</v>
      </c>
      <c r="F1367" s="39">
        <v>228.4359</v>
      </c>
      <c r="G1367" s="39">
        <v>76.635199999999998</v>
      </c>
      <c r="H1367" s="39">
        <v>117.7285</v>
      </c>
      <c r="I1367" s="39">
        <v>34.252400000000002</v>
      </c>
      <c r="J1367" s="39">
        <v>70.114199999999997</v>
      </c>
      <c r="K1367" s="39">
        <v>41.056100000000001</v>
      </c>
      <c r="L1367" s="39">
        <v>639.74149999999997</v>
      </c>
      <c r="M1367" s="39">
        <v>35.635599999999997</v>
      </c>
      <c r="N1367" s="39">
        <v>30.413499999999999</v>
      </c>
      <c r="O1367" s="39">
        <v>131.02969999999999</v>
      </c>
      <c r="P1367" s="39">
        <v>102.1246</v>
      </c>
      <c r="Q1367" s="39">
        <v>18.633500000000002</v>
      </c>
      <c r="R1367" s="39">
        <v>58.849600000000002</v>
      </c>
      <c r="S1367" s="39">
        <v>79.371300000000005</v>
      </c>
      <c r="T1367" s="39">
        <v>29.582100000000001</v>
      </c>
      <c r="U1367" s="39">
        <v>19.121099999999998</v>
      </c>
      <c r="V1367" s="39">
        <v>31.683</v>
      </c>
      <c r="W1367" s="39">
        <v>66.664900000000003</v>
      </c>
      <c r="X1367" s="39">
        <v>169.60120000000001</v>
      </c>
      <c r="Y1367" s="39">
        <v>24.925699999999999</v>
      </c>
      <c r="Z1367" s="39">
        <v>49.161499999999997</v>
      </c>
      <c r="AA1367" s="39">
        <v>54.851799999999997</v>
      </c>
      <c r="AB1367" s="39">
        <v>293.53129999999999</v>
      </c>
      <c r="AC1367" s="39">
        <v>74.305999999999997</v>
      </c>
      <c r="AD1367" s="39">
        <v>20.392199999999999</v>
      </c>
      <c r="AE1367" s="39">
        <v>100.0201</v>
      </c>
      <c r="AF1367" s="39">
        <v>58.533499999999997</v>
      </c>
      <c r="AG1367" s="39">
        <v>42.278399999999998</v>
      </c>
      <c r="AH1367" s="39">
        <v>115.89619999999999</v>
      </c>
      <c r="AI1367" s="39">
        <v>21.466200000000001</v>
      </c>
      <c r="AJ1367" s="39">
        <v>6.0709</v>
      </c>
      <c r="AK1367" s="39">
        <v>6.4509999999999996</v>
      </c>
      <c r="AL1367" s="39">
        <v>13.5944</v>
      </c>
      <c r="AM1367" s="39">
        <v>251.20050000000001</v>
      </c>
      <c r="AN1367" s="39">
        <v>534.76130000000001</v>
      </c>
      <c r="AO1367" s="39">
        <v>192.21889999999999</v>
      </c>
      <c r="AP1367" s="39">
        <v>126.1953</v>
      </c>
      <c r="AQ1367" s="39">
        <v>262.0752</v>
      </c>
      <c r="AR1367" s="39">
        <v>58.915900000000001</v>
      </c>
      <c r="AS1367" s="39">
        <v>75.418899999999994</v>
      </c>
      <c r="AT1367" s="39">
        <v>24.214700000000001</v>
      </c>
      <c r="AU1367" s="39">
        <v>56.767800000000001</v>
      </c>
      <c r="AV1367" s="39">
        <v>95.081400000000002</v>
      </c>
      <c r="AW1367" s="39">
        <v>92.877300000000005</v>
      </c>
      <c r="AX1367" s="39">
        <v>14.305199999999999</v>
      </c>
      <c r="AY1367" s="39">
        <v>49.372100000000003</v>
      </c>
    </row>
    <row r="1368" spans="1:51" x14ac:dyDescent="0.25">
      <c r="A1368" s="43">
        <v>44419</v>
      </c>
      <c r="B1368" s="39">
        <v>3556.6448</v>
      </c>
      <c r="C1368" s="39">
        <v>49.31</v>
      </c>
      <c r="D1368" s="39">
        <v>41.811500000000002</v>
      </c>
      <c r="E1368" s="39">
        <v>681.73559999999998</v>
      </c>
      <c r="F1368" s="39">
        <v>232.32079999999999</v>
      </c>
      <c r="G1368" s="39">
        <v>76.313800000000001</v>
      </c>
      <c r="H1368" s="39">
        <v>118.4804</v>
      </c>
      <c r="I1368" s="39">
        <v>36.481400000000001</v>
      </c>
      <c r="J1368" s="39">
        <v>69.745199999999997</v>
      </c>
      <c r="K1368" s="39">
        <v>41.0184</v>
      </c>
      <c r="L1368" s="39">
        <v>635.21720000000005</v>
      </c>
      <c r="M1368" s="39">
        <v>36.099400000000003</v>
      </c>
      <c r="N1368" s="39">
        <v>31.727599999999999</v>
      </c>
      <c r="O1368" s="39">
        <v>129.3236</v>
      </c>
      <c r="P1368" s="39">
        <v>99.397499999999994</v>
      </c>
      <c r="Q1368" s="39">
        <v>19.244399999999999</v>
      </c>
      <c r="R1368" s="39">
        <v>60.293700000000001</v>
      </c>
      <c r="S1368" s="39">
        <v>80.255600000000001</v>
      </c>
      <c r="T1368" s="39">
        <v>29.409099999999999</v>
      </c>
      <c r="U1368" s="39">
        <v>19.2178</v>
      </c>
      <c r="V1368" s="39">
        <v>32.259099999999997</v>
      </c>
      <c r="W1368" s="39">
        <v>66.745699999999999</v>
      </c>
      <c r="X1368" s="39">
        <v>174.5652</v>
      </c>
      <c r="Y1368" s="39">
        <v>24.720300000000002</v>
      </c>
      <c r="Z1368" s="39">
        <v>50.62</v>
      </c>
      <c r="AA1368" s="39">
        <v>53.312899999999999</v>
      </c>
      <c r="AB1368" s="39">
        <v>296.50599999999997</v>
      </c>
      <c r="AC1368" s="39">
        <v>72.996399999999994</v>
      </c>
      <c r="AD1368" s="39">
        <v>20.369299999999999</v>
      </c>
      <c r="AE1368" s="39">
        <v>99.446700000000007</v>
      </c>
      <c r="AF1368" s="39">
        <v>59.201900000000002</v>
      </c>
      <c r="AG1368" s="39">
        <v>42.494</v>
      </c>
      <c r="AH1368" s="39">
        <v>115.89619999999999</v>
      </c>
      <c r="AI1368" s="39">
        <v>21.7911</v>
      </c>
      <c r="AJ1368" s="39">
        <v>6.0526999999999997</v>
      </c>
      <c r="AK1368" s="39">
        <v>6.4703999999999997</v>
      </c>
      <c r="AL1368" s="39">
        <v>13.730399999999999</v>
      </c>
      <c r="AM1368" s="39">
        <v>272.16989999999998</v>
      </c>
      <c r="AN1368" s="39">
        <v>555.08040000000005</v>
      </c>
      <c r="AO1368" s="39">
        <v>192.11840000000001</v>
      </c>
      <c r="AP1368" s="39">
        <v>127.22969999999999</v>
      </c>
      <c r="AQ1368" s="39">
        <v>264.50560000000002</v>
      </c>
      <c r="AR1368" s="39">
        <v>62.379399999999997</v>
      </c>
      <c r="AS1368" s="39">
        <v>76.247600000000006</v>
      </c>
      <c r="AT1368" s="39">
        <v>25.432200000000002</v>
      </c>
      <c r="AU1368" s="39">
        <v>57.741599999999998</v>
      </c>
      <c r="AV1368" s="39">
        <v>95.238600000000005</v>
      </c>
      <c r="AW1368" s="39">
        <v>102.14619999999999</v>
      </c>
      <c r="AX1368" s="39">
        <v>14.1557</v>
      </c>
      <c r="AY1368" s="39">
        <v>50.387999999999998</v>
      </c>
    </row>
    <row r="1369" spans="1:51" x14ac:dyDescent="0.25">
      <c r="A1369" s="43">
        <v>44420</v>
      </c>
      <c r="B1369" s="39">
        <v>3484.3114999999998</v>
      </c>
      <c r="C1369" s="39">
        <v>49.685499999999998</v>
      </c>
      <c r="D1369" s="39">
        <v>41.731900000000003</v>
      </c>
      <c r="E1369" s="39">
        <v>665.84609999999998</v>
      </c>
      <c r="F1369" s="39">
        <v>229.98990000000001</v>
      </c>
      <c r="G1369" s="39">
        <v>78.063599999999994</v>
      </c>
      <c r="H1369" s="39">
        <v>119.1249</v>
      </c>
      <c r="I1369" s="39">
        <v>34.846800000000002</v>
      </c>
      <c r="J1369" s="39">
        <v>69.868200000000002</v>
      </c>
      <c r="K1369" s="39">
        <v>40.942900000000002</v>
      </c>
      <c r="L1369" s="39">
        <v>616.21500000000003</v>
      </c>
      <c r="M1369" s="39">
        <v>36.176699999999997</v>
      </c>
      <c r="N1369" s="39">
        <v>31.790199999999999</v>
      </c>
      <c r="O1369" s="39">
        <v>137.17169999999999</v>
      </c>
      <c r="P1369" s="39">
        <v>102.9794</v>
      </c>
      <c r="Q1369" s="39">
        <v>19.3535</v>
      </c>
      <c r="R1369" s="39">
        <v>60.173400000000001</v>
      </c>
      <c r="S1369" s="39">
        <v>85.009100000000004</v>
      </c>
      <c r="T1369" s="39">
        <v>29.5533</v>
      </c>
      <c r="U1369" s="39">
        <v>19.153300000000002</v>
      </c>
      <c r="V1369" s="39">
        <v>32.259099999999997</v>
      </c>
      <c r="W1369" s="39">
        <v>66.664900000000003</v>
      </c>
      <c r="X1369" s="39">
        <v>171.50409999999999</v>
      </c>
      <c r="Y1369" s="39">
        <v>24.679300000000001</v>
      </c>
      <c r="Z1369" s="39">
        <v>55.682000000000002</v>
      </c>
      <c r="AA1369" s="39">
        <v>52.763300000000001</v>
      </c>
      <c r="AB1369" s="39">
        <v>326.15660000000003</v>
      </c>
      <c r="AC1369" s="39">
        <v>73.141900000000007</v>
      </c>
      <c r="AD1369" s="39">
        <v>20.2317</v>
      </c>
      <c r="AE1369" s="39">
        <v>99.685599999999994</v>
      </c>
      <c r="AF1369" s="39">
        <v>59.488300000000002</v>
      </c>
      <c r="AG1369" s="39">
        <v>41.362200000000001</v>
      </c>
      <c r="AH1369" s="39">
        <v>115.32250000000001</v>
      </c>
      <c r="AI1369" s="39">
        <v>22.4407</v>
      </c>
      <c r="AJ1369" s="39">
        <v>6.0345000000000004</v>
      </c>
      <c r="AK1369" s="39">
        <v>6.4897</v>
      </c>
      <c r="AL1369" s="39">
        <v>13.7643</v>
      </c>
      <c r="AM1369" s="39">
        <v>268.49489999999997</v>
      </c>
      <c r="AN1369" s="39">
        <v>569.85789999999997</v>
      </c>
      <c r="AO1369" s="39">
        <v>198.0498</v>
      </c>
      <c r="AP1369" s="39">
        <v>127.402</v>
      </c>
      <c r="AQ1369" s="39">
        <v>263.29039999999998</v>
      </c>
      <c r="AR1369" s="39">
        <v>66.985600000000005</v>
      </c>
      <c r="AS1369" s="39">
        <v>76.040499999999994</v>
      </c>
      <c r="AT1369" s="39">
        <v>26.649699999999999</v>
      </c>
      <c r="AU1369" s="39">
        <v>56.767800000000001</v>
      </c>
      <c r="AV1369" s="39">
        <v>98.224599999999995</v>
      </c>
      <c r="AW1369" s="39">
        <v>112.3608</v>
      </c>
      <c r="AX1369" s="39">
        <v>14.0311</v>
      </c>
      <c r="AY1369" s="39">
        <v>50.184800000000003</v>
      </c>
    </row>
    <row r="1370" spans="1:51" x14ac:dyDescent="0.25">
      <c r="A1370" s="43">
        <v>44421</v>
      </c>
      <c r="B1370" s="39">
        <v>3507.3966</v>
      </c>
      <c r="C1370" s="39">
        <v>49.685499999999998</v>
      </c>
      <c r="D1370" s="39">
        <v>41.3337</v>
      </c>
      <c r="E1370" s="39">
        <v>665.84609999999998</v>
      </c>
      <c r="F1370" s="39">
        <v>230.3784</v>
      </c>
      <c r="G1370" s="39">
        <v>76.920900000000003</v>
      </c>
      <c r="H1370" s="39">
        <v>119.1786</v>
      </c>
      <c r="I1370" s="39">
        <v>34.6982</v>
      </c>
      <c r="J1370" s="39">
        <v>70.4833</v>
      </c>
      <c r="K1370" s="39">
        <v>42.4146</v>
      </c>
      <c r="L1370" s="39">
        <v>610.78579999999999</v>
      </c>
      <c r="M1370" s="39">
        <v>35.923099999999998</v>
      </c>
      <c r="N1370" s="39">
        <v>31.539899999999999</v>
      </c>
      <c r="O1370" s="39">
        <v>137.17169999999999</v>
      </c>
      <c r="P1370" s="39">
        <v>106.602</v>
      </c>
      <c r="Q1370" s="39">
        <v>19.549900000000001</v>
      </c>
      <c r="R1370" s="39">
        <v>60.052999999999997</v>
      </c>
      <c r="S1370" s="39">
        <v>85.009100000000004</v>
      </c>
      <c r="T1370" s="39">
        <v>30.072299999999998</v>
      </c>
      <c r="U1370" s="39">
        <v>18.927600000000002</v>
      </c>
      <c r="V1370" s="39">
        <v>32.259099999999997</v>
      </c>
      <c r="W1370" s="39">
        <v>67.956299999999999</v>
      </c>
      <c r="X1370" s="39">
        <v>168.19479999999999</v>
      </c>
      <c r="Y1370" s="39">
        <v>24.556100000000001</v>
      </c>
      <c r="Z1370" s="39">
        <v>56.282600000000002</v>
      </c>
      <c r="AA1370" s="39">
        <v>52.9831</v>
      </c>
      <c r="AB1370" s="39">
        <v>349.47399999999999</v>
      </c>
      <c r="AC1370" s="39">
        <v>72.8994</v>
      </c>
      <c r="AD1370" s="39">
        <v>20.415199999999999</v>
      </c>
      <c r="AE1370" s="39">
        <v>97.965299999999999</v>
      </c>
      <c r="AF1370" s="39">
        <v>59.488300000000002</v>
      </c>
      <c r="AG1370" s="39">
        <v>41.200600000000001</v>
      </c>
      <c r="AH1370" s="39">
        <v>115.0356</v>
      </c>
      <c r="AI1370" s="39">
        <v>22.3324</v>
      </c>
      <c r="AJ1370" s="39">
        <v>5.9981999999999998</v>
      </c>
      <c r="AK1370" s="39">
        <v>6.4316000000000004</v>
      </c>
      <c r="AL1370" s="39">
        <v>13.5944</v>
      </c>
      <c r="AM1370" s="39">
        <v>259.84769999999997</v>
      </c>
      <c r="AN1370" s="39">
        <v>565.70169999999996</v>
      </c>
      <c r="AO1370" s="39">
        <v>193.7269</v>
      </c>
      <c r="AP1370" s="39">
        <v>127.402</v>
      </c>
      <c r="AQ1370" s="39">
        <v>262.88529999999997</v>
      </c>
      <c r="AR1370" s="39">
        <v>65.700199999999995</v>
      </c>
      <c r="AS1370" s="39">
        <v>75.626099999999994</v>
      </c>
      <c r="AT1370" s="39">
        <v>27.055499999999999</v>
      </c>
      <c r="AU1370" s="39">
        <v>56.573099999999997</v>
      </c>
      <c r="AV1370" s="39">
        <v>94.295599999999993</v>
      </c>
      <c r="AW1370" s="39">
        <v>120.9675</v>
      </c>
      <c r="AX1370" s="39">
        <v>13.881500000000001</v>
      </c>
      <c r="AY1370" s="39">
        <v>49.981699999999996</v>
      </c>
    </row>
    <row r="1371" spans="1:51" x14ac:dyDescent="0.25">
      <c r="A1371" s="43">
        <v>44424</v>
      </c>
      <c r="B1371" s="39">
        <v>3533.5596999999998</v>
      </c>
      <c r="C1371" s="39">
        <v>49.9358</v>
      </c>
      <c r="D1371" s="39">
        <v>41.572600000000001</v>
      </c>
      <c r="E1371" s="39">
        <v>649.20000000000005</v>
      </c>
      <c r="F1371" s="39">
        <v>230.76679999999999</v>
      </c>
      <c r="G1371" s="39">
        <v>77.028000000000006</v>
      </c>
      <c r="H1371" s="39">
        <v>122.02509999999999</v>
      </c>
      <c r="I1371" s="39">
        <v>35.887</v>
      </c>
      <c r="J1371" s="39">
        <v>70.544799999999995</v>
      </c>
      <c r="K1371" s="39">
        <v>42.263599999999997</v>
      </c>
      <c r="L1371" s="39">
        <v>631.59770000000003</v>
      </c>
      <c r="M1371" s="39">
        <v>36.430199999999999</v>
      </c>
      <c r="N1371" s="39">
        <v>31.977900000000002</v>
      </c>
      <c r="O1371" s="39">
        <v>135.97739999999999</v>
      </c>
      <c r="P1371" s="39">
        <v>100.2115</v>
      </c>
      <c r="Q1371" s="39">
        <v>19.549900000000001</v>
      </c>
      <c r="R1371" s="39">
        <v>61.376800000000003</v>
      </c>
      <c r="S1371" s="39">
        <v>81.803299999999993</v>
      </c>
      <c r="T1371" s="39">
        <v>30.014600000000002</v>
      </c>
      <c r="U1371" s="39">
        <v>19.0243</v>
      </c>
      <c r="V1371" s="39">
        <v>32.3551</v>
      </c>
      <c r="W1371" s="39">
        <v>67.310599999999994</v>
      </c>
      <c r="X1371" s="39">
        <v>172.5796</v>
      </c>
      <c r="Y1371" s="39">
        <v>25.0488</v>
      </c>
      <c r="Z1371" s="39">
        <v>54.824100000000001</v>
      </c>
      <c r="AA1371" s="39">
        <v>53.257899999999999</v>
      </c>
      <c r="AB1371" s="39">
        <v>328.74740000000003</v>
      </c>
      <c r="AC1371" s="39">
        <v>74.596999999999994</v>
      </c>
      <c r="AD1371" s="39">
        <v>20.805099999999999</v>
      </c>
      <c r="AE1371" s="39">
        <v>99.924599999999998</v>
      </c>
      <c r="AF1371" s="39">
        <v>59.8703</v>
      </c>
      <c r="AG1371" s="39">
        <v>42.305399999999999</v>
      </c>
      <c r="AH1371" s="39">
        <v>115.6093</v>
      </c>
      <c r="AI1371" s="39">
        <v>22.928000000000001</v>
      </c>
      <c r="AJ1371" s="39">
        <v>6.0709</v>
      </c>
      <c r="AK1371" s="39">
        <v>6.5671999999999997</v>
      </c>
      <c r="AL1371" s="39">
        <v>13.866300000000001</v>
      </c>
      <c r="AM1371" s="39">
        <v>272.50639999999999</v>
      </c>
      <c r="AN1371" s="39">
        <v>563.8546</v>
      </c>
      <c r="AO1371" s="39">
        <v>192.7216</v>
      </c>
      <c r="AP1371" s="39">
        <v>128.43639999999999</v>
      </c>
      <c r="AQ1371" s="39">
        <v>262.88529999999997</v>
      </c>
      <c r="AR1371" s="39">
        <v>60.487000000000002</v>
      </c>
      <c r="AS1371" s="39">
        <v>76.040499999999994</v>
      </c>
      <c r="AT1371" s="39">
        <v>27.055499999999999</v>
      </c>
      <c r="AU1371" s="39">
        <v>56.670499999999997</v>
      </c>
      <c r="AV1371" s="39">
        <v>95.867199999999997</v>
      </c>
      <c r="AW1371" s="39">
        <v>119.6434</v>
      </c>
      <c r="AX1371" s="39">
        <v>14.230399999999999</v>
      </c>
      <c r="AY1371" s="39">
        <v>50.591200000000001</v>
      </c>
    </row>
    <row r="1372" spans="1:51" x14ac:dyDescent="0.25">
      <c r="A1372" s="43">
        <v>44425</v>
      </c>
      <c r="B1372" s="39">
        <v>3558.1837999999998</v>
      </c>
      <c r="C1372" s="39">
        <v>48.308799999999998</v>
      </c>
      <c r="D1372" s="39">
        <v>40.855800000000002</v>
      </c>
      <c r="E1372" s="39">
        <v>635.58040000000005</v>
      </c>
      <c r="F1372" s="39">
        <v>227.2704</v>
      </c>
      <c r="G1372" s="39">
        <v>73.349800000000002</v>
      </c>
      <c r="H1372" s="39">
        <v>118.74890000000001</v>
      </c>
      <c r="I1372" s="39">
        <v>37.298699999999997</v>
      </c>
      <c r="J1372" s="39">
        <v>69.560699999999997</v>
      </c>
      <c r="K1372" s="39">
        <v>41.320300000000003</v>
      </c>
      <c r="L1372" s="39">
        <v>629.56179999999995</v>
      </c>
      <c r="M1372" s="39">
        <v>34.993299999999998</v>
      </c>
      <c r="N1372" s="39">
        <v>31.790199999999999</v>
      </c>
      <c r="O1372" s="39">
        <v>136.31870000000001</v>
      </c>
      <c r="P1372" s="39">
        <v>101.107</v>
      </c>
      <c r="Q1372" s="39">
        <v>19.178999999999998</v>
      </c>
      <c r="R1372" s="39">
        <v>61.015799999999999</v>
      </c>
      <c r="S1372" s="39">
        <v>78.486900000000006</v>
      </c>
      <c r="T1372" s="39">
        <v>29.5533</v>
      </c>
      <c r="U1372" s="39">
        <v>18.508400000000002</v>
      </c>
      <c r="V1372" s="39">
        <v>31.779</v>
      </c>
      <c r="W1372" s="39">
        <v>66.019300000000001</v>
      </c>
      <c r="X1372" s="39">
        <v>170.26310000000001</v>
      </c>
      <c r="Y1372" s="39">
        <v>24.925699999999999</v>
      </c>
      <c r="Z1372" s="39">
        <v>52.593299999999999</v>
      </c>
      <c r="AA1372" s="39">
        <v>52.708300000000001</v>
      </c>
      <c r="AB1372" s="39">
        <v>320.39920000000001</v>
      </c>
      <c r="AC1372" s="39">
        <v>73.820899999999995</v>
      </c>
      <c r="AD1372" s="39">
        <v>19.887599999999999</v>
      </c>
      <c r="AE1372" s="39">
        <v>99.876800000000003</v>
      </c>
      <c r="AF1372" s="39">
        <v>57.769599999999997</v>
      </c>
      <c r="AG1372" s="39">
        <v>41.981999999999999</v>
      </c>
      <c r="AH1372" s="39">
        <v>114.4619</v>
      </c>
      <c r="AI1372" s="39">
        <v>22.4678</v>
      </c>
      <c r="AJ1372" s="39">
        <v>6.0345000000000004</v>
      </c>
      <c r="AK1372" s="39">
        <v>6.5091000000000001</v>
      </c>
      <c r="AL1372" s="39">
        <v>13.730399999999999</v>
      </c>
      <c r="AM1372" s="39">
        <v>280.79199999999997</v>
      </c>
      <c r="AN1372" s="39">
        <v>552.30960000000005</v>
      </c>
      <c r="AO1372" s="39">
        <v>188.09710000000001</v>
      </c>
      <c r="AP1372" s="39">
        <v>126.8849</v>
      </c>
      <c r="AQ1372" s="39">
        <v>261.67009999999999</v>
      </c>
      <c r="AR1372" s="39">
        <v>59.023000000000003</v>
      </c>
      <c r="AS1372" s="39">
        <v>76.040499999999994</v>
      </c>
      <c r="AT1372" s="39">
        <v>26.7849</v>
      </c>
      <c r="AU1372" s="39">
        <v>56.378399999999999</v>
      </c>
      <c r="AV1372" s="39">
        <v>91.938199999999995</v>
      </c>
      <c r="AW1372" s="39">
        <v>107.82089999999999</v>
      </c>
      <c r="AX1372" s="39">
        <v>14.629200000000001</v>
      </c>
      <c r="AY1372" s="39">
        <v>50.794400000000003</v>
      </c>
    </row>
    <row r="1373" spans="1:51" x14ac:dyDescent="0.25">
      <c r="A1373" s="43">
        <v>44426</v>
      </c>
      <c r="B1373" s="39">
        <v>3650.5241999999998</v>
      </c>
      <c r="C1373" s="39">
        <v>47.307600000000001</v>
      </c>
      <c r="D1373" s="39">
        <v>41.493000000000002</v>
      </c>
      <c r="E1373" s="39">
        <v>646.92999999999995</v>
      </c>
      <c r="F1373" s="39">
        <v>230.3784</v>
      </c>
      <c r="G1373" s="39">
        <v>73.992599999999996</v>
      </c>
      <c r="H1373" s="39">
        <v>120.1454</v>
      </c>
      <c r="I1373" s="39">
        <v>37.670200000000001</v>
      </c>
      <c r="J1373" s="39">
        <v>71.528800000000004</v>
      </c>
      <c r="K1373" s="39">
        <v>42.640999999999998</v>
      </c>
      <c r="L1373" s="39">
        <v>594.72439999999995</v>
      </c>
      <c r="M1373" s="39">
        <v>35.585000000000001</v>
      </c>
      <c r="N1373" s="39">
        <v>32.415999999999997</v>
      </c>
      <c r="O1373" s="39">
        <v>145.70230000000001</v>
      </c>
      <c r="P1373" s="39">
        <v>102.6537</v>
      </c>
      <c r="Q1373" s="39">
        <v>19.7681</v>
      </c>
      <c r="R1373" s="39">
        <v>61.737900000000003</v>
      </c>
      <c r="S1373" s="39">
        <v>77.823700000000002</v>
      </c>
      <c r="T1373" s="39">
        <v>30.101099999999999</v>
      </c>
      <c r="U1373" s="39">
        <v>18.6052</v>
      </c>
      <c r="V1373" s="39">
        <v>32.067100000000003</v>
      </c>
      <c r="W1373" s="39">
        <v>66.503500000000003</v>
      </c>
      <c r="X1373" s="39">
        <v>173.82060000000001</v>
      </c>
      <c r="Y1373" s="39">
        <v>24.104399999999998</v>
      </c>
      <c r="Z1373" s="39">
        <v>52.593299999999999</v>
      </c>
      <c r="AA1373" s="39">
        <v>49.850299999999997</v>
      </c>
      <c r="AB1373" s="39">
        <v>313.9701</v>
      </c>
      <c r="AC1373" s="39">
        <v>74.790999999999997</v>
      </c>
      <c r="AD1373" s="39">
        <v>20.048200000000001</v>
      </c>
      <c r="AE1373" s="39">
        <v>98.156400000000005</v>
      </c>
      <c r="AF1373" s="39">
        <v>58.915399999999998</v>
      </c>
      <c r="AG1373" s="39">
        <v>41.955100000000002</v>
      </c>
      <c r="AH1373" s="39">
        <v>115.89619999999999</v>
      </c>
      <c r="AI1373" s="39">
        <v>22.630199999999999</v>
      </c>
      <c r="AJ1373" s="39">
        <v>6.0709</v>
      </c>
      <c r="AK1373" s="39">
        <v>6.6835000000000004</v>
      </c>
      <c r="AL1373" s="39">
        <v>13.866300000000001</v>
      </c>
      <c r="AM1373" s="39">
        <v>281.0222</v>
      </c>
      <c r="AN1373" s="39">
        <v>556.00400000000002</v>
      </c>
      <c r="AO1373" s="39">
        <v>189.2029</v>
      </c>
      <c r="AP1373" s="39">
        <v>127.5744</v>
      </c>
      <c r="AQ1373" s="39">
        <v>264.10050000000001</v>
      </c>
      <c r="AR1373" s="39">
        <v>58.1661</v>
      </c>
      <c r="AS1373" s="39">
        <v>76.040499999999994</v>
      </c>
      <c r="AT1373" s="39">
        <v>27.055499999999999</v>
      </c>
      <c r="AU1373" s="39">
        <v>57.546799999999998</v>
      </c>
      <c r="AV1373" s="39">
        <v>89.580799999999996</v>
      </c>
      <c r="AW1373" s="39">
        <v>108.01009999999999</v>
      </c>
      <c r="AX1373" s="39">
        <v>14.230399999999999</v>
      </c>
      <c r="AY1373" s="39">
        <v>50.997599999999998</v>
      </c>
    </row>
    <row r="1374" spans="1:51" x14ac:dyDescent="0.25">
      <c r="A1374" s="43">
        <v>44427</v>
      </c>
      <c r="B1374" s="39">
        <v>3562.8008</v>
      </c>
      <c r="C1374" s="39">
        <v>46.181199999999997</v>
      </c>
      <c r="D1374" s="39">
        <v>41.015099999999997</v>
      </c>
      <c r="E1374" s="39">
        <v>612.12450000000001</v>
      </c>
      <c r="F1374" s="39">
        <v>226.49340000000001</v>
      </c>
      <c r="G1374" s="39">
        <v>75.956699999999998</v>
      </c>
      <c r="H1374" s="39">
        <v>117.7822</v>
      </c>
      <c r="I1374" s="39">
        <v>36.778599999999997</v>
      </c>
      <c r="J1374" s="39">
        <v>70.6678</v>
      </c>
      <c r="K1374" s="39">
        <v>42.301400000000001</v>
      </c>
      <c r="L1374" s="39">
        <v>565.08989999999994</v>
      </c>
      <c r="M1374" s="39">
        <v>35.077800000000003</v>
      </c>
      <c r="N1374" s="39">
        <v>31.790199999999999</v>
      </c>
      <c r="O1374" s="39">
        <v>144.3374</v>
      </c>
      <c r="P1374" s="39">
        <v>101.107</v>
      </c>
      <c r="Q1374" s="39">
        <v>19.5717</v>
      </c>
      <c r="R1374" s="39">
        <v>60.654800000000002</v>
      </c>
      <c r="S1374" s="39">
        <v>77.381500000000003</v>
      </c>
      <c r="T1374" s="39">
        <v>29.668600000000001</v>
      </c>
      <c r="U1374" s="39">
        <v>19.088799999999999</v>
      </c>
      <c r="V1374" s="39">
        <v>31.875</v>
      </c>
      <c r="W1374" s="39">
        <v>66.019300000000001</v>
      </c>
      <c r="X1374" s="39">
        <v>174.06880000000001</v>
      </c>
      <c r="Y1374" s="39">
        <v>23.899100000000001</v>
      </c>
      <c r="Z1374" s="39">
        <v>51.220599999999997</v>
      </c>
      <c r="AA1374" s="39">
        <v>50.784700000000001</v>
      </c>
      <c r="AB1374" s="39">
        <v>307.06119999999999</v>
      </c>
      <c r="AC1374" s="39">
        <v>75.858000000000004</v>
      </c>
      <c r="AD1374" s="39">
        <v>19.727</v>
      </c>
      <c r="AE1374" s="39">
        <v>99.016599999999997</v>
      </c>
      <c r="AF1374" s="39">
        <v>57.674100000000003</v>
      </c>
      <c r="AG1374" s="39">
        <v>40.7425</v>
      </c>
      <c r="AH1374" s="39">
        <v>115.0356</v>
      </c>
      <c r="AI1374" s="39">
        <v>22.765599999999999</v>
      </c>
      <c r="AJ1374" s="39">
        <v>6.1071999999999997</v>
      </c>
      <c r="AK1374" s="39">
        <v>6.6835000000000004</v>
      </c>
      <c r="AL1374" s="39">
        <v>13.4245</v>
      </c>
      <c r="AM1374" s="39">
        <v>271.58569999999997</v>
      </c>
      <c r="AN1374" s="39">
        <v>544.45910000000003</v>
      </c>
      <c r="AO1374" s="39">
        <v>188.4992</v>
      </c>
      <c r="AP1374" s="39">
        <v>125.8505</v>
      </c>
      <c r="AQ1374" s="39">
        <v>260.86</v>
      </c>
      <c r="AR1374" s="39">
        <v>59.487200000000001</v>
      </c>
      <c r="AS1374" s="39">
        <v>75.211699999999993</v>
      </c>
      <c r="AT1374" s="39">
        <v>27.664200000000001</v>
      </c>
      <c r="AU1374" s="39">
        <v>57.06</v>
      </c>
      <c r="AV1374" s="39">
        <v>90.838099999999997</v>
      </c>
      <c r="AW1374" s="39">
        <v>106.78060000000001</v>
      </c>
      <c r="AX1374" s="39">
        <v>14.1806</v>
      </c>
      <c r="AY1374" s="39">
        <v>50.083300000000001</v>
      </c>
    </row>
    <row r="1375" spans="1:51" x14ac:dyDescent="0.25">
      <c r="A1375" s="43">
        <v>44428</v>
      </c>
      <c r="B1375" s="39">
        <v>3501.2404999999999</v>
      </c>
      <c r="C1375" s="39">
        <v>45.930900000000001</v>
      </c>
      <c r="D1375" s="39">
        <v>41.254100000000001</v>
      </c>
      <c r="E1375" s="39">
        <v>612.12450000000001</v>
      </c>
      <c r="F1375" s="39">
        <v>226.49340000000001</v>
      </c>
      <c r="G1375" s="39">
        <v>74.635400000000004</v>
      </c>
      <c r="H1375" s="39">
        <v>118.26560000000001</v>
      </c>
      <c r="I1375" s="39">
        <v>36.630000000000003</v>
      </c>
      <c r="J1375" s="39">
        <v>73.312399999999997</v>
      </c>
      <c r="K1375" s="39">
        <v>42.301400000000001</v>
      </c>
      <c r="L1375" s="39">
        <v>570.29290000000003</v>
      </c>
      <c r="M1375" s="39">
        <v>35.246899999999997</v>
      </c>
      <c r="N1375" s="39">
        <v>31.977900000000002</v>
      </c>
      <c r="O1375" s="39">
        <v>146.726</v>
      </c>
      <c r="P1375" s="39">
        <v>104.81100000000001</v>
      </c>
      <c r="Q1375" s="39">
        <v>20.422599999999999</v>
      </c>
      <c r="R1375" s="39">
        <v>60.534399999999998</v>
      </c>
      <c r="S1375" s="39">
        <v>77.049800000000005</v>
      </c>
      <c r="T1375" s="39">
        <v>30.274100000000001</v>
      </c>
      <c r="U1375" s="39">
        <v>18.6374</v>
      </c>
      <c r="V1375" s="39">
        <v>31.683</v>
      </c>
      <c r="W1375" s="39">
        <v>65.777199999999993</v>
      </c>
      <c r="X1375" s="39">
        <v>171.0077</v>
      </c>
      <c r="Y1375" s="39">
        <v>23.365200000000002</v>
      </c>
      <c r="Z1375" s="39">
        <v>50.62</v>
      </c>
      <c r="AA1375" s="39">
        <v>50.729700000000001</v>
      </c>
      <c r="AB1375" s="39">
        <v>315.31349999999998</v>
      </c>
      <c r="AC1375" s="39">
        <v>74.403000000000006</v>
      </c>
      <c r="AD1375" s="39">
        <v>19.910499999999999</v>
      </c>
      <c r="AE1375" s="39">
        <v>96.292699999999996</v>
      </c>
      <c r="AF1375" s="39">
        <v>57.674100000000003</v>
      </c>
      <c r="AG1375" s="39">
        <v>40.7425</v>
      </c>
      <c r="AH1375" s="39">
        <v>115.0356</v>
      </c>
      <c r="AI1375" s="39">
        <v>22.711400000000001</v>
      </c>
      <c r="AJ1375" s="39">
        <v>6.0890000000000004</v>
      </c>
      <c r="AK1375" s="39">
        <v>6.6447000000000003</v>
      </c>
      <c r="AL1375" s="39">
        <v>13.458500000000001</v>
      </c>
      <c r="AM1375" s="39">
        <v>278.95080000000002</v>
      </c>
      <c r="AN1375" s="39">
        <v>533.3759</v>
      </c>
      <c r="AO1375" s="39">
        <v>184.77950000000001</v>
      </c>
      <c r="AP1375" s="39">
        <v>126.5401</v>
      </c>
      <c r="AQ1375" s="39">
        <v>258.8347</v>
      </c>
      <c r="AR1375" s="39">
        <v>59.844299999999997</v>
      </c>
      <c r="AS1375" s="39">
        <v>76.040499999999994</v>
      </c>
      <c r="AT1375" s="39">
        <v>28.408300000000001</v>
      </c>
      <c r="AU1375" s="39">
        <v>59.104799999999997</v>
      </c>
      <c r="AV1375" s="39">
        <v>89.895099999999999</v>
      </c>
      <c r="AW1375" s="39">
        <v>103.2811</v>
      </c>
      <c r="AX1375" s="39">
        <v>14.355</v>
      </c>
      <c r="AY1375" s="39">
        <v>50.591200000000001</v>
      </c>
    </row>
    <row r="1376" spans="1:51" x14ac:dyDescent="0.25">
      <c r="A1376" s="43">
        <v>44431</v>
      </c>
      <c r="B1376" s="39">
        <v>3512.0136000000002</v>
      </c>
      <c r="C1376" s="39">
        <v>46.056100000000001</v>
      </c>
      <c r="D1376" s="39">
        <v>41.094799999999999</v>
      </c>
      <c r="E1376" s="39">
        <v>620.44749999999999</v>
      </c>
      <c r="F1376" s="39">
        <v>225.71639999999999</v>
      </c>
      <c r="G1376" s="39">
        <v>74.849699999999999</v>
      </c>
      <c r="H1376" s="39">
        <v>119.7694</v>
      </c>
      <c r="I1376" s="39">
        <v>35.738399999999999</v>
      </c>
      <c r="J1376" s="39">
        <v>73.250900000000001</v>
      </c>
      <c r="K1376" s="39">
        <v>41.961799999999997</v>
      </c>
      <c r="L1376" s="39">
        <v>567.80449999999996</v>
      </c>
      <c r="M1376" s="39">
        <v>35.669499999999999</v>
      </c>
      <c r="N1376" s="39">
        <v>31.915400000000002</v>
      </c>
      <c r="O1376" s="39">
        <v>146.55539999999999</v>
      </c>
      <c r="P1376" s="39">
        <v>110.8351</v>
      </c>
      <c r="Q1376" s="39">
        <v>19.9208</v>
      </c>
      <c r="R1376" s="39">
        <v>58.849600000000002</v>
      </c>
      <c r="S1376" s="39">
        <v>78.265799999999999</v>
      </c>
      <c r="T1376" s="39">
        <v>30.072299999999998</v>
      </c>
      <c r="U1376" s="39">
        <v>18.863099999999999</v>
      </c>
      <c r="V1376" s="39">
        <v>31.971</v>
      </c>
      <c r="W1376" s="39">
        <v>68.198400000000007</v>
      </c>
      <c r="X1376" s="39">
        <v>172.66229999999999</v>
      </c>
      <c r="Y1376" s="39">
        <v>23.570599999999999</v>
      </c>
      <c r="Z1376" s="39">
        <v>52.2502</v>
      </c>
      <c r="AA1376" s="39">
        <v>52.103700000000003</v>
      </c>
      <c r="AB1376" s="39">
        <v>324.14150000000001</v>
      </c>
      <c r="AC1376" s="39">
        <v>74.839500000000001</v>
      </c>
      <c r="AD1376" s="39">
        <v>20.7822</v>
      </c>
      <c r="AE1376" s="39">
        <v>100.1635</v>
      </c>
      <c r="AF1376" s="39">
        <v>58.628900000000002</v>
      </c>
      <c r="AG1376" s="39">
        <v>45.565800000000003</v>
      </c>
      <c r="AH1376" s="39">
        <v>114.7487</v>
      </c>
      <c r="AI1376" s="39">
        <v>22.548999999999999</v>
      </c>
      <c r="AJ1376" s="39">
        <v>6.1616999999999997</v>
      </c>
      <c r="AK1376" s="39">
        <v>7.3033999999999999</v>
      </c>
      <c r="AL1376" s="39">
        <v>13.526400000000001</v>
      </c>
      <c r="AM1376" s="39">
        <v>274.3476</v>
      </c>
      <c r="AN1376" s="39">
        <v>537.53210000000001</v>
      </c>
      <c r="AO1376" s="39">
        <v>185.08109999999999</v>
      </c>
      <c r="AP1376" s="39">
        <v>125.8505</v>
      </c>
      <c r="AQ1376" s="39">
        <v>259.2398</v>
      </c>
      <c r="AR1376" s="39">
        <v>61.522500000000001</v>
      </c>
      <c r="AS1376" s="39">
        <v>76.454800000000006</v>
      </c>
      <c r="AT1376" s="39">
        <v>27.596599999999999</v>
      </c>
      <c r="AU1376" s="39">
        <v>59.981099999999998</v>
      </c>
      <c r="AV1376" s="39">
        <v>93.509799999999998</v>
      </c>
      <c r="AW1376" s="39">
        <v>104.5107</v>
      </c>
      <c r="AX1376" s="39">
        <v>14.554399999999999</v>
      </c>
      <c r="AY1376" s="39">
        <v>50.489600000000003</v>
      </c>
    </row>
    <row r="1377" spans="1:51" x14ac:dyDescent="0.25">
      <c r="A1377" s="43">
        <v>44432</v>
      </c>
      <c r="B1377" s="39">
        <v>3542.7937000000002</v>
      </c>
      <c r="C1377" s="39">
        <v>50.686700000000002</v>
      </c>
      <c r="D1377" s="39">
        <v>40.935499999999998</v>
      </c>
      <c r="E1377" s="39">
        <v>614.39440000000002</v>
      </c>
      <c r="F1377" s="39">
        <v>226.49340000000001</v>
      </c>
      <c r="G1377" s="39">
        <v>73.992599999999996</v>
      </c>
      <c r="H1377" s="39">
        <v>118.15819999999999</v>
      </c>
      <c r="I1377" s="39">
        <v>35.2926</v>
      </c>
      <c r="J1377" s="39">
        <v>73.927499999999995</v>
      </c>
      <c r="K1377" s="39">
        <v>41.773099999999999</v>
      </c>
      <c r="L1377" s="39">
        <v>572.78129999999999</v>
      </c>
      <c r="M1377" s="39">
        <v>36.261200000000002</v>
      </c>
      <c r="N1377" s="39">
        <v>31.664999999999999</v>
      </c>
      <c r="O1377" s="39">
        <v>150.13820000000001</v>
      </c>
      <c r="P1377" s="39">
        <v>113.07380000000001</v>
      </c>
      <c r="Q1377" s="39">
        <v>20.160799999999998</v>
      </c>
      <c r="R1377" s="39">
        <v>59.090200000000003</v>
      </c>
      <c r="S1377" s="39">
        <v>81.803299999999993</v>
      </c>
      <c r="T1377" s="39">
        <v>29.5533</v>
      </c>
      <c r="U1377" s="39">
        <v>18.734100000000002</v>
      </c>
      <c r="V1377" s="39">
        <v>31.875</v>
      </c>
      <c r="W1377" s="39">
        <v>67.956299999999999</v>
      </c>
      <c r="X1377" s="39">
        <v>172.745</v>
      </c>
      <c r="Y1377" s="39">
        <v>23.611599999999999</v>
      </c>
      <c r="Z1377" s="39">
        <v>53.537100000000002</v>
      </c>
      <c r="AA1377" s="39">
        <v>51.609099999999998</v>
      </c>
      <c r="AB1377" s="39">
        <v>310.99540000000002</v>
      </c>
      <c r="AC1377" s="39">
        <v>75.227500000000006</v>
      </c>
      <c r="AD1377" s="39">
        <v>21.286799999999999</v>
      </c>
      <c r="AE1377" s="39">
        <v>101.26260000000001</v>
      </c>
      <c r="AF1377" s="39">
        <v>58.628900000000002</v>
      </c>
      <c r="AG1377" s="39">
        <v>43.652700000000003</v>
      </c>
      <c r="AH1377" s="39">
        <v>114.7487</v>
      </c>
      <c r="AI1377" s="39">
        <v>22.738499999999998</v>
      </c>
      <c r="AJ1377" s="39">
        <v>6.1616999999999997</v>
      </c>
      <c r="AK1377" s="39">
        <v>7.2065000000000001</v>
      </c>
      <c r="AL1377" s="39">
        <v>13.5944</v>
      </c>
      <c r="AM1377" s="39">
        <v>271.12540000000001</v>
      </c>
      <c r="AN1377" s="39">
        <v>591.10059999999999</v>
      </c>
      <c r="AO1377" s="39">
        <v>186.89070000000001</v>
      </c>
      <c r="AP1377" s="39">
        <v>127.74679999999999</v>
      </c>
      <c r="AQ1377" s="39">
        <v>261.67009999999999</v>
      </c>
      <c r="AR1377" s="39">
        <v>61.058300000000003</v>
      </c>
      <c r="AS1377" s="39">
        <v>76.662000000000006</v>
      </c>
      <c r="AT1377" s="39">
        <v>27.8672</v>
      </c>
      <c r="AU1377" s="39">
        <v>61.344299999999997</v>
      </c>
      <c r="AV1377" s="39">
        <v>92.252499999999998</v>
      </c>
      <c r="AW1377" s="39">
        <v>111.41500000000001</v>
      </c>
      <c r="AX1377" s="39">
        <v>14.554399999999999</v>
      </c>
      <c r="AY1377" s="39">
        <v>50.997599999999998</v>
      </c>
    </row>
    <row r="1378" spans="1:51" x14ac:dyDescent="0.25">
      <c r="A1378" s="43">
        <v>44433</v>
      </c>
      <c r="B1378" s="39">
        <v>3456.5428999999999</v>
      </c>
      <c r="C1378" s="39">
        <v>55.1922</v>
      </c>
      <c r="D1378" s="39">
        <v>40.776200000000003</v>
      </c>
      <c r="E1378" s="39">
        <v>607.58460000000002</v>
      </c>
      <c r="F1378" s="39">
        <v>226.49340000000001</v>
      </c>
      <c r="G1378" s="39">
        <v>73.635499999999993</v>
      </c>
      <c r="H1378" s="39">
        <v>122.1326</v>
      </c>
      <c r="I1378" s="39">
        <v>35.366900000000001</v>
      </c>
      <c r="J1378" s="39">
        <v>73.558400000000006</v>
      </c>
      <c r="K1378" s="39">
        <v>42.188200000000002</v>
      </c>
      <c r="L1378" s="39">
        <v>568.25699999999995</v>
      </c>
      <c r="M1378" s="39">
        <v>37.951700000000002</v>
      </c>
      <c r="N1378" s="39">
        <v>31.977900000000002</v>
      </c>
      <c r="O1378" s="39">
        <v>153.37979999999999</v>
      </c>
      <c r="P1378" s="39">
        <v>112.3411</v>
      </c>
      <c r="Q1378" s="39">
        <v>20.029900000000001</v>
      </c>
      <c r="R1378" s="39">
        <v>58.729199999999999</v>
      </c>
      <c r="S1378" s="39">
        <v>78.707999999999998</v>
      </c>
      <c r="T1378" s="39">
        <v>29.5245</v>
      </c>
      <c r="U1378" s="39">
        <v>18.734100000000002</v>
      </c>
      <c r="V1378" s="39">
        <v>32.451099999999997</v>
      </c>
      <c r="W1378" s="39">
        <v>69.166899999999998</v>
      </c>
      <c r="X1378" s="39">
        <v>169.60120000000001</v>
      </c>
      <c r="Y1378" s="39">
        <v>23.6937</v>
      </c>
      <c r="Z1378" s="39">
        <v>53.1081</v>
      </c>
      <c r="AA1378" s="39">
        <v>51.774000000000001</v>
      </c>
      <c r="AB1378" s="39">
        <v>318.95979999999997</v>
      </c>
      <c r="AC1378" s="39">
        <v>78.428700000000006</v>
      </c>
      <c r="AD1378" s="39">
        <v>21.562100000000001</v>
      </c>
      <c r="AE1378" s="39">
        <v>103.8432</v>
      </c>
      <c r="AF1378" s="39">
        <v>66.840800000000002</v>
      </c>
      <c r="AG1378" s="39">
        <v>43.9221</v>
      </c>
      <c r="AH1378" s="39">
        <v>114.4619</v>
      </c>
      <c r="AI1378" s="39">
        <v>23.090399999999999</v>
      </c>
      <c r="AJ1378" s="39">
        <v>6.2526000000000002</v>
      </c>
      <c r="AK1378" s="39">
        <v>7.4001999999999999</v>
      </c>
      <c r="AL1378" s="39">
        <v>13.730399999999999</v>
      </c>
      <c r="AM1378" s="39">
        <v>264.45089999999999</v>
      </c>
      <c r="AN1378" s="39">
        <v>574.47590000000002</v>
      </c>
      <c r="AO1378" s="39">
        <v>186.5891</v>
      </c>
      <c r="AP1378" s="39">
        <v>126.8849</v>
      </c>
      <c r="AQ1378" s="39">
        <v>261.67009999999999</v>
      </c>
      <c r="AR1378" s="39">
        <v>63.272100000000002</v>
      </c>
      <c r="AS1378" s="39">
        <v>77.283600000000007</v>
      </c>
      <c r="AT1378" s="39">
        <v>28.137699999999999</v>
      </c>
      <c r="AU1378" s="39">
        <v>62.512799999999999</v>
      </c>
      <c r="AV1378" s="39">
        <v>91.466700000000003</v>
      </c>
      <c r="AW1378" s="39">
        <v>115.86020000000001</v>
      </c>
      <c r="AX1378" s="39">
        <v>14.878399999999999</v>
      </c>
      <c r="AY1378" s="39">
        <v>51.7087</v>
      </c>
    </row>
    <row r="1379" spans="1:51" x14ac:dyDescent="0.25">
      <c r="A1379" s="43">
        <v>44434</v>
      </c>
      <c r="B1379" s="39">
        <v>3396.33</v>
      </c>
      <c r="C1379" s="39">
        <v>54.941899999999997</v>
      </c>
      <c r="D1379" s="39">
        <v>42.289400000000001</v>
      </c>
      <c r="E1379" s="39">
        <v>597.7482</v>
      </c>
      <c r="F1379" s="39">
        <v>225.71639999999999</v>
      </c>
      <c r="G1379" s="39">
        <v>71.242900000000006</v>
      </c>
      <c r="H1379" s="39">
        <v>120.4676</v>
      </c>
      <c r="I1379" s="39">
        <v>34.921100000000003</v>
      </c>
      <c r="J1379" s="39">
        <v>72.328400000000002</v>
      </c>
      <c r="K1379" s="39">
        <v>41.886299999999999</v>
      </c>
      <c r="L1379" s="39">
        <v>556.9461</v>
      </c>
      <c r="M1379" s="39">
        <v>38.205300000000001</v>
      </c>
      <c r="N1379" s="39">
        <v>31.790199999999999</v>
      </c>
      <c r="O1379" s="39">
        <v>143.1431</v>
      </c>
      <c r="P1379" s="39">
        <v>111.56780000000001</v>
      </c>
      <c r="Q1379" s="39">
        <v>20.313500000000001</v>
      </c>
      <c r="R1379" s="39">
        <v>58.007100000000001</v>
      </c>
      <c r="S1379" s="39">
        <v>79.039699999999996</v>
      </c>
      <c r="T1379" s="39">
        <v>29.2073</v>
      </c>
      <c r="U1379" s="39">
        <v>19.088799999999999</v>
      </c>
      <c r="V1379" s="39">
        <v>32.5471</v>
      </c>
      <c r="W1379" s="39">
        <v>67.956299999999999</v>
      </c>
      <c r="X1379" s="39">
        <v>164.2236</v>
      </c>
      <c r="Y1379" s="39">
        <v>23.858000000000001</v>
      </c>
      <c r="Z1379" s="39">
        <v>52.078600000000002</v>
      </c>
      <c r="AA1379" s="39">
        <v>51.938899999999997</v>
      </c>
      <c r="AB1379" s="39">
        <v>334.02499999999998</v>
      </c>
      <c r="AC1379" s="39">
        <v>73.238900000000001</v>
      </c>
      <c r="AD1379" s="39">
        <v>22.1585</v>
      </c>
      <c r="AE1379" s="39">
        <v>104.27330000000001</v>
      </c>
      <c r="AF1379" s="39">
        <v>64.167199999999994</v>
      </c>
      <c r="AG1379" s="39">
        <v>43.059899999999999</v>
      </c>
      <c r="AH1379" s="39">
        <v>114.175</v>
      </c>
      <c r="AI1379" s="39">
        <v>24.173200000000001</v>
      </c>
      <c r="AJ1379" s="39">
        <v>6.3071999999999999</v>
      </c>
      <c r="AK1379" s="39">
        <v>7.3615000000000004</v>
      </c>
      <c r="AL1379" s="39">
        <v>13.8323</v>
      </c>
      <c r="AM1379" s="39">
        <v>262.37939999999998</v>
      </c>
      <c r="AN1379" s="39">
        <v>568.01070000000004</v>
      </c>
      <c r="AO1379" s="39">
        <v>184.6789</v>
      </c>
      <c r="AP1379" s="39">
        <v>128.6088</v>
      </c>
      <c r="AQ1379" s="39">
        <v>260.86</v>
      </c>
      <c r="AR1379" s="39">
        <v>69.592200000000005</v>
      </c>
      <c r="AS1379" s="39">
        <v>77.905199999999994</v>
      </c>
      <c r="AT1379" s="39">
        <v>28.408300000000001</v>
      </c>
      <c r="AU1379" s="39">
        <v>63.778599999999997</v>
      </c>
      <c r="AV1379" s="39">
        <v>89.895099999999999</v>
      </c>
      <c r="AW1379" s="39">
        <v>127.4935</v>
      </c>
      <c r="AX1379" s="39">
        <v>14.5046</v>
      </c>
      <c r="AY1379" s="39">
        <v>52.013399999999997</v>
      </c>
    </row>
    <row r="1380" spans="1:51" x14ac:dyDescent="0.25">
      <c r="A1380" s="43">
        <v>44435</v>
      </c>
      <c r="B1380" s="39">
        <v>3401.2121999999999</v>
      </c>
      <c r="C1380" s="39">
        <v>53.314900000000002</v>
      </c>
      <c r="D1380" s="39">
        <v>41.891199999999998</v>
      </c>
      <c r="E1380" s="39">
        <v>602.28809999999999</v>
      </c>
      <c r="F1380" s="39">
        <v>230.3784</v>
      </c>
      <c r="G1380" s="39">
        <v>72.671300000000002</v>
      </c>
      <c r="H1380" s="39">
        <v>126.2144</v>
      </c>
      <c r="I1380" s="39">
        <v>34.326700000000002</v>
      </c>
      <c r="J1380" s="39">
        <v>72.205399999999997</v>
      </c>
      <c r="K1380" s="39">
        <v>41.207000000000001</v>
      </c>
      <c r="L1380" s="39">
        <v>555.58879999999999</v>
      </c>
      <c r="M1380" s="39">
        <v>39.557699999999997</v>
      </c>
      <c r="N1380" s="39">
        <v>28.661300000000001</v>
      </c>
      <c r="O1380" s="39">
        <v>146.726</v>
      </c>
      <c r="P1380" s="39">
        <v>111.16070000000001</v>
      </c>
      <c r="Q1380" s="39">
        <v>20.4663</v>
      </c>
      <c r="R1380" s="39">
        <v>57.284999999999997</v>
      </c>
      <c r="S1380" s="39">
        <v>81.5822</v>
      </c>
      <c r="T1380" s="39">
        <v>29.293800000000001</v>
      </c>
      <c r="U1380" s="39">
        <v>19.2501</v>
      </c>
      <c r="V1380" s="39">
        <v>32.643099999999997</v>
      </c>
      <c r="W1380" s="39">
        <v>68.198400000000007</v>
      </c>
      <c r="X1380" s="39">
        <v>168.7739</v>
      </c>
      <c r="Y1380" s="39">
        <v>23.447399999999998</v>
      </c>
      <c r="Z1380" s="39">
        <v>52.764899999999997</v>
      </c>
      <c r="AA1380" s="39">
        <v>52.818199999999997</v>
      </c>
      <c r="AB1380" s="39">
        <v>348.41849999999999</v>
      </c>
      <c r="AC1380" s="39">
        <v>70.425700000000006</v>
      </c>
      <c r="AD1380" s="39">
        <v>21.562100000000001</v>
      </c>
      <c r="AE1380" s="39">
        <v>104.8467</v>
      </c>
      <c r="AF1380" s="39">
        <v>59.8703</v>
      </c>
      <c r="AG1380" s="39">
        <v>46.212499999999999</v>
      </c>
      <c r="AH1380" s="39">
        <v>114.4619</v>
      </c>
      <c r="AI1380" s="39">
        <v>24.633400000000002</v>
      </c>
      <c r="AJ1380" s="39">
        <v>6.3253000000000004</v>
      </c>
      <c r="AK1380" s="39">
        <v>7.3421000000000003</v>
      </c>
      <c r="AL1380" s="39">
        <v>13.9343</v>
      </c>
      <c r="AM1380" s="39">
        <v>257.77629999999999</v>
      </c>
      <c r="AN1380" s="39">
        <v>581.8646</v>
      </c>
      <c r="AO1380" s="39">
        <v>189.9066</v>
      </c>
      <c r="AP1380" s="39">
        <v>128.95359999999999</v>
      </c>
      <c r="AQ1380" s="39">
        <v>260.86</v>
      </c>
      <c r="AR1380" s="39">
        <v>76.305000000000007</v>
      </c>
      <c r="AS1380" s="39">
        <v>77.697999999999993</v>
      </c>
      <c r="AT1380" s="39">
        <v>28.6112</v>
      </c>
      <c r="AU1380" s="39">
        <v>63.778599999999997</v>
      </c>
      <c r="AV1380" s="39">
        <v>89.266499999999994</v>
      </c>
      <c r="AW1380" s="39">
        <v>131.93879999999999</v>
      </c>
      <c r="AX1380" s="39">
        <v>14.2803</v>
      </c>
      <c r="AY1380" s="39">
        <v>52.318199999999997</v>
      </c>
    </row>
    <row r="1381" spans="1:51" x14ac:dyDescent="0.25">
      <c r="A1381" s="43">
        <v>44438</v>
      </c>
      <c r="B1381" s="39">
        <v>3161.9881</v>
      </c>
      <c r="C1381" s="39">
        <v>53.44</v>
      </c>
      <c r="D1381" s="39">
        <v>42.926499999999997</v>
      </c>
      <c r="E1381" s="39">
        <v>570.50909999999999</v>
      </c>
      <c r="F1381" s="39">
        <v>238.5368</v>
      </c>
      <c r="G1381" s="39">
        <v>70.742900000000006</v>
      </c>
      <c r="H1381" s="39">
        <v>126.05329999999999</v>
      </c>
      <c r="I1381" s="39">
        <v>34.549599999999998</v>
      </c>
      <c r="J1381" s="39">
        <v>71.098299999999995</v>
      </c>
      <c r="K1381" s="39">
        <v>40.150500000000001</v>
      </c>
      <c r="L1381" s="39">
        <v>541.78959999999995</v>
      </c>
      <c r="M1381" s="39">
        <v>40.487400000000001</v>
      </c>
      <c r="N1381" s="39">
        <v>28.285799999999998</v>
      </c>
      <c r="O1381" s="39">
        <v>141.94890000000001</v>
      </c>
      <c r="P1381" s="39">
        <v>112.2597</v>
      </c>
      <c r="Q1381" s="39">
        <v>20.444500000000001</v>
      </c>
      <c r="R1381" s="39">
        <v>55.479799999999997</v>
      </c>
      <c r="S1381" s="39">
        <v>87.441100000000006</v>
      </c>
      <c r="T1381" s="39">
        <v>28.371200000000002</v>
      </c>
      <c r="U1381" s="39">
        <v>19.2501</v>
      </c>
      <c r="V1381" s="39">
        <v>33.123199999999997</v>
      </c>
      <c r="W1381" s="39">
        <v>68.359800000000007</v>
      </c>
      <c r="X1381" s="39">
        <v>166.2919</v>
      </c>
      <c r="Y1381" s="39">
        <v>23.570599999999999</v>
      </c>
      <c r="Z1381" s="39">
        <v>50.534199999999998</v>
      </c>
      <c r="AA1381" s="39">
        <v>51.114400000000003</v>
      </c>
      <c r="AB1381" s="39">
        <v>338.7269</v>
      </c>
      <c r="AC1381" s="39">
        <v>70.765299999999996</v>
      </c>
      <c r="AD1381" s="39">
        <v>21.1492</v>
      </c>
      <c r="AE1381" s="39">
        <v>103.6998</v>
      </c>
      <c r="AF1381" s="39">
        <v>57.960500000000003</v>
      </c>
      <c r="AG1381" s="39">
        <v>47.7485</v>
      </c>
      <c r="AH1381" s="39">
        <v>113.31440000000001</v>
      </c>
      <c r="AI1381" s="39">
        <v>26.095099999999999</v>
      </c>
      <c r="AJ1381" s="39">
        <v>6.2163000000000004</v>
      </c>
      <c r="AK1381" s="39">
        <v>7.4390000000000001</v>
      </c>
      <c r="AL1381" s="39">
        <v>14.206200000000001</v>
      </c>
      <c r="AM1381" s="39">
        <v>249.7208</v>
      </c>
      <c r="AN1381" s="39">
        <v>575.39949999999999</v>
      </c>
      <c r="AO1381" s="39">
        <v>194.83279999999999</v>
      </c>
      <c r="AP1381" s="39">
        <v>132.22919999999999</v>
      </c>
      <c r="AQ1381" s="39">
        <v>262.0752</v>
      </c>
      <c r="AR1381" s="39">
        <v>82.875</v>
      </c>
      <c r="AS1381" s="39">
        <v>76.454800000000006</v>
      </c>
      <c r="AT1381" s="39">
        <v>28.6112</v>
      </c>
      <c r="AU1381" s="39">
        <v>62.610199999999999</v>
      </c>
      <c r="AV1381" s="39">
        <v>88.166399999999996</v>
      </c>
      <c r="AW1381" s="39">
        <v>134.6816</v>
      </c>
      <c r="AX1381" s="39">
        <v>14.1058</v>
      </c>
      <c r="AY1381" s="39">
        <v>50.997599999999998</v>
      </c>
    </row>
    <row r="1382" spans="1:51" x14ac:dyDescent="0.25">
      <c r="A1382" s="43">
        <v>44439</v>
      </c>
      <c r="B1382" s="39">
        <v>3222.201</v>
      </c>
      <c r="C1382" s="39">
        <v>54.691600000000001</v>
      </c>
      <c r="D1382" s="39">
        <v>43.085799999999999</v>
      </c>
      <c r="E1382" s="39">
        <v>596.23490000000004</v>
      </c>
      <c r="F1382" s="39">
        <v>252.13419999999999</v>
      </c>
      <c r="G1382" s="39">
        <v>69.778700000000001</v>
      </c>
      <c r="H1382" s="39">
        <v>124.3883</v>
      </c>
      <c r="I1382" s="39">
        <v>35.664099999999998</v>
      </c>
      <c r="J1382" s="39">
        <v>73.6815</v>
      </c>
      <c r="K1382" s="39">
        <v>40.640999999999998</v>
      </c>
      <c r="L1382" s="39">
        <v>545.18280000000004</v>
      </c>
      <c r="M1382" s="39">
        <v>42.4315</v>
      </c>
      <c r="N1382" s="39">
        <v>29.161899999999999</v>
      </c>
      <c r="O1382" s="39">
        <v>140.584</v>
      </c>
      <c r="P1382" s="39">
        <v>114.98690000000001</v>
      </c>
      <c r="Q1382" s="39">
        <v>21.557200000000002</v>
      </c>
      <c r="R1382" s="39">
        <v>57.164700000000003</v>
      </c>
      <c r="S1382" s="39">
        <v>96.174099999999996</v>
      </c>
      <c r="T1382" s="39">
        <v>29.755099999999999</v>
      </c>
      <c r="U1382" s="39">
        <v>19.314599999999999</v>
      </c>
      <c r="V1382" s="39">
        <v>32.643099999999997</v>
      </c>
      <c r="W1382" s="39">
        <v>69.409000000000006</v>
      </c>
      <c r="X1382" s="39">
        <v>163.47900000000001</v>
      </c>
      <c r="Y1382" s="39">
        <v>23.7759</v>
      </c>
      <c r="Z1382" s="39">
        <v>49.676299999999998</v>
      </c>
      <c r="AA1382" s="39">
        <v>51.9938</v>
      </c>
      <c r="AB1382" s="39">
        <v>359.83730000000003</v>
      </c>
      <c r="AC1382" s="39">
        <v>71.2988</v>
      </c>
      <c r="AD1382" s="39">
        <v>21.1951</v>
      </c>
      <c r="AE1382" s="39">
        <v>105.468</v>
      </c>
      <c r="AF1382" s="39">
        <v>55.286900000000003</v>
      </c>
      <c r="AG1382" s="39">
        <v>50.7395</v>
      </c>
      <c r="AH1382" s="39">
        <v>113.88809999999999</v>
      </c>
      <c r="AI1382" s="39">
        <v>27.584</v>
      </c>
      <c r="AJ1382" s="39">
        <v>6.2889999999999997</v>
      </c>
      <c r="AK1382" s="39">
        <v>7.4970999999999997</v>
      </c>
      <c r="AL1382" s="39">
        <v>14.4781</v>
      </c>
      <c r="AM1382" s="39">
        <v>262.14929999999998</v>
      </c>
      <c r="AN1382" s="39">
        <v>568.01070000000004</v>
      </c>
      <c r="AO1382" s="39">
        <v>194.2296</v>
      </c>
      <c r="AP1382" s="39">
        <v>134.12559999999999</v>
      </c>
      <c r="AQ1382" s="39">
        <v>261.67009999999999</v>
      </c>
      <c r="AR1382" s="39">
        <v>91.159000000000006</v>
      </c>
      <c r="AS1382" s="39">
        <v>76.662000000000006</v>
      </c>
      <c r="AT1382" s="39">
        <v>29.084700000000002</v>
      </c>
      <c r="AU1382" s="39">
        <v>63.5839</v>
      </c>
      <c r="AV1382" s="39">
        <v>89.423699999999997</v>
      </c>
      <c r="AW1382" s="39">
        <v>139.78890000000001</v>
      </c>
      <c r="AX1382" s="39">
        <v>14.0061</v>
      </c>
      <c r="AY1382" s="39">
        <v>52.724600000000002</v>
      </c>
    </row>
    <row r="1383" spans="1:51" x14ac:dyDescent="0.25">
      <c r="A1383" s="43">
        <v>44440</v>
      </c>
      <c r="B1383" s="39">
        <v>3388.1932000000002</v>
      </c>
      <c r="C1383" s="39">
        <v>55.567599999999999</v>
      </c>
      <c r="D1383" s="39">
        <v>44.997199999999999</v>
      </c>
      <c r="E1383" s="39">
        <v>656.00980000000004</v>
      </c>
      <c r="F1383" s="39">
        <v>242.81020000000001</v>
      </c>
      <c r="G1383" s="39">
        <v>68.707400000000007</v>
      </c>
      <c r="H1383" s="39">
        <v>122.7771</v>
      </c>
      <c r="I1383" s="39">
        <v>37.224400000000003</v>
      </c>
      <c r="J1383" s="39">
        <v>77.925200000000004</v>
      </c>
      <c r="K1383" s="39">
        <v>41.131599999999999</v>
      </c>
      <c r="L1383" s="39">
        <v>570.97159999999997</v>
      </c>
      <c r="M1383" s="39">
        <v>41.079099999999997</v>
      </c>
      <c r="N1383" s="39">
        <v>30.475999999999999</v>
      </c>
      <c r="O1383" s="39">
        <v>145.01990000000001</v>
      </c>
      <c r="P1383" s="39">
        <v>107.8638</v>
      </c>
      <c r="Q1383" s="39">
        <v>21.208100000000002</v>
      </c>
      <c r="R1383" s="39">
        <v>58.969900000000003</v>
      </c>
      <c r="S1383" s="39">
        <v>105.7915</v>
      </c>
      <c r="T1383" s="39">
        <v>30.966100000000001</v>
      </c>
      <c r="U1383" s="39">
        <v>19.411300000000001</v>
      </c>
      <c r="V1383" s="39">
        <v>32.931100000000001</v>
      </c>
      <c r="W1383" s="39">
        <v>73.847999999999999</v>
      </c>
      <c r="X1383" s="39">
        <v>162.15530000000001</v>
      </c>
      <c r="Y1383" s="39">
        <v>24.186499999999999</v>
      </c>
      <c r="Z1383" s="39">
        <v>47.874499999999998</v>
      </c>
      <c r="AA1383" s="39">
        <v>50.180100000000003</v>
      </c>
      <c r="AB1383" s="39">
        <v>340.1662</v>
      </c>
      <c r="AC1383" s="39">
        <v>71.007800000000003</v>
      </c>
      <c r="AD1383" s="39">
        <v>22.387899999999998</v>
      </c>
      <c r="AE1383" s="39">
        <v>106.137</v>
      </c>
      <c r="AF1383" s="39">
        <v>55.000399999999999</v>
      </c>
      <c r="AG1383" s="39">
        <v>49.203600000000002</v>
      </c>
      <c r="AH1383" s="39">
        <v>115.89619999999999</v>
      </c>
      <c r="AI1383" s="39">
        <v>27.746400000000001</v>
      </c>
      <c r="AJ1383" s="39">
        <v>6.3434999999999997</v>
      </c>
      <c r="AK1383" s="39">
        <v>7.6908000000000003</v>
      </c>
      <c r="AL1383" s="39">
        <v>14.512</v>
      </c>
      <c r="AM1383" s="39">
        <v>279.41109999999998</v>
      </c>
      <c r="AN1383" s="39">
        <v>578.63210000000004</v>
      </c>
      <c r="AO1383" s="39">
        <v>197.64769999999999</v>
      </c>
      <c r="AP1383" s="39">
        <v>136.1943</v>
      </c>
      <c r="AQ1383" s="39">
        <v>264.91059999999999</v>
      </c>
      <c r="AR1383" s="39">
        <v>89.909199999999998</v>
      </c>
      <c r="AS1383" s="39">
        <v>77.697999999999993</v>
      </c>
      <c r="AT1383" s="39">
        <v>28.340599999999998</v>
      </c>
      <c r="AU1383" s="39">
        <v>63.778599999999997</v>
      </c>
      <c r="AV1383" s="39">
        <v>88.795000000000002</v>
      </c>
      <c r="AW1383" s="39">
        <v>125.7911</v>
      </c>
      <c r="AX1383" s="39">
        <v>14.1806</v>
      </c>
      <c r="AY1383" s="39">
        <v>53.740499999999997</v>
      </c>
    </row>
    <row r="1384" spans="1:51" x14ac:dyDescent="0.25">
      <c r="A1384" s="43">
        <v>44441</v>
      </c>
      <c r="B1384" s="39">
        <v>3450.0333999999998</v>
      </c>
      <c r="C1384" s="39">
        <v>55.692799999999998</v>
      </c>
      <c r="D1384" s="39">
        <v>45.2361</v>
      </c>
      <c r="E1384" s="39">
        <v>672.65589999999997</v>
      </c>
      <c r="F1384" s="39">
        <v>245.1412</v>
      </c>
      <c r="G1384" s="39">
        <v>69.600200000000001</v>
      </c>
      <c r="H1384" s="39">
        <v>123.36790000000001</v>
      </c>
      <c r="I1384" s="39">
        <v>37.967399999999998</v>
      </c>
      <c r="J1384" s="39">
        <v>77.0642</v>
      </c>
      <c r="K1384" s="39">
        <v>41.320300000000003</v>
      </c>
      <c r="L1384" s="39">
        <v>562.37530000000004</v>
      </c>
      <c r="M1384" s="39">
        <v>42.938600000000001</v>
      </c>
      <c r="N1384" s="39">
        <v>30.788900000000002</v>
      </c>
      <c r="O1384" s="39">
        <v>147.74959999999999</v>
      </c>
      <c r="P1384" s="39">
        <v>108.71850000000001</v>
      </c>
      <c r="Q1384" s="39">
        <v>21.71</v>
      </c>
      <c r="R1384" s="39">
        <v>59.451300000000003</v>
      </c>
      <c r="S1384" s="39">
        <v>110.2133</v>
      </c>
      <c r="T1384" s="39">
        <v>30.504799999999999</v>
      </c>
      <c r="U1384" s="39">
        <v>19.379000000000001</v>
      </c>
      <c r="V1384" s="39">
        <v>33.123199999999997</v>
      </c>
      <c r="W1384" s="39">
        <v>73.040899999999993</v>
      </c>
      <c r="X1384" s="39">
        <v>160.4179</v>
      </c>
      <c r="Y1384" s="39">
        <v>24.186499999999999</v>
      </c>
      <c r="Z1384" s="39">
        <v>47.874499999999998</v>
      </c>
      <c r="AA1384" s="39">
        <v>49.575499999999998</v>
      </c>
      <c r="AB1384" s="39">
        <v>343.6207</v>
      </c>
      <c r="AC1384" s="39">
        <v>70.571299999999994</v>
      </c>
      <c r="AD1384" s="39">
        <v>22.250299999999999</v>
      </c>
      <c r="AE1384" s="39">
        <v>106.0414</v>
      </c>
      <c r="AF1384" s="39">
        <v>55.955300000000001</v>
      </c>
      <c r="AG1384" s="39">
        <v>47.9101</v>
      </c>
      <c r="AH1384" s="39">
        <v>116.47</v>
      </c>
      <c r="AI1384" s="39">
        <v>28.1524</v>
      </c>
      <c r="AJ1384" s="39">
        <v>6.5434000000000001</v>
      </c>
      <c r="AK1384" s="39">
        <v>8.4657</v>
      </c>
      <c r="AL1384" s="39">
        <v>14.648</v>
      </c>
      <c r="AM1384" s="39">
        <v>286.08569999999997</v>
      </c>
      <c r="AN1384" s="39">
        <v>586.02080000000001</v>
      </c>
      <c r="AO1384" s="39">
        <v>199.75890000000001</v>
      </c>
      <c r="AP1384" s="39">
        <v>139.64230000000001</v>
      </c>
      <c r="AQ1384" s="39">
        <v>264.91059999999999</v>
      </c>
      <c r="AR1384" s="39">
        <v>95.693700000000007</v>
      </c>
      <c r="AS1384" s="39">
        <v>77.490799999999993</v>
      </c>
      <c r="AT1384" s="39">
        <v>29.3552</v>
      </c>
      <c r="AU1384" s="39">
        <v>64.557599999999994</v>
      </c>
      <c r="AV1384" s="39">
        <v>88.795000000000002</v>
      </c>
      <c r="AW1384" s="39">
        <v>127.7773</v>
      </c>
      <c r="AX1384" s="39">
        <v>14.130800000000001</v>
      </c>
      <c r="AY1384" s="39">
        <v>53.537300000000002</v>
      </c>
    </row>
    <row r="1385" spans="1:51" x14ac:dyDescent="0.25">
      <c r="A1385" s="43">
        <v>44442</v>
      </c>
      <c r="B1385" s="39">
        <v>3406.0943000000002</v>
      </c>
      <c r="C1385" s="39">
        <v>54.566400000000002</v>
      </c>
      <c r="D1385" s="39">
        <v>44.360100000000003</v>
      </c>
      <c r="E1385" s="39">
        <v>652.98320000000001</v>
      </c>
      <c r="F1385" s="39">
        <v>269.61649999999997</v>
      </c>
      <c r="G1385" s="39">
        <v>68.350300000000004</v>
      </c>
      <c r="H1385" s="39">
        <v>121.7029</v>
      </c>
      <c r="I1385" s="39">
        <v>37.075800000000001</v>
      </c>
      <c r="J1385" s="39">
        <v>76.879599999999996</v>
      </c>
      <c r="K1385" s="39">
        <v>41.056100000000001</v>
      </c>
      <c r="L1385" s="39">
        <v>567.35209999999995</v>
      </c>
      <c r="M1385" s="39">
        <v>42.177900000000001</v>
      </c>
      <c r="N1385" s="39">
        <v>30.538599999999999</v>
      </c>
      <c r="O1385" s="39">
        <v>146.726</v>
      </c>
      <c r="P1385" s="39">
        <v>108.8407</v>
      </c>
      <c r="Q1385" s="39">
        <v>21.7972</v>
      </c>
      <c r="R1385" s="39">
        <v>60.173400000000001</v>
      </c>
      <c r="S1385" s="39">
        <v>115.51949999999999</v>
      </c>
      <c r="T1385" s="39">
        <v>30.5624</v>
      </c>
      <c r="U1385" s="39">
        <v>19.379000000000001</v>
      </c>
      <c r="V1385" s="39">
        <v>33.603200000000001</v>
      </c>
      <c r="W1385" s="39">
        <v>72.072400000000002</v>
      </c>
      <c r="X1385" s="39">
        <v>162.32079999999999</v>
      </c>
      <c r="Y1385" s="39">
        <v>24.4329</v>
      </c>
      <c r="Z1385" s="39">
        <v>48.646700000000003</v>
      </c>
      <c r="AA1385" s="39">
        <v>49.575499999999998</v>
      </c>
      <c r="AB1385" s="39">
        <v>323.08589999999998</v>
      </c>
      <c r="AC1385" s="39">
        <v>70.959299999999999</v>
      </c>
      <c r="AD1385" s="39">
        <v>22.341999999999999</v>
      </c>
      <c r="AE1385" s="39">
        <v>107.9051</v>
      </c>
      <c r="AF1385" s="39">
        <v>55.382399999999997</v>
      </c>
      <c r="AG1385" s="39">
        <v>47.963999999999999</v>
      </c>
      <c r="AH1385" s="39">
        <v>118.4781</v>
      </c>
      <c r="AI1385" s="39">
        <v>27.204999999999998</v>
      </c>
      <c r="AJ1385" s="39">
        <v>6.6524999999999999</v>
      </c>
      <c r="AK1385" s="39">
        <v>9.1050000000000004</v>
      </c>
      <c r="AL1385" s="39">
        <v>14.8179</v>
      </c>
      <c r="AM1385" s="39">
        <v>282.63330000000002</v>
      </c>
      <c r="AN1385" s="39">
        <v>576.32309999999995</v>
      </c>
      <c r="AO1385" s="39">
        <v>195.43600000000001</v>
      </c>
      <c r="AP1385" s="39">
        <v>140.5043</v>
      </c>
      <c r="AQ1385" s="39">
        <v>268.55619999999999</v>
      </c>
      <c r="AR1385" s="39">
        <v>92.480099999999993</v>
      </c>
      <c r="AS1385" s="39">
        <v>78.319599999999994</v>
      </c>
      <c r="AT1385" s="39">
        <v>29.016999999999999</v>
      </c>
      <c r="AU1385" s="39">
        <v>65.239199999999997</v>
      </c>
      <c r="AV1385" s="39">
        <v>89.423699999999997</v>
      </c>
      <c r="AW1385" s="39">
        <v>122.67</v>
      </c>
      <c r="AX1385" s="39">
        <v>14.230399999999999</v>
      </c>
      <c r="AY1385" s="39">
        <v>54.35</v>
      </c>
    </row>
    <row r="1386" spans="1:51" x14ac:dyDescent="0.25">
      <c r="A1386" s="43">
        <v>44445</v>
      </c>
      <c r="B1386" s="39">
        <v>3344.2541000000001</v>
      </c>
      <c r="C1386" s="39">
        <v>54.816699999999997</v>
      </c>
      <c r="D1386" s="39">
        <v>44.2804</v>
      </c>
      <c r="E1386" s="39">
        <v>680.22239999999999</v>
      </c>
      <c r="F1386" s="39">
        <v>260.68110000000001</v>
      </c>
      <c r="G1386" s="39">
        <v>69.207400000000007</v>
      </c>
      <c r="H1386" s="39">
        <v>122.93819999999999</v>
      </c>
      <c r="I1386" s="39">
        <v>36.704300000000003</v>
      </c>
      <c r="J1386" s="39">
        <v>78.540300000000002</v>
      </c>
      <c r="K1386" s="39">
        <v>42.150399999999998</v>
      </c>
      <c r="L1386" s="39">
        <v>578.21050000000002</v>
      </c>
      <c r="M1386" s="39">
        <v>43.3613</v>
      </c>
      <c r="N1386" s="39">
        <v>30.413499999999999</v>
      </c>
      <c r="O1386" s="39">
        <v>153.37979999999999</v>
      </c>
      <c r="P1386" s="39">
        <v>110.10250000000001</v>
      </c>
      <c r="Q1386" s="39">
        <v>22.1463</v>
      </c>
      <c r="R1386" s="39">
        <v>60.052999999999997</v>
      </c>
      <c r="S1386" s="39">
        <v>117.6198</v>
      </c>
      <c r="T1386" s="39">
        <v>31.369700000000002</v>
      </c>
      <c r="U1386" s="39">
        <v>19.540299999999998</v>
      </c>
      <c r="V1386" s="39">
        <v>33.699199999999998</v>
      </c>
      <c r="W1386" s="39">
        <v>71.830299999999994</v>
      </c>
      <c r="X1386" s="39">
        <v>163.72720000000001</v>
      </c>
      <c r="Y1386" s="39">
        <v>24.720300000000002</v>
      </c>
      <c r="Z1386" s="39">
        <v>47.960299999999997</v>
      </c>
      <c r="AA1386" s="39">
        <v>50.509799999999998</v>
      </c>
      <c r="AB1386" s="39">
        <v>326.73230000000001</v>
      </c>
      <c r="AC1386" s="39">
        <v>71.929299999999998</v>
      </c>
      <c r="AD1386" s="39">
        <v>23.351299999999998</v>
      </c>
      <c r="AE1386" s="39">
        <v>108.28740000000001</v>
      </c>
      <c r="AF1386" s="39">
        <v>55.668799999999997</v>
      </c>
      <c r="AG1386" s="39">
        <v>46.724499999999999</v>
      </c>
      <c r="AH1386" s="39">
        <v>118.19119999999999</v>
      </c>
      <c r="AI1386" s="39">
        <v>27.7193</v>
      </c>
      <c r="AJ1386" s="39">
        <v>6.6524999999999999</v>
      </c>
      <c r="AK1386" s="39">
        <v>9.1243999999999996</v>
      </c>
      <c r="AL1386" s="39">
        <v>14.8179</v>
      </c>
      <c r="AM1386" s="39">
        <v>277.10950000000003</v>
      </c>
      <c r="AN1386" s="39">
        <v>571.24329999999998</v>
      </c>
      <c r="AO1386" s="39">
        <v>200.56309999999999</v>
      </c>
      <c r="AP1386" s="39">
        <v>146.88300000000001</v>
      </c>
      <c r="AQ1386" s="39">
        <v>268.96120000000002</v>
      </c>
      <c r="AR1386" s="39">
        <v>93.551299999999998</v>
      </c>
      <c r="AS1386" s="39">
        <v>78.526799999999994</v>
      </c>
      <c r="AT1386" s="39">
        <v>30.166899999999998</v>
      </c>
      <c r="AU1386" s="39">
        <v>62.317999999999998</v>
      </c>
      <c r="AV1386" s="39">
        <v>91.1524</v>
      </c>
      <c r="AW1386" s="39">
        <v>129.0068</v>
      </c>
      <c r="AX1386" s="39">
        <v>14.305199999999999</v>
      </c>
      <c r="AY1386" s="39">
        <v>54.146799999999999</v>
      </c>
    </row>
    <row r="1387" spans="1:51" x14ac:dyDescent="0.25">
      <c r="A1387" s="43">
        <v>44446</v>
      </c>
      <c r="B1387" s="39">
        <v>3350.7636000000002</v>
      </c>
      <c r="C1387" s="39">
        <v>54.691600000000001</v>
      </c>
      <c r="D1387" s="39">
        <v>45.2361</v>
      </c>
      <c r="E1387" s="39">
        <v>684.00559999999996</v>
      </c>
      <c r="F1387" s="39">
        <v>252.13419999999999</v>
      </c>
      <c r="G1387" s="39">
        <v>70.207300000000004</v>
      </c>
      <c r="H1387" s="39">
        <v>123.63639999999999</v>
      </c>
      <c r="I1387" s="39">
        <v>37.075800000000001</v>
      </c>
      <c r="J1387" s="39">
        <v>79.216800000000006</v>
      </c>
      <c r="K1387" s="39">
        <v>43.357999999999997</v>
      </c>
      <c r="L1387" s="39">
        <v>581.83000000000004</v>
      </c>
      <c r="M1387" s="39">
        <v>45.136299999999999</v>
      </c>
      <c r="N1387" s="39">
        <v>30.413499999999999</v>
      </c>
      <c r="O1387" s="39">
        <v>155.59780000000001</v>
      </c>
      <c r="P1387" s="39">
        <v>110.18389999999999</v>
      </c>
      <c r="Q1387" s="39">
        <v>23.2591</v>
      </c>
      <c r="R1387" s="39">
        <v>61.015799999999999</v>
      </c>
      <c r="S1387" s="39">
        <v>118.6148</v>
      </c>
      <c r="T1387" s="39">
        <v>33.503300000000003</v>
      </c>
      <c r="U1387" s="39">
        <v>19.798200000000001</v>
      </c>
      <c r="V1387" s="39">
        <v>33.891199999999998</v>
      </c>
      <c r="W1387" s="39">
        <v>73.121600000000001</v>
      </c>
      <c r="X1387" s="39">
        <v>164.38910000000001</v>
      </c>
      <c r="Y1387" s="39">
        <v>24.761399999999998</v>
      </c>
      <c r="Z1387" s="39">
        <v>48.046100000000003</v>
      </c>
      <c r="AA1387" s="39">
        <v>51.114400000000003</v>
      </c>
      <c r="AB1387" s="39">
        <v>335.65629999999999</v>
      </c>
      <c r="AC1387" s="39">
        <v>72.171800000000005</v>
      </c>
      <c r="AD1387" s="39">
        <v>23.420100000000001</v>
      </c>
      <c r="AE1387" s="39">
        <v>110.8202</v>
      </c>
      <c r="AF1387" s="39">
        <v>57.865000000000002</v>
      </c>
      <c r="AG1387" s="39">
        <v>47.020899999999997</v>
      </c>
      <c r="AH1387" s="39">
        <v>118.4781</v>
      </c>
      <c r="AI1387" s="39">
        <v>29.343499999999999</v>
      </c>
      <c r="AJ1387" s="39">
        <v>6.6707000000000001</v>
      </c>
      <c r="AK1387" s="39">
        <v>8.7950999999999997</v>
      </c>
      <c r="AL1387" s="39">
        <v>15.2257</v>
      </c>
      <c r="AM1387" s="39">
        <v>277.33969999999999</v>
      </c>
      <c r="AN1387" s="39">
        <v>568.01070000000004</v>
      </c>
      <c r="AO1387" s="39">
        <v>210.51589999999999</v>
      </c>
      <c r="AP1387" s="39">
        <v>145.50380000000001</v>
      </c>
      <c r="AQ1387" s="39">
        <v>269.77140000000003</v>
      </c>
      <c r="AR1387" s="39">
        <v>96.229299999999995</v>
      </c>
      <c r="AS1387" s="39">
        <v>79.355599999999995</v>
      </c>
      <c r="AT1387" s="39">
        <v>32.2637</v>
      </c>
      <c r="AU1387" s="39">
        <v>62.999600000000001</v>
      </c>
      <c r="AV1387" s="39">
        <v>91.309600000000003</v>
      </c>
      <c r="AW1387" s="39">
        <v>133.73580000000001</v>
      </c>
      <c r="AX1387" s="39">
        <v>14.454700000000001</v>
      </c>
      <c r="AY1387" s="39">
        <v>54.146799999999999</v>
      </c>
    </row>
    <row r="1388" spans="1:51" x14ac:dyDescent="0.25">
      <c r="A1388" s="43">
        <v>44447</v>
      </c>
      <c r="B1388" s="39">
        <v>3308.4517999999998</v>
      </c>
      <c r="C1388" s="39">
        <v>58.446100000000001</v>
      </c>
      <c r="D1388" s="39">
        <v>45.793599999999998</v>
      </c>
      <c r="E1388" s="39">
        <v>665.84609999999998</v>
      </c>
      <c r="F1388" s="39">
        <v>249.41470000000001</v>
      </c>
      <c r="G1388" s="39">
        <v>70.100099999999998</v>
      </c>
      <c r="H1388" s="39">
        <v>122.9919</v>
      </c>
      <c r="I1388" s="39">
        <v>38.784700000000001</v>
      </c>
      <c r="J1388" s="39">
        <v>79.278300000000002</v>
      </c>
      <c r="K1388" s="39">
        <v>43.8108</v>
      </c>
      <c r="L1388" s="39">
        <v>577.3057</v>
      </c>
      <c r="M1388" s="39">
        <v>49.616100000000003</v>
      </c>
      <c r="N1388" s="39">
        <v>30.663799999999998</v>
      </c>
      <c r="O1388" s="39">
        <v>156.96270000000001</v>
      </c>
      <c r="P1388" s="39">
        <v>108.18940000000001</v>
      </c>
      <c r="Q1388" s="39">
        <v>22.888200000000001</v>
      </c>
      <c r="R1388" s="39">
        <v>61.6175</v>
      </c>
      <c r="S1388" s="39">
        <v>121.71</v>
      </c>
      <c r="T1388" s="39">
        <v>33.099699999999999</v>
      </c>
      <c r="U1388" s="39">
        <v>20.2819</v>
      </c>
      <c r="V1388" s="39">
        <v>34.371299999999998</v>
      </c>
      <c r="W1388" s="39">
        <v>72.314499999999995</v>
      </c>
      <c r="X1388" s="39">
        <v>162.32079999999999</v>
      </c>
      <c r="Y1388" s="39">
        <v>25.131</v>
      </c>
      <c r="Z1388" s="39">
        <v>47.960299999999997</v>
      </c>
      <c r="AA1388" s="39">
        <v>50.29</v>
      </c>
      <c r="AB1388" s="39">
        <v>335.75220000000002</v>
      </c>
      <c r="AC1388" s="39">
        <v>72.414400000000001</v>
      </c>
      <c r="AD1388" s="39">
        <v>23.443100000000001</v>
      </c>
      <c r="AE1388" s="39">
        <v>109.5299</v>
      </c>
      <c r="AF1388" s="39">
        <v>57.4831</v>
      </c>
      <c r="AG1388" s="39">
        <v>45.781399999999998</v>
      </c>
      <c r="AH1388" s="39">
        <v>118.7649</v>
      </c>
      <c r="AI1388" s="39">
        <v>28.504300000000001</v>
      </c>
      <c r="AJ1388" s="39">
        <v>7.3432000000000004</v>
      </c>
      <c r="AK1388" s="39">
        <v>9.2406000000000006</v>
      </c>
      <c r="AL1388" s="39">
        <v>15.3957</v>
      </c>
      <c r="AM1388" s="39">
        <v>274.3476</v>
      </c>
      <c r="AN1388" s="39">
        <v>556.92759999999998</v>
      </c>
      <c r="AO1388" s="39">
        <v>209.61109999999999</v>
      </c>
      <c r="AP1388" s="39">
        <v>150.5034</v>
      </c>
      <c r="AQ1388" s="39">
        <v>270.58150000000001</v>
      </c>
      <c r="AR1388" s="39">
        <v>95.550899999999999</v>
      </c>
      <c r="AS1388" s="39">
        <v>80.184299999999993</v>
      </c>
      <c r="AT1388" s="39">
        <v>32.4666</v>
      </c>
      <c r="AU1388" s="39">
        <v>62.512799999999999</v>
      </c>
      <c r="AV1388" s="39">
        <v>100.4248</v>
      </c>
      <c r="AW1388" s="39">
        <v>130.0472</v>
      </c>
      <c r="AX1388" s="39">
        <v>14.6043</v>
      </c>
      <c r="AY1388" s="39">
        <v>54.959499999999998</v>
      </c>
    </row>
    <row r="1389" spans="1:51" x14ac:dyDescent="0.25">
      <c r="A1389" s="43">
        <v>44448</v>
      </c>
      <c r="B1389" s="39">
        <v>3287.2959999999998</v>
      </c>
      <c r="C1389" s="39">
        <v>57.319800000000001</v>
      </c>
      <c r="D1389" s="39">
        <v>46.430700000000002</v>
      </c>
      <c r="E1389" s="39">
        <v>677.95240000000001</v>
      </c>
      <c r="F1389" s="39">
        <v>251.35720000000001</v>
      </c>
      <c r="G1389" s="39">
        <v>68.993099999999998</v>
      </c>
      <c r="H1389" s="39">
        <v>122.5085</v>
      </c>
      <c r="I1389" s="39">
        <v>38.116</v>
      </c>
      <c r="J1389" s="39">
        <v>83.645099999999999</v>
      </c>
      <c r="K1389" s="39">
        <v>44.301299999999998</v>
      </c>
      <c r="L1389" s="39">
        <v>580.02030000000002</v>
      </c>
      <c r="M1389" s="39">
        <v>54.603099999999998</v>
      </c>
      <c r="N1389" s="39">
        <v>30.663799999999998</v>
      </c>
      <c r="O1389" s="39">
        <v>154.2329</v>
      </c>
      <c r="P1389" s="39">
        <v>110.3874</v>
      </c>
      <c r="Q1389" s="39">
        <v>25.179200000000002</v>
      </c>
      <c r="R1389" s="39">
        <v>61.737900000000003</v>
      </c>
      <c r="S1389" s="39">
        <v>120.71510000000001</v>
      </c>
      <c r="T1389" s="39">
        <v>36.415399999999998</v>
      </c>
      <c r="U1389" s="39">
        <v>20.0884</v>
      </c>
      <c r="V1389" s="39">
        <v>34.851300000000002</v>
      </c>
      <c r="W1389" s="39">
        <v>71.426699999999997</v>
      </c>
      <c r="X1389" s="39">
        <v>160.08699999999999</v>
      </c>
      <c r="Y1389" s="39">
        <v>25.582699999999999</v>
      </c>
      <c r="Z1389" s="39">
        <v>44.9574</v>
      </c>
      <c r="AA1389" s="39">
        <v>50.29</v>
      </c>
      <c r="AB1389" s="39">
        <v>340.1662</v>
      </c>
      <c r="AC1389" s="39">
        <v>72.608400000000003</v>
      </c>
      <c r="AD1389" s="39">
        <v>23.5807</v>
      </c>
      <c r="AE1389" s="39">
        <v>107.8574</v>
      </c>
      <c r="AF1389" s="39">
        <v>59.2973</v>
      </c>
      <c r="AG1389" s="39">
        <v>45.431100000000001</v>
      </c>
      <c r="AH1389" s="39">
        <v>119.0518</v>
      </c>
      <c r="AI1389" s="39">
        <v>30.913499999999999</v>
      </c>
      <c r="AJ1389" s="39">
        <v>7.6885000000000003</v>
      </c>
      <c r="AK1389" s="39">
        <v>9.4536999999999995</v>
      </c>
      <c r="AL1389" s="39">
        <v>15.8035</v>
      </c>
      <c r="AM1389" s="39">
        <v>278.03019999999998</v>
      </c>
      <c r="AN1389" s="39">
        <v>562.00739999999996</v>
      </c>
      <c r="AO1389" s="39">
        <v>210.71700000000001</v>
      </c>
      <c r="AP1389" s="39">
        <v>152.3997</v>
      </c>
      <c r="AQ1389" s="39">
        <v>272.60680000000002</v>
      </c>
      <c r="AR1389" s="39">
        <v>105.1203</v>
      </c>
      <c r="AS1389" s="39">
        <v>80.391499999999994</v>
      </c>
      <c r="AT1389" s="39">
        <v>34.901600000000002</v>
      </c>
      <c r="AU1389" s="39">
        <v>62.220700000000001</v>
      </c>
      <c r="AV1389" s="39">
        <v>96.810199999999995</v>
      </c>
      <c r="AW1389" s="39">
        <v>135.43819999999999</v>
      </c>
      <c r="AX1389" s="39">
        <v>14.728899999999999</v>
      </c>
      <c r="AY1389" s="39">
        <v>55.569099999999999</v>
      </c>
    </row>
    <row r="1390" spans="1:51" x14ac:dyDescent="0.25">
      <c r="A1390" s="43">
        <v>44449</v>
      </c>
      <c r="B1390" s="39">
        <v>3319.8434000000002</v>
      </c>
      <c r="C1390" s="39">
        <v>55.442500000000003</v>
      </c>
      <c r="D1390" s="39">
        <v>45.873199999999997</v>
      </c>
      <c r="E1390" s="39">
        <v>698.3818</v>
      </c>
      <c r="F1390" s="39">
        <v>246.30670000000001</v>
      </c>
      <c r="G1390" s="39">
        <v>70.635800000000003</v>
      </c>
      <c r="H1390" s="39">
        <v>123.9586</v>
      </c>
      <c r="I1390" s="39">
        <v>38.190300000000001</v>
      </c>
      <c r="J1390" s="39">
        <v>84.690600000000003</v>
      </c>
      <c r="K1390" s="39">
        <v>43.923999999999999</v>
      </c>
      <c r="L1390" s="39">
        <v>584.09220000000005</v>
      </c>
      <c r="M1390" s="39">
        <v>60.097200000000001</v>
      </c>
      <c r="N1390" s="39">
        <v>30.726400000000002</v>
      </c>
      <c r="O1390" s="39">
        <v>153.89169999999999</v>
      </c>
      <c r="P1390" s="39">
        <v>113.8065</v>
      </c>
      <c r="Q1390" s="39">
        <v>23.913699999999999</v>
      </c>
      <c r="R1390" s="39">
        <v>61.6175</v>
      </c>
      <c r="S1390" s="39">
        <v>118.1726</v>
      </c>
      <c r="T1390" s="39">
        <v>38.116500000000002</v>
      </c>
      <c r="U1390" s="39">
        <v>19.959399999999999</v>
      </c>
      <c r="V1390" s="39">
        <v>34.179299999999998</v>
      </c>
      <c r="W1390" s="39">
        <v>70.054699999999997</v>
      </c>
      <c r="X1390" s="39">
        <v>157.2741</v>
      </c>
      <c r="Y1390" s="39">
        <v>25.295200000000001</v>
      </c>
      <c r="Z1390" s="39">
        <v>47.016599999999997</v>
      </c>
      <c r="AA1390" s="39">
        <v>49.465600000000002</v>
      </c>
      <c r="AB1390" s="39">
        <v>328.9393</v>
      </c>
      <c r="AC1390" s="39">
        <v>71.880799999999994</v>
      </c>
      <c r="AD1390" s="39">
        <v>23.6036</v>
      </c>
      <c r="AE1390" s="39">
        <v>107.9051</v>
      </c>
      <c r="AF1390" s="39">
        <v>57.769599999999997</v>
      </c>
      <c r="AG1390" s="39">
        <v>45.862200000000001</v>
      </c>
      <c r="AH1390" s="39">
        <v>119.3387</v>
      </c>
      <c r="AI1390" s="39">
        <v>30.426300000000001</v>
      </c>
      <c r="AJ1390" s="39">
        <v>7.2887000000000004</v>
      </c>
      <c r="AK1390" s="39">
        <v>8.8726000000000003</v>
      </c>
      <c r="AL1390" s="39">
        <v>15.4636</v>
      </c>
      <c r="AM1390" s="39">
        <v>286.77609999999999</v>
      </c>
      <c r="AN1390" s="39">
        <v>556.00400000000002</v>
      </c>
      <c r="AO1390" s="39">
        <v>211.1191</v>
      </c>
      <c r="AP1390" s="39">
        <v>157.7441</v>
      </c>
      <c r="AQ1390" s="39">
        <v>275.03719999999998</v>
      </c>
      <c r="AR1390" s="39">
        <v>104.6918</v>
      </c>
      <c r="AS1390" s="39">
        <v>81.427499999999995</v>
      </c>
      <c r="AT1390" s="39">
        <v>33.210599999999999</v>
      </c>
      <c r="AU1390" s="39">
        <v>61.928600000000003</v>
      </c>
      <c r="AV1390" s="39">
        <v>94.609899999999996</v>
      </c>
      <c r="AW1390" s="39">
        <v>126.83150000000001</v>
      </c>
      <c r="AX1390" s="39">
        <v>14.778700000000001</v>
      </c>
      <c r="AY1390" s="39">
        <v>54.959499999999998</v>
      </c>
    </row>
    <row r="1391" spans="1:51" x14ac:dyDescent="0.25">
      <c r="A1391" s="43">
        <v>44452</v>
      </c>
      <c r="B1391" s="39">
        <v>3459.7975999999999</v>
      </c>
      <c r="C1391" s="39">
        <v>58.821599999999997</v>
      </c>
      <c r="D1391" s="39">
        <v>47.2271</v>
      </c>
      <c r="E1391" s="39">
        <v>689.3021</v>
      </c>
      <c r="F1391" s="39">
        <v>248.6377</v>
      </c>
      <c r="G1391" s="39">
        <v>68.671700000000001</v>
      </c>
      <c r="H1391" s="39">
        <v>121.9714</v>
      </c>
      <c r="I1391" s="39">
        <v>38.487499999999997</v>
      </c>
      <c r="J1391" s="39">
        <v>89.733900000000006</v>
      </c>
      <c r="K1391" s="39">
        <v>44.112699999999997</v>
      </c>
      <c r="L1391" s="39">
        <v>575.49590000000001</v>
      </c>
      <c r="M1391" s="39">
        <v>66.098500000000001</v>
      </c>
      <c r="N1391" s="39">
        <v>31.2896</v>
      </c>
      <c r="O1391" s="39">
        <v>153.72110000000001</v>
      </c>
      <c r="P1391" s="39">
        <v>116.9813</v>
      </c>
      <c r="Q1391" s="39">
        <v>24.611899999999999</v>
      </c>
      <c r="R1391" s="39">
        <v>62.0989</v>
      </c>
      <c r="S1391" s="39">
        <v>117.1777</v>
      </c>
      <c r="T1391" s="39">
        <v>41.922400000000003</v>
      </c>
      <c r="U1391" s="39">
        <v>20.152899999999999</v>
      </c>
      <c r="V1391" s="39">
        <v>35.427399999999999</v>
      </c>
      <c r="W1391" s="39">
        <v>70.296800000000005</v>
      </c>
      <c r="X1391" s="39">
        <v>156.69499999999999</v>
      </c>
      <c r="Y1391" s="39">
        <v>25.623699999999999</v>
      </c>
      <c r="Z1391" s="39">
        <v>47.617100000000001</v>
      </c>
      <c r="AA1391" s="39">
        <v>48.9709</v>
      </c>
      <c r="AB1391" s="39">
        <v>349.37810000000002</v>
      </c>
      <c r="AC1391" s="39">
        <v>72.317300000000003</v>
      </c>
      <c r="AD1391" s="39">
        <v>24.819400000000002</v>
      </c>
      <c r="AE1391" s="39">
        <v>106.0414</v>
      </c>
      <c r="AF1391" s="39">
        <v>59.010899999999999</v>
      </c>
      <c r="AG1391" s="39">
        <v>45.296399999999998</v>
      </c>
      <c r="AH1391" s="39">
        <v>118.19119999999999</v>
      </c>
      <c r="AI1391" s="39">
        <v>32.050400000000003</v>
      </c>
      <c r="AJ1391" s="39">
        <v>7.4523000000000001</v>
      </c>
      <c r="AK1391" s="39">
        <v>9.1824999999999992</v>
      </c>
      <c r="AL1391" s="39">
        <v>15.9734</v>
      </c>
      <c r="AM1391" s="39">
        <v>302.65699999999998</v>
      </c>
      <c r="AN1391" s="39">
        <v>541.68830000000003</v>
      </c>
      <c r="AO1391" s="39">
        <v>207.8015</v>
      </c>
      <c r="AP1391" s="39">
        <v>159.29570000000001</v>
      </c>
      <c r="AQ1391" s="39">
        <v>277.87259999999998</v>
      </c>
      <c r="AR1391" s="39">
        <v>115.1538</v>
      </c>
      <c r="AS1391" s="39">
        <v>82.049099999999996</v>
      </c>
      <c r="AT1391" s="39">
        <v>34.225200000000001</v>
      </c>
      <c r="AU1391" s="39">
        <v>62.317999999999998</v>
      </c>
      <c r="AV1391" s="39">
        <v>97.753100000000003</v>
      </c>
      <c r="AW1391" s="39">
        <v>129.0068</v>
      </c>
      <c r="AX1391" s="39">
        <v>15.127599999999999</v>
      </c>
      <c r="AY1391" s="39">
        <v>55.569099999999999</v>
      </c>
    </row>
    <row r="1392" spans="1:51" x14ac:dyDescent="0.25">
      <c r="A1392" s="43">
        <v>44453</v>
      </c>
      <c r="B1392" s="39">
        <v>3275.9043000000001</v>
      </c>
      <c r="C1392" s="39">
        <v>56.4437</v>
      </c>
      <c r="D1392" s="39">
        <v>46.430700000000002</v>
      </c>
      <c r="E1392" s="39">
        <v>659.79300000000001</v>
      </c>
      <c r="F1392" s="39">
        <v>241.25630000000001</v>
      </c>
      <c r="G1392" s="39">
        <v>68.207499999999996</v>
      </c>
      <c r="H1392" s="39">
        <v>117.8359</v>
      </c>
      <c r="I1392" s="39">
        <v>36.184199999999997</v>
      </c>
      <c r="J1392" s="39">
        <v>89.426400000000001</v>
      </c>
      <c r="K1392" s="39">
        <v>43.659799999999997</v>
      </c>
      <c r="L1392" s="39">
        <v>568.0308</v>
      </c>
      <c r="M1392" s="39">
        <v>72.691400000000002</v>
      </c>
      <c r="N1392" s="39">
        <v>29.787700000000001</v>
      </c>
      <c r="O1392" s="39">
        <v>156.7921</v>
      </c>
      <c r="P1392" s="39">
        <v>117.6733</v>
      </c>
      <c r="Q1392" s="39">
        <v>23.760999999999999</v>
      </c>
      <c r="R1392" s="39">
        <v>59.932699999999997</v>
      </c>
      <c r="S1392" s="39">
        <v>109.2184</v>
      </c>
      <c r="T1392" s="39">
        <v>41.922400000000003</v>
      </c>
      <c r="U1392" s="39">
        <v>19.701499999999999</v>
      </c>
      <c r="V1392" s="39">
        <v>34.467300000000002</v>
      </c>
      <c r="W1392" s="39">
        <v>69.893299999999996</v>
      </c>
      <c r="X1392" s="39">
        <v>154.7921</v>
      </c>
      <c r="Y1392" s="39">
        <v>25.418399999999998</v>
      </c>
      <c r="Z1392" s="39">
        <v>46.072800000000001</v>
      </c>
      <c r="AA1392" s="39">
        <v>47.541899999999998</v>
      </c>
      <c r="AB1392" s="39">
        <v>346.01960000000003</v>
      </c>
      <c r="AC1392" s="39">
        <v>70.862300000000005</v>
      </c>
      <c r="AD1392" s="39">
        <v>23.6724</v>
      </c>
      <c r="AE1392" s="39">
        <v>103.7954</v>
      </c>
      <c r="AF1392" s="39">
        <v>60.538699999999999</v>
      </c>
      <c r="AG1392" s="39">
        <v>44.488</v>
      </c>
      <c r="AH1392" s="39">
        <v>115.6093</v>
      </c>
      <c r="AI1392" s="39">
        <v>29.884899999999998</v>
      </c>
      <c r="AJ1392" s="39">
        <v>7.1069000000000004</v>
      </c>
      <c r="AK1392" s="39">
        <v>8.7950999999999997</v>
      </c>
      <c r="AL1392" s="39">
        <v>15.8035</v>
      </c>
      <c r="AM1392" s="39">
        <v>298.97449999999998</v>
      </c>
      <c r="AN1392" s="39">
        <v>529.68150000000003</v>
      </c>
      <c r="AO1392" s="39">
        <v>205.3887</v>
      </c>
      <c r="AP1392" s="39">
        <v>155.3305</v>
      </c>
      <c r="AQ1392" s="39">
        <v>271.39159999999998</v>
      </c>
      <c r="AR1392" s="39">
        <v>118.90300000000001</v>
      </c>
      <c r="AS1392" s="39">
        <v>80.184299999999993</v>
      </c>
      <c r="AT1392" s="39">
        <v>32.4666</v>
      </c>
      <c r="AU1392" s="39">
        <v>60.273200000000003</v>
      </c>
      <c r="AV1392" s="39">
        <v>95.552899999999994</v>
      </c>
      <c r="AW1392" s="39">
        <v>133.54660000000001</v>
      </c>
      <c r="AX1392" s="39">
        <v>14.728899999999999</v>
      </c>
      <c r="AY1392" s="39">
        <v>54.553199999999997</v>
      </c>
    </row>
    <row r="1393" spans="1:51" x14ac:dyDescent="0.25">
      <c r="A1393" s="43">
        <v>44454</v>
      </c>
      <c r="B1393" s="39">
        <v>3186.3987999999999</v>
      </c>
      <c r="C1393" s="39">
        <v>55.943100000000001</v>
      </c>
      <c r="D1393" s="39">
        <v>46.351100000000002</v>
      </c>
      <c r="E1393" s="39">
        <v>657.5231</v>
      </c>
      <c r="F1393" s="39">
        <v>240.47929999999999</v>
      </c>
      <c r="G1393" s="39">
        <v>66.350499999999997</v>
      </c>
      <c r="H1393" s="39">
        <v>118.8026</v>
      </c>
      <c r="I1393" s="39">
        <v>36.481400000000001</v>
      </c>
      <c r="J1393" s="39">
        <v>89.487899999999996</v>
      </c>
      <c r="K1393" s="39">
        <v>43.433399999999999</v>
      </c>
      <c r="L1393" s="39">
        <v>560.56560000000002</v>
      </c>
      <c r="M1393" s="39">
        <v>78.608199999999997</v>
      </c>
      <c r="N1393" s="39">
        <v>28.723800000000001</v>
      </c>
      <c r="O1393" s="39">
        <v>156.28020000000001</v>
      </c>
      <c r="P1393" s="39">
        <v>124.1451</v>
      </c>
      <c r="Q1393" s="39">
        <v>23.760999999999999</v>
      </c>
      <c r="R1393" s="39">
        <v>58.969900000000003</v>
      </c>
      <c r="S1393" s="39">
        <v>108.9973</v>
      </c>
      <c r="T1393" s="39">
        <v>39.904200000000003</v>
      </c>
      <c r="U1393" s="39">
        <v>19.765999999999998</v>
      </c>
      <c r="V1393" s="39">
        <v>34.851300000000002</v>
      </c>
      <c r="W1393" s="39">
        <v>68.359800000000007</v>
      </c>
      <c r="X1393" s="39">
        <v>152.47559999999999</v>
      </c>
      <c r="Y1393" s="39">
        <v>25.0488</v>
      </c>
      <c r="Z1393" s="39">
        <v>45.987000000000002</v>
      </c>
      <c r="AA1393" s="39">
        <v>45.453400000000002</v>
      </c>
      <c r="AB1393" s="39">
        <v>367.03410000000002</v>
      </c>
      <c r="AC1393" s="39">
        <v>70.959299999999999</v>
      </c>
      <c r="AD1393" s="39">
        <v>24.0395</v>
      </c>
      <c r="AE1393" s="39">
        <v>104.12990000000001</v>
      </c>
      <c r="AF1393" s="39">
        <v>61.78</v>
      </c>
      <c r="AG1393" s="39">
        <v>43.491</v>
      </c>
      <c r="AH1393" s="39">
        <v>115.32250000000001</v>
      </c>
      <c r="AI1393" s="39">
        <v>29.857800000000001</v>
      </c>
      <c r="AJ1393" s="39">
        <v>7.1614000000000004</v>
      </c>
      <c r="AK1393" s="39">
        <v>8.7562999999999995</v>
      </c>
      <c r="AL1393" s="39">
        <v>16.075399999999998</v>
      </c>
      <c r="AM1393" s="39">
        <v>290.45870000000002</v>
      </c>
      <c r="AN1393" s="39">
        <v>525.98720000000003</v>
      </c>
      <c r="AO1393" s="39">
        <v>203.17699999999999</v>
      </c>
      <c r="AP1393" s="39">
        <v>154.8133</v>
      </c>
      <c r="AQ1393" s="39">
        <v>268.55619999999999</v>
      </c>
      <c r="AR1393" s="39">
        <v>115.8322</v>
      </c>
      <c r="AS1393" s="39">
        <v>80.391499999999994</v>
      </c>
      <c r="AT1393" s="39">
        <v>32.534199999999998</v>
      </c>
      <c r="AU1393" s="39">
        <v>59.883699999999997</v>
      </c>
      <c r="AV1393" s="39">
        <v>96.0244</v>
      </c>
      <c r="AW1393" s="39">
        <v>146.88239999999999</v>
      </c>
      <c r="AX1393" s="39">
        <v>14.554399999999999</v>
      </c>
      <c r="AY1393" s="39">
        <v>53.334099999999999</v>
      </c>
    </row>
    <row r="1394" spans="1:51" x14ac:dyDescent="0.25">
      <c r="A1394" s="43">
        <v>44455</v>
      </c>
      <c r="B1394" s="39">
        <v>3095.2658000000001</v>
      </c>
      <c r="C1394" s="39">
        <v>53.690300000000001</v>
      </c>
      <c r="D1394" s="39">
        <v>45.395400000000002</v>
      </c>
      <c r="E1394" s="39">
        <v>665.84609999999998</v>
      </c>
      <c r="F1394" s="39">
        <v>242.03319999999999</v>
      </c>
      <c r="G1394" s="39">
        <v>65.1006</v>
      </c>
      <c r="H1394" s="39">
        <v>116.1709</v>
      </c>
      <c r="I1394" s="39">
        <v>33.955199999999998</v>
      </c>
      <c r="J1394" s="39">
        <v>92.624600000000001</v>
      </c>
      <c r="K1394" s="39">
        <v>42.905099999999997</v>
      </c>
      <c r="L1394" s="39">
        <v>579.79399999999998</v>
      </c>
      <c r="M1394" s="39">
        <v>86.468999999999994</v>
      </c>
      <c r="N1394" s="39">
        <v>27.8477</v>
      </c>
      <c r="O1394" s="39">
        <v>156.96270000000001</v>
      </c>
      <c r="P1394" s="39">
        <v>130.0471</v>
      </c>
      <c r="Q1394" s="39">
        <v>24.044599999999999</v>
      </c>
      <c r="R1394" s="39">
        <v>57.4054</v>
      </c>
      <c r="S1394" s="39">
        <v>106.2337</v>
      </c>
      <c r="T1394" s="39">
        <v>38.9238</v>
      </c>
      <c r="U1394" s="39">
        <v>19.637</v>
      </c>
      <c r="V1394" s="39">
        <v>34.659300000000002</v>
      </c>
      <c r="W1394" s="39">
        <v>66.180700000000002</v>
      </c>
      <c r="X1394" s="39">
        <v>148.0908</v>
      </c>
      <c r="Y1394" s="39">
        <v>24.884599999999999</v>
      </c>
      <c r="Z1394" s="39">
        <v>44.871600000000001</v>
      </c>
      <c r="AA1394" s="39">
        <v>45.288499999999999</v>
      </c>
      <c r="AB1394" s="39">
        <v>349.8578</v>
      </c>
      <c r="AC1394" s="39">
        <v>69.116200000000006</v>
      </c>
      <c r="AD1394" s="39">
        <v>23.466000000000001</v>
      </c>
      <c r="AE1394" s="39">
        <v>100.9281</v>
      </c>
      <c r="AF1394" s="39">
        <v>62.639400000000002</v>
      </c>
      <c r="AG1394" s="39">
        <v>40.823300000000003</v>
      </c>
      <c r="AH1394" s="39">
        <v>114.175</v>
      </c>
      <c r="AI1394" s="39">
        <v>29.803699999999999</v>
      </c>
      <c r="AJ1394" s="39">
        <v>6.9432999999999998</v>
      </c>
      <c r="AK1394" s="39">
        <v>8.3300999999999998</v>
      </c>
      <c r="AL1394" s="39">
        <v>15.8035</v>
      </c>
      <c r="AM1394" s="39">
        <v>282.63330000000002</v>
      </c>
      <c r="AN1394" s="39">
        <v>522.29280000000006</v>
      </c>
      <c r="AO1394" s="39">
        <v>201.16630000000001</v>
      </c>
      <c r="AP1394" s="39">
        <v>152.0549</v>
      </c>
      <c r="AQ1394" s="39">
        <v>267.34100000000001</v>
      </c>
      <c r="AR1394" s="39">
        <v>123.8305</v>
      </c>
      <c r="AS1394" s="39">
        <v>80.598699999999994</v>
      </c>
      <c r="AT1394" s="39">
        <v>32.195999999999998</v>
      </c>
      <c r="AU1394" s="39">
        <v>58.325800000000001</v>
      </c>
      <c r="AV1394" s="39">
        <v>98.696100000000001</v>
      </c>
      <c r="AW1394" s="39">
        <v>132.31710000000001</v>
      </c>
      <c r="AX1394" s="39">
        <v>14.305199999999999</v>
      </c>
      <c r="AY1394" s="39">
        <v>53.537300000000002</v>
      </c>
    </row>
    <row r="1395" spans="1:51" x14ac:dyDescent="0.25">
      <c r="A1395" s="43">
        <v>44456</v>
      </c>
      <c r="B1395" s="39">
        <v>3103.4027000000001</v>
      </c>
      <c r="C1395" s="39">
        <v>53.064599999999999</v>
      </c>
      <c r="D1395" s="39">
        <v>44.997199999999999</v>
      </c>
      <c r="E1395" s="39">
        <v>658.27970000000005</v>
      </c>
      <c r="F1395" s="39">
        <v>237.37129999999999</v>
      </c>
      <c r="G1395" s="39">
        <v>64.993499999999997</v>
      </c>
      <c r="H1395" s="39">
        <v>114.7745</v>
      </c>
      <c r="I1395" s="39">
        <v>33.435099999999998</v>
      </c>
      <c r="J1395" s="39">
        <v>98.652000000000001</v>
      </c>
      <c r="K1395" s="39">
        <v>42.301400000000001</v>
      </c>
      <c r="L1395" s="39">
        <v>587.03300000000002</v>
      </c>
      <c r="M1395" s="39">
        <v>77.847399999999993</v>
      </c>
      <c r="N1395" s="39">
        <v>27.7226</v>
      </c>
      <c r="O1395" s="39">
        <v>153.89169999999999</v>
      </c>
      <c r="P1395" s="39">
        <v>126.01739999999999</v>
      </c>
      <c r="Q1395" s="39">
        <v>22.408200000000001</v>
      </c>
      <c r="R1395" s="39">
        <v>57.044400000000003</v>
      </c>
      <c r="S1395" s="39">
        <v>104.7966</v>
      </c>
      <c r="T1395" s="39">
        <v>38.520200000000003</v>
      </c>
      <c r="U1395" s="39">
        <v>19.2178</v>
      </c>
      <c r="V1395" s="39">
        <v>34.275300000000001</v>
      </c>
      <c r="W1395" s="39">
        <v>66.019300000000001</v>
      </c>
      <c r="X1395" s="39">
        <v>148.42169999999999</v>
      </c>
      <c r="Y1395" s="39">
        <v>24.474</v>
      </c>
      <c r="Z1395" s="39">
        <v>44.271099999999997</v>
      </c>
      <c r="AA1395" s="39">
        <v>45.563299999999998</v>
      </c>
      <c r="AB1395" s="39">
        <v>336.23200000000003</v>
      </c>
      <c r="AC1395" s="39">
        <v>68.049099999999996</v>
      </c>
      <c r="AD1395" s="39">
        <v>23.305399999999999</v>
      </c>
      <c r="AE1395" s="39">
        <v>102.8396</v>
      </c>
      <c r="AF1395" s="39">
        <v>64.167199999999994</v>
      </c>
      <c r="AG1395" s="39">
        <v>39.044899999999998</v>
      </c>
      <c r="AH1395" s="39">
        <v>113.88809999999999</v>
      </c>
      <c r="AI1395" s="39">
        <v>28.287800000000001</v>
      </c>
      <c r="AJ1395" s="39">
        <v>7.1614000000000004</v>
      </c>
      <c r="AK1395" s="39">
        <v>8.8531999999999993</v>
      </c>
      <c r="AL1395" s="39">
        <v>15.8035</v>
      </c>
      <c r="AM1395" s="39">
        <v>298.51420000000002</v>
      </c>
      <c r="AN1395" s="39">
        <v>524.60180000000003</v>
      </c>
      <c r="AO1395" s="39">
        <v>202.17169999999999</v>
      </c>
      <c r="AP1395" s="39">
        <v>150.33099999999999</v>
      </c>
      <c r="AQ1395" s="39">
        <v>269.77140000000003</v>
      </c>
      <c r="AR1395" s="39">
        <v>111.5117</v>
      </c>
      <c r="AS1395" s="39">
        <v>79.77</v>
      </c>
      <c r="AT1395" s="39">
        <v>30.843299999999999</v>
      </c>
      <c r="AU1395" s="39">
        <v>57.546799999999998</v>
      </c>
      <c r="AV1395" s="39">
        <v>99.796199999999999</v>
      </c>
      <c r="AW1395" s="39">
        <v>124.2778</v>
      </c>
      <c r="AX1395" s="39">
        <v>14.1806</v>
      </c>
      <c r="AY1395" s="39">
        <v>52.5214</v>
      </c>
    </row>
    <row r="1396" spans="1:51" x14ac:dyDescent="0.25">
      <c r="A1396" s="43">
        <v>44461</v>
      </c>
      <c r="B1396" s="39">
        <v>3267.7674999999999</v>
      </c>
      <c r="C1396" s="39">
        <v>53.8155</v>
      </c>
      <c r="D1396" s="39">
        <v>45.395400000000002</v>
      </c>
      <c r="E1396" s="39">
        <v>632.55380000000002</v>
      </c>
      <c r="F1396" s="39">
        <v>236.5943</v>
      </c>
      <c r="G1396" s="39">
        <v>64.457800000000006</v>
      </c>
      <c r="H1396" s="39">
        <v>114.45229999999999</v>
      </c>
      <c r="I1396" s="39">
        <v>34.178100000000001</v>
      </c>
      <c r="J1396" s="39">
        <v>98.713499999999996</v>
      </c>
      <c r="K1396" s="39">
        <v>42.339100000000002</v>
      </c>
      <c r="L1396" s="39">
        <v>575.26969999999994</v>
      </c>
      <c r="M1396" s="39">
        <v>85.623699999999999</v>
      </c>
      <c r="N1396" s="39">
        <v>27.7851</v>
      </c>
      <c r="O1396" s="39">
        <v>163.95769999999999</v>
      </c>
      <c r="P1396" s="39">
        <v>124.2672</v>
      </c>
      <c r="Q1396" s="39">
        <v>22.299099999999999</v>
      </c>
      <c r="R1396" s="39">
        <v>57.4054</v>
      </c>
      <c r="S1396" s="39">
        <v>103.4701</v>
      </c>
      <c r="T1396" s="39">
        <v>39.702300000000001</v>
      </c>
      <c r="U1396" s="39">
        <v>19.2178</v>
      </c>
      <c r="V1396" s="39">
        <v>35.235399999999998</v>
      </c>
      <c r="W1396" s="39">
        <v>65.212199999999996</v>
      </c>
      <c r="X1396" s="39">
        <v>145.36070000000001</v>
      </c>
      <c r="Y1396" s="39">
        <v>25.870100000000001</v>
      </c>
      <c r="Z1396" s="39">
        <v>44.442700000000002</v>
      </c>
      <c r="AA1396" s="39">
        <v>44.848799999999997</v>
      </c>
      <c r="AB1396" s="39">
        <v>328.74740000000003</v>
      </c>
      <c r="AC1396" s="39">
        <v>68.485600000000005</v>
      </c>
      <c r="AD1396" s="39">
        <v>23.213699999999999</v>
      </c>
      <c r="AE1396" s="39">
        <v>105.5157</v>
      </c>
      <c r="AF1396" s="39">
        <v>76.962400000000002</v>
      </c>
      <c r="AG1396" s="39">
        <v>39.826300000000003</v>
      </c>
      <c r="AH1396" s="39">
        <v>111.88</v>
      </c>
      <c r="AI1396" s="39">
        <v>28.314800000000002</v>
      </c>
      <c r="AJ1396" s="39">
        <v>7.6158000000000001</v>
      </c>
      <c r="AK1396" s="39">
        <v>9.7443000000000008</v>
      </c>
      <c r="AL1396" s="39">
        <v>16.5426</v>
      </c>
      <c r="AM1396" s="39">
        <v>315.54579999999999</v>
      </c>
      <c r="AN1396" s="39">
        <v>532.91409999999996</v>
      </c>
      <c r="AO1396" s="39">
        <v>200.56309999999999</v>
      </c>
      <c r="AP1396" s="39">
        <v>149.9862</v>
      </c>
      <c r="AQ1396" s="39">
        <v>266.53089999999997</v>
      </c>
      <c r="AR1396" s="39">
        <v>122.65219999999999</v>
      </c>
      <c r="AS1396" s="39">
        <v>81.841899999999995</v>
      </c>
      <c r="AT1396" s="39">
        <v>31.316700000000001</v>
      </c>
      <c r="AU1396" s="39">
        <v>57.3521</v>
      </c>
      <c r="AV1396" s="39">
        <v>99.167500000000004</v>
      </c>
      <c r="AW1396" s="39">
        <v>126.73690000000001</v>
      </c>
      <c r="AX1396" s="39">
        <v>14.8286</v>
      </c>
      <c r="AY1396" s="39">
        <v>52.8262</v>
      </c>
    </row>
    <row r="1397" spans="1:51" x14ac:dyDescent="0.25">
      <c r="A1397" s="43">
        <v>44462</v>
      </c>
      <c r="B1397" s="39">
        <v>3344.2541000000001</v>
      </c>
      <c r="C1397" s="39">
        <v>59.197099999999999</v>
      </c>
      <c r="D1397" s="39">
        <v>46.828899999999997</v>
      </c>
      <c r="E1397" s="39">
        <v>649.95659999999998</v>
      </c>
      <c r="F1397" s="39">
        <v>237.75980000000001</v>
      </c>
      <c r="G1397" s="39">
        <v>62.386600000000001</v>
      </c>
      <c r="H1397" s="39">
        <v>115.3653</v>
      </c>
      <c r="I1397" s="39">
        <v>35.441200000000002</v>
      </c>
      <c r="J1397" s="39">
        <v>102.4652</v>
      </c>
      <c r="K1397" s="39">
        <v>43.056100000000001</v>
      </c>
      <c r="L1397" s="39">
        <v>582.96109999999999</v>
      </c>
      <c r="M1397" s="39">
        <v>77.086699999999993</v>
      </c>
      <c r="N1397" s="39">
        <v>28.723800000000001</v>
      </c>
      <c r="O1397" s="39">
        <v>158.6688</v>
      </c>
      <c r="P1397" s="39">
        <v>136.68170000000001</v>
      </c>
      <c r="Q1397" s="39">
        <v>22.386399999999998</v>
      </c>
      <c r="R1397" s="39">
        <v>58.969900000000003</v>
      </c>
      <c r="S1397" s="39">
        <v>100.4854</v>
      </c>
      <c r="T1397" s="39">
        <v>39.731200000000001</v>
      </c>
      <c r="U1397" s="39">
        <v>19.379000000000001</v>
      </c>
      <c r="V1397" s="39">
        <v>36.483499999999999</v>
      </c>
      <c r="W1397" s="39">
        <v>66.342100000000002</v>
      </c>
      <c r="X1397" s="39">
        <v>142.38229999999999</v>
      </c>
      <c r="Y1397" s="39">
        <v>26.445</v>
      </c>
      <c r="Z1397" s="39">
        <v>45.214799999999997</v>
      </c>
      <c r="AA1397" s="39">
        <v>45.398400000000002</v>
      </c>
      <c r="AB1397" s="39">
        <v>322.41419999999999</v>
      </c>
      <c r="AC1397" s="39">
        <v>68.485600000000005</v>
      </c>
      <c r="AD1397" s="39">
        <v>23.397200000000002</v>
      </c>
      <c r="AE1397" s="39">
        <v>104.2255</v>
      </c>
      <c r="AF1397" s="39">
        <v>72.856499999999997</v>
      </c>
      <c r="AG1397" s="39">
        <v>38.155700000000003</v>
      </c>
      <c r="AH1397" s="39">
        <v>113.0275</v>
      </c>
      <c r="AI1397" s="39">
        <v>28.017099999999999</v>
      </c>
      <c r="AJ1397" s="39">
        <v>7.5976999999999997</v>
      </c>
      <c r="AK1397" s="39">
        <v>10.538600000000001</v>
      </c>
      <c r="AL1397" s="39">
        <v>16.331499999999998</v>
      </c>
      <c r="AM1397" s="39">
        <v>314.8553</v>
      </c>
      <c r="AN1397" s="39">
        <v>528.2962</v>
      </c>
      <c r="AO1397" s="39">
        <v>201.26689999999999</v>
      </c>
      <c r="AP1397" s="39">
        <v>152.74449999999999</v>
      </c>
      <c r="AQ1397" s="39">
        <v>268.15109999999999</v>
      </c>
      <c r="AR1397" s="39">
        <v>114.761</v>
      </c>
      <c r="AS1397" s="39">
        <v>81.427499999999995</v>
      </c>
      <c r="AT1397" s="39">
        <v>31.1815</v>
      </c>
      <c r="AU1397" s="39">
        <v>58.131</v>
      </c>
      <c r="AV1397" s="39">
        <v>96.1815</v>
      </c>
      <c r="AW1397" s="39">
        <v>122.19710000000001</v>
      </c>
      <c r="AX1397" s="39">
        <v>14.728899999999999</v>
      </c>
      <c r="AY1397" s="39">
        <v>53.841999999999999</v>
      </c>
    </row>
    <row r="1398" spans="1:51" x14ac:dyDescent="0.25">
      <c r="A1398" s="43">
        <v>44463</v>
      </c>
      <c r="B1398" s="39">
        <v>3306.8245000000002</v>
      </c>
      <c r="C1398" s="39">
        <v>57.570099999999996</v>
      </c>
      <c r="D1398" s="39">
        <v>46.032499999999999</v>
      </c>
      <c r="E1398" s="39">
        <v>624.98739999999998</v>
      </c>
      <c r="F1398" s="39">
        <v>235.4288</v>
      </c>
      <c r="G1398" s="39">
        <v>57.208599999999997</v>
      </c>
      <c r="H1398" s="39">
        <v>113.16330000000001</v>
      </c>
      <c r="I1398" s="39">
        <v>35.2926</v>
      </c>
      <c r="J1398" s="39">
        <v>92.194100000000006</v>
      </c>
      <c r="K1398" s="39">
        <v>42.188200000000002</v>
      </c>
      <c r="L1398" s="39">
        <v>600.60599999999999</v>
      </c>
      <c r="M1398" s="39">
        <v>69.394900000000007</v>
      </c>
      <c r="N1398" s="39">
        <v>28.160599999999999</v>
      </c>
      <c r="O1398" s="39">
        <v>161.39859999999999</v>
      </c>
      <c r="P1398" s="39">
        <v>130.4134</v>
      </c>
      <c r="Q1398" s="39">
        <v>20.902699999999999</v>
      </c>
      <c r="R1398" s="39">
        <v>57.886800000000001</v>
      </c>
      <c r="S1398" s="39">
        <v>96.837400000000002</v>
      </c>
      <c r="T1398" s="39">
        <v>35.752299999999998</v>
      </c>
      <c r="U1398" s="39">
        <v>19.0243</v>
      </c>
      <c r="V1398" s="39">
        <v>34.755299999999998</v>
      </c>
      <c r="W1398" s="39">
        <v>64.889399999999995</v>
      </c>
      <c r="X1398" s="39">
        <v>143.20959999999999</v>
      </c>
      <c r="Y1398" s="39">
        <v>26.034400000000002</v>
      </c>
      <c r="Z1398" s="39">
        <v>43.756300000000003</v>
      </c>
      <c r="AA1398" s="39">
        <v>44.299199999999999</v>
      </c>
      <c r="AB1398" s="39">
        <v>300.92</v>
      </c>
      <c r="AC1398" s="39">
        <v>68.0976</v>
      </c>
      <c r="AD1398" s="39">
        <v>23.6495</v>
      </c>
      <c r="AE1398" s="39">
        <v>104.89449999999999</v>
      </c>
      <c r="AF1398" s="39">
        <v>65.981399999999994</v>
      </c>
      <c r="AG1398" s="39">
        <v>36.565800000000003</v>
      </c>
      <c r="AH1398" s="39">
        <v>112.1669</v>
      </c>
      <c r="AI1398" s="39">
        <v>26.0139</v>
      </c>
      <c r="AJ1398" s="39">
        <v>7.4158999999999997</v>
      </c>
      <c r="AK1398" s="39">
        <v>10.1318</v>
      </c>
      <c r="AL1398" s="39">
        <v>15.9795</v>
      </c>
      <c r="AM1398" s="39">
        <v>308.87119999999999</v>
      </c>
      <c r="AN1398" s="39">
        <v>524.14</v>
      </c>
      <c r="AO1398" s="39">
        <v>197.84870000000001</v>
      </c>
      <c r="AP1398" s="39">
        <v>149.6414</v>
      </c>
      <c r="AQ1398" s="39">
        <v>266.9359</v>
      </c>
      <c r="AR1398" s="39">
        <v>103.9062</v>
      </c>
      <c r="AS1398" s="39">
        <v>79.977199999999996</v>
      </c>
      <c r="AT1398" s="39">
        <v>29.3552</v>
      </c>
      <c r="AU1398" s="39">
        <v>58.131</v>
      </c>
      <c r="AV1398" s="39">
        <v>95.552899999999994</v>
      </c>
      <c r="AW1398" s="39">
        <v>117.56270000000001</v>
      </c>
      <c r="AX1398" s="39">
        <v>14.704000000000001</v>
      </c>
      <c r="AY1398" s="39">
        <v>54.451599999999999</v>
      </c>
    </row>
    <row r="1399" spans="1:51" x14ac:dyDescent="0.25">
      <c r="A1399" s="43">
        <v>44466</v>
      </c>
      <c r="B1399" s="39">
        <v>3223.8283999999999</v>
      </c>
      <c r="C1399" s="39">
        <v>54.816699999999997</v>
      </c>
      <c r="D1399" s="39">
        <v>43.802599999999998</v>
      </c>
      <c r="E1399" s="39">
        <v>603.80139999999994</v>
      </c>
      <c r="F1399" s="39">
        <v>231.9323</v>
      </c>
      <c r="G1399" s="39">
        <v>57.601399999999998</v>
      </c>
      <c r="H1399" s="39">
        <v>112.7873</v>
      </c>
      <c r="I1399" s="39">
        <v>33.880899999999997</v>
      </c>
      <c r="J1399" s="39">
        <v>86.474199999999996</v>
      </c>
      <c r="K1399" s="39">
        <v>40.188200000000002</v>
      </c>
      <c r="L1399" s="39">
        <v>625.71609999999998</v>
      </c>
      <c r="M1399" s="39">
        <v>69.817599999999999</v>
      </c>
      <c r="N1399" s="39">
        <v>27.347100000000001</v>
      </c>
      <c r="O1399" s="39">
        <v>145.70230000000001</v>
      </c>
      <c r="P1399" s="39">
        <v>137.17019999999999</v>
      </c>
      <c r="Q1399" s="39">
        <v>19.833500000000001</v>
      </c>
      <c r="R1399" s="39">
        <v>56.563000000000002</v>
      </c>
      <c r="S1399" s="39">
        <v>91.420699999999997</v>
      </c>
      <c r="T1399" s="39">
        <v>32.753700000000002</v>
      </c>
      <c r="U1399" s="39">
        <v>18.701899999999998</v>
      </c>
      <c r="V1399" s="39">
        <v>33.699199999999998</v>
      </c>
      <c r="W1399" s="39">
        <v>63.759500000000003</v>
      </c>
      <c r="X1399" s="39">
        <v>139.07300000000001</v>
      </c>
      <c r="Y1399" s="39">
        <v>25.254200000000001</v>
      </c>
      <c r="Z1399" s="39">
        <v>41.8688</v>
      </c>
      <c r="AA1399" s="39">
        <v>43.584699999999998</v>
      </c>
      <c r="AB1399" s="39">
        <v>270.98149999999998</v>
      </c>
      <c r="AC1399" s="39">
        <v>67.903599999999997</v>
      </c>
      <c r="AD1399" s="39">
        <v>22.2044</v>
      </c>
      <c r="AE1399" s="39">
        <v>99.828999999999994</v>
      </c>
      <c r="AF1399" s="39">
        <v>58.724400000000003</v>
      </c>
      <c r="AG1399" s="39">
        <v>35.056899999999999</v>
      </c>
      <c r="AH1399" s="39">
        <v>111.30629999999999</v>
      </c>
      <c r="AI1399" s="39">
        <v>25.039400000000001</v>
      </c>
      <c r="AJ1399" s="39">
        <v>7.1978</v>
      </c>
      <c r="AK1399" s="39">
        <v>9.2019000000000002</v>
      </c>
      <c r="AL1399" s="39">
        <v>15.697900000000001</v>
      </c>
      <c r="AM1399" s="39">
        <v>297.13319999999999</v>
      </c>
      <c r="AN1399" s="39">
        <v>528.75800000000004</v>
      </c>
      <c r="AO1399" s="39">
        <v>198.35140000000001</v>
      </c>
      <c r="AP1399" s="39">
        <v>145.15899999999999</v>
      </c>
      <c r="AQ1399" s="39">
        <v>262.4803</v>
      </c>
      <c r="AR1399" s="39">
        <v>105.2988</v>
      </c>
      <c r="AS1399" s="39">
        <v>81.013099999999994</v>
      </c>
      <c r="AT1399" s="39">
        <v>27.934799999999999</v>
      </c>
      <c r="AU1399" s="39">
        <v>55.7941</v>
      </c>
      <c r="AV1399" s="39">
        <v>93.038300000000007</v>
      </c>
      <c r="AW1399" s="39">
        <v>118.1301</v>
      </c>
      <c r="AX1399" s="39">
        <v>14.0809</v>
      </c>
      <c r="AY1399" s="39">
        <v>52.115000000000002</v>
      </c>
    </row>
    <row r="1400" spans="1:51" x14ac:dyDescent="0.25">
      <c r="A1400" s="43">
        <v>44467</v>
      </c>
      <c r="B1400" s="39">
        <v>3430.5048999999999</v>
      </c>
      <c r="C1400" s="39">
        <v>55.567599999999999</v>
      </c>
      <c r="D1400" s="39">
        <v>43.961799999999997</v>
      </c>
      <c r="E1400" s="39">
        <v>612.12450000000001</v>
      </c>
      <c r="F1400" s="39">
        <v>236.20580000000001</v>
      </c>
      <c r="G1400" s="39">
        <v>56.922899999999998</v>
      </c>
      <c r="H1400" s="39">
        <v>113.4855</v>
      </c>
      <c r="I1400" s="39">
        <v>37.075800000000001</v>
      </c>
      <c r="J1400" s="39">
        <v>85.182699999999997</v>
      </c>
      <c r="K1400" s="39">
        <v>39.848599999999998</v>
      </c>
      <c r="L1400" s="39">
        <v>615.31010000000003</v>
      </c>
      <c r="M1400" s="39">
        <v>71.846199999999996</v>
      </c>
      <c r="N1400" s="39">
        <v>28.223199999999999</v>
      </c>
      <c r="O1400" s="39">
        <v>148.77330000000001</v>
      </c>
      <c r="P1400" s="39">
        <v>135.05359999999999</v>
      </c>
      <c r="Q1400" s="39">
        <v>19.724399999999999</v>
      </c>
      <c r="R1400" s="39">
        <v>58.849600000000002</v>
      </c>
      <c r="S1400" s="39">
        <v>91.089100000000002</v>
      </c>
      <c r="T1400" s="39">
        <v>33.099699999999999</v>
      </c>
      <c r="U1400" s="39">
        <v>18.669699999999999</v>
      </c>
      <c r="V1400" s="39">
        <v>34.083199999999998</v>
      </c>
      <c r="W1400" s="39">
        <v>64.082300000000004</v>
      </c>
      <c r="X1400" s="39">
        <v>142.79589999999999</v>
      </c>
      <c r="Y1400" s="39">
        <v>25.418399999999998</v>
      </c>
      <c r="Z1400" s="39">
        <v>42.212000000000003</v>
      </c>
      <c r="AA1400" s="39">
        <v>44.322400000000002</v>
      </c>
      <c r="AB1400" s="39">
        <v>275.87529999999998</v>
      </c>
      <c r="AC1400" s="39">
        <v>67.855099999999993</v>
      </c>
      <c r="AD1400" s="39">
        <v>22.410799999999998</v>
      </c>
      <c r="AE1400" s="39">
        <v>101.4538</v>
      </c>
      <c r="AF1400" s="39">
        <v>59.488300000000002</v>
      </c>
      <c r="AG1400" s="39">
        <v>35.272399999999998</v>
      </c>
      <c r="AH1400" s="39">
        <v>112.1669</v>
      </c>
      <c r="AI1400" s="39">
        <v>24.985299999999999</v>
      </c>
      <c r="AJ1400" s="39">
        <v>7.6340000000000003</v>
      </c>
      <c r="AK1400" s="39">
        <v>9.5117999999999991</v>
      </c>
      <c r="AL1400" s="39">
        <v>16.683399999999999</v>
      </c>
      <c r="AM1400" s="39">
        <v>313.7045</v>
      </c>
      <c r="AN1400" s="39">
        <v>531.06690000000003</v>
      </c>
      <c r="AO1400" s="39">
        <v>196.3408</v>
      </c>
      <c r="AP1400" s="39">
        <v>148.43459999999999</v>
      </c>
      <c r="AQ1400" s="39">
        <v>261.26510000000002</v>
      </c>
      <c r="AR1400" s="39">
        <v>115.3681</v>
      </c>
      <c r="AS1400" s="39">
        <v>80.805899999999994</v>
      </c>
      <c r="AT1400" s="39">
        <v>27.799499999999998</v>
      </c>
      <c r="AU1400" s="39">
        <v>57.3521</v>
      </c>
      <c r="AV1400" s="39">
        <v>95.081400000000002</v>
      </c>
      <c r="AW1400" s="39">
        <v>117.941</v>
      </c>
      <c r="AX1400" s="39">
        <v>13.981199999999999</v>
      </c>
      <c r="AY1400" s="39">
        <v>53.943600000000004</v>
      </c>
    </row>
    <row r="1401" spans="1:51" x14ac:dyDescent="0.25">
      <c r="A1401" s="43">
        <v>44468</v>
      </c>
      <c r="B1401" s="39">
        <v>3445.1513</v>
      </c>
      <c r="C1401" s="39">
        <v>54.566400000000002</v>
      </c>
      <c r="D1401" s="39">
        <v>44.121099999999998</v>
      </c>
      <c r="E1401" s="39">
        <v>609.09789999999998</v>
      </c>
      <c r="F1401" s="39">
        <v>233.4863</v>
      </c>
      <c r="G1401" s="39">
        <v>55.065899999999999</v>
      </c>
      <c r="H1401" s="39">
        <v>111.4983</v>
      </c>
      <c r="I1401" s="39">
        <v>36.778599999999997</v>
      </c>
      <c r="J1401" s="39">
        <v>80.815899999999999</v>
      </c>
      <c r="K1401" s="39">
        <v>38.754199999999997</v>
      </c>
      <c r="L1401" s="39">
        <v>619.83439999999996</v>
      </c>
      <c r="M1401" s="39">
        <v>69.310400000000001</v>
      </c>
      <c r="N1401" s="39">
        <v>27.910299999999999</v>
      </c>
      <c r="O1401" s="39">
        <v>148.43209999999999</v>
      </c>
      <c r="P1401" s="39">
        <v>124.9592</v>
      </c>
      <c r="Q1401" s="39">
        <v>18.371600000000001</v>
      </c>
      <c r="R1401" s="39">
        <v>57.525700000000001</v>
      </c>
      <c r="S1401" s="39">
        <v>85.009100000000004</v>
      </c>
      <c r="T1401" s="39">
        <v>32.321199999999997</v>
      </c>
      <c r="U1401" s="39">
        <v>17.9603</v>
      </c>
      <c r="V1401" s="39">
        <v>32.931100000000001</v>
      </c>
      <c r="W1401" s="39">
        <v>63.033099999999997</v>
      </c>
      <c r="X1401" s="39">
        <v>139.3212</v>
      </c>
      <c r="Y1401" s="39">
        <v>24.966699999999999</v>
      </c>
      <c r="Z1401" s="39">
        <v>40.753399999999999</v>
      </c>
      <c r="AA1401" s="39">
        <v>43.811700000000002</v>
      </c>
      <c r="AB1401" s="39">
        <v>266.5675</v>
      </c>
      <c r="AC1401" s="39">
        <v>66.642499999999998</v>
      </c>
      <c r="AD1401" s="39">
        <v>21.470400000000001</v>
      </c>
      <c r="AE1401" s="39">
        <v>98.968800000000002</v>
      </c>
      <c r="AF1401" s="39">
        <v>60.347700000000003</v>
      </c>
      <c r="AG1401" s="39">
        <v>33.898200000000003</v>
      </c>
      <c r="AH1401" s="39">
        <v>112.7406</v>
      </c>
      <c r="AI1401" s="39">
        <v>23.306999999999999</v>
      </c>
      <c r="AJ1401" s="39">
        <v>7.2523</v>
      </c>
      <c r="AK1401" s="39">
        <v>9.1050000000000004</v>
      </c>
      <c r="AL1401" s="39">
        <v>15.697900000000001</v>
      </c>
      <c r="AM1401" s="39">
        <v>317.84739999999999</v>
      </c>
      <c r="AN1401" s="39">
        <v>526.44899999999996</v>
      </c>
      <c r="AO1401" s="39">
        <v>193.0232</v>
      </c>
      <c r="AP1401" s="39">
        <v>145.50380000000001</v>
      </c>
      <c r="AQ1401" s="39">
        <v>261.26510000000002</v>
      </c>
      <c r="AR1401" s="39">
        <v>103.8348</v>
      </c>
      <c r="AS1401" s="39">
        <v>77.905199999999994</v>
      </c>
      <c r="AT1401" s="39">
        <v>26.7849</v>
      </c>
      <c r="AU1401" s="39">
        <v>56.378399999999999</v>
      </c>
      <c r="AV1401" s="39">
        <v>91.938199999999995</v>
      </c>
      <c r="AW1401" s="39">
        <v>110.4692</v>
      </c>
      <c r="AX1401" s="39">
        <v>13.806800000000001</v>
      </c>
      <c r="AY1401" s="39">
        <v>53.740499999999997</v>
      </c>
    </row>
    <row r="1402" spans="1:51" x14ac:dyDescent="0.25">
      <c r="A1402" s="43">
        <v>44469</v>
      </c>
      <c r="B1402" s="39">
        <v>3467.9344999999998</v>
      </c>
      <c r="C1402" s="39">
        <v>54.691600000000001</v>
      </c>
      <c r="D1402" s="39">
        <v>44.2804</v>
      </c>
      <c r="E1402" s="39">
        <v>624.23069999999996</v>
      </c>
      <c r="F1402" s="39">
        <v>233.09780000000001</v>
      </c>
      <c r="G1402" s="39">
        <v>55.923000000000002</v>
      </c>
      <c r="H1402" s="39">
        <v>111.06870000000001</v>
      </c>
      <c r="I1402" s="39">
        <v>38.338900000000002</v>
      </c>
      <c r="J1402" s="39">
        <v>81.615399999999994</v>
      </c>
      <c r="K1402" s="39">
        <v>39.056100000000001</v>
      </c>
      <c r="L1402" s="39">
        <v>614.17899999999997</v>
      </c>
      <c r="M1402" s="39">
        <v>76.241500000000002</v>
      </c>
      <c r="N1402" s="39">
        <v>27.8477</v>
      </c>
      <c r="O1402" s="39">
        <v>146.726</v>
      </c>
      <c r="P1402" s="39">
        <v>132.8963</v>
      </c>
      <c r="Q1402" s="39">
        <v>19.047999999999998</v>
      </c>
      <c r="R1402" s="39">
        <v>58.007100000000001</v>
      </c>
      <c r="S1402" s="39">
        <v>85.340699999999998</v>
      </c>
      <c r="T1402" s="39">
        <v>32.148200000000003</v>
      </c>
      <c r="U1402" s="39">
        <v>18.186</v>
      </c>
      <c r="V1402" s="39">
        <v>33.123199999999997</v>
      </c>
      <c r="W1402" s="39">
        <v>63.113799999999998</v>
      </c>
      <c r="X1402" s="39">
        <v>139.73490000000001</v>
      </c>
      <c r="Y1402" s="39">
        <v>25.0078</v>
      </c>
      <c r="Z1402" s="39">
        <v>41.8688</v>
      </c>
      <c r="AA1402" s="39">
        <v>43.357700000000001</v>
      </c>
      <c r="AB1402" s="39">
        <v>275.49149999999997</v>
      </c>
      <c r="AC1402" s="39">
        <v>67.079099999999997</v>
      </c>
      <c r="AD1402" s="39">
        <v>22.410799999999998</v>
      </c>
      <c r="AE1402" s="39">
        <v>103.5087</v>
      </c>
      <c r="AF1402" s="39">
        <v>59.679299999999998</v>
      </c>
      <c r="AG1402" s="39">
        <v>35.1646</v>
      </c>
      <c r="AH1402" s="39">
        <v>112.1669</v>
      </c>
      <c r="AI1402" s="39">
        <v>23.550599999999999</v>
      </c>
      <c r="AJ1402" s="39">
        <v>7.4703999999999997</v>
      </c>
      <c r="AK1402" s="39">
        <v>9.1631</v>
      </c>
      <c r="AL1402" s="39">
        <v>15.697900000000001</v>
      </c>
      <c r="AM1402" s="39">
        <v>322.91079999999999</v>
      </c>
      <c r="AN1402" s="39">
        <v>523.21640000000002</v>
      </c>
      <c r="AO1402" s="39">
        <v>191.8168</v>
      </c>
      <c r="AP1402" s="39">
        <v>144.12459999999999</v>
      </c>
      <c r="AQ1402" s="39">
        <v>259.64479999999998</v>
      </c>
      <c r="AR1402" s="39">
        <v>103.51349999999999</v>
      </c>
      <c r="AS1402" s="39">
        <v>81.013099999999994</v>
      </c>
      <c r="AT1402" s="39">
        <v>26.920200000000001</v>
      </c>
      <c r="AU1402" s="39">
        <v>55.891500000000001</v>
      </c>
      <c r="AV1402" s="39">
        <v>90.624799999999993</v>
      </c>
      <c r="AW1402" s="39">
        <v>116.04940000000001</v>
      </c>
      <c r="AX1402" s="39">
        <v>13.806800000000001</v>
      </c>
      <c r="AY1402" s="39">
        <v>53.029299999999999</v>
      </c>
    </row>
    <row r="1403" spans="1:51" x14ac:dyDescent="0.25">
      <c r="A1403" s="43">
        <v>44477</v>
      </c>
      <c r="B1403" s="39">
        <v>3456.5428999999999</v>
      </c>
      <c r="C1403" s="39">
        <v>55.1922</v>
      </c>
      <c r="D1403" s="39">
        <v>46.2714</v>
      </c>
      <c r="E1403" s="39">
        <v>630.28390000000002</v>
      </c>
      <c r="F1403" s="39">
        <v>236.5943</v>
      </c>
      <c r="G1403" s="39">
        <v>57.922800000000002</v>
      </c>
      <c r="H1403" s="39">
        <v>112.57250000000001</v>
      </c>
      <c r="I1403" s="39">
        <v>37.744500000000002</v>
      </c>
      <c r="J1403" s="39">
        <v>82.537999999999997</v>
      </c>
      <c r="K1403" s="39">
        <v>39.207099999999997</v>
      </c>
      <c r="L1403" s="39">
        <v>634.5385</v>
      </c>
      <c r="M1403" s="39">
        <v>68.634200000000007</v>
      </c>
      <c r="N1403" s="39">
        <v>27.910299999999999</v>
      </c>
      <c r="O1403" s="39">
        <v>147.23779999999999</v>
      </c>
      <c r="P1403" s="39">
        <v>125.6918</v>
      </c>
      <c r="Q1403" s="39">
        <v>18.6553</v>
      </c>
      <c r="R1403" s="39">
        <v>58.127499999999998</v>
      </c>
      <c r="S1403" s="39">
        <v>83.572000000000003</v>
      </c>
      <c r="T1403" s="39">
        <v>32.984400000000001</v>
      </c>
      <c r="U1403" s="39">
        <v>18.6052</v>
      </c>
      <c r="V1403" s="39">
        <v>33.891199999999998</v>
      </c>
      <c r="W1403" s="39">
        <v>64.405100000000004</v>
      </c>
      <c r="X1403" s="39">
        <v>145.02969999999999</v>
      </c>
      <c r="Y1403" s="39">
        <v>25.377400000000002</v>
      </c>
      <c r="Z1403" s="39">
        <v>45.043199999999999</v>
      </c>
      <c r="AA1403" s="39">
        <v>45.514200000000002</v>
      </c>
      <c r="AB1403" s="39">
        <v>280.28930000000003</v>
      </c>
      <c r="AC1403" s="39">
        <v>68.340100000000007</v>
      </c>
      <c r="AD1403" s="39">
        <v>24.658799999999999</v>
      </c>
      <c r="AE1403" s="39">
        <v>103.07859999999999</v>
      </c>
      <c r="AF1403" s="39">
        <v>60.443199999999997</v>
      </c>
      <c r="AG1403" s="39">
        <v>35.110799999999998</v>
      </c>
      <c r="AH1403" s="39">
        <v>113.60120000000001</v>
      </c>
      <c r="AI1403" s="39">
        <v>23.334</v>
      </c>
      <c r="AJ1403" s="39">
        <v>7.1795999999999998</v>
      </c>
      <c r="AK1403" s="39">
        <v>8.4269999999999996</v>
      </c>
      <c r="AL1403" s="39">
        <v>16.1555</v>
      </c>
      <c r="AM1403" s="39">
        <v>311.86329999999998</v>
      </c>
      <c r="AN1403" s="39">
        <v>531.06690000000003</v>
      </c>
      <c r="AO1403" s="39">
        <v>196.54179999999999</v>
      </c>
      <c r="AP1403" s="39">
        <v>149.6414</v>
      </c>
      <c r="AQ1403" s="39">
        <v>260.86</v>
      </c>
      <c r="AR1403" s="39">
        <v>97.122</v>
      </c>
      <c r="AS1403" s="39">
        <v>82.877899999999997</v>
      </c>
      <c r="AT1403" s="39">
        <v>26.514399999999998</v>
      </c>
      <c r="AU1403" s="39">
        <v>56.573099999999997</v>
      </c>
      <c r="AV1403" s="39">
        <v>91.774000000000001</v>
      </c>
      <c r="AW1403" s="39">
        <v>112.3608</v>
      </c>
      <c r="AX1403" s="39">
        <v>14.0061</v>
      </c>
      <c r="AY1403" s="39">
        <v>53.537300000000002</v>
      </c>
    </row>
    <row r="1404" spans="1:51" x14ac:dyDescent="0.25">
      <c r="A1404" s="43">
        <v>44480</v>
      </c>
      <c r="B1404" s="39">
        <v>3596.4971</v>
      </c>
      <c r="C1404" s="39">
        <v>54.191000000000003</v>
      </c>
      <c r="D1404" s="39">
        <v>45.873199999999997</v>
      </c>
      <c r="E1404" s="39">
        <v>621.20420000000001</v>
      </c>
      <c r="F1404" s="39">
        <v>235.81729999999999</v>
      </c>
      <c r="G1404" s="39">
        <v>57.922800000000002</v>
      </c>
      <c r="H1404" s="39">
        <v>111.9817</v>
      </c>
      <c r="I1404" s="39">
        <v>37.372999999999998</v>
      </c>
      <c r="J1404" s="39">
        <v>82.906999999999996</v>
      </c>
      <c r="K1404" s="39">
        <v>39.131599999999999</v>
      </c>
      <c r="L1404" s="39">
        <v>623.22770000000003</v>
      </c>
      <c r="M1404" s="39">
        <v>68.549700000000001</v>
      </c>
      <c r="N1404" s="39">
        <v>28.097999999999999</v>
      </c>
      <c r="O1404" s="39">
        <v>143.655</v>
      </c>
      <c r="P1404" s="39">
        <v>125.2848</v>
      </c>
      <c r="Q1404" s="39">
        <v>17.498899999999999</v>
      </c>
      <c r="R1404" s="39">
        <v>58.247799999999998</v>
      </c>
      <c r="S1404" s="39">
        <v>84.235299999999995</v>
      </c>
      <c r="T1404" s="39">
        <v>32.465400000000002</v>
      </c>
      <c r="U1404" s="39">
        <v>18.6374</v>
      </c>
      <c r="V1404" s="39">
        <v>33.699199999999998</v>
      </c>
      <c r="W1404" s="39">
        <v>65.050799999999995</v>
      </c>
      <c r="X1404" s="39">
        <v>146.18799999999999</v>
      </c>
      <c r="Y1404" s="39">
        <v>25.541599999999999</v>
      </c>
      <c r="Z1404" s="39">
        <v>44.0137</v>
      </c>
      <c r="AA1404" s="39">
        <v>45.060200000000002</v>
      </c>
      <c r="AB1404" s="39">
        <v>289.0213</v>
      </c>
      <c r="AC1404" s="39">
        <v>69.213200000000001</v>
      </c>
      <c r="AD1404" s="39">
        <v>25.278099999999998</v>
      </c>
      <c r="AE1404" s="39">
        <v>104.4644</v>
      </c>
      <c r="AF1404" s="39">
        <v>58.533499999999997</v>
      </c>
      <c r="AG1404" s="39">
        <v>34.491</v>
      </c>
      <c r="AH1404" s="39">
        <v>114.175</v>
      </c>
      <c r="AI1404" s="39">
        <v>22.711400000000001</v>
      </c>
      <c r="AJ1404" s="39">
        <v>7.1614000000000004</v>
      </c>
      <c r="AK1404" s="39">
        <v>8.4269999999999996</v>
      </c>
      <c r="AL1404" s="39">
        <v>16.261099999999999</v>
      </c>
      <c r="AM1404" s="39">
        <v>319.68860000000001</v>
      </c>
      <c r="AN1404" s="39">
        <v>535.68489999999997</v>
      </c>
      <c r="AO1404" s="39">
        <v>198.65299999999999</v>
      </c>
      <c r="AP1404" s="39">
        <v>149.9862</v>
      </c>
      <c r="AQ1404" s="39">
        <v>262.88529999999997</v>
      </c>
      <c r="AR1404" s="39">
        <v>106.8342</v>
      </c>
      <c r="AS1404" s="39">
        <v>82.463499999999996</v>
      </c>
      <c r="AT1404" s="39">
        <v>25.838000000000001</v>
      </c>
      <c r="AU1404" s="39">
        <v>56.670499999999997</v>
      </c>
      <c r="AV1404" s="39">
        <v>92.594899999999996</v>
      </c>
      <c r="AW1404" s="39">
        <v>112.73909999999999</v>
      </c>
      <c r="AX1404" s="39">
        <v>14.0311</v>
      </c>
      <c r="AY1404" s="39">
        <v>54.045200000000001</v>
      </c>
    </row>
    <row r="1405" spans="1:51" x14ac:dyDescent="0.25">
      <c r="A1405" s="43">
        <v>44481</v>
      </c>
      <c r="B1405" s="39">
        <v>3629.0446000000002</v>
      </c>
      <c r="C1405" s="39">
        <v>53.189700000000002</v>
      </c>
      <c r="D1405" s="39">
        <v>45.634300000000003</v>
      </c>
      <c r="E1405" s="39">
        <v>600.77480000000003</v>
      </c>
      <c r="F1405" s="39">
        <v>233.4863</v>
      </c>
      <c r="G1405" s="39">
        <v>56.851500000000001</v>
      </c>
      <c r="H1405" s="39">
        <v>110.1019</v>
      </c>
      <c r="I1405" s="39">
        <v>38.487499999999997</v>
      </c>
      <c r="J1405" s="39">
        <v>79.770300000000006</v>
      </c>
      <c r="K1405" s="39">
        <v>38.188200000000002</v>
      </c>
      <c r="L1405" s="39">
        <v>618.70339999999999</v>
      </c>
      <c r="M1405" s="39">
        <v>62.294899999999998</v>
      </c>
      <c r="N1405" s="39">
        <v>28.285799999999998</v>
      </c>
      <c r="O1405" s="39">
        <v>141.94890000000001</v>
      </c>
      <c r="P1405" s="39">
        <v>114.9461</v>
      </c>
      <c r="Q1405" s="39">
        <v>16.866099999999999</v>
      </c>
      <c r="R1405" s="39">
        <v>58.247799999999998</v>
      </c>
      <c r="S1405" s="39">
        <v>81.029499999999999</v>
      </c>
      <c r="T1405" s="39">
        <v>31.629200000000001</v>
      </c>
      <c r="U1405" s="39">
        <v>18.443899999999999</v>
      </c>
      <c r="V1405" s="39">
        <v>33.027099999999997</v>
      </c>
      <c r="W1405" s="39">
        <v>64.647199999999998</v>
      </c>
      <c r="X1405" s="39">
        <v>146.68440000000001</v>
      </c>
      <c r="Y1405" s="39">
        <v>25.459499999999998</v>
      </c>
      <c r="Z1405" s="39">
        <v>43.498899999999999</v>
      </c>
      <c r="AA1405" s="39">
        <v>45.230400000000003</v>
      </c>
      <c r="AB1405" s="39">
        <v>280.76909999999998</v>
      </c>
      <c r="AC1405" s="39">
        <v>68.631200000000007</v>
      </c>
      <c r="AD1405" s="39">
        <v>26.5627</v>
      </c>
      <c r="AE1405" s="39">
        <v>103.652</v>
      </c>
      <c r="AF1405" s="39">
        <v>56.241799999999998</v>
      </c>
      <c r="AG1405" s="39">
        <v>33.978999999999999</v>
      </c>
      <c r="AH1405" s="39">
        <v>113.60120000000001</v>
      </c>
      <c r="AI1405" s="39">
        <v>21.763999999999999</v>
      </c>
      <c r="AJ1405" s="39">
        <v>6.907</v>
      </c>
      <c r="AK1405" s="39">
        <v>8.0976999999999997</v>
      </c>
      <c r="AL1405" s="39">
        <v>15.873900000000001</v>
      </c>
      <c r="AM1405" s="39">
        <v>324.29180000000002</v>
      </c>
      <c r="AN1405" s="39">
        <v>536.60850000000005</v>
      </c>
      <c r="AO1405" s="39">
        <v>196.54179999999999</v>
      </c>
      <c r="AP1405" s="39">
        <v>146.88300000000001</v>
      </c>
      <c r="AQ1405" s="39">
        <v>260.45490000000001</v>
      </c>
      <c r="AR1405" s="39">
        <v>108.90519999999999</v>
      </c>
      <c r="AS1405" s="39">
        <v>81.013099999999994</v>
      </c>
      <c r="AT1405" s="39">
        <v>25.229299999999999</v>
      </c>
      <c r="AU1405" s="39">
        <v>56.183599999999998</v>
      </c>
      <c r="AV1405" s="39">
        <v>90.460599999999999</v>
      </c>
      <c r="AW1405" s="39">
        <v>107.6318</v>
      </c>
      <c r="AX1405" s="39">
        <v>13.881500000000001</v>
      </c>
      <c r="AY1405" s="39">
        <v>54.451599999999999</v>
      </c>
    </row>
    <row r="1406" spans="1:51" x14ac:dyDescent="0.25">
      <c r="A1406" s="43">
        <v>44482</v>
      </c>
      <c r="B1406" s="39">
        <v>3629.0446000000002</v>
      </c>
      <c r="C1406" s="39">
        <v>54.065800000000003</v>
      </c>
      <c r="D1406" s="39">
        <v>44.997199999999999</v>
      </c>
      <c r="E1406" s="39">
        <v>603.04470000000003</v>
      </c>
      <c r="F1406" s="39">
        <v>233.87479999999999</v>
      </c>
      <c r="G1406" s="39">
        <v>60.029699999999998</v>
      </c>
      <c r="H1406" s="39">
        <v>110.4242</v>
      </c>
      <c r="I1406" s="39">
        <v>38.190300000000001</v>
      </c>
      <c r="J1406" s="39">
        <v>77.125699999999995</v>
      </c>
      <c r="K1406" s="39">
        <v>38.640999999999998</v>
      </c>
      <c r="L1406" s="39">
        <v>627.07339999999999</v>
      </c>
      <c r="M1406" s="39">
        <v>59.336500000000001</v>
      </c>
      <c r="N1406" s="39">
        <v>27.66</v>
      </c>
      <c r="O1406" s="39">
        <v>139.2191</v>
      </c>
      <c r="P1406" s="39">
        <v>116.57429999999999</v>
      </c>
      <c r="Q1406" s="39">
        <v>16.735199999999999</v>
      </c>
      <c r="R1406" s="39">
        <v>57.886800000000001</v>
      </c>
      <c r="S1406" s="39">
        <v>80.587299999999999</v>
      </c>
      <c r="T1406" s="39">
        <v>31.1967</v>
      </c>
      <c r="U1406" s="39">
        <v>18.443899999999999</v>
      </c>
      <c r="V1406" s="39">
        <v>33.315199999999997</v>
      </c>
      <c r="W1406" s="39">
        <v>65.454300000000003</v>
      </c>
      <c r="X1406" s="39">
        <v>147.26349999999999</v>
      </c>
      <c r="Y1406" s="39">
        <v>25.213100000000001</v>
      </c>
      <c r="Z1406" s="39">
        <v>42.898299999999999</v>
      </c>
      <c r="AA1406" s="39">
        <v>44.889899999999997</v>
      </c>
      <c r="AB1406" s="39">
        <v>280.3852</v>
      </c>
      <c r="AC1406" s="39">
        <v>69.358699999999999</v>
      </c>
      <c r="AD1406" s="39">
        <v>26.379200000000001</v>
      </c>
      <c r="AE1406" s="39">
        <v>102.17059999999999</v>
      </c>
      <c r="AF1406" s="39">
        <v>56.337299999999999</v>
      </c>
      <c r="AG1406" s="39">
        <v>32.577800000000003</v>
      </c>
      <c r="AH1406" s="39">
        <v>113.0275</v>
      </c>
      <c r="AI1406" s="39">
        <v>21.845199999999998</v>
      </c>
      <c r="AJ1406" s="39">
        <v>6.6161000000000003</v>
      </c>
      <c r="AK1406" s="39">
        <v>7.8071000000000002</v>
      </c>
      <c r="AL1406" s="39">
        <v>15.240399999999999</v>
      </c>
      <c r="AM1406" s="39">
        <v>320.149</v>
      </c>
      <c r="AN1406" s="39">
        <v>532.45230000000004</v>
      </c>
      <c r="AO1406" s="39">
        <v>203.57910000000001</v>
      </c>
      <c r="AP1406" s="39">
        <v>147.2278</v>
      </c>
      <c r="AQ1406" s="39">
        <v>260.86</v>
      </c>
      <c r="AR1406" s="39">
        <v>101.4068</v>
      </c>
      <c r="AS1406" s="39">
        <v>79.977199999999996</v>
      </c>
      <c r="AT1406" s="39">
        <v>25.296900000000001</v>
      </c>
      <c r="AU1406" s="39">
        <v>56.280999999999999</v>
      </c>
      <c r="AV1406" s="39">
        <v>90.624799999999993</v>
      </c>
      <c r="AW1406" s="39">
        <v>102.8082</v>
      </c>
      <c r="AX1406" s="39">
        <v>13.9314</v>
      </c>
      <c r="AY1406" s="39">
        <v>53.841999999999999</v>
      </c>
    </row>
    <row r="1407" spans="1:51" x14ac:dyDescent="0.25">
      <c r="A1407" s="43">
        <v>44483</v>
      </c>
      <c r="B1407" s="39">
        <v>3466.3071</v>
      </c>
      <c r="C1407" s="39">
        <v>52.564</v>
      </c>
      <c r="D1407" s="39">
        <v>44.837899999999998</v>
      </c>
      <c r="E1407" s="39">
        <v>601.53139999999996</v>
      </c>
      <c r="F1407" s="39">
        <v>233.09780000000001</v>
      </c>
      <c r="G1407" s="39">
        <v>59.5655</v>
      </c>
      <c r="H1407" s="39">
        <v>110.37050000000001</v>
      </c>
      <c r="I1407" s="39">
        <v>36.109900000000003</v>
      </c>
      <c r="J1407" s="39">
        <v>76.080100000000002</v>
      </c>
      <c r="K1407" s="39">
        <v>38.716500000000003</v>
      </c>
      <c r="L1407" s="39">
        <v>614.63149999999996</v>
      </c>
      <c r="M1407" s="39">
        <v>59.082900000000002</v>
      </c>
      <c r="N1407" s="39">
        <v>27.221900000000002</v>
      </c>
      <c r="O1407" s="39">
        <v>142.11949999999999</v>
      </c>
      <c r="P1407" s="39">
        <v>115.55670000000001</v>
      </c>
      <c r="Q1407" s="39">
        <v>16.800699999999999</v>
      </c>
      <c r="R1407" s="39">
        <v>56.803699999999999</v>
      </c>
      <c r="S1407" s="39">
        <v>82.0244</v>
      </c>
      <c r="T1407" s="39">
        <v>30.966100000000001</v>
      </c>
      <c r="U1407" s="39">
        <v>18.476199999999999</v>
      </c>
      <c r="V1407" s="39">
        <v>33.219200000000001</v>
      </c>
      <c r="W1407" s="39">
        <v>65.292900000000003</v>
      </c>
      <c r="X1407" s="39">
        <v>151.81379999999999</v>
      </c>
      <c r="Y1407" s="39">
        <v>25.623699999999999</v>
      </c>
      <c r="Z1407" s="39">
        <v>42.984099999999998</v>
      </c>
      <c r="AA1407" s="39">
        <v>45.116900000000001</v>
      </c>
      <c r="AB1407" s="39">
        <v>280.96100000000001</v>
      </c>
      <c r="AC1407" s="39">
        <v>68.873699999999999</v>
      </c>
      <c r="AD1407" s="39">
        <v>29.017099999999999</v>
      </c>
      <c r="AE1407" s="39">
        <v>101.54940000000001</v>
      </c>
      <c r="AF1407" s="39">
        <v>56.050800000000002</v>
      </c>
      <c r="AG1407" s="39">
        <v>33.466999999999999</v>
      </c>
      <c r="AH1407" s="39">
        <v>112.4537</v>
      </c>
      <c r="AI1407" s="39">
        <v>21.763999999999999</v>
      </c>
      <c r="AJ1407" s="39">
        <v>6.5797999999999996</v>
      </c>
      <c r="AK1407" s="39">
        <v>7.8651999999999997</v>
      </c>
      <c r="AL1407" s="39">
        <v>15.275600000000001</v>
      </c>
      <c r="AM1407" s="39">
        <v>310.71249999999998</v>
      </c>
      <c r="AN1407" s="39">
        <v>528.75800000000004</v>
      </c>
      <c r="AO1407" s="39">
        <v>206.5951</v>
      </c>
      <c r="AP1407" s="39">
        <v>142.57310000000001</v>
      </c>
      <c r="AQ1407" s="39">
        <v>259.2398</v>
      </c>
      <c r="AR1407" s="39">
        <v>99.978499999999997</v>
      </c>
      <c r="AS1407" s="39">
        <v>79.77</v>
      </c>
      <c r="AT1407" s="39">
        <v>25.432200000000002</v>
      </c>
      <c r="AU1407" s="39">
        <v>55.404600000000002</v>
      </c>
      <c r="AV1407" s="39">
        <v>90.789000000000001</v>
      </c>
      <c r="AW1407" s="39">
        <v>102.9028</v>
      </c>
      <c r="AX1407" s="39">
        <v>14.055999999999999</v>
      </c>
      <c r="AY1407" s="39">
        <v>53.334099999999999</v>
      </c>
    </row>
    <row r="1408" spans="1:51" x14ac:dyDescent="0.25">
      <c r="A1408" s="43">
        <v>44484</v>
      </c>
      <c r="B1408" s="39">
        <v>3432.1323000000002</v>
      </c>
      <c r="C1408" s="39">
        <v>52.188499999999998</v>
      </c>
      <c r="D1408" s="39">
        <v>44.2804</v>
      </c>
      <c r="E1408" s="39">
        <v>592.45169999999996</v>
      </c>
      <c r="F1408" s="39">
        <v>230.3784</v>
      </c>
      <c r="G1408" s="39">
        <v>58.744100000000003</v>
      </c>
      <c r="H1408" s="39">
        <v>110.4242</v>
      </c>
      <c r="I1408" s="39">
        <v>35.441200000000002</v>
      </c>
      <c r="J1408" s="39">
        <v>75.957099999999997</v>
      </c>
      <c r="K1408" s="39">
        <v>39.584400000000002</v>
      </c>
      <c r="L1408" s="39">
        <v>600.83219999999994</v>
      </c>
      <c r="M1408" s="39">
        <v>58.913899999999998</v>
      </c>
      <c r="N1408" s="39">
        <v>26.095500000000001</v>
      </c>
      <c r="O1408" s="39">
        <v>142.9725</v>
      </c>
      <c r="P1408" s="39">
        <v>117.95820000000001</v>
      </c>
      <c r="Q1408" s="39">
        <v>16.5825</v>
      </c>
      <c r="R1408" s="39">
        <v>55.840899999999998</v>
      </c>
      <c r="S1408" s="39">
        <v>81.14</v>
      </c>
      <c r="T1408" s="39">
        <v>30.764299999999999</v>
      </c>
      <c r="U1408" s="39">
        <v>18.347200000000001</v>
      </c>
      <c r="V1408" s="39">
        <v>32.5471</v>
      </c>
      <c r="W1408" s="39">
        <v>64.405100000000004</v>
      </c>
      <c r="X1408" s="39">
        <v>148.00810000000001</v>
      </c>
      <c r="Y1408" s="39">
        <v>25.0488</v>
      </c>
      <c r="Z1408" s="39">
        <v>42.040399999999998</v>
      </c>
      <c r="AA1408" s="39">
        <v>43.414400000000001</v>
      </c>
      <c r="AB1408" s="39">
        <v>279.13780000000003</v>
      </c>
      <c r="AC1408" s="39">
        <v>67.855099999999993</v>
      </c>
      <c r="AD1408" s="39">
        <v>26.126799999999999</v>
      </c>
      <c r="AE1408" s="39">
        <v>100.88030000000001</v>
      </c>
      <c r="AF1408" s="39">
        <v>54.713999999999999</v>
      </c>
      <c r="AG1408" s="39">
        <v>32.281399999999998</v>
      </c>
      <c r="AH1408" s="39">
        <v>112.4537</v>
      </c>
      <c r="AI1408" s="39">
        <v>21.9618</v>
      </c>
      <c r="AJ1408" s="39">
        <v>6.4706999999999999</v>
      </c>
      <c r="AK1408" s="39">
        <v>7.7683</v>
      </c>
      <c r="AL1408" s="39">
        <v>15.5571</v>
      </c>
      <c r="AM1408" s="39">
        <v>317.61720000000003</v>
      </c>
      <c r="AN1408" s="39">
        <v>531.9905</v>
      </c>
      <c r="AO1408" s="39">
        <v>209.30950000000001</v>
      </c>
      <c r="AP1408" s="39">
        <v>141.3663</v>
      </c>
      <c r="AQ1408" s="39">
        <v>259.64479999999998</v>
      </c>
      <c r="AR1408" s="39">
        <v>107.6554</v>
      </c>
      <c r="AS1408" s="39">
        <v>78.526799999999994</v>
      </c>
      <c r="AT1408" s="39">
        <v>25.1616</v>
      </c>
      <c r="AU1408" s="39">
        <v>55.599400000000003</v>
      </c>
      <c r="AV1408" s="39">
        <v>88.162199999999999</v>
      </c>
      <c r="AW1408" s="39">
        <v>108.2938</v>
      </c>
      <c r="AX1408" s="39">
        <v>13.906499999999999</v>
      </c>
      <c r="AY1408" s="39">
        <v>55.772199999999998</v>
      </c>
    </row>
    <row r="1409" spans="1:51" x14ac:dyDescent="0.25">
      <c r="A1409" s="43">
        <v>44487</v>
      </c>
      <c r="B1409" s="39">
        <v>3303.5697</v>
      </c>
      <c r="C1409" s="39">
        <v>52.939399999999999</v>
      </c>
      <c r="D1409" s="39">
        <v>43.882199999999997</v>
      </c>
      <c r="E1409" s="39">
        <v>596.23490000000004</v>
      </c>
      <c r="F1409" s="39">
        <v>229.98990000000001</v>
      </c>
      <c r="G1409" s="39">
        <v>58.172800000000002</v>
      </c>
      <c r="H1409" s="39">
        <v>110.6927</v>
      </c>
      <c r="I1409" s="39">
        <v>35.366900000000001</v>
      </c>
      <c r="J1409" s="39">
        <v>77.125699999999995</v>
      </c>
      <c r="K1409" s="39">
        <v>39.282499999999999</v>
      </c>
      <c r="L1409" s="39">
        <v>588.61649999999997</v>
      </c>
      <c r="M1409" s="39">
        <v>62.125799999999998</v>
      </c>
      <c r="N1409" s="39">
        <v>26.158100000000001</v>
      </c>
      <c r="O1409" s="39">
        <v>146.38480000000001</v>
      </c>
      <c r="P1409" s="39">
        <v>118.60939999999999</v>
      </c>
      <c r="Q1409" s="39">
        <v>16.735199999999999</v>
      </c>
      <c r="R1409" s="39">
        <v>55.600200000000001</v>
      </c>
      <c r="S1409" s="39">
        <v>82.355999999999995</v>
      </c>
      <c r="T1409" s="39">
        <v>30.994900000000001</v>
      </c>
      <c r="U1409" s="39">
        <v>18.540700000000001</v>
      </c>
      <c r="V1409" s="39">
        <v>32.739100000000001</v>
      </c>
      <c r="W1409" s="39">
        <v>64.243700000000004</v>
      </c>
      <c r="X1409" s="39">
        <v>144.45060000000001</v>
      </c>
      <c r="Y1409" s="39">
        <v>24.966699999999999</v>
      </c>
      <c r="Z1409" s="39">
        <v>43.670499999999997</v>
      </c>
      <c r="AA1409" s="39">
        <v>42.790199999999999</v>
      </c>
      <c r="AB1409" s="39">
        <v>287.67790000000002</v>
      </c>
      <c r="AC1409" s="39">
        <v>67.952100000000002</v>
      </c>
      <c r="AD1409" s="39">
        <v>23.511900000000001</v>
      </c>
      <c r="AE1409" s="39">
        <v>101.4538</v>
      </c>
      <c r="AF1409" s="39">
        <v>55.955300000000001</v>
      </c>
      <c r="AG1409" s="39">
        <v>32.550899999999999</v>
      </c>
      <c r="AH1409" s="39">
        <v>112.4537</v>
      </c>
      <c r="AI1409" s="39">
        <v>22.103200000000001</v>
      </c>
      <c r="AJ1409" s="39">
        <v>6.5434000000000001</v>
      </c>
      <c r="AK1409" s="39">
        <v>7.8845999999999998</v>
      </c>
      <c r="AL1409" s="39">
        <v>15.873900000000001</v>
      </c>
      <c r="AM1409" s="39">
        <v>306.10939999999999</v>
      </c>
      <c r="AN1409" s="39">
        <v>529.21979999999996</v>
      </c>
      <c r="AO1409" s="39">
        <v>211.21960000000001</v>
      </c>
      <c r="AP1409" s="39">
        <v>140.67670000000001</v>
      </c>
      <c r="AQ1409" s="39">
        <v>258.02460000000002</v>
      </c>
      <c r="AR1409" s="39">
        <v>117.6533</v>
      </c>
      <c r="AS1409" s="39">
        <v>78.733999999999995</v>
      </c>
      <c r="AT1409" s="39">
        <v>25.770399999999999</v>
      </c>
      <c r="AU1409" s="39">
        <v>55.404600000000002</v>
      </c>
      <c r="AV1409" s="39">
        <v>88.162199999999999</v>
      </c>
      <c r="AW1409" s="39">
        <v>112.83369999999999</v>
      </c>
      <c r="AX1409" s="39">
        <v>13.906499999999999</v>
      </c>
      <c r="AY1409" s="39">
        <v>56.178600000000003</v>
      </c>
    </row>
    <row r="1410" spans="1:51" x14ac:dyDescent="0.25">
      <c r="A1410" s="43">
        <v>44488</v>
      </c>
      <c r="B1410" s="39">
        <v>3303.5697</v>
      </c>
      <c r="C1410" s="39">
        <v>52.939399999999999</v>
      </c>
      <c r="D1410" s="39">
        <v>44.360100000000003</v>
      </c>
      <c r="E1410" s="39">
        <v>606.82799999999997</v>
      </c>
      <c r="F1410" s="39">
        <v>227.65889999999999</v>
      </c>
      <c r="G1410" s="39">
        <v>58.458399999999997</v>
      </c>
      <c r="H1410" s="39">
        <v>112.57250000000001</v>
      </c>
      <c r="I1410" s="39">
        <v>34.921100000000003</v>
      </c>
      <c r="J1410" s="39">
        <v>77.187200000000004</v>
      </c>
      <c r="K1410" s="39">
        <v>39.395699999999998</v>
      </c>
      <c r="L1410" s="39">
        <v>647.43290000000002</v>
      </c>
      <c r="M1410" s="39">
        <v>61.534100000000002</v>
      </c>
      <c r="N1410" s="39">
        <v>25.72</v>
      </c>
      <c r="O1410" s="39">
        <v>145.5317</v>
      </c>
      <c r="P1410" s="39">
        <v>130.45410000000001</v>
      </c>
      <c r="Q1410" s="39">
        <v>16.888000000000002</v>
      </c>
      <c r="R1410" s="39">
        <v>55.600200000000001</v>
      </c>
      <c r="S1410" s="39">
        <v>85.8934</v>
      </c>
      <c r="T1410" s="39">
        <v>30.8508</v>
      </c>
      <c r="U1410" s="39">
        <v>18.6052</v>
      </c>
      <c r="V1410" s="39">
        <v>32.739100000000001</v>
      </c>
      <c r="W1410" s="39">
        <v>63.840200000000003</v>
      </c>
      <c r="X1410" s="39">
        <v>142.79589999999999</v>
      </c>
      <c r="Y1410" s="39">
        <v>25.336300000000001</v>
      </c>
      <c r="Z1410" s="39">
        <v>43.327300000000001</v>
      </c>
      <c r="AA1410" s="39">
        <v>42.733400000000003</v>
      </c>
      <c r="AB1410" s="39">
        <v>287.19819999999999</v>
      </c>
      <c r="AC1410" s="39">
        <v>68.582599999999999</v>
      </c>
      <c r="AD1410" s="39">
        <v>22.6861</v>
      </c>
      <c r="AE1410" s="39">
        <v>102.2184</v>
      </c>
      <c r="AF1410" s="39">
        <v>56.241799999999998</v>
      </c>
      <c r="AG1410" s="39">
        <v>32.497</v>
      </c>
      <c r="AH1410" s="39">
        <v>112.4537</v>
      </c>
      <c r="AI1410" s="39">
        <v>22.2727</v>
      </c>
      <c r="AJ1410" s="39">
        <v>6.5616000000000003</v>
      </c>
      <c r="AK1410" s="39">
        <v>7.8845999999999998</v>
      </c>
      <c r="AL1410" s="39">
        <v>15.9443</v>
      </c>
      <c r="AM1410" s="39">
        <v>296.67290000000003</v>
      </c>
      <c r="AN1410" s="39">
        <v>533.83770000000004</v>
      </c>
      <c r="AO1410" s="39">
        <v>210.71700000000001</v>
      </c>
      <c r="AP1410" s="39">
        <v>141.71109999999999</v>
      </c>
      <c r="AQ1410" s="39">
        <v>258.8347</v>
      </c>
      <c r="AR1410" s="39">
        <v>116.72490000000001</v>
      </c>
      <c r="AS1410" s="39">
        <v>78.733999999999995</v>
      </c>
      <c r="AT1410" s="39">
        <v>25.7027</v>
      </c>
      <c r="AU1410" s="39">
        <v>55.307299999999998</v>
      </c>
      <c r="AV1410" s="39">
        <v>88.490499999999997</v>
      </c>
      <c r="AW1410" s="39">
        <v>116.2385</v>
      </c>
      <c r="AX1410" s="39">
        <v>13.9314</v>
      </c>
      <c r="AY1410" s="39">
        <v>53.435699999999997</v>
      </c>
    </row>
    <row r="1411" spans="1:51" x14ac:dyDescent="0.25">
      <c r="A1411" s="43">
        <v>44489</v>
      </c>
      <c r="B1411" s="39">
        <v>3254.7485000000001</v>
      </c>
      <c r="C1411" s="39">
        <v>52.313699999999997</v>
      </c>
      <c r="D1411" s="39">
        <v>43.245100000000001</v>
      </c>
      <c r="E1411" s="39">
        <v>595.47829999999999</v>
      </c>
      <c r="F1411" s="39">
        <v>228.4359</v>
      </c>
      <c r="G1411" s="39">
        <v>58.887</v>
      </c>
      <c r="H1411" s="39">
        <v>111.3909</v>
      </c>
      <c r="I1411" s="39">
        <v>34.475299999999997</v>
      </c>
      <c r="J1411" s="39">
        <v>75.895600000000002</v>
      </c>
      <c r="K1411" s="39">
        <v>39.433500000000002</v>
      </c>
      <c r="L1411" s="39">
        <v>635.66959999999995</v>
      </c>
      <c r="M1411" s="39">
        <v>56.885300000000001</v>
      </c>
      <c r="N1411" s="39">
        <v>25.4071</v>
      </c>
      <c r="O1411" s="39">
        <v>148.94390000000001</v>
      </c>
      <c r="P1411" s="39">
        <v>133.9306</v>
      </c>
      <c r="Q1411" s="39">
        <v>16.735199999999999</v>
      </c>
      <c r="R1411" s="39">
        <v>54.9985</v>
      </c>
      <c r="S1411" s="39">
        <v>85.230199999999996</v>
      </c>
      <c r="T1411" s="39">
        <v>30.706600000000002</v>
      </c>
      <c r="U1411" s="39">
        <v>18.572900000000001</v>
      </c>
      <c r="V1411" s="39">
        <v>32.931100000000001</v>
      </c>
      <c r="W1411" s="39">
        <v>63.113799999999998</v>
      </c>
      <c r="X1411" s="39">
        <v>143.20959999999999</v>
      </c>
      <c r="Y1411" s="39">
        <v>25.213100000000001</v>
      </c>
      <c r="Z1411" s="39">
        <v>47.7029</v>
      </c>
      <c r="AA1411" s="39">
        <v>41.598399999999998</v>
      </c>
      <c r="AB1411" s="39">
        <v>285.08710000000002</v>
      </c>
      <c r="AC1411" s="39">
        <v>68.291600000000003</v>
      </c>
      <c r="AD1411" s="39">
        <v>22.525500000000001</v>
      </c>
      <c r="AE1411" s="39">
        <v>102.2184</v>
      </c>
      <c r="AF1411" s="39">
        <v>55.0959</v>
      </c>
      <c r="AG1411" s="39">
        <v>32.038899999999998</v>
      </c>
      <c r="AH1411" s="39">
        <v>112.1669</v>
      </c>
      <c r="AI1411" s="39">
        <v>22.046600000000002</v>
      </c>
      <c r="AJ1411" s="39">
        <v>6.8887999999999998</v>
      </c>
      <c r="AK1411" s="39">
        <v>8.6788000000000007</v>
      </c>
      <c r="AL1411" s="39">
        <v>15.662699999999999</v>
      </c>
      <c r="AM1411" s="39">
        <v>293.68090000000001</v>
      </c>
      <c r="AN1411" s="39">
        <v>544.92089999999996</v>
      </c>
      <c r="AO1411" s="39">
        <v>210.91800000000001</v>
      </c>
      <c r="AP1411" s="39">
        <v>141.3663</v>
      </c>
      <c r="AQ1411" s="39">
        <v>260.45490000000001</v>
      </c>
      <c r="AR1411" s="39">
        <v>105.0488</v>
      </c>
      <c r="AS1411" s="39">
        <v>78.112399999999994</v>
      </c>
      <c r="AT1411" s="39">
        <v>25.567399999999999</v>
      </c>
      <c r="AU1411" s="39">
        <v>55.112499999999997</v>
      </c>
      <c r="AV1411" s="39">
        <v>89.968100000000007</v>
      </c>
      <c r="AW1411" s="39">
        <v>111.6041</v>
      </c>
      <c r="AX1411" s="39">
        <v>13.8317</v>
      </c>
      <c r="AY1411" s="39">
        <v>52.013399999999997</v>
      </c>
    </row>
    <row r="1412" spans="1:51" x14ac:dyDescent="0.25">
      <c r="A1412" s="43">
        <v>44490</v>
      </c>
      <c r="B1412" s="39">
        <v>3373.5468000000001</v>
      </c>
      <c r="C1412" s="39">
        <v>52.313699999999997</v>
      </c>
      <c r="D1412" s="39">
        <v>42.130099999999999</v>
      </c>
      <c r="E1412" s="39">
        <v>595.47829999999999</v>
      </c>
      <c r="F1412" s="39">
        <v>230.76679999999999</v>
      </c>
      <c r="G1412" s="39">
        <v>57.922800000000002</v>
      </c>
      <c r="H1412" s="39">
        <v>113.16330000000001</v>
      </c>
      <c r="I1412" s="39">
        <v>35.589799999999997</v>
      </c>
      <c r="J1412" s="39">
        <v>75.465100000000007</v>
      </c>
      <c r="K1412" s="39">
        <v>39.961799999999997</v>
      </c>
      <c r="L1412" s="39">
        <v>630.91909999999996</v>
      </c>
      <c r="M1412" s="39">
        <v>62.548400000000001</v>
      </c>
      <c r="N1412" s="39">
        <v>26.032900000000001</v>
      </c>
      <c r="O1412" s="39">
        <v>148.94390000000001</v>
      </c>
      <c r="P1412" s="39">
        <v>142.0804</v>
      </c>
      <c r="Q1412" s="39">
        <v>16.7134</v>
      </c>
      <c r="R1412" s="39">
        <v>55.961199999999998</v>
      </c>
      <c r="S1412" s="39">
        <v>90.646900000000002</v>
      </c>
      <c r="T1412" s="39">
        <v>30.5336</v>
      </c>
      <c r="U1412" s="39">
        <v>18.315000000000001</v>
      </c>
      <c r="V1412" s="39">
        <v>31.971</v>
      </c>
      <c r="W1412" s="39">
        <v>62.871699999999997</v>
      </c>
      <c r="X1412" s="39">
        <v>141.6377</v>
      </c>
      <c r="Y1412" s="39">
        <v>24.966699999999999</v>
      </c>
      <c r="Z1412" s="39">
        <v>49.161499999999997</v>
      </c>
      <c r="AA1412" s="39">
        <v>42.846899999999998</v>
      </c>
      <c r="AB1412" s="39">
        <v>285.56689999999998</v>
      </c>
      <c r="AC1412" s="39">
        <v>67.758099999999999</v>
      </c>
      <c r="AD1412" s="39">
        <v>22.2044</v>
      </c>
      <c r="AE1412" s="39">
        <v>100.0201</v>
      </c>
      <c r="AF1412" s="39">
        <v>56.050800000000002</v>
      </c>
      <c r="AG1412" s="39">
        <v>31.176600000000001</v>
      </c>
      <c r="AH1412" s="39">
        <v>113.31440000000001</v>
      </c>
      <c r="AI1412" s="39">
        <v>21.735700000000001</v>
      </c>
      <c r="AJ1412" s="39">
        <v>6.7615999999999996</v>
      </c>
      <c r="AK1412" s="39">
        <v>8.7175999999999991</v>
      </c>
      <c r="AL1412" s="39">
        <v>15.7683</v>
      </c>
      <c r="AM1412" s="39">
        <v>309.7919</v>
      </c>
      <c r="AN1412" s="39">
        <v>531.06690000000003</v>
      </c>
      <c r="AO1412" s="39">
        <v>210.91800000000001</v>
      </c>
      <c r="AP1412" s="39">
        <v>142.9179</v>
      </c>
      <c r="AQ1412" s="39">
        <v>261.67009999999999</v>
      </c>
      <c r="AR1412" s="39">
        <v>110.6905</v>
      </c>
      <c r="AS1412" s="39">
        <v>77.905199999999994</v>
      </c>
      <c r="AT1412" s="39">
        <v>25.4998</v>
      </c>
      <c r="AU1412" s="39">
        <v>54.333500000000001</v>
      </c>
      <c r="AV1412" s="39">
        <v>88.818899999999999</v>
      </c>
      <c r="AW1412" s="39">
        <v>109.2396</v>
      </c>
      <c r="AX1412" s="39">
        <v>13.806800000000001</v>
      </c>
      <c r="AY1412" s="39">
        <v>53.130899999999997</v>
      </c>
    </row>
    <row r="1413" spans="1:51" x14ac:dyDescent="0.25">
      <c r="A1413" s="43">
        <v>44491</v>
      </c>
      <c r="B1413" s="39">
        <v>3471.1893</v>
      </c>
      <c r="C1413" s="39">
        <v>52.063400000000001</v>
      </c>
      <c r="D1413" s="39">
        <v>42.448700000000002</v>
      </c>
      <c r="E1413" s="39">
        <v>609.09789999999998</v>
      </c>
      <c r="F1413" s="39">
        <v>235.4288</v>
      </c>
      <c r="G1413" s="39">
        <v>57.887099999999997</v>
      </c>
      <c r="H1413" s="39">
        <v>113.05589999999999</v>
      </c>
      <c r="I1413" s="39">
        <v>37.670200000000001</v>
      </c>
      <c r="J1413" s="39">
        <v>74.419499999999999</v>
      </c>
      <c r="K1413" s="39">
        <v>39.320300000000003</v>
      </c>
      <c r="L1413" s="39">
        <v>635.21720000000005</v>
      </c>
      <c r="M1413" s="39">
        <v>57.138800000000003</v>
      </c>
      <c r="N1413" s="39">
        <v>26.5336</v>
      </c>
      <c r="O1413" s="39">
        <v>145.36109999999999</v>
      </c>
      <c r="P1413" s="39">
        <v>140.71260000000001</v>
      </c>
      <c r="Q1413" s="39">
        <v>16.102499999999999</v>
      </c>
      <c r="R1413" s="39">
        <v>56.923999999999999</v>
      </c>
      <c r="S1413" s="39">
        <v>82.134900000000002</v>
      </c>
      <c r="T1413" s="39">
        <v>29.783999999999999</v>
      </c>
      <c r="U1413" s="39">
        <v>18.315000000000001</v>
      </c>
      <c r="V1413" s="39">
        <v>31.683</v>
      </c>
      <c r="W1413" s="39">
        <v>63.033099999999997</v>
      </c>
      <c r="X1413" s="39">
        <v>144.78149999999999</v>
      </c>
      <c r="Y1413" s="39">
        <v>24.966699999999999</v>
      </c>
      <c r="Z1413" s="39">
        <v>46.330199999999998</v>
      </c>
      <c r="AA1413" s="39">
        <v>42.4497</v>
      </c>
      <c r="AB1413" s="39">
        <v>285.56689999999998</v>
      </c>
      <c r="AC1413" s="39">
        <v>67.758099999999999</v>
      </c>
      <c r="AD1413" s="39">
        <v>21.218</v>
      </c>
      <c r="AE1413" s="39">
        <v>100.3069</v>
      </c>
      <c r="AF1413" s="39">
        <v>52.899700000000003</v>
      </c>
      <c r="AG1413" s="39">
        <v>29.9102</v>
      </c>
      <c r="AH1413" s="39">
        <v>113.0275</v>
      </c>
      <c r="AI1413" s="39">
        <v>21.0291</v>
      </c>
      <c r="AJ1413" s="39">
        <v>6.5797999999999996</v>
      </c>
      <c r="AK1413" s="39">
        <v>8.3881999999999994</v>
      </c>
      <c r="AL1413" s="39">
        <v>15.3459</v>
      </c>
      <c r="AM1413" s="39">
        <v>315.54579999999999</v>
      </c>
      <c r="AN1413" s="39">
        <v>535.68489999999997</v>
      </c>
      <c r="AO1413" s="39">
        <v>210.71700000000001</v>
      </c>
      <c r="AP1413" s="39">
        <v>142.4007</v>
      </c>
      <c r="AQ1413" s="39">
        <v>265.7208</v>
      </c>
      <c r="AR1413" s="39">
        <v>101.1568</v>
      </c>
      <c r="AS1413" s="39">
        <v>76.662000000000006</v>
      </c>
      <c r="AT1413" s="39">
        <v>24.552900000000001</v>
      </c>
      <c r="AU1413" s="39">
        <v>55.599400000000003</v>
      </c>
      <c r="AV1413" s="39">
        <v>87.013000000000005</v>
      </c>
      <c r="AW1413" s="39">
        <v>107.0643</v>
      </c>
      <c r="AX1413" s="39">
        <v>13.8317</v>
      </c>
      <c r="AY1413" s="39">
        <v>58.311900000000001</v>
      </c>
    </row>
    <row r="1414" spans="1:51" x14ac:dyDescent="0.25">
      <c r="A1414" s="43">
        <v>44494</v>
      </c>
      <c r="B1414" s="39">
        <v>3350.7636000000002</v>
      </c>
      <c r="C1414" s="39">
        <v>51.1873</v>
      </c>
      <c r="D1414" s="39">
        <v>41.015099999999997</v>
      </c>
      <c r="E1414" s="39">
        <v>600.77480000000003</v>
      </c>
      <c r="F1414" s="39">
        <v>231.15530000000001</v>
      </c>
      <c r="G1414" s="39">
        <v>58.279899999999998</v>
      </c>
      <c r="H1414" s="39">
        <v>113.4318</v>
      </c>
      <c r="I1414" s="39">
        <v>35.961300000000001</v>
      </c>
      <c r="J1414" s="39">
        <v>73.742999999999995</v>
      </c>
      <c r="K1414" s="39">
        <v>39.320300000000003</v>
      </c>
      <c r="L1414" s="39">
        <v>631.14530000000002</v>
      </c>
      <c r="M1414" s="39">
        <v>58.913899999999998</v>
      </c>
      <c r="N1414" s="39">
        <v>26.032900000000001</v>
      </c>
      <c r="O1414" s="39">
        <v>145.87289999999999</v>
      </c>
      <c r="P1414" s="39">
        <v>146.4118</v>
      </c>
      <c r="Q1414" s="39">
        <v>16.0152</v>
      </c>
      <c r="R1414" s="39">
        <v>55.720500000000001</v>
      </c>
      <c r="S1414" s="39">
        <v>81.692700000000002</v>
      </c>
      <c r="T1414" s="39">
        <v>30.5624</v>
      </c>
      <c r="U1414" s="39">
        <v>18.089300000000001</v>
      </c>
      <c r="V1414" s="39">
        <v>31.683</v>
      </c>
      <c r="W1414" s="39">
        <v>63.355899999999998</v>
      </c>
      <c r="X1414" s="39">
        <v>141.47219999999999</v>
      </c>
      <c r="Y1414" s="39">
        <v>24.720300000000002</v>
      </c>
      <c r="Z1414" s="39">
        <v>47.016599999999997</v>
      </c>
      <c r="AA1414" s="39">
        <v>43.130699999999997</v>
      </c>
      <c r="AB1414" s="39">
        <v>286.8143</v>
      </c>
      <c r="AC1414" s="39">
        <v>67.855099999999993</v>
      </c>
      <c r="AD1414" s="39">
        <v>21.470400000000001</v>
      </c>
      <c r="AE1414" s="39">
        <v>101.0715</v>
      </c>
      <c r="AF1414" s="39">
        <v>53.759099999999997</v>
      </c>
      <c r="AG1414" s="39">
        <v>31.365200000000002</v>
      </c>
      <c r="AH1414" s="39">
        <v>113.31440000000001</v>
      </c>
      <c r="AI1414" s="39">
        <v>21.085599999999999</v>
      </c>
      <c r="AJ1414" s="39">
        <v>6.6342999999999996</v>
      </c>
      <c r="AK1414" s="39">
        <v>8.3108000000000004</v>
      </c>
      <c r="AL1414" s="39">
        <v>15.662699999999999</v>
      </c>
      <c r="AM1414" s="39">
        <v>310.48230000000001</v>
      </c>
      <c r="AN1414" s="39">
        <v>541.22649999999999</v>
      </c>
      <c r="AO1414" s="39">
        <v>210.8175</v>
      </c>
      <c r="AP1414" s="39">
        <v>140.67670000000001</v>
      </c>
      <c r="AQ1414" s="39">
        <v>263.69540000000001</v>
      </c>
      <c r="AR1414" s="39">
        <v>101.3711</v>
      </c>
      <c r="AS1414" s="39">
        <v>76.662000000000006</v>
      </c>
      <c r="AT1414" s="39">
        <v>24.4176</v>
      </c>
      <c r="AU1414" s="39">
        <v>53.846699999999998</v>
      </c>
      <c r="AV1414" s="39">
        <v>83.729399999999998</v>
      </c>
      <c r="AW1414" s="39">
        <v>115.2928</v>
      </c>
      <c r="AX1414" s="39">
        <v>13.6572</v>
      </c>
      <c r="AY1414" s="39">
        <v>53.232500000000002</v>
      </c>
    </row>
    <row r="1415" spans="1:51" x14ac:dyDescent="0.25">
      <c r="A1415" s="43">
        <v>44495</v>
      </c>
      <c r="B1415" s="39">
        <v>3209.1819999999998</v>
      </c>
      <c r="C1415" s="39">
        <v>50.436399999999999</v>
      </c>
      <c r="D1415" s="39">
        <v>40.537300000000002</v>
      </c>
      <c r="E1415" s="39">
        <v>598.50490000000002</v>
      </c>
      <c r="F1415" s="39">
        <v>228.8244</v>
      </c>
      <c r="G1415" s="39">
        <v>58.601300000000002</v>
      </c>
      <c r="H1415" s="39">
        <v>105.8053</v>
      </c>
      <c r="I1415" s="39">
        <v>35.366900000000001</v>
      </c>
      <c r="J1415" s="39">
        <v>73.496899999999997</v>
      </c>
      <c r="K1415" s="39">
        <v>39.131599999999999</v>
      </c>
      <c r="L1415" s="39">
        <v>611.69060000000002</v>
      </c>
      <c r="M1415" s="39">
        <v>57.730499999999999</v>
      </c>
      <c r="N1415" s="39">
        <v>25.594899999999999</v>
      </c>
      <c r="O1415" s="39">
        <v>147.23779999999999</v>
      </c>
      <c r="P1415" s="39">
        <v>153.8777</v>
      </c>
      <c r="Q1415" s="39">
        <v>15.7097</v>
      </c>
      <c r="R1415" s="39">
        <v>54.517099999999999</v>
      </c>
      <c r="S1415" s="39">
        <v>86.556700000000006</v>
      </c>
      <c r="T1415" s="39">
        <v>29.726299999999998</v>
      </c>
      <c r="U1415" s="39">
        <v>17.670100000000001</v>
      </c>
      <c r="V1415" s="39">
        <v>31.683</v>
      </c>
      <c r="W1415" s="39">
        <v>63.033099999999997</v>
      </c>
      <c r="X1415" s="39">
        <v>138.16290000000001</v>
      </c>
      <c r="Y1415" s="39">
        <v>24.556100000000001</v>
      </c>
      <c r="Z1415" s="39">
        <v>46.330199999999998</v>
      </c>
      <c r="AA1415" s="39">
        <v>41.541600000000003</v>
      </c>
      <c r="AB1415" s="39">
        <v>281.24889999999999</v>
      </c>
      <c r="AC1415" s="39">
        <v>68.825199999999995</v>
      </c>
      <c r="AD1415" s="39">
        <v>20.7822</v>
      </c>
      <c r="AE1415" s="39">
        <v>99.016599999999997</v>
      </c>
      <c r="AF1415" s="39">
        <v>52.4223</v>
      </c>
      <c r="AG1415" s="39">
        <v>34.006</v>
      </c>
      <c r="AH1415" s="39">
        <v>112.4537</v>
      </c>
      <c r="AI1415" s="39">
        <v>20.944299999999998</v>
      </c>
      <c r="AJ1415" s="39">
        <v>6.5797999999999996</v>
      </c>
      <c r="AK1415" s="39">
        <v>8.3300999999999998</v>
      </c>
      <c r="AL1415" s="39">
        <v>15.5571</v>
      </c>
      <c r="AM1415" s="39">
        <v>300.35539999999997</v>
      </c>
      <c r="AN1415" s="39">
        <v>544.92089999999996</v>
      </c>
      <c r="AO1415" s="39">
        <v>208.40469999999999</v>
      </c>
      <c r="AP1415" s="39">
        <v>139.4699</v>
      </c>
      <c r="AQ1415" s="39">
        <v>261.67009999999999</v>
      </c>
      <c r="AR1415" s="39">
        <v>99.978499999999997</v>
      </c>
      <c r="AS1415" s="39">
        <v>76.454800000000006</v>
      </c>
      <c r="AT1415" s="39">
        <v>24.146999999999998</v>
      </c>
      <c r="AU1415" s="39">
        <v>53.846699999999998</v>
      </c>
      <c r="AV1415" s="39">
        <v>86.356200000000001</v>
      </c>
      <c r="AW1415" s="39">
        <v>120.0217</v>
      </c>
      <c r="AX1415" s="39">
        <v>13.6074</v>
      </c>
      <c r="AY1415" s="39">
        <v>51.200699999999998</v>
      </c>
    </row>
    <row r="1416" spans="1:51" x14ac:dyDescent="0.25">
      <c r="A1416" s="43">
        <v>44496</v>
      </c>
      <c r="B1416" s="39">
        <v>3199.4178000000002</v>
      </c>
      <c r="C1416" s="39">
        <v>50.936999999999998</v>
      </c>
      <c r="D1416" s="39">
        <v>39.979799999999997</v>
      </c>
      <c r="E1416" s="39">
        <v>581.10209999999995</v>
      </c>
      <c r="F1416" s="39">
        <v>223.7739</v>
      </c>
      <c r="G1416" s="39">
        <v>56.708599999999997</v>
      </c>
      <c r="H1416" s="39">
        <v>103.0124</v>
      </c>
      <c r="I1416" s="39">
        <v>34.623899999999999</v>
      </c>
      <c r="J1416" s="39">
        <v>72.143900000000002</v>
      </c>
      <c r="K1416" s="39">
        <v>38.8675</v>
      </c>
      <c r="L1416" s="39">
        <v>630.01419999999996</v>
      </c>
      <c r="M1416" s="39">
        <v>56.462600000000002</v>
      </c>
      <c r="N1416" s="39">
        <v>25.282</v>
      </c>
      <c r="O1416" s="39">
        <v>147.57900000000001</v>
      </c>
      <c r="P1416" s="39">
        <v>151.37010000000001</v>
      </c>
      <c r="Q1416" s="39">
        <v>15.4915</v>
      </c>
      <c r="R1416" s="39">
        <v>53.433900000000001</v>
      </c>
      <c r="S1416" s="39">
        <v>89.652000000000001</v>
      </c>
      <c r="T1416" s="39">
        <v>29.2361</v>
      </c>
      <c r="U1416" s="39">
        <v>17.154199999999999</v>
      </c>
      <c r="V1416" s="39">
        <v>31.298999999999999</v>
      </c>
      <c r="W1416" s="39">
        <v>59.966200000000001</v>
      </c>
      <c r="X1416" s="39">
        <v>133.2817</v>
      </c>
      <c r="Y1416" s="39">
        <v>23.8169</v>
      </c>
      <c r="Z1416" s="39">
        <v>46.501800000000003</v>
      </c>
      <c r="AA1416" s="39">
        <v>40.122900000000001</v>
      </c>
      <c r="AB1416" s="39">
        <v>278.94589999999999</v>
      </c>
      <c r="AC1416" s="39">
        <v>67.903599999999997</v>
      </c>
      <c r="AD1416" s="39">
        <v>20.552800000000001</v>
      </c>
      <c r="AE1416" s="39">
        <v>98.682100000000005</v>
      </c>
      <c r="AF1416" s="39">
        <v>51.180999999999997</v>
      </c>
      <c r="AG1416" s="39">
        <v>34.302399999999999</v>
      </c>
      <c r="AH1416" s="39">
        <v>111.88</v>
      </c>
      <c r="AI1416" s="39">
        <v>20.407299999999999</v>
      </c>
      <c r="AJ1416" s="39">
        <v>6.8342999999999998</v>
      </c>
      <c r="AK1416" s="39">
        <v>9.0663</v>
      </c>
      <c r="AL1416" s="39">
        <v>15.310700000000001</v>
      </c>
      <c r="AM1416" s="39">
        <v>299.4348</v>
      </c>
      <c r="AN1416" s="39">
        <v>543.07370000000003</v>
      </c>
      <c r="AO1416" s="39">
        <v>204.8861</v>
      </c>
      <c r="AP1416" s="39">
        <v>138.0907</v>
      </c>
      <c r="AQ1416" s="39">
        <v>259.64479999999998</v>
      </c>
      <c r="AR1416" s="39">
        <v>91.587500000000006</v>
      </c>
      <c r="AS1416" s="39">
        <v>75.418899999999994</v>
      </c>
      <c r="AT1416" s="39">
        <v>24.0794</v>
      </c>
      <c r="AU1416" s="39">
        <v>52.191400000000002</v>
      </c>
      <c r="AV1416" s="39">
        <v>95.057500000000005</v>
      </c>
      <c r="AW1416" s="39">
        <v>116.3331</v>
      </c>
      <c r="AX1416" s="39">
        <v>13.383100000000001</v>
      </c>
      <c r="AY1416" s="39">
        <v>49.575299999999999</v>
      </c>
    </row>
    <row r="1417" spans="1:51" x14ac:dyDescent="0.25">
      <c r="A1417" s="43">
        <v>44497</v>
      </c>
      <c r="B1417" s="39">
        <v>3113.1669000000002</v>
      </c>
      <c r="C1417" s="39">
        <v>50.561500000000002</v>
      </c>
      <c r="D1417" s="39">
        <v>39.661200000000001</v>
      </c>
      <c r="E1417" s="39">
        <v>560.67269999999996</v>
      </c>
      <c r="F1417" s="39">
        <v>224.55090000000001</v>
      </c>
      <c r="G1417" s="39">
        <v>54.708799999999997</v>
      </c>
      <c r="H1417" s="39">
        <v>103.4421</v>
      </c>
      <c r="I1417" s="39">
        <v>33.212200000000003</v>
      </c>
      <c r="J1417" s="39">
        <v>70.360299999999995</v>
      </c>
      <c r="K1417" s="39">
        <v>37.471200000000003</v>
      </c>
      <c r="L1417" s="39">
        <v>654.67190000000005</v>
      </c>
      <c r="M1417" s="39">
        <v>54.265000000000001</v>
      </c>
      <c r="N1417" s="39">
        <v>24.343299999999999</v>
      </c>
      <c r="O1417" s="39">
        <v>152.3562</v>
      </c>
      <c r="P1417" s="39">
        <v>147.89359999999999</v>
      </c>
      <c r="Q1417" s="39">
        <v>15.098800000000001</v>
      </c>
      <c r="R1417" s="39">
        <v>52.471200000000003</v>
      </c>
      <c r="S1417" s="39">
        <v>88.104299999999995</v>
      </c>
      <c r="T1417" s="39">
        <v>28.919</v>
      </c>
      <c r="U1417" s="39">
        <v>16.960699999999999</v>
      </c>
      <c r="V1417" s="39">
        <v>30.818899999999999</v>
      </c>
      <c r="W1417" s="39">
        <v>57.625599999999999</v>
      </c>
      <c r="X1417" s="39">
        <v>146.60159999999999</v>
      </c>
      <c r="Y1417" s="39">
        <v>24.843499999999999</v>
      </c>
      <c r="Z1417" s="39">
        <v>44.6143</v>
      </c>
      <c r="AA1417" s="39">
        <v>40.576900000000002</v>
      </c>
      <c r="AB1417" s="39">
        <v>270.4058</v>
      </c>
      <c r="AC1417" s="39">
        <v>68.485600000000005</v>
      </c>
      <c r="AD1417" s="39">
        <v>19.933499999999999</v>
      </c>
      <c r="AE1417" s="39">
        <v>99.398899999999998</v>
      </c>
      <c r="AF1417" s="39">
        <v>49.844099999999997</v>
      </c>
      <c r="AG1417" s="39">
        <v>35.353299999999997</v>
      </c>
      <c r="AH1417" s="39">
        <v>111.30629999999999</v>
      </c>
      <c r="AI1417" s="39">
        <v>19.9833</v>
      </c>
      <c r="AJ1417" s="39">
        <v>6.9432999999999998</v>
      </c>
      <c r="AK1417" s="39">
        <v>8.7562999999999995</v>
      </c>
      <c r="AL1417" s="39">
        <v>14.7828</v>
      </c>
      <c r="AM1417" s="39">
        <v>297.59350000000001</v>
      </c>
      <c r="AN1417" s="39">
        <v>529.68150000000003</v>
      </c>
      <c r="AO1417" s="39">
        <v>199.4573</v>
      </c>
      <c r="AP1417" s="39">
        <v>137.40110000000001</v>
      </c>
      <c r="AQ1417" s="39">
        <v>260.04989999999998</v>
      </c>
      <c r="AR1417" s="39">
        <v>82.446600000000004</v>
      </c>
      <c r="AS1417" s="39">
        <v>75.004499999999993</v>
      </c>
      <c r="AT1417" s="39">
        <v>23.6736</v>
      </c>
      <c r="AU1417" s="39">
        <v>50.828200000000002</v>
      </c>
      <c r="AV1417" s="39">
        <v>97.191800000000001</v>
      </c>
      <c r="AW1417" s="39">
        <v>104.7944</v>
      </c>
      <c r="AX1417" s="39">
        <v>13.3582</v>
      </c>
      <c r="AY1417" s="39">
        <v>49.270499999999998</v>
      </c>
    </row>
    <row r="1418" spans="1:51" x14ac:dyDescent="0.25">
      <c r="A1418" s="43">
        <v>44498</v>
      </c>
      <c r="B1418" s="39">
        <v>2963.4485</v>
      </c>
      <c r="C1418" s="39">
        <v>52.564</v>
      </c>
      <c r="D1418" s="39">
        <v>40.139099999999999</v>
      </c>
      <c r="E1418" s="39">
        <v>551.59299999999996</v>
      </c>
      <c r="F1418" s="39">
        <v>226.8819</v>
      </c>
      <c r="G1418" s="39">
        <v>55.7087</v>
      </c>
      <c r="H1418" s="39">
        <v>104.35509999999999</v>
      </c>
      <c r="I1418" s="39">
        <v>32.9893</v>
      </c>
      <c r="J1418" s="39">
        <v>70.729299999999995</v>
      </c>
      <c r="K1418" s="39">
        <v>38.4146</v>
      </c>
      <c r="L1418" s="39">
        <v>667.34</v>
      </c>
      <c r="M1418" s="39">
        <v>53.081600000000002</v>
      </c>
      <c r="N1418" s="39">
        <v>23.9678</v>
      </c>
      <c r="O1418" s="39">
        <v>160.20429999999999</v>
      </c>
      <c r="P1418" s="39">
        <v>152.39590000000001</v>
      </c>
      <c r="Q1418" s="39">
        <v>14.946099999999999</v>
      </c>
      <c r="R1418" s="39">
        <v>51.628700000000002</v>
      </c>
      <c r="S1418" s="39">
        <v>85.561800000000005</v>
      </c>
      <c r="T1418" s="39">
        <v>29.063099999999999</v>
      </c>
      <c r="U1418" s="39">
        <v>17.186399999999999</v>
      </c>
      <c r="V1418" s="39">
        <v>31.298999999999999</v>
      </c>
      <c r="W1418" s="39">
        <v>58.836300000000001</v>
      </c>
      <c r="X1418" s="39">
        <v>148.91810000000001</v>
      </c>
      <c r="Y1418" s="39">
        <v>26.075399999999998</v>
      </c>
      <c r="Z1418" s="39">
        <v>45.815399999999997</v>
      </c>
      <c r="AA1418" s="39">
        <v>42.563200000000002</v>
      </c>
      <c r="AB1418" s="39">
        <v>272.42079999999999</v>
      </c>
      <c r="AC1418" s="39">
        <v>69.358699999999999</v>
      </c>
      <c r="AD1418" s="39">
        <v>20.369299999999999</v>
      </c>
      <c r="AE1418" s="39">
        <v>104.9423</v>
      </c>
      <c r="AF1418" s="39">
        <v>50.607999999999997</v>
      </c>
      <c r="AG1418" s="39">
        <v>35.191600000000001</v>
      </c>
      <c r="AH1418" s="39">
        <v>111.59310000000001</v>
      </c>
      <c r="AI1418" s="39">
        <v>20.152899999999999</v>
      </c>
      <c r="AJ1418" s="39">
        <v>6.8705999999999996</v>
      </c>
      <c r="AK1418" s="39">
        <v>8.5432000000000006</v>
      </c>
      <c r="AL1418" s="39">
        <v>14.9588</v>
      </c>
      <c r="AM1418" s="39">
        <v>289.07769999999999</v>
      </c>
      <c r="AN1418" s="39">
        <v>523.67819999999995</v>
      </c>
      <c r="AO1418" s="39">
        <v>203.88069999999999</v>
      </c>
      <c r="AP1418" s="39">
        <v>138.0907</v>
      </c>
      <c r="AQ1418" s="39">
        <v>260.45490000000001</v>
      </c>
      <c r="AR1418" s="39">
        <v>80.625500000000002</v>
      </c>
      <c r="AS1418" s="39">
        <v>75.626099999999994</v>
      </c>
      <c r="AT1418" s="39">
        <v>23.8765</v>
      </c>
      <c r="AU1418" s="39">
        <v>51.217599999999997</v>
      </c>
      <c r="AV1418" s="39">
        <v>99.326099999999997</v>
      </c>
      <c r="AW1418" s="39">
        <v>99.497900000000001</v>
      </c>
      <c r="AX1418" s="39">
        <v>13.383100000000001</v>
      </c>
      <c r="AY1418" s="39">
        <v>49.880099999999999</v>
      </c>
    </row>
    <row r="1419" spans="1:51" x14ac:dyDescent="0.25">
      <c r="A1419" s="43">
        <v>44501</v>
      </c>
      <c r="B1419" s="39">
        <v>2960.1936999999998</v>
      </c>
      <c r="C1419" s="39">
        <v>54.065800000000003</v>
      </c>
      <c r="D1419" s="39">
        <v>40.298400000000001</v>
      </c>
      <c r="E1419" s="39">
        <v>549.32309999999995</v>
      </c>
      <c r="F1419" s="39">
        <v>231.5438</v>
      </c>
      <c r="G1419" s="39">
        <v>55.923000000000002</v>
      </c>
      <c r="H1419" s="39">
        <v>104.7848</v>
      </c>
      <c r="I1419" s="39">
        <v>32.320599999999999</v>
      </c>
      <c r="J1419" s="39">
        <v>71.528800000000004</v>
      </c>
      <c r="K1419" s="39">
        <v>38.452399999999997</v>
      </c>
      <c r="L1419" s="39">
        <v>668.47109999999998</v>
      </c>
      <c r="M1419" s="39">
        <v>54.0959</v>
      </c>
      <c r="N1419" s="39">
        <v>24.468399999999999</v>
      </c>
      <c r="O1419" s="39">
        <v>174.02379999999999</v>
      </c>
      <c r="P1419" s="39">
        <v>148.69149999999999</v>
      </c>
      <c r="Q1419" s="39">
        <v>15.055199999999999</v>
      </c>
      <c r="R1419" s="39">
        <v>52.110100000000003</v>
      </c>
      <c r="S1419" s="39">
        <v>87.7727</v>
      </c>
      <c r="T1419" s="39">
        <v>29.639800000000001</v>
      </c>
      <c r="U1419" s="39">
        <v>17.283100000000001</v>
      </c>
      <c r="V1419" s="39">
        <v>31.587</v>
      </c>
      <c r="W1419" s="39">
        <v>60.611800000000002</v>
      </c>
      <c r="X1419" s="39">
        <v>151.73099999999999</v>
      </c>
      <c r="Y1419" s="39">
        <v>25.952200000000001</v>
      </c>
      <c r="Z1419" s="39">
        <v>45.558</v>
      </c>
      <c r="AA1419" s="39">
        <v>41.201099999999997</v>
      </c>
      <c r="AB1419" s="39">
        <v>273.57229999999998</v>
      </c>
      <c r="AC1419" s="39">
        <v>69.892200000000003</v>
      </c>
      <c r="AD1419" s="39">
        <v>20.644600000000001</v>
      </c>
      <c r="AE1419" s="39">
        <v>107.1405</v>
      </c>
      <c r="AF1419" s="39">
        <v>51.085500000000003</v>
      </c>
      <c r="AG1419" s="39">
        <v>33.952100000000002</v>
      </c>
      <c r="AH1419" s="39">
        <v>112.4537</v>
      </c>
      <c r="AI1419" s="39">
        <v>19.813700000000001</v>
      </c>
      <c r="AJ1419" s="39">
        <v>6.8887999999999998</v>
      </c>
      <c r="AK1419" s="39">
        <v>8.3300999999999998</v>
      </c>
      <c r="AL1419" s="39">
        <v>14.853199999999999</v>
      </c>
      <c r="AM1419" s="39">
        <v>281.94279999999998</v>
      </c>
      <c r="AN1419" s="39">
        <v>521.83100000000002</v>
      </c>
      <c r="AO1419" s="39">
        <v>200.76419999999999</v>
      </c>
      <c r="AP1419" s="39">
        <v>134.98759999999999</v>
      </c>
      <c r="AQ1419" s="39">
        <v>268.55619999999999</v>
      </c>
      <c r="AR1419" s="39">
        <v>81.518199999999993</v>
      </c>
      <c r="AS1419" s="39">
        <v>75.626099999999994</v>
      </c>
      <c r="AT1419" s="39">
        <v>24.552900000000001</v>
      </c>
      <c r="AU1419" s="39">
        <v>52.775599999999997</v>
      </c>
      <c r="AV1419" s="39">
        <v>100.9679</v>
      </c>
      <c r="AW1419" s="39">
        <v>108.3884</v>
      </c>
      <c r="AX1419" s="39">
        <v>13.133900000000001</v>
      </c>
      <c r="AY1419" s="39">
        <v>48.2547</v>
      </c>
    </row>
    <row r="1420" spans="1:51" x14ac:dyDescent="0.25">
      <c r="A1420" s="43">
        <v>44502</v>
      </c>
      <c r="B1420" s="39">
        <v>2870.6882000000001</v>
      </c>
      <c r="C1420" s="39">
        <v>54.316099999999999</v>
      </c>
      <c r="D1420" s="39">
        <v>39.740900000000003</v>
      </c>
      <c r="E1420" s="39">
        <v>530.40700000000004</v>
      </c>
      <c r="F1420" s="39">
        <v>229.98990000000001</v>
      </c>
      <c r="G1420" s="39">
        <v>54.994500000000002</v>
      </c>
      <c r="H1420" s="39">
        <v>103.28100000000001</v>
      </c>
      <c r="I1420" s="39">
        <v>31.131799999999998</v>
      </c>
      <c r="J1420" s="39">
        <v>68.638199999999998</v>
      </c>
      <c r="K1420" s="39">
        <v>38.075000000000003</v>
      </c>
      <c r="L1420" s="39">
        <v>701.72500000000002</v>
      </c>
      <c r="M1420" s="39">
        <v>53.3352</v>
      </c>
      <c r="N1420" s="39">
        <v>24.093</v>
      </c>
      <c r="O1420" s="39">
        <v>181.18950000000001</v>
      </c>
      <c r="P1420" s="39">
        <v>145.386</v>
      </c>
      <c r="Q1420" s="39">
        <v>14.4442</v>
      </c>
      <c r="R1420" s="39">
        <v>50.786299999999997</v>
      </c>
      <c r="S1420" s="39">
        <v>79.481800000000007</v>
      </c>
      <c r="T1420" s="39">
        <v>28.8325</v>
      </c>
      <c r="U1420" s="39">
        <v>17.476600000000001</v>
      </c>
      <c r="V1420" s="39">
        <v>31.298999999999999</v>
      </c>
      <c r="W1420" s="39">
        <v>59.078400000000002</v>
      </c>
      <c r="X1420" s="39">
        <v>154.29570000000001</v>
      </c>
      <c r="Y1420" s="39">
        <v>25.870100000000001</v>
      </c>
      <c r="Z1420" s="39">
        <v>47.445500000000003</v>
      </c>
      <c r="AA1420" s="39">
        <v>40.520099999999999</v>
      </c>
      <c r="AB1420" s="39">
        <v>256.97179999999997</v>
      </c>
      <c r="AC1420" s="39">
        <v>68.873699999999999</v>
      </c>
      <c r="AD1420" s="39">
        <v>19.658200000000001</v>
      </c>
      <c r="AE1420" s="39">
        <v>107.4273</v>
      </c>
      <c r="AF1420" s="39">
        <v>49.557699999999997</v>
      </c>
      <c r="AG1420" s="39">
        <v>34.275399999999998</v>
      </c>
      <c r="AH1420" s="39">
        <v>111.30629999999999</v>
      </c>
      <c r="AI1420" s="39">
        <v>19.107099999999999</v>
      </c>
      <c r="AJ1420" s="39">
        <v>6.7979000000000003</v>
      </c>
      <c r="AK1420" s="39">
        <v>8.0202000000000009</v>
      </c>
      <c r="AL1420" s="39">
        <v>14.6068</v>
      </c>
      <c r="AM1420" s="39">
        <v>281.48250000000002</v>
      </c>
      <c r="AN1420" s="39">
        <v>508.90069999999997</v>
      </c>
      <c r="AO1420" s="39">
        <v>203.2775</v>
      </c>
      <c r="AP1420" s="39">
        <v>132.05680000000001</v>
      </c>
      <c r="AQ1420" s="39">
        <v>268.96120000000002</v>
      </c>
      <c r="AR1420" s="39">
        <v>80.982600000000005</v>
      </c>
      <c r="AS1420" s="39">
        <v>75.418899999999994</v>
      </c>
      <c r="AT1420" s="39">
        <v>23.741199999999999</v>
      </c>
      <c r="AU1420" s="39">
        <v>51.996600000000001</v>
      </c>
      <c r="AV1420" s="39">
        <v>98.997799999999998</v>
      </c>
      <c r="AW1420" s="39">
        <v>102.3353</v>
      </c>
      <c r="AX1420" s="39">
        <v>12.809900000000001</v>
      </c>
      <c r="AY1420" s="39">
        <v>47.543500000000002</v>
      </c>
    </row>
    <row r="1421" spans="1:51" x14ac:dyDescent="0.25">
      <c r="A1421" s="43">
        <v>44503</v>
      </c>
      <c r="B1421" s="39">
        <v>2937.4105</v>
      </c>
      <c r="C1421" s="39">
        <v>55.067</v>
      </c>
      <c r="D1421" s="39">
        <v>39.820500000000003</v>
      </c>
      <c r="E1421" s="39">
        <v>529.65030000000002</v>
      </c>
      <c r="F1421" s="39">
        <v>230.76679999999999</v>
      </c>
      <c r="G1421" s="39">
        <v>55.173099999999998</v>
      </c>
      <c r="H1421" s="39">
        <v>110.04819999999999</v>
      </c>
      <c r="I1421" s="39">
        <v>31.5776</v>
      </c>
      <c r="J1421" s="39">
        <v>69.745199999999997</v>
      </c>
      <c r="K1421" s="39">
        <v>38.2637</v>
      </c>
      <c r="L1421" s="39">
        <v>721.85829999999999</v>
      </c>
      <c r="M1421" s="39">
        <v>54.518599999999999</v>
      </c>
      <c r="N1421" s="39">
        <v>24.2181</v>
      </c>
      <c r="O1421" s="39">
        <v>180.50710000000001</v>
      </c>
      <c r="P1421" s="39">
        <v>147.7226</v>
      </c>
      <c r="Q1421" s="39">
        <v>14.575100000000001</v>
      </c>
      <c r="R1421" s="39">
        <v>51.267699999999998</v>
      </c>
      <c r="S1421" s="39">
        <v>81.5822</v>
      </c>
      <c r="T1421" s="39">
        <v>29.293800000000001</v>
      </c>
      <c r="U1421" s="39">
        <v>17.089700000000001</v>
      </c>
      <c r="V1421" s="39">
        <v>31.683</v>
      </c>
      <c r="W1421" s="39">
        <v>59.643300000000004</v>
      </c>
      <c r="X1421" s="39">
        <v>153.13749999999999</v>
      </c>
      <c r="Y1421" s="39">
        <v>25.582699999999999</v>
      </c>
      <c r="Z1421" s="39">
        <v>47.617100000000001</v>
      </c>
      <c r="AA1421" s="39">
        <v>40.690399999999997</v>
      </c>
      <c r="AB1421" s="39">
        <v>257.45159999999998</v>
      </c>
      <c r="AC1421" s="39">
        <v>69.164699999999996</v>
      </c>
      <c r="AD1421" s="39">
        <v>19.841699999999999</v>
      </c>
      <c r="AE1421" s="39">
        <v>106.4237</v>
      </c>
      <c r="AF1421" s="39">
        <v>49.748699999999999</v>
      </c>
      <c r="AG1421" s="39">
        <v>34.841299999999997</v>
      </c>
      <c r="AH1421" s="39">
        <v>111.30629999999999</v>
      </c>
      <c r="AI1421" s="39">
        <v>19.361499999999999</v>
      </c>
      <c r="AJ1421" s="39">
        <v>6.8524000000000003</v>
      </c>
      <c r="AK1421" s="39">
        <v>7.9039000000000001</v>
      </c>
      <c r="AL1421" s="39">
        <v>14.6068</v>
      </c>
      <c r="AM1421" s="39">
        <v>297.13319999999999</v>
      </c>
      <c r="AN1421" s="39">
        <v>513.51859999999999</v>
      </c>
      <c r="AO1421" s="39">
        <v>202.9759</v>
      </c>
      <c r="AP1421" s="39">
        <v>132.57400000000001</v>
      </c>
      <c r="AQ1421" s="39">
        <v>270.1764</v>
      </c>
      <c r="AR1421" s="39">
        <v>89.087999999999994</v>
      </c>
      <c r="AS1421" s="39">
        <v>76.247600000000006</v>
      </c>
      <c r="AT1421" s="39">
        <v>23.741199999999999</v>
      </c>
      <c r="AU1421" s="39">
        <v>52.094000000000001</v>
      </c>
      <c r="AV1421" s="39">
        <v>98.012699999999995</v>
      </c>
      <c r="AW1421" s="39">
        <v>107.6318</v>
      </c>
      <c r="AX1421" s="39">
        <v>12.785</v>
      </c>
      <c r="AY1421" s="39">
        <v>48.457799999999999</v>
      </c>
    </row>
    <row r="1422" spans="1:51" x14ac:dyDescent="0.25">
      <c r="A1422" s="43">
        <v>44504</v>
      </c>
      <c r="B1422" s="39">
        <v>2939.0378999999998</v>
      </c>
      <c r="C1422" s="39">
        <v>54.941899999999997</v>
      </c>
      <c r="D1422" s="39">
        <v>39.900199999999998</v>
      </c>
      <c r="E1422" s="39">
        <v>532.67690000000005</v>
      </c>
      <c r="F1422" s="39">
        <v>230.3784</v>
      </c>
      <c r="G1422" s="39">
        <v>56.744300000000003</v>
      </c>
      <c r="H1422" s="39">
        <v>119.5009</v>
      </c>
      <c r="I1422" s="39">
        <v>31.206099999999999</v>
      </c>
      <c r="J1422" s="39">
        <v>69.991200000000006</v>
      </c>
      <c r="K1422" s="39">
        <v>38.754199999999997</v>
      </c>
      <c r="L1422" s="39">
        <v>702.40359999999998</v>
      </c>
      <c r="M1422" s="39">
        <v>52.658999999999999</v>
      </c>
      <c r="N1422" s="39">
        <v>23.9678</v>
      </c>
      <c r="O1422" s="39">
        <v>176.92420000000001</v>
      </c>
      <c r="P1422" s="39">
        <v>144.75899999999999</v>
      </c>
      <c r="Q1422" s="39">
        <v>14.3788</v>
      </c>
      <c r="R1422" s="39">
        <v>50.5456</v>
      </c>
      <c r="S1422" s="39">
        <v>79.2607</v>
      </c>
      <c r="T1422" s="39">
        <v>29.120799999999999</v>
      </c>
      <c r="U1422" s="39">
        <v>17.057400000000001</v>
      </c>
      <c r="V1422" s="39">
        <v>31.587</v>
      </c>
      <c r="W1422" s="39">
        <v>60.853999999999999</v>
      </c>
      <c r="X1422" s="39">
        <v>152.22739999999999</v>
      </c>
      <c r="Y1422" s="39">
        <v>26.075399999999998</v>
      </c>
      <c r="Z1422" s="39">
        <v>47.874499999999998</v>
      </c>
      <c r="AA1422" s="39">
        <v>40.293100000000003</v>
      </c>
      <c r="AB1422" s="39">
        <v>263.01710000000003</v>
      </c>
      <c r="AC1422" s="39">
        <v>69.358699999999999</v>
      </c>
      <c r="AD1422" s="39">
        <v>19.7041</v>
      </c>
      <c r="AE1422" s="39">
        <v>105.9936</v>
      </c>
      <c r="AF1422" s="39">
        <v>50.417099999999998</v>
      </c>
      <c r="AG1422" s="39">
        <v>35.218499999999999</v>
      </c>
      <c r="AH1422" s="39">
        <v>111.0194</v>
      </c>
      <c r="AI1422" s="39">
        <v>18.965800000000002</v>
      </c>
      <c r="AJ1422" s="39">
        <v>7.016</v>
      </c>
      <c r="AK1422" s="39">
        <v>7.9233000000000002</v>
      </c>
      <c r="AL1422" s="39">
        <v>14.5716</v>
      </c>
      <c r="AM1422" s="39">
        <v>290.45870000000002</v>
      </c>
      <c r="AN1422" s="39">
        <v>523.21640000000002</v>
      </c>
      <c r="AO1422" s="39">
        <v>207.70099999999999</v>
      </c>
      <c r="AP1422" s="39">
        <v>133.7808</v>
      </c>
      <c r="AQ1422" s="39">
        <v>270.98660000000001</v>
      </c>
      <c r="AR1422" s="39">
        <v>87.623999999999995</v>
      </c>
      <c r="AS1422" s="39">
        <v>77.283600000000007</v>
      </c>
      <c r="AT1422" s="39">
        <v>23.3354</v>
      </c>
      <c r="AU1422" s="39">
        <v>51.509799999999998</v>
      </c>
      <c r="AV1422" s="39">
        <v>98.176900000000003</v>
      </c>
      <c r="AW1422" s="39">
        <v>111.6041</v>
      </c>
      <c r="AX1422" s="39">
        <v>12.735099999999999</v>
      </c>
      <c r="AY1422" s="39">
        <v>47.848300000000002</v>
      </c>
    </row>
    <row r="1423" spans="1:51" x14ac:dyDescent="0.25">
      <c r="A1423" s="43">
        <v>44505</v>
      </c>
      <c r="B1423" s="39">
        <v>2899.9809</v>
      </c>
      <c r="C1423" s="39">
        <v>55.567599999999999</v>
      </c>
      <c r="D1423" s="39">
        <v>39.900199999999998</v>
      </c>
      <c r="E1423" s="39">
        <v>535.70349999999996</v>
      </c>
      <c r="F1423" s="39">
        <v>229.98990000000001</v>
      </c>
      <c r="G1423" s="39">
        <v>57.851399999999998</v>
      </c>
      <c r="H1423" s="39">
        <v>125.6236</v>
      </c>
      <c r="I1423" s="39">
        <v>30.240200000000002</v>
      </c>
      <c r="J1423" s="39">
        <v>68.576599999999999</v>
      </c>
      <c r="K1423" s="39">
        <v>39.282499999999999</v>
      </c>
      <c r="L1423" s="39">
        <v>696.52200000000005</v>
      </c>
      <c r="M1423" s="39">
        <v>49.447099999999999</v>
      </c>
      <c r="N1423" s="39">
        <v>23.279399999999999</v>
      </c>
      <c r="O1423" s="39">
        <v>175.3887</v>
      </c>
      <c r="P1423" s="39">
        <v>136.72319999999999</v>
      </c>
      <c r="Q1423" s="39">
        <v>13.942399999999999</v>
      </c>
      <c r="R1423" s="39">
        <v>49.101500000000001</v>
      </c>
      <c r="S1423" s="39">
        <v>73.843999999999994</v>
      </c>
      <c r="T1423" s="39">
        <v>28.457699999999999</v>
      </c>
      <c r="U1423" s="39">
        <v>17.702300000000001</v>
      </c>
      <c r="V1423" s="39">
        <v>31.491</v>
      </c>
      <c r="W1423" s="39">
        <v>60.289000000000001</v>
      </c>
      <c r="X1423" s="39">
        <v>154.13030000000001</v>
      </c>
      <c r="Y1423" s="39">
        <v>25.993300000000001</v>
      </c>
      <c r="Z1423" s="39">
        <v>49.247300000000003</v>
      </c>
      <c r="AA1423" s="39">
        <v>39.952599999999997</v>
      </c>
      <c r="AB1423" s="39">
        <v>253.61330000000001</v>
      </c>
      <c r="AC1423" s="39">
        <v>68.631200000000007</v>
      </c>
      <c r="AD1423" s="39">
        <v>19.199400000000001</v>
      </c>
      <c r="AE1423" s="39">
        <v>106.47150000000001</v>
      </c>
      <c r="AF1423" s="39">
        <v>50.607999999999997</v>
      </c>
      <c r="AG1423" s="39">
        <v>32.981999999999999</v>
      </c>
      <c r="AH1423" s="39">
        <v>111.0194</v>
      </c>
      <c r="AI1423" s="39">
        <v>18.117799999999999</v>
      </c>
      <c r="AJ1423" s="39">
        <v>6.7979000000000003</v>
      </c>
      <c r="AK1423" s="39">
        <v>7.2645999999999997</v>
      </c>
      <c r="AL1423" s="39">
        <v>14.3956</v>
      </c>
      <c r="AM1423" s="39">
        <v>281.71269999999998</v>
      </c>
      <c r="AN1423" s="39">
        <v>530.14329999999995</v>
      </c>
      <c r="AO1423" s="39">
        <v>228.51130000000001</v>
      </c>
      <c r="AP1423" s="39">
        <v>131.8844</v>
      </c>
      <c r="AQ1423" s="39">
        <v>267.74610000000001</v>
      </c>
      <c r="AR1423" s="39">
        <v>82.410899999999998</v>
      </c>
      <c r="AS1423" s="39">
        <v>77.905199999999994</v>
      </c>
      <c r="AT1423" s="39">
        <v>22.7943</v>
      </c>
      <c r="AU1423" s="39">
        <v>50.828200000000002</v>
      </c>
      <c r="AV1423" s="39">
        <v>96.863500000000002</v>
      </c>
      <c r="AW1423" s="39">
        <v>104.9836</v>
      </c>
      <c r="AX1423" s="39">
        <v>12.560700000000001</v>
      </c>
      <c r="AY1423" s="39">
        <v>47.238799999999998</v>
      </c>
    </row>
    <row r="1424" spans="1:51" x14ac:dyDescent="0.25">
      <c r="A1424" s="43">
        <v>44508</v>
      </c>
      <c r="B1424" s="39">
        <v>2979.7222000000002</v>
      </c>
      <c r="C1424" s="39">
        <v>56.4437</v>
      </c>
      <c r="D1424" s="39">
        <v>39.740900000000003</v>
      </c>
      <c r="E1424" s="39">
        <v>539.48670000000004</v>
      </c>
      <c r="F1424" s="39">
        <v>230.76679999999999</v>
      </c>
      <c r="G1424" s="39">
        <v>57.637099999999997</v>
      </c>
      <c r="H1424" s="39">
        <v>122.7234</v>
      </c>
      <c r="I1424" s="39">
        <v>29.943000000000001</v>
      </c>
      <c r="J1424" s="39">
        <v>69.130200000000002</v>
      </c>
      <c r="K1424" s="39">
        <v>39.0184</v>
      </c>
      <c r="L1424" s="39">
        <v>698.10550000000001</v>
      </c>
      <c r="M1424" s="39">
        <v>49.616100000000003</v>
      </c>
      <c r="N1424" s="39">
        <v>23.341999999999999</v>
      </c>
      <c r="O1424" s="39">
        <v>171.97649999999999</v>
      </c>
      <c r="P1424" s="39">
        <v>139.00290000000001</v>
      </c>
      <c r="Q1424" s="39">
        <v>13.9642</v>
      </c>
      <c r="R1424" s="39">
        <v>48.740400000000001</v>
      </c>
      <c r="S1424" s="39">
        <v>74.396799999999999</v>
      </c>
      <c r="T1424" s="39">
        <v>28.5153</v>
      </c>
      <c r="U1424" s="39">
        <v>17.7346</v>
      </c>
      <c r="V1424" s="39">
        <v>31.683</v>
      </c>
      <c r="W1424" s="39">
        <v>60.046900000000001</v>
      </c>
      <c r="X1424" s="39">
        <v>154.6267</v>
      </c>
      <c r="Y1424" s="39">
        <v>25.788</v>
      </c>
      <c r="Z1424" s="39">
        <v>47.7029</v>
      </c>
      <c r="AA1424" s="39">
        <v>40.236400000000003</v>
      </c>
      <c r="AB1424" s="39">
        <v>257.9314</v>
      </c>
      <c r="AC1424" s="39">
        <v>68.049099999999996</v>
      </c>
      <c r="AD1424" s="39">
        <v>19.3371</v>
      </c>
      <c r="AE1424" s="39">
        <v>110.1512</v>
      </c>
      <c r="AF1424" s="39">
        <v>52.135800000000003</v>
      </c>
      <c r="AG1424" s="39">
        <v>33.224499999999999</v>
      </c>
      <c r="AH1424" s="39">
        <v>111.0194</v>
      </c>
      <c r="AI1424" s="39">
        <v>18.117799999999999</v>
      </c>
      <c r="AJ1424" s="39">
        <v>6.7252000000000001</v>
      </c>
      <c r="AK1424" s="39">
        <v>7.0903</v>
      </c>
      <c r="AL1424" s="39">
        <v>14.3956</v>
      </c>
      <c r="AM1424" s="39">
        <v>289.53800000000001</v>
      </c>
      <c r="AN1424" s="39">
        <v>528.2962</v>
      </c>
      <c r="AO1424" s="39">
        <v>231.3262</v>
      </c>
      <c r="AP1424" s="39">
        <v>131.71199999999999</v>
      </c>
      <c r="AQ1424" s="39">
        <v>270.58150000000001</v>
      </c>
      <c r="AR1424" s="39">
        <v>84.624700000000004</v>
      </c>
      <c r="AS1424" s="39">
        <v>77.490799999999993</v>
      </c>
      <c r="AT1424" s="39">
        <v>22.861899999999999</v>
      </c>
      <c r="AU1424" s="39">
        <v>50.828200000000002</v>
      </c>
      <c r="AV1424" s="39">
        <v>96.5351</v>
      </c>
      <c r="AW1424" s="39">
        <v>107.7264</v>
      </c>
      <c r="AX1424" s="39">
        <v>12.6105</v>
      </c>
      <c r="AY1424" s="39">
        <v>47.442</v>
      </c>
    </row>
    <row r="1425" spans="1:51" x14ac:dyDescent="0.25">
      <c r="A1425" s="43">
        <v>44509</v>
      </c>
      <c r="B1425" s="39">
        <v>2965.0758999999998</v>
      </c>
      <c r="C1425" s="39">
        <v>57.444899999999997</v>
      </c>
      <c r="D1425" s="39">
        <v>39.581600000000002</v>
      </c>
      <c r="E1425" s="39">
        <v>531.9203</v>
      </c>
      <c r="F1425" s="39">
        <v>230.3784</v>
      </c>
      <c r="G1425" s="39">
        <v>57.0657</v>
      </c>
      <c r="H1425" s="39">
        <v>122.2937</v>
      </c>
      <c r="I1425" s="39">
        <v>29.720099999999999</v>
      </c>
      <c r="J1425" s="39">
        <v>70.237200000000001</v>
      </c>
      <c r="K1425" s="39">
        <v>38.792000000000002</v>
      </c>
      <c r="L1425" s="39">
        <v>696.29579999999999</v>
      </c>
      <c r="M1425" s="39">
        <v>49.109000000000002</v>
      </c>
      <c r="N1425" s="39">
        <v>23.091699999999999</v>
      </c>
      <c r="O1425" s="39">
        <v>174.02379999999999</v>
      </c>
      <c r="P1425" s="39">
        <v>145.78489999999999</v>
      </c>
      <c r="Q1425" s="39">
        <v>13.942399999999999</v>
      </c>
      <c r="R1425" s="39">
        <v>48.860799999999998</v>
      </c>
      <c r="S1425" s="39">
        <v>74.286199999999994</v>
      </c>
      <c r="T1425" s="39">
        <v>28.803599999999999</v>
      </c>
      <c r="U1425" s="39">
        <v>17.7346</v>
      </c>
      <c r="V1425" s="39">
        <v>31.683</v>
      </c>
      <c r="W1425" s="39">
        <v>60.692500000000003</v>
      </c>
      <c r="X1425" s="39">
        <v>151.2346</v>
      </c>
      <c r="Y1425" s="39">
        <v>25.952200000000001</v>
      </c>
      <c r="Z1425" s="39">
        <v>49.676299999999998</v>
      </c>
      <c r="AA1425" s="39">
        <v>40.293100000000003</v>
      </c>
      <c r="AB1425" s="39">
        <v>259.4667</v>
      </c>
      <c r="AC1425" s="39">
        <v>68.194599999999994</v>
      </c>
      <c r="AD1425" s="39">
        <v>19.382999999999999</v>
      </c>
      <c r="AE1425" s="39">
        <v>111.3937</v>
      </c>
      <c r="AF1425" s="39">
        <v>54.713999999999999</v>
      </c>
      <c r="AG1425" s="39">
        <v>34.140700000000002</v>
      </c>
      <c r="AH1425" s="39">
        <v>111.0194</v>
      </c>
      <c r="AI1425" s="39">
        <v>17.8352</v>
      </c>
      <c r="AJ1425" s="39">
        <v>6.7797000000000001</v>
      </c>
      <c r="AK1425" s="39">
        <v>7.0709</v>
      </c>
      <c r="AL1425" s="39">
        <v>14.254799999999999</v>
      </c>
      <c r="AM1425" s="39">
        <v>288.84750000000003</v>
      </c>
      <c r="AN1425" s="39">
        <v>533.83770000000004</v>
      </c>
      <c r="AO1425" s="39">
        <v>222.7809</v>
      </c>
      <c r="AP1425" s="39">
        <v>132.05680000000001</v>
      </c>
      <c r="AQ1425" s="39">
        <v>268.15109999999999</v>
      </c>
      <c r="AR1425" s="39">
        <v>81.803799999999995</v>
      </c>
      <c r="AS1425" s="39">
        <v>76.869200000000006</v>
      </c>
      <c r="AT1425" s="39">
        <v>22.726600000000001</v>
      </c>
      <c r="AU1425" s="39">
        <v>50.243899999999996</v>
      </c>
      <c r="AV1425" s="39">
        <v>97.848500000000001</v>
      </c>
      <c r="AW1425" s="39">
        <v>107.0643</v>
      </c>
      <c r="AX1425" s="39">
        <v>12.660399999999999</v>
      </c>
      <c r="AY1425" s="39">
        <v>46.933999999999997</v>
      </c>
    </row>
    <row r="1426" spans="1:51" x14ac:dyDescent="0.25">
      <c r="A1426" s="43">
        <v>44510</v>
      </c>
      <c r="B1426" s="39">
        <v>3088.7563</v>
      </c>
      <c r="C1426" s="39">
        <v>59.197099999999999</v>
      </c>
      <c r="D1426" s="39">
        <v>39.979799999999997</v>
      </c>
      <c r="E1426" s="39">
        <v>522.84050000000002</v>
      </c>
      <c r="F1426" s="39">
        <v>231.15530000000001</v>
      </c>
      <c r="G1426" s="39">
        <v>56.351500000000001</v>
      </c>
      <c r="H1426" s="39">
        <v>120.4139</v>
      </c>
      <c r="I1426" s="39">
        <v>31.428999999999998</v>
      </c>
      <c r="J1426" s="39">
        <v>69.745199999999997</v>
      </c>
      <c r="K1426" s="39">
        <v>38.792000000000002</v>
      </c>
      <c r="L1426" s="39">
        <v>682.49649999999997</v>
      </c>
      <c r="M1426" s="39">
        <v>49.362499999999997</v>
      </c>
      <c r="N1426" s="39">
        <v>23.467199999999998</v>
      </c>
      <c r="O1426" s="39">
        <v>172.8296</v>
      </c>
      <c r="P1426" s="39">
        <v>141.2825</v>
      </c>
      <c r="Q1426" s="39">
        <v>14.160600000000001</v>
      </c>
      <c r="R1426" s="39">
        <v>50.304900000000004</v>
      </c>
      <c r="S1426" s="39">
        <v>76.497100000000003</v>
      </c>
      <c r="T1426" s="39">
        <v>28.774799999999999</v>
      </c>
      <c r="U1426" s="39">
        <v>17.9603</v>
      </c>
      <c r="V1426" s="39">
        <v>31.875</v>
      </c>
      <c r="W1426" s="39">
        <v>60.853999999999999</v>
      </c>
      <c r="X1426" s="39">
        <v>151.73099999999999</v>
      </c>
      <c r="Y1426" s="39">
        <v>25.541599999999999</v>
      </c>
      <c r="Z1426" s="39">
        <v>50.191000000000003</v>
      </c>
      <c r="AA1426" s="39">
        <v>40.122900000000001</v>
      </c>
      <c r="AB1426" s="39">
        <v>254.76480000000001</v>
      </c>
      <c r="AC1426" s="39">
        <v>69.989199999999997</v>
      </c>
      <c r="AD1426" s="39">
        <v>19.910499999999999</v>
      </c>
      <c r="AE1426" s="39">
        <v>111.29810000000001</v>
      </c>
      <c r="AF1426" s="39">
        <v>55.191400000000002</v>
      </c>
      <c r="AG1426" s="39">
        <v>33.386200000000002</v>
      </c>
      <c r="AH1426" s="39">
        <v>111.0194</v>
      </c>
      <c r="AI1426" s="39">
        <v>18.0047</v>
      </c>
      <c r="AJ1426" s="39">
        <v>6.6161000000000003</v>
      </c>
      <c r="AK1426" s="39">
        <v>6.9352999999999998</v>
      </c>
      <c r="AL1426" s="39">
        <v>14.3604</v>
      </c>
      <c r="AM1426" s="39">
        <v>310.71249999999998</v>
      </c>
      <c r="AN1426" s="39">
        <v>528.2962</v>
      </c>
      <c r="AO1426" s="39">
        <v>215.3415</v>
      </c>
      <c r="AP1426" s="39">
        <v>132.22919999999999</v>
      </c>
      <c r="AQ1426" s="39">
        <v>268.15109999999999</v>
      </c>
      <c r="AR1426" s="39">
        <v>78.983000000000004</v>
      </c>
      <c r="AS1426" s="39">
        <v>76.662000000000006</v>
      </c>
      <c r="AT1426" s="39">
        <v>22.726600000000001</v>
      </c>
      <c r="AU1426" s="39">
        <v>51.0229</v>
      </c>
      <c r="AV1426" s="39">
        <v>99.654499999999999</v>
      </c>
      <c r="AW1426" s="39">
        <v>102.9028</v>
      </c>
      <c r="AX1426" s="39">
        <v>12.7102</v>
      </c>
      <c r="AY1426" s="39">
        <v>47.340400000000002</v>
      </c>
    </row>
    <row r="1427" spans="1:51" x14ac:dyDescent="0.25">
      <c r="A1427" s="43">
        <v>44511</v>
      </c>
      <c r="B1427" s="39">
        <v>3383.3110000000001</v>
      </c>
      <c r="C1427" s="39">
        <v>59.447400000000002</v>
      </c>
      <c r="D1427" s="39">
        <v>40.855800000000002</v>
      </c>
      <c r="E1427" s="39">
        <v>532.67690000000005</v>
      </c>
      <c r="F1427" s="39">
        <v>238.5368</v>
      </c>
      <c r="G1427" s="39">
        <v>56.708599999999997</v>
      </c>
      <c r="H1427" s="39">
        <v>119.0712</v>
      </c>
      <c r="I1427" s="39">
        <v>33.880899999999997</v>
      </c>
      <c r="J1427" s="39">
        <v>73.742999999999995</v>
      </c>
      <c r="K1427" s="39">
        <v>39.1693</v>
      </c>
      <c r="L1427" s="39">
        <v>678.6508</v>
      </c>
      <c r="M1427" s="39">
        <v>50.207799999999999</v>
      </c>
      <c r="N1427" s="39">
        <v>25.845199999999998</v>
      </c>
      <c r="O1427" s="39">
        <v>172.14709999999999</v>
      </c>
      <c r="P1427" s="39">
        <v>143.04929999999999</v>
      </c>
      <c r="Q1427" s="39">
        <v>14.4879</v>
      </c>
      <c r="R1427" s="39">
        <v>53.795000000000002</v>
      </c>
      <c r="S1427" s="39">
        <v>81.029499999999999</v>
      </c>
      <c r="T1427" s="39">
        <v>30.043399999999998</v>
      </c>
      <c r="U1427" s="39">
        <v>18.2182</v>
      </c>
      <c r="V1427" s="39">
        <v>32.067100000000003</v>
      </c>
      <c r="W1427" s="39">
        <v>61.338200000000001</v>
      </c>
      <c r="X1427" s="39">
        <v>158.846</v>
      </c>
      <c r="Y1427" s="39">
        <v>25.336300000000001</v>
      </c>
      <c r="Z1427" s="39">
        <v>50.705800000000004</v>
      </c>
      <c r="AA1427" s="39">
        <v>40.406599999999997</v>
      </c>
      <c r="AB1427" s="39">
        <v>260.04239999999999</v>
      </c>
      <c r="AC1427" s="39">
        <v>69.746700000000004</v>
      </c>
      <c r="AD1427" s="39">
        <v>19.910499999999999</v>
      </c>
      <c r="AE1427" s="39">
        <v>112.20610000000001</v>
      </c>
      <c r="AF1427" s="39">
        <v>55.191400000000002</v>
      </c>
      <c r="AG1427" s="39">
        <v>32.874200000000002</v>
      </c>
      <c r="AH1427" s="39">
        <v>112.4537</v>
      </c>
      <c r="AI1427" s="39">
        <v>18.57</v>
      </c>
      <c r="AJ1427" s="39">
        <v>6.5797999999999996</v>
      </c>
      <c r="AK1427" s="39">
        <v>6.7996999999999996</v>
      </c>
      <c r="AL1427" s="39">
        <v>14.4308</v>
      </c>
      <c r="AM1427" s="39">
        <v>341.78379999999999</v>
      </c>
      <c r="AN1427" s="39">
        <v>524.60180000000003</v>
      </c>
      <c r="AO1427" s="39">
        <v>214.33609999999999</v>
      </c>
      <c r="AP1427" s="39">
        <v>141.19390000000001</v>
      </c>
      <c r="AQ1427" s="39">
        <v>272.20170000000002</v>
      </c>
      <c r="AR1427" s="39">
        <v>82.839299999999994</v>
      </c>
      <c r="AS1427" s="39">
        <v>77.283600000000007</v>
      </c>
      <c r="AT1427" s="39">
        <v>23.470600000000001</v>
      </c>
      <c r="AU1427" s="39">
        <v>53.4572</v>
      </c>
      <c r="AV1427" s="39">
        <v>98.012699999999995</v>
      </c>
      <c r="AW1427" s="39">
        <v>101.86239999999999</v>
      </c>
      <c r="AX1427" s="39">
        <v>12.785</v>
      </c>
      <c r="AY1427" s="39">
        <v>48.762599999999999</v>
      </c>
    </row>
    <row r="1428" spans="1:51" x14ac:dyDescent="0.25">
      <c r="A1428" s="43">
        <v>44512</v>
      </c>
      <c r="B1428" s="39">
        <v>3215.6914999999999</v>
      </c>
      <c r="C1428" s="39">
        <v>60.073099999999997</v>
      </c>
      <c r="D1428" s="39">
        <v>40.616900000000001</v>
      </c>
      <c r="E1428" s="39">
        <v>522.84050000000002</v>
      </c>
      <c r="F1428" s="39">
        <v>235.4288</v>
      </c>
      <c r="G1428" s="39">
        <v>58.351300000000002</v>
      </c>
      <c r="H1428" s="39">
        <v>119.1249</v>
      </c>
      <c r="I1428" s="39">
        <v>32.617800000000003</v>
      </c>
      <c r="J1428" s="39">
        <v>71.590299999999999</v>
      </c>
      <c r="K1428" s="39">
        <v>39.282499999999999</v>
      </c>
      <c r="L1428" s="39">
        <v>678.6508</v>
      </c>
      <c r="M1428" s="39">
        <v>49.277999999999999</v>
      </c>
      <c r="N1428" s="39">
        <v>25.594899999999999</v>
      </c>
      <c r="O1428" s="39">
        <v>175.3887</v>
      </c>
      <c r="P1428" s="39">
        <v>141.7955</v>
      </c>
      <c r="Q1428" s="39">
        <v>14.0733</v>
      </c>
      <c r="R1428" s="39">
        <v>52.110100000000003</v>
      </c>
      <c r="S1428" s="39">
        <v>81.250600000000006</v>
      </c>
      <c r="T1428" s="39">
        <v>29.1496</v>
      </c>
      <c r="U1428" s="39">
        <v>18.2182</v>
      </c>
      <c r="V1428" s="39">
        <v>32.259099999999997</v>
      </c>
      <c r="W1428" s="39">
        <v>61.338200000000001</v>
      </c>
      <c r="X1428" s="39">
        <v>156.364</v>
      </c>
      <c r="Y1428" s="39">
        <v>25.0488</v>
      </c>
      <c r="Z1428" s="39">
        <v>51.048999999999999</v>
      </c>
      <c r="AA1428" s="39">
        <v>40.690399999999997</v>
      </c>
      <c r="AB1428" s="39">
        <v>256.39609999999999</v>
      </c>
      <c r="AC1428" s="39">
        <v>69.795199999999994</v>
      </c>
      <c r="AD1428" s="39">
        <v>19.956399999999999</v>
      </c>
      <c r="AE1428" s="39">
        <v>113.6875</v>
      </c>
      <c r="AF1428" s="39">
        <v>54.618499999999997</v>
      </c>
      <c r="AG1428" s="39">
        <v>32.523899999999998</v>
      </c>
      <c r="AH1428" s="39">
        <v>112.1669</v>
      </c>
      <c r="AI1428" s="39">
        <v>18.0047</v>
      </c>
      <c r="AJ1428" s="39">
        <v>6.6161000000000003</v>
      </c>
      <c r="AK1428" s="39">
        <v>6.7803000000000004</v>
      </c>
      <c r="AL1428" s="39">
        <v>14.465999999999999</v>
      </c>
      <c r="AM1428" s="39">
        <v>342.2441</v>
      </c>
      <c r="AN1428" s="39">
        <v>525.52539999999999</v>
      </c>
      <c r="AO1428" s="39">
        <v>214.9393</v>
      </c>
      <c r="AP1428" s="39">
        <v>136.88390000000001</v>
      </c>
      <c r="AQ1428" s="39">
        <v>269.36630000000002</v>
      </c>
      <c r="AR1428" s="39">
        <v>81.982399999999998</v>
      </c>
      <c r="AS1428" s="39">
        <v>77.697999999999993</v>
      </c>
      <c r="AT1428" s="39">
        <v>22.861899999999999</v>
      </c>
      <c r="AU1428" s="39">
        <v>52.483499999999999</v>
      </c>
      <c r="AV1428" s="39">
        <v>98.176900000000003</v>
      </c>
      <c r="AW1428" s="39">
        <v>100.2546</v>
      </c>
      <c r="AX1428" s="39">
        <v>12.809900000000001</v>
      </c>
      <c r="AY1428" s="39">
        <v>48.457799999999999</v>
      </c>
    </row>
    <row r="1429" spans="1:51" x14ac:dyDescent="0.25">
      <c r="A1429" s="43">
        <v>44515</v>
      </c>
      <c r="B1429" s="39">
        <v>3157.1060000000002</v>
      </c>
      <c r="C1429" s="39">
        <v>58.571300000000001</v>
      </c>
      <c r="D1429" s="39">
        <v>40.776200000000003</v>
      </c>
      <c r="E1429" s="39">
        <v>523.59720000000004</v>
      </c>
      <c r="F1429" s="39">
        <v>224.55090000000001</v>
      </c>
      <c r="G1429" s="39">
        <v>57.779899999999998</v>
      </c>
      <c r="H1429" s="39">
        <v>118.05070000000001</v>
      </c>
      <c r="I1429" s="39">
        <v>32.617800000000003</v>
      </c>
      <c r="J1429" s="39">
        <v>71.159800000000004</v>
      </c>
      <c r="K1429" s="39">
        <v>39.0184</v>
      </c>
      <c r="L1429" s="39">
        <v>707.83280000000002</v>
      </c>
      <c r="M1429" s="39">
        <v>50.292299999999997</v>
      </c>
      <c r="N1429" s="39">
        <v>25.3446</v>
      </c>
      <c r="O1429" s="39">
        <v>174.36510000000001</v>
      </c>
      <c r="P1429" s="39">
        <v>141.33949999999999</v>
      </c>
      <c r="Q1429" s="39">
        <v>14.160600000000001</v>
      </c>
      <c r="R1429" s="39">
        <v>51.869399999999999</v>
      </c>
      <c r="S1429" s="39">
        <v>82.466499999999996</v>
      </c>
      <c r="T1429" s="39">
        <v>29.2073</v>
      </c>
      <c r="U1429" s="39">
        <v>18.572900000000001</v>
      </c>
      <c r="V1429" s="39">
        <v>32.643099999999997</v>
      </c>
      <c r="W1429" s="39">
        <v>62.6295</v>
      </c>
      <c r="X1429" s="39">
        <v>162.15530000000001</v>
      </c>
      <c r="Y1429" s="39">
        <v>24.925699999999999</v>
      </c>
      <c r="Z1429" s="39">
        <v>50.105200000000004</v>
      </c>
      <c r="AA1429" s="39">
        <v>42.4497</v>
      </c>
      <c r="AB1429" s="39">
        <v>258.21929999999998</v>
      </c>
      <c r="AC1429" s="39">
        <v>71.2988</v>
      </c>
      <c r="AD1429" s="39">
        <v>20.2546</v>
      </c>
      <c r="AE1429" s="39">
        <v>110.6768</v>
      </c>
      <c r="AF1429" s="39">
        <v>54.8095</v>
      </c>
      <c r="AG1429" s="39">
        <v>33.413200000000003</v>
      </c>
      <c r="AH1429" s="39">
        <v>112.7406</v>
      </c>
      <c r="AI1429" s="39">
        <v>18.372199999999999</v>
      </c>
      <c r="AJ1429" s="39">
        <v>6.7797000000000001</v>
      </c>
      <c r="AK1429" s="39">
        <v>6.8772000000000002</v>
      </c>
      <c r="AL1429" s="39">
        <v>14.4308</v>
      </c>
      <c r="AM1429" s="39">
        <v>333.49810000000002</v>
      </c>
      <c r="AN1429" s="39">
        <v>526.91079999999999</v>
      </c>
      <c r="AO1429" s="39">
        <v>212.5266</v>
      </c>
      <c r="AP1429" s="39">
        <v>142.74549999999999</v>
      </c>
      <c r="AQ1429" s="39">
        <v>266.9359</v>
      </c>
      <c r="AR1429" s="39">
        <v>79.197299999999998</v>
      </c>
      <c r="AS1429" s="39">
        <v>77.905199999999994</v>
      </c>
      <c r="AT1429" s="39">
        <v>22.997199999999999</v>
      </c>
      <c r="AU1429" s="39">
        <v>52.678199999999997</v>
      </c>
      <c r="AV1429" s="39">
        <v>99.326099999999997</v>
      </c>
      <c r="AW1429" s="39">
        <v>96.566000000000003</v>
      </c>
      <c r="AX1429" s="39">
        <v>12.909599999999999</v>
      </c>
      <c r="AY1429" s="39">
        <v>48.356200000000001</v>
      </c>
    </row>
    <row r="1430" spans="1:51" x14ac:dyDescent="0.25">
      <c r="A1430" s="43">
        <v>44516</v>
      </c>
      <c r="B1430" s="39">
        <v>3131.0680000000002</v>
      </c>
      <c r="C1430" s="39">
        <v>58.195799999999998</v>
      </c>
      <c r="D1430" s="39">
        <v>40.378</v>
      </c>
      <c r="E1430" s="39">
        <v>520.57060000000001</v>
      </c>
      <c r="F1430" s="39">
        <v>224.16239999999999</v>
      </c>
      <c r="G1430" s="39">
        <v>56.315800000000003</v>
      </c>
      <c r="H1430" s="39">
        <v>113.9152</v>
      </c>
      <c r="I1430" s="39">
        <v>32.320599999999999</v>
      </c>
      <c r="J1430" s="39">
        <v>70.052700000000002</v>
      </c>
      <c r="K1430" s="39">
        <v>38.754199999999997</v>
      </c>
      <c r="L1430" s="39">
        <v>701.27250000000004</v>
      </c>
      <c r="M1430" s="39">
        <v>47.756599999999999</v>
      </c>
      <c r="N1430" s="39">
        <v>24.906500000000001</v>
      </c>
      <c r="O1430" s="39">
        <v>171.6353</v>
      </c>
      <c r="P1430" s="39">
        <v>146.4118</v>
      </c>
      <c r="Q1430" s="39">
        <v>14.051500000000001</v>
      </c>
      <c r="R1430" s="39">
        <v>51.388100000000001</v>
      </c>
      <c r="S1430" s="39">
        <v>79.7029</v>
      </c>
      <c r="T1430" s="39">
        <v>28.976600000000001</v>
      </c>
      <c r="U1430" s="39">
        <v>18.927600000000002</v>
      </c>
      <c r="V1430" s="39">
        <v>32.3551</v>
      </c>
      <c r="W1430" s="39">
        <v>62.790999999999997</v>
      </c>
      <c r="X1430" s="39">
        <v>157.2741</v>
      </c>
      <c r="Y1430" s="39">
        <v>24.802499999999998</v>
      </c>
      <c r="Z1430" s="39">
        <v>49.762099999999997</v>
      </c>
      <c r="AA1430" s="39">
        <v>41.938899999999997</v>
      </c>
      <c r="AB1430" s="39">
        <v>255.6284</v>
      </c>
      <c r="AC1430" s="39">
        <v>71.007800000000003</v>
      </c>
      <c r="AD1430" s="39">
        <v>20.369299999999999</v>
      </c>
      <c r="AE1430" s="39">
        <v>110.7246</v>
      </c>
      <c r="AF1430" s="39">
        <v>53.568100000000001</v>
      </c>
      <c r="AG1430" s="39">
        <v>32.874200000000002</v>
      </c>
      <c r="AH1430" s="39">
        <v>112.4537</v>
      </c>
      <c r="AI1430" s="39">
        <v>17.863399999999999</v>
      </c>
      <c r="AJ1430" s="39">
        <v>6.6889000000000003</v>
      </c>
      <c r="AK1430" s="39">
        <v>6.7222</v>
      </c>
      <c r="AL1430" s="39">
        <v>14.465999999999999</v>
      </c>
      <c r="AM1430" s="39">
        <v>331.65679999999998</v>
      </c>
      <c r="AN1430" s="39">
        <v>516.75120000000004</v>
      </c>
      <c r="AO1430" s="39">
        <v>207.2988</v>
      </c>
      <c r="AP1430" s="39">
        <v>143.09030000000001</v>
      </c>
      <c r="AQ1430" s="39">
        <v>266.9359</v>
      </c>
      <c r="AR1430" s="39">
        <v>78.304599999999994</v>
      </c>
      <c r="AS1430" s="39">
        <v>78.319599999999994</v>
      </c>
      <c r="AT1430" s="39">
        <v>23.064800000000002</v>
      </c>
      <c r="AU1430" s="39">
        <v>52.191400000000002</v>
      </c>
      <c r="AV1430" s="39">
        <v>96.5351</v>
      </c>
      <c r="AW1430" s="39">
        <v>92.877300000000005</v>
      </c>
      <c r="AX1430" s="39">
        <v>12.909599999999999</v>
      </c>
      <c r="AY1430" s="39">
        <v>48.153100000000002</v>
      </c>
    </row>
    <row r="1431" spans="1:51" x14ac:dyDescent="0.25">
      <c r="A1431" s="43">
        <v>44517</v>
      </c>
      <c r="B1431" s="39">
        <v>3166.8703</v>
      </c>
      <c r="C1431" s="39">
        <v>59.071899999999999</v>
      </c>
      <c r="D1431" s="39">
        <v>40.378</v>
      </c>
      <c r="E1431" s="39">
        <v>522.08389999999997</v>
      </c>
      <c r="F1431" s="39">
        <v>222.99690000000001</v>
      </c>
      <c r="G1431" s="39">
        <v>56.530099999999997</v>
      </c>
      <c r="H1431" s="39">
        <v>119.1249</v>
      </c>
      <c r="I1431" s="39">
        <v>32.246299999999998</v>
      </c>
      <c r="J1431" s="39">
        <v>70.790800000000004</v>
      </c>
      <c r="K1431" s="39">
        <v>39.735399999999998</v>
      </c>
      <c r="L1431" s="39">
        <v>699.91520000000003</v>
      </c>
      <c r="M1431" s="39">
        <v>48.855400000000003</v>
      </c>
      <c r="N1431" s="39">
        <v>24.843900000000001</v>
      </c>
      <c r="O1431" s="39">
        <v>173.512</v>
      </c>
      <c r="P1431" s="39">
        <v>140.71260000000001</v>
      </c>
      <c r="Q1431" s="39">
        <v>14.051500000000001</v>
      </c>
      <c r="R1431" s="39">
        <v>51.267699999999998</v>
      </c>
      <c r="S1431" s="39">
        <v>87.662199999999999</v>
      </c>
      <c r="T1431" s="39">
        <v>29.091999999999999</v>
      </c>
      <c r="U1431" s="39">
        <v>18.8309</v>
      </c>
      <c r="V1431" s="39">
        <v>32.451099999999997</v>
      </c>
      <c r="W1431" s="39">
        <v>63.436599999999999</v>
      </c>
      <c r="X1431" s="39">
        <v>155.5367</v>
      </c>
      <c r="Y1431" s="39">
        <v>24.843499999999999</v>
      </c>
      <c r="Z1431" s="39">
        <v>50.877400000000002</v>
      </c>
      <c r="AA1431" s="39">
        <v>42.2226</v>
      </c>
      <c r="AB1431" s="39">
        <v>256.20420000000001</v>
      </c>
      <c r="AC1431" s="39">
        <v>71.541300000000007</v>
      </c>
      <c r="AD1431" s="39">
        <v>20.415199999999999</v>
      </c>
      <c r="AE1431" s="39">
        <v>109.72110000000001</v>
      </c>
      <c r="AF1431" s="39">
        <v>55.0959</v>
      </c>
      <c r="AG1431" s="39">
        <v>34.275399999999998</v>
      </c>
      <c r="AH1431" s="39">
        <v>111.88</v>
      </c>
      <c r="AI1431" s="39">
        <v>18.2591</v>
      </c>
      <c r="AJ1431" s="39">
        <v>6.7434000000000003</v>
      </c>
      <c r="AK1431" s="39">
        <v>6.8190999999999997</v>
      </c>
      <c r="AL1431" s="39">
        <v>14.465999999999999</v>
      </c>
      <c r="AM1431" s="39">
        <v>329.58539999999999</v>
      </c>
      <c r="AN1431" s="39">
        <v>514.44219999999996</v>
      </c>
      <c r="AO1431" s="39">
        <v>208.7063</v>
      </c>
      <c r="AP1431" s="39">
        <v>139.1251</v>
      </c>
      <c r="AQ1431" s="39">
        <v>265.7208</v>
      </c>
      <c r="AR1431" s="39">
        <v>78.626000000000005</v>
      </c>
      <c r="AS1431" s="39">
        <v>77.905199999999994</v>
      </c>
      <c r="AT1431" s="39">
        <v>22.861899999999999</v>
      </c>
      <c r="AU1431" s="39">
        <v>51.8992</v>
      </c>
      <c r="AV1431" s="39">
        <v>102.6096</v>
      </c>
      <c r="AW1431" s="39">
        <v>93.255700000000004</v>
      </c>
      <c r="AX1431" s="39">
        <v>12.809900000000001</v>
      </c>
      <c r="AY1431" s="39">
        <v>47.9499</v>
      </c>
    </row>
    <row r="1432" spans="1:51" x14ac:dyDescent="0.25">
      <c r="A1432" s="43">
        <v>44518</v>
      </c>
      <c r="B1432" s="39">
        <v>3106.6574000000001</v>
      </c>
      <c r="C1432" s="39">
        <v>57.945500000000003</v>
      </c>
      <c r="D1432" s="39">
        <v>39.820500000000003</v>
      </c>
      <c r="E1432" s="39">
        <v>520.57060000000001</v>
      </c>
      <c r="F1432" s="39">
        <v>219.11199999999999</v>
      </c>
      <c r="G1432" s="39">
        <v>55.923000000000002</v>
      </c>
      <c r="H1432" s="39">
        <v>117.1377</v>
      </c>
      <c r="I1432" s="39">
        <v>31.503299999999999</v>
      </c>
      <c r="J1432" s="39">
        <v>70.8523</v>
      </c>
      <c r="K1432" s="39">
        <v>38.942900000000002</v>
      </c>
      <c r="L1432" s="39">
        <v>680.4606</v>
      </c>
      <c r="M1432" s="39">
        <v>48.348199999999999</v>
      </c>
      <c r="N1432" s="39">
        <v>23.9678</v>
      </c>
      <c r="O1432" s="39">
        <v>181.70140000000001</v>
      </c>
      <c r="P1432" s="39">
        <v>137.00819999999999</v>
      </c>
      <c r="Q1432" s="39">
        <v>14.0297</v>
      </c>
      <c r="R1432" s="39">
        <v>50.4253</v>
      </c>
      <c r="S1432" s="39">
        <v>91.199600000000004</v>
      </c>
      <c r="T1432" s="39">
        <v>29.1785</v>
      </c>
      <c r="U1432" s="39">
        <v>18.508400000000002</v>
      </c>
      <c r="V1432" s="39">
        <v>32.067100000000003</v>
      </c>
      <c r="W1432" s="39">
        <v>62.3874</v>
      </c>
      <c r="X1432" s="39">
        <v>152.22739999999999</v>
      </c>
      <c r="Y1432" s="39">
        <v>24.556100000000001</v>
      </c>
      <c r="Z1432" s="39">
        <v>49.933700000000002</v>
      </c>
      <c r="AA1432" s="39">
        <v>41.7119</v>
      </c>
      <c r="AB1432" s="39">
        <v>259.4667</v>
      </c>
      <c r="AC1432" s="39">
        <v>70.134699999999995</v>
      </c>
      <c r="AD1432" s="39">
        <v>20.2546</v>
      </c>
      <c r="AE1432" s="39">
        <v>110.7724</v>
      </c>
      <c r="AF1432" s="39">
        <v>53.759099999999997</v>
      </c>
      <c r="AG1432" s="39">
        <v>34.895200000000003</v>
      </c>
      <c r="AH1432" s="39">
        <v>111.59310000000001</v>
      </c>
      <c r="AI1432" s="39">
        <v>18.146100000000001</v>
      </c>
      <c r="AJ1432" s="39">
        <v>6.7434000000000003</v>
      </c>
      <c r="AK1432" s="39">
        <v>6.9352999999999998</v>
      </c>
      <c r="AL1432" s="39">
        <v>14.3604</v>
      </c>
      <c r="AM1432" s="39">
        <v>322.22039999999998</v>
      </c>
      <c r="AN1432" s="39">
        <v>511.2097</v>
      </c>
      <c r="AO1432" s="39">
        <v>207.4999</v>
      </c>
      <c r="AP1432" s="39">
        <v>139.1251</v>
      </c>
      <c r="AQ1432" s="39">
        <v>266.53089999999997</v>
      </c>
      <c r="AR1432" s="39">
        <v>80.304199999999994</v>
      </c>
      <c r="AS1432" s="39">
        <v>77.905199999999994</v>
      </c>
      <c r="AT1432" s="39">
        <v>23.470600000000001</v>
      </c>
      <c r="AU1432" s="39">
        <v>51.509799999999998</v>
      </c>
      <c r="AV1432" s="39">
        <v>101.13200000000001</v>
      </c>
      <c r="AW1432" s="39">
        <v>94.579800000000006</v>
      </c>
      <c r="AX1432" s="39">
        <v>12.809900000000001</v>
      </c>
      <c r="AY1432" s="39">
        <v>47.848300000000002</v>
      </c>
    </row>
    <row r="1433" spans="1:51" x14ac:dyDescent="0.25">
      <c r="A1433" s="43">
        <v>44519</v>
      </c>
      <c r="B1433" s="39">
        <v>3238.4747000000002</v>
      </c>
      <c r="C1433" s="39">
        <v>61.950400000000002</v>
      </c>
      <c r="D1433" s="39">
        <v>40.537300000000002</v>
      </c>
      <c r="E1433" s="39">
        <v>521.32730000000004</v>
      </c>
      <c r="F1433" s="39">
        <v>221.05439999999999</v>
      </c>
      <c r="G1433" s="39">
        <v>56.744300000000003</v>
      </c>
      <c r="H1433" s="39">
        <v>119.5009</v>
      </c>
      <c r="I1433" s="39">
        <v>32.914999999999999</v>
      </c>
      <c r="J1433" s="39">
        <v>71.774799999999999</v>
      </c>
      <c r="K1433" s="39">
        <v>39.320300000000003</v>
      </c>
      <c r="L1433" s="39">
        <v>683.17520000000002</v>
      </c>
      <c r="M1433" s="39">
        <v>49.447099999999999</v>
      </c>
      <c r="N1433" s="39">
        <v>24.656199999999998</v>
      </c>
      <c r="O1433" s="39">
        <v>179.48339999999999</v>
      </c>
      <c r="P1433" s="39">
        <v>138.31899999999999</v>
      </c>
      <c r="Q1433" s="39">
        <v>14.2042</v>
      </c>
      <c r="R1433" s="39">
        <v>51.989800000000002</v>
      </c>
      <c r="S1433" s="39">
        <v>92.747200000000007</v>
      </c>
      <c r="T1433" s="39">
        <v>29.380299999999998</v>
      </c>
      <c r="U1433" s="39">
        <v>19.0243</v>
      </c>
      <c r="V1433" s="39">
        <v>32.1631</v>
      </c>
      <c r="W1433" s="39">
        <v>62.4681</v>
      </c>
      <c r="X1433" s="39">
        <v>157.68780000000001</v>
      </c>
      <c r="Y1433" s="39">
        <v>24.720300000000002</v>
      </c>
      <c r="Z1433" s="39">
        <v>50.019399999999997</v>
      </c>
      <c r="AA1433" s="39">
        <v>42.676699999999997</v>
      </c>
      <c r="AB1433" s="39">
        <v>260.82260000000002</v>
      </c>
      <c r="AC1433" s="39">
        <v>70.765299999999996</v>
      </c>
      <c r="AD1433" s="39">
        <v>20.071100000000001</v>
      </c>
      <c r="AE1433" s="39">
        <v>114.0698</v>
      </c>
      <c r="AF1433" s="39">
        <v>54.618499999999997</v>
      </c>
      <c r="AG1433" s="39">
        <v>34.9221</v>
      </c>
      <c r="AH1433" s="39">
        <v>112.4537</v>
      </c>
      <c r="AI1433" s="39">
        <v>18.457000000000001</v>
      </c>
      <c r="AJ1433" s="39">
        <v>6.7252000000000001</v>
      </c>
      <c r="AK1433" s="39">
        <v>6.8772000000000002</v>
      </c>
      <c r="AL1433" s="39">
        <v>14.712400000000001</v>
      </c>
      <c r="AM1433" s="39">
        <v>345.69639999999998</v>
      </c>
      <c r="AN1433" s="39">
        <v>515.36580000000004</v>
      </c>
      <c r="AO1433" s="39">
        <v>207.90199999999999</v>
      </c>
      <c r="AP1433" s="39">
        <v>144.64179999999999</v>
      </c>
      <c r="AQ1433" s="39">
        <v>268.96120000000002</v>
      </c>
      <c r="AR1433" s="39">
        <v>81.268199999999993</v>
      </c>
      <c r="AS1433" s="39">
        <v>78.319599999999994</v>
      </c>
      <c r="AT1433" s="39">
        <v>24.349900000000002</v>
      </c>
      <c r="AU1433" s="39">
        <v>52.288699999999999</v>
      </c>
      <c r="AV1433" s="39">
        <v>100.6395</v>
      </c>
      <c r="AW1433" s="39">
        <v>97.322599999999994</v>
      </c>
      <c r="AX1433" s="39">
        <v>12.8847</v>
      </c>
      <c r="AY1433" s="39">
        <v>48.356200000000001</v>
      </c>
    </row>
    <row r="1434" spans="1:51" x14ac:dyDescent="0.25">
      <c r="A1434" s="43">
        <v>44522</v>
      </c>
      <c r="B1434" s="39">
        <v>3127.8132999999998</v>
      </c>
      <c r="C1434" s="39">
        <v>60.573700000000002</v>
      </c>
      <c r="D1434" s="39">
        <v>40.139099999999999</v>
      </c>
      <c r="E1434" s="39">
        <v>528.13699999999994</v>
      </c>
      <c r="F1434" s="39">
        <v>219.11199999999999</v>
      </c>
      <c r="G1434" s="39">
        <v>57.851399999999998</v>
      </c>
      <c r="H1434" s="39">
        <v>118.26560000000001</v>
      </c>
      <c r="I1434" s="39">
        <v>31.057500000000001</v>
      </c>
      <c r="J1434" s="39">
        <v>70.975300000000004</v>
      </c>
      <c r="K1434" s="39">
        <v>39.282499999999999</v>
      </c>
      <c r="L1434" s="39">
        <v>675.71</v>
      </c>
      <c r="M1434" s="39">
        <v>49.109000000000002</v>
      </c>
      <c r="N1434" s="39">
        <v>23.9678</v>
      </c>
      <c r="O1434" s="39">
        <v>176.75360000000001</v>
      </c>
      <c r="P1434" s="39">
        <v>140.99760000000001</v>
      </c>
      <c r="Q1434" s="39">
        <v>14.1388</v>
      </c>
      <c r="R1434" s="39">
        <v>50.786299999999997</v>
      </c>
      <c r="S1434" s="39">
        <v>102.033</v>
      </c>
      <c r="T1434" s="39">
        <v>29.322600000000001</v>
      </c>
      <c r="U1434" s="39">
        <v>18.8309</v>
      </c>
      <c r="V1434" s="39">
        <v>32.1631</v>
      </c>
      <c r="W1434" s="39">
        <v>62.6295</v>
      </c>
      <c r="X1434" s="39">
        <v>163.23079999999999</v>
      </c>
      <c r="Y1434" s="39">
        <v>24.638200000000001</v>
      </c>
      <c r="Z1434" s="39">
        <v>50.877400000000002</v>
      </c>
      <c r="AA1434" s="39">
        <v>42.733400000000003</v>
      </c>
      <c r="AB1434" s="39">
        <v>265.85890000000001</v>
      </c>
      <c r="AC1434" s="39">
        <v>70.765299999999996</v>
      </c>
      <c r="AD1434" s="39">
        <v>20.117000000000001</v>
      </c>
      <c r="AE1434" s="39">
        <v>114.0698</v>
      </c>
      <c r="AF1434" s="39">
        <v>54.905000000000001</v>
      </c>
      <c r="AG1434" s="39">
        <v>34.625700000000002</v>
      </c>
      <c r="AH1434" s="39">
        <v>111.88</v>
      </c>
      <c r="AI1434" s="39">
        <v>18.174299999999999</v>
      </c>
      <c r="AJ1434" s="39">
        <v>6.7252000000000001</v>
      </c>
      <c r="AK1434" s="39">
        <v>6.7803000000000004</v>
      </c>
      <c r="AL1434" s="39">
        <v>14.5364</v>
      </c>
      <c r="AM1434" s="39">
        <v>324.75209999999998</v>
      </c>
      <c r="AN1434" s="39">
        <v>510.74790000000002</v>
      </c>
      <c r="AO1434" s="39">
        <v>209.9127</v>
      </c>
      <c r="AP1434" s="39">
        <v>142.74549999999999</v>
      </c>
      <c r="AQ1434" s="39">
        <v>266.12580000000003</v>
      </c>
      <c r="AR1434" s="39">
        <v>82.196600000000004</v>
      </c>
      <c r="AS1434" s="39">
        <v>78.526799999999994</v>
      </c>
      <c r="AT1434" s="39">
        <v>23.944099999999999</v>
      </c>
      <c r="AU1434" s="39">
        <v>51.607100000000003</v>
      </c>
      <c r="AV1434" s="39">
        <v>101.6246</v>
      </c>
      <c r="AW1434" s="39">
        <v>99.687100000000001</v>
      </c>
      <c r="AX1434" s="39">
        <v>12.809900000000001</v>
      </c>
      <c r="AY1434" s="39">
        <v>47.645099999999999</v>
      </c>
    </row>
    <row r="1435" spans="1:51" x14ac:dyDescent="0.25">
      <c r="A1435" s="43">
        <v>44523</v>
      </c>
      <c r="B1435" s="39">
        <v>3131.0680000000002</v>
      </c>
      <c r="C1435" s="39">
        <v>59.822800000000001</v>
      </c>
      <c r="D1435" s="39">
        <v>40.855800000000002</v>
      </c>
      <c r="E1435" s="39">
        <v>543.26990000000001</v>
      </c>
      <c r="F1435" s="39">
        <v>221.05439999999999</v>
      </c>
      <c r="G1435" s="39">
        <v>58.208500000000001</v>
      </c>
      <c r="H1435" s="39">
        <v>118.64149999999999</v>
      </c>
      <c r="I1435" s="39">
        <v>31.057500000000001</v>
      </c>
      <c r="J1435" s="39">
        <v>71.036799999999999</v>
      </c>
      <c r="K1435" s="39">
        <v>39.433500000000002</v>
      </c>
      <c r="L1435" s="39">
        <v>692.45010000000002</v>
      </c>
      <c r="M1435" s="39">
        <v>49.277999999999999</v>
      </c>
      <c r="N1435" s="39">
        <v>24.1556</v>
      </c>
      <c r="O1435" s="39">
        <v>175.3887</v>
      </c>
      <c r="P1435" s="39">
        <v>140.82660000000001</v>
      </c>
      <c r="Q1435" s="39">
        <v>14.531499999999999</v>
      </c>
      <c r="R1435" s="39">
        <v>50.786299999999997</v>
      </c>
      <c r="S1435" s="39">
        <v>96.505799999999994</v>
      </c>
      <c r="T1435" s="39">
        <v>29.380299999999998</v>
      </c>
      <c r="U1435" s="39">
        <v>18.6374</v>
      </c>
      <c r="V1435" s="39">
        <v>32.451099999999997</v>
      </c>
      <c r="W1435" s="39">
        <v>62.3874</v>
      </c>
      <c r="X1435" s="39">
        <v>159.50790000000001</v>
      </c>
      <c r="Y1435" s="39">
        <v>24.843499999999999</v>
      </c>
      <c r="Z1435" s="39">
        <v>53.193899999999999</v>
      </c>
      <c r="AA1435" s="39">
        <v>42.052399999999999</v>
      </c>
      <c r="AB1435" s="39">
        <v>267.11799999999999</v>
      </c>
      <c r="AC1435" s="39">
        <v>70.571299999999994</v>
      </c>
      <c r="AD1435" s="39">
        <v>20.392199999999999</v>
      </c>
      <c r="AE1435" s="39">
        <v>113.7353</v>
      </c>
      <c r="AF1435" s="39">
        <v>54.427500000000002</v>
      </c>
      <c r="AG1435" s="39">
        <v>34.194600000000001</v>
      </c>
      <c r="AH1435" s="39">
        <v>111.88</v>
      </c>
      <c r="AI1435" s="39">
        <v>18.6266</v>
      </c>
      <c r="AJ1435" s="39">
        <v>6.7615999999999996</v>
      </c>
      <c r="AK1435" s="39">
        <v>6.8384999999999998</v>
      </c>
      <c r="AL1435" s="39">
        <v>14.501200000000001</v>
      </c>
      <c r="AM1435" s="39">
        <v>331.42669999999998</v>
      </c>
      <c r="AN1435" s="39">
        <v>513.51859999999999</v>
      </c>
      <c r="AO1435" s="39">
        <v>211.52119999999999</v>
      </c>
      <c r="AP1435" s="39">
        <v>142.57310000000001</v>
      </c>
      <c r="AQ1435" s="39">
        <v>265.31569999999999</v>
      </c>
      <c r="AR1435" s="39">
        <v>83.767700000000005</v>
      </c>
      <c r="AS1435" s="39">
        <v>79.355599999999995</v>
      </c>
      <c r="AT1435" s="39">
        <v>24.214700000000001</v>
      </c>
      <c r="AU1435" s="39">
        <v>51.704500000000003</v>
      </c>
      <c r="AV1435" s="39">
        <v>100.3112</v>
      </c>
      <c r="AW1435" s="39">
        <v>109.61799999999999</v>
      </c>
      <c r="AX1435" s="39">
        <v>12.560700000000001</v>
      </c>
      <c r="AY1435" s="39">
        <v>48.153100000000002</v>
      </c>
    </row>
    <row r="1436" spans="1:51" x14ac:dyDescent="0.25">
      <c r="A1436" s="43">
        <v>44524</v>
      </c>
      <c r="B1436" s="39">
        <v>3140.8323</v>
      </c>
      <c r="C1436" s="39">
        <v>58.821599999999997</v>
      </c>
      <c r="D1436" s="39">
        <v>40.855800000000002</v>
      </c>
      <c r="E1436" s="39">
        <v>537.21680000000003</v>
      </c>
      <c r="F1436" s="39">
        <v>221.8314</v>
      </c>
      <c r="G1436" s="39">
        <v>57.994199999999999</v>
      </c>
      <c r="H1436" s="39">
        <v>117.56740000000001</v>
      </c>
      <c r="I1436" s="39">
        <v>31.5776</v>
      </c>
      <c r="J1436" s="39">
        <v>70.975300000000004</v>
      </c>
      <c r="K1436" s="39">
        <v>39.1693</v>
      </c>
      <c r="L1436" s="39">
        <v>682.04409999999996</v>
      </c>
      <c r="M1436" s="39">
        <v>49.785200000000003</v>
      </c>
      <c r="N1436" s="39">
        <v>25.1568</v>
      </c>
      <c r="O1436" s="39">
        <v>177.09479999999999</v>
      </c>
      <c r="P1436" s="39">
        <v>137.7491</v>
      </c>
      <c r="Q1436" s="39">
        <v>14.575100000000001</v>
      </c>
      <c r="R1436" s="39">
        <v>51.388100000000001</v>
      </c>
      <c r="S1436" s="39">
        <v>96.174099999999996</v>
      </c>
      <c r="T1436" s="39">
        <v>29.2361</v>
      </c>
      <c r="U1436" s="39">
        <v>19.153300000000002</v>
      </c>
      <c r="V1436" s="39">
        <v>32.643099999999997</v>
      </c>
      <c r="W1436" s="39">
        <v>61.822499999999998</v>
      </c>
      <c r="X1436" s="39">
        <v>158.34960000000001</v>
      </c>
      <c r="Y1436" s="39">
        <v>25.0078</v>
      </c>
      <c r="Z1436" s="39">
        <v>52.078600000000002</v>
      </c>
      <c r="AA1436" s="39">
        <v>43.300899999999999</v>
      </c>
      <c r="AB1436" s="39">
        <v>267.40859999999998</v>
      </c>
      <c r="AC1436" s="39">
        <v>70.474199999999996</v>
      </c>
      <c r="AD1436" s="39">
        <v>21.1951</v>
      </c>
      <c r="AE1436" s="39">
        <v>112.58839999999999</v>
      </c>
      <c r="AF1436" s="39">
        <v>54.236499999999999</v>
      </c>
      <c r="AG1436" s="39">
        <v>34.329300000000003</v>
      </c>
      <c r="AH1436" s="39">
        <v>112.1669</v>
      </c>
      <c r="AI1436" s="39">
        <v>19.163599999999999</v>
      </c>
      <c r="AJ1436" s="39">
        <v>6.7434000000000003</v>
      </c>
      <c r="AK1436" s="39">
        <v>6.8966000000000003</v>
      </c>
      <c r="AL1436" s="39">
        <v>14.641999999999999</v>
      </c>
      <c r="AM1436" s="39">
        <v>334.87900000000002</v>
      </c>
      <c r="AN1436" s="39">
        <v>509.82429999999999</v>
      </c>
      <c r="AO1436" s="39">
        <v>207.09780000000001</v>
      </c>
      <c r="AP1436" s="39">
        <v>143.9522</v>
      </c>
      <c r="AQ1436" s="39">
        <v>267.34100000000001</v>
      </c>
      <c r="AR1436" s="39">
        <v>89.587900000000005</v>
      </c>
      <c r="AS1436" s="39">
        <v>79.77</v>
      </c>
      <c r="AT1436" s="39">
        <v>24.214700000000001</v>
      </c>
      <c r="AU1436" s="39">
        <v>52.288699999999999</v>
      </c>
      <c r="AV1436" s="39">
        <v>100.4753</v>
      </c>
      <c r="AW1436" s="39">
        <v>108.10469999999999</v>
      </c>
      <c r="AX1436" s="39">
        <v>12.5357</v>
      </c>
      <c r="AY1436" s="39">
        <v>48.661000000000001</v>
      </c>
    </row>
    <row r="1437" spans="1:51" x14ac:dyDescent="0.25">
      <c r="A1437" s="43">
        <v>44525</v>
      </c>
      <c r="B1437" s="39">
        <v>3127.8132999999998</v>
      </c>
      <c r="C1437" s="39">
        <v>57.945500000000003</v>
      </c>
      <c r="D1437" s="39">
        <v>41.254100000000001</v>
      </c>
      <c r="E1437" s="39">
        <v>536.46010000000001</v>
      </c>
      <c r="F1437" s="39">
        <v>220.66589999999999</v>
      </c>
      <c r="G1437" s="39">
        <v>57.28</v>
      </c>
      <c r="H1437" s="39">
        <v>113.9152</v>
      </c>
      <c r="I1437" s="39">
        <v>31.5776</v>
      </c>
      <c r="J1437" s="39">
        <v>70.913799999999995</v>
      </c>
      <c r="K1437" s="39">
        <v>39.093899999999998</v>
      </c>
      <c r="L1437" s="39">
        <v>673.67409999999995</v>
      </c>
      <c r="M1437" s="39">
        <v>48.2637</v>
      </c>
      <c r="N1437" s="39">
        <v>25.031700000000001</v>
      </c>
      <c r="O1437" s="39">
        <v>177.7773</v>
      </c>
      <c r="P1437" s="39">
        <v>133.81659999999999</v>
      </c>
      <c r="Q1437" s="39">
        <v>14.3788</v>
      </c>
      <c r="R1437" s="39">
        <v>51.147399999999998</v>
      </c>
      <c r="S1437" s="39">
        <v>103.0279</v>
      </c>
      <c r="T1437" s="39">
        <v>29.1785</v>
      </c>
      <c r="U1437" s="39">
        <v>18.669699999999999</v>
      </c>
      <c r="V1437" s="39">
        <v>32.643099999999997</v>
      </c>
      <c r="W1437" s="39">
        <v>61.903199999999998</v>
      </c>
      <c r="X1437" s="39">
        <v>158.26689999999999</v>
      </c>
      <c r="Y1437" s="39">
        <v>25.0899</v>
      </c>
      <c r="Z1437" s="39">
        <v>52.2502</v>
      </c>
      <c r="AA1437" s="39">
        <v>42.676699999999997</v>
      </c>
      <c r="AB1437" s="39">
        <v>261.11320000000001</v>
      </c>
      <c r="AC1437" s="39">
        <v>71.735299999999995</v>
      </c>
      <c r="AD1437" s="39">
        <v>20.919799999999999</v>
      </c>
      <c r="AE1437" s="39">
        <v>109.57769999999999</v>
      </c>
      <c r="AF1437" s="39">
        <v>55.000399999999999</v>
      </c>
      <c r="AG1437" s="39">
        <v>34.7605</v>
      </c>
      <c r="AH1437" s="39">
        <v>111.88</v>
      </c>
      <c r="AI1437" s="39">
        <v>18.994</v>
      </c>
      <c r="AJ1437" s="39">
        <v>6.7615999999999996</v>
      </c>
      <c r="AK1437" s="39">
        <v>6.9741</v>
      </c>
      <c r="AL1437" s="39">
        <v>14.501200000000001</v>
      </c>
      <c r="AM1437" s="39">
        <v>328.2045</v>
      </c>
      <c r="AN1437" s="39">
        <v>507.97710000000001</v>
      </c>
      <c r="AO1437" s="39">
        <v>206.69560000000001</v>
      </c>
      <c r="AP1437" s="39">
        <v>143.09030000000001</v>
      </c>
      <c r="AQ1437" s="39">
        <v>266.53089999999997</v>
      </c>
      <c r="AR1437" s="39">
        <v>88.552400000000006</v>
      </c>
      <c r="AS1437" s="39">
        <v>79.77</v>
      </c>
      <c r="AT1437" s="39">
        <v>23.8765</v>
      </c>
      <c r="AU1437" s="39">
        <v>52.288699999999999</v>
      </c>
      <c r="AV1437" s="39">
        <v>97.520200000000003</v>
      </c>
      <c r="AW1437" s="39">
        <v>104.6998</v>
      </c>
      <c r="AX1437" s="39">
        <v>12.635400000000001</v>
      </c>
      <c r="AY1437" s="39">
        <v>48.661000000000001</v>
      </c>
    </row>
    <row r="1438" spans="1:51" x14ac:dyDescent="0.25">
      <c r="A1438" s="43">
        <v>44526</v>
      </c>
      <c r="B1438" s="39">
        <v>3090.3836999999999</v>
      </c>
      <c r="C1438" s="39">
        <v>57.444899999999997</v>
      </c>
      <c r="D1438" s="39">
        <v>40.696599999999997</v>
      </c>
      <c r="E1438" s="39">
        <v>531.9203</v>
      </c>
      <c r="F1438" s="39">
        <v>222.2199</v>
      </c>
      <c r="G1438" s="39">
        <v>58.101300000000002</v>
      </c>
      <c r="H1438" s="39">
        <v>112.25020000000001</v>
      </c>
      <c r="I1438" s="39">
        <v>31.131799999999998</v>
      </c>
      <c r="J1438" s="39">
        <v>69.622200000000007</v>
      </c>
      <c r="K1438" s="39">
        <v>38.339199999999998</v>
      </c>
      <c r="L1438" s="39">
        <v>656.02919999999995</v>
      </c>
      <c r="M1438" s="39">
        <v>46.826799999999999</v>
      </c>
      <c r="N1438" s="39">
        <v>24.843900000000001</v>
      </c>
      <c r="O1438" s="39">
        <v>184.94300000000001</v>
      </c>
      <c r="P1438" s="39">
        <v>131.08099999999999</v>
      </c>
      <c r="Q1438" s="39">
        <v>14.5097</v>
      </c>
      <c r="R1438" s="39">
        <v>50.5456</v>
      </c>
      <c r="S1438" s="39">
        <v>106.2337</v>
      </c>
      <c r="T1438" s="39">
        <v>28.803599999999999</v>
      </c>
      <c r="U1438" s="39">
        <v>18.443899999999999</v>
      </c>
      <c r="V1438" s="39">
        <v>32.259099999999997</v>
      </c>
      <c r="W1438" s="39">
        <v>60.934699999999999</v>
      </c>
      <c r="X1438" s="39">
        <v>158.6806</v>
      </c>
      <c r="Y1438" s="39">
        <v>24.925699999999999</v>
      </c>
      <c r="Z1438" s="39">
        <v>52.421799999999998</v>
      </c>
      <c r="AA1438" s="39">
        <v>42.109099999999998</v>
      </c>
      <c r="AB1438" s="39">
        <v>263.53449999999998</v>
      </c>
      <c r="AC1438" s="39">
        <v>71.638300000000001</v>
      </c>
      <c r="AD1438" s="39">
        <v>20.805099999999999</v>
      </c>
      <c r="AE1438" s="39">
        <v>108.383</v>
      </c>
      <c r="AF1438" s="39">
        <v>54.0456</v>
      </c>
      <c r="AG1438" s="39">
        <v>34.571800000000003</v>
      </c>
      <c r="AH1438" s="39">
        <v>111.59310000000001</v>
      </c>
      <c r="AI1438" s="39">
        <v>19.135300000000001</v>
      </c>
      <c r="AJ1438" s="39">
        <v>6.6889000000000003</v>
      </c>
      <c r="AK1438" s="39">
        <v>6.7996999999999996</v>
      </c>
      <c r="AL1438" s="39">
        <v>14.3956</v>
      </c>
      <c r="AM1438" s="39">
        <v>323.60129999999998</v>
      </c>
      <c r="AN1438" s="39">
        <v>508.43889999999999</v>
      </c>
      <c r="AO1438" s="39">
        <v>202.67429999999999</v>
      </c>
      <c r="AP1438" s="39">
        <v>141.53870000000001</v>
      </c>
      <c r="AQ1438" s="39">
        <v>267.34100000000001</v>
      </c>
      <c r="AR1438" s="39">
        <v>83.089299999999994</v>
      </c>
      <c r="AS1438" s="39">
        <v>78.733999999999995</v>
      </c>
      <c r="AT1438" s="39">
        <v>24.146999999999998</v>
      </c>
      <c r="AU1438" s="39">
        <v>51.607100000000003</v>
      </c>
      <c r="AV1438" s="39">
        <v>98.669399999999996</v>
      </c>
      <c r="AW1438" s="39">
        <v>104.6998</v>
      </c>
      <c r="AX1438" s="39">
        <v>12.5108</v>
      </c>
      <c r="AY1438" s="39">
        <v>48.356200000000001</v>
      </c>
    </row>
    <row r="1439" spans="1:51" x14ac:dyDescent="0.25">
      <c r="A1439" s="43">
        <v>44529</v>
      </c>
      <c r="B1439" s="39">
        <v>3004.1327999999999</v>
      </c>
      <c r="C1439" s="39">
        <v>55.943100000000001</v>
      </c>
      <c r="D1439" s="39">
        <v>41.094799999999999</v>
      </c>
      <c r="E1439" s="39">
        <v>524.35379999999998</v>
      </c>
      <c r="F1439" s="39">
        <v>217.1695</v>
      </c>
      <c r="G1439" s="39">
        <v>57.494300000000003</v>
      </c>
      <c r="H1439" s="39">
        <v>111.1224</v>
      </c>
      <c r="I1439" s="39">
        <v>30.537400000000002</v>
      </c>
      <c r="J1439" s="39">
        <v>68.576599999999999</v>
      </c>
      <c r="K1439" s="39">
        <v>37.735399999999998</v>
      </c>
      <c r="L1439" s="39">
        <v>655.80290000000002</v>
      </c>
      <c r="M1439" s="39">
        <v>47.3339</v>
      </c>
      <c r="N1439" s="39">
        <v>24.405899999999999</v>
      </c>
      <c r="O1439" s="39">
        <v>184.0899</v>
      </c>
      <c r="P1439" s="39">
        <v>136.32429999999999</v>
      </c>
      <c r="Q1439" s="39">
        <v>14.182399999999999</v>
      </c>
      <c r="R1439" s="39">
        <v>49.823500000000003</v>
      </c>
      <c r="S1439" s="39">
        <v>106.45480000000001</v>
      </c>
      <c r="T1439" s="39">
        <v>28.5442</v>
      </c>
      <c r="U1439" s="39">
        <v>18.024799999999999</v>
      </c>
      <c r="V1439" s="39">
        <v>31.875</v>
      </c>
      <c r="W1439" s="39">
        <v>59.8048</v>
      </c>
      <c r="X1439" s="39">
        <v>154.46119999999999</v>
      </c>
      <c r="Y1439" s="39">
        <v>24.556100000000001</v>
      </c>
      <c r="Z1439" s="39">
        <v>53.451300000000003</v>
      </c>
      <c r="AA1439" s="39">
        <v>40.747100000000003</v>
      </c>
      <c r="AB1439" s="39">
        <v>260.53210000000001</v>
      </c>
      <c r="AC1439" s="39">
        <v>71.104799999999997</v>
      </c>
      <c r="AD1439" s="39">
        <v>21.241</v>
      </c>
      <c r="AE1439" s="39">
        <v>104.4166</v>
      </c>
      <c r="AF1439" s="39">
        <v>52.4223</v>
      </c>
      <c r="AG1439" s="39">
        <v>37.077800000000003</v>
      </c>
      <c r="AH1439" s="39">
        <v>111.59310000000001</v>
      </c>
      <c r="AI1439" s="39">
        <v>18.824400000000001</v>
      </c>
      <c r="AJ1439" s="39">
        <v>6.8342999999999998</v>
      </c>
      <c r="AK1439" s="39">
        <v>7.1677999999999997</v>
      </c>
      <c r="AL1439" s="39">
        <v>14.29</v>
      </c>
      <c r="AM1439" s="39">
        <v>321.06959999999998</v>
      </c>
      <c r="AN1439" s="39">
        <v>498.74110000000002</v>
      </c>
      <c r="AO1439" s="39">
        <v>201.97059999999999</v>
      </c>
      <c r="AP1439" s="39">
        <v>139.4699</v>
      </c>
      <c r="AQ1439" s="39">
        <v>264.91059999999999</v>
      </c>
      <c r="AR1439" s="39">
        <v>82.018100000000004</v>
      </c>
      <c r="AS1439" s="39">
        <v>82.256299999999996</v>
      </c>
      <c r="AT1439" s="39">
        <v>23.808800000000002</v>
      </c>
      <c r="AU1439" s="39">
        <v>51.412399999999998</v>
      </c>
      <c r="AV1439" s="39">
        <v>97.355999999999995</v>
      </c>
      <c r="AW1439" s="39">
        <v>101.95699999999999</v>
      </c>
      <c r="AX1439" s="39">
        <v>12.6105</v>
      </c>
      <c r="AY1439" s="39">
        <v>48.2547</v>
      </c>
    </row>
    <row r="1440" spans="1:51" x14ac:dyDescent="0.25">
      <c r="A1440" s="43">
        <v>44530</v>
      </c>
      <c r="B1440" s="39">
        <v>2971.5853999999999</v>
      </c>
      <c r="C1440" s="39">
        <v>56.568899999999999</v>
      </c>
      <c r="D1440" s="39">
        <v>41.811500000000002</v>
      </c>
      <c r="E1440" s="39">
        <v>528.13699999999994</v>
      </c>
      <c r="F1440" s="39">
        <v>214.0615</v>
      </c>
      <c r="G1440" s="39">
        <v>59.208399999999997</v>
      </c>
      <c r="H1440" s="39">
        <v>112.8947</v>
      </c>
      <c r="I1440" s="39">
        <v>30.611699999999999</v>
      </c>
      <c r="J1440" s="39">
        <v>69.253200000000007</v>
      </c>
      <c r="K1440" s="39">
        <v>38.112699999999997</v>
      </c>
      <c r="L1440" s="39">
        <v>643.8134</v>
      </c>
      <c r="M1440" s="39">
        <v>47.503</v>
      </c>
      <c r="N1440" s="39">
        <v>24.0304</v>
      </c>
      <c r="O1440" s="39">
        <v>189.7201</v>
      </c>
      <c r="P1440" s="39">
        <v>142.65039999999999</v>
      </c>
      <c r="Q1440" s="39">
        <v>14.226000000000001</v>
      </c>
      <c r="R1440" s="39">
        <v>49.823500000000003</v>
      </c>
      <c r="S1440" s="39">
        <v>117.0671</v>
      </c>
      <c r="T1440" s="39">
        <v>28.745999999999999</v>
      </c>
      <c r="U1440" s="39">
        <v>18.2182</v>
      </c>
      <c r="V1440" s="39">
        <v>32.5471</v>
      </c>
      <c r="W1440" s="39">
        <v>60.531100000000002</v>
      </c>
      <c r="X1440" s="39">
        <v>153.38570000000001</v>
      </c>
      <c r="Y1440" s="39">
        <v>24.638200000000001</v>
      </c>
      <c r="Z1440" s="39">
        <v>53.193899999999999</v>
      </c>
      <c r="AA1440" s="39">
        <v>41.030900000000003</v>
      </c>
      <c r="AB1440" s="39">
        <v>270.79840000000002</v>
      </c>
      <c r="AC1440" s="39">
        <v>71.783799999999999</v>
      </c>
      <c r="AD1440" s="39">
        <v>21.2639</v>
      </c>
      <c r="AE1440" s="39">
        <v>105.0857</v>
      </c>
      <c r="AF1440" s="39">
        <v>53.759099999999997</v>
      </c>
      <c r="AG1440" s="39">
        <v>35.946100000000001</v>
      </c>
      <c r="AH1440" s="39">
        <v>111.59310000000001</v>
      </c>
      <c r="AI1440" s="39">
        <v>18.428699999999999</v>
      </c>
      <c r="AJ1440" s="39">
        <v>6.7434000000000003</v>
      </c>
      <c r="AK1440" s="39">
        <v>7.0321999999999996</v>
      </c>
      <c r="AL1440" s="39">
        <v>14.2196</v>
      </c>
      <c r="AM1440" s="39">
        <v>318.76799999999997</v>
      </c>
      <c r="AN1440" s="39">
        <v>509.82429999999999</v>
      </c>
      <c r="AO1440" s="39">
        <v>200.56309999999999</v>
      </c>
      <c r="AP1440" s="39">
        <v>139.1251</v>
      </c>
      <c r="AQ1440" s="39">
        <v>264.91059999999999</v>
      </c>
      <c r="AR1440" s="39">
        <v>81.125399999999999</v>
      </c>
      <c r="AS1440" s="39">
        <v>83.292299999999997</v>
      </c>
      <c r="AT1440" s="39">
        <v>23.741199999999999</v>
      </c>
      <c r="AU1440" s="39">
        <v>51.1203</v>
      </c>
      <c r="AV1440" s="39">
        <v>97.684399999999997</v>
      </c>
      <c r="AW1440" s="39">
        <v>101.2004</v>
      </c>
      <c r="AX1440" s="39">
        <v>12.411099999999999</v>
      </c>
      <c r="AY1440" s="39">
        <v>47.9499</v>
      </c>
    </row>
    <row r="1441" spans="1:51" x14ac:dyDescent="0.25">
      <c r="A1441" s="43">
        <v>44531</v>
      </c>
      <c r="B1441" s="39">
        <v>3005.7602000000002</v>
      </c>
      <c r="C1441" s="39">
        <v>56.193399999999997</v>
      </c>
      <c r="D1441" s="39">
        <v>42.0505</v>
      </c>
      <c r="E1441" s="39">
        <v>536.46010000000001</v>
      </c>
      <c r="F1441" s="39">
        <v>216.00399999999999</v>
      </c>
      <c r="G1441" s="39">
        <v>59.386899999999997</v>
      </c>
      <c r="H1441" s="39">
        <v>114.6671</v>
      </c>
      <c r="I1441" s="39">
        <v>31.057500000000001</v>
      </c>
      <c r="J1441" s="39">
        <v>70.4833</v>
      </c>
      <c r="K1441" s="39">
        <v>38.376899999999999</v>
      </c>
      <c r="L1441" s="39">
        <v>660.55349999999999</v>
      </c>
      <c r="M1441" s="39">
        <v>48.517299999999999</v>
      </c>
      <c r="N1441" s="39">
        <v>24.656199999999998</v>
      </c>
      <c r="O1441" s="39">
        <v>196.374</v>
      </c>
      <c r="P1441" s="39">
        <v>140.4847</v>
      </c>
      <c r="Q1441" s="39">
        <v>14.465999999999999</v>
      </c>
      <c r="R1441" s="39">
        <v>50.906700000000001</v>
      </c>
      <c r="S1441" s="39">
        <v>123.3682</v>
      </c>
      <c r="T1441" s="39">
        <v>29.034300000000002</v>
      </c>
      <c r="U1441" s="39">
        <v>18.315000000000001</v>
      </c>
      <c r="V1441" s="39">
        <v>33.507199999999997</v>
      </c>
      <c r="W1441" s="39">
        <v>61.338200000000001</v>
      </c>
      <c r="X1441" s="39">
        <v>149.4973</v>
      </c>
      <c r="Y1441" s="39">
        <v>24.720300000000002</v>
      </c>
      <c r="Z1441" s="39">
        <v>54.395099999999999</v>
      </c>
      <c r="AA1441" s="39">
        <v>41.428100000000001</v>
      </c>
      <c r="AB1441" s="39">
        <v>272.6386</v>
      </c>
      <c r="AC1441" s="39">
        <v>71.977800000000002</v>
      </c>
      <c r="AD1441" s="39">
        <v>21.286799999999999</v>
      </c>
      <c r="AE1441" s="39">
        <v>105.6591</v>
      </c>
      <c r="AF1441" s="39">
        <v>57.674100000000003</v>
      </c>
      <c r="AG1441" s="39">
        <v>38.182600000000001</v>
      </c>
      <c r="AH1441" s="39">
        <v>112.1669</v>
      </c>
      <c r="AI1441" s="39">
        <v>19.135300000000001</v>
      </c>
      <c r="AJ1441" s="39">
        <v>6.8342999999999998</v>
      </c>
      <c r="AK1441" s="39">
        <v>7.3033999999999999</v>
      </c>
      <c r="AL1441" s="39">
        <v>14.5364</v>
      </c>
      <c r="AM1441" s="39">
        <v>324.29180000000002</v>
      </c>
      <c r="AN1441" s="39">
        <v>513.05679999999995</v>
      </c>
      <c r="AO1441" s="39">
        <v>202.9759</v>
      </c>
      <c r="AP1441" s="39">
        <v>140.5043</v>
      </c>
      <c r="AQ1441" s="39">
        <v>267.74610000000001</v>
      </c>
      <c r="AR1441" s="39">
        <v>84.696100000000001</v>
      </c>
      <c r="AS1441" s="39">
        <v>84.120999999999995</v>
      </c>
      <c r="AT1441" s="39">
        <v>24.146999999999998</v>
      </c>
      <c r="AU1441" s="39">
        <v>51.704500000000003</v>
      </c>
      <c r="AV1441" s="39">
        <v>99.818600000000004</v>
      </c>
      <c r="AW1441" s="39">
        <v>102.8082</v>
      </c>
      <c r="AX1441" s="39">
        <v>12.5357</v>
      </c>
      <c r="AY1441" s="39">
        <v>48.559399999999997</v>
      </c>
    </row>
    <row r="1442" spans="1:51" x14ac:dyDescent="0.25">
      <c r="A1442" s="43">
        <v>44532</v>
      </c>
      <c r="B1442" s="39">
        <v>3096.8932</v>
      </c>
      <c r="C1442" s="39">
        <v>56.568899999999999</v>
      </c>
      <c r="D1442" s="39">
        <v>42.369</v>
      </c>
      <c r="E1442" s="39">
        <v>562.94259999999997</v>
      </c>
      <c r="F1442" s="39">
        <v>216.00399999999999</v>
      </c>
      <c r="G1442" s="39">
        <v>62.2438</v>
      </c>
      <c r="H1442" s="39">
        <v>116.1709</v>
      </c>
      <c r="I1442" s="39">
        <v>31.206099999999999</v>
      </c>
      <c r="J1442" s="39">
        <v>73.866</v>
      </c>
      <c r="K1442" s="39">
        <v>38.339199999999998</v>
      </c>
      <c r="L1442" s="39">
        <v>679.32950000000005</v>
      </c>
      <c r="M1442" s="39">
        <v>48.348199999999999</v>
      </c>
      <c r="N1442" s="39">
        <v>24.843900000000001</v>
      </c>
      <c r="O1442" s="39">
        <v>192.44990000000001</v>
      </c>
      <c r="P1442" s="39">
        <v>137.17910000000001</v>
      </c>
      <c r="Q1442" s="39">
        <v>14.7279</v>
      </c>
      <c r="R1442" s="39">
        <v>50.906700000000001</v>
      </c>
      <c r="S1442" s="39">
        <v>121.26779999999999</v>
      </c>
      <c r="T1442" s="39">
        <v>30.2453</v>
      </c>
      <c r="U1442" s="39">
        <v>18.476199999999999</v>
      </c>
      <c r="V1442" s="39">
        <v>33.219200000000001</v>
      </c>
      <c r="W1442" s="39">
        <v>60.531100000000002</v>
      </c>
      <c r="X1442" s="39">
        <v>150.40729999999999</v>
      </c>
      <c r="Y1442" s="39">
        <v>24.679300000000001</v>
      </c>
      <c r="Z1442" s="39">
        <v>54.738300000000002</v>
      </c>
      <c r="AA1442" s="39">
        <v>40.860599999999998</v>
      </c>
      <c r="AB1442" s="39">
        <v>279.80560000000003</v>
      </c>
      <c r="AC1442" s="39">
        <v>72.511399999999995</v>
      </c>
      <c r="AD1442" s="39">
        <v>21.332699999999999</v>
      </c>
      <c r="AE1442" s="39">
        <v>104.65560000000001</v>
      </c>
      <c r="AF1442" s="39">
        <v>56.910200000000003</v>
      </c>
      <c r="AG1442" s="39">
        <v>39.6646</v>
      </c>
      <c r="AH1442" s="39">
        <v>112.1669</v>
      </c>
      <c r="AI1442" s="39">
        <v>19.757200000000001</v>
      </c>
      <c r="AJ1442" s="39">
        <v>6.7615999999999996</v>
      </c>
      <c r="AK1442" s="39">
        <v>7.1483999999999996</v>
      </c>
      <c r="AL1442" s="39">
        <v>14.7476</v>
      </c>
      <c r="AM1442" s="39">
        <v>332.57749999999999</v>
      </c>
      <c r="AN1442" s="39">
        <v>520.90740000000005</v>
      </c>
      <c r="AO1442" s="39">
        <v>206.99719999999999</v>
      </c>
      <c r="AP1442" s="39">
        <v>139.64230000000001</v>
      </c>
      <c r="AQ1442" s="39">
        <v>269.36630000000002</v>
      </c>
      <c r="AR1442" s="39">
        <v>87.302700000000002</v>
      </c>
      <c r="AS1442" s="39">
        <v>85.364199999999997</v>
      </c>
      <c r="AT1442" s="39">
        <v>24.349900000000002</v>
      </c>
      <c r="AU1442" s="39">
        <v>51.996600000000001</v>
      </c>
      <c r="AV1442" s="39">
        <v>98.833600000000004</v>
      </c>
      <c r="AW1442" s="39">
        <v>100.63290000000001</v>
      </c>
      <c r="AX1442" s="39">
        <v>12.5357</v>
      </c>
      <c r="AY1442" s="39">
        <v>49.372100000000003</v>
      </c>
    </row>
    <row r="1443" spans="1:51" x14ac:dyDescent="0.25">
      <c r="A1443" s="43">
        <v>44533</v>
      </c>
      <c r="B1443" s="39">
        <v>3135.9502000000002</v>
      </c>
      <c r="C1443" s="39">
        <v>56.694000000000003</v>
      </c>
      <c r="D1443" s="39">
        <v>42.846899999999998</v>
      </c>
      <c r="E1443" s="39">
        <v>559.91610000000003</v>
      </c>
      <c r="F1443" s="39">
        <v>218.33500000000001</v>
      </c>
      <c r="G1443" s="39">
        <v>60.672499999999999</v>
      </c>
      <c r="H1443" s="39">
        <v>115.3116</v>
      </c>
      <c r="I1443" s="39">
        <v>31.8005</v>
      </c>
      <c r="J1443" s="39">
        <v>73.804500000000004</v>
      </c>
      <c r="K1443" s="39">
        <v>38.527799999999999</v>
      </c>
      <c r="L1443" s="39">
        <v>683.40139999999997</v>
      </c>
      <c r="M1443" s="39">
        <v>53.166200000000003</v>
      </c>
      <c r="N1443" s="39">
        <v>24.781300000000002</v>
      </c>
      <c r="O1443" s="39">
        <v>204.22210000000001</v>
      </c>
      <c r="P1443" s="39">
        <v>136.21029999999999</v>
      </c>
      <c r="Q1443" s="39">
        <v>14.815099999999999</v>
      </c>
      <c r="R1443" s="39">
        <v>51.388100000000001</v>
      </c>
      <c r="S1443" s="39">
        <v>109.1079</v>
      </c>
      <c r="T1443" s="39">
        <v>30.2453</v>
      </c>
      <c r="U1443" s="39">
        <v>18.153700000000001</v>
      </c>
      <c r="V1443" s="39">
        <v>33.219200000000001</v>
      </c>
      <c r="W1443" s="39">
        <v>60.773299999999999</v>
      </c>
      <c r="X1443" s="39">
        <v>158.0187</v>
      </c>
      <c r="Y1443" s="39">
        <v>24.720300000000002</v>
      </c>
      <c r="Z1443" s="39">
        <v>54.137700000000002</v>
      </c>
      <c r="AA1443" s="39">
        <v>40.860599999999998</v>
      </c>
      <c r="AB1443" s="39">
        <v>280.87099999999998</v>
      </c>
      <c r="AC1443" s="39">
        <v>72.365799999999993</v>
      </c>
      <c r="AD1443" s="39">
        <v>21.401499999999999</v>
      </c>
      <c r="AE1443" s="39">
        <v>106.3759</v>
      </c>
      <c r="AF1443" s="39">
        <v>56.814700000000002</v>
      </c>
      <c r="AG1443" s="39">
        <v>38.452100000000002</v>
      </c>
      <c r="AH1443" s="39">
        <v>112.4537</v>
      </c>
      <c r="AI1443" s="39">
        <v>19.813700000000001</v>
      </c>
      <c r="AJ1443" s="39">
        <v>6.907</v>
      </c>
      <c r="AK1443" s="39">
        <v>7.6326999999999998</v>
      </c>
      <c r="AL1443" s="39">
        <v>14.7828</v>
      </c>
      <c r="AM1443" s="39">
        <v>339.25200000000001</v>
      </c>
      <c r="AN1443" s="39">
        <v>520.44560000000001</v>
      </c>
      <c r="AO1443" s="39">
        <v>206.29349999999999</v>
      </c>
      <c r="AP1443" s="39">
        <v>140.67670000000001</v>
      </c>
      <c r="AQ1443" s="39">
        <v>270.98660000000001</v>
      </c>
      <c r="AR1443" s="39">
        <v>90.694800000000001</v>
      </c>
      <c r="AS1443" s="39">
        <v>89.093699999999998</v>
      </c>
      <c r="AT1443" s="39">
        <v>24.4176</v>
      </c>
      <c r="AU1443" s="39">
        <v>52.191400000000002</v>
      </c>
      <c r="AV1443" s="39">
        <v>98.997799999999998</v>
      </c>
      <c r="AW1443" s="39">
        <v>102.9028</v>
      </c>
      <c r="AX1443" s="39">
        <v>12.6853</v>
      </c>
      <c r="AY1443" s="39">
        <v>48.965800000000002</v>
      </c>
    </row>
    <row r="1444" spans="1:51" x14ac:dyDescent="0.25">
      <c r="A1444" s="43">
        <v>44536</v>
      </c>
      <c r="B1444" s="39">
        <v>3171.7523999999999</v>
      </c>
      <c r="C1444" s="39">
        <v>55.943100000000001</v>
      </c>
      <c r="D1444" s="39">
        <v>42.289400000000001</v>
      </c>
      <c r="E1444" s="39">
        <v>553.86289999999997</v>
      </c>
      <c r="F1444" s="39">
        <v>216.78100000000001</v>
      </c>
      <c r="G1444" s="39">
        <v>59.137</v>
      </c>
      <c r="H1444" s="39">
        <v>112.7873</v>
      </c>
      <c r="I1444" s="39">
        <v>32.246299999999998</v>
      </c>
      <c r="J1444" s="39">
        <v>73.127899999999997</v>
      </c>
      <c r="K1444" s="39">
        <v>38.640999999999998</v>
      </c>
      <c r="L1444" s="39">
        <v>670.73329999999999</v>
      </c>
      <c r="M1444" s="39">
        <v>51.052999999999997</v>
      </c>
      <c r="N1444" s="39">
        <v>24.718800000000002</v>
      </c>
      <c r="O1444" s="39">
        <v>204.39269999999999</v>
      </c>
      <c r="P1444" s="39">
        <v>131.36600000000001</v>
      </c>
      <c r="Q1444" s="39">
        <v>14.7715</v>
      </c>
      <c r="R1444" s="39">
        <v>51.267699999999998</v>
      </c>
      <c r="S1444" s="39">
        <v>102.8068</v>
      </c>
      <c r="T1444" s="39">
        <v>30.014600000000002</v>
      </c>
      <c r="U1444" s="39">
        <v>17.670100000000001</v>
      </c>
      <c r="V1444" s="39">
        <v>32.643099999999997</v>
      </c>
      <c r="W1444" s="39">
        <v>59.723999999999997</v>
      </c>
      <c r="X1444" s="39">
        <v>165.46459999999999</v>
      </c>
      <c r="Y1444" s="39">
        <v>24.3918</v>
      </c>
      <c r="Z1444" s="39">
        <v>52.335999999999999</v>
      </c>
      <c r="AA1444" s="39">
        <v>40.633600000000001</v>
      </c>
      <c r="AB1444" s="39">
        <v>273.31650000000002</v>
      </c>
      <c r="AC1444" s="39">
        <v>71.007800000000003</v>
      </c>
      <c r="AD1444" s="39">
        <v>21.126300000000001</v>
      </c>
      <c r="AE1444" s="39">
        <v>107.5228</v>
      </c>
      <c r="AF1444" s="39">
        <v>55.191400000000002</v>
      </c>
      <c r="AG1444" s="39">
        <v>36.97</v>
      </c>
      <c r="AH1444" s="39">
        <v>111.88</v>
      </c>
      <c r="AI1444" s="39">
        <v>19.813700000000001</v>
      </c>
      <c r="AJ1444" s="39">
        <v>6.7979000000000003</v>
      </c>
      <c r="AK1444" s="39">
        <v>8.3881999999999994</v>
      </c>
      <c r="AL1444" s="39">
        <v>14.712400000000001</v>
      </c>
      <c r="AM1444" s="39">
        <v>346.61709999999999</v>
      </c>
      <c r="AN1444" s="39">
        <v>510.74790000000002</v>
      </c>
      <c r="AO1444" s="39">
        <v>203.57910000000001</v>
      </c>
      <c r="AP1444" s="39">
        <v>139.9871</v>
      </c>
      <c r="AQ1444" s="39">
        <v>268.15109999999999</v>
      </c>
      <c r="AR1444" s="39">
        <v>88.480999999999995</v>
      </c>
      <c r="AS1444" s="39">
        <v>90.751300000000001</v>
      </c>
      <c r="AT1444" s="39">
        <v>24.688099999999999</v>
      </c>
      <c r="AU1444" s="39">
        <v>52.191400000000002</v>
      </c>
      <c r="AV1444" s="39">
        <v>97.520200000000003</v>
      </c>
      <c r="AW1444" s="39">
        <v>101.4841</v>
      </c>
      <c r="AX1444" s="39">
        <v>12.585599999999999</v>
      </c>
      <c r="AY1444" s="39">
        <v>49.473700000000001</v>
      </c>
    </row>
    <row r="1445" spans="1:51" x14ac:dyDescent="0.25">
      <c r="A1445" s="43">
        <v>44537</v>
      </c>
      <c r="B1445" s="39">
        <v>3244.9841999999999</v>
      </c>
      <c r="C1445" s="39">
        <v>56.694000000000003</v>
      </c>
      <c r="D1445" s="39">
        <v>42.846899999999998</v>
      </c>
      <c r="E1445" s="39">
        <v>576.56219999999996</v>
      </c>
      <c r="F1445" s="39">
        <v>219.88900000000001</v>
      </c>
      <c r="G1445" s="39">
        <v>60.708199999999998</v>
      </c>
      <c r="H1445" s="39">
        <v>113.5929</v>
      </c>
      <c r="I1445" s="39">
        <v>33.806600000000003</v>
      </c>
      <c r="J1445" s="39">
        <v>74.911500000000004</v>
      </c>
      <c r="K1445" s="39">
        <v>38.376899999999999</v>
      </c>
      <c r="L1445" s="39">
        <v>701.04629999999997</v>
      </c>
      <c r="M1445" s="39">
        <v>50.799500000000002</v>
      </c>
      <c r="N1445" s="39">
        <v>27.221900000000002</v>
      </c>
      <c r="O1445" s="39">
        <v>197.56819999999999</v>
      </c>
      <c r="P1445" s="39">
        <v>126.46469999999999</v>
      </c>
      <c r="Q1445" s="39">
        <v>15.4261</v>
      </c>
      <c r="R1445" s="39">
        <v>52.3508</v>
      </c>
      <c r="S1445" s="39">
        <v>98.827200000000005</v>
      </c>
      <c r="T1445" s="39">
        <v>30.447099999999999</v>
      </c>
      <c r="U1445" s="39">
        <v>17.605599999999999</v>
      </c>
      <c r="V1445" s="39">
        <v>32.3551</v>
      </c>
      <c r="W1445" s="39">
        <v>60.046900000000001</v>
      </c>
      <c r="X1445" s="39">
        <v>171.58680000000001</v>
      </c>
      <c r="Y1445" s="39">
        <v>24.3918</v>
      </c>
      <c r="Z1445" s="39">
        <v>49.333100000000002</v>
      </c>
      <c r="AA1445" s="39">
        <v>40.9741</v>
      </c>
      <c r="AB1445" s="39">
        <v>267.89280000000002</v>
      </c>
      <c r="AC1445" s="39">
        <v>70.862300000000005</v>
      </c>
      <c r="AD1445" s="39">
        <v>21.1951</v>
      </c>
      <c r="AE1445" s="39">
        <v>105.468</v>
      </c>
      <c r="AF1445" s="39">
        <v>54.427500000000002</v>
      </c>
      <c r="AG1445" s="39">
        <v>35.568800000000003</v>
      </c>
      <c r="AH1445" s="39">
        <v>112.4537</v>
      </c>
      <c r="AI1445" s="39">
        <v>20.435500000000001</v>
      </c>
      <c r="AJ1445" s="39">
        <v>6.9977999999999998</v>
      </c>
      <c r="AK1445" s="39">
        <v>9.0469000000000008</v>
      </c>
      <c r="AL1445" s="39">
        <v>14.888400000000001</v>
      </c>
      <c r="AM1445" s="39">
        <v>342.93450000000001</v>
      </c>
      <c r="AN1445" s="39">
        <v>514.904</v>
      </c>
      <c r="AO1445" s="39">
        <v>209.7116</v>
      </c>
      <c r="AP1445" s="39">
        <v>148.0898</v>
      </c>
      <c r="AQ1445" s="39">
        <v>270.98660000000001</v>
      </c>
      <c r="AR1445" s="39">
        <v>88.623800000000003</v>
      </c>
      <c r="AS1445" s="39">
        <v>95.309600000000003</v>
      </c>
      <c r="AT1445" s="39">
        <v>25.1616</v>
      </c>
      <c r="AU1445" s="39">
        <v>53.165100000000002</v>
      </c>
      <c r="AV1445" s="39">
        <v>95.878399999999999</v>
      </c>
      <c r="AW1445" s="39">
        <v>111.6041</v>
      </c>
      <c r="AX1445" s="39">
        <v>12.660399999999999</v>
      </c>
      <c r="AY1445" s="39">
        <v>50.896000000000001</v>
      </c>
    </row>
    <row r="1446" spans="1:51" x14ac:dyDescent="0.25">
      <c r="A1446" s="43">
        <v>44538</v>
      </c>
      <c r="B1446" s="39">
        <v>3223.8283999999999</v>
      </c>
      <c r="C1446" s="39">
        <v>56.3185</v>
      </c>
      <c r="D1446" s="39">
        <v>43.245100000000001</v>
      </c>
      <c r="E1446" s="39">
        <v>573.53560000000004</v>
      </c>
      <c r="F1446" s="39">
        <v>219.88900000000001</v>
      </c>
      <c r="G1446" s="39">
        <v>62.4938</v>
      </c>
      <c r="H1446" s="39">
        <v>114.7208</v>
      </c>
      <c r="I1446" s="39">
        <v>33.286499999999997</v>
      </c>
      <c r="J1446" s="39">
        <v>74.542500000000004</v>
      </c>
      <c r="K1446" s="39">
        <v>38.678800000000003</v>
      </c>
      <c r="L1446" s="39">
        <v>705.57069999999999</v>
      </c>
      <c r="M1446" s="39">
        <v>50.968499999999999</v>
      </c>
      <c r="N1446" s="39">
        <v>26.971599999999999</v>
      </c>
      <c r="O1446" s="39">
        <v>199.78620000000001</v>
      </c>
      <c r="P1446" s="39">
        <v>128.17439999999999</v>
      </c>
      <c r="Q1446" s="39">
        <v>15.2515</v>
      </c>
      <c r="R1446" s="39">
        <v>52.230499999999999</v>
      </c>
      <c r="S1446" s="39">
        <v>97.942800000000005</v>
      </c>
      <c r="T1446" s="39">
        <v>30.014600000000002</v>
      </c>
      <c r="U1446" s="39">
        <v>17.605599999999999</v>
      </c>
      <c r="V1446" s="39">
        <v>32.643099999999997</v>
      </c>
      <c r="W1446" s="39">
        <v>60.369700000000002</v>
      </c>
      <c r="X1446" s="39">
        <v>170.01490000000001</v>
      </c>
      <c r="Y1446" s="39">
        <v>24.4329</v>
      </c>
      <c r="Z1446" s="39">
        <v>49.161499999999997</v>
      </c>
      <c r="AA1446" s="39">
        <v>41.882100000000001</v>
      </c>
      <c r="AB1446" s="39">
        <v>274.76929999999999</v>
      </c>
      <c r="AC1446" s="39">
        <v>70.910799999999995</v>
      </c>
      <c r="AD1446" s="39">
        <v>22.571400000000001</v>
      </c>
      <c r="AE1446" s="39">
        <v>105.5635</v>
      </c>
      <c r="AF1446" s="39">
        <v>54.713999999999999</v>
      </c>
      <c r="AG1446" s="39">
        <v>35.946100000000001</v>
      </c>
      <c r="AH1446" s="39">
        <v>112.1669</v>
      </c>
      <c r="AI1446" s="39">
        <v>20.2942</v>
      </c>
      <c r="AJ1446" s="39">
        <v>6.9977999999999998</v>
      </c>
      <c r="AK1446" s="39">
        <v>8.9694000000000003</v>
      </c>
      <c r="AL1446" s="39">
        <v>14.853199999999999</v>
      </c>
      <c r="AM1446" s="39">
        <v>343.16469999999998</v>
      </c>
      <c r="AN1446" s="39">
        <v>522.29280000000006</v>
      </c>
      <c r="AO1446" s="39">
        <v>210.41540000000001</v>
      </c>
      <c r="AP1446" s="39">
        <v>149.29660000000001</v>
      </c>
      <c r="AQ1446" s="39">
        <v>270.58150000000001</v>
      </c>
      <c r="AR1446" s="39">
        <v>85.695899999999995</v>
      </c>
      <c r="AS1446" s="39">
        <v>104.0117</v>
      </c>
      <c r="AT1446" s="39">
        <v>24.9587</v>
      </c>
      <c r="AU1446" s="39">
        <v>54.528300000000002</v>
      </c>
      <c r="AV1446" s="39">
        <v>96.370900000000006</v>
      </c>
      <c r="AW1446" s="39">
        <v>111.6041</v>
      </c>
      <c r="AX1446" s="39">
        <v>12.9345</v>
      </c>
      <c r="AY1446" s="39">
        <v>51.7087</v>
      </c>
    </row>
    <row r="1447" spans="1:51" x14ac:dyDescent="0.25">
      <c r="A1447" s="43">
        <v>44539</v>
      </c>
      <c r="B1447" s="39">
        <v>3319.8434000000002</v>
      </c>
      <c r="C1447" s="39">
        <v>56.568899999999999</v>
      </c>
      <c r="D1447" s="39">
        <v>44.121099999999998</v>
      </c>
      <c r="E1447" s="39">
        <v>571.26570000000004</v>
      </c>
      <c r="F1447" s="39">
        <v>221.8314</v>
      </c>
      <c r="G1447" s="39">
        <v>62.315199999999997</v>
      </c>
      <c r="H1447" s="39">
        <v>116.3321</v>
      </c>
      <c r="I1447" s="39">
        <v>34.252400000000002</v>
      </c>
      <c r="J1447" s="39">
        <v>74.972999999999999</v>
      </c>
      <c r="K1447" s="39">
        <v>39.131599999999999</v>
      </c>
      <c r="L1447" s="39">
        <v>715.75040000000001</v>
      </c>
      <c r="M1447" s="39">
        <v>50.7149</v>
      </c>
      <c r="N1447" s="39">
        <v>27.409700000000001</v>
      </c>
      <c r="O1447" s="39">
        <v>216.84729999999999</v>
      </c>
      <c r="P1447" s="39">
        <v>124.9829</v>
      </c>
      <c r="Q1447" s="39">
        <v>15.1424</v>
      </c>
      <c r="R1447" s="39">
        <v>52.8322</v>
      </c>
      <c r="S1447" s="39">
        <v>95.400300000000001</v>
      </c>
      <c r="T1447" s="39">
        <v>30.1876</v>
      </c>
      <c r="U1447" s="39">
        <v>17.895800000000001</v>
      </c>
      <c r="V1447" s="39">
        <v>33.219200000000001</v>
      </c>
      <c r="W1447" s="39">
        <v>61.2575</v>
      </c>
      <c r="X1447" s="39">
        <v>170.18029999999999</v>
      </c>
      <c r="Y1447" s="39">
        <v>24.597100000000001</v>
      </c>
      <c r="Z1447" s="39">
        <v>48.389299999999999</v>
      </c>
      <c r="AA1447" s="39">
        <v>42.336100000000002</v>
      </c>
      <c r="AB1447" s="39">
        <v>285.42309999999998</v>
      </c>
      <c r="AC1447" s="39">
        <v>71.638300000000001</v>
      </c>
      <c r="AD1447" s="39">
        <v>23.832999999999998</v>
      </c>
      <c r="AE1447" s="39">
        <v>106.2804</v>
      </c>
      <c r="AF1447" s="39">
        <v>54.8095</v>
      </c>
      <c r="AG1447" s="39">
        <v>35.892200000000003</v>
      </c>
      <c r="AH1447" s="39">
        <v>112.7406</v>
      </c>
      <c r="AI1447" s="39">
        <v>20.096399999999999</v>
      </c>
      <c r="AJ1447" s="39">
        <v>6.9977999999999998</v>
      </c>
      <c r="AK1447" s="39">
        <v>9.4149999999999991</v>
      </c>
      <c r="AL1447" s="39">
        <v>15.029199999999999</v>
      </c>
      <c r="AM1447" s="39">
        <v>350.75990000000002</v>
      </c>
      <c r="AN1447" s="39">
        <v>519.06020000000001</v>
      </c>
      <c r="AO1447" s="39">
        <v>219.06120000000001</v>
      </c>
      <c r="AP1447" s="39">
        <v>155.15809999999999</v>
      </c>
      <c r="AQ1447" s="39">
        <v>273.822</v>
      </c>
      <c r="AR1447" s="39">
        <v>81.982399999999998</v>
      </c>
      <c r="AS1447" s="39">
        <v>101.111</v>
      </c>
      <c r="AT1447" s="39">
        <v>24.891100000000002</v>
      </c>
      <c r="AU1447" s="39">
        <v>57.546799999999998</v>
      </c>
      <c r="AV1447" s="39">
        <v>96.206800000000001</v>
      </c>
      <c r="AW1447" s="39">
        <v>105.17270000000001</v>
      </c>
      <c r="AX1447" s="39">
        <v>13.6822</v>
      </c>
      <c r="AY1447" s="39">
        <v>56.178600000000003</v>
      </c>
    </row>
    <row r="1448" spans="1:51" x14ac:dyDescent="0.25">
      <c r="A1448" s="43">
        <v>44540</v>
      </c>
      <c r="B1448" s="39">
        <v>3280.7865000000002</v>
      </c>
      <c r="C1448" s="39">
        <v>56.4437</v>
      </c>
      <c r="D1448" s="39">
        <v>43.961799999999997</v>
      </c>
      <c r="E1448" s="39">
        <v>559.15940000000001</v>
      </c>
      <c r="F1448" s="39">
        <v>219.11199999999999</v>
      </c>
      <c r="G1448" s="39">
        <v>61.100999999999999</v>
      </c>
      <c r="H1448" s="39">
        <v>114.3986</v>
      </c>
      <c r="I1448" s="39">
        <v>34.623899999999999</v>
      </c>
      <c r="J1448" s="39">
        <v>73.989000000000004</v>
      </c>
      <c r="K1448" s="39">
        <v>38.640999999999998</v>
      </c>
      <c r="L1448" s="39">
        <v>708.73770000000002</v>
      </c>
      <c r="M1448" s="39">
        <v>50.545900000000003</v>
      </c>
      <c r="N1448" s="39">
        <v>27.66</v>
      </c>
      <c r="O1448" s="39">
        <v>217.018</v>
      </c>
      <c r="P1448" s="39">
        <v>126.3507</v>
      </c>
      <c r="Q1448" s="39">
        <v>14.9679</v>
      </c>
      <c r="R1448" s="39">
        <v>52.7119</v>
      </c>
      <c r="S1448" s="39">
        <v>95.068700000000007</v>
      </c>
      <c r="T1448" s="39">
        <v>29.8704</v>
      </c>
      <c r="U1448" s="39">
        <v>18.024799999999999</v>
      </c>
      <c r="V1448" s="39">
        <v>32.931100000000001</v>
      </c>
      <c r="W1448" s="39">
        <v>62.6295</v>
      </c>
      <c r="X1448" s="39">
        <v>169.35300000000001</v>
      </c>
      <c r="Y1448" s="39">
        <v>24.474</v>
      </c>
      <c r="Z1448" s="39">
        <v>48.818300000000001</v>
      </c>
      <c r="AA1448" s="39">
        <v>43.244199999999999</v>
      </c>
      <c r="AB1448" s="39">
        <v>285.61680000000001</v>
      </c>
      <c r="AC1448" s="39">
        <v>71.104799999999997</v>
      </c>
      <c r="AD1448" s="39">
        <v>22.915500000000002</v>
      </c>
      <c r="AE1448" s="39">
        <v>109.33880000000001</v>
      </c>
      <c r="AF1448" s="39">
        <v>57.865000000000002</v>
      </c>
      <c r="AG1448" s="39">
        <v>36.2425</v>
      </c>
      <c r="AH1448" s="39">
        <v>113.0275</v>
      </c>
      <c r="AI1448" s="39">
        <v>19.813700000000001</v>
      </c>
      <c r="AJ1448" s="39">
        <v>6.8705999999999996</v>
      </c>
      <c r="AK1448" s="39">
        <v>8.9694000000000003</v>
      </c>
      <c r="AL1448" s="39">
        <v>14.853199999999999</v>
      </c>
      <c r="AM1448" s="39">
        <v>344.54559999999998</v>
      </c>
      <c r="AN1448" s="39">
        <v>501.05009999999999</v>
      </c>
      <c r="AO1448" s="39">
        <v>219.4633</v>
      </c>
      <c r="AP1448" s="39">
        <v>156.02010000000001</v>
      </c>
      <c r="AQ1448" s="39">
        <v>268.55619999999999</v>
      </c>
      <c r="AR1448" s="39">
        <v>81.268199999999993</v>
      </c>
      <c r="AS1448" s="39">
        <v>98.417500000000004</v>
      </c>
      <c r="AT1448" s="39">
        <v>24.755800000000001</v>
      </c>
      <c r="AU1448" s="39">
        <v>56.573099999999997</v>
      </c>
      <c r="AV1448" s="39">
        <v>97.684399999999997</v>
      </c>
      <c r="AW1448" s="39">
        <v>104.2269</v>
      </c>
      <c r="AX1448" s="39">
        <v>13.5326</v>
      </c>
      <c r="AY1448" s="39">
        <v>55.467500000000001</v>
      </c>
    </row>
    <row r="1449" spans="1:51" x14ac:dyDescent="0.25">
      <c r="A1449" s="43">
        <v>44543</v>
      </c>
      <c r="B1449" s="39">
        <v>3238.4747000000002</v>
      </c>
      <c r="C1449" s="39">
        <v>55.1922</v>
      </c>
      <c r="D1449" s="39">
        <v>44.200800000000001</v>
      </c>
      <c r="E1449" s="39">
        <v>570.50909999999999</v>
      </c>
      <c r="F1449" s="39">
        <v>218.7235</v>
      </c>
      <c r="G1449" s="39">
        <v>61.636699999999998</v>
      </c>
      <c r="H1449" s="39">
        <v>115.3653</v>
      </c>
      <c r="I1449" s="39">
        <v>33.286499999999997</v>
      </c>
      <c r="J1449" s="39">
        <v>74.727000000000004</v>
      </c>
      <c r="K1449" s="39">
        <v>38.980699999999999</v>
      </c>
      <c r="L1449" s="39">
        <v>715.97659999999996</v>
      </c>
      <c r="M1449" s="39">
        <v>50.799500000000002</v>
      </c>
      <c r="N1449" s="39">
        <v>26.783899999999999</v>
      </c>
      <c r="O1449" s="39">
        <v>227.42529999999999</v>
      </c>
      <c r="P1449" s="39">
        <v>126.5217</v>
      </c>
      <c r="Q1449" s="39">
        <v>15.033300000000001</v>
      </c>
      <c r="R1449" s="39">
        <v>51.869399999999999</v>
      </c>
      <c r="S1449" s="39">
        <v>101.36969999999999</v>
      </c>
      <c r="T1449" s="39">
        <v>30.274100000000001</v>
      </c>
      <c r="U1449" s="39">
        <v>18.4117</v>
      </c>
      <c r="V1449" s="39">
        <v>33.123199999999997</v>
      </c>
      <c r="W1449" s="39">
        <v>61.983899999999998</v>
      </c>
      <c r="X1449" s="39">
        <v>178.28809999999999</v>
      </c>
      <c r="Y1449" s="39">
        <v>24.597100000000001</v>
      </c>
      <c r="Z1449" s="39">
        <v>47.7029</v>
      </c>
      <c r="AA1449" s="39">
        <v>43.130699999999997</v>
      </c>
      <c r="AB1449" s="39">
        <v>286.48840000000001</v>
      </c>
      <c r="AC1449" s="39">
        <v>71.589799999999997</v>
      </c>
      <c r="AD1449" s="39">
        <v>22.296099999999999</v>
      </c>
      <c r="AE1449" s="39">
        <v>110.8202</v>
      </c>
      <c r="AF1449" s="39">
        <v>59.201900000000002</v>
      </c>
      <c r="AG1449" s="39">
        <v>35.056899999999999</v>
      </c>
      <c r="AH1449" s="39">
        <v>112.1669</v>
      </c>
      <c r="AI1449" s="39">
        <v>20.011600000000001</v>
      </c>
      <c r="AJ1449" s="39">
        <v>7.0342000000000002</v>
      </c>
      <c r="AK1449" s="39">
        <v>8.9306999999999999</v>
      </c>
      <c r="AL1449" s="39">
        <v>14.853199999999999</v>
      </c>
      <c r="AM1449" s="39">
        <v>333.72820000000002</v>
      </c>
      <c r="AN1449" s="39">
        <v>513.05679999999995</v>
      </c>
      <c r="AO1449" s="39">
        <v>218.458</v>
      </c>
      <c r="AP1449" s="39">
        <v>154.98570000000001</v>
      </c>
      <c r="AQ1449" s="39">
        <v>268.96120000000002</v>
      </c>
      <c r="AR1449" s="39">
        <v>81.732399999999998</v>
      </c>
      <c r="AS1449" s="39">
        <v>90.958500000000001</v>
      </c>
      <c r="AT1449" s="39">
        <v>24.6205</v>
      </c>
      <c r="AU1449" s="39">
        <v>56.280999999999999</v>
      </c>
      <c r="AV1449" s="39">
        <v>97.027600000000007</v>
      </c>
      <c r="AW1449" s="39">
        <v>106.49679999999999</v>
      </c>
      <c r="AX1449" s="39">
        <v>13.0093</v>
      </c>
      <c r="AY1449" s="39">
        <v>55.772199999999998</v>
      </c>
    </row>
    <row r="1450" spans="1:51" x14ac:dyDescent="0.25">
      <c r="A1450" s="43">
        <v>44544</v>
      </c>
      <c r="B1450" s="39">
        <v>3173.3798000000002</v>
      </c>
      <c r="C1450" s="39">
        <v>54.191000000000003</v>
      </c>
      <c r="D1450" s="39">
        <v>43.643300000000004</v>
      </c>
      <c r="E1450" s="39">
        <v>559.91610000000003</v>
      </c>
      <c r="F1450" s="39">
        <v>217.55799999999999</v>
      </c>
      <c r="G1450" s="39">
        <v>60.065399999999997</v>
      </c>
      <c r="H1450" s="39">
        <v>112.8947</v>
      </c>
      <c r="I1450" s="39">
        <v>32.3949</v>
      </c>
      <c r="J1450" s="39">
        <v>73.62</v>
      </c>
      <c r="K1450" s="39">
        <v>39.1693</v>
      </c>
      <c r="L1450" s="39">
        <v>705.1182</v>
      </c>
      <c r="M1450" s="39">
        <v>49.362499999999997</v>
      </c>
      <c r="N1450" s="39">
        <v>26.283200000000001</v>
      </c>
      <c r="O1450" s="39">
        <v>216.3355</v>
      </c>
      <c r="P1450" s="39">
        <v>128.6874</v>
      </c>
      <c r="Q1450" s="39">
        <v>14.749700000000001</v>
      </c>
      <c r="R1450" s="39">
        <v>50.786299999999997</v>
      </c>
      <c r="S1450" s="39">
        <v>98.385000000000005</v>
      </c>
      <c r="T1450" s="39">
        <v>29.755099999999999</v>
      </c>
      <c r="U1450" s="39">
        <v>19.0566</v>
      </c>
      <c r="V1450" s="39">
        <v>33.411200000000001</v>
      </c>
      <c r="W1450" s="39">
        <v>61.903199999999998</v>
      </c>
      <c r="X1450" s="39">
        <v>172.00049999999999</v>
      </c>
      <c r="Y1450" s="39">
        <v>24.474</v>
      </c>
      <c r="Z1450" s="39">
        <v>51.220599999999997</v>
      </c>
      <c r="AA1450" s="39">
        <v>42.676699999999997</v>
      </c>
      <c r="AB1450" s="39">
        <v>289.10340000000002</v>
      </c>
      <c r="AC1450" s="39">
        <v>71.832300000000004</v>
      </c>
      <c r="AD1450" s="39">
        <v>22.433800000000002</v>
      </c>
      <c r="AE1450" s="39">
        <v>121.907</v>
      </c>
      <c r="AF1450" s="39">
        <v>59.8703</v>
      </c>
      <c r="AG1450" s="39">
        <v>35.218499999999999</v>
      </c>
      <c r="AH1450" s="39">
        <v>111.59310000000001</v>
      </c>
      <c r="AI1450" s="39">
        <v>19.6724</v>
      </c>
      <c r="AJ1450" s="39">
        <v>7.0887000000000002</v>
      </c>
      <c r="AK1450" s="39">
        <v>8.8338000000000001</v>
      </c>
      <c r="AL1450" s="39">
        <v>14.641999999999999</v>
      </c>
      <c r="AM1450" s="39">
        <v>321.76010000000002</v>
      </c>
      <c r="AN1450" s="39">
        <v>504.74450000000002</v>
      </c>
      <c r="AO1450" s="39">
        <v>213.83349999999999</v>
      </c>
      <c r="AP1450" s="39">
        <v>150.84819999999999</v>
      </c>
      <c r="AQ1450" s="39">
        <v>269.36630000000002</v>
      </c>
      <c r="AR1450" s="39">
        <v>79.268699999999995</v>
      </c>
      <c r="AS1450" s="39">
        <v>90.3369</v>
      </c>
      <c r="AT1450" s="39">
        <v>24.4176</v>
      </c>
      <c r="AU1450" s="39">
        <v>55.112499999999997</v>
      </c>
      <c r="AV1450" s="39">
        <v>96.206800000000001</v>
      </c>
      <c r="AW1450" s="39">
        <v>105.17270000000001</v>
      </c>
      <c r="AX1450" s="39">
        <v>12.7102</v>
      </c>
      <c r="AY1450" s="39">
        <v>55.6706</v>
      </c>
    </row>
    <row r="1451" spans="1:51" x14ac:dyDescent="0.25">
      <c r="A1451" s="43">
        <v>44545</v>
      </c>
      <c r="B1451" s="39">
        <v>3191.2809000000002</v>
      </c>
      <c r="C1451" s="39">
        <v>56.694000000000003</v>
      </c>
      <c r="D1451" s="39">
        <v>43.245100000000001</v>
      </c>
      <c r="E1451" s="39">
        <v>558.40279999999996</v>
      </c>
      <c r="F1451" s="39">
        <v>219.50049999999999</v>
      </c>
      <c r="G1451" s="39">
        <v>60.208300000000001</v>
      </c>
      <c r="H1451" s="39">
        <v>112.7873</v>
      </c>
      <c r="I1451" s="39">
        <v>32.692100000000003</v>
      </c>
      <c r="J1451" s="39">
        <v>73.435400000000001</v>
      </c>
      <c r="K1451" s="39">
        <v>39.433500000000002</v>
      </c>
      <c r="L1451" s="39">
        <v>684.53250000000003</v>
      </c>
      <c r="M1451" s="39">
        <v>49.700600000000001</v>
      </c>
      <c r="N1451" s="39">
        <v>26.4084</v>
      </c>
      <c r="O1451" s="39">
        <v>218.72409999999999</v>
      </c>
      <c r="P1451" s="39">
        <v>133.30369999999999</v>
      </c>
      <c r="Q1451" s="39">
        <v>14.837</v>
      </c>
      <c r="R1451" s="39">
        <v>51.147399999999998</v>
      </c>
      <c r="S1451" s="39">
        <v>97.390100000000004</v>
      </c>
      <c r="T1451" s="39">
        <v>29.812799999999999</v>
      </c>
      <c r="U1451" s="39">
        <v>19.0243</v>
      </c>
      <c r="V1451" s="39">
        <v>33.603200000000001</v>
      </c>
      <c r="W1451" s="39">
        <v>61.661000000000001</v>
      </c>
      <c r="X1451" s="39">
        <v>174.48240000000001</v>
      </c>
      <c r="Y1451" s="39">
        <v>24.515000000000001</v>
      </c>
      <c r="Z1451" s="39">
        <v>51.735399999999998</v>
      </c>
      <c r="AA1451" s="39">
        <v>42.052399999999999</v>
      </c>
      <c r="AB1451" s="39">
        <v>282.80799999999999</v>
      </c>
      <c r="AC1451" s="39">
        <v>71.347300000000004</v>
      </c>
      <c r="AD1451" s="39">
        <v>22.364899999999999</v>
      </c>
      <c r="AE1451" s="39">
        <v>118.753</v>
      </c>
      <c r="AF1451" s="39">
        <v>58.342500000000001</v>
      </c>
      <c r="AG1451" s="39">
        <v>34.679600000000001</v>
      </c>
      <c r="AH1451" s="39">
        <v>111.59310000000001</v>
      </c>
      <c r="AI1451" s="39">
        <v>19.785399999999999</v>
      </c>
      <c r="AJ1451" s="39">
        <v>7.3068</v>
      </c>
      <c r="AK1451" s="39">
        <v>9.7248999999999999</v>
      </c>
      <c r="AL1451" s="39">
        <v>14.6068</v>
      </c>
      <c r="AM1451" s="39">
        <v>328.43459999999999</v>
      </c>
      <c r="AN1451" s="39">
        <v>500.12650000000002</v>
      </c>
      <c r="AO1451" s="39">
        <v>212.42599999999999</v>
      </c>
      <c r="AP1451" s="39">
        <v>148.95179999999999</v>
      </c>
      <c r="AQ1451" s="39">
        <v>271.79669999999999</v>
      </c>
      <c r="AR1451" s="39">
        <v>87.195499999999996</v>
      </c>
      <c r="AS1451" s="39">
        <v>91.165700000000001</v>
      </c>
      <c r="AT1451" s="39">
        <v>24.552900000000001</v>
      </c>
      <c r="AU1451" s="39">
        <v>55.209899999999998</v>
      </c>
      <c r="AV1451" s="39">
        <v>96.863500000000002</v>
      </c>
      <c r="AW1451" s="39">
        <v>105.45650000000001</v>
      </c>
      <c r="AX1451" s="39">
        <v>12.7102</v>
      </c>
      <c r="AY1451" s="39">
        <v>55.873800000000003</v>
      </c>
    </row>
    <row r="1452" spans="1:51" x14ac:dyDescent="0.25">
      <c r="A1452" s="43">
        <v>44546</v>
      </c>
      <c r="B1452" s="39">
        <v>3220.5736000000002</v>
      </c>
      <c r="C1452" s="39">
        <v>57.069499999999998</v>
      </c>
      <c r="D1452" s="39">
        <v>43.484000000000002</v>
      </c>
      <c r="E1452" s="39">
        <v>561.42939999999999</v>
      </c>
      <c r="F1452" s="39">
        <v>222.60839999999999</v>
      </c>
      <c r="G1452" s="39">
        <v>59.601199999999999</v>
      </c>
      <c r="H1452" s="39">
        <v>114.9894</v>
      </c>
      <c r="I1452" s="39">
        <v>33.286499999999997</v>
      </c>
      <c r="J1452" s="39">
        <v>74.911500000000004</v>
      </c>
      <c r="K1452" s="39">
        <v>39.207099999999997</v>
      </c>
      <c r="L1452" s="39">
        <v>686.5684</v>
      </c>
      <c r="M1452" s="39">
        <v>52.658999999999999</v>
      </c>
      <c r="N1452" s="39">
        <v>26.471</v>
      </c>
      <c r="O1452" s="39">
        <v>220.089</v>
      </c>
      <c r="P1452" s="39">
        <v>131.13800000000001</v>
      </c>
      <c r="Q1452" s="39">
        <v>15.273300000000001</v>
      </c>
      <c r="R1452" s="39">
        <v>51.388100000000001</v>
      </c>
      <c r="S1452" s="39">
        <v>98.053399999999996</v>
      </c>
      <c r="T1452" s="39">
        <v>30.274100000000001</v>
      </c>
      <c r="U1452" s="39">
        <v>19.701499999999999</v>
      </c>
      <c r="V1452" s="39">
        <v>33.603200000000001</v>
      </c>
      <c r="W1452" s="39">
        <v>62.225999999999999</v>
      </c>
      <c r="X1452" s="39">
        <v>173.82060000000001</v>
      </c>
      <c r="Y1452" s="39">
        <v>24.679300000000001</v>
      </c>
      <c r="Z1452" s="39">
        <v>52.5075</v>
      </c>
      <c r="AA1452" s="39">
        <v>42.279400000000003</v>
      </c>
      <c r="AB1452" s="39">
        <v>281.3553</v>
      </c>
      <c r="AC1452" s="39">
        <v>71.783799999999999</v>
      </c>
      <c r="AD1452" s="39">
        <v>22.6402</v>
      </c>
      <c r="AE1452" s="39">
        <v>125.6345</v>
      </c>
      <c r="AF1452" s="39">
        <v>58.247</v>
      </c>
      <c r="AG1452" s="39">
        <v>33.494</v>
      </c>
      <c r="AH1452" s="39">
        <v>111.59310000000001</v>
      </c>
      <c r="AI1452" s="39">
        <v>21.113900000000001</v>
      </c>
      <c r="AJ1452" s="39">
        <v>7.3977000000000004</v>
      </c>
      <c r="AK1452" s="39">
        <v>9.5117999999999991</v>
      </c>
      <c r="AL1452" s="39">
        <v>14.853199999999999</v>
      </c>
      <c r="AM1452" s="39">
        <v>333.0378</v>
      </c>
      <c r="AN1452" s="39">
        <v>502.89729999999997</v>
      </c>
      <c r="AO1452" s="39">
        <v>214.23560000000001</v>
      </c>
      <c r="AP1452" s="39">
        <v>150.5034</v>
      </c>
      <c r="AQ1452" s="39">
        <v>271.39159999999998</v>
      </c>
      <c r="AR1452" s="39">
        <v>95.908000000000001</v>
      </c>
      <c r="AS1452" s="39">
        <v>90.751300000000001</v>
      </c>
      <c r="AT1452" s="39">
        <v>25.094000000000001</v>
      </c>
      <c r="AU1452" s="39">
        <v>55.209899999999998</v>
      </c>
      <c r="AV1452" s="39">
        <v>96.699299999999994</v>
      </c>
      <c r="AW1452" s="39">
        <v>111.13120000000001</v>
      </c>
      <c r="AX1452" s="39">
        <v>12.7102</v>
      </c>
      <c r="AY1452" s="39">
        <v>56.381799999999998</v>
      </c>
    </row>
    <row r="1453" spans="1:51" x14ac:dyDescent="0.25">
      <c r="A1453" s="43">
        <v>44547</v>
      </c>
      <c r="B1453" s="39">
        <v>3178.2619</v>
      </c>
      <c r="C1453" s="39">
        <v>58.195799999999998</v>
      </c>
      <c r="D1453" s="39">
        <v>43.245100000000001</v>
      </c>
      <c r="E1453" s="39">
        <v>559.15940000000001</v>
      </c>
      <c r="F1453" s="39">
        <v>222.99690000000001</v>
      </c>
      <c r="G1453" s="39">
        <v>58.744100000000003</v>
      </c>
      <c r="H1453" s="39">
        <v>114.2912</v>
      </c>
      <c r="I1453" s="39">
        <v>32.692100000000003</v>
      </c>
      <c r="J1453" s="39">
        <v>76.264600000000002</v>
      </c>
      <c r="K1453" s="39">
        <v>38.527799999999999</v>
      </c>
      <c r="L1453" s="39">
        <v>681.13919999999996</v>
      </c>
      <c r="M1453" s="39">
        <v>50.884</v>
      </c>
      <c r="N1453" s="39">
        <v>26.5961</v>
      </c>
      <c r="O1453" s="39">
        <v>223.50120000000001</v>
      </c>
      <c r="P1453" s="39">
        <v>126.6357</v>
      </c>
      <c r="Q1453" s="39">
        <v>15.1861</v>
      </c>
      <c r="R1453" s="39">
        <v>51.147399999999998</v>
      </c>
      <c r="S1453" s="39">
        <v>101.36969999999999</v>
      </c>
      <c r="T1453" s="39">
        <v>30.331800000000001</v>
      </c>
      <c r="U1453" s="39">
        <v>19.701499999999999</v>
      </c>
      <c r="V1453" s="39">
        <v>33.411200000000001</v>
      </c>
      <c r="W1453" s="39">
        <v>61.822499999999998</v>
      </c>
      <c r="X1453" s="39">
        <v>175.30969999999999</v>
      </c>
      <c r="Y1453" s="39">
        <v>24.556100000000001</v>
      </c>
      <c r="Z1453" s="39">
        <v>51.392200000000003</v>
      </c>
      <c r="AA1453" s="39">
        <v>41.598399999999998</v>
      </c>
      <c r="AB1453" s="39">
        <v>279.51510000000002</v>
      </c>
      <c r="AC1453" s="39">
        <v>71.347300000000004</v>
      </c>
      <c r="AD1453" s="39">
        <v>22.410799999999998</v>
      </c>
      <c r="AE1453" s="39">
        <v>123.2929</v>
      </c>
      <c r="AF1453" s="39">
        <v>58.438000000000002</v>
      </c>
      <c r="AG1453" s="39">
        <v>33.009</v>
      </c>
      <c r="AH1453" s="39">
        <v>111.59310000000001</v>
      </c>
      <c r="AI1453" s="39">
        <v>21.170400000000001</v>
      </c>
      <c r="AJ1453" s="39">
        <v>7.3432000000000004</v>
      </c>
      <c r="AK1453" s="39">
        <v>9.5117999999999991</v>
      </c>
      <c r="AL1453" s="39">
        <v>14.7828</v>
      </c>
      <c r="AM1453" s="39">
        <v>332.11709999999999</v>
      </c>
      <c r="AN1453" s="39">
        <v>498.74110000000002</v>
      </c>
      <c r="AO1453" s="39">
        <v>210.6164</v>
      </c>
      <c r="AP1453" s="39">
        <v>151.36539999999999</v>
      </c>
      <c r="AQ1453" s="39">
        <v>270.58150000000001</v>
      </c>
      <c r="AR1453" s="39">
        <v>96.336399999999998</v>
      </c>
      <c r="AS1453" s="39">
        <v>89.922499999999999</v>
      </c>
      <c r="AT1453" s="39">
        <v>25.229299999999999</v>
      </c>
      <c r="AU1453" s="39">
        <v>55.307299999999998</v>
      </c>
      <c r="AV1453" s="39">
        <v>95.878399999999999</v>
      </c>
      <c r="AW1453" s="39">
        <v>107.6318</v>
      </c>
      <c r="AX1453" s="39">
        <v>12.735099999999999</v>
      </c>
      <c r="AY1453" s="39">
        <v>55.6706</v>
      </c>
    </row>
    <row r="1454" spans="1:51" x14ac:dyDescent="0.25">
      <c r="A1454" s="43">
        <v>44550</v>
      </c>
      <c r="B1454" s="39">
        <v>3183.1439999999998</v>
      </c>
      <c r="C1454" s="39">
        <v>55.067</v>
      </c>
      <c r="D1454" s="39">
        <v>43.0062</v>
      </c>
      <c r="E1454" s="39">
        <v>553.86289999999997</v>
      </c>
      <c r="F1454" s="39">
        <v>222.99690000000001</v>
      </c>
      <c r="G1454" s="39">
        <v>57.494300000000003</v>
      </c>
      <c r="H1454" s="39">
        <v>115.5802</v>
      </c>
      <c r="I1454" s="39">
        <v>32.469200000000001</v>
      </c>
      <c r="J1454" s="39">
        <v>74.788499999999999</v>
      </c>
      <c r="K1454" s="39">
        <v>38.339199999999998</v>
      </c>
      <c r="L1454" s="39">
        <v>691.99770000000001</v>
      </c>
      <c r="M1454" s="39">
        <v>48.4328</v>
      </c>
      <c r="N1454" s="39">
        <v>26.6587</v>
      </c>
      <c r="O1454" s="39">
        <v>234.4203</v>
      </c>
      <c r="P1454" s="39">
        <v>123.6721</v>
      </c>
      <c r="Q1454" s="39">
        <v>15.077</v>
      </c>
      <c r="R1454" s="39">
        <v>51.869399999999999</v>
      </c>
      <c r="S1454" s="39">
        <v>103.5806</v>
      </c>
      <c r="T1454" s="39">
        <v>30.014600000000002</v>
      </c>
      <c r="U1454" s="39">
        <v>19.4758</v>
      </c>
      <c r="V1454" s="39">
        <v>33.795200000000001</v>
      </c>
      <c r="W1454" s="39">
        <v>61.1768</v>
      </c>
      <c r="X1454" s="39">
        <v>176.96440000000001</v>
      </c>
      <c r="Y1454" s="39">
        <v>24.638200000000001</v>
      </c>
      <c r="Z1454" s="39">
        <v>52.421799999999998</v>
      </c>
      <c r="AA1454" s="39">
        <v>41.484900000000003</v>
      </c>
      <c r="AB1454" s="39">
        <v>271.9606</v>
      </c>
      <c r="AC1454" s="39">
        <v>73.7239</v>
      </c>
      <c r="AD1454" s="39">
        <v>21.975000000000001</v>
      </c>
      <c r="AE1454" s="39">
        <v>122.19370000000001</v>
      </c>
      <c r="AF1454" s="39">
        <v>57.292099999999998</v>
      </c>
      <c r="AG1454" s="39">
        <v>32.901200000000003</v>
      </c>
      <c r="AH1454" s="39">
        <v>111.59310000000001</v>
      </c>
      <c r="AI1454" s="39">
        <v>20.463799999999999</v>
      </c>
      <c r="AJ1454" s="39">
        <v>7.1795999999999998</v>
      </c>
      <c r="AK1454" s="39">
        <v>9.3180999999999994</v>
      </c>
      <c r="AL1454" s="39">
        <v>14.712400000000001</v>
      </c>
      <c r="AM1454" s="39">
        <v>338.33139999999997</v>
      </c>
      <c r="AN1454" s="39">
        <v>499.2029</v>
      </c>
      <c r="AO1454" s="39">
        <v>206.99719999999999</v>
      </c>
      <c r="AP1454" s="39">
        <v>151.19300000000001</v>
      </c>
      <c r="AQ1454" s="39">
        <v>272.60680000000002</v>
      </c>
      <c r="AR1454" s="39">
        <v>88.6952</v>
      </c>
      <c r="AS1454" s="39">
        <v>91.787300000000002</v>
      </c>
      <c r="AT1454" s="39">
        <v>24.755800000000001</v>
      </c>
      <c r="AU1454" s="39">
        <v>55.599400000000003</v>
      </c>
      <c r="AV1454" s="39">
        <v>92.266599999999997</v>
      </c>
      <c r="AW1454" s="39">
        <v>101.95699999999999</v>
      </c>
      <c r="AX1454" s="39">
        <v>12.6853</v>
      </c>
      <c r="AY1454" s="39">
        <v>55.772199999999998</v>
      </c>
    </row>
    <row r="1455" spans="1:51" x14ac:dyDescent="0.25">
      <c r="A1455" s="43">
        <v>44551</v>
      </c>
      <c r="B1455" s="39">
        <v>3305.1970999999999</v>
      </c>
      <c r="C1455" s="39">
        <v>57.945500000000003</v>
      </c>
      <c r="D1455" s="39">
        <v>44.519300000000001</v>
      </c>
      <c r="E1455" s="39">
        <v>556.8895</v>
      </c>
      <c r="F1455" s="39">
        <v>232.32079999999999</v>
      </c>
      <c r="G1455" s="39">
        <v>57.922800000000002</v>
      </c>
      <c r="H1455" s="39">
        <v>115.95610000000001</v>
      </c>
      <c r="I1455" s="39">
        <v>35.2926</v>
      </c>
      <c r="J1455" s="39">
        <v>76.879599999999996</v>
      </c>
      <c r="K1455" s="39">
        <v>39.056100000000001</v>
      </c>
      <c r="L1455" s="39">
        <v>695.16470000000004</v>
      </c>
      <c r="M1455" s="39">
        <v>49.1935</v>
      </c>
      <c r="N1455" s="39">
        <v>27.972899999999999</v>
      </c>
      <c r="O1455" s="39">
        <v>234.24969999999999</v>
      </c>
      <c r="P1455" s="39">
        <v>122.98820000000001</v>
      </c>
      <c r="Q1455" s="39">
        <v>15.295199999999999</v>
      </c>
      <c r="R1455" s="39">
        <v>55.600200000000001</v>
      </c>
      <c r="S1455" s="39">
        <v>98.495599999999996</v>
      </c>
      <c r="T1455" s="39">
        <v>30.620100000000001</v>
      </c>
      <c r="U1455" s="39">
        <v>19.765999999999998</v>
      </c>
      <c r="V1455" s="39">
        <v>34.563299999999998</v>
      </c>
      <c r="W1455" s="39">
        <v>62.4681</v>
      </c>
      <c r="X1455" s="39">
        <v>181.26650000000001</v>
      </c>
      <c r="Y1455" s="39">
        <v>25.172000000000001</v>
      </c>
      <c r="Z1455" s="39">
        <v>53.365499999999997</v>
      </c>
      <c r="AA1455" s="39">
        <v>42.903700000000001</v>
      </c>
      <c r="AB1455" s="39">
        <v>272.73540000000003</v>
      </c>
      <c r="AC1455" s="39">
        <v>74.451499999999996</v>
      </c>
      <c r="AD1455" s="39">
        <v>23.076000000000001</v>
      </c>
      <c r="AE1455" s="39">
        <v>129.17080000000001</v>
      </c>
      <c r="AF1455" s="39">
        <v>58.724400000000003</v>
      </c>
      <c r="AG1455" s="39">
        <v>33.413200000000003</v>
      </c>
      <c r="AH1455" s="39">
        <v>112.1669</v>
      </c>
      <c r="AI1455" s="39">
        <v>21.142199999999999</v>
      </c>
      <c r="AJ1455" s="39">
        <v>7.2160000000000002</v>
      </c>
      <c r="AK1455" s="39">
        <v>9.2987000000000002</v>
      </c>
      <c r="AL1455" s="39">
        <v>14.818</v>
      </c>
      <c r="AM1455" s="39">
        <v>355.363</v>
      </c>
      <c r="AN1455" s="39">
        <v>501.51190000000003</v>
      </c>
      <c r="AO1455" s="39">
        <v>209.81219999999999</v>
      </c>
      <c r="AP1455" s="39">
        <v>154.98570000000001</v>
      </c>
      <c r="AQ1455" s="39">
        <v>275.44220000000001</v>
      </c>
      <c r="AR1455" s="39">
        <v>90.730500000000006</v>
      </c>
      <c r="AS1455" s="39">
        <v>91.580100000000002</v>
      </c>
      <c r="AT1455" s="39">
        <v>25.4998</v>
      </c>
      <c r="AU1455" s="39">
        <v>58.131</v>
      </c>
      <c r="AV1455" s="39">
        <v>98.341099999999997</v>
      </c>
      <c r="AW1455" s="39">
        <v>103.092</v>
      </c>
      <c r="AX1455" s="39">
        <v>12.785</v>
      </c>
      <c r="AY1455" s="39">
        <v>58.921500000000002</v>
      </c>
    </row>
    <row r="1456" spans="1:51" x14ac:dyDescent="0.25">
      <c r="A1456" s="43">
        <v>44552</v>
      </c>
      <c r="B1456" s="39">
        <v>3231.9652000000001</v>
      </c>
      <c r="C1456" s="39">
        <v>55.817900000000002</v>
      </c>
      <c r="D1456" s="39">
        <v>43.802599999999998</v>
      </c>
      <c r="E1456" s="39">
        <v>547.05309999999997</v>
      </c>
      <c r="F1456" s="39">
        <v>228.04740000000001</v>
      </c>
      <c r="G1456" s="39">
        <v>57.922800000000002</v>
      </c>
      <c r="H1456" s="39">
        <v>115.9024</v>
      </c>
      <c r="I1456" s="39">
        <v>33.435099999999998</v>
      </c>
      <c r="J1456" s="39">
        <v>76.818100000000001</v>
      </c>
      <c r="K1456" s="39">
        <v>38.8675</v>
      </c>
      <c r="L1456" s="39">
        <v>697.87929999999994</v>
      </c>
      <c r="M1456" s="39">
        <v>49.1935</v>
      </c>
      <c r="N1456" s="39">
        <v>27.034199999999998</v>
      </c>
      <c r="O1456" s="39">
        <v>237.83260000000001</v>
      </c>
      <c r="P1456" s="39">
        <v>126.8066</v>
      </c>
      <c r="Q1456" s="39">
        <v>15.1424</v>
      </c>
      <c r="R1456" s="39">
        <v>53.674599999999998</v>
      </c>
      <c r="S1456" s="39">
        <v>97.168999999999997</v>
      </c>
      <c r="T1456" s="39">
        <v>30.821899999999999</v>
      </c>
      <c r="U1456" s="39">
        <v>19.830500000000001</v>
      </c>
      <c r="V1456" s="39">
        <v>34.563299999999998</v>
      </c>
      <c r="W1456" s="39">
        <v>62.145299999999999</v>
      </c>
      <c r="X1456" s="39">
        <v>181.92830000000001</v>
      </c>
      <c r="Y1456" s="39">
        <v>25.336300000000001</v>
      </c>
      <c r="Z1456" s="39">
        <v>52.764899999999997</v>
      </c>
      <c r="AA1456" s="39">
        <v>42.676699999999997</v>
      </c>
      <c r="AB1456" s="39">
        <v>275.73779999999999</v>
      </c>
      <c r="AC1456" s="39">
        <v>76.440100000000001</v>
      </c>
      <c r="AD1456" s="39">
        <v>22.777799999999999</v>
      </c>
      <c r="AE1456" s="39">
        <v>129.98320000000001</v>
      </c>
      <c r="AF1456" s="39">
        <v>58.819899999999997</v>
      </c>
      <c r="AG1456" s="39">
        <v>33.413200000000003</v>
      </c>
      <c r="AH1456" s="39">
        <v>111.88</v>
      </c>
      <c r="AI1456" s="39">
        <v>20.746400000000001</v>
      </c>
      <c r="AJ1456" s="39">
        <v>7.1614000000000004</v>
      </c>
      <c r="AK1456" s="39">
        <v>9.3568999999999996</v>
      </c>
      <c r="AL1456" s="39">
        <v>14.7828</v>
      </c>
      <c r="AM1456" s="39">
        <v>356.28370000000001</v>
      </c>
      <c r="AN1456" s="39">
        <v>499.2029</v>
      </c>
      <c r="AO1456" s="39">
        <v>207.60040000000001</v>
      </c>
      <c r="AP1456" s="39">
        <v>152.3997</v>
      </c>
      <c r="AQ1456" s="39">
        <v>273.822</v>
      </c>
      <c r="AR1456" s="39">
        <v>91.408900000000003</v>
      </c>
      <c r="AS1456" s="39">
        <v>90.751300000000001</v>
      </c>
      <c r="AT1456" s="39">
        <v>25.094000000000001</v>
      </c>
      <c r="AU1456" s="39">
        <v>58.131</v>
      </c>
      <c r="AV1456" s="39">
        <v>97.684399999999997</v>
      </c>
      <c r="AW1456" s="39">
        <v>102.5245</v>
      </c>
      <c r="AX1456" s="39">
        <v>12.76</v>
      </c>
      <c r="AY1456" s="39">
        <v>57.804000000000002</v>
      </c>
    </row>
    <row r="1457" spans="1:51" x14ac:dyDescent="0.25">
      <c r="A1457" s="43">
        <v>44553</v>
      </c>
      <c r="B1457" s="39">
        <v>3197.7903999999999</v>
      </c>
      <c r="C1457" s="39">
        <v>54.816699999999997</v>
      </c>
      <c r="D1457" s="39">
        <v>43.404400000000003</v>
      </c>
      <c r="E1457" s="39">
        <v>546.29650000000004</v>
      </c>
      <c r="F1457" s="39">
        <v>220.66589999999999</v>
      </c>
      <c r="G1457" s="39">
        <v>58.494199999999999</v>
      </c>
      <c r="H1457" s="39">
        <v>120.4139</v>
      </c>
      <c r="I1457" s="39">
        <v>32.914999999999999</v>
      </c>
      <c r="J1457" s="39">
        <v>76.387600000000006</v>
      </c>
      <c r="K1457" s="39">
        <v>38.603299999999997</v>
      </c>
      <c r="L1457" s="39">
        <v>708.73770000000002</v>
      </c>
      <c r="M1457" s="39">
        <v>51.306600000000003</v>
      </c>
      <c r="N1457" s="39">
        <v>26.471</v>
      </c>
      <c r="O1457" s="39">
        <v>237.15010000000001</v>
      </c>
      <c r="P1457" s="39">
        <v>129.37129999999999</v>
      </c>
      <c r="Q1457" s="39">
        <v>15.273300000000001</v>
      </c>
      <c r="R1457" s="39">
        <v>52.8322</v>
      </c>
      <c r="S1457" s="39">
        <v>96.947900000000004</v>
      </c>
      <c r="T1457" s="39">
        <v>30.677800000000001</v>
      </c>
      <c r="U1457" s="39">
        <v>19.6692</v>
      </c>
      <c r="V1457" s="39">
        <v>33.987200000000001</v>
      </c>
      <c r="W1457" s="39">
        <v>62.225999999999999</v>
      </c>
      <c r="X1457" s="39">
        <v>180.68729999999999</v>
      </c>
      <c r="Y1457" s="39">
        <v>25.213100000000001</v>
      </c>
      <c r="Z1457" s="39">
        <v>52.936500000000002</v>
      </c>
      <c r="AA1457" s="39">
        <v>42.109099999999998</v>
      </c>
      <c r="AB1457" s="39">
        <v>283.77659999999997</v>
      </c>
      <c r="AC1457" s="39">
        <v>75.664000000000001</v>
      </c>
      <c r="AD1457" s="39">
        <v>22.410799999999998</v>
      </c>
      <c r="AE1457" s="39">
        <v>132.80269999999999</v>
      </c>
      <c r="AF1457" s="39">
        <v>57.196599999999997</v>
      </c>
      <c r="AG1457" s="39">
        <v>32.981999999999999</v>
      </c>
      <c r="AH1457" s="39">
        <v>112.1669</v>
      </c>
      <c r="AI1457" s="39">
        <v>20.859500000000001</v>
      </c>
      <c r="AJ1457" s="39">
        <v>7.3795000000000002</v>
      </c>
      <c r="AK1457" s="39">
        <v>10.0349</v>
      </c>
      <c r="AL1457" s="39">
        <v>14.9588</v>
      </c>
      <c r="AM1457" s="39">
        <v>359.04559999999998</v>
      </c>
      <c r="AN1457" s="39">
        <v>506.12990000000002</v>
      </c>
      <c r="AO1457" s="39">
        <v>209.30950000000001</v>
      </c>
      <c r="AP1457" s="39">
        <v>153.26169999999999</v>
      </c>
      <c r="AQ1457" s="39">
        <v>273.01190000000003</v>
      </c>
      <c r="AR1457" s="39">
        <v>96.336399999999998</v>
      </c>
      <c r="AS1457" s="39">
        <v>87.8506</v>
      </c>
      <c r="AT1457" s="39">
        <v>25.3645</v>
      </c>
      <c r="AU1457" s="39">
        <v>57.2547</v>
      </c>
      <c r="AV1457" s="39">
        <v>96.863500000000002</v>
      </c>
      <c r="AW1457" s="39">
        <v>112.73909999999999</v>
      </c>
      <c r="AX1457" s="39">
        <v>12.809900000000001</v>
      </c>
      <c r="AY1457" s="39">
        <v>56.178600000000003</v>
      </c>
    </row>
    <row r="1458" spans="1:51" x14ac:dyDescent="0.25">
      <c r="A1458" s="43">
        <v>44554</v>
      </c>
      <c r="B1458" s="39">
        <v>3196.163</v>
      </c>
      <c r="C1458" s="39">
        <v>53.565199999999997</v>
      </c>
      <c r="D1458" s="39">
        <v>43.563600000000001</v>
      </c>
      <c r="E1458" s="39">
        <v>539.48670000000004</v>
      </c>
      <c r="F1458" s="39">
        <v>219.50049999999999</v>
      </c>
      <c r="G1458" s="39">
        <v>57.208599999999997</v>
      </c>
      <c r="H1458" s="39">
        <v>115.5264</v>
      </c>
      <c r="I1458" s="39">
        <v>32.914999999999999</v>
      </c>
      <c r="J1458" s="39">
        <v>74.727000000000004</v>
      </c>
      <c r="K1458" s="39">
        <v>38.225999999999999</v>
      </c>
      <c r="L1458" s="39">
        <v>719.36990000000003</v>
      </c>
      <c r="M1458" s="39">
        <v>49.109000000000002</v>
      </c>
      <c r="N1458" s="39">
        <v>26.283200000000001</v>
      </c>
      <c r="O1458" s="39">
        <v>233.56729999999999</v>
      </c>
      <c r="P1458" s="39">
        <v>129.8272</v>
      </c>
      <c r="Q1458" s="39">
        <v>15.077</v>
      </c>
      <c r="R1458" s="39">
        <v>52.230499999999999</v>
      </c>
      <c r="S1458" s="39">
        <v>93.3</v>
      </c>
      <c r="T1458" s="39">
        <v>30.360600000000002</v>
      </c>
      <c r="U1458" s="39">
        <v>19.798200000000001</v>
      </c>
      <c r="V1458" s="39">
        <v>33.987200000000001</v>
      </c>
      <c r="W1458" s="39">
        <v>62.145299999999999</v>
      </c>
      <c r="X1458" s="39">
        <v>184.49299999999999</v>
      </c>
      <c r="Y1458" s="39">
        <v>25.6648</v>
      </c>
      <c r="Z1458" s="39">
        <v>51.735399999999998</v>
      </c>
      <c r="AA1458" s="39">
        <v>42.2226</v>
      </c>
      <c r="AB1458" s="39">
        <v>279.22449999999998</v>
      </c>
      <c r="AC1458" s="39">
        <v>77.361599999999996</v>
      </c>
      <c r="AD1458" s="39">
        <v>22.1356</v>
      </c>
      <c r="AE1458" s="39">
        <v>131.84690000000001</v>
      </c>
      <c r="AF1458" s="39">
        <v>55.477899999999998</v>
      </c>
      <c r="AG1458" s="39">
        <v>32.604799999999997</v>
      </c>
      <c r="AH1458" s="39">
        <v>111.59310000000001</v>
      </c>
      <c r="AI1458" s="39">
        <v>20.520299999999999</v>
      </c>
      <c r="AJ1458" s="39">
        <v>7.4158999999999997</v>
      </c>
      <c r="AK1458" s="39">
        <v>10.0349</v>
      </c>
      <c r="AL1458" s="39">
        <v>14.818</v>
      </c>
      <c r="AM1458" s="39">
        <v>359.27569999999997</v>
      </c>
      <c r="AN1458" s="39">
        <v>501.51190000000003</v>
      </c>
      <c r="AO1458" s="39">
        <v>206.99719999999999</v>
      </c>
      <c r="AP1458" s="39">
        <v>151.88249999999999</v>
      </c>
      <c r="AQ1458" s="39">
        <v>273.4169</v>
      </c>
      <c r="AR1458" s="39">
        <v>92.480099999999993</v>
      </c>
      <c r="AS1458" s="39">
        <v>86.607399999999998</v>
      </c>
      <c r="AT1458" s="39">
        <v>24.823399999999999</v>
      </c>
      <c r="AU1458" s="39">
        <v>57.3521</v>
      </c>
      <c r="AV1458" s="39">
        <v>96.5351</v>
      </c>
      <c r="AW1458" s="39">
        <v>119.9272</v>
      </c>
      <c r="AX1458" s="39">
        <v>12.809900000000001</v>
      </c>
      <c r="AY1458" s="39">
        <v>56.483400000000003</v>
      </c>
    </row>
    <row r="1459" spans="1:51" x14ac:dyDescent="0.25">
      <c r="A1459" s="43">
        <v>44557</v>
      </c>
      <c r="B1459" s="39">
        <v>3192.9083000000001</v>
      </c>
      <c r="C1459" s="39">
        <v>52.814300000000003</v>
      </c>
      <c r="D1459" s="39">
        <v>43.404400000000003</v>
      </c>
      <c r="E1459" s="39">
        <v>543.26990000000001</v>
      </c>
      <c r="F1459" s="39">
        <v>220.2774</v>
      </c>
      <c r="G1459" s="39">
        <v>58.208500000000001</v>
      </c>
      <c r="H1459" s="39">
        <v>116.2247</v>
      </c>
      <c r="I1459" s="39">
        <v>33.658000000000001</v>
      </c>
      <c r="J1459" s="39">
        <v>75.403599999999997</v>
      </c>
      <c r="K1459" s="39">
        <v>38.188200000000002</v>
      </c>
      <c r="L1459" s="39">
        <v>727.96609999999998</v>
      </c>
      <c r="M1459" s="39">
        <v>48.770899999999997</v>
      </c>
      <c r="N1459" s="39">
        <v>26.721299999999999</v>
      </c>
      <c r="O1459" s="39">
        <v>225.0367</v>
      </c>
      <c r="P1459" s="39">
        <v>140.71260000000001</v>
      </c>
      <c r="Q1459" s="39">
        <v>14.7715</v>
      </c>
      <c r="R1459" s="39">
        <v>52.7119</v>
      </c>
      <c r="S1459" s="39">
        <v>91.752300000000005</v>
      </c>
      <c r="T1459" s="39">
        <v>30.302900000000001</v>
      </c>
      <c r="U1459" s="39">
        <v>19.379000000000001</v>
      </c>
      <c r="V1459" s="39">
        <v>34.563299999999998</v>
      </c>
      <c r="W1459" s="39">
        <v>62.145299999999999</v>
      </c>
      <c r="X1459" s="39">
        <v>193.1799</v>
      </c>
      <c r="Y1459" s="39">
        <v>25.541599999999999</v>
      </c>
      <c r="Z1459" s="39">
        <v>52.421799999999998</v>
      </c>
      <c r="AA1459" s="39">
        <v>43.584699999999998</v>
      </c>
      <c r="AB1459" s="39">
        <v>285.42309999999998</v>
      </c>
      <c r="AC1459" s="39">
        <v>78.671199999999999</v>
      </c>
      <c r="AD1459" s="39">
        <v>23.488900000000001</v>
      </c>
      <c r="AE1459" s="39">
        <v>128.31059999999999</v>
      </c>
      <c r="AF1459" s="39">
        <v>56.528199999999998</v>
      </c>
      <c r="AG1459" s="39">
        <v>33.1706</v>
      </c>
      <c r="AH1459" s="39">
        <v>111.88</v>
      </c>
      <c r="AI1459" s="39">
        <v>20.463799999999999</v>
      </c>
      <c r="AJ1459" s="39">
        <v>7.5250000000000004</v>
      </c>
      <c r="AK1459" s="39">
        <v>10.1511</v>
      </c>
      <c r="AL1459" s="39">
        <v>14.9588</v>
      </c>
      <c r="AM1459" s="39">
        <v>351.91070000000002</v>
      </c>
      <c r="AN1459" s="39">
        <v>505.66809999999998</v>
      </c>
      <c r="AO1459" s="39">
        <v>209.209</v>
      </c>
      <c r="AP1459" s="39">
        <v>153.60650000000001</v>
      </c>
      <c r="AQ1459" s="39">
        <v>273.822</v>
      </c>
      <c r="AR1459" s="39">
        <v>93.158500000000004</v>
      </c>
      <c r="AS1459" s="39">
        <v>86.607399999999998</v>
      </c>
      <c r="AT1459" s="39">
        <v>24.349900000000002</v>
      </c>
      <c r="AU1459" s="39">
        <v>58.520499999999998</v>
      </c>
      <c r="AV1459" s="39">
        <v>95.5501</v>
      </c>
      <c r="AW1459" s="39">
        <v>118.4139</v>
      </c>
      <c r="AX1459" s="39">
        <v>12.785</v>
      </c>
      <c r="AY1459" s="39">
        <v>56.280200000000001</v>
      </c>
    </row>
    <row r="1460" spans="1:51" x14ac:dyDescent="0.25">
      <c r="A1460" s="43">
        <v>44558</v>
      </c>
      <c r="B1460" s="39">
        <v>3202.6725000000001</v>
      </c>
      <c r="C1460" s="39">
        <v>53.064599999999999</v>
      </c>
      <c r="D1460" s="39">
        <v>42.687600000000003</v>
      </c>
      <c r="E1460" s="39">
        <v>550.0797</v>
      </c>
      <c r="F1460" s="39">
        <v>219.88900000000001</v>
      </c>
      <c r="G1460" s="39">
        <v>58.029899999999998</v>
      </c>
      <c r="H1460" s="39">
        <v>114.8819</v>
      </c>
      <c r="I1460" s="39">
        <v>33.806600000000003</v>
      </c>
      <c r="J1460" s="39">
        <v>74.849999999999994</v>
      </c>
      <c r="K1460" s="39">
        <v>38.376899999999999</v>
      </c>
      <c r="L1460" s="39">
        <v>723.89419999999996</v>
      </c>
      <c r="M1460" s="39">
        <v>47.080399999999997</v>
      </c>
      <c r="N1460" s="39">
        <v>26.158100000000001</v>
      </c>
      <c r="O1460" s="39">
        <v>220.43020000000001</v>
      </c>
      <c r="P1460" s="39">
        <v>142.76429999999999</v>
      </c>
      <c r="Q1460" s="39">
        <v>14.7715</v>
      </c>
      <c r="R1460" s="39">
        <v>52.3508</v>
      </c>
      <c r="S1460" s="39">
        <v>94.626499999999993</v>
      </c>
      <c r="T1460" s="39">
        <v>30.2164</v>
      </c>
      <c r="U1460" s="39">
        <v>19.4758</v>
      </c>
      <c r="V1460" s="39">
        <v>34.083199999999998</v>
      </c>
      <c r="W1460" s="39">
        <v>64.727999999999994</v>
      </c>
      <c r="X1460" s="39">
        <v>192.3526</v>
      </c>
      <c r="Y1460" s="39">
        <v>25.295200000000001</v>
      </c>
      <c r="Z1460" s="39">
        <v>52.421799999999998</v>
      </c>
      <c r="AA1460" s="39">
        <v>44.435899999999997</v>
      </c>
      <c r="AB1460" s="39">
        <v>282.9049</v>
      </c>
      <c r="AC1460" s="39">
        <v>77.555599999999998</v>
      </c>
      <c r="AD1460" s="39">
        <v>22.800799999999999</v>
      </c>
      <c r="AE1460" s="39">
        <v>130.46100000000001</v>
      </c>
      <c r="AF1460" s="39">
        <v>58.915399999999998</v>
      </c>
      <c r="AG1460" s="39">
        <v>33.978999999999999</v>
      </c>
      <c r="AH1460" s="39">
        <v>112.1669</v>
      </c>
      <c r="AI1460" s="39">
        <v>20.2377</v>
      </c>
      <c r="AJ1460" s="39">
        <v>7.3432000000000004</v>
      </c>
      <c r="AK1460" s="39">
        <v>9.6473999999999993</v>
      </c>
      <c r="AL1460" s="39">
        <v>14.9236</v>
      </c>
      <c r="AM1460" s="39">
        <v>349.83929999999998</v>
      </c>
      <c r="AN1460" s="39">
        <v>508.90069999999997</v>
      </c>
      <c r="AO1460" s="39">
        <v>209.51060000000001</v>
      </c>
      <c r="AP1460" s="39">
        <v>152.3997</v>
      </c>
      <c r="AQ1460" s="39">
        <v>276.25240000000002</v>
      </c>
      <c r="AR1460" s="39">
        <v>87.838300000000004</v>
      </c>
      <c r="AS1460" s="39">
        <v>87.6434</v>
      </c>
      <c r="AT1460" s="39">
        <v>24.282299999999999</v>
      </c>
      <c r="AU1460" s="39">
        <v>58.033700000000003</v>
      </c>
      <c r="AV1460" s="39">
        <v>97.684399999999997</v>
      </c>
      <c r="AW1460" s="39">
        <v>116.3331</v>
      </c>
      <c r="AX1460" s="39">
        <v>12.735099999999999</v>
      </c>
      <c r="AY1460" s="39">
        <v>56.889699999999998</v>
      </c>
    </row>
    <row r="1461" spans="1:51" x14ac:dyDescent="0.25">
      <c r="A1461" s="43">
        <v>44559</v>
      </c>
      <c r="B1461" s="39">
        <v>3153.8512999999998</v>
      </c>
      <c r="C1461" s="39">
        <v>55.692799999999998</v>
      </c>
      <c r="D1461" s="39">
        <v>44.2804</v>
      </c>
      <c r="E1461" s="39">
        <v>543.26990000000001</v>
      </c>
      <c r="F1461" s="39">
        <v>218.7235</v>
      </c>
      <c r="G1461" s="39">
        <v>58.244199999999999</v>
      </c>
      <c r="H1461" s="39">
        <v>114.9357</v>
      </c>
      <c r="I1461" s="39">
        <v>32.9893</v>
      </c>
      <c r="J1461" s="39">
        <v>74.727000000000004</v>
      </c>
      <c r="K1461" s="39">
        <v>38.339199999999998</v>
      </c>
      <c r="L1461" s="39">
        <v>710.32119999999998</v>
      </c>
      <c r="M1461" s="39">
        <v>46.995800000000003</v>
      </c>
      <c r="N1461" s="39">
        <v>25.845199999999998</v>
      </c>
      <c r="O1461" s="39">
        <v>221.62450000000001</v>
      </c>
      <c r="P1461" s="39">
        <v>142.0804</v>
      </c>
      <c r="Q1461" s="39">
        <v>14.7933</v>
      </c>
      <c r="R1461" s="39">
        <v>51.989800000000002</v>
      </c>
      <c r="S1461" s="39">
        <v>97.832300000000004</v>
      </c>
      <c r="T1461" s="39">
        <v>30.2164</v>
      </c>
      <c r="U1461" s="39">
        <v>19.346800000000002</v>
      </c>
      <c r="V1461" s="39">
        <v>34.467300000000002</v>
      </c>
      <c r="W1461" s="39">
        <v>63.597999999999999</v>
      </c>
      <c r="X1461" s="39">
        <v>191.608</v>
      </c>
      <c r="Y1461" s="39">
        <v>25.295200000000001</v>
      </c>
      <c r="Z1461" s="39">
        <v>52.078600000000002</v>
      </c>
      <c r="AA1461" s="39">
        <v>44.2089</v>
      </c>
      <c r="AB1461" s="39">
        <v>276.70639999999997</v>
      </c>
      <c r="AC1461" s="39">
        <v>76.634100000000004</v>
      </c>
      <c r="AD1461" s="39">
        <v>23.305399999999999</v>
      </c>
      <c r="AE1461" s="39">
        <v>131.22569999999999</v>
      </c>
      <c r="AF1461" s="39">
        <v>59.010899999999999</v>
      </c>
      <c r="AG1461" s="39">
        <v>34.059899999999999</v>
      </c>
      <c r="AH1461" s="39">
        <v>111.88</v>
      </c>
      <c r="AI1461" s="39">
        <v>20.152899999999999</v>
      </c>
      <c r="AJ1461" s="39">
        <v>7.1433</v>
      </c>
      <c r="AK1461" s="39">
        <v>9.5505999999999993</v>
      </c>
      <c r="AL1461" s="39">
        <v>14.9236</v>
      </c>
      <c r="AM1461" s="39">
        <v>346.38690000000003</v>
      </c>
      <c r="AN1461" s="39">
        <v>509.36250000000001</v>
      </c>
      <c r="AO1461" s="39">
        <v>206.99719999999999</v>
      </c>
      <c r="AP1461" s="39">
        <v>154.12370000000001</v>
      </c>
      <c r="AQ1461" s="39">
        <v>276.6574</v>
      </c>
      <c r="AR1461" s="39">
        <v>83.5535</v>
      </c>
      <c r="AS1461" s="39">
        <v>87.436199999999999</v>
      </c>
      <c r="AT1461" s="39">
        <v>24.4176</v>
      </c>
      <c r="AU1461" s="39">
        <v>58.715299999999999</v>
      </c>
      <c r="AV1461" s="39">
        <v>97.684399999999997</v>
      </c>
      <c r="AW1461" s="39">
        <v>113.4957</v>
      </c>
      <c r="AX1461" s="39">
        <v>12.8597</v>
      </c>
      <c r="AY1461" s="39">
        <v>56.991300000000003</v>
      </c>
    </row>
    <row r="1462" spans="1:51" x14ac:dyDescent="0.25">
      <c r="A1462" s="43">
        <v>44560</v>
      </c>
      <c r="B1462" s="39">
        <v>3111.5394999999999</v>
      </c>
      <c r="C1462" s="39">
        <v>55.067</v>
      </c>
      <c r="D1462" s="39">
        <v>46.510399999999997</v>
      </c>
      <c r="E1462" s="39">
        <v>540.24329999999998</v>
      </c>
      <c r="F1462" s="39">
        <v>219.11199999999999</v>
      </c>
      <c r="G1462" s="39">
        <v>58.422699999999999</v>
      </c>
      <c r="H1462" s="39">
        <v>114.9357</v>
      </c>
      <c r="I1462" s="39">
        <v>32.617800000000003</v>
      </c>
      <c r="J1462" s="39">
        <v>75.280600000000007</v>
      </c>
      <c r="K1462" s="39">
        <v>38.490099999999998</v>
      </c>
      <c r="L1462" s="39">
        <v>710.77369999999996</v>
      </c>
      <c r="M1462" s="39">
        <v>46.826799999999999</v>
      </c>
      <c r="N1462" s="39">
        <v>25.782599999999999</v>
      </c>
      <c r="O1462" s="39">
        <v>221.11259999999999</v>
      </c>
      <c r="P1462" s="39">
        <v>146.2978</v>
      </c>
      <c r="Q1462" s="39">
        <v>14.815099999999999</v>
      </c>
      <c r="R1462" s="39">
        <v>52.110100000000003</v>
      </c>
      <c r="S1462" s="39">
        <v>95.842500000000001</v>
      </c>
      <c r="T1462" s="39">
        <v>30.1876</v>
      </c>
      <c r="U1462" s="39">
        <v>20.0562</v>
      </c>
      <c r="V1462" s="39">
        <v>34.467300000000002</v>
      </c>
      <c r="W1462" s="39">
        <v>65.050799999999995</v>
      </c>
      <c r="X1462" s="39">
        <v>191.77350000000001</v>
      </c>
      <c r="Y1462" s="39">
        <v>25.459499999999998</v>
      </c>
      <c r="Z1462" s="39">
        <v>52.335999999999999</v>
      </c>
      <c r="AA1462" s="39">
        <v>44.265700000000002</v>
      </c>
      <c r="AB1462" s="39">
        <v>275.93150000000003</v>
      </c>
      <c r="AC1462" s="39">
        <v>77.458600000000004</v>
      </c>
      <c r="AD1462" s="39">
        <v>23.259499999999999</v>
      </c>
      <c r="AE1462" s="39">
        <v>130.74780000000001</v>
      </c>
      <c r="AF1462" s="39">
        <v>59.2973</v>
      </c>
      <c r="AG1462" s="39">
        <v>34.463999999999999</v>
      </c>
      <c r="AH1462" s="39">
        <v>111.88</v>
      </c>
      <c r="AI1462" s="39">
        <v>20.096399999999999</v>
      </c>
      <c r="AJ1462" s="39">
        <v>7.2160000000000002</v>
      </c>
      <c r="AK1462" s="39">
        <v>10.2286</v>
      </c>
      <c r="AL1462" s="39">
        <v>14.853199999999999</v>
      </c>
      <c r="AM1462" s="39">
        <v>347.53769999999997</v>
      </c>
      <c r="AN1462" s="39">
        <v>506.5917</v>
      </c>
      <c r="AO1462" s="39">
        <v>206.39400000000001</v>
      </c>
      <c r="AP1462" s="39">
        <v>153.77889999999999</v>
      </c>
      <c r="AQ1462" s="39">
        <v>276.6574</v>
      </c>
      <c r="AR1462" s="39">
        <v>83.339200000000005</v>
      </c>
      <c r="AS1462" s="39">
        <v>88.264899999999997</v>
      </c>
      <c r="AT1462" s="39">
        <v>24.552900000000001</v>
      </c>
      <c r="AU1462" s="39">
        <v>58.131</v>
      </c>
      <c r="AV1462" s="39">
        <v>97.848500000000001</v>
      </c>
      <c r="AW1462" s="39">
        <v>112.92829999999999</v>
      </c>
      <c r="AX1462" s="39">
        <v>12.809900000000001</v>
      </c>
      <c r="AY1462" s="39">
        <v>57.702399999999997</v>
      </c>
    </row>
    <row r="1463" spans="1:51" x14ac:dyDescent="0.25">
      <c r="A1463" s="43">
        <v>44561</v>
      </c>
      <c r="B1463" s="39">
        <v>3215.6914999999999</v>
      </c>
      <c r="C1463" s="39">
        <v>54.316099999999999</v>
      </c>
      <c r="D1463" s="39">
        <v>46.749299999999998</v>
      </c>
      <c r="E1463" s="39">
        <v>542.51329999999996</v>
      </c>
      <c r="F1463" s="39">
        <v>219.88900000000001</v>
      </c>
      <c r="G1463" s="39">
        <v>58.244199999999999</v>
      </c>
      <c r="H1463" s="39">
        <v>115.6876</v>
      </c>
      <c r="I1463" s="39">
        <v>33.286499999999997</v>
      </c>
      <c r="J1463" s="39">
        <v>75.157499999999999</v>
      </c>
      <c r="K1463" s="39">
        <v>38.4146</v>
      </c>
      <c r="L1463" s="39">
        <v>713.71450000000004</v>
      </c>
      <c r="M1463" s="39">
        <v>46.5732</v>
      </c>
      <c r="N1463" s="39">
        <v>25.907800000000002</v>
      </c>
      <c r="O1463" s="39">
        <v>218.72409999999999</v>
      </c>
      <c r="P1463" s="39">
        <v>148.17859999999999</v>
      </c>
      <c r="Q1463" s="39">
        <v>14.837</v>
      </c>
      <c r="R1463" s="39">
        <v>52.3508</v>
      </c>
      <c r="S1463" s="39">
        <v>98.163899999999998</v>
      </c>
      <c r="T1463" s="39">
        <v>30.504799999999999</v>
      </c>
      <c r="U1463" s="39">
        <v>20.3141</v>
      </c>
      <c r="V1463" s="39">
        <v>34.467300000000002</v>
      </c>
      <c r="W1463" s="39">
        <v>64.808700000000002</v>
      </c>
      <c r="X1463" s="39">
        <v>201.20500000000001</v>
      </c>
      <c r="Y1463" s="39">
        <v>25.788</v>
      </c>
      <c r="Z1463" s="39">
        <v>55.682000000000002</v>
      </c>
      <c r="AA1463" s="39">
        <v>43.868400000000001</v>
      </c>
      <c r="AB1463" s="39">
        <v>276.90010000000001</v>
      </c>
      <c r="AC1463" s="39">
        <v>79.8352</v>
      </c>
      <c r="AD1463" s="39">
        <v>23.236599999999999</v>
      </c>
      <c r="AE1463" s="39">
        <v>133.6628</v>
      </c>
      <c r="AF1463" s="39">
        <v>58.915399999999998</v>
      </c>
      <c r="AG1463" s="39">
        <v>34.356299999999997</v>
      </c>
      <c r="AH1463" s="39">
        <v>111.88</v>
      </c>
      <c r="AI1463" s="39">
        <v>20.2377</v>
      </c>
      <c r="AJ1463" s="39">
        <v>7.3432000000000004</v>
      </c>
      <c r="AK1463" s="39">
        <v>10.3642</v>
      </c>
      <c r="AL1463" s="39">
        <v>14.888400000000001</v>
      </c>
      <c r="AM1463" s="39">
        <v>359.73599999999999</v>
      </c>
      <c r="AN1463" s="39">
        <v>508.90069999999997</v>
      </c>
      <c r="AO1463" s="39">
        <v>207.39940000000001</v>
      </c>
      <c r="AP1463" s="39">
        <v>156.36490000000001</v>
      </c>
      <c r="AQ1463" s="39">
        <v>279.08780000000002</v>
      </c>
      <c r="AR1463" s="39">
        <v>84.017700000000005</v>
      </c>
      <c r="AS1463" s="39">
        <v>90.751300000000001</v>
      </c>
      <c r="AT1463" s="39">
        <v>25.026299999999999</v>
      </c>
      <c r="AU1463" s="39">
        <v>58.617899999999999</v>
      </c>
      <c r="AV1463" s="39">
        <v>97.684399999999997</v>
      </c>
      <c r="AW1463" s="39">
        <v>112.077</v>
      </c>
      <c r="AX1463" s="39">
        <v>12.8597</v>
      </c>
      <c r="AY1463" s="39">
        <v>57.499200000000002</v>
      </c>
    </row>
    <row r="1464" spans="1:51" x14ac:dyDescent="0.25">
      <c r="A1464" s="43">
        <v>44565</v>
      </c>
      <c r="B1464" s="39">
        <v>3334.4897999999998</v>
      </c>
      <c r="C1464" s="39">
        <v>55.692799999999998</v>
      </c>
      <c r="D1464" s="39">
        <v>48.023499999999999</v>
      </c>
      <c r="E1464" s="39">
        <v>545.53980000000001</v>
      </c>
      <c r="F1464" s="39">
        <v>222.2199</v>
      </c>
      <c r="G1464" s="39">
        <v>58.172800000000002</v>
      </c>
      <c r="H1464" s="39">
        <v>116.7617</v>
      </c>
      <c r="I1464" s="39">
        <v>33.5837</v>
      </c>
      <c r="J1464" s="39">
        <v>76.756600000000006</v>
      </c>
      <c r="K1464" s="39">
        <v>38.716500000000003</v>
      </c>
      <c r="L1464" s="39">
        <v>734.97889999999995</v>
      </c>
      <c r="M1464" s="39">
        <v>47.3339</v>
      </c>
      <c r="N1464" s="39">
        <v>26.220700000000001</v>
      </c>
      <c r="O1464" s="39">
        <v>222.6481</v>
      </c>
      <c r="P1464" s="39">
        <v>145.72790000000001</v>
      </c>
      <c r="Q1464" s="39">
        <v>15.077</v>
      </c>
      <c r="R1464" s="39">
        <v>53.193300000000001</v>
      </c>
      <c r="S1464" s="39">
        <v>100.0432</v>
      </c>
      <c r="T1464" s="39">
        <v>31.312100000000001</v>
      </c>
      <c r="U1464" s="39">
        <v>20.894500000000001</v>
      </c>
      <c r="V1464" s="39">
        <v>35.139299999999999</v>
      </c>
      <c r="W1464" s="39">
        <v>65.777199999999993</v>
      </c>
      <c r="X1464" s="39">
        <v>192.68350000000001</v>
      </c>
      <c r="Y1464" s="39">
        <v>26.239699999999999</v>
      </c>
      <c r="Z1464" s="39">
        <v>56.54</v>
      </c>
      <c r="AA1464" s="39">
        <v>44.833199999999998</v>
      </c>
      <c r="AB1464" s="39">
        <v>272.73540000000003</v>
      </c>
      <c r="AC1464" s="39">
        <v>82.2119</v>
      </c>
      <c r="AD1464" s="39">
        <v>23.6036</v>
      </c>
      <c r="AE1464" s="39">
        <v>130.22210000000001</v>
      </c>
      <c r="AF1464" s="39">
        <v>59.8703</v>
      </c>
      <c r="AG1464" s="39">
        <v>34.032899999999998</v>
      </c>
      <c r="AH1464" s="39">
        <v>112.1669</v>
      </c>
      <c r="AI1464" s="39">
        <v>20.435500000000001</v>
      </c>
      <c r="AJ1464" s="39">
        <v>7.2705000000000002</v>
      </c>
      <c r="AK1464" s="39">
        <v>9.5312000000000001</v>
      </c>
      <c r="AL1464" s="39">
        <v>14.994</v>
      </c>
      <c r="AM1464" s="39">
        <v>363.64870000000002</v>
      </c>
      <c r="AN1464" s="39">
        <v>508.43889999999999</v>
      </c>
      <c r="AO1464" s="39">
        <v>208.0026</v>
      </c>
      <c r="AP1464" s="39">
        <v>156.88210000000001</v>
      </c>
      <c r="AQ1464" s="39">
        <v>278.68270000000001</v>
      </c>
      <c r="AR1464" s="39">
        <v>85.588700000000003</v>
      </c>
      <c r="AS1464" s="39">
        <v>90.5441</v>
      </c>
      <c r="AT1464" s="39">
        <v>25.4998</v>
      </c>
      <c r="AU1464" s="39">
        <v>59.007399999999997</v>
      </c>
      <c r="AV1464" s="39">
        <v>99.654499999999999</v>
      </c>
      <c r="AW1464" s="39">
        <v>111.41500000000001</v>
      </c>
      <c r="AX1464" s="39">
        <v>13.109</v>
      </c>
      <c r="AY1464" s="39">
        <v>58.515099999999997</v>
      </c>
    </row>
    <row r="1465" spans="1:51" x14ac:dyDescent="0.25">
      <c r="A1465" s="43">
        <v>44566</v>
      </c>
      <c r="B1465" s="39">
        <v>3445.1513</v>
      </c>
      <c r="C1465" s="39">
        <v>55.817900000000002</v>
      </c>
      <c r="D1465" s="39">
        <v>48.581000000000003</v>
      </c>
      <c r="E1465" s="39">
        <v>549.32309999999995</v>
      </c>
      <c r="F1465" s="39">
        <v>222.60839999999999</v>
      </c>
      <c r="G1465" s="39">
        <v>57.8157</v>
      </c>
      <c r="H1465" s="39">
        <v>117.8359</v>
      </c>
      <c r="I1465" s="39">
        <v>34.6982</v>
      </c>
      <c r="J1465" s="39">
        <v>79.155299999999997</v>
      </c>
      <c r="K1465" s="39">
        <v>38.754199999999997</v>
      </c>
      <c r="L1465" s="39">
        <v>755.11220000000003</v>
      </c>
      <c r="M1465" s="39">
        <v>46.911299999999997</v>
      </c>
      <c r="N1465" s="39">
        <v>26.721299999999999</v>
      </c>
      <c r="O1465" s="39">
        <v>230.6669</v>
      </c>
      <c r="P1465" s="39">
        <v>142.4794</v>
      </c>
      <c r="Q1465" s="39">
        <v>15.0115</v>
      </c>
      <c r="R1465" s="39">
        <v>53.433900000000001</v>
      </c>
      <c r="S1465" s="39">
        <v>94.736999999999995</v>
      </c>
      <c r="T1465" s="39">
        <v>31.398599999999998</v>
      </c>
      <c r="U1465" s="39">
        <v>20.636600000000001</v>
      </c>
      <c r="V1465" s="39">
        <v>35.235399999999998</v>
      </c>
      <c r="W1465" s="39">
        <v>64.970100000000002</v>
      </c>
      <c r="X1465" s="39">
        <v>188.54689999999999</v>
      </c>
      <c r="Y1465" s="39">
        <v>26.3218</v>
      </c>
      <c r="Z1465" s="39">
        <v>54.395099999999999</v>
      </c>
      <c r="AA1465" s="39">
        <v>45.400700000000001</v>
      </c>
      <c r="AB1465" s="39">
        <v>274.09140000000002</v>
      </c>
      <c r="AC1465" s="39">
        <v>79.592699999999994</v>
      </c>
      <c r="AD1465" s="39">
        <v>23.741299999999999</v>
      </c>
      <c r="AE1465" s="39">
        <v>127.1159</v>
      </c>
      <c r="AF1465" s="39">
        <v>59.679299999999998</v>
      </c>
      <c r="AG1465" s="39">
        <v>33.116700000000002</v>
      </c>
      <c r="AH1465" s="39">
        <v>112.7406</v>
      </c>
      <c r="AI1465" s="39">
        <v>20.2377</v>
      </c>
      <c r="AJ1465" s="39">
        <v>7.1433</v>
      </c>
      <c r="AK1465" s="39">
        <v>9.4536999999999995</v>
      </c>
      <c r="AL1465" s="39">
        <v>15.064399999999999</v>
      </c>
      <c r="AM1465" s="39">
        <v>368.25189999999998</v>
      </c>
      <c r="AN1465" s="39">
        <v>505.2063</v>
      </c>
      <c r="AO1465" s="39">
        <v>210.6164</v>
      </c>
      <c r="AP1465" s="39">
        <v>160.6748</v>
      </c>
      <c r="AQ1465" s="39">
        <v>279.08780000000002</v>
      </c>
      <c r="AR1465" s="39">
        <v>84.053399999999996</v>
      </c>
      <c r="AS1465" s="39">
        <v>88.886499999999998</v>
      </c>
      <c r="AT1465" s="39">
        <v>25.3645</v>
      </c>
      <c r="AU1465" s="39">
        <v>60.273200000000003</v>
      </c>
      <c r="AV1465" s="39">
        <v>99.982799999999997</v>
      </c>
      <c r="AW1465" s="39">
        <v>108.3884</v>
      </c>
      <c r="AX1465" s="39">
        <v>13.208600000000001</v>
      </c>
      <c r="AY1465" s="39">
        <v>60.039000000000001</v>
      </c>
    </row>
    <row r="1466" spans="1:51" x14ac:dyDescent="0.25">
      <c r="A1466" s="43">
        <v>44567</v>
      </c>
      <c r="B1466" s="39">
        <v>3425.6228000000001</v>
      </c>
      <c r="C1466" s="39">
        <v>56.193399999999997</v>
      </c>
      <c r="D1466" s="39">
        <v>48.501399999999997</v>
      </c>
      <c r="E1466" s="39">
        <v>561.42939999999999</v>
      </c>
      <c r="F1466" s="39">
        <v>223.3854</v>
      </c>
      <c r="G1466" s="39">
        <v>57.601399999999998</v>
      </c>
      <c r="H1466" s="39">
        <v>119.0175</v>
      </c>
      <c r="I1466" s="39">
        <v>35.664099999999998</v>
      </c>
      <c r="J1466" s="39">
        <v>80.2624</v>
      </c>
      <c r="K1466" s="39">
        <v>38.792000000000002</v>
      </c>
      <c r="L1466" s="39">
        <v>755.56460000000004</v>
      </c>
      <c r="M1466" s="39">
        <v>46.911299999999997</v>
      </c>
      <c r="N1466" s="39">
        <v>26.846499999999999</v>
      </c>
      <c r="O1466" s="39">
        <v>227.93709999999999</v>
      </c>
      <c r="P1466" s="39">
        <v>139.11689999999999</v>
      </c>
      <c r="Q1466" s="39">
        <v>15.295199999999999</v>
      </c>
      <c r="R1466" s="39">
        <v>53.795000000000002</v>
      </c>
      <c r="S1466" s="39">
        <v>96.284700000000001</v>
      </c>
      <c r="T1466" s="39">
        <v>32.378900000000002</v>
      </c>
      <c r="U1466" s="39">
        <v>20.249600000000001</v>
      </c>
      <c r="V1466" s="39">
        <v>35.523400000000002</v>
      </c>
      <c r="W1466" s="39">
        <v>65.212199999999996</v>
      </c>
      <c r="X1466" s="39">
        <v>197.81290000000001</v>
      </c>
      <c r="Y1466" s="39">
        <v>26.4039</v>
      </c>
      <c r="Z1466" s="39">
        <v>53.451300000000003</v>
      </c>
      <c r="AA1466" s="39">
        <v>45.400700000000001</v>
      </c>
      <c r="AB1466" s="39">
        <v>270.89519999999999</v>
      </c>
      <c r="AC1466" s="39">
        <v>81.387299999999996</v>
      </c>
      <c r="AD1466" s="39">
        <v>23.993600000000001</v>
      </c>
      <c r="AE1466" s="39">
        <v>125.9212</v>
      </c>
      <c r="AF1466" s="39">
        <v>59.965800000000002</v>
      </c>
      <c r="AG1466" s="39">
        <v>33.682600000000001</v>
      </c>
      <c r="AH1466" s="39">
        <v>112.4537</v>
      </c>
      <c r="AI1466" s="39">
        <v>20.916</v>
      </c>
      <c r="AJ1466" s="39">
        <v>7.1433</v>
      </c>
      <c r="AK1466" s="39">
        <v>9.1631</v>
      </c>
      <c r="AL1466" s="39">
        <v>15.029199999999999</v>
      </c>
      <c r="AM1466" s="39">
        <v>356.97410000000002</v>
      </c>
      <c r="AN1466" s="39">
        <v>503.82089999999999</v>
      </c>
      <c r="AO1466" s="39">
        <v>207.19829999999999</v>
      </c>
      <c r="AP1466" s="39">
        <v>158.43369999999999</v>
      </c>
      <c r="AQ1466" s="39">
        <v>276.6574</v>
      </c>
      <c r="AR1466" s="39">
        <v>84.981700000000004</v>
      </c>
      <c r="AS1466" s="39">
        <v>89.922499999999999</v>
      </c>
      <c r="AT1466" s="39">
        <v>25.7027</v>
      </c>
      <c r="AU1466" s="39">
        <v>59.494300000000003</v>
      </c>
      <c r="AV1466" s="39">
        <v>99.490300000000005</v>
      </c>
      <c r="AW1466" s="39">
        <v>109.1451</v>
      </c>
      <c r="AX1466" s="39">
        <v>13.158799999999999</v>
      </c>
      <c r="AY1466" s="39">
        <v>59.835799999999999</v>
      </c>
    </row>
    <row r="1467" spans="1:51" x14ac:dyDescent="0.25">
      <c r="A1467" s="43">
        <v>44568</v>
      </c>
      <c r="B1467" s="39">
        <v>3562.3222000000001</v>
      </c>
      <c r="C1467" s="39">
        <v>56.068199999999997</v>
      </c>
      <c r="D1467" s="39">
        <v>48.8996</v>
      </c>
      <c r="E1467" s="39">
        <v>580.34540000000004</v>
      </c>
      <c r="F1467" s="39">
        <v>226.8819</v>
      </c>
      <c r="G1467" s="39">
        <v>57.8157</v>
      </c>
      <c r="H1467" s="39">
        <v>122.0789</v>
      </c>
      <c r="I1467" s="39">
        <v>36.704300000000003</v>
      </c>
      <c r="J1467" s="39">
        <v>79.770300000000006</v>
      </c>
      <c r="K1467" s="39">
        <v>38.640999999999998</v>
      </c>
      <c r="L1467" s="39">
        <v>737.01480000000004</v>
      </c>
      <c r="M1467" s="39">
        <v>46.911299999999997</v>
      </c>
      <c r="N1467" s="39">
        <v>27.5974</v>
      </c>
      <c r="O1467" s="39">
        <v>242.6097</v>
      </c>
      <c r="P1467" s="39">
        <v>142.36539999999999</v>
      </c>
      <c r="Q1467" s="39">
        <v>15.8843</v>
      </c>
      <c r="R1467" s="39">
        <v>55.479799999999997</v>
      </c>
      <c r="S1467" s="39">
        <v>93.3</v>
      </c>
      <c r="T1467" s="39">
        <v>32.263500000000001</v>
      </c>
      <c r="U1467" s="39">
        <v>20.959</v>
      </c>
      <c r="V1467" s="39">
        <v>34.851300000000002</v>
      </c>
      <c r="W1467" s="39">
        <v>65.6965</v>
      </c>
      <c r="X1467" s="39">
        <v>204.92789999999999</v>
      </c>
      <c r="Y1467" s="39">
        <v>26.034400000000002</v>
      </c>
      <c r="Z1467" s="39">
        <v>52.421799999999998</v>
      </c>
      <c r="AA1467" s="39">
        <v>45.798000000000002</v>
      </c>
      <c r="AB1467" s="39">
        <v>271.2826</v>
      </c>
      <c r="AC1467" s="39">
        <v>80.223299999999995</v>
      </c>
      <c r="AD1467" s="39">
        <v>22.938400000000001</v>
      </c>
      <c r="AE1467" s="39">
        <v>121.4769</v>
      </c>
      <c r="AF1467" s="39">
        <v>58.342500000000001</v>
      </c>
      <c r="AG1467" s="39">
        <v>33.089799999999997</v>
      </c>
      <c r="AH1467" s="39">
        <v>113.31440000000001</v>
      </c>
      <c r="AI1467" s="39">
        <v>21.5379</v>
      </c>
      <c r="AJ1467" s="39">
        <v>7.0887000000000002</v>
      </c>
      <c r="AK1467" s="39">
        <v>8.9306999999999999</v>
      </c>
      <c r="AL1467" s="39">
        <v>15.310700000000001</v>
      </c>
      <c r="AM1467" s="39">
        <v>371.70420000000001</v>
      </c>
      <c r="AN1467" s="39">
        <v>510.28609999999998</v>
      </c>
      <c r="AO1467" s="39">
        <v>207.70099999999999</v>
      </c>
      <c r="AP1467" s="39">
        <v>161.0196</v>
      </c>
      <c r="AQ1467" s="39">
        <v>280.303</v>
      </c>
      <c r="AR1467" s="39">
        <v>82.482299999999995</v>
      </c>
      <c r="AS1467" s="39">
        <v>90.3369</v>
      </c>
      <c r="AT1467" s="39">
        <v>26.2438</v>
      </c>
      <c r="AU1467" s="39">
        <v>60.273200000000003</v>
      </c>
      <c r="AV1467" s="39">
        <v>100.3112</v>
      </c>
      <c r="AW1467" s="39">
        <v>112.54989999999999</v>
      </c>
      <c r="AX1467" s="39">
        <v>13.2834</v>
      </c>
      <c r="AY1467" s="39">
        <v>60.953299999999999</v>
      </c>
    </row>
    <row r="1468" spans="1:51" x14ac:dyDescent="0.25">
      <c r="A1468" s="43">
        <v>44571</v>
      </c>
      <c r="B1468" s="39">
        <v>3606.2613000000001</v>
      </c>
      <c r="C1468" s="39">
        <v>56.4437</v>
      </c>
      <c r="D1468" s="39">
        <v>50.651699999999998</v>
      </c>
      <c r="E1468" s="39">
        <v>580.34540000000004</v>
      </c>
      <c r="F1468" s="39">
        <v>229.98990000000001</v>
      </c>
      <c r="G1468" s="39">
        <v>58.208500000000001</v>
      </c>
      <c r="H1468" s="39">
        <v>120.6824</v>
      </c>
      <c r="I1468" s="39">
        <v>37.224400000000003</v>
      </c>
      <c r="J1468" s="39">
        <v>80.385400000000004</v>
      </c>
      <c r="K1468" s="39">
        <v>38.716500000000003</v>
      </c>
      <c r="L1468" s="39">
        <v>751.49270000000001</v>
      </c>
      <c r="M1468" s="39">
        <v>48.348199999999999</v>
      </c>
      <c r="N1468" s="39">
        <v>28.598700000000001</v>
      </c>
      <c r="O1468" s="39">
        <v>243.1215</v>
      </c>
      <c r="P1468" s="39">
        <v>141.33949999999999</v>
      </c>
      <c r="Q1468" s="39">
        <v>16.0152</v>
      </c>
      <c r="R1468" s="39">
        <v>56.923999999999999</v>
      </c>
      <c r="S1468" s="39">
        <v>92.084000000000003</v>
      </c>
      <c r="T1468" s="39">
        <v>32.667200000000001</v>
      </c>
      <c r="U1468" s="39">
        <v>20.991299999999999</v>
      </c>
      <c r="V1468" s="39">
        <v>35.331400000000002</v>
      </c>
      <c r="W1468" s="39">
        <v>66.019300000000001</v>
      </c>
      <c r="X1468" s="39">
        <v>199.79849999999999</v>
      </c>
      <c r="Y1468" s="39">
        <v>26.239699999999999</v>
      </c>
      <c r="Z1468" s="39">
        <v>52.850700000000003</v>
      </c>
      <c r="AA1468" s="39">
        <v>45.798000000000002</v>
      </c>
      <c r="AB1468" s="39">
        <v>272.15429999999998</v>
      </c>
      <c r="AC1468" s="39">
        <v>82.454400000000007</v>
      </c>
      <c r="AD1468" s="39">
        <v>23.099</v>
      </c>
      <c r="AE1468" s="39">
        <v>121.3813</v>
      </c>
      <c r="AF1468" s="39">
        <v>59.106400000000001</v>
      </c>
      <c r="AG1468" s="39">
        <v>36.323300000000003</v>
      </c>
      <c r="AH1468" s="39">
        <v>113.88809999999999</v>
      </c>
      <c r="AI1468" s="39">
        <v>21.481300000000001</v>
      </c>
      <c r="AJ1468" s="39">
        <v>7.016</v>
      </c>
      <c r="AK1468" s="39">
        <v>8.7175999999999991</v>
      </c>
      <c r="AL1468" s="39">
        <v>15.275600000000001</v>
      </c>
      <c r="AM1468" s="39">
        <v>379.0693</v>
      </c>
      <c r="AN1468" s="39">
        <v>518.13660000000004</v>
      </c>
      <c r="AO1468" s="39">
        <v>208.60579999999999</v>
      </c>
      <c r="AP1468" s="39">
        <v>161.70920000000001</v>
      </c>
      <c r="AQ1468" s="39">
        <v>282.73340000000002</v>
      </c>
      <c r="AR1468" s="39">
        <v>84.303299999999993</v>
      </c>
      <c r="AS1468" s="39">
        <v>90.1297</v>
      </c>
      <c r="AT1468" s="39">
        <v>26.108599999999999</v>
      </c>
      <c r="AU1468" s="39">
        <v>61.052199999999999</v>
      </c>
      <c r="AV1468" s="39">
        <v>100.80370000000001</v>
      </c>
      <c r="AW1468" s="39">
        <v>116.04940000000001</v>
      </c>
      <c r="AX1468" s="39">
        <v>13.383100000000001</v>
      </c>
      <c r="AY1468" s="39">
        <v>60.445300000000003</v>
      </c>
    </row>
    <row r="1469" spans="1:51" x14ac:dyDescent="0.25">
      <c r="A1469" s="43">
        <v>44572</v>
      </c>
      <c r="B1469" s="39">
        <v>3629.0446000000002</v>
      </c>
      <c r="C1469" s="39">
        <v>56.819200000000002</v>
      </c>
      <c r="D1469" s="39">
        <v>50.970300000000002</v>
      </c>
      <c r="E1469" s="39">
        <v>575.0489</v>
      </c>
      <c r="F1469" s="39">
        <v>231.5438</v>
      </c>
      <c r="G1469" s="39">
        <v>61.029600000000002</v>
      </c>
      <c r="H1469" s="39">
        <v>121.64919999999999</v>
      </c>
      <c r="I1469" s="39">
        <v>36.852899999999998</v>
      </c>
      <c r="J1469" s="39">
        <v>80.385400000000004</v>
      </c>
      <c r="K1469" s="39">
        <v>39.546700000000001</v>
      </c>
      <c r="L1469" s="39">
        <v>710.77369999999996</v>
      </c>
      <c r="M1469" s="39">
        <v>47.841099999999997</v>
      </c>
      <c r="N1469" s="39">
        <v>29.537400000000002</v>
      </c>
      <c r="O1469" s="39">
        <v>248.7517</v>
      </c>
      <c r="P1469" s="39">
        <v>138.60390000000001</v>
      </c>
      <c r="Q1469" s="39">
        <v>16.277000000000001</v>
      </c>
      <c r="R1469" s="39">
        <v>56.442599999999999</v>
      </c>
      <c r="S1469" s="39">
        <v>91.310100000000006</v>
      </c>
      <c r="T1469" s="39">
        <v>32.638399999999997</v>
      </c>
      <c r="U1469" s="39">
        <v>21.829599999999999</v>
      </c>
      <c r="V1469" s="39">
        <v>35.139299999999999</v>
      </c>
      <c r="W1469" s="39">
        <v>65.938599999999994</v>
      </c>
      <c r="X1469" s="39">
        <v>199.88120000000001</v>
      </c>
      <c r="Y1469" s="39">
        <v>26.280799999999999</v>
      </c>
      <c r="Z1469" s="39">
        <v>52.5075</v>
      </c>
      <c r="AA1469" s="39">
        <v>45.060200000000002</v>
      </c>
      <c r="AB1469" s="39">
        <v>262.75970000000001</v>
      </c>
      <c r="AC1469" s="39">
        <v>82.793899999999994</v>
      </c>
      <c r="AD1469" s="39">
        <v>23.443100000000001</v>
      </c>
      <c r="AE1469" s="39">
        <v>117.6061</v>
      </c>
      <c r="AF1469" s="39">
        <v>59.774799999999999</v>
      </c>
      <c r="AG1469" s="39">
        <v>36.323300000000003</v>
      </c>
      <c r="AH1469" s="39">
        <v>114.4619</v>
      </c>
      <c r="AI1469" s="39">
        <v>21.622699999999998</v>
      </c>
      <c r="AJ1469" s="39">
        <v>7.0887000000000002</v>
      </c>
      <c r="AK1469" s="39">
        <v>8.7562999999999995</v>
      </c>
      <c r="AL1469" s="39">
        <v>15.1348</v>
      </c>
      <c r="AM1469" s="39">
        <v>371.93439999999998</v>
      </c>
      <c r="AN1469" s="39">
        <v>512.13329999999996</v>
      </c>
      <c r="AO1469" s="39">
        <v>204.1823</v>
      </c>
      <c r="AP1469" s="39">
        <v>169.98429999999999</v>
      </c>
      <c r="AQ1469" s="39">
        <v>281.92320000000001</v>
      </c>
      <c r="AR1469" s="39">
        <v>81.768100000000004</v>
      </c>
      <c r="AS1469" s="39">
        <v>90.1297</v>
      </c>
      <c r="AT1469" s="39">
        <v>26.649699999999999</v>
      </c>
      <c r="AU1469" s="39">
        <v>63.973399999999998</v>
      </c>
      <c r="AV1469" s="39">
        <v>101.13200000000001</v>
      </c>
      <c r="AW1469" s="39">
        <v>115.3873</v>
      </c>
      <c r="AX1469" s="39">
        <v>13.482799999999999</v>
      </c>
      <c r="AY1469" s="39">
        <v>61.867600000000003</v>
      </c>
    </row>
    <row r="1470" spans="1:51" x14ac:dyDescent="0.25">
      <c r="A1470" s="43">
        <v>44573</v>
      </c>
      <c r="B1470" s="39">
        <v>3588.3602000000001</v>
      </c>
      <c r="C1470" s="39">
        <v>56.819200000000002</v>
      </c>
      <c r="D1470" s="39">
        <v>50.014600000000002</v>
      </c>
      <c r="E1470" s="39">
        <v>570.50909999999999</v>
      </c>
      <c r="F1470" s="39">
        <v>230.3784</v>
      </c>
      <c r="G1470" s="39">
        <v>61.386699999999998</v>
      </c>
      <c r="H1470" s="39">
        <v>122.5085</v>
      </c>
      <c r="I1470" s="39">
        <v>36.704300000000003</v>
      </c>
      <c r="J1470" s="39">
        <v>77.986699999999999</v>
      </c>
      <c r="K1470" s="39">
        <v>39.357999999999997</v>
      </c>
      <c r="L1470" s="39">
        <v>721.40589999999997</v>
      </c>
      <c r="M1470" s="39">
        <v>47.841099999999997</v>
      </c>
      <c r="N1470" s="39">
        <v>29.286999999999999</v>
      </c>
      <c r="O1470" s="39">
        <v>239.87989999999999</v>
      </c>
      <c r="P1470" s="39">
        <v>136.32429999999999</v>
      </c>
      <c r="Q1470" s="39">
        <v>15.9716</v>
      </c>
      <c r="R1470" s="39">
        <v>55.840899999999998</v>
      </c>
      <c r="S1470" s="39">
        <v>92.636700000000005</v>
      </c>
      <c r="T1470" s="39">
        <v>31.773399999999999</v>
      </c>
      <c r="U1470" s="39">
        <v>21.5717</v>
      </c>
      <c r="V1470" s="39">
        <v>36.483499999999999</v>
      </c>
      <c r="W1470" s="39">
        <v>66.019300000000001</v>
      </c>
      <c r="X1470" s="39">
        <v>196.24100000000001</v>
      </c>
      <c r="Y1470" s="39">
        <v>26.198599999999999</v>
      </c>
      <c r="Z1470" s="39">
        <v>52.764899999999997</v>
      </c>
      <c r="AA1470" s="39">
        <v>44.265700000000002</v>
      </c>
      <c r="AB1470" s="39">
        <v>265.47149999999999</v>
      </c>
      <c r="AC1470" s="39">
        <v>81.726799999999997</v>
      </c>
      <c r="AD1470" s="39">
        <v>23.557700000000001</v>
      </c>
      <c r="AE1470" s="39">
        <v>120.0911</v>
      </c>
      <c r="AF1470" s="39">
        <v>60.6342</v>
      </c>
      <c r="AG1470" s="39">
        <v>35.514899999999997</v>
      </c>
      <c r="AH1470" s="39">
        <v>113.88809999999999</v>
      </c>
      <c r="AI1470" s="39">
        <v>21.226900000000001</v>
      </c>
      <c r="AJ1470" s="39">
        <v>7.0342000000000002</v>
      </c>
      <c r="AK1470" s="39">
        <v>8.8338000000000001</v>
      </c>
      <c r="AL1470" s="39">
        <v>15.2052</v>
      </c>
      <c r="AM1470" s="39">
        <v>368.25189999999998</v>
      </c>
      <c r="AN1470" s="39">
        <v>509.36250000000001</v>
      </c>
      <c r="AO1470" s="39">
        <v>204.78550000000001</v>
      </c>
      <c r="AP1470" s="39">
        <v>166.53639999999999</v>
      </c>
      <c r="AQ1470" s="39">
        <v>281.11309999999997</v>
      </c>
      <c r="AR1470" s="39">
        <v>82.125200000000007</v>
      </c>
      <c r="AS1470" s="39">
        <v>90.3369</v>
      </c>
      <c r="AT1470" s="39">
        <v>25.838000000000001</v>
      </c>
      <c r="AU1470" s="39">
        <v>62.512799999999999</v>
      </c>
      <c r="AV1470" s="39">
        <v>99.982799999999997</v>
      </c>
      <c r="AW1470" s="39">
        <v>114.7253</v>
      </c>
      <c r="AX1470" s="39">
        <v>13.308299999999999</v>
      </c>
      <c r="AY1470" s="39">
        <v>62.578699999999998</v>
      </c>
    </row>
    <row r="1471" spans="1:51" x14ac:dyDescent="0.25">
      <c r="A1471" s="43">
        <v>44574</v>
      </c>
      <c r="B1471" s="39">
        <v>3503.7366999999999</v>
      </c>
      <c r="C1471" s="39">
        <v>56.4437</v>
      </c>
      <c r="D1471" s="39">
        <v>49.536700000000003</v>
      </c>
      <c r="E1471" s="39">
        <v>565.21259999999995</v>
      </c>
      <c r="F1471" s="39">
        <v>230.76679999999999</v>
      </c>
      <c r="G1471" s="39">
        <v>66.957599999999999</v>
      </c>
      <c r="H1471" s="39">
        <v>123.529</v>
      </c>
      <c r="I1471" s="39">
        <v>36.332799999999999</v>
      </c>
      <c r="J1471" s="39">
        <v>77.248699999999999</v>
      </c>
      <c r="K1471" s="39">
        <v>39.207099999999997</v>
      </c>
      <c r="L1471" s="39">
        <v>704.21339999999998</v>
      </c>
      <c r="M1471" s="39">
        <v>48.4328</v>
      </c>
      <c r="N1471" s="39">
        <v>29.286999999999999</v>
      </c>
      <c r="O1471" s="39">
        <v>237.32069999999999</v>
      </c>
      <c r="P1471" s="39">
        <v>129.65620000000001</v>
      </c>
      <c r="Q1471" s="39">
        <v>15.797000000000001</v>
      </c>
      <c r="R1471" s="39">
        <v>55.720500000000001</v>
      </c>
      <c r="S1471" s="39">
        <v>91.641800000000003</v>
      </c>
      <c r="T1471" s="39">
        <v>31.2256</v>
      </c>
      <c r="U1471" s="39">
        <v>21.474900000000002</v>
      </c>
      <c r="V1471" s="39">
        <v>40.131799999999998</v>
      </c>
      <c r="W1471" s="39">
        <v>65.212199999999996</v>
      </c>
      <c r="X1471" s="39">
        <v>191.77350000000001</v>
      </c>
      <c r="Y1471" s="39">
        <v>26.650300000000001</v>
      </c>
      <c r="Z1471" s="39">
        <v>52.164400000000001</v>
      </c>
      <c r="AA1471" s="39">
        <v>43.981900000000003</v>
      </c>
      <c r="AB1471" s="39">
        <v>262.27539999999999</v>
      </c>
      <c r="AC1471" s="39">
        <v>78.089200000000005</v>
      </c>
      <c r="AD1471" s="39">
        <v>23.1449</v>
      </c>
      <c r="AE1471" s="39">
        <v>116.4114</v>
      </c>
      <c r="AF1471" s="39">
        <v>59.774799999999999</v>
      </c>
      <c r="AG1471" s="39">
        <v>35.029899999999998</v>
      </c>
      <c r="AH1471" s="39">
        <v>114.7487</v>
      </c>
      <c r="AI1471" s="39">
        <v>21.085599999999999</v>
      </c>
      <c r="AJ1471" s="39">
        <v>6.907</v>
      </c>
      <c r="AK1471" s="39">
        <v>8.9887999999999995</v>
      </c>
      <c r="AL1471" s="39">
        <v>15.3811</v>
      </c>
      <c r="AM1471" s="39">
        <v>357.89479999999998</v>
      </c>
      <c r="AN1471" s="39">
        <v>510.28609999999998</v>
      </c>
      <c r="AO1471" s="39">
        <v>202.2722</v>
      </c>
      <c r="AP1471" s="39">
        <v>163.4332</v>
      </c>
      <c r="AQ1471" s="39">
        <v>282.32830000000001</v>
      </c>
      <c r="AR1471" s="39">
        <v>83.624899999999997</v>
      </c>
      <c r="AS1471" s="39">
        <v>90.751300000000001</v>
      </c>
      <c r="AT1471" s="39">
        <v>25.635100000000001</v>
      </c>
      <c r="AU1471" s="39">
        <v>62.707500000000003</v>
      </c>
      <c r="AV1471" s="39">
        <v>100.9679</v>
      </c>
      <c r="AW1471" s="39">
        <v>111.6987</v>
      </c>
      <c r="AX1471" s="39">
        <v>13.3582</v>
      </c>
      <c r="AY1471" s="39">
        <v>62.984999999999999</v>
      </c>
    </row>
    <row r="1472" spans="1:51" x14ac:dyDescent="0.25">
      <c r="A1472" s="43">
        <v>44575</v>
      </c>
      <c r="B1472" s="39">
        <v>3368.6646999999998</v>
      </c>
      <c r="C1472" s="39">
        <v>55.1922</v>
      </c>
      <c r="D1472" s="39">
        <v>49.138500000000001</v>
      </c>
      <c r="E1472" s="39">
        <v>565.9692</v>
      </c>
      <c r="F1472" s="39">
        <v>226.49340000000001</v>
      </c>
      <c r="G1472" s="39">
        <v>60.958199999999998</v>
      </c>
      <c r="H1472" s="39">
        <v>121.3806</v>
      </c>
      <c r="I1472" s="39">
        <v>34.995399999999997</v>
      </c>
      <c r="J1472" s="39">
        <v>74.111999999999995</v>
      </c>
      <c r="K1472" s="39">
        <v>38.640999999999998</v>
      </c>
      <c r="L1472" s="39">
        <v>681.3655</v>
      </c>
      <c r="M1472" s="39">
        <v>46.5732</v>
      </c>
      <c r="N1472" s="39">
        <v>28.473500000000001</v>
      </c>
      <c r="O1472" s="39">
        <v>240.22110000000001</v>
      </c>
      <c r="P1472" s="39">
        <v>126.0658</v>
      </c>
      <c r="Q1472" s="39">
        <v>15.5352</v>
      </c>
      <c r="R1472" s="39">
        <v>54.396700000000003</v>
      </c>
      <c r="S1472" s="39">
        <v>88.2149</v>
      </c>
      <c r="T1472" s="39">
        <v>30.331800000000001</v>
      </c>
      <c r="U1472" s="39">
        <v>20.765599999999999</v>
      </c>
      <c r="V1472" s="39">
        <v>38.499699999999997</v>
      </c>
      <c r="W1472" s="39">
        <v>63.678699999999999</v>
      </c>
      <c r="X1472" s="39">
        <v>188.38140000000001</v>
      </c>
      <c r="Y1472" s="39">
        <v>26.034400000000002</v>
      </c>
      <c r="Z1472" s="39">
        <v>52.164400000000001</v>
      </c>
      <c r="AA1472" s="39">
        <v>43.6982</v>
      </c>
      <c r="AB1472" s="39">
        <v>259.95100000000002</v>
      </c>
      <c r="AC1472" s="39">
        <v>81.290300000000002</v>
      </c>
      <c r="AD1472" s="39">
        <v>22.6861</v>
      </c>
      <c r="AE1472" s="39">
        <v>114.691</v>
      </c>
      <c r="AF1472" s="39">
        <v>58.819899999999997</v>
      </c>
      <c r="AG1472" s="39">
        <v>35.541899999999998</v>
      </c>
      <c r="AH1472" s="39">
        <v>112.7406</v>
      </c>
      <c r="AI1472" s="39">
        <v>20.520299999999999</v>
      </c>
      <c r="AJ1472" s="39">
        <v>6.7797000000000001</v>
      </c>
      <c r="AK1472" s="39">
        <v>8.8143999999999991</v>
      </c>
      <c r="AL1472" s="39">
        <v>14.9588</v>
      </c>
      <c r="AM1472" s="39">
        <v>344.08530000000002</v>
      </c>
      <c r="AN1472" s="39">
        <v>504.28269999999998</v>
      </c>
      <c r="AO1472" s="39">
        <v>199.25620000000001</v>
      </c>
      <c r="AP1472" s="39">
        <v>160.84719999999999</v>
      </c>
      <c r="AQ1472" s="39">
        <v>276.6574</v>
      </c>
      <c r="AR1472" s="39">
        <v>80.661199999999994</v>
      </c>
      <c r="AS1472" s="39">
        <v>88.472099999999998</v>
      </c>
      <c r="AT1472" s="39">
        <v>25.026299999999999</v>
      </c>
      <c r="AU1472" s="39">
        <v>60.857500000000002</v>
      </c>
      <c r="AV1472" s="39">
        <v>99.818600000000004</v>
      </c>
      <c r="AW1472" s="39">
        <v>108.3884</v>
      </c>
      <c r="AX1472" s="39">
        <v>13.158799999999999</v>
      </c>
      <c r="AY1472" s="39">
        <v>62.375500000000002</v>
      </c>
    </row>
    <row r="1473" spans="1:51" x14ac:dyDescent="0.25">
      <c r="A1473" s="43">
        <v>44578</v>
      </c>
      <c r="B1473" s="39">
        <v>3396.33</v>
      </c>
      <c r="C1473" s="39">
        <v>55.567599999999999</v>
      </c>
      <c r="D1473" s="39">
        <v>49.138500000000001</v>
      </c>
      <c r="E1473" s="39">
        <v>565.21259999999995</v>
      </c>
      <c r="F1473" s="39">
        <v>226.49340000000001</v>
      </c>
      <c r="G1473" s="39">
        <v>59.8155</v>
      </c>
      <c r="H1473" s="39">
        <v>122.2937</v>
      </c>
      <c r="I1473" s="39">
        <v>34.846800000000002</v>
      </c>
      <c r="J1473" s="39">
        <v>74.296499999999995</v>
      </c>
      <c r="K1473" s="39">
        <v>38.640999999999998</v>
      </c>
      <c r="L1473" s="39">
        <v>687.47329999999999</v>
      </c>
      <c r="M1473" s="39">
        <v>46.319600000000001</v>
      </c>
      <c r="N1473" s="39">
        <v>28.598700000000001</v>
      </c>
      <c r="O1473" s="39">
        <v>245.16890000000001</v>
      </c>
      <c r="P1473" s="39">
        <v>126.00879999999999</v>
      </c>
      <c r="Q1473" s="39">
        <v>15.4915</v>
      </c>
      <c r="R1473" s="39">
        <v>54.757800000000003</v>
      </c>
      <c r="S1473" s="39">
        <v>91.420699999999997</v>
      </c>
      <c r="T1473" s="39">
        <v>30.447099999999999</v>
      </c>
      <c r="U1473" s="39">
        <v>21.249199999999998</v>
      </c>
      <c r="V1473" s="39">
        <v>38.115600000000001</v>
      </c>
      <c r="W1473" s="39">
        <v>64.647199999999998</v>
      </c>
      <c r="X1473" s="39">
        <v>190.2843</v>
      </c>
      <c r="Y1473" s="39">
        <v>26.157599999999999</v>
      </c>
      <c r="Z1473" s="39">
        <v>57.398000000000003</v>
      </c>
      <c r="AA1473" s="39">
        <v>43.868400000000001</v>
      </c>
      <c r="AB1473" s="39">
        <v>261.6943</v>
      </c>
      <c r="AC1473" s="39">
        <v>80.999300000000005</v>
      </c>
      <c r="AD1473" s="39">
        <v>22.387899999999998</v>
      </c>
      <c r="AE1473" s="39">
        <v>116.22020000000001</v>
      </c>
      <c r="AF1473" s="39">
        <v>59.488300000000002</v>
      </c>
      <c r="AG1473" s="39">
        <v>35.838299999999997</v>
      </c>
      <c r="AH1473" s="39">
        <v>112.7406</v>
      </c>
      <c r="AI1473" s="39">
        <v>20.689900000000002</v>
      </c>
      <c r="AJ1473" s="39">
        <v>6.7979000000000003</v>
      </c>
      <c r="AK1473" s="39">
        <v>8.8726000000000003</v>
      </c>
      <c r="AL1473" s="39">
        <v>14.888400000000001</v>
      </c>
      <c r="AM1473" s="39">
        <v>353.75189999999998</v>
      </c>
      <c r="AN1473" s="39">
        <v>501.05009999999999</v>
      </c>
      <c r="AO1473" s="39">
        <v>200.96530000000001</v>
      </c>
      <c r="AP1473" s="39">
        <v>158.6061</v>
      </c>
      <c r="AQ1473" s="39">
        <v>275.84730000000002</v>
      </c>
      <c r="AR1473" s="39">
        <v>80.625500000000002</v>
      </c>
      <c r="AS1473" s="39">
        <v>88.264899999999997</v>
      </c>
      <c r="AT1473" s="39">
        <v>24.823399999999999</v>
      </c>
      <c r="AU1473" s="39">
        <v>62.1233</v>
      </c>
      <c r="AV1473" s="39">
        <v>99.818600000000004</v>
      </c>
      <c r="AW1473" s="39">
        <v>111.0367</v>
      </c>
      <c r="AX1473" s="39">
        <v>13.208600000000001</v>
      </c>
      <c r="AY1473" s="39">
        <v>62.1723</v>
      </c>
    </row>
    <row r="1474" spans="1:51" x14ac:dyDescent="0.25">
      <c r="A1474" s="43">
        <v>44579</v>
      </c>
      <c r="B1474" s="39">
        <v>3513.5010000000002</v>
      </c>
      <c r="C1474" s="39">
        <v>55.1922</v>
      </c>
      <c r="D1474" s="39">
        <v>49.297800000000002</v>
      </c>
      <c r="E1474" s="39">
        <v>578.07550000000003</v>
      </c>
      <c r="F1474" s="39">
        <v>227.65889999999999</v>
      </c>
      <c r="G1474" s="39">
        <v>60.315399999999997</v>
      </c>
      <c r="H1474" s="39">
        <v>123.4753</v>
      </c>
      <c r="I1474" s="39">
        <v>36.481400000000001</v>
      </c>
      <c r="J1474" s="39">
        <v>75.280600000000007</v>
      </c>
      <c r="K1474" s="39">
        <v>38.640999999999998</v>
      </c>
      <c r="L1474" s="39">
        <v>698.78420000000006</v>
      </c>
      <c r="M1474" s="39">
        <v>46.911299999999997</v>
      </c>
      <c r="N1474" s="39">
        <v>29.474799999999998</v>
      </c>
      <c r="O1474" s="39">
        <v>238.34440000000001</v>
      </c>
      <c r="P1474" s="39">
        <v>124.9259</v>
      </c>
      <c r="Q1474" s="39">
        <v>15.7097</v>
      </c>
      <c r="R1474" s="39">
        <v>55.600200000000001</v>
      </c>
      <c r="S1474" s="39">
        <v>91.862899999999996</v>
      </c>
      <c r="T1474" s="39">
        <v>30.706600000000002</v>
      </c>
      <c r="U1474" s="39">
        <v>22.313300000000002</v>
      </c>
      <c r="V1474" s="39">
        <v>37.155500000000004</v>
      </c>
      <c r="W1474" s="39">
        <v>64.162999999999997</v>
      </c>
      <c r="X1474" s="39">
        <v>193.59360000000001</v>
      </c>
      <c r="Y1474" s="39">
        <v>26.4039</v>
      </c>
      <c r="Z1474" s="39">
        <v>58.255899999999997</v>
      </c>
      <c r="AA1474" s="39">
        <v>42.676699999999997</v>
      </c>
      <c r="AB1474" s="39">
        <v>263.82499999999999</v>
      </c>
      <c r="AC1474" s="39">
        <v>77.555599999999998</v>
      </c>
      <c r="AD1474" s="39">
        <v>21.6309</v>
      </c>
      <c r="AE1474" s="39">
        <v>116.268</v>
      </c>
      <c r="AF1474" s="39">
        <v>57.578600000000002</v>
      </c>
      <c r="AG1474" s="39">
        <v>35.972999999999999</v>
      </c>
      <c r="AH1474" s="39">
        <v>113.60120000000001</v>
      </c>
      <c r="AI1474" s="39">
        <v>21.368300000000001</v>
      </c>
      <c r="AJ1474" s="39">
        <v>6.8705999999999996</v>
      </c>
      <c r="AK1474" s="39">
        <v>9.2794000000000008</v>
      </c>
      <c r="AL1474" s="39">
        <v>15.275600000000001</v>
      </c>
      <c r="AM1474" s="39">
        <v>371.70420000000001</v>
      </c>
      <c r="AN1474" s="39">
        <v>503.35910000000001</v>
      </c>
      <c r="AO1474" s="39">
        <v>202.37270000000001</v>
      </c>
      <c r="AP1474" s="39">
        <v>161.0196</v>
      </c>
      <c r="AQ1474" s="39">
        <v>277.4676</v>
      </c>
      <c r="AR1474" s="39">
        <v>83.482100000000003</v>
      </c>
      <c r="AS1474" s="39">
        <v>88.679299999999998</v>
      </c>
      <c r="AT1474" s="39">
        <v>25.3645</v>
      </c>
      <c r="AU1474" s="39">
        <v>62.707500000000003</v>
      </c>
      <c r="AV1474" s="39">
        <v>97.848500000000001</v>
      </c>
      <c r="AW1474" s="39">
        <v>111.32040000000001</v>
      </c>
      <c r="AX1474" s="39">
        <v>13.208600000000001</v>
      </c>
      <c r="AY1474" s="39">
        <v>61.461199999999998</v>
      </c>
    </row>
    <row r="1475" spans="1:51" x14ac:dyDescent="0.25">
      <c r="A1475" s="43">
        <v>44580</v>
      </c>
      <c r="B1475" s="39">
        <v>3563.9495999999999</v>
      </c>
      <c r="C1475" s="39">
        <v>54.566400000000002</v>
      </c>
      <c r="D1475" s="39">
        <v>49.8553</v>
      </c>
      <c r="E1475" s="39">
        <v>579.58879999999999</v>
      </c>
      <c r="F1475" s="39">
        <v>228.4359</v>
      </c>
      <c r="G1475" s="39">
        <v>60.672499999999999</v>
      </c>
      <c r="H1475" s="39">
        <v>125.7847</v>
      </c>
      <c r="I1475" s="39">
        <v>37.744500000000002</v>
      </c>
      <c r="J1475" s="39">
        <v>79.401300000000006</v>
      </c>
      <c r="K1475" s="39">
        <v>38.527799999999999</v>
      </c>
      <c r="L1475" s="39">
        <v>714.84559999999999</v>
      </c>
      <c r="M1475" s="39">
        <v>47.249400000000001</v>
      </c>
      <c r="N1475" s="39">
        <v>29.850300000000001</v>
      </c>
      <c r="O1475" s="39">
        <v>238.8562</v>
      </c>
      <c r="P1475" s="39">
        <v>120.9935</v>
      </c>
      <c r="Q1475" s="39">
        <v>16.2988</v>
      </c>
      <c r="R1475" s="39">
        <v>56.201900000000002</v>
      </c>
      <c r="S1475" s="39">
        <v>87.22</v>
      </c>
      <c r="T1475" s="39">
        <v>31.715699999999998</v>
      </c>
      <c r="U1475" s="39">
        <v>22.6358</v>
      </c>
      <c r="V1475" s="39">
        <v>37.155500000000004</v>
      </c>
      <c r="W1475" s="39">
        <v>64.970100000000002</v>
      </c>
      <c r="X1475" s="39">
        <v>199.88120000000001</v>
      </c>
      <c r="Y1475" s="39">
        <v>29.032</v>
      </c>
      <c r="Z1475" s="39">
        <v>60.572400000000002</v>
      </c>
      <c r="AA1475" s="39">
        <v>43.130699999999997</v>
      </c>
      <c r="AB1475" s="39">
        <v>261.40370000000001</v>
      </c>
      <c r="AC1475" s="39">
        <v>76.343100000000007</v>
      </c>
      <c r="AD1475" s="39">
        <v>21.837399999999999</v>
      </c>
      <c r="AE1475" s="39">
        <v>117.12820000000001</v>
      </c>
      <c r="AF1475" s="39">
        <v>57.292099999999998</v>
      </c>
      <c r="AG1475" s="39">
        <v>35.407200000000003</v>
      </c>
      <c r="AH1475" s="39">
        <v>113.60120000000001</v>
      </c>
      <c r="AI1475" s="39">
        <v>21.763999999999999</v>
      </c>
      <c r="AJ1475" s="39">
        <v>6.8524000000000003</v>
      </c>
      <c r="AK1475" s="39">
        <v>9.2212999999999994</v>
      </c>
      <c r="AL1475" s="39">
        <v>15.275600000000001</v>
      </c>
      <c r="AM1475" s="39">
        <v>370.32330000000002</v>
      </c>
      <c r="AN1475" s="39">
        <v>501.05009999999999</v>
      </c>
      <c r="AO1475" s="39">
        <v>201.46789999999999</v>
      </c>
      <c r="AP1475" s="39">
        <v>166.364</v>
      </c>
      <c r="AQ1475" s="39">
        <v>278.68270000000001</v>
      </c>
      <c r="AR1475" s="39">
        <v>85.195999999999998</v>
      </c>
      <c r="AS1475" s="39">
        <v>87.6434</v>
      </c>
      <c r="AT1475" s="39">
        <v>26.176200000000001</v>
      </c>
      <c r="AU1475" s="39">
        <v>63.486499999999999</v>
      </c>
      <c r="AV1475" s="39">
        <v>98.997799999999998</v>
      </c>
      <c r="AW1475" s="39">
        <v>109.99630000000001</v>
      </c>
      <c r="AX1475" s="39">
        <v>13.383100000000001</v>
      </c>
      <c r="AY1475" s="39">
        <v>62.070700000000002</v>
      </c>
    </row>
    <row r="1476" spans="1:51" x14ac:dyDescent="0.25">
      <c r="A1476" s="43">
        <v>44581</v>
      </c>
      <c r="B1476" s="39">
        <v>3598.1244000000002</v>
      </c>
      <c r="C1476" s="39">
        <v>53.690300000000001</v>
      </c>
      <c r="D1476" s="39">
        <v>49.8553</v>
      </c>
      <c r="E1476" s="39">
        <v>576.56219999999996</v>
      </c>
      <c r="F1476" s="39">
        <v>231.15530000000001</v>
      </c>
      <c r="G1476" s="39">
        <v>60.815399999999997</v>
      </c>
      <c r="H1476" s="39">
        <v>121.1658</v>
      </c>
      <c r="I1476" s="39">
        <v>39.8992</v>
      </c>
      <c r="J1476" s="39">
        <v>78.232699999999994</v>
      </c>
      <c r="K1476" s="39">
        <v>39.093899999999998</v>
      </c>
      <c r="L1476" s="39">
        <v>716.2029</v>
      </c>
      <c r="M1476" s="39">
        <v>47.164900000000003</v>
      </c>
      <c r="N1476" s="39">
        <v>30.601199999999999</v>
      </c>
      <c r="O1476" s="39">
        <v>235.27340000000001</v>
      </c>
      <c r="P1476" s="39">
        <v>117.9729</v>
      </c>
      <c r="Q1476" s="39">
        <v>16.211600000000001</v>
      </c>
      <c r="R1476" s="39">
        <v>57.164700000000003</v>
      </c>
      <c r="S1476" s="39">
        <v>86.556700000000006</v>
      </c>
      <c r="T1476" s="39">
        <v>31.5427</v>
      </c>
      <c r="U1476" s="39">
        <v>23.861000000000001</v>
      </c>
      <c r="V1476" s="39">
        <v>35.907400000000003</v>
      </c>
      <c r="W1476" s="39">
        <v>63.840200000000003</v>
      </c>
      <c r="X1476" s="39">
        <v>203.02510000000001</v>
      </c>
      <c r="Y1476" s="39">
        <v>31.947500000000002</v>
      </c>
      <c r="Z1476" s="39">
        <v>59.285499999999999</v>
      </c>
      <c r="AA1476" s="39">
        <v>42.733400000000003</v>
      </c>
      <c r="AB1476" s="39">
        <v>256.2706</v>
      </c>
      <c r="AC1476" s="39">
        <v>75.179000000000002</v>
      </c>
      <c r="AD1476" s="39">
        <v>21.080400000000001</v>
      </c>
      <c r="AE1476" s="39">
        <v>112.1583</v>
      </c>
      <c r="AF1476" s="39">
        <v>54.0456</v>
      </c>
      <c r="AG1476" s="39">
        <v>34.491</v>
      </c>
      <c r="AH1476" s="39">
        <v>114.4619</v>
      </c>
      <c r="AI1476" s="39">
        <v>21.9618</v>
      </c>
      <c r="AJ1476" s="39">
        <v>6.9250999999999996</v>
      </c>
      <c r="AK1476" s="39">
        <v>9.1050000000000004</v>
      </c>
      <c r="AL1476" s="39">
        <v>15.310700000000001</v>
      </c>
      <c r="AM1476" s="39">
        <v>356.74400000000003</v>
      </c>
      <c r="AN1476" s="39">
        <v>498.74110000000002</v>
      </c>
      <c r="AO1476" s="39">
        <v>201.76949999999999</v>
      </c>
      <c r="AP1476" s="39">
        <v>167.91560000000001</v>
      </c>
      <c r="AQ1476" s="39">
        <v>281.11309999999997</v>
      </c>
      <c r="AR1476" s="39">
        <v>86.767099999999999</v>
      </c>
      <c r="AS1476" s="39">
        <v>86.192999999999998</v>
      </c>
      <c r="AT1476" s="39">
        <v>26.040900000000001</v>
      </c>
      <c r="AU1476" s="39">
        <v>64.362899999999996</v>
      </c>
      <c r="AV1476" s="39">
        <v>95.714200000000005</v>
      </c>
      <c r="AW1476" s="39">
        <v>105.9294</v>
      </c>
      <c r="AX1476" s="39">
        <v>13.407999999999999</v>
      </c>
      <c r="AY1476" s="39">
        <v>61.562800000000003</v>
      </c>
    </row>
    <row r="1477" spans="1:51" x14ac:dyDescent="0.25">
      <c r="A1477" s="43">
        <v>44582</v>
      </c>
      <c r="B1477" s="39">
        <v>3521.6379000000002</v>
      </c>
      <c r="C1477" s="39">
        <v>53.690300000000001</v>
      </c>
      <c r="D1477" s="39">
        <v>50.014600000000002</v>
      </c>
      <c r="E1477" s="39">
        <v>568.23910000000001</v>
      </c>
      <c r="F1477" s="39">
        <v>229.98990000000001</v>
      </c>
      <c r="G1477" s="39">
        <v>59.172699999999999</v>
      </c>
      <c r="H1477" s="39">
        <v>116.3858</v>
      </c>
      <c r="I1477" s="39">
        <v>38.7104</v>
      </c>
      <c r="J1477" s="39">
        <v>75.957099999999997</v>
      </c>
      <c r="K1477" s="39">
        <v>38.376899999999999</v>
      </c>
      <c r="L1477" s="39">
        <v>710.54740000000004</v>
      </c>
      <c r="M1477" s="39">
        <v>49.9542</v>
      </c>
      <c r="N1477" s="39">
        <v>29.349599999999999</v>
      </c>
      <c r="O1477" s="39">
        <v>228.44890000000001</v>
      </c>
      <c r="P1477" s="39">
        <v>119.11279999999999</v>
      </c>
      <c r="Q1477" s="39">
        <v>15.8188</v>
      </c>
      <c r="R1477" s="39">
        <v>55.961199999999998</v>
      </c>
      <c r="S1477" s="39">
        <v>84.014200000000002</v>
      </c>
      <c r="T1477" s="39">
        <v>30.8508</v>
      </c>
      <c r="U1477" s="39">
        <v>23.0227</v>
      </c>
      <c r="V1477" s="39">
        <v>35.811399999999999</v>
      </c>
      <c r="W1477" s="39">
        <v>63.678699999999999</v>
      </c>
      <c r="X1477" s="39">
        <v>200.6258</v>
      </c>
      <c r="Y1477" s="39">
        <v>35.150500000000001</v>
      </c>
      <c r="Z1477" s="39">
        <v>59.714500000000001</v>
      </c>
      <c r="AA1477" s="39">
        <v>41.655099999999997</v>
      </c>
      <c r="AB1477" s="39">
        <v>255.98</v>
      </c>
      <c r="AC1477" s="39">
        <v>72.365799999999993</v>
      </c>
      <c r="AD1477" s="39">
        <v>21.126300000000001</v>
      </c>
      <c r="AE1477" s="39">
        <v>111.5848</v>
      </c>
      <c r="AF1477" s="39">
        <v>53.950099999999999</v>
      </c>
      <c r="AG1477" s="39">
        <v>32.847299999999997</v>
      </c>
      <c r="AH1477" s="39">
        <v>113.88809999999999</v>
      </c>
      <c r="AI1477" s="39">
        <v>21.198699999999999</v>
      </c>
      <c r="AJ1477" s="39">
        <v>6.8160999999999996</v>
      </c>
      <c r="AK1477" s="39">
        <v>8.8338000000000001</v>
      </c>
      <c r="AL1477" s="39">
        <v>15.099600000000001</v>
      </c>
      <c r="AM1477" s="39">
        <v>356.28370000000001</v>
      </c>
      <c r="AN1477" s="39">
        <v>493.66140000000001</v>
      </c>
      <c r="AO1477" s="39">
        <v>198.55250000000001</v>
      </c>
      <c r="AP1477" s="39">
        <v>164.29519999999999</v>
      </c>
      <c r="AQ1477" s="39">
        <v>281.11309999999997</v>
      </c>
      <c r="AR1477" s="39">
        <v>89.409400000000005</v>
      </c>
      <c r="AS1477" s="39">
        <v>83.913899999999998</v>
      </c>
      <c r="AT1477" s="39">
        <v>25.770399999999999</v>
      </c>
      <c r="AU1477" s="39">
        <v>64.752300000000005</v>
      </c>
      <c r="AV1477" s="39">
        <v>95.057500000000005</v>
      </c>
      <c r="AW1477" s="39">
        <v>107.91549999999999</v>
      </c>
      <c r="AX1477" s="39">
        <v>13.3332</v>
      </c>
      <c r="AY1477" s="39">
        <v>61.664400000000001</v>
      </c>
    </row>
    <row r="1478" spans="1:51" x14ac:dyDescent="0.25">
      <c r="A1478" s="43">
        <v>44585</v>
      </c>
      <c r="B1478" s="39">
        <v>3531.4020999999998</v>
      </c>
      <c r="C1478" s="39">
        <v>52.313699999999997</v>
      </c>
      <c r="D1478" s="39">
        <v>49.616399999999999</v>
      </c>
      <c r="E1478" s="39">
        <v>562.94259999999997</v>
      </c>
      <c r="F1478" s="39">
        <v>230.3784</v>
      </c>
      <c r="G1478" s="39">
        <v>57.922800000000002</v>
      </c>
      <c r="H1478" s="39">
        <v>117.997</v>
      </c>
      <c r="I1478" s="39">
        <v>39.3048</v>
      </c>
      <c r="J1478" s="39">
        <v>76.449100000000001</v>
      </c>
      <c r="K1478" s="39">
        <v>37.924100000000003</v>
      </c>
      <c r="L1478" s="39">
        <v>712.13099999999997</v>
      </c>
      <c r="M1478" s="39">
        <v>48.179200000000002</v>
      </c>
      <c r="N1478" s="39">
        <v>29.662500000000001</v>
      </c>
      <c r="O1478" s="39">
        <v>226.23099999999999</v>
      </c>
      <c r="P1478" s="39">
        <v>116.14919999999999</v>
      </c>
      <c r="Q1478" s="39">
        <v>15.862500000000001</v>
      </c>
      <c r="R1478" s="39">
        <v>56.683300000000003</v>
      </c>
      <c r="S1478" s="39">
        <v>84.787999999999997</v>
      </c>
      <c r="T1478" s="39">
        <v>30.821899999999999</v>
      </c>
      <c r="U1478" s="39">
        <v>21.958600000000001</v>
      </c>
      <c r="V1478" s="39">
        <v>35.139299999999999</v>
      </c>
      <c r="W1478" s="39">
        <v>62.871699999999997</v>
      </c>
      <c r="X1478" s="39">
        <v>199.79849999999999</v>
      </c>
      <c r="Y1478" s="39">
        <v>32.317100000000003</v>
      </c>
      <c r="Z1478" s="39">
        <v>61.173000000000002</v>
      </c>
      <c r="AA1478" s="39">
        <v>41.655099999999997</v>
      </c>
      <c r="AB1478" s="39">
        <v>252.10589999999999</v>
      </c>
      <c r="AC1478" s="39">
        <v>72.171800000000005</v>
      </c>
      <c r="AD1478" s="39">
        <v>21.218</v>
      </c>
      <c r="AE1478" s="39">
        <v>112.7317</v>
      </c>
      <c r="AF1478" s="39">
        <v>53.568100000000001</v>
      </c>
      <c r="AG1478" s="39">
        <v>32.1736</v>
      </c>
      <c r="AH1478" s="39">
        <v>113.60120000000001</v>
      </c>
      <c r="AI1478" s="39">
        <v>21.368300000000001</v>
      </c>
      <c r="AJ1478" s="39">
        <v>6.6342999999999996</v>
      </c>
      <c r="AK1478" s="39">
        <v>8.8918999999999997</v>
      </c>
      <c r="AL1478" s="39">
        <v>15.064399999999999</v>
      </c>
      <c r="AM1478" s="39">
        <v>368.02170000000001</v>
      </c>
      <c r="AN1478" s="39">
        <v>492.73779999999999</v>
      </c>
      <c r="AO1478" s="39">
        <v>196.24019999999999</v>
      </c>
      <c r="AP1478" s="39">
        <v>167.7432</v>
      </c>
      <c r="AQ1478" s="39">
        <v>277.87259999999998</v>
      </c>
      <c r="AR1478" s="39">
        <v>90.052099999999996</v>
      </c>
      <c r="AS1478" s="39">
        <v>82.877899999999997</v>
      </c>
      <c r="AT1478" s="39">
        <v>25.9056</v>
      </c>
      <c r="AU1478" s="39">
        <v>64.655000000000001</v>
      </c>
      <c r="AV1478" s="39">
        <v>92.759100000000004</v>
      </c>
      <c r="AW1478" s="39">
        <v>108.19929999999999</v>
      </c>
      <c r="AX1478" s="39">
        <v>13.2834</v>
      </c>
      <c r="AY1478" s="39">
        <v>61.765999999999998</v>
      </c>
    </row>
    <row r="1479" spans="1:51" x14ac:dyDescent="0.25">
      <c r="A1479" s="43">
        <v>44586</v>
      </c>
      <c r="B1479" s="39">
        <v>3388.1932000000002</v>
      </c>
      <c r="C1479" s="39">
        <v>50.436399999999999</v>
      </c>
      <c r="D1479" s="39">
        <v>47.784599999999998</v>
      </c>
      <c r="E1479" s="39">
        <v>537.97339999999997</v>
      </c>
      <c r="F1479" s="39">
        <v>223.7739</v>
      </c>
      <c r="G1479" s="39">
        <v>56.101500000000001</v>
      </c>
      <c r="H1479" s="39">
        <v>112.7873</v>
      </c>
      <c r="I1479" s="39">
        <v>38.859000000000002</v>
      </c>
      <c r="J1479" s="39">
        <v>73.435400000000001</v>
      </c>
      <c r="K1479" s="39">
        <v>36.452399999999997</v>
      </c>
      <c r="L1479" s="39">
        <v>693.12869999999998</v>
      </c>
      <c r="M1479" s="39">
        <v>44.206499999999998</v>
      </c>
      <c r="N1479" s="39">
        <v>28.723800000000001</v>
      </c>
      <c r="O1479" s="39">
        <v>219.5771</v>
      </c>
      <c r="P1479" s="39">
        <v>112.5017</v>
      </c>
      <c r="Q1479" s="39">
        <v>15.317</v>
      </c>
      <c r="R1479" s="39">
        <v>54.9985</v>
      </c>
      <c r="S1479" s="39">
        <v>81.14</v>
      </c>
      <c r="T1479" s="39">
        <v>29.697500000000002</v>
      </c>
      <c r="U1479" s="39">
        <v>20.023900000000001</v>
      </c>
      <c r="V1479" s="39">
        <v>33.603200000000001</v>
      </c>
      <c r="W1479" s="39">
        <v>59.966200000000001</v>
      </c>
      <c r="X1479" s="39">
        <v>197.64750000000001</v>
      </c>
      <c r="Y1479" s="39">
        <v>29.401599999999998</v>
      </c>
      <c r="Z1479" s="39">
        <v>59.285499999999999</v>
      </c>
      <c r="AA1479" s="39">
        <v>40.122900000000001</v>
      </c>
      <c r="AB1479" s="39">
        <v>245.61680000000001</v>
      </c>
      <c r="AC1479" s="39">
        <v>69.213200000000001</v>
      </c>
      <c r="AD1479" s="39">
        <v>20.392199999999999</v>
      </c>
      <c r="AE1479" s="39">
        <v>112.1105</v>
      </c>
      <c r="AF1479" s="39">
        <v>51.180999999999997</v>
      </c>
      <c r="AG1479" s="39">
        <v>30.934100000000001</v>
      </c>
      <c r="AH1479" s="39">
        <v>111.88</v>
      </c>
      <c r="AI1479" s="39">
        <v>20.435500000000001</v>
      </c>
      <c r="AJ1479" s="39">
        <v>6.5434000000000001</v>
      </c>
      <c r="AK1479" s="39">
        <v>8.3300999999999998</v>
      </c>
      <c r="AL1479" s="39">
        <v>14.7476</v>
      </c>
      <c r="AM1479" s="39">
        <v>357.66460000000001</v>
      </c>
      <c r="AN1479" s="39">
        <v>474.26589999999999</v>
      </c>
      <c r="AO1479" s="39">
        <v>191.6157</v>
      </c>
      <c r="AP1479" s="39">
        <v>161.19200000000001</v>
      </c>
      <c r="AQ1479" s="39">
        <v>273.01190000000003</v>
      </c>
      <c r="AR1479" s="39">
        <v>86.802800000000005</v>
      </c>
      <c r="AS1479" s="39">
        <v>79.562799999999996</v>
      </c>
      <c r="AT1479" s="39">
        <v>25.094000000000001</v>
      </c>
      <c r="AU1479" s="39">
        <v>62.999600000000001</v>
      </c>
      <c r="AV1479" s="39">
        <v>87.505499999999998</v>
      </c>
      <c r="AW1479" s="39">
        <v>97.795500000000004</v>
      </c>
      <c r="AX1479" s="39">
        <v>13.084</v>
      </c>
      <c r="AY1479" s="39">
        <v>60.445300000000003</v>
      </c>
    </row>
    <row r="1480" spans="1:51" x14ac:dyDescent="0.25">
      <c r="A1480" s="43">
        <v>44587</v>
      </c>
      <c r="B1480" s="39">
        <v>3373.5468000000001</v>
      </c>
      <c r="C1480" s="39">
        <v>51.1873</v>
      </c>
      <c r="D1480" s="39">
        <v>49.297800000000002</v>
      </c>
      <c r="E1480" s="39">
        <v>544.78319999999997</v>
      </c>
      <c r="F1480" s="39">
        <v>225.71639999999999</v>
      </c>
      <c r="G1480" s="39">
        <v>56.744300000000003</v>
      </c>
      <c r="H1480" s="39">
        <v>116.6006</v>
      </c>
      <c r="I1480" s="39">
        <v>38.933300000000003</v>
      </c>
      <c r="J1480" s="39">
        <v>76.018600000000006</v>
      </c>
      <c r="K1480" s="39">
        <v>36.678800000000003</v>
      </c>
      <c r="L1480" s="39">
        <v>698.55790000000002</v>
      </c>
      <c r="M1480" s="39">
        <v>44.037500000000001</v>
      </c>
      <c r="N1480" s="39">
        <v>28.598700000000001</v>
      </c>
      <c r="O1480" s="39">
        <v>226.06039999999999</v>
      </c>
      <c r="P1480" s="39">
        <v>115.5793</v>
      </c>
      <c r="Q1480" s="39">
        <v>15.5352</v>
      </c>
      <c r="R1480" s="39">
        <v>54.6374</v>
      </c>
      <c r="S1480" s="39">
        <v>81.913799999999995</v>
      </c>
      <c r="T1480" s="39">
        <v>30.1876</v>
      </c>
      <c r="U1480" s="39">
        <v>20.0884</v>
      </c>
      <c r="V1480" s="39">
        <v>34.083199999999998</v>
      </c>
      <c r="W1480" s="39">
        <v>61.0154</v>
      </c>
      <c r="X1480" s="39">
        <v>197.15110000000001</v>
      </c>
      <c r="Y1480" s="39">
        <v>27.102</v>
      </c>
      <c r="Z1480" s="39">
        <v>58.856499999999997</v>
      </c>
      <c r="AA1480" s="39">
        <v>40.349899999999998</v>
      </c>
      <c r="AB1480" s="39">
        <v>246.19800000000001</v>
      </c>
      <c r="AC1480" s="39">
        <v>69.019199999999998</v>
      </c>
      <c r="AD1480" s="39">
        <v>20.942799999999998</v>
      </c>
      <c r="AE1480" s="39">
        <v>113.2574</v>
      </c>
      <c r="AF1480" s="39">
        <v>51.753900000000002</v>
      </c>
      <c r="AG1480" s="39">
        <v>30.6647</v>
      </c>
      <c r="AH1480" s="39">
        <v>112.1669</v>
      </c>
      <c r="AI1480" s="39">
        <v>20.5486</v>
      </c>
      <c r="AJ1480" s="39">
        <v>6.5434000000000001</v>
      </c>
      <c r="AK1480" s="39">
        <v>8.4269999999999996</v>
      </c>
      <c r="AL1480" s="39">
        <v>14.9588</v>
      </c>
      <c r="AM1480" s="39">
        <v>357.89479999999998</v>
      </c>
      <c r="AN1480" s="39">
        <v>479.34559999999999</v>
      </c>
      <c r="AO1480" s="39">
        <v>192.42</v>
      </c>
      <c r="AP1480" s="39">
        <v>161.88159999999999</v>
      </c>
      <c r="AQ1480" s="39">
        <v>274.63209999999998</v>
      </c>
      <c r="AR1480" s="39">
        <v>86.267200000000003</v>
      </c>
      <c r="AS1480" s="39">
        <v>80.805899999999994</v>
      </c>
      <c r="AT1480" s="39">
        <v>25.567399999999999</v>
      </c>
      <c r="AU1480" s="39">
        <v>62.999600000000001</v>
      </c>
      <c r="AV1480" s="39">
        <v>89.639799999999994</v>
      </c>
      <c r="AW1480" s="39">
        <v>99.308800000000005</v>
      </c>
      <c r="AX1480" s="39">
        <v>13.1837</v>
      </c>
      <c r="AY1480" s="39">
        <v>60.242100000000001</v>
      </c>
    </row>
    <row r="1481" spans="1:51" x14ac:dyDescent="0.25">
      <c r="A1481" s="43">
        <v>44588</v>
      </c>
      <c r="B1481" s="39">
        <v>3326.3528999999999</v>
      </c>
      <c r="C1481" s="39">
        <v>49.9358</v>
      </c>
      <c r="D1481" s="39">
        <v>49.138500000000001</v>
      </c>
      <c r="E1481" s="39">
        <v>534.1902</v>
      </c>
      <c r="F1481" s="39">
        <v>219.11199999999999</v>
      </c>
      <c r="G1481" s="39">
        <v>55.244500000000002</v>
      </c>
      <c r="H1481" s="39">
        <v>113.8078</v>
      </c>
      <c r="I1481" s="39">
        <v>37.150100000000002</v>
      </c>
      <c r="J1481" s="39">
        <v>74.542500000000004</v>
      </c>
      <c r="K1481" s="39">
        <v>36.678800000000003</v>
      </c>
      <c r="L1481" s="39">
        <v>678.6508</v>
      </c>
      <c r="M1481" s="39">
        <v>43.3613</v>
      </c>
      <c r="N1481" s="39">
        <v>27.534800000000001</v>
      </c>
      <c r="O1481" s="39">
        <v>220.089</v>
      </c>
      <c r="P1481" s="39">
        <v>117.91589999999999</v>
      </c>
      <c r="Q1481" s="39">
        <v>15.338800000000001</v>
      </c>
      <c r="R1481" s="39">
        <v>53.554299999999998</v>
      </c>
      <c r="S1481" s="39">
        <v>79.481800000000007</v>
      </c>
      <c r="T1481" s="39">
        <v>29.726299999999998</v>
      </c>
      <c r="U1481" s="39">
        <v>19.2501</v>
      </c>
      <c r="V1481" s="39">
        <v>32.931100000000001</v>
      </c>
      <c r="W1481" s="39">
        <v>58.917000000000002</v>
      </c>
      <c r="X1481" s="39">
        <v>195.08279999999999</v>
      </c>
      <c r="Y1481" s="39">
        <v>29.812200000000001</v>
      </c>
      <c r="Z1481" s="39">
        <v>52.936500000000002</v>
      </c>
      <c r="AA1481" s="39">
        <v>39.668900000000001</v>
      </c>
      <c r="AB1481" s="39">
        <v>241.64590000000001</v>
      </c>
      <c r="AC1481" s="39">
        <v>67.176100000000005</v>
      </c>
      <c r="AD1481" s="39">
        <v>20.529900000000001</v>
      </c>
      <c r="AE1481" s="39">
        <v>113.114</v>
      </c>
      <c r="AF1481" s="39">
        <v>49.748699999999999</v>
      </c>
      <c r="AG1481" s="39">
        <v>29.856300000000001</v>
      </c>
      <c r="AH1481" s="39">
        <v>111.30629999999999</v>
      </c>
      <c r="AI1481" s="39">
        <v>20.435500000000001</v>
      </c>
      <c r="AJ1481" s="39">
        <v>6.5434000000000001</v>
      </c>
      <c r="AK1481" s="39">
        <v>8.3689</v>
      </c>
      <c r="AL1481" s="39">
        <v>14.888400000000001</v>
      </c>
      <c r="AM1481" s="39">
        <v>360.19630000000001</v>
      </c>
      <c r="AN1481" s="39">
        <v>463.18270000000001</v>
      </c>
      <c r="AO1481" s="39">
        <v>189.30350000000001</v>
      </c>
      <c r="AP1481" s="39">
        <v>160.50239999999999</v>
      </c>
      <c r="AQ1481" s="39">
        <v>270.58150000000001</v>
      </c>
      <c r="AR1481" s="39">
        <v>87.552599999999998</v>
      </c>
      <c r="AS1481" s="39">
        <v>79.562799999999996</v>
      </c>
      <c r="AT1481" s="39">
        <v>25.026299999999999</v>
      </c>
      <c r="AU1481" s="39">
        <v>62.220700000000001</v>
      </c>
      <c r="AV1481" s="39">
        <v>87.833799999999997</v>
      </c>
      <c r="AW1481" s="39">
        <v>97.417199999999994</v>
      </c>
      <c r="AX1481" s="39">
        <v>13.133900000000001</v>
      </c>
      <c r="AY1481" s="39">
        <v>59.429400000000001</v>
      </c>
    </row>
    <row r="1482" spans="1:51" x14ac:dyDescent="0.25">
      <c r="A1482" s="43">
        <v>44589</v>
      </c>
      <c r="B1482" s="39">
        <v>3308.4517999999998</v>
      </c>
      <c r="C1482" s="39">
        <v>50.561500000000002</v>
      </c>
      <c r="D1482" s="39">
        <v>48.660699999999999</v>
      </c>
      <c r="E1482" s="39">
        <v>533.43349999999998</v>
      </c>
      <c r="F1482" s="39">
        <v>220.66589999999999</v>
      </c>
      <c r="G1482" s="39">
        <v>55.7087</v>
      </c>
      <c r="H1482" s="39">
        <v>111.76690000000001</v>
      </c>
      <c r="I1482" s="39">
        <v>33.435099999999998</v>
      </c>
      <c r="J1482" s="39">
        <v>74.173500000000004</v>
      </c>
      <c r="K1482" s="39">
        <v>36.942900000000002</v>
      </c>
      <c r="L1482" s="39">
        <v>674.12649999999996</v>
      </c>
      <c r="M1482" s="39">
        <v>43.107700000000001</v>
      </c>
      <c r="N1482" s="39">
        <v>26.971599999999999</v>
      </c>
      <c r="O1482" s="39">
        <v>218.72409999999999</v>
      </c>
      <c r="P1482" s="39">
        <v>118.8278</v>
      </c>
      <c r="Q1482" s="39">
        <v>15.098800000000001</v>
      </c>
      <c r="R1482" s="39">
        <v>53.674599999999998</v>
      </c>
      <c r="S1482" s="39">
        <v>80.476699999999994</v>
      </c>
      <c r="T1482" s="39">
        <v>29.380299999999998</v>
      </c>
      <c r="U1482" s="39">
        <v>19.798200000000001</v>
      </c>
      <c r="V1482" s="39">
        <v>33.411200000000001</v>
      </c>
      <c r="W1482" s="39">
        <v>58.997700000000002</v>
      </c>
      <c r="X1482" s="39">
        <v>186.97499999999999</v>
      </c>
      <c r="Y1482" s="39">
        <v>28.744599999999998</v>
      </c>
      <c r="Z1482" s="39">
        <v>53.880299999999998</v>
      </c>
      <c r="AA1482" s="39">
        <v>39.612099999999998</v>
      </c>
      <c r="AB1482" s="39">
        <v>234.2852</v>
      </c>
      <c r="AC1482" s="39">
        <v>67.418599999999998</v>
      </c>
      <c r="AD1482" s="39">
        <v>21.057500000000001</v>
      </c>
      <c r="AE1482" s="39">
        <v>114.5955</v>
      </c>
      <c r="AF1482" s="39">
        <v>51.180999999999997</v>
      </c>
      <c r="AG1482" s="39">
        <v>30.2605</v>
      </c>
      <c r="AH1482" s="39">
        <v>111.30629999999999</v>
      </c>
      <c r="AI1482" s="39">
        <v>19.898499999999999</v>
      </c>
      <c r="AJ1482" s="39">
        <v>6.5797999999999996</v>
      </c>
      <c r="AK1482" s="39">
        <v>8.1170000000000009</v>
      </c>
      <c r="AL1482" s="39">
        <v>14.7476</v>
      </c>
      <c r="AM1482" s="39">
        <v>361.34710000000001</v>
      </c>
      <c r="AN1482" s="39">
        <v>465.0299</v>
      </c>
      <c r="AO1482" s="39">
        <v>187.59440000000001</v>
      </c>
      <c r="AP1482" s="39">
        <v>161.36439999999999</v>
      </c>
      <c r="AQ1482" s="39">
        <v>269.77140000000003</v>
      </c>
      <c r="AR1482" s="39">
        <v>82.518000000000001</v>
      </c>
      <c r="AS1482" s="39">
        <v>79.77</v>
      </c>
      <c r="AT1482" s="39">
        <v>24.552900000000001</v>
      </c>
      <c r="AU1482" s="39">
        <v>61.733800000000002</v>
      </c>
      <c r="AV1482" s="39">
        <v>96.699299999999994</v>
      </c>
      <c r="AW1482" s="39">
        <v>97.417199999999994</v>
      </c>
      <c r="AX1482" s="39">
        <v>13.233599999999999</v>
      </c>
      <c r="AY1482" s="39">
        <v>59.429400000000001</v>
      </c>
    </row>
    <row r="1483" spans="1:51" x14ac:dyDescent="0.25">
      <c r="A1483" s="43">
        <v>44599</v>
      </c>
      <c r="B1483" s="39">
        <v>3402.8395</v>
      </c>
      <c r="C1483" s="39">
        <v>51.437600000000003</v>
      </c>
      <c r="D1483" s="39">
        <v>51.448099999999997</v>
      </c>
      <c r="E1483" s="39">
        <v>548.56640000000004</v>
      </c>
      <c r="F1483" s="39">
        <v>223.7739</v>
      </c>
      <c r="G1483" s="39">
        <v>58.351300000000002</v>
      </c>
      <c r="H1483" s="39">
        <v>112.7873</v>
      </c>
      <c r="I1483" s="39">
        <v>32.692100000000003</v>
      </c>
      <c r="J1483" s="39">
        <v>80.446899999999999</v>
      </c>
      <c r="K1483" s="39">
        <v>37.509</v>
      </c>
      <c r="L1483" s="39">
        <v>692.90250000000003</v>
      </c>
      <c r="M1483" s="39">
        <v>45.896999999999998</v>
      </c>
      <c r="N1483" s="39">
        <v>25.4071</v>
      </c>
      <c r="O1483" s="39">
        <v>222.81870000000001</v>
      </c>
      <c r="P1483" s="39">
        <v>120.9365</v>
      </c>
      <c r="Q1483" s="39">
        <v>15.9716</v>
      </c>
      <c r="R1483" s="39">
        <v>48.259</v>
      </c>
      <c r="S1483" s="39">
        <v>81.471599999999995</v>
      </c>
      <c r="T1483" s="39">
        <v>31.139099999999999</v>
      </c>
      <c r="U1483" s="39">
        <v>19.411300000000001</v>
      </c>
      <c r="V1483" s="39">
        <v>34.371299999999998</v>
      </c>
      <c r="W1483" s="39">
        <v>61.903199999999998</v>
      </c>
      <c r="X1483" s="39">
        <v>192.68350000000001</v>
      </c>
      <c r="Y1483" s="39">
        <v>28.908799999999999</v>
      </c>
      <c r="Z1483" s="39">
        <v>53.794499999999999</v>
      </c>
      <c r="AA1483" s="39">
        <v>41.655099999999997</v>
      </c>
      <c r="AB1483" s="39">
        <v>243.583</v>
      </c>
      <c r="AC1483" s="39">
        <v>68.825199999999995</v>
      </c>
      <c r="AD1483" s="39">
        <v>21.562100000000001</v>
      </c>
      <c r="AE1483" s="39">
        <v>115.4079</v>
      </c>
      <c r="AF1483" s="39">
        <v>53.090699999999998</v>
      </c>
      <c r="AG1483" s="39">
        <v>31.850300000000001</v>
      </c>
      <c r="AH1483" s="39">
        <v>112.4537</v>
      </c>
      <c r="AI1483" s="39">
        <v>20.6051</v>
      </c>
      <c r="AJ1483" s="39">
        <v>6.6889000000000003</v>
      </c>
      <c r="AK1483" s="39">
        <v>8.3689</v>
      </c>
      <c r="AL1483" s="39">
        <v>15.3459</v>
      </c>
      <c r="AM1483" s="39">
        <v>367.33120000000002</v>
      </c>
      <c r="AN1483" s="39">
        <v>468.72430000000003</v>
      </c>
      <c r="AO1483" s="39">
        <v>190.30879999999999</v>
      </c>
      <c r="AP1483" s="39">
        <v>164.4676</v>
      </c>
      <c r="AQ1483" s="39">
        <v>274.63209999999998</v>
      </c>
      <c r="AR1483" s="39">
        <v>89.016599999999997</v>
      </c>
      <c r="AS1483" s="39">
        <v>82.049099999999996</v>
      </c>
      <c r="AT1483" s="39">
        <v>25.770399999999999</v>
      </c>
      <c r="AU1483" s="39">
        <v>64.070700000000002</v>
      </c>
      <c r="AV1483" s="39">
        <v>100.14700000000001</v>
      </c>
      <c r="AW1483" s="39">
        <v>101.0112</v>
      </c>
      <c r="AX1483" s="39">
        <v>13.6822</v>
      </c>
      <c r="AY1483" s="39">
        <v>59.530999999999999</v>
      </c>
    </row>
    <row r="1484" spans="1:51" x14ac:dyDescent="0.25">
      <c r="A1484" s="43">
        <v>44600</v>
      </c>
      <c r="B1484" s="39">
        <v>3397.9573999999998</v>
      </c>
      <c r="C1484" s="39">
        <v>52.313699999999997</v>
      </c>
      <c r="D1484" s="39">
        <v>52.0852</v>
      </c>
      <c r="E1484" s="39">
        <v>568.23910000000001</v>
      </c>
      <c r="F1484" s="39">
        <v>229.98990000000001</v>
      </c>
      <c r="G1484" s="39">
        <v>58.851300000000002</v>
      </c>
      <c r="H1484" s="39">
        <v>115.0431</v>
      </c>
      <c r="I1484" s="39">
        <v>33.063600000000001</v>
      </c>
      <c r="J1484" s="39">
        <v>80.446899999999999</v>
      </c>
      <c r="K1484" s="39">
        <v>38.2637</v>
      </c>
      <c r="L1484" s="39">
        <v>699.91520000000003</v>
      </c>
      <c r="M1484" s="39">
        <v>47.841099999999997</v>
      </c>
      <c r="N1484" s="39">
        <v>26.721299999999999</v>
      </c>
      <c r="O1484" s="39">
        <v>227.25470000000001</v>
      </c>
      <c r="P1484" s="39">
        <v>118.2009</v>
      </c>
      <c r="Q1484" s="39">
        <v>16.320699999999999</v>
      </c>
      <c r="R1484" s="39">
        <v>50.0642</v>
      </c>
      <c r="S1484" s="39">
        <v>82.798199999999994</v>
      </c>
      <c r="T1484" s="39">
        <v>32.061700000000002</v>
      </c>
      <c r="U1484" s="39">
        <v>19.733699999999999</v>
      </c>
      <c r="V1484" s="39">
        <v>35.331400000000002</v>
      </c>
      <c r="W1484" s="39">
        <v>62.6295</v>
      </c>
      <c r="X1484" s="39">
        <v>187.30590000000001</v>
      </c>
      <c r="Y1484" s="39">
        <v>29.114100000000001</v>
      </c>
      <c r="Z1484" s="39">
        <v>53.279699999999998</v>
      </c>
      <c r="AA1484" s="39">
        <v>42.733400000000003</v>
      </c>
      <c r="AB1484" s="39">
        <v>243.29239999999999</v>
      </c>
      <c r="AC1484" s="39">
        <v>69.940700000000007</v>
      </c>
      <c r="AD1484" s="39">
        <v>21.6309</v>
      </c>
      <c r="AE1484" s="39">
        <v>118.5141</v>
      </c>
      <c r="AF1484" s="39">
        <v>53.950099999999999</v>
      </c>
      <c r="AG1484" s="39">
        <v>31.8233</v>
      </c>
      <c r="AH1484" s="39">
        <v>114.4619</v>
      </c>
      <c r="AI1484" s="39">
        <v>21.5379</v>
      </c>
      <c r="AJ1484" s="39">
        <v>6.7615999999999996</v>
      </c>
      <c r="AK1484" s="39">
        <v>8.4850999999999992</v>
      </c>
      <c r="AL1484" s="39">
        <v>15.5571</v>
      </c>
      <c r="AM1484" s="39">
        <v>363.64870000000002</v>
      </c>
      <c r="AN1484" s="39">
        <v>476.11309999999997</v>
      </c>
      <c r="AO1484" s="39">
        <v>192.01779999999999</v>
      </c>
      <c r="AP1484" s="39">
        <v>166.88120000000001</v>
      </c>
      <c r="AQ1484" s="39">
        <v>279.49290000000002</v>
      </c>
      <c r="AR1484" s="39">
        <v>93.158500000000004</v>
      </c>
      <c r="AS1484" s="39">
        <v>83.706699999999998</v>
      </c>
      <c r="AT1484" s="39">
        <v>26.379100000000001</v>
      </c>
      <c r="AU1484" s="39">
        <v>64.849699999999999</v>
      </c>
      <c r="AV1484" s="39">
        <v>101.46040000000001</v>
      </c>
      <c r="AW1484" s="39">
        <v>105.551</v>
      </c>
      <c r="AX1484" s="39">
        <v>14.1058</v>
      </c>
      <c r="AY1484" s="39">
        <v>60.546900000000001</v>
      </c>
    </row>
    <row r="1485" spans="1:51" x14ac:dyDescent="0.25">
      <c r="A1485" s="43">
        <v>44601</v>
      </c>
      <c r="B1485" s="39">
        <v>3336.1172000000001</v>
      </c>
      <c r="C1485" s="39">
        <v>52.063400000000001</v>
      </c>
      <c r="D1485" s="39">
        <v>51.7667</v>
      </c>
      <c r="E1485" s="39">
        <v>570.50909999999999</v>
      </c>
      <c r="F1485" s="39">
        <v>228.4359</v>
      </c>
      <c r="G1485" s="39">
        <v>58.887</v>
      </c>
      <c r="H1485" s="39">
        <v>118.85639999999999</v>
      </c>
      <c r="I1485" s="39">
        <v>33.658000000000001</v>
      </c>
      <c r="J1485" s="39">
        <v>80.446899999999999</v>
      </c>
      <c r="K1485" s="39">
        <v>38.565600000000003</v>
      </c>
      <c r="L1485" s="39">
        <v>707.38040000000001</v>
      </c>
      <c r="M1485" s="39">
        <v>47.841099999999997</v>
      </c>
      <c r="N1485" s="39">
        <v>27.284500000000001</v>
      </c>
      <c r="O1485" s="39">
        <v>223.16</v>
      </c>
      <c r="P1485" s="39">
        <v>118.2009</v>
      </c>
      <c r="Q1485" s="39">
        <v>16.277000000000001</v>
      </c>
      <c r="R1485" s="39">
        <v>50.906700000000001</v>
      </c>
      <c r="S1485" s="39">
        <v>83.461500000000001</v>
      </c>
      <c r="T1485" s="39">
        <v>31.975200000000001</v>
      </c>
      <c r="U1485" s="39">
        <v>20.862300000000001</v>
      </c>
      <c r="V1485" s="39">
        <v>35.427399999999999</v>
      </c>
      <c r="W1485" s="39">
        <v>62.790999999999997</v>
      </c>
      <c r="X1485" s="39">
        <v>189.53970000000001</v>
      </c>
      <c r="Y1485" s="39">
        <v>30.674600000000002</v>
      </c>
      <c r="Z1485" s="39">
        <v>52.850700000000003</v>
      </c>
      <c r="AA1485" s="39">
        <v>42.392899999999997</v>
      </c>
      <c r="AB1485" s="39">
        <v>247.06960000000001</v>
      </c>
      <c r="AC1485" s="39">
        <v>70.862300000000005</v>
      </c>
      <c r="AD1485" s="39">
        <v>21.7227</v>
      </c>
      <c r="AE1485" s="39">
        <v>118.753</v>
      </c>
      <c r="AF1485" s="39">
        <v>54.141100000000002</v>
      </c>
      <c r="AG1485" s="39">
        <v>31.931100000000001</v>
      </c>
      <c r="AH1485" s="39">
        <v>114.175</v>
      </c>
      <c r="AI1485" s="39">
        <v>21.5379</v>
      </c>
      <c r="AJ1485" s="39">
        <v>6.8705999999999996</v>
      </c>
      <c r="AK1485" s="39">
        <v>8.7369000000000003</v>
      </c>
      <c r="AL1485" s="39">
        <v>15.451499999999999</v>
      </c>
      <c r="AM1485" s="39">
        <v>358.81540000000001</v>
      </c>
      <c r="AN1485" s="39">
        <v>476.11309999999997</v>
      </c>
      <c r="AO1485" s="39">
        <v>193.0232</v>
      </c>
      <c r="AP1485" s="39">
        <v>164.12280000000001</v>
      </c>
      <c r="AQ1485" s="39">
        <v>279.08780000000002</v>
      </c>
      <c r="AR1485" s="39">
        <v>97.514799999999994</v>
      </c>
      <c r="AS1485" s="39">
        <v>83.913899999999998</v>
      </c>
      <c r="AT1485" s="39">
        <v>26.311499999999999</v>
      </c>
      <c r="AU1485" s="39">
        <v>64.4602</v>
      </c>
      <c r="AV1485" s="39">
        <v>101.46040000000001</v>
      </c>
      <c r="AW1485" s="39">
        <v>107.82089999999999</v>
      </c>
      <c r="AX1485" s="39">
        <v>14.355</v>
      </c>
      <c r="AY1485" s="39">
        <v>60.039000000000001</v>
      </c>
    </row>
    <row r="1486" spans="1:51" x14ac:dyDescent="0.25">
      <c r="A1486" s="43">
        <v>44602</v>
      </c>
      <c r="B1486" s="39">
        <v>3393.0753</v>
      </c>
      <c r="C1486" s="39">
        <v>51.687899999999999</v>
      </c>
      <c r="D1486" s="39">
        <v>51.846299999999999</v>
      </c>
      <c r="E1486" s="39">
        <v>568.23910000000001</v>
      </c>
      <c r="F1486" s="39">
        <v>230.3784</v>
      </c>
      <c r="G1486" s="39">
        <v>58.315600000000003</v>
      </c>
      <c r="H1486" s="39">
        <v>119.0175</v>
      </c>
      <c r="I1486" s="39">
        <v>34.326700000000002</v>
      </c>
      <c r="J1486" s="39">
        <v>81.369399999999999</v>
      </c>
      <c r="K1486" s="39">
        <v>38.603299999999997</v>
      </c>
      <c r="L1486" s="39">
        <v>717.33389999999997</v>
      </c>
      <c r="M1486" s="39">
        <v>52.658999999999999</v>
      </c>
      <c r="N1486" s="39">
        <v>27.472200000000001</v>
      </c>
      <c r="O1486" s="39">
        <v>222.6481</v>
      </c>
      <c r="P1486" s="39">
        <v>121.1645</v>
      </c>
      <c r="Q1486" s="39">
        <v>16.451599999999999</v>
      </c>
      <c r="R1486" s="39">
        <v>51.508400000000002</v>
      </c>
      <c r="S1486" s="39">
        <v>81.913799999999995</v>
      </c>
      <c r="T1486" s="39">
        <v>32.321199999999997</v>
      </c>
      <c r="U1486" s="39">
        <v>20.765599999999999</v>
      </c>
      <c r="V1486" s="39">
        <v>35.811399999999999</v>
      </c>
      <c r="W1486" s="39">
        <v>62.6295</v>
      </c>
      <c r="X1486" s="39">
        <v>191.52529999999999</v>
      </c>
      <c r="Y1486" s="39">
        <v>29.853300000000001</v>
      </c>
      <c r="Z1486" s="39">
        <v>51.821199999999997</v>
      </c>
      <c r="AA1486" s="39">
        <v>42.563200000000002</v>
      </c>
      <c r="AB1486" s="39">
        <v>254.43039999999999</v>
      </c>
      <c r="AC1486" s="39">
        <v>70.716800000000006</v>
      </c>
      <c r="AD1486" s="39">
        <v>21.6768</v>
      </c>
      <c r="AE1486" s="39">
        <v>115.2645</v>
      </c>
      <c r="AF1486" s="39">
        <v>53.568100000000001</v>
      </c>
      <c r="AG1486" s="39">
        <v>31.2575</v>
      </c>
      <c r="AH1486" s="39">
        <v>114.4619</v>
      </c>
      <c r="AI1486" s="39">
        <v>21.763999999999999</v>
      </c>
      <c r="AJ1486" s="39">
        <v>6.9797000000000002</v>
      </c>
      <c r="AK1486" s="39">
        <v>8.6981999999999999</v>
      </c>
      <c r="AL1486" s="39">
        <v>15.662699999999999</v>
      </c>
      <c r="AM1486" s="39">
        <v>368.7122</v>
      </c>
      <c r="AN1486" s="39">
        <v>478.42200000000003</v>
      </c>
      <c r="AO1486" s="39">
        <v>192.21889999999999</v>
      </c>
      <c r="AP1486" s="39">
        <v>169.29470000000001</v>
      </c>
      <c r="AQ1486" s="39">
        <v>281.11309999999997</v>
      </c>
      <c r="AR1486" s="39">
        <v>101.7638</v>
      </c>
      <c r="AS1486" s="39">
        <v>83.292299999999997</v>
      </c>
      <c r="AT1486" s="39">
        <v>26.582000000000001</v>
      </c>
      <c r="AU1486" s="39">
        <v>65.044499999999999</v>
      </c>
      <c r="AV1486" s="39">
        <v>101.2962</v>
      </c>
      <c r="AW1486" s="39">
        <v>109.0505</v>
      </c>
      <c r="AX1486" s="39">
        <v>14.4298</v>
      </c>
      <c r="AY1486" s="39">
        <v>60.953299999999999</v>
      </c>
    </row>
    <row r="1487" spans="1:51" x14ac:dyDescent="0.25">
      <c r="A1487" s="43">
        <v>44603</v>
      </c>
      <c r="B1487" s="39">
        <v>3446.7786000000001</v>
      </c>
      <c r="C1487" s="39">
        <v>51.437600000000003</v>
      </c>
      <c r="D1487" s="39">
        <v>51.448099999999997</v>
      </c>
      <c r="E1487" s="39">
        <v>574.29229999999995</v>
      </c>
      <c r="F1487" s="39">
        <v>230.3784</v>
      </c>
      <c r="G1487" s="39">
        <v>57.494300000000003</v>
      </c>
      <c r="H1487" s="39">
        <v>118.4267</v>
      </c>
      <c r="I1487" s="39">
        <v>37.744500000000002</v>
      </c>
      <c r="J1487" s="39">
        <v>81.184899999999999</v>
      </c>
      <c r="K1487" s="39">
        <v>38.4146</v>
      </c>
      <c r="L1487" s="39">
        <v>696.06960000000004</v>
      </c>
      <c r="M1487" s="39">
        <v>57.476900000000001</v>
      </c>
      <c r="N1487" s="39">
        <v>27.472200000000001</v>
      </c>
      <c r="O1487" s="39">
        <v>217.7004</v>
      </c>
      <c r="P1487" s="39">
        <v>116.8331</v>
      </c>
      <c r="Q1487" s="39">
        <v>16.342500000000001</v>
      </c>
      <c r="R1487" s="39">
        <v>52.7119</v>
      </c>
      <c r="S1487" s="39">
        <v>79.7029</v>
      </c>
      <c r="T1487" s="39">
        <v>32.177</v>
      </c>
      <c r="U1487" s="39">
        <v>20.3141</v>
      </c>
      <c r="V1487" s="39">
        <v>34.851300000000002</v>
      </c>
      <c r="W1487" s="39">
        <v>61.661000000000001</v>
      </c>
      <c r="X1487" s="39">
        <v>193.09719999999999</v>
      </c>
      <c r="Y1487" s="39">
        <v>31.249500000000001</v>
      </c>
      <c r="Z1487" s="39">
        <v>49.333100000000002</v>
      </c>
      <c r="AA1487" s="39">
        <v>42.336100000000002</v>
      </c>
      <c r="AB1487" s="39">
        <v>249.0067</v>
      </c>
      <c r="AC1487" s="39">
        <v>68.873699999999999</v>
      </c>
      <c r="AD1487" s="39">
        <v>21.332699999999999</v>
      </c>
      <c r="AE1487" s="39">
        <v>112.4928</v>
      </c>
      <c r="AF1487" s="39">
        <v>52.4223</v>
      </c>
      <c r="AG1487" s="39">
        <v>30.233499999999999</v>
      </c>
      <c r="AH1487" s="39">
        <v>115.0356</v>
      </c>
      <c r="AI1487" s="39">
        <v>21.679200000000002</v>
      </c>
      <c r="AJ1487" s="39">
        <v>6.9615</v>
      </c>
      <c r="AK1487" s="39">
        <v>8.5820000000000007</v>
      </c>
      <c r="AL1487" s="39">
        <v>15.838699999999999</v>
      </c>
      <c r="AM1487" s="39">
        <v>362.49790000000002</v>
      </c>
      <c r="AN1487" s="39">
        <v>473.80410000000001</v>
      </c>
      <c r="AO1487" s="39">
        <v>191.8168</v>
      </c>
      <c r="AP1487" s="39">
        <v>173.77709999999999</v>
      </c>
      <c r="AQ1487" s="39">
        <v>281.92320000000001</v>
      </c>
      <c r="AR1487" s="39">
        <v>107.08410000000001</v>
      </c>
      <c r="AS1487" s="39">
        <v>82.670699999999997</v>
      </c>
      <c r="AT1487" s="39">
        <v>26.582000000000001</v>
      </c>
      <c r="AU1487" s="39">
        <v>65.336600000000004</v>
      </c>
      <c r="AV1487" s="39">
        <v>98.341099999999997</v>
      </c>
      <c r="AW1487" s="39">
        <v>108.8613</v>
      </c>
      <c r="AX1487" s="39">
        <v>14.4049</v>
      </c>
      <c r="AY1487" s="39">
        <v>60.242100000000001</v>
      </c>
    </row>
    <row r="1488" spans="1:51" x14ac:dyDescent="0.25">
      <c r="A1488" s="43">
        <v>44606</v>
      </c>
      <c r="B1488" s="39">
        <v>3293.8054999999999</v>
      </c>
      <c r="C1488" s="39">
        <v>50.811799999999998</v>
      </c>
      <c r="D1488" s="39">
        <v>50.731299999999997</v>
      </c>
      <c r="E1488" s="39">
        <v>559.15940000000001</v>
      </c>
      <c r="F1488" s="39">
        <v>225.3279</v>
      </c>
      <c r="G1488" s="39">
        <v>56.708599999999997</v>
      </c>
      <c r="H1488" s="39">
        <v>117.56740000000001</v>
      </c>
      <c r="I1488" s="39">
        <v>35.8127</v>
      </c>
      <c r="J1488" s="39">
        <v>80.508399999999995</v>
      </c>
      <c r="K1488" s="39">
        <v>38.075000000000003</v>
      </c>
      <c r="L1488" s="39">
        <v>698.55790000000002</v>
      </c>
      <c r="M1488" s="39">
        <v>54.941200000000002</v>
      </c>
      <c r="N1488" s="39">
        <v>26.095500000000001</v>
      </c>
      <c r="O1488" s="39">
        <v>215.48249999999999</v>
      </c>
      <c r="P1488" s="39">
        <v>117.517</v>
      </c>
      <c r="Q1488" s="39">
        <v>15.9716</v>
      </c>
      <c r="R1488" s="39">
        <v>50.4253</v>
      </c>
      <c r="S1488" s="39">
        <v>79.150199999999998</v>
      </c>
      <c r="T1488" s="39">
        <v>31.5427</v>
      </c>
      <c r="U1488" s="39">
        <v>20.797799999999999</v>
      </c>
      <c r="V1488" s="39">
        <v>35.139299999999999</v>
      </c>
      <c r="W1488" s="39">
        <v>60.611800000000002</v>
      </c>
      <c r="X1488" s="39">
        <v>184.2448</v>
      </c>
      <c r="Y1488" s="39">
        <v>31.7012</v>
      </c>
      <c r="Z1488" s="39">
        <v>50.62</v>
      </c>
      <c r="AA1488" s="39">
        <v>42.392899999999997</v>
      </c>
      <c r="AB1488" s="39">
        <v>243.48609999999999</v>
      </c>
      <c r="AC1488" s="39">
        <v>68.922200000000004</v>
      </c>
      <c r="AD1488" s="39">
        <v>21.447399999999998</v>
      </c>
      <c r="AE1488" s="39">
        <v>114.0698</v>
      </c>
      <c r="AF1488" s="39">
        <v>52.517800000000001</v>
      </c>
      <c r="AG1488" s="39">
        <v>30.5838</v>
      </c>
      <c r="AH1488" s="39">
        <v>113.60120000000001</v>
      </c>
      <c r="AI1488" s="39">
        <v>20.803000000000001</v>
      </c>
      <c r="AJ1488" s="39">
        <v>6.7979000000000003</v>
      </c>
      <c r="AK1488" s="39">
        <v>8.0976999999999997</v>
      </c>
      <c r="AL1488" s="39">
        <v>15.6275</v>
      </c>
      <c r="AM1488" s="39">
        <v>352.37099999999998</v>
      </c>
      <c r="AN1488" s="39">
        <v>476.57490000000001</v>
      </c>
      <c r="AO1488" s="39">
        <v>189.00190000000001</v>
      </c>
      <c r="AP1488" s="39">
        <v>169.46709999999999</v>
      </c>
      <c r="AQ1488" s="39">
        <v>279.08780000000002</v>
      </c>
      <c r="AR1488" s="39">
        <v>105.9415</v>
      </c>
      <c r="AS1488" s="39">
        <v>82.670699999999997</v>
      </c>
      <c r="AT1488" s="39">
        <v>25.567399999999999</v>
      </c>
      <c r="AU1488" s="39">
        <v>63.389099999999999</v>
      </c>
      <c r="AV1488" s="39">
        <v>98.012699999999995</v>
      </c>
      <c r="AW1488" s="39">
        <v>111.13120000000001</v>
      </c>
      <c r="AX1488" s="39">
        <v>14.0061</v>
      </c>
      <c r="AY1488" s="39">
        <v>58.718299999999999</v>
      </c>
    </row>
    <row r="1489" spans="1:51" x14ac:dyDescent="0.25">
      <c r="A1489" s="43">
        <v>44607</v>
      </c>
      <c r="B1489" s="39">
        <v>3223.8283999999999</v>
      </c>
      <c r="C1489" s="39">
        <v>50.561500000000002</v>
      </c>
      <c r="D1489" s="39">
        <v>50.731299999999997</v>
      </c>
      <c r="E1489" s="39">
        <v>563.69929999999999</v>
      </c>
      <c r="F1489" s="39">
        <v>222.60839999999999</v>
      </c>
      <c r="G1489" s="39">
        <v>56.958599999999997</v>
      </c>
      <c r="H1489" s="39">
        <v>119.3934</v>
      </c>
      <c r="I1489" s="39">
        <v>34.6982</v>
      </c>
      <c r="J1489" s="39">
        <v>81.553899999999999</v>
      </c>
      <c r="K1489" s="39">
        <v>38.4146</v>
      </c>
      <c r="L1489" s="39">
        <v>690.18790000000001</v>
      </c>
      <c r="M1489" s="39">
        <v>52.828099999999999</v>
      </c>
      <c r="N1489" s="39">
        <v>25.4071</v>
      </c>
      <c r="O1489" s="39">
        <v>218.3828</v>
      </c>
      <c r="P1489" s="39">
        <v>116.09220000000001</v>
      </c>
      <c r="Q1489" s="39">
        <v>15.8188</v>
      </c>
      <c r="R1489" s="39">
        <v>49.462499999999999</v>
      </c>
      <c r="S1489" s="39">
        <v>79.592399999999998</v>
      </c>
      <c r="T1489" s="39">
        <v>31.6004</v>
      </c>
      <c r="U1489" s="39">
        <v>21.346</v>
      </c>
      <c r="V1489" s="39">
        <v>35.043300000000002</v>
      </c>
      <c r="W1489" s="39">
        <v>60.369700000000002</v>
      </c>
      <c r="X1489" s="39">
        <v>182.83840000000001</v>
      </c>
      <c r="Y1489" s="39">
        <v>31.454799999999999</v>
      </c>
      <c r="Z1489" s="39">
        <v>50.3626</v>
      </c>
      <c r="AA1489" s="39">
        <v>41.882100000000001</v>
      </c>
      <c r="AB1489" s="39">
        <v>247.06960000000001</v>
      </c>
      <c r="AC1489" s="39">
        <v>70.425700000000006</v>
      </c>
      <c r="AD1489" s="39">
        <v>21.447399999999998</v>
      </c>
      <c r="AE1489" s="39">
        <v>115.8857</v>
      </c>
      <c r="AF1489" s="39">
        <v>51.6584</v>
      </c>
      <c r="AG1489" s="39">
        <v>30.449100000000001</v>
      </c>
      <c r="AH1489" s="39">
        <v>113.0275</v>
      </c>
      <c r="AI1489" s="39">
        <v>20.576899999999998</v>
      </c>
      <c r="AJ1489" s="39">
        <v>6.7434000000000003</v>
      </c>
      <c r="AK1489" s="39">
        <v>7.9619999999999997</v>
      </c>
      <c r="AL1489" s="39">
        <v>15.310700000000001</v>
      </c>
      <c r="AM1489" s="39">
        <v>352.60120000000001</v>
      </c>
      <c r="AN1489" s="39">
        <v>474.26589999999999</v>
      </c>
      <c r="AO1489" s="39">
        <v>189.00190000000001</v>
      </c>
      <c r="AP1489" s="39">
        <v>167.39840000000001</v>
      </c>
      <c r="AQ1489" s="39">
        <v>279.08780000000002</v>
      </c>
      <c r="AR1489" s="39">
        <v>103.1921</v>
      </c>
      <c r="AS1489" s="39">
        <v>87.228999999999999</v>
      </c>
      <c r="AT1489" s="39">
        <v>25.094000000000001</v>
      </c>
      <c r="AU1489" s="39">
        <v>62.220700000000001</v>
      </c>
      <c r="AV1489" s="39">
        <v>99.490300000000005</v>
      </c>
      <c r="AW1489" s="39">
        <v>108.8613</v>
      </c>
      <c r="AX1489" s="39">
        <v>14.0061</v>
      </c>
      <c r="AY1489" s="39">
        <v>57.296100000000003</v>
      </c>
    </row>
    <row r="1490" spans="1:51" x14ac:dyDescent="0.25">
      <c r="A1490" s="43">
        <v>44608</v>
      </c>
      <c r="B1490" s="39">
        <v>3254.7485000000001</v>
      </c>
      <c r="C1490" s="39">
        <v>50.686700000000002</v>
      </c>
      <c r="D1490" s="39">
        <v>51.607399999999998</v>
      </c>
      <c r="E1490" s="39">
        <v>566.72590000000002</v>
      </c>
      <c r="F1490" s="39">
        <v>224.16239999999999</v>
      </c>
      <c r="G1490" s="39">
        <v>57.244300000000003</v>
      </c>
      <c r="H1490" s="39">
        <v>119.1786</v>
      </c>
      <c r="I1490" s="39">
        <v>34.846800000000002</v>
      </c>
      <c r="J1490" s="39">
        <v>82.722499999999997</v>
      </c>
      <c r="K1490" s="39">
        <v>39.056100000000001</v>
      </c>
      <c r="L1490" s="39">
        <v>680.68679999999995</v>
      </c>
      <c r="M1490" s="39">
        <v>52.828099999999999</v>
      </c>
      <c r="N1490" s="39">
        <v>25.4697</v>
      </c>
      <c r="O1490" s="39">
        <v>238.1738</v>
      </c>
      <c r="P1490" s="39">
        <v>116.09220000000001</v>
      </c>
      <c r="Q1490" s="39">
        <v>16.320699999999999</v>
      </c>
      <c r="R1490" s="39">
        <v>49.823500000000003</v>
      </c>
      <c r="S1490" s="39">
        <v>80.918899999999994</v>
      </c>
      <c r="T1490" s="39">
        <v>32.321199999999997</v>
      </c>
      <c r="U1490" s="39">
        <v>21.410499999999999</v>
      </c>
      <c r="V1490" s="39">
        <v>35.331400000000002</v>
      </c>
      <c r="W1490" s="39">
        <v>61.499600000000001</v>
      </c>
      <c r="X1490" s="39">
        <v>184.49299999999999</v>
      </c>
      <c r="Y1490" s="39">
        <v>31.372699999999998</v>
      </c>
      <c r="Z1490" s="39">
        <v>50.191000000000003</v>
      </c>
      <c r="AA1490" s="39">
        <v>42.336100000000002</v>
      </c>
      <c r="AB1490" s="39">
        <v>248.5224</v>
      </c>
      <c r="AC1490" s="39">
        <v>69.940700000000007</v>
      </c>
      <c r="AD1490" s="39">
        <v>21.608000000000001</v>
      </c>
      <c r="AE1490" s="39">
        <v>115.6468</v>
      </c>
      <c r="AF1490" s="39">
        <v>52.995199999999997</v>
      </c>
      <c r="AG1490" s="39">
        <v>31.311399999999999</v>
      </c>
      <c r="AH1490" s="39">
        <v>113.31440000000001</v>
      </c>
      <c r="AI1490" s="39">
        <v>21.085599999999999</v>
      </c>
      <c r="AJ1490" s="39">
        <v>6.7979000000000003</v>
      </c>
      <c r="AK1490" s="39">
        <v>8.0202000000000009</v>
      </c>
      <c r="AL1490" s="39">
        <v>15.310700000000001</v>
      </c>
      <c r="AM1490" s="39">
        <v>364.5693</v>
      </c>
      <c r="AN1490" s="39">
        <v>471.95690000000002</v>
      </c>
      <c r="AO1490" s="39">
        <v>190.81139999999999</v>
      </c>
      <c r="AP1490" s="39">
        <v>168.08799999999999</v>
      </c>
      <c r="AQ1490" s="39">
        <v>280.303</v>
      </c>
      <c r="AR1490" s="39">
        <v>103.1921</v>
      </c>
      <c r="AS1490" s="39">
        <v>84.328199999999995</v>
      </c>
      <c r="AT1490" s="39">
        <v>25.9056</v>
      </c>
      <c r="AU1490" s="39">
        <v>62.415399999999998</v>
      </c>
      <c r="AV1490" s="39">
        <v>99.654499999999999</v>
      </c>
      <c r="AW1490" s="39">
        <v>109.5234</v>
      </c>
      <c r="AX1490" s="39">
        <v>14.055999999999999</v>
      </c>
      <c r="AY1490" s="39">
        <v>56.7881</v>
      </c>
    </row>
    <row r="1491" spans="1:51" x14ac:dyDescent="0.25">
      <c r="A1491" s="43">
        <v>44609</v>
      </c>
      <c r="B1491" s="39">
        <v>3222.201</v>
      </c>
      <c r="C1491" s="39">
        <v>49.9358</v>
      </c>
      <c r="D1491" s="39">
        <v>51.209200000000003</v>
      </c>
      <c r="E1491" s="39">
        <v>562.18600000000004</v>
      </c>
      <c r="F1491" s="39">
        <v>221.8314</v>
      </c>
      <c r="G1491" s="39">
        <v>56.601500000000001</v>
      </c>
      <c r="H1491" s="39">
        <v>117.1914</v>
      </c>
      <c r="I1491" s="39">
        <v>34.475299999999997</v>
      </c>
      <c r="J1491" s="39">
        <v>83.275999999999996</v>
      </c>
      <c r="K1491" s="39">
        <v>38.829700000000003</v>
      </c>
      <c r="L1491" s="39">
        <v>685.21109999999999</v>
      </c>
      <c r="M1491" s="39">
        <v>53.081600000000002</v>
      </c>
      <c r="N1491" s="39">
        <v>25.1568</v>
      </c>
      <c r="O1491" s="39">
        <v>237.66200000000001</v>
      </c>
      <c r="P1491" s="39">
        <v>118.1439</v>
      </c>
      <c r="Q1491" s="39">
        <v>16.2334</v>
      </c>
      <c r="R1491" s="39">
        <v>49.101500000000001</v>
      </c>
      <c r="S1491" s="39">
        <v>82.466499999999996</v>
      </c>
      <c r="T1491" s="39">
        <v>32.2059</v>
      </c>
      <c r="U1491" s="39">
        <v>21.732900000000001</v>
      </c>
      <c r="V1491" s="39">
        <v>35.139299999999999</v>
      </c>
      <c r="W1491" s="39">
        <v>61.0961</v>
      </c>
      <c r="X1491" s="39">
        <v>189.45699999999999</v>
      </c>
      <c r="Y1491" s="39">
        <v>29.442699999999999</v>
      </c>
      <c r="Z1491" s="39">
        <v>49.247300000000003</v>
      </c>
      <c r="AA1491" s="39">
        <v>42.165900000000001</v>
      </c>
      <c r="AB1491" s="39">
        <v>252.68709999999999</v>
      </c>
      <c r="AC1491" s="39">
        <v>69.407200000000003</v>
      </c>
      <c r="AD1491" s="39">
        <v>21.585000000000001</v>
      </c>
      <c r="AE1491" s="39">
        <v>113.1618</v>
      </c>
      <c r="AF1491" s="39">
        <v>52.326799999999999</v>
      </c>
      <c r="AG1491" s="39">
        <v>31.095800000000001</v>
      </c>
      <c r="AH1491" s="39">
        <v>113.0275</v>
      </c>
      <c r="AI1491" s="39">
        <v>20.887799999999999</v>
      </c>
      <c r="AJ1491" s="39">
        <v>6.7615999999999996</v>
      </c>
      <c r="AK1491" s="39">
        <v>8.0588999999999995</v>
      </c>
      <c r="AL1491" s="39">
        <v>15.310700000000001</v>
      </c>
      <c r="AM1491" s="39">
        <v>356.5138</v>
      </c>
      <c r="AN1491" s="39">
        <v>467.33890000000002</v>
      </c>
      <c r="AO1491" s="39">
        <v>189.7056</v>
      </c>
      <c r="AP1491" s="39">
        <v>161.88159999999999</v>
      </c>
      <c r="AQ1491" s="39">
        <v>279.89789999999999</v>
      </c>
      <c r="AR1491" s="39">
        <v>103.9419</v>
      </c>
      <c r="AS1491" s="39">
        <v>83.913899999999998</v>
      </c>
      <c r="AT1491" s="39">
        <v>25.7027</v>
      </c>
      <c r="AU1491" s="39">
        <v>61.733800000000002</v>
      </c>
      <c r="AV1491" s="39">
        <v>98.997799999999998</v>
      </c>
      <c r="AW1491" s="39">
        <v>111.6041</v>
      </c>
      <c r="AX1491" s="39">
        <v>14.0311</v>
      </c>
      <c r="AY1491" s="39">
        <v>56.280200000000001</v>
      </c>
    </row>
    <row r="1492" spans="1:51" x14ac:dyDescent="0.25">
      <c r="A1492" s="43">
        <v>44610</v>
      </c>
      <c r="B1492" s="39">
        <v>3332.8624</v>
      </c>
      <c r="C1492" s="39">
        <v>50.811799999999998</v>
      </c>
      <c r="D1492" s="39">
        <v>52.403799999999997</v>
      </c>
      <c r="E1492" s="39">
        <v>564.45590000000004</v>
      </c>
      <c r="F1492" s="39">
        <v>228.04740000000001</v>
      </c>
      <c r="G1492" s="39">
        <v>57.03</v>
      </c>
      <c r="H1492" s="39">
        <v>119.0175</v>
      </c>
      <c r="I1492" s="39">
        <v>37.150100000000002</v>
      </c>
      <c r="J1492" s="39">
        <v>85.859200000000001</v>
      </c>
      <c r="K1492" s="39">
        <v>40.150500000000001</v>
      </c>
      <c r="L1492" s="39">
        <v>676.38869999999997</v>
      </c>
      <c r="M1492" s="39">
        <v>55.955500000000001</v>
      </c>
      <c r="N1492" s="39">
        <v>25.72</v>
      </c>
      <c r="O1492" s="39">
        <v>254.21129999999999</v>
      </c>
      <c r="P1492" s="39">
        <v>120.5945</v>
      </c>
      <c r="Q1492" s="39">
        <v>16.7789</v>
      </c>
      <c r="R1492" s="39">
        <v>50.4253</v>
      </c>
      <c r="S1492" s="39">
        <v>82.687600000000003</v>
      </c>
      <c r="T1492" s="39">
        <v>32.926699999999997</v>
      </c>
      <c r="U1492" s="39">
        <v>21.5717</v>
      </c>
      <c r="V1492" s="39">
        <v>35.523400000000002</v>
      </c>
      <c r="W1492" s="39">
        <v>61.418900000000001</v>
      </c>
      <c r="X1492" s="39">
        <v>195.33099999999999</v>
      </c>
      <c r="Y1492" s="39">
        <v>29.360499999999998</v>
      </c>
      <c r="Z1492" s="39">
        <v>49.075699999999998</v>
      </c>
      <c r="AA1492" s="39">
        <v>42.052399999999999</v>
      </c>
      <c r="AB1492" s="39">
        <v>253.1713</v>
      </c>
      <c r="AC1492" s="39">
        <v>69.940700000000007</v>
      </c>
      <c r="AD1492" s="39">
        <v>21.791499999999999</v>
      </c>
      <c r="AE1492" s="39">
        <v>113.20959999999999</v>
      </c>
      <c r="AF1492" s="39">
        <v>52.804200000000002</v>
      </c>
      <c r="AG1492" s="39">
        <v>31.2575</v>
      </c>
      <c r="AH1492" s="39">
        <v>113.88809999999999</v>
      </c>
      <c r="AI1492" s="39">
        <v>21.509599999999999</v>
      </c>
      <c r="AJ1492" s="39">
        <v>6.7615999999999996</v>
      </c>
      <c r="AK1492" s="39">
        <v>8.1364000000000001</v>
      </c>
      <c r="AL1492" s="39">
        <v>15.4163</v>
      </c>
      <c r="AM1492" s="39">
        <v>375.84710000000001</v>
      </c>
      <c r="AN1492" s="39">
        <v>466.87709999999998</v>
      </c>
      <c r="AO1492" s="39">
        <v>190.00720000000001</v>
      </c>
      <c r="AP1492" s="39">
        <v>172.22550000000001</v>
      </c>
      <c r="AQ1492" s="39">
        <v>281.51819999999998</v>
      </c>
      <c r="AR1492" s="39">
        <v>107.4769</v>
      </c>
      <c r="AS1492" s="39">
        <v>84.535399999999996</v>
      </c>
      <c r="AT1492" s="39">
        <v>26.4468</v>
      </c>
      <c r="AU1492" s="39">
        <v>63.875999999999998</v>
      </c>
      <c r="AV1492" s="39">
        <v>100.6395</v>
      </c>
      <c r="AW1492" s="39">
        <v>113.9686</v>
      </c>
      <c r="AX1492" s="39">
        <v>14.1806</v>
      </c>
      <c r="AY1492" s="39">
        <v>57.499200000000002</v>
      </c>
    </row>
    <row r="1493" spans="1:51" x14ac:dyDescent="0.25">
      <c r="A1493" s="43">
        <v>44613</v>
      </c>
      <c r="B1493" s="39">
        <v>3368.6646999999998</v>
      </c>
      <c r="C1493" s="39">
        <v>51.1873</v>
      </c>
      <c r="D1493" s="39">
        <v>52.0852</v>
      </c>
      <c r="E1493" s="39">
        <v>561.42939999999999</v>
      </c>
      <c r="F1493" s="39">
        <v>231.15530000000001</v>
      </c>
      <c r="G1493" s="39">
        <v>57.208599999999997</v>
      </c>
      <c r="H1493" s="39">
        <v>119.5009</v>
      </c>
      <c r="I1493" s="39">
        <v>38.338900000000002</v>
      </c>
      <c r="J1493" s="39">
        <v>84.752099999999999</v>
      </c>
      <c r="K1493" s="39">
        <v>42.376800000000003</v>
      </c>
      <c r="L1493" s="39">
        <v>679.5557</v>
      </c>
      <c r="M1493" s="39">
        <v>59.759099999999997</v>
      </c>
      <c r="N1493" s="39">
        <v>25.594899999999999</v>
      </c>
      <c r="O1493" s="39">
        <v>256.94110000000001</v>
      </c>
      <c r="P1493" s="39">
        <v>117.346</v>
      </c>
      <c r="Q1493" s="39">
        <v>17.237100000000002</v>
      </c>
      <c r="R1493" s="39">
        <v>50.5456</v>
      </c>
      <c r="S1493" s="39">
        <v>83.240399999999994</v>
      </c>
      <c r="T1493" s="39">
        <v>32.638399999999997</v>
      </c>
      <c r="U1493" s="39">
        <v>22.6358</v>
      </c>
      <c r="V1493" s="39">
        <v>36.099400000000003</v>
      </c>
      <c r="W1493" s="39">
        <v>61.418900000000001</v>
      </c>
      <c r="X1493" s="39">
        <v>190.69800000000001</v>
      </c>
      <c r="Y1493" s="39">
        <v>29.6069</v>
      </c>
      <c r="Z1493" s="39">
        <v>49.590499999999999</v>
      </c>
      <c r="AA1493" s="39">
        <v>42.392899999999997</v>
      </c>
      <c r="AB1493" s="39">
        <v>251.81540000000001</v>
      </c>
      <c r="AC1493" s="39">
        <v>70.813800000000001</v>
      </c>
      <c r="AD1493" s="39">
        <v>22.1585</v>
      </c>
      <c r="AE1493" s="39">
        <v>115.8379</v>
      </c>
      <c r="AF1493" s="39">
        <v>53.568100000000001</v>
      </c>
      <c r="AG1493" s="39">
        <v>31.6617</v>
      </c>
      <c r="AH1493" s="39">
        <v>113.88809999999999</v>
      </c>
      <c r="AI1493" s="39">
        <v>21.2835</v>
      </c>
      <c r="AJ1493" s="39">
        <v>6.7615999999999996</v>
      </c>
      <c r="AK1493" s="39">
        <v>8.0202000000000009</v>
      </c>
      <c r="AL1493" s="39">
        <v>15.3459</v>
      </c>
      <c r="AM1493" s="39">
        <v>376.0772</v>
      </c>
      <c r="AN1493" s="39">
        <v>472.4187</v>
      </c>
      <c r="AO1493" s="39">
        <v>189.30350000000001</v>
      </c>
      <c r="AP1493" s="39">
        <v>174.29429999999999</v>
      </c>
      <c r="AQ1493" s="39">
        <v>280.303</v>
      </c>
      <c r="AR1493" s="39">
        <v>108.9409</v>
      </c>
      <c r="AS1493" s="39">
        <v>84.949799999999996</v>
      </c>
      <c r="AT1493" s="39">
        <v>26.649699999999999</v>
      </c>
      <c r="AU1493" s="39">
        <v>63.681199999999997</v>
      </c>
      <c r="AV1493" s="39">
        <v>102.6096</v>
      </c>
      <c r="AW1493" s="39">
        <v>116.806</v>
      </c>
      <c r="AX1493" s="39">
        <v>14.0311</v>
      </c>
      <c r="AY1493" s="39">
        <v>58.108800000000002</v>
      </c>
    </row>
    <row r="1494" spans="1:51" x14ac:dyDescent="0.25">
      <c r="A1494" s="43">
        <v>44614</v>
      </c>
      <c r="B1494" s="39">
        <v>3358.9004</v>
      </c>
      <c r="C1494" s="39">
        <v>50.561500000000002</v>
      </c>
      <c r="D1494" s="39">
        <v>52.483400000000003</v>
      </c>
      <c r="E1494" s="39">
        <v>546.29650000000004</v>
      </c>
      <c r="F1494" s="39">
        <v>228.4359</v>
      </c>
      <c r="G1494" s="39">
        <v>56.601500000000001</v>
      </c>
      <c r="H1494" s="39">
        <v>116.9766</v>
      </c>
      <c r="I1494" s="39">
        <v>37.744500000000002</v>
      </c>
      <c r="J1494" s="39">
        <v>82.476500000000001</v>
      </c>
      <c r="K1494" s="39">
        <v>43.848500000000001</v>
      </c>
      <c r="L1494" s="39">
        <v>670.50699999999995</v>
      </c>
      <c r="M1494" s="39">
        <v>57.730499999999999</v>
      </c>
      <c r="N1494" s="39">
        <v>25.72</v>
      </c>
      <c r="O1494" s="39">
        <v>249.77539999999999</v>
      </c>
      <c r="P1494" s="39">
        <v>115.9782</v>
      </c>
      <c r="Q1494" s="39">
        <v>16.866099999999999</v>
      </c>
      <c r="R1494" s="39">
        <v>49.823500000000003</v>
      </c>
      <c r="S1494" s="39">
        <v>82.355999999999995</v>
      </c>
      <c r="T1494" s="39">
        <v>32.148200000000003</v>
      </c>
      <c r="U1494" s="39">
        <v>22.1843</v>
      </c>
      <c r="V1494" s="39">
        <v>35.523400000000002</v>
      </c>
      <c r="W1494" s="39">
        <v>60.531100000000002</v>
      </c>
      <c r="X1494" s="39">
        <v>182.0111</v>
      </c>
      <c r="Y1494" s="39">
        <v>29.032</v>
      </c>
      <c r="Z1494" s="39">
        <v>48.475099999999998</v>
      </c>
      <c r="AA1494" s="39">
        <v>41.768599999999999</v>
      </c>
      <c r="AB1494" s="39">
        <v>250.26570000000001</v>
      </c>
      <c r="AC1494" s="39">
        <v>69.795199999999994</v>
      </c>
      <c r="AD1494" s="39">
        <v>21.975000000000001</v>
      </c>
      <c r="AE1494" s="39">
        <v>115.599</v>
      </c>
      <c r="AF1494" s="39">
        <v>52.995199999999997</v>
      </c>
      <c r="AG1494" s="39">
        <v>31.796399999999998</v>
      </c>
      <c r="AH1494" s="39">
        <v>113.60120000000001</v>
      </c>
      <c r="AI1494" s="39">
        <v>20.887799999999999</v>
      </c>
      <c r="AJ1494" s="39">
        <v>6.7069999999999999</v>
      </c>
      <c r="AK1494" s="39">
        <v>7.8263999999999996</v>
      </c>
      <c r="AL1494" s="39">
        <v>15.486700000000001</v>
      </c>
      <c r="AM1494" s="39">
        <v>378.60890000000001</v>
      </c>
      <c r="AN1494" s="39">
        <v>466.4153</v>
      </c>
      <c r="AO1494" s="39">
        <v>185.58369999999999</v>
      </c>
      <c r="AP1494" s="39">
        <v>175.67349999999999</v>
      </c>
      <c r="AQ1494" s="39">
        <v>278.68270000000001</v>
      </c>
      <c r="AR1494" s="39">
        <v>113.08280000000001</v>
      </c>
      <c r="AS1494" s="39">
        <v>84.120999999999995</v>
      </c>
      <c r="AT1494" s="39">
        <v>26.311499999999999</v>
      </c>
      <c r="AU1494" s="39">
        <v>62.999600000000001</v>
      </c>
      <c r="AV1494" s="39">
        <v>100.6395</v>
      </c>
      <c r="AW1494" s="39">
        <v>118.4139</v>
      </c>
      <c r="AX1494" s="39">
        <v>14.0061</v>
      </c>
      <c r="AY1494" s="39">
        <v>57.804000000000002</v>
      </c>
    </row>
    <row r="1495" spans="1:51" x14ac:dyDescent="0.25">
      <c r="A1495" s="43">
        <v>44615</v>
      </c>
      <c r="B1495" s="39">
        <v>3297.0601999999999</v>
      </c>
      <c r="C1495" s="39">
        <v>50.311199999999999</v>
      </c>
      <c r="D1495" s="39">
        <v>51.288800000000002</v>
      </c>
      <c r="E1495" s="39">
        <v>553.10630000000003</v>
      </c>
      <c r="F1495" s="39">
        <v>225.71639999999999</v>
      </c>
      <c r="G1495" s="39">
        <v>57.172899999999998</v>
      </c>
      <c r="H1495" s="39">
        <v>116.2784</v>
      </c>
      <c r="I1495" s="39">
        <v>36.332799999999999</v>
      </c>
      <c r="J1495" s="39">
        <v>82.537999999999997</v>
      </c>
      <c r="K1495" s="39">
        <v>45.244700000000002</v>
      </c>
      <c r="L1495" s="39">
        <v>665.30399999999997</v>
      </c>
      <c r="M1495" s="39">
        <v>57.223399999999998</v>
      </c>
      <c r="N1495" s="39">
        <v>25.3446</v>
      </c>
      <c r="O1495" s="39">
        <v>241.75659999999999</v>
      </c>
      <c r="P1495" s="39">
        <v>115.1233</v>
      </c>
      <c r="Q1495" s="39">
        <v>16.626100000000001</v>
      </c>
      <c r="R1495" s="39">
        <v>49.462499999999999</v>
      </c>
      <c r="S1495" s="39">
        <v>85.119600000000005</v>
      </c>
      <c r="T1495" s="39">
        <v>31.975200000000001</v>
      </c>
      <c r="U1495" s="39">
        <v>23.2806</v>
      </c>
      <c r="V1495" s="39">
        <v>35.619399999999999</v>
      </c>
      <c r="W1495" s="39">
        <v>61.0961</v>
      </c>
      <c r="X1495" s="39">
        <v>185.23759999999999</v>
      </c>
      <c r="Y1495" s="39">
        <v>29.237300000000001</v>
      </c>
      <c r="Z1495" s="39">
        <v>48.560899999999997</v>
      </c>
      <c r="AA1495" s="39">
        <v>41.484900000000003</v>
      </c>
      <c r="AB1495" s="39">
        <v>256.75479999999999</v>
      </c>
      <c r="AC1495" s="39">
        <v>70.959299999999999</v>
      </c>
      <c r="AD1495" s="39">
        <v>22.1356</v>
      </c>
      <c r="AE1495" s="39">
        <v>117.51049999999999</v>
      </c>
      <c r="AF1495" s="39">
        <v>53.663600000000002</v>
      </c>
      <c r="AG1495" s="39">
        <v>32.443100000000001</v>
      </c>
      <c r="AH1495" s="39">
        <v>113.60120000000001</v>
      </c>
      <c r="AI1495" s="39">
        <v>20.774699999999999</v>
      </c>
      <c r="AJ1495" s="39">
        <v>6.7069999999999999</v>
      </c>
      <c r="AK1495" s="39">
        <v>7.8263999999999996</v>
      </c>
      <c r="AL1495" s="39">
        <v>15.240399999999999</v>
      </c>
      <c r="AM1495" s="39">
        <v>370.09309999999999</v>
      </c>
      <c r="AN1495" s="39">
        <v>469.18610000000001</v>
      </c>
      <c r="AO1495" s="39">
        <v>188.39869999999999</v>
      </c>
      <c r="AP1495" s="39">
        <v>174.29429999999999</v>
      </c>
      <c r="AQ1495" s="39">
        <v>277.0625</v>
      </c>
      <c r="AR1495" s="39">
        <v>109.4765</v>
      </c>
      <c r="AS1495" s="39">
        <v>84.742599999999996</v>
      </c>
      <c r="AT1495" s="39">
        <v>25.973299999999998</v>
      </c>
      <c r="AU1495" s="39">
        <v>62.610199999999999</v>
      </c>
      <c r="AV1495" s="39">
        <v>107.20650000000001</v>
      </c>
      <c r="AW1495" s="39">
        <v>117.27889999999999</v>
      </c>
      <c r="AX1495" s="39">
        <v>13.956300000000001</v>
      </c>
      <c r="AY1495" s="39">
        <v>56.584899999999998</v>
      </c>
    </row>
    <row r="1496" spans="1:51" x14ac:dyDescent="0.25">
      <c r="A1496" s="43">
        <v>44616</v>
      </c>
      <c r="B1496" s="39">
        <v>3228.7105000000001</v>
      </c>
      <c r="C1496" s="39">
        <v>48.934600000000003</v>
      </c>
      <c r="D1496" s="39">
        <v>49.695999999999998</v>
      </c>
      <c r="E1496" s="39">
        <v>538.73009999999999</v>
      </c>
      <c r="F1496" s="39">
        <v>222.2199</v>
      </c>
      <c r="G1496" s="39">
        <v>55.4587</v>
      </c>
      <c r="H1496" s="39">
        <v>113.1096</v>
      </c>
      <c r="I1496" s="39">
        <v>34.995399999999997</v>
      </c>
      <c r="J1496" s="39">
        <v>79.585800000000006</v>
      </c>
      <c r="K1496" s="39">
        <v>44.150399999999998</v>
      </c>
      <c r="L1496" s="39">
        <v>640.42020000000002</v>
      </c>
      <c r="M1496" s="39">
        <v>55.955500000000001</v>
      </c>
      <c r="N1496" s="39">
        <v>24.530999999999999</v>
      </c>
      <c r="O1496" s="39">
        <v>241.75659999999999</v>
      </c>
      <c r="P1496" s="39">
        <v>103.611</v>
      </c>
      <c r="Q1496" s="39">
        <v>16.0806</v>
      </c>
      <c r="R1496" s="39">
        <v>48.379399999999997</v>
      </c>
      <c r="S1496" s="39">
        <v>83.350899999999996</v>
      </c>
      <c r="T1496" s="39">
        <v>30.821899999999999</v>
      </c>
      <c r="U1496" s="39">
        <v>21.926400000000001</v>
      </c>
      <c r="V1496" s="39">
        <v>34.179299999999998</v>
      </c>
      <c r="W1496" s="39">
        <v>59.320500000000003</v>
      </c>
      <c r="X1496" s="39">
        <v>181.01830000000001</v>
      </c>
      <c r="Y1496" s="39">
        <v>27.389500000000002</v>
      </c>
      <c r="Z1496" s="39">
        <v>46.072800000000001</v>
      </c>
      <c r="AA1496" s="39">
        <v>40.293100000000003</v>
      </c>
      <c r="AB1496" s="39">
        <v>251.428</v>
      </c>
      <c r="AC1496" s="39">
        <v>69.746700000000004</v>
      </c>
      <c r="AD1496" s="39">
        <v>21.401499999999999</v>
      </c>
      <c r="AE1496" s="39">
        <v>117.2238</v>
      </c>
      <c r="AF1496" s="39">
        <v>51.944899999999997</v>
      </c>
      <c r="AG1496" s="39">
        <v>31.392199999999999</v>
      </c>
      <c r="AH1496" s="39">
        <v>112.1669</v>
      </c>
      <c r="AI1496" s="39">
        <v>20.124600000000001</v>
      </c>
      <c r="AJ1496" s="39">
        <v>6.6342999999999996</v>
      </c>
      <c r="AK1496" s="39">
        <v>7.6520999999999999</v>
      </c>
      <c r="AL1496" s="39">
        <v>15.451499999999999</v>
      </c>
      <c r="AM1496" s="39">
        <v>367.56139999999999</v>
      </c>
      <c r="AN1496" s="39">
        <v>458.56479999999999</v>
      </c>
      <c r="AO1496" s="39">
        <v>184.27680000000001</v>
      </c>
      <c r="AP1496" s="39">
        <v>171.19110000000001</v>
      </c>
      <c r="AQ1496" s="39">
        <v>273.4169</v>
      </c>
      <c r="AR1496" s="39">
        <v>111.4046</v>
      </c>
      <c r="AS1496" s="39">
        <v>82.463499999999996</v>
      </c>
      <c r="AT1496" s="39">
        <v>25.4998</v>
      </c>
      <c r="AU1496" s="39">
        <v>61.1496</v>
      </c>
      <c r="AV1496" s="39">
        <v>107.20650000000001</v>
      </c>
      <c r="AW1496" s="39">
        <v>114.6307</v>
      </c>
      <c r="AX1496" s="39">
        <v>13.6822</v>
      </c>
      <c r="AY1496" s="39">
        <v>55.873800000000003</v>
      </c>
    </row>
    <row r="1497" spans="1:51" x14ac:dyDescent="0.25">
      <c r="A1497" s="43">
        <v>44617</v>
      </c>
      <c r="B1497" s="39">
        <v>3178.2619</v>
      </c>
      <c r="C1497" s="39">
        <v>49.059699999999999</v>
      </c>
      <c r="D1497" s="39">
        <v>51.448099999999997</v>
      </c>
      <c r="E1497" s="39">
        <v>540.24329999999998</v>
      </c>
      <c r="F1497" s="39">
        <v>221.05439999999999</v>
      </c>
      <c r="G1497" s="39">
        <v>55.744399999999999</v>
      </c>
      <c r="H1497" s="39">
        <v>113.53919999999999</v>
      </c>
      <c r="I1497" s="39">
        <v>34.1038</v>
      </c>
      <c r="J1497" s="39">
        <v>80.446899999999999</v>
      </c>
      <c r="K1497" s="39">
        <v>41.508899999999997</v>
      </c>
      <c r="L1497" s="39">
        <v>644.49210000000005</v>
      </c>
      <c r="M1497" s="39">
        <v>54.349499999999999</v>
      </c>
      <c r="N1497" s="39">
        <v>24.405899999999999</v>
      </c>
      <c r="O1497" s="39">
        <v>240.0505</v>
      </c>
      <c r="P1497" s="39">
        <v>108.45529999999999</v>
      </c>
      <c r="Q1497" s="39">
        <v>16.146100000000001</v>
      </c>
      <c r="R1497" s="39">
        <v>48.018300000000004</v>
      </c>
      <c r="S1497" s="39">
        <v>84.014200000000002</v>
      </c>
      <c r="T1497" s="39">
        <v>31.283200000000001</v>
      </c>
      <c r="U1497" s="39">
        <v>21.474900000000002</v>
      </c>
      <c r="V1497" s="39">
        <v>34.947299999999998</v>
      </c>
      <c r="W1497" s="39">
        <v>59.401200000000003</v>
      </c>
      <c r="X1497" s="39">
        <v>182.09379999999999</v>
      </c>
      <c r="Y1497" s="39">
        <v>27.6769</v>
      </c>
      <c r="Z1497" s="39">
        <v>47.274000000000001</v>
      </c>
      <c r="AA1497" s="39">
        <v>40.520099999999999</v>
      </c>
      <c r="AB1497" s="39">
        <v>252.78389999999999</v>
      </c>
      <c r="AC1497" s="39">
        <v>70.280199999999994</v>
      </c>
      <c r="AD1497" s="39">
        <v>21.470400000000001</v>
      </c>
      <c r="AE1497" s="39">
        <v>118.03619999999999</v>
      </c>
      <c r="AF1497" s="39">
        <v>52.4223</v>
      </c>
      <c r="AG1497" s="39">
        <v>32.038899999999998</v>
      </c>
      <c r="AH1497" s="39">
        <v>112.1669</v>
      </c>
      <c r="AI1497" s="39">
        <v>20.265899999999998</v>
      </c>
      <c r="AJ1497" s="39">
        <v>6.8705999999999996</v>
      </c>
      <c r="AK1497" s="39">
        <v>8.4269999999999996</v>
      </c>
      <c r="AL1497" s="39">
        <v>15.1348</v>
      </c>
      <c r="AM1497" s="39">
        <v>363.87889999999999</v>
      </c>
      <c r="AN1497" s="39">
        <v>459.02659999999997</v>
      </c>
      <c r="AO1497" s="39">
        <v>184.6789</v>
      </c>
      <c r="AP1497" s="39">
        <v>171.36349999999999</v>
      </c>
      <c r="AQ1497" s="39">
        <v>272.60680000000002</v>
      </c>
      <c r="AR1497" s="39">
        <v>109.69070000000001</v>
      </c>
      <c r="AS1497" s="39">
        <v>82.256299999999996</v>
      </c>
      <c r="AT1497" s="39">
        <v>25.567399999999999</v>
      </c>
      <c r="AU1497" s="39">
        <v>60.954799999999999</v>
      </c>
      <c r="AV1497" s="39">
        <v>104.0872</v>
      </c>
      <c r="AW1497" s="39">
        <v>111.41500000000001</v>
      </c>
      <c r="AX1497" s="39">
        <v>13.557499999999999</v>
      </c>
      <c r="AY1497" s="39">
        <v>55.162700000000001</v>
      </c>
    </row>
    <row r="1498" spans="1:51" x14ac:dyDescent="0.25">
      <c r="A1498" s="43">
        <v>44620</v>
      </c>
      <c r="B1498" s="39">
        <v>3124.5585000000001</v>
      </c>
      <c r="C1498" s="39">
        <v>48.809399999999997</v>
      </c>
      <c r="D1498" s="39">
        <v>51.049900000000001</v>
      </c>
      <c r="E1498" s="39">
        <v>532.67690000000005</v>
      </c>
      <c r="F1498" s="39">
        <v>218.7235</v>
      </c>
      <c r="G1498" s="39">
        <v>55.637300000000003</v>
      </c>
      <c r="H1498" s="39">
        <v>112.0354</v>
      </c>
      <c r="I1498" s="39">
        <v>33.435099999999998</v>
      </c>
      <c r="J1498" s="39">
        <v>80.139300000000006</v>
      </c>
      <c r="K1498" s="39">
        <v>40.980600000000003</v>
      </c>
      <c r="L1498" s="39">
        <v>651.50480000000005</v>
      </c>
      <c r="M1498" s="39">
        <v>55.448300000000003</v>
      </c>
      <c r="N1498" s="39">
        <v>25.031700000000001</v>
      </c>
      <c r="O1498" s="39">
        <v>247.5574</v>
      </c>
      <c r="P1498" s="39">
        <v>104.18089999999999</v>
      </c>
      <c r="Q1498" s="39">
        <v>16.255199999999999</v>
      </c>
      <c r="R1498" s="39">
        <v>47.296300000000002</v>
      </c>
      <c r="S1498" s="39">
        <v>84.345799999999997</v>
      </c>
      <c r="T1498" s="39">
        <v>31.398599999999998</v>
      </c>
      <c r="U1498" s="39">
        <v>20.7011</v>
      </c>
      <c r="V1498" s="39">
        <v>34.467300000000002</v>
      </c>
      <c r="W1498" s="39">
        <v>59.078400000000002</v>
      </c>
      <c r="X1498" s="39">
        <v>191.52529999999999</v>
      </c>
      <c r="Y1498" s="39">
        <v>27.635899999999999</v>
      </c>
      <c r="Z1498" s="39">
        <v>47.3598</v>
      </c>
      <c r="AA1498" s="39">
        <v>40.122900000000001</v>
      </c>
      <c r="AB1498" s="39">
        <v>256.1737</v>
      </c>
      <c r="AC1498" s="39">
        <v>70.328699999999998</v>
      </c>
      <c r="AD1498" s="39">
        <v>21.080400000000001</v>
      </c>
      <c r="AE1498" s="39">
        <v>118.084</v>
      </c>
      <c r="AF1498" s="39">
        <v>51.849400000000003</v>
      </c>
      <c r="AG1498" s="39">
        <v>31.715499999999999</v>
      </c>
      <c r="AH1498" s="39">
        <v>112.1669</v>
      </c>
      <c r="AI1498" s="39">
        <v>20.407299999999999</v>
      </c>
      <c r="AJ1498" s="39">
        <v>6.7797000000000001</v>
      </c>
      <c r="AK1498" s="39">
        <v>8.3300999999999998</v>
      </c>
      <c r="AL1498" s="39">
        <v>15.240399999999999</v>
      </c>
      <c r="AM1498" s="39">
        <v>364.10899999999998</v>
      </c>
      <c r="AN1498" s="39">
        <v>450.25240000000002</v>
      </c>
      <c r="AO1498" s="39">
        <v>182.0651</v>
      </c>
      <c r="AP1498" s="39">
        <v>172.0531</v>
      </c>
      <c r="AQ1498" s="39">
        <v>274.22710000000001</v>
      </c>
      <c r="AR1498" s="39">
        <v>113.19</v>
      </c>
      <c r="AS1498" s="39">
        <v>82.256299999999996</v>
      </c>
      <c r="AT1498" s="39">
        <v>25.635100000000001</v>
      </c>
      <c r="AU1498" s="39">
        <v>60.468000000000004</v>
      </c>
      <c r="AV1498" s="39">
        <v>103.5947</v>
      </c>
      <c r="AW1498" s="39">
        <v>113.1174</v>
      </c>
      <c r="AX1498" s="39">
        <v>13.4329</v>
      </c>
      <c r="AY1498" s="39">
        <v>55.162700000000001</v>
      </c>
    </row>
    <row r="1499" spans="1:51" x14ac:dyDescent="0.25">
      <c r="A1499" s="43">
        <v>44621</v>
      </c>
      <c r="B1499" s="39">
        <v>3153.8512999999998</v>
      </c>
      <c r="C1499" s="39">
        <v>49.184899999999999</v>
      </c>
      <c r="D1499" s="39">
        <v>51.049900000000001</v>
      </c>
      <c r="E1499" s="39">
        <v>536.46010000000001</v>
      </c>
      <c r="F1499" s="39">
        <v>220.2774</v>
      </c>
      <c r="G1499" s="39">
        <v>56.101500000000001</v>
      </c>
      <c r="H1499" s="39">
        <v>112.5188</v>
      </c>
      <c r="I1499" s="39">
        <v>33.509399999999999</v>
      </c>
      <c r="J1499" s="39">
        <v>81.123400000000004</v>
      </c>
      <c r="K1499" s="39">
        <v>41.093800000000002</v>
      </c>
      <c r="L1499" s="39">
        <v>664.173</v>
      </c>
      <c r="M1499" s="39">
        <v>56.969799999999999</v>
      </c>
      <c r="N1499" s="39">
        <v>24.2807</v>
      </c>
      <c r="O1499" s="39">
        <v>252.5052</v>
      </c>
      <c r="P1499" s="39">
        <v>101.50230000000001</v>
      </c>
      <c r="Q1499" s="39">
        <v>16.604299999999999</v>
      </c>
      <c r="R1499" s="39">
        <v>46.935200000000002</v>
      </c>
      <c r="S1499" s="39">
        <v>83.240399999999994</v>
      </c>
      <c r="T1499" s="39">
        <v>31.629200000000001</v>
      </c>
      <c r="U1499" s="39">
        <v>21.861899999999999</v>
      </c>
      <c r="V1499" s="39">
        <v>34.563299999999998</v>
      </c>
      <c r="W1499" s="39">
        <v>59.159100000000002</v>
      </c>
      <c r="X1499" s="39">
        <v>184.07939999999999</v>
      </c>
      <c r="Y1499" s="39">
        <v>27.964400000000001</v>
      </c>
      <c r="Z1499" s="39">
        <v>47.617100000000001</v>
      </c>
      <c r="AA1499" s="39">
        <v>40.4634</v>
      </c>
      <c r="AB1499" s="39">
        <v>252.3965</v>
      </c>
      <c r="AC1499" s="39">
        <v>70.377200000000002</v>
      </c>
      <c r="AD1499" s="39">
        <v>21.241</v>
      </c>
      <c r="AE1499" s="39">
        <v>123.6752</v>
      </c>
      <c r="AF1499" s="39">
        <v>52.4223</v>
      </c>
      <c r="AG1499" s="39">
        <v>31.3383</v>
      </c>
      <c r="AH1499" s="39">
        <v>112.1669</v>
      </c>
      <c r="AI1499" s="39">
        <v>20.6051</v>
      </c>
      <c r="AJ1499" s="39">
        <v>6.7252000000000001</v>
      </c>
      <c r="AK1499" s="39">
        <v>8.1751000000000005</v>
      </c>
      <c r="AL1499" s="39">
        <v>15.2052</v>
      </c>
      <c r="AM1499" s="39">
        <v>376.30739999999997</v>
      </c>
      <c r="AN1499" s="39">
        <v>450.25240000000002</v>
      </c>
      <c r="AO1499" s="39">
        <v>184.98050000000001</v>
      </c>
      <c r="AP1499" s="39">
        <v>172.74270000000001</v>
      </c>
      <c r="AQ1499" s="39">
        <v>273.822</v>
      </c>
      <c r="AR1499" s="39">
        <v>117.08199999999999</v>
      </c>
      <c r="AS1499" s="39">
        <v>83.292299999999997</v>
      </c>
      <c r="AT1499" s="39">
        <v>26.108599999999999</v>
      </c>
      <c r="AU1499" s="39">
        <v>60.857500000000002</v>
      </c>
      <c r="AV1499" s="39">
        <v>104.9081</v>
      </c>
      <c r="AW1499" s="39">
        <v>116.5223</v>
      </c>
      <c r="AX1499" s="39">
        <v>13.5326</v>
      </c>
      <c r="AY1499" s="39">
        <v>55.264299999999999</v>
      </c>
    </row>
    <row r="1500" spans="1:51" x14ac:dyDescent="0.25">
      <c r="A1500" s="43">
        <v>44622</v>
      </c>
      <c r="B1500" s="39">
        <v>3144.087</v>
      </c>
      <c r="C1500" s="39">
        <v>49.685499999999998</v>
      </c>
      <c r="D1500" s="39">
        <v>50.811</v>
      </c>
      <c r="E1500" s="39">
        <v>538.73009999999999</v>
      </c>
      <c r="F1500" s="39">
        <v>222.2199</v>
      </c>
      <c r="G1500" s="39">
        <v>56.030099999999997</v>
      </c>
      <c r="H1500" s="39">
        <v>111.55200000000001</v>
      </c>
      <c r="I1500" s="39">
        <v>34.401000000000003</v>
      </c>
      <c r="J1500" s="39">
        <v>81.430899999999994</v>
      </c>
      <c r="K1500" s="39">
        <v>41.131599999999999</v>
      </c>
      <c r="L1500" s="39">
        <v>662.13699999999994</v>
      </c>
      <c r="M1500" s="39">
        <v>58.575800000000001</v>
      </c>
      <c r="N1500" s="39">
        <v>24.2181</v>
      </c>
      <c r="O1500" s="39">
        <v>248.23990000000001</v>
      </c>
      <c r="P1500" s="39">
        <v>99.393600000000006</v>
      </c>
      <c r="Q1500" s="39">
        <v>16.757000000000001</v>
      </c>
      <c r="R1500" s="39">
        <v>47.296300000000002</v>
      </c>
      <c r="S1500" s="39">
        <v>80.697800000000001</v>
      </c>
      <c r="T1500" s="39">
        <v>32.119399999999999</v>
      </c>
      <c r="U1500" s="39">
        <v>21.539400000000001</v>
      </c>
      <c r="V1500" s="39">
        <v>34.659300000000002</v>
      </c>
      <c r="W1500" s="39">
        <v>58.997700000000002</v>
      </c>
      <c r="X1500" s="39">
        <v>182.83840000000001</v>
      </c>
      <c r="Y1500" s="39">
        <v>27.6769</v>
      </c>
      <c r="Z1500" s="39">
        <v>47.531300000000002</v>
      </c>
      <c r="AA1500" s="39">
        <v>40.349899999999998</v>
      </c>
      <c r="AB1500" s="39">
        <v>250.36259999999999</v>
      </c>
      <c r="AC1500" s="39">
        <v>71.735299999999995</v>
      </c>
      <c r="AD1500" s="39">
        <v>21.6768</v>
      </c>
      <c r="AE1500" s="39">
        <v>119.9477</v>
      </c>
      <c r="AF1500" s="39">
        <v>53.186199999999999</v>
      </c>
      <c r="AG1500" s="39">
        <v>31.041899999999998</v>
      </c>
      <c r="AH1500" s="39">
        <v>112.1669</v>
      </c>
      <c r="AI1500" s="39">
        <v>20.5486</v>
      </c>
      <c r="AJ1500" s="39">
        <v>6.7252000000000001</v>
      </c>
      <c r="AK1500" s="39">
        <v>8.0976999999999997</v>
      </c>
      <c r="AL1500" s="39">
        <v>15.3459</v>
      </c>
      <c r="AM1500" s="39">
        <v>380.91050000000001</v>
      </c>
      <c r="AN1500" s="39">
        <v>448.86700000000002</v>
      </c>
      <c r="AO1500" s="39">
        <v>184.98050000000001</v>
      </c>
      <c r="AP1500" s="39">
        <v>174.29429999999999</v>
      </c>
      <c r="AQ1500" s="39">
        <v>274.22710000000001</v>
      </c>
      <c r="AR1500" s="39">
        <v>127.25839999999999</v>
      </c>
      <c r="AS1500" s="39">
        <v>83.499499999999998</v>
      </c>
      <c r="AT1500" s="39">
        <v>26.176200000000001</v>
      </c>
      <c r="AU1500" s="39">
        <v>61.1496</v>
      </c>
      <c r="AV1500" s="39">
        <v>104.5797</v>
      </c>
      <c r="AW1500" s="39">
        <v>118.1301</v>
      </c>
      <c r="AX1500" s="39">
        <v>13.6074</v>
      </c>
      <c r="AY1500" s="39">
        <v>55.9754</v>
      </c>
    </row>
    <row r="1501" spans="1:51" x14ac:dyDescent="0.25">
      <c r="A1501" s="43">
        <v>44623</v>
      </c>
      <c r="B1501" s="39">
        <v>3171.7523999999999</v>
      </c>
      <c r="C1501" s="39">
        <v>49.810600000000001</v>
      </c>
      <c r="D1501" s="39">
        <v>51.368499999999997</v>
      </c>
      <c r="E1501" s="39">
        <v>541.75660000000005</v>
      </c>
      <c r="F1501" s="39">
        <v>226.49340000000001</v>
      </c>
      <c r="G1501" s="39">
        <v>55.530200000000001</v>
      </c>
      <c r="H1501" s="39">
        <v>113.1096</v>
      </c>
      <c r="I1501" s="39">
        <v>35.069699999999997</v>
      </c>
      <c r="J1501" s="39">
        <v>82.722499999999997</v>
      </c>
      <c r="K1501" s="39">
        <v>41.282499999999999</v>
      </c>
      <c r="L1501" s="39">
        <v>665.98270000000002</v>
      </c>
      <c r="M1501" s="39">
        <v>61.111499999999999</v>
      </c>
      <c r="N1501" s="39">
        <v>24.2807</v>
      </c>
      <c r="O1501" s="39">
        <v>262.57130000000001</v>
      </c>
      <c r="P1501" s="39">
        <v>98.025800000000004</v>
      </c>
      <c r="Q1501" s="39">
        <v>17.106100000000001</v>
      </c>
      <c r="R1501" s="39">
        <v>47.657299999999999</v>
      </c>
      <c r="S1501" s="39">
        <v>79.592399999999998</v>
      </c>
      <c r="T1501" s="39">
        <v>32.523000000000003</v>
      </c>
      <c r="U1501" s="39">
        <v>21.249199999999998</v>
      </c>
      <c r="V1501" s="39">
        <v>34.755299999999998</v>
      </c>
      <c r="W1501" s="39">
        <v>59.481900000000003</v>
      </c>
      <c r="X1501" s="39">
        <v>183.0866</v>
      </c>
      <c r="Y1501" s="39">
        <v>27.759</v>
      </c>
      <c r="Z1501" s="39">
        <v>46.673400000000001</v>
      </c>
      <c r="AA1501" s="39">
        <v>40.9741</v>
      </c>
      <c r="AB1501" s="39">
        <v>250.94370000000001</v>
      </c>
      <c r="AC1501" s="39">
        <v>72.414400000000001</v>
      </c>
      <c r="AD1501" s="39">
        <v>21.7456</v>
      </c>
      <c r="AE1501" s="39">
        <v>115.31229999999999</v>
      </c>
      <c r="AF1501" s="39">
        <v>53.281700000000001</v>
      </c>
      <c r="AG1501" s="39">
        <v>30.503</v>
      </c>
      <c r="AH1501" s="39">
        <v>112.4537</v>
      </c>
      <c r="AI1501" s="39">
        <v>21.198699999999999</v>
      </c>
      <c r="AJ1501" s="39">
        <v>6.7979000000000003</v>
      </c>
      <c r="AK1501" s="39">
        <v>8.2332999999999998</v>
      </c>
      <c r="AL1501" s="39">
        <v>15.6275</v>
      </c>
      <c r="AM1501" s="39">
        <v>393.79930000000002</v>
      </c>
      <c r="AN1501" s="39">
        <v>445.17259999999999</v>
      </c>
      <c r="AO1501" s="39">
        <v>186.0864</v>
      </c>
      <c r="AP1501" s="39">
        <v>181.1902</v>
      </c>
      <c r="AQ1501" s="39">
        <v>276.25240000000002</v>
      </c>
      <c r="AR1501" s="39">
        <v>125.3302</v>
      </c>
      <c r="AS1501" s="39">
        <v>84.120999999999995</v>
      </c>
      <c r="AT1501" s="39">
        <v>26.852599999999999</v>
      </c>
      <c r="AU1501" s="39">
        <v>62.804900000000004</v>
      </c>
      <c r="AV1501" s="39">
        <v>104.2514</v>
      </c>
      <c r="AW1501" s="39">
        <v>121.1567</v>
      </c>
      <c r="AX1501" s="39">
        <v>13.806800000000001</v>
      </c>
      <c r="AY1501" s="39">
        <v>57.499200000000002</v>
      </c>
    </row>
    <row r="1502" spans="1:51" x14ac:dyDescent="0.25">
      <c r="A1502" s="43">
        <v>44624</v>
      </c>
      <c r="B1502" s="39">
        <v>3044.8172</v>
      </c>
      <c r="C1502" s="39">
        <v>49.184899999999999</v>
      </c>
      <c r="D1502" s="39">
        <v>51.049900000000001</v>
      </c>
      <c r="E1502" s="39">
        <v>536.46010000000001</v>
      </c>
      <c r="F1502" s="39">
        <v>224.16239999999999</v>
      </c>
      <c r="G1502" s="39">
        <v>55.280200000000001</v>
      </c>
      <c r="H1502" s="39">
        <v>111.9817</v>
      </c>
      <c r="I1502" s="39">
        <v>34.549599999999998</v>
      </c>
      <c r="J1502" s="39">
        <v>81.923000000000002</v>
      </c>
      <c r="K1502" s="39">
        <v>40.792000000000002</v>
      </c>
      <c r="L1502" s="39">
        <v>669.60220000000004</v>
      </c>
      <c r="M1502" s="39">
        <v>62.0413</v>
      </c>
      <c r="N1502" s="39">
        <v>23.905200000000001</v>
      </c>
      <c r="O1502" s="39">
        <v>261.8888</v>
      </c>
      <c r="P1502" s="39">
        <v>96.543999999999997</v>
      </c>
      <c r="Q1502" s="39">
        <v>16.909800000000001</v>
      </c>
      <c r="R1502" s="39">
        <v>47.175899999999999</v>
      </c>
      <c r="S1502" s="39">
        <v>77.270899999999997</v>
      </c>
      <c r="T1502" s="39">
        <v>32.061700000000002</v>
      </c>
      <c r="U1502" s="39">
        <v>20.765599999999999</v>
      </c>
      <c r="V1502" s="39">
        <v>34.083199999999998</v>
      </c>
      <c r="W1502" s="39">
        <v>58.836300000000001</v>
      </c>
      <c r="X1502" s="39">
        <v>184.07939999999999</v>
      </c>
      <c r="Y1502" s="39">
        <v>27.964400000000001</v>
      </c>
      <c r="Z1502" s="39">
        <v>45.901200000000003</v>
      </c>
      <c r="AA1502" s="39">
        <v>40.4634</v>
      </c>
      <c r="AB1502" s="39">
        <v>243.29239999999999</v>
      </c>
      <c r="AC1502" s="39">
        <v>72.8994</v>
      </c>
      <c r="AD1502" s="39">
        <v>21.493300000000001</v>
      </c>
      <c r="AE1502" s="39">
        <v>115.8379</v>
      </c>
      <c r="AF1502" s="39">
        <v>52.326799999999999</v>
      </c>
      <c r="AG1502" s="39">
        <v>29.209599999999998</v>
      </c>
      <c r="AH1502" s="39">
        <v>112.1669</v>
      </c>
      <c r="AI1502" s="39">
        <v>21.057400000000001</v>
      </c>
      <c r="AJ1502" s="39">
        <v>6.7069999999999999</v>
      </c>
      <c r="AK1502" s="39">
        <v>8.1751000000000005</v>
      </c>
      <c r="AL1502" s="39">
        <v>15.4163</v>
      </c>
      <c r="AM1502" s="39">
        <v>391.72789999999998</v>
      </c>
      <c r="AN1502" s="39">
        <v>436.39850000000001</v>
      </c>
      <c r="AO1502" s="39">
        <v>187.4939</v>
      </c>
      <c r="AP1502" s="39">
        <v>181.1902</v>
      </c>
      <c r="AQ1502" s="39">
        <v>276.6574</v>
      </c>
      <c r="AR1502" s="39">
        <v>126.7942</v>
      </c>
      <c r="AS1502" s="39">
        <v>82.463499999999996</v>
      </c>
      <c r="AT1502" s="39">
        <v>26.852599999999999</v>
      </c>
      <c r="AU1502" s="39">
        <v>62.707500000000003</v>
      </c>
      <c r="AV1502" s="39">
        <v>105.0722</v>
      </c>
      <c r="AW1502" s="39">
        <v>120.58920000000001</v>
      </c>
      <c r="AX1502" s="39">
        <v>13.7818</v>
      </c>
      <c r="AY1502" s="39">
        <v>58.718299999999999</v>
      </c>
    </row>
    <row r="1503" spans="1:51" x14ac:dyDescent="0.25">
      <c r="A1503" s="43">
        <v>44627</v>
      </c>
      <c r="B1503" s="39">
        <v>3017.1518000000001</v>
      </c>
      <c r="C1503" s="39">
        <v>48.809399999999997</v>
      </c>
      <c r="D1503" s="39">
        <v>50.572099999999999</v>
      </c>
      <c r="E1503" s="39">
        <v>531.16359999999997</v>
      </c>
      <c r="F1503" s="39">
        <v>221.8314</v>
      </c>
      <c r="G1503" s="39">
        <v>51.816299999999998</v>
      </c>
      <c r="H1503" s="39">
        <v>109.35</v>
      </c>
      <c r="I1503" s="39">
        <v>36.258499999999998</v>
      </c>
      <c r="J1503" s="39">
        <v>81.246399999999994</v>
      </c>
      <c r="K1503" s="39">
        <v>39.848599999999998</v>
      </c>
      <c r="L1503" s="39">
        <v>644.7183</v>
      </c>
      <c r="M1503" s="39">
        <v>62.886499999999998</v>
      </c>
      <c r="N1503" s="39">
        <v>23.780100000000001</v>
      </c>
      <c r="O1503" s="39">
        <v>246.70439999999999</v>
      </c>
      <c r="P1503" s="39">
        <v>93.352500000000006</v>
      </c>
      <c r="Q1503" s="39">
        <v>16.800699999999999</v>
      </c>
      <c r="R1503" s="39">
        <v>46.814900000000002</v>
      </c>
      <c r="S1503" s="39">
        <v>73.623000000000005</v>
      </c>
      <c r="T1503" s="39">
        <v>32.061700000000002</v>
      </c>
      <c r="U1503" s="39">
        <v>20.4754</v>
      </c>
      <c r="V1503" s="39">
        <v>33.603200000000001</v>
      </c>
      <c r="W1503" s="39">
        <v>57.706299999999999</v>
      </c>
      <c r="X1503" s="39">
        <v>176.30250000000001</v>
      </c>
      <c r="Y1503" s="39">
        <v>27.348400000000002</v>
      </c>
      <c r="Z1503" s="39">
        <v>44.528500000000001</v>
      </c>
      <c r="AA1503" s="39">
        <v>39.952599999999997</v>
      </c>
      <c r="AB1503" s="39">
        <v>236.5128</v>
      </c>
      <c r="AC1503" s="39">
        <v>74.160399999999996</v>
      </c>
      <c r="AD1503" s="39">
        <v>21.309799999999999</v>
      </c>
      <c r="AE1503" s="39">
        <v>113.7353</v>
      </c>
      <c r="AF1503" s="39">
        <v>51.6584</v>
      </c>
      <c r="AG1503" s="39">
        <v>27.377199999999998</v>
      </c>
      <c r="AH1503" s="39">
        <v>111.59310000000001</v>
      </c>
      <c r="AI1503" s="39">
        <v>20.944299999999998</v>
      </c>
      <c r="AJ1503" s="39">
        <v>6.6524999999999999</v>
      </c>
      <c r="AK1503" s="39">
        <v>7.9813999999999998</v>
      </c>
      <c r="AL1503" s="39">
        <v>15.310700000000001</v>
      </c>
      <c r="AM1503" s="39">
        <v>394.95010000000002</v>
      </c>
      <c r="AN1503" s="39">
        <v>420.23559999999998</v>
      </c>
      <c r="AO1503" s="39">
        <v>184.1763</v>
      </c>
      <c r="AP1503" s="39">
        <v>181.1902</v>
      </c>
      <c r="AQ1503" s="39">
        <v>274.22710000000001</v>
      </c>
      <c r="AR1503" s="39">
        <v>125.3302</v>
      </c>
      <c r="AS1503" s="39">
        <v>81.220299999999995</v>
      </c>
      <c r="AT1503" s="39">
        <v>26.582000000000001</v>
      </c>
      <c r="AU1503" s="39">
        <v>62.415399999999998</v>
      </c>
      <c r="AV1503" s="39">
        <v>103.2663</v>
      </c>
      <c r="AW1503" s="39">
        <v>119.2651</v>
      </c>
      <c r="AX1503" s="39">
        <v>13.5326</v>
      </c>
      <c r="AY1503" s="39">
        <v>59.429400000000001</v>
      </c>
    </row>
    <row r="1504" spans="1:51" x14ac:dyDescent="0.25">
      <c r="A1504" s="43">
        <v>44628</v>
      </c>
      <c r="B1504" s="39">
        <v>2875.5702999999999</v>
      </c>
      <c r="C1504" s="39">
        <v>47.683</v>
      </c>
      <c r="D1504" s="39">
        <v>48.342100000000002</v>
      </c>
      <c r="E1504" s="39">
        <v>512.24749999999995</v>
      </c>
      <c r="F1504" s="39">
        <v>216.78100000000001</v>
      </c>
      <c r="G1504" s="39">
        <v>50.459200000000003</v>
      </c>
      <c r="H1504" s="39">
        <v>106.55719999999999</v>
      </c>
      <c r="I1504" s="39">
        <v>34.1038</v>
      </c>
      <c r="J1504" s="39">
        <v>79.278300000000002</v>
      </c>
      <c r="K1504" s="39">
        <v>38.754199999999997</v>
      </c>
      <c r="L1504" s="39">
        <v>623.45389999999998</v>
      </c>
      <c r="M1504" s="39">
        <v>59.167400000000001</v>
      </c>
      <c r="N1504" s="39">
        <v>22.8414</v>
      </c>
      <c r="O1504" s="39">
        <v>242.26849999999999</v>
      </c>
      <c r="P1504" s="39">
        <v>90.844800000000006</v>
      </c>
      <c r="Q1504" s="39">
        <v>16.124300000000002</v>
      </c>
      <c r="R1504" s="39">
        <v>45.009700000000002</v>
      </c>
      <c r="S1504" s="39">
        <v>70.748800000000003</v>
      </c>
      <c r="T1504" s="39">
        <v>31.456199999999999</v>
      </c>
      <c r="U1504" s="39">
        <v>19.991700000000002</v>
      </c>
      <c r="V1504" s="39">
        <v>32.739100000000001</v>
      </c>
      <c r="W1504" s="39">
        <v>56.172899999999998</v>
      </c>
      <c r="X1504" s="39">
        <v>167.4502</v>
      </c>
      <c r="Y1504" s="39">
        <v>26.9788</v>
      </c>
      <c r="Z1504" s="39">
        <v>43.241500000000002</v>
      </c>
      <c r="AA1504" s="39">
        <v>37.852800000000002</v>
      </c>
      <c r="AB1504" s="39">
        <v>225.6653</v>
      </c>
      <c r="AC1504" s="39">
        <v>68.582599999999999</v>
      </c>
      <c r="AD1504" s="39">
        <v>20.575800000000001</v>
      </c>
      <c r="AE1504" s="39">
        <v>109.6255</v>
      </c>
      <c r="AF1504" s="39">
        <v>49.748699999999999</v>
      </c>
      <c r="AG1504" s="39">
        <v>26.461099999999998</v>
      </c>
      <c r="AH1504" s="39">
        <v>110.4456</v>
      </c>
      <c r="AI1504" s="39">
        <v>20.492100000000001</v>
      </c>
      <c r="AJ1504" s="39">
        <v>6.4706999999999999</v>
      </c>
      <c r="AK1504" s="39">
        <v>7.6715</v>
      </c>
      <c r="AL1504" s="39">
        <v>14.888400000000001</v>
      </c>
      <c r="AM1504" s="39">
        <v>386.6644</v>
      </c>
      <c r="AN1504" s="39">
        <v>407.76710000000003</v>
      </c>
      <c r="AO1504" s="39">
        <v>178.7475</v>
      </c>
      <c r="AP1504" s="39">
        <v>176.70779999999999</v>
      </c>
      <c r="AQ1504" s="39">
        <v>263.29039999999998</v>
      </c>
      <c r="AR1504" s="39">
        <v>114.3683</v>
      </c>
      <c r="AS1504" s="39">
        <v>79.562799999999996</v>
      </c>
      <c r="AT1504" s="39">
        <v>26.2438</v>
      </c>
      <c r="AU1504" s="39">
        <v>60.857500000000002</v>
      </c>
      <c r="AV1504" s="39">
        <v>100.9679</v>
      </c>
      <c r="AW1504" s="39">
        <v>112.83369999999999</v>
      </c>
      <c r="AX1504" s="39">
        <v>13.208600000000001</v>
      </c>
      <c r="AY1504" s="39">
        <v>57.397599999999997</v>
      </c>
    </row>
    <row r="1505" spans="1:51" x14ac:dyDescent="0.25">
      <c r="A1505" s="43">
        <v>44629</v>
      </c>
      <c r="B1505" s="39">
        <v>2763.2815000000001</v>
      </c>
      <c r="C1505" s="39">
        <v>46.306399999999996</v>
      </c>
      <c r="D1505" s="39">
        <v>48.262500000000003</v>
      </c>
      <c r="E1505" s="39">
        <v>496.358</v>
      </c>
      <c r="F1505" s="39">
        <v>209.39949999999999</v>
      </c>
      <c r="G1505" s="39">
        <v>48.6023</v>
      </c>
      <c r="H1505" s="39">
        <v>105.2145</v>
      </c>
      <c r="I1505" s="39">
        <v>32.543500000000002</v>
      </c>
      <c r="J1505" s="39">
        <v>77.310199999999995</v>
      </c>
      <c r="K1505" s="39">
        <v>38.075000000000003</v>
      </c>
      <c r="L1505" s="39">
        <v>616.66740000000004</v>
      </c>
      <c r="M1505" s="39">
        <v>61.027000000000001</v>
      </c>
      <c r="N1505" s="39">
        <v>21.965299999999999</v>
      </c>
      <c r="O1505" s="39">
        <v>244.65700000000001</v>
      </c>
      <c r="P1505" s="39">
        <v>89.135099999999994</v>
      </c>
      <c r="Q1505" s="39">
        <v>15.797000000000001</v>
      </c>
      <c r="R1505" s="39">
        <v>43.324800000000003</v>
      </c>
      <c r="S1505" s="39">
        <v>68.537899999999993</v>
      </c>
      <c r="T1505" s="39">
        <v>30.9373</v>
      </c>
      <c r="U1505" s="39">
        <v>19.411300000000001</v>
      </c>
      <c r="V1505" s="39">
        <v>32.5471</v>
      </c>
      <c r="W1505" s="39">
        <v>57.383499999999998</v>
      </c>
      <c r="X1505" s="39">
        <v>163.72720000000001</v>
      </c>
      <c r="Y1505" s="39">
        <v>26.691400000000002</v>
      </c>
      <c r="Z1505" s="39">
        <v>42.126199999999997</v>
      </c>
      <c r="AA1505" s="39">
        <v>36.547600000000003</v>
      </c>
      <c r="AB1505" s="39">
        <v>219.9511</v>
      </c>
      <c r="AC1505" s="39">
        <v>65.575500000000005</v>
      </c>
      <c r="AD1505" s="39">
        <v>20.048200000000001</v>
      </c>
      <c r="AE1505" s="39">
        <v>110.86799999999999</v>
      </c>
      <c r="AF1505" s="39">
        <v>48.9848</v>
      </c>
      <c r="AG1505" s="39">
        <v>26.191600000000001</v>
      </c>
      <c r="AH1505" s="39">
        <v>108.1507</v>
      </c>
      <c r="AI1505" s="39">
        <v>20.152899999999999</v>
      </c>
      <c r="AJ1505" s="39">
        <v>6.3799000000000001</v>
      </c>
      <c r="AK1505" s="39">
        <v>7.7295999999999996</v>
      </c>
      <c r="AL1505" s="39">
        <v>14.5716</v>
      </c>
      <c r="AM1505" s="39">
        <v>373.31529999999998</v>
      </c>
      <c r="AN1505" s="39">
        <v>405.4581</v>
      </c>
      <c r="AO1505" s="39">
        <v>178.84800000000001</v>
      </c>
      <c r="AP1505" s="39">
        <v>180.1558</v>
      </c>
      <c r="AQ1505" s="39">
        <v>255.99930000000001</v>
      </c>
      <c r="AR1505" s="39">
        <v>116.7606</v>
      </c>
      <c r="AS1505" s="39">
        <v>78.319599999999994</v>
      </c>
      <c r="AT1505" s="39">
        <v>25.567399999999999</v>
      </c>
      <c r="AU1505" s="39">
        <v>59.494300000000003</v>
      </c>
      <c r="AV1505" s="39">
        <v>101.6246</v>
      </c>
      <c r="AW1505" s="39">
        <v>111.6041</v>
      </c>
      <c r="AX1505" s="39">
        <v>12.909599999999999</v>
      </c>
      <c r="AY1505" s="39">
        <v>53.130899999999997</v>
      </c>
    </row>
    <row r="1506" spans="1:51" x14ac:dyDescent="0.25">
      <c r="A1506" s="43">
        <v>44630</v>
      </c>
      <c r="B1506" s="39">
        <v>2729.1066000000001</v>
      </c>
      <c r="C1506" s="39">
        <v>48.183599999999998</v>
      </c>
      <c r="D1506" s="39">
        <v>48.8996</v>
      </c>
      <c r="E1506" s="39">
        <v>506.95100000000002</v>
      </c>
      <c r="F1506" s="39">
        <v>210.1765</v>
      </c>
      <c r="G1506" s="39">
        <v>49.709299999999999</v>
      </c>
      <c r="H1506" s="39">
        <v>106.5035</v>
      </c>
      <c r="I1506" s="39">
        <v>32.914999999999999</v>
      </c>
      <c r="J1506" s="39">
        <v>79.524299999999997</v>
      </c>
      <c r="K1506" s="39">
        <v>38.829700000000003</v>
      </c>
      <c r="L1506" s="39">
        <v>623.68010000000004</v>
      </c>
      <c r="M1506" s="39">
        <v>61.956800000000001</v>
      </c>
      <c r="N1506" s="39">
        <v>22.215599999999998</v>
      </c>
      <c r="O1506" s="39">
        <v>244.4864</v>
      </c>
      <c r="P1506" s="39">
        <v>95.005200000000002</v>
      </c>
      <c r="Q1506" s="39">
        <v>16.124300000000002</v>
      </c>
      <c r="R1506" s="39">
        <v>43.4452</v>
      </c>
      <c r="S1506" s="39">
        <v>75.3917</v>
      </c>
      <c r="T1506" s="39">
        <v>31.773399999999999</v>
      </c>
      <c r="U1506" s="39">
        <v>19.2178</v>
      </c>
      <c r="V1506" s="39">
        <v>33.027099999999997</v>
      </c>
      <c r="W1506" s="39">
        <v>57.222099999999998</v>
      </c>
      <c r="X1506" s="39">
        <v>171.33860000000001</v>
      </c>
      <c r="Y1506" s="39">
        <v>26.896699999999999</v>
      </c>
      <c r="Z1506" s="39">
        <v>42.212000000000003</v>
      </c>
      <c r="AA1506" s="39">
        <v>37.966299999999997</v>
      </c>
      <c r="AB1506" s="39">
        <v>226.92439999999999</v>
      </c>
      <c r="AC1506" s="39">
        <v>69.164699999999996</v>
      </c>
      <c r="AD1506" s="39">
        <v>20.1858</v>
      </c>
      <c r="AE1506" s="39">
        <v>109.96</v>
      </c>
      <c r="AF1506" s="39">
        <v>49.844099999999997</v>
      </c>
      <c r="AG1506" s="39">
        <v>26.434100000000001</v>
      </c>
      <c r="AH1506" s="39">
        <v>107.8638</v>
      </c>
      <c r="AI1506" s="39">
        <v>20.011600000000001</v>
      </c>
      <c r="AJ1506" s="39">
        <v>6.4344000000000001</v>
      </c>
      <c r="AK1506" s="39">
        <v>7.8651999999999997</v>
      </c>
      <c r="AL1506" s="39">
        <v>14.6068</v>
      </c>
      <c r="AM1506" s="39">
        <v>371.93439999999998</v>
      </c>
      <c r="AN1506" s="39">
        <v>410.99959999999999</v>
      </c>
      <c r="AO1506" s="39">
        <v>182.0651</v>
      </c>
      <c r="AP1506" s="39">
        <v>182.39699999999999</v>
      </c>
      <c r="AQ1506" s="39">
        <v>263.29039999999998</v>
      </c>
      <c r="AR1506" s="39">
        <v>117.0463</v>
      </c>
      <c r="AS1506" s="39">
        <v>79.562799999999996</v>
      </c>
      <c r="AT1506" s="39">
        <v>25.635100000000001</v>
      </c>
      <c r="AU1506" s="39">
        <v>60.760100000000001</v>
      </c>
      <c r="AV1506" s="39">
        <v>103.5947</v>
      </c>
      <c r="AW1506" s="39">
        <v>113.4957</v>
      </c>
      <c r="AX1506" s="39">
        <v>12.9594</v>
      </c>
      <c r="AY1506" s="39">
        <v>53.841999999999999</v>
      </c>
    </row>
    <row r="1507" spans="1:51" x14ac:dyDescent="0.25">
      <c r="A1507" s="43">
        <v>44631</v>
      </c>
      <c r="B1507" s="39">
        <v>2709.5781000000002</v>
      </c>
      <c r="C1507" s="39">
        <v>48.433999999999997</v>
      </c>
      <c r="D1507" s="39">
        <v>49.297800000000002</v>
      </c>
      <c r="E1507" s="39">
        <v>517.54399999999998</v>
      </c>
      <c r="F1507" s="39">
        <v>210.95349999999999</v>
      </c>
      <c r="G1507" s="39">
        <v>50.244999999999997</v>
      </c>
      <c r="H1507" s="39">
        <v>107.148</v>
      </c>
      <c r="I1507" s="39">
        <v>32.617800000000003</v>
      </c>
      <c r="J1507" s="39">
        <v>79.032300000000006</v>
      </c>
      <c r="K1507" s="39">
        <v>39.395699999999998</v>
      </c>
      <c r="L1507" s="39">
        <v>640.19399999999996</v>
      </c>
      <c r="M1507" s="39">
        <v>60.942500000000003</v>
      </c>
      <c r="N1507" s="39">
        <v>22.528500000000001</v>
      </c>
      <c r="O1507" s="39">
        <v>242.26849999999999</v>
      </c>
      <c r="P1507" s="39">
        <v>93.124499999999998</v>
      </c>
      <c r="Q1507" s="39">
        <v>15.993399999999999</v>
      </c>
      <c r="R1507" s="39">
        <v>43.926600000000001</v>
      </c>
      <c r="S1507" s="39">
        <v>77.492000000000004</v>
      </c>
      <c r="T1507" s="39">
        <v>31.398599999999998</v>
      </c>
      <c r="U1507" s="39">
        <v>19.2501</v>
      </c>
      <c r="V1507" s="39">
        <v>33.315199999999997</v>
      </c>
      <c r="W1507" s="39">
        <v>57.060699999999997</v>
      </c>
      <c r="X1507" s="39">
        <v>169.60120000000001</v>
      </c>
      <c r="Y1507" s="39">
        <v>26.445</v>
      </c>
      <c r="Z1507" s="39">
        <v>41.8688</v>
      </c>
      <c r="AA1507" s="39">
        <v>38.250100000000003</v>
      </c>
      <c r="AB1507" s="39">
        <v>231.8639</v>
      </c>
      <c r="AC1507" s="39">
        <v>71.153300000000002</v>
      </c>
      <c r="AD1507" s="39">
        <v>20.369299999999999</v>
      </c>
      <c r="AE1507" s="39">
        <v>110.0556</v>
      </c>
      <c r="AF1507" s="39">
        <v>50.321599999999997</v>
      </c>
      <c r="AG1507" s="39">
        <v>26.541899999999998</v>
      </c>
      <c r="AH1507" s="39">
        <v>108.1507</v>
      </c>
      <c r="AI1507" s="39">
        <v>19.531099999999999</v>
      </c>
      <c r="AJ1507" s="39">
        <v>6.4161999999999999</v>
      </c>
      <c r="AK1507" s="39">
        <v>7.6908000000000003</v>
      </c>
      <c r="AL1507" s="39">
        <v>14.6068</v>
      </c>
      <c r="AM1507" s="39">
        <v>373.5455</v>
      </c>
      <c r="AN1507" s="39">
        <v>410.99959999999999</v>
      </c>
      <c r="AO1507" s="39">
        <v>180.45660000000001</v>
      </c>
      <c r="AP1507" s="39">
        <v>185.67250000000001</v>
      </c>
      <c r="AQ1507" s="39">
        <v>268.55619999999999</v>
      </c>
      <c r="AR1507" s="39">
        <v>117.7961</v>
      </c>
      <c r="AS1507" s="39">
        <v>79.355599999999995</v>
      </c>
      <c r="AT1507" s="39">
        <v>26.108599999999999</v>
      </c>
      <c r="AU1507" s="39">
        <v>60.565300000000001</v>
      </c>
      <c r="AV1507" s="39">
        <v>113.93770000000001</v>
      </c>
      <c r="AW1507" s="39">
        <v>113.0228</v>
      </c>
      <c r="AX1507" s="39">
        <v>13.208600000000001</v>
      </c>
      <c r="AY1507" s="39">
        <v>53.740499999999997</v>
      </c>
    </row>
    <row r="1508" spans="1:51" x14ac:dyDescent="0.25">
      <c r="A1508" s="43">
        <v>44634</v>
      </c>
      <c r="B1508" s="39">
        <v>2618.4452000000001</v>
      </c>
      <c r="C1508" s="39">
        <v>47.182400000000001</v>
      </c>
      <c r="D1508" s="39">
        <v>48.979199999999999</v>
      </c>
      <c r="E1508" s="39">
        <v>513.76080000000002</v>
      </c>
      <c r="F1508" s="39">
        <v>206.68010000000001</v>
      </c>
      <c r="G1508" s="39">
        <v>49.709299999999999</v>
      </c>
      <c r="H1508" s="39">
        <v>104.8922</v>
      </c>
      <c r="I1508" s="39">
        <v>31.651900000000001</v>
      </c>
      <c r="J1508" s="39">
        <v>77.125699999999995</v>
      </c>
      <c r="K1508" s="39">
        <v>38.075000000000003</v>
      </c>
      <c r="L1508" s="39">
        <v>631.59770000000003</v>
      </c>
      <c r="M1508" s="39">
        <v>58.744799999999998</v>
      </c>
      <c r="N1508" s="39">
        <v>21.7775</v>
      </c>
      <c r="O1508" s="39">
        <v>232.71420000000001</v>
      </c>
      <c r="P1508" s="39">
        <v>90.046999999999997</v>
      </c>
      <c r="Q1508" s="39">
        <v>15.4915</v>
      </c>
      <c r="R1508" s="39">
        <v>43.4452</v>
      </c>
      <c r="S1508" s="39">
        <v>69.753900000000002</v>
      </c>
      <c r="T1508" s="39">
        <v>30.648900000000001</v>
      </c>
      <c r="U1508" s="39">
        <v>18.540700000000001</v>
      </c>
      <c r="V1508" s="39">
        <v>32.643099999999997</v>
      </c>
      <c r="W1508" s="39">
        <v>55.527200000000001</v>
      </c>
      <c r="X1508" s="39">
        <v>162.65170000000001</v>
      </c>
      <c r="Y1508" s="39">
        <v>25.336300000000001</v>
      </c>
      <c r="Z1508" s="39">
        <v>40.067</v>
      </c>
      <c r="AA1508" s="39">
        <v>37.115099999999998</v>
      </c>
      <c r="AB1508" s="39">
        <v>228.18350000000001</v>
      </c>
      <c r="AC1508" s="39">
        <v>69.019199999999998</v>
      </c>
      <c r="AD1508" s="39">
        <v>19.887599999999999</v>
      </c>
      <c r="AE1508" s="39">
        <v>106.7582</v>
      </c>
      <c r="AF1508" s="39">
        <v>48.793799999999997</v>
      </c>
      <c r="AG1508" s="39">
        <v>25.1676</v>
      </c>
      <c r="AH1508" s="39">
        <v>107.2901</v>
      </c>
      <c r="AI1508" s="39">
        <v>18.965800000000002</v>
      </c>
      <c r="AJ1508" s="39">
        <v>6.3253000000000004</v>
      </c>
      <c r="AK1508" s="39">
        <v>7.2453000000000003</v>
      </c>
      <c r="AL1508" s="39">
        <v>14.465999999999999</v>
      </c>
      <c r="AM1508" s="39">
        <v>376.0772</v>
      </c>
      <c r="AN1508" s="39">
        <v>399.91649999999998</v>
      </c>
      <c r="AO1508" s="39">
        <v>178.9486</v>
      </c>
      <c r="AP1508" s="39">
        <v>183.60380000000001</v>
      </c>
      <c r="AQ1508" s="39">
        <v>264.50560000000002</v>
      </c>
      <c r="AR1508" s="39">
        <v>116.8677</v>
      </c>
      <c r="AS1508" s="39">
        <v>77.076400000000007</v>
      </c>
      <c r="AT1508" s="39">
        <v>25.7027</v>
      </c>
      <c r="AU1508" s="39">
        <v>59.299500000000002</v>
      </c>
      <c r="AV1508" s="39">
        <v>112.1318</v>
      </c>
      <c r="AW1508" s="39">
        <v>107.6318</v>
      </c>
      <c r="AX1508" s="39">
        <v>13.109</v>
      </c>
      <c r="AY1508" s="39">
        <v>53.029299999999999</v>
      </c>
    </row>
    <row r="1509" spans="1:51" x14ac:dyDescent="0.25">
      <c r="A1509" s="43">
        <v>44635</v>
      </c>
      <c r="B1509" s="39">
        <v>2408.5138999999999</v>
      </c>
      <c r="C1509" s="39">
        <v>43.8033</v>
      </c>
      <c r="D1509" s="39">
        <v>45.395400000000002</v>
      </c>
      <c r="E1509" s="39">
        <v>490.30489999999998</v>
      </c>
      <c r="F1509" s="39">
        <v>193.47120000000001</v>
      </c>
      <c r="G1509" s="39">
        <v>45.459699999999998</v>
      </c>
      <c r="H1509" s="39">
        <v>101.1326</v>
      </c>
      <c r="I1509" s="39">
        <v>28.457000000000001</v>
      </c>
      <c r="J1509" s="39">
        <v>71.282799999999995</v>
      </c>
      <c r="K1509" s="39">
        <v>35.961799999999997</v>
      </c>
      <c r="L1509" s="39">
        <v>568.48320000000001</v>
      </c>
      <c r="M1509" s="39">
        <v>53.3352</v>
      </c>
      <c r="N1509" s="39">
        <v>20.213100000000001</v>
      </c>
      <c r="O1509" s="39">
        <v>222.6481</v>
      </c>
      <c r="P1509" s="39">
        <v>86.456500000000005</v>
      </c>
      <c r="Q1509" s="39">
        <v>14.2042</v>
      </c>
      <c r="R1509" s="39">
        <v>40.316200000000002</v>
      </c>
      <c r="S1509" s="39">
        <v>66.990300000000005</v>
      </c>
      <c r="T1509" s="39">
        <v>29.1785</v>
      </c>
      <c r="U1509" s="39">
        <v>17.379899999999999</v>
      </c>
      <c r="V1509" s="39">
        <v>31.298999999999999</v>
      </c>
      <c r="W1509" s="39">
        <v>52.783099999999997</v>
      </c>
      <c r="X1509" s="39">
        <v>151.40010000000001</v>
      </c>
      <c r="Y1509" s="39">
        <v>23.652699999999999</v>
      </c>
      <c r="Z1509" s="39">
        <v>37.407299999999999</v>
      </c>
      <c r="AA1509" s="39">
        <v>34.901800000000001</v>
      </c>
      <c r="AB1509" s="39">
        <v>213.0746</v>
      </c>
      <c r="AC1509" s="39">
        <v>64.217399999999998</v>
      </c>
      <c r="AD1509" s="39">
        <v>19.451799999999999</v>
      </c>
      <c r="AE1509" s="39">
        <v>103.07859999999999</v>
      </c>
      <c r="AF1509" s="39">
        <v>46.215600000000002</v>
      </c>
      <c r="AG1509" s="39">
        <v>23.847300000000001</v>
      </c>
      <c r="AH1509" s="39">
        <v>102.4132</v>
      </c>
      <c r="AI1509" s="39">
        <v>17.467700000000001</v>
      </c>
      <c r="AJ1509" s="39">
        <v>6.0163000000000002</v>
      </c>
      <c r="AK1509" s="39">
        <v>6.6059999999999999</v>
      </c>
      <c r="AL1509" s="39">
        <v>14.0085</v>
      </c>
      <c r="AM1509" s="39">
        <v>338.5616</v>
      </c>
      <c r="AN1509" s="39">
        <v>374.51760000000002</v>
      </c>
      <c r="AO1509" s="39">
        <v>170.70490000000001</v>
      </c>
      <c r="AP1509" s="39">
        <v>169.46709999999999</v>
      </c>
      <c r="AQ1509" s="39">
        <v>250.73349999999999</v>
      </c>
      <c r="AR1509" s="39">
        <v>109.6193</v>
      </c>
      <c r="AS1509" s="39">
        <v>74.590100000000007</v>
      </c>
      <c r="AT1509" s="39">
        <v>23.200099999999999</v>
      </c>
      <c r="AU1509" s="39">
        <v>55.502000000000002</v>
      </c>
      <c r="AV1509" s="39">
        <v>107.20650000000001</v>
      </c>
      <c r="AW1509" s="39">
        <v>96.849699999999999</v>
      </c>
      <c r="AX1509" s="39">
        <v>12.4361</v>
      </c>
      <c r="AY1509" s="39">
        <v>49.372100000000003</v>
      </c>
    </row>
    <row r="1510" spans="1:51" x14ac:dyDescent="0.25">
      <c r="A1510" s="43">
        <v>44636</v>
      </c>
      <c r="B1510" s="39">
        <v>2524.0574000000001</v>
      </c>
      <c r="C1510" s="39">
        <v>44.804499999999997</v>
      </c>
      <c r="D1510" s="39">
        <v>46.032499999999999</v>
      </c>
      <c r="E1510" s="39">
        <v>505.43770000000001</v>
      </c>
      <c r="F1510" s="39">
        <v>203.57210000000001</v>
      </c>
      <c r="G1510" s="39">
        <v>46.495399999999997</v>
      </c>
      <c r="H1510" s="39">
        <v>103.6032</v>
      </c>
      <c r="I1510" s="39">
        <v>28.828499999999998</v>
      </c>
      <c r="J1510" s="39">
        <v>72.020899999999997</v>
      </c>
      <c r="K1510" s="39">
        <v>36.905200000000001</v>
      </c>
      <c r="L1510" s="39">
        <v>570.74540000000002</v>
      </c>
      <c r="M1510" s="39">
        <v>52.743499999999997</v>
      </c>
      <c r="N1510" s="39">
        <v>20.901399999999999</v>
      </c>
      <c r="O1510" s="39">
        <v>218.2122</v>
      </c>
      <c r="P1510" s="39">
        <v>87.197400000000002</v>
      </c>
      <c r="Q1510" s="39">
        <v>14.575100000000001</v>
      </c>
      <c r="R1510" s="39">
        <v>41.519599999999997</v>
      </c>
      <c r="S1510" s="39">
        <v>69.090599999999995</v>
      </c>
      <c r="T1510" s="39">
        <v>29.639800000000001</v>
      </c>
      <c r="U1510" s="39">
        <v>17.799099999999999</v>
      </c>
      <c r="V1510" s="39">
        <v>32.067100000000003</v>
      </c>
      <c r="W1510" s="39">
        <v>54.800800000000002</v>
      </c>
      <c r="X1510" s="39">
        <v>156.52950000000001</v>
      </c>
      <c r="Y1510" s="39">
        <v>24.186499999999999</v>
      </c>
      <c r="Z1510" s="39">
        <v>38.780099999999997</v>
      </c>
      <c r="AA1510" s="39">
        <v>35.866500000000002</v>
      </c>
      <c r="AB1510" s="39">
        <v>219.46680000000001</v>
      </c>
      <c r="AC1510" s="39">
        <v>65.284499999999994</v>
      </c>
      <c r="AD1510" s="39">
        <v>19.428799999999999</v>
      </c>
      <c r="AE1510" s="39">
        <v>105.5635</v>
      </c>
      <c r="AF1510" s="39">
        <v>47.838900000000002</v>
      </c>
      <c r="AG1510" s="39">
        <v>24.520900000000001</v>
      </c>
      <c r="AH1510" s="39">
        <v>104.4213</v>
      </c>
      <c r="AI1510" s="39">
        <v>17.920000000000002</v>
      </c>
      <c r="AJ1510" s="39">
        <v>6.1616999999999997</v>
      </c>
      <c r="AK1510" s="39">
        <v>6.9546999999999999</v>
      </c>
      <c r="AL1510" s="39">
        <v>14.29</v>
      </c>
      <c r="AM1510" s="39">
        <v>345.00599999999997</v>
      </c>
      <c r="AN1510" s="39">
        <v>385.60079999999999</v>
      </c>
      <c r="AO1510" s="39">
        <v>173.5198</v>
      </c>
      <c r="AP1510" s="39">
        <v>167.91560000000001</v>
      </c>
      <c r="AQ1510" s="39">
        <v>262.0752</v>
      </c>
      <c r="AR1510" s="39">
        <v>112.1902</v>
      </c>
      <c r="AS1510" s="39">
        <v>75.833299999999994</v>
      </c>
      <c r="AT1510" s="39">
        <v>23.605899999999998</v>
      </c>
      <c r="AU1510" s="39">
        <v>57.06</v>
      </c>
      <c r="AV1510" s="39">
        <v>111.63930000000001</v>
      </c>
      <c r="AW1510" s="39">
        <v>97.984700000000004</v>
      </c>
      <c r="AX1510" s="39">
        <v>12.8847</v>
      </c>
      <c r="AY1510" s="39">
        <v>50.896000000000001</v>
      </c>
    </row>
    <row r="1511" spans="1:51" x14ac:dyDescent="0.25">
      <c r="A1511" s="43">
        <v>44637</v>
      </c>
      <c r="B1511" s="39">
        <v>2714.4602</v>
      </c>
      <c r="C1511" s="39">
        <v>46.181199999999997</v>
      </c>
      <c r="D1511" s="39">
        <v>47.625300000000003</v>
      </c>
      <c r="E1511" s="39">
        <v>509.9776</v>
      </c>
      <c r="F1511" s="39">
        <v>206.68010000000001</v>
      </c>
      <c r="G1511" s="39">
        <v>48.3523</v>
      </c>
      <c r="H1511" s="39">
        <v>105.37560000000001</v>
      </c>
      <c r="I1511" s="39">
        <v>31.354700000000001</v>
      </c>
      <c r="J1511" s="39">
        <v>73.127899999999997</v>
      </c>
      <c r="K1511" s="39">
        <v>36.980699999999999</v>
      </c>
      <c r="L1511" s="39">
        <v>587.71159999999998</v>
      </c>
      <c r="M1511" s="39">
        <v>53.250700000000002</v>
      </c>
      <c r="N1511" s="39">
        <v>22.528500000000001</v>
      </c>
      <c r="O1511" s="39">
        <v>231.00810000000001</v>
      </c>
      <c r="P1511" s="39">
        <v>90.901799999999994</v>
      </c>
      <c r="Q1511" s="39">
        <v>14.989699999999999</v>
      </c>
      <c r="R1511" s="39">
        <v>44.287599999999998</v>
      </c>
      <c r="S1511" s="39">
        <v>68.869500000000002</v>
      </c>
      <c r="T1511" s="39">
        <v>29.956900000000001</v>
      </c>
      <c r="U1511" s="39">
        <v>17.831299999999999</v>
      </c>
      <c r="V1511" s="39">
        <v>32.451099999999997</v>
      </c>
      <c r="W1511" s="39">
        <v>55.2044</v>
      </c>
      <c r="X1511" s="39">
        <v>163.56180000000001</v>
      </c>
      <c r="Y1511" s="39">
        <v>24.3508</v>
      </c>
      <c r="Z1511" s="39">
        <v>39.895400000000002</v>
      </c>
      <c r="AA1511" s="39">
        <v>36.377299999999998</v>
      </c>
      <c r="AB1511" s="39">
        <v>225.95590000000001</v>
      </c>
      <c r="AC1511" s="39">
        <v>67.079099999999997</v>
      </c>
      <c r="AD1511" s="39">
        <v>19.887599999999999</v>
      </c>
      <c r="AE1511" s="39">
        <v>106.61490000000001</v>
      </c>
      <c r="AF1511" s="39">
        <v>48.029899999999998</v>
      </c>
      <c r="AG1511" s="39">
        <v>24.978999999999999</v>
      </c>
      <c r="AH1511" s="39">
        <v>105.282</v>
      </c>
      <c r="AI1511" s="39">
        <v>18.796199999999999</v>
      </c>
      <c r="AJ1511" s="39">
        <v>6.1071999999999997</v>
      </c>
      <c r="AK1511" s="39">
        <v>6.9158999999999997</v>
      </c>
      <c r="AL1511" s="39">
        <v>14.3604</v>
      </c>
      <c r="AM1511" s="39">
        <v>355.363</v>
      </c>
      <c r="AN1511" s="39">
        <v>392.0659</v>
      </c>
      <c r="AO1511" s="39">
        <v>174.82669999999999</v>
      </c>
      <c r="AP1511" s="39">
        <v>180.673</v>
      </c>
      <c r="AQ1511" s="39">
        <v>260.45490000000001</v>
      </c>
      <c r="AR1511" s="39">
        <v>114.1897</v>
      </c>
      <c r="AS1511" s="39">
        <v>76.454800000000006</v>
      </c>
      <c r="AT1511" s="39">
        <v>24.011800000000001</v>
      </c>
      <c r="AU1511" s="39">
        <v>59.883699999999997</v>
      </c>
      <c r="AV1511" s="39">
        <v>108.51990000000001</v>
      </c>
      <c r="AW1511" s="39">
        <v>102.4299</v>
      </c>
      <c r="AX1511" s="39">
        <v>12.76</v>
      </c>
      <c r="AY1511" s="39">
        <v>52.724600000000002</v>
      </c>
    </row>
    <row r="1512" spans="1:51" x14ac:dyDescent="0.25">
      <c r="A1512" s="43">
        <v>44638</v>
      </c>
      <c r="B1512" s="39">
        <v>2839.768</v>
      </c>
      <c r="C1512" s="39">
        <v>47.808199999999999</v>
      </c>
      <c r="D1512" s="39">
        <v>49.934899999999999</v>
      </c>
      <c r="E1512" s="39">
        <v>509.221</v>
      </c>
      <c r="F1512" s="39">
        <v>213.28450000000001</v>
      </c>
      <c r="G1512" s="39">
        <v>48.995100000000001</v>
      </c>
      <c r="H1512" s="39">
        <v>106.2349</v>
      </c>
      <c r="I1512" s="39">
        <v>32.469200000000001</v>
      </c>
      <c r="J1512" s="39">
        <v>75.526600000000002</v>
      </c>
      <c r="K1512" s="39">
        <v>37.207099999999997</v>
      </c>
      <c r="L1512" s="39">
        <v>585.90189999999996</v>
      </c>
      <c r="M1512" s="39">
        <v>56.293599999999998</v>
      </c>
      <c r="N1512" s="39">
        <v>23.717500000000001</v>
      </c>
      <c r="O1512" s="39">
        <v>228.2783</v>
      </c>
      <c r="P1512" s="39">
        <v>94.663300000000007</v>
      </c>
      <c r="Q1512" s="39">
        <v>15.273300000000001</v>
      </c>
      <c r="R1512" s="39">
        <v>45.491100000000003</v>
      </c>
      <c r="S1512" s="39">
        <v>69.090599999999995</v>
      </c>
      <c r="T1512" s="39">
        <v>30.764299999999999</v>
      </c>
      <c r="U1512" s="39">
        <v>18.347200000000001</v>
      </c>
      <c r="V1512" s="39">
        <v>32.835099999999997</v>
      </c>
      <c r="W1512" s="39">
        <v>56.495699999999999</v>
      </c>
      <c r="X1512" s="39">
        <v>162.81720000000001</v>
      </c>
      <c r="Y1512" s="39">
        <v>24.925699999999999</v>
      </c>
      <c r="Z1512" s="39">
        <v>40.410200000000003</v>
      </c>
      <c r="AA1512" s="39">
        <v>37.058300000000003</v>
      </c>
      <c r="AB1512" s="39">
        <v>229.24879999999999</v>
      </c>
      <c r="AC1512" s="39">
        <v>73.772400000000005</v>
      </c>
      <c r="AD1512" s="39">
        <v>20.117000000000001</v>
      </c>
      <c r="AE1512" s="39">
        <v>107.1405</v>
      </c>
      <c r="AF1512" s="39">
        <v>49.462200000000003</v>
      </c>
      <c r="AG1512" s="39">
        <v>25.059899999999999</v>
      </c>
      <c r="AH1512" s="39">
        <v>107.00320000000001</v>
      </c>
      <c r="AI1512" s="39">
        <v>18.881</v>
      </c>
      <c r="AJ1512" s="39">
        <v>6.2163000000000004</v>
      </c>
      <c r="AK1512" s="39">
        <v>7.2453000000000003</v>
      </c>
      <c r="AL1512" s="39">
        <v>14.5364</v>
      </c>
      <c r="AM1512" s="39">
        <v>390.8073</v>
      </c>
      <c r="AN1512" s="39">
        <v>397.14569999999998</v>
      </c>
      <c r="AO1512" s="39">
        <v>175.631</v>
      </c>
      <c r="AP1512" s="39">
        <v>193.94759999999999</v>
      </c>
      <c r="AQ1512" s="39">
        <v>270.1764</v>
      </c>
      <c r="AR1512" s="39">
        <v>118.8673</v>
      </c>
      <c r="AS1512" s="39">
        <v>78.112399999999994</v>
      </c>
      <c r="AT1512" s="39">
        <v>24.4176</v>
      </c>
      <c r="AU1512" s="39">
        <v>63.194400000000002</v>
      </c>
      <c r="AV1512" s="39">
        <v>109.83329999999999</v>
      </c>
      <c r="AW1512" s="39">
        <v>106.49679999999999</v>
      </c>
      <c r="AX1512" s="39">
        <v>12.785</v>
      </c>
      <c r="AY1512" s="39">
        <v>54.857900000000001</v>
      </c>
    </row>
    <row r="1513" spans="1:51" x14ac:dyDescent="0.25">
      <c r="A1513" s="43">
        <v>44641</v>
      </c>
      <c r="B1513" s="39">
        <v>2733.9886999999999</v>
      </c>
      <c r="C1513" s="39">
        <v>49.31</v>
      </c>
      <c r="D1513" s="39">
        <v>49.536700000000003</v>
      </c>
      <c r="E1513" s="39">
        <v>506.19439999999997</v>
      </c>
      <c r="F1513" s="39">
        <v>210.95349999999999</v>
      </c>
      <c r="G1513" s="39">
        <v>49.6736</v>
      </c>
      <c r="H1513" s="39">
        <v>106.07380000000001</v>
      </c>
      <c r="I1513" s="39">
        <v>31.8005</v>
      </c>
      <c r="J1513" s="39">
        <v>74.173500000000004</v>
      </c>
      <c r="K1513" s="39">
        <v>36.942900000000002</v>
      </c>
      <c r="L1513" s="39">
        <v>597.89139999999998</v>
      </c>
      <c r="M1513" s="39">
        <v>57.054299999999998</v>
      </c>
      <c r="N1513" s="39">
        <v>23.529800000000002</v>
      </c>
      <c r="O1513" s="39">
        <v>222.30690000000001</v>
      </c>
      <c r="P1513" s="39">
        <v>93.865399999999994</v>
      </c>
      <c r="Q1513" s="39">
        <v>15.033300000000001</v>
      </c>
      <c r="R1513" s="39">
        <v>45.8521</v>
      </c>
      <c r="S1513" s="39">
        <v>70.085499999999996</v>
      </c>
      <c r="T1513" s="39">
        <v>30.274100000000001</v>
      </c>
      <c r="U1513" s="39">
        <v>18.347200000000001</v>
      </c>
      <c r="V1513" s="39">
        <v>32.931100000000001</v>
      </c>
      <c r="W1513" s="39">
        <v>62.145299999999999</v>
      </c>
      <c r="X1513" s="39">
        <v>163.1481</v>
      </c>
      <c r="Y1513" s="39">
        <v>24.720300000000002</v>
      </c>
      <c r="Z1513" s="39">
        <v>40.6676</v>
      </c>
      <c r="AA1513" s="39">
        <v>37.455599999999997</v>
      </c>
      <c r="AB1513" s="39">
        <v>230.2174</v>
      </c>
      <c r="AC1513" s="39">
        <v>77.264600000000002</v>
      </c>
      <c r="AD1513" s="39">
        <v>20.3005</v>
      </c>
      <c r="AE1513" s="39">
        <v>108.0485</v>
      </c>
      <c r="AF1513" s="39">
        <v>50.0351</v>
      </c>
      <c r="AG1513" s="39">
        <v>25.059899999999999</v>
      </c>
      <c r="AH1513" s="39">
        <v>105.8557</v>
      </c>
      <c r="AI1513" s="39">
        <v>18.739599999999999</v>
      </c>
      <c r="AJ1513" s="39">
        <v>6.1798999999999999</v>
      </c>
      <c r="AK1513" s="39">
        <v>7.0903</v>
      </c>
      <c r="AL1513" s="39">
        <v>14.465999999999999</v>
      </c>
      <c r="AM1513" s="39">
        <v>383.67239999999998</v>
      </c>
      <c r="AN1513" s="39">
        <v>399.4547</v>
      </c>
      <c r="AO1513" s="39">
        <v>172.81610000000001</v>
      </c>
      <c r="AP1513" s="39">
        <v>190.6721</v>
      </c>
      <c r="AQ1513" s="39">
        <v>264.91059999999999</v>
      </c>
      <c r="AR1513" s="39">
        <v>122.795</v>
      </c>
      <c r="AS1513" s="39">
        <v>78.112399999999994</v>
      </c>
      <c r="AT1513" s="39">
        <v>25.026299999999999</v>
      </c>
      <c r="AU1513" s="39">
        <v>62.707500000000003</v>
      </c>
      <c r="AV1513" s="39">
        <v>109.83329999999999</v>
      </c>
      <c r="AW1513" s="39">
        <v>108.10469999999999</v>
      </c>
      <c r="AX1513" s="39">
        <v>12.6853</v>
      </c>
      <c r="AY1513" s="39">
        <v>55.9754</v>
      </c>
    </row>
    <row r="1514" spans="1:51" x14ac:dyDescent="0.25">
      <c r="A1514" s="43">
        <v>44642</v>
      </c>
      <c r="B1514" s="39">
        <v>2860.9238999999998</v>
      </c>
      <c r="C1514" s="39">
        <v>50.186100000000003</v>
      </c>
      <c r="D1514" s="39">
        <v>50.253500000000003</v>
      </c>
      <c r="E1514" s="39">
        <v>509.221</v>
      </c>
      <c r="F1514" s="39">
        <v>219.50049999999999</v>
      </c>
      <c r="G1514" s="39">
        <v>49.780700000000003</v>
      </c>
      <c r="H1514" s="39">
        <v>105.85899999999999</v>
      </c>
      <c r="I1514" s="39">
        <v>34.029499999999999</v>
      </c>
      <c r="J1514" s="39">
        <v>74.480999999999995</v>
      </c>
      <c r="K1514" s="39">
        <v>40.640999999999998</v>
      </c>
      <c r="L1514" s="39">
        <v>607.84490000000005</v>
      </c>
      <c r="M1514" s="39">
        <v>58.322200000000002</v>
      </c>
      <c r="N1514" s="39">
        <v>25.907800000000002</v>
      </c>
      <c r="O1514" s="39">
        <v>223.16</v>
      </c>
      <c r="P1514" s="39">
        <v>91.984700000000004</v>
      </c>
      <c r="Q1514" s="39">
        <v>15.2515</v>
      </c>
      <c r="R1514" s="39">
        <v>48.620100000000001</v>
      </c>
      <c r="S1514" s="39">
        <v>68.537899999999993</v>
      </c>
      <c r="T1514" s="39">
        <v>30.2453</v>
      </c>
      <c r="U1514" s="39">
        <v>18.315000000000001</v>
      </c>
      <c r="V1514" s="39">
        <v>33.123199999999997</v>
      </c>
      <c r="W1514" s="39">
        <v>60.853999999999999</v>
      </c>
      <c r="X1514" s="39">
        <v>164.63730000000001</v>
      </c>
      <c r="Y1514" s="39">
        <v>24.638200000000001</v>
      </c>
      <c r="Z1514" s="39">
        <v>40.496000000000002</v>
      </c>
      <c r="AA1514" s="39">
        <v>37.398800000000001</v>
      </c>
      <c r="AB1514" s="39">
        <v>226.82749999999999</v>
      </c>
      <c r="AC1514" s="39">
        <v>75.033500000000004</v>
      </c>
      <c r="AD1514" s="39">
        <v>20.323399999999999</v>
      </c>
      <c r="AE1514" s="39">
        <v>107.37949999999999</v>
      </c>
      <c r="AF1514" s="39">
        <v>50.321599999999997</v>
      </c>
      <c r="AG1514" s="39">
        <v>24.9251</v>
      </c>
      <c r="AH1514" s="39">
        <v>107.2901</v>
      </c>
      <c r="AI1514" s="39">
        <v>19.022300000000001</v>
      </c>
      <c r="AJ1514" s="39">
        <v>6.2343999999999999</v>
      </c>
      <c r="AK1514" s="39">
        <v>7.1289999999999996</v>
      </c>
      <c r="AL1514" s="39">
        <v>14.6068</v>
      </c>
      <c r="AM1514" s="39">
        <v>396.33109999999999</v>
      </c>
      <c r="AN1514" s="39">
        <v>401.30189999999999</v>
      </c>
      <c r="AO1514" s="39">
        <v>174.0224</v>
      </c>
      <c r="AP1514" s="39">
        <v>200.84360000000001</v>
      </c>
      <c r="AQ1514" s="39">
        <v>268.55619999999999</v>
      </c>
      <c r="AR1514" s="39">
        <v>128.72229999999999</v>
      </c>
      <c r="AS1514" s="39">
        <v>78.733999999999995</v>
      </c>
      <c r="AT1514" s="39">
        <v>25.4998</v>
      </c>
      <c r="AU1514" s="39">
        <v>64.655000000000001</v>
      </c>
      <c r="AV1514" s="39">
        <v>117.2212</v>
      </c>
      <c r="AW1514" s="39">
        <v>111.7933</v>
      </c>
      <c r="AX1514" s="39">
        <v>12.809900000000001</v>
      </c>
      <c r="AY1514" s="39">
        <v>58.413499999999999</v>
      </c>
    </row>
    <row r="1515" spans="1:51" x14ac:dyDescent="0.25">
      <c r="A1515" s="43">
        <v>44643</v>
      </c>
      <c r="B1515" s="39">
        <v>2914.6273000000001</v>
      </c>
      <c r="C1515" s="39">
        <v>50.686700000000002</v>
      </c>
      <c r="D1515" s="39">
        <v>50.412799999999997</v>
      </c>
      <c r="E1515" s="39">
        <v>511.49090000000001</v>
      </c>
      <c r="F1515" s="39">
        <v>225.3279</v>
      </c>
      <c r="G1515" s="39">
        <v>49.744999999999997</v>
      </c>
      <c r="H1515" s="39">
        <v>107.148</v>
      </c>
      <c r="I1515" s="39">
        <v>34.921100000000003</v>
      </c>
      <c r="J1515" s="39">
        <v>74.296499999999995</v>
      </c>
      <c r="K1515" s="39">
        <v>40.376899999999999</v>
      </c>
      <c r="L1515" s="39">
        <v>602.8682</v>
      </c>
      <c r="M1515" s="39">
        <v>57.814999999999998</v>
      </c>
      <c r="N1515" s="39">
        <v>28.348400000000002</v>
      </c>
      <c r="O1515" s="39">
        <v>228.61949999999999</v>
      </c>
      <c r="P1515" s="39">
        <v>93.010499999999993</v>
      </c>
      <c r="Q1515" s="39">
        <v>15.2079</v>
      </c>
      <c r="R1515" s="39">
        <v>51.147399999999998</v>
      </c>
      <c r="S1515" s="39">
        <v>68.648399999999995</v>
      </c>
      <c r="T1515" s="39">
        <v>30.129899999999999</v>
      </c>
      <c r="U1515" s="39">
        <v>18.121500000000001</v>
      </c>
      <c r="V1515" s="39">
        <v>32.931100000000001</v>
      </c>
      <c r="W1515" s="39">
        <v>60.208300000000001</v>
      </c>
      <c r="X1515" s="39">
        <v>164.2236</v>
      </c>
      <c r="Y1515" s="39">
        <v>24.474</v>
      </c>
      <c r="Z1515" s="39">
        <v>40.924999999999997</v>
      </c>
      <c r="AA1515" s="39">
        <v>37.285299999999999</v>
      </c>
      <c r="AB1515" s="39">
        <v>227.7961</v>
      </c>
      <c r="AC1515" s="39">
        <v>75.664000000000001</v>
      </c>
      <c r="AD1515" s="39">
        <v>20.3005</v>
      </c>
      <c r="AE1515" s="39">
        <v>107.5706</v>
      </c>
      <c r="AF1515" s="39">
        <v>50.130600000000001</v>
      </c>
      <c r="AG1515" s="39">
        <v>24.871200000000002</v>
      </c>
      <c r="AH1515" s="39">
        <v>107.57689999999999</v>
      </c>
      <c r="AI1515" s="39">
        <v>18.824400000000001</v>
      </c>
      <c r="AJ1515" s="39">
        <v>6.2708000000000004</v>
      </c>
      <c r="AK1515" s="39">
        <v>7.1097000000000001</v>
      </c>
      <c r="AL1515" s="39">
        <v>14.5364</v>
      </c>
      <c r="AM1515" s="39">
        <v>396.56119999999999</v>
      </c>
      <c r="AN1515" s="39">
        <v>399.91649999999998</v>
      </c>
      <c r="AO1515" s="39">
        <v>173.0171</v>
      </c>
      <c r="AP1515" s="39">
        <v>204.80869999999999</v>
      </c>
      <c r="AQ1515" s="39">
        <v>269.36630000000002</v>
      </c>
      <c r="AR1515" s="39">
        <v>127.4012</v>
      </c>
      <c r="AS1515" s="39">
        <v>79.562799999999996</v>
      </c>
      <c r="AT1515" s="39">
        <v>25.026299999999999</v>
      </c>
      <c r="AU1515" s="39">
        <v>65.336600000000004</v>
      </c>
      <c r="AV1515" s="39">
        <v>113.28100000000001</v>
      </c>
      <c r="AW1515" s="39">
        <v>109.80710000000001</v>
      </c>
      <c r="AX1515" s="39">
        <v>12.735099999999999</v>
      </c>
      <c r="AY1515" s="39">
        <v>59.327800000000003</v>
      </c>
    </row>
    <row r="1516" spans="1:51" x14ac:dyDescent="0.25">
      <c r="A1516" s="43">
        <v>44644</v>
      </c>
      <c r="B1516" s="39">
        <v>2844.6502</v>
      </c>
      <c r="C1516" s="39">
        <v>49.9358</v>
      </c>
      <c r="D1516" s="39">
        <v>49.8553</v>
      </c>
      <c r="E1516" s="39">
        <v>503.1678</v>
      </c>
      <c r="F1516" s="39">
        <v>224.55090000000001</v>
      </c>
      <c r="G1516" s="39">
        <v>49.066499999999998</v>
      </c>
      <c r="H1516" s="39">
        <v>106.4498</v>
      </c>
      <c r="I1516" s="39">
        <v>33.658000000000001</v>
      </c>
      <c r="J1516" s="39">
        <v>73.312399999999997</v>
      </c>
      <c r="K1516" s="39">
        <v>40.942900000000002</v>
      </c>
      <c r="L1516" s="39">
        <v>595.17679999999996</v>
      </c>
      <c r="M1516" s="39">
        <v>58.829300000000003</v>
      </c>
      <c r="N1516" s="39">
        <v>25.970300000000002</v>
      </c>
      <c r="O1516" s="39">
        <v>220.7714</v>
      </c>
      <c r="P1516" s="39">
        <v>92.326599999999999</v>
      </c>
      <c r="Q1516" s="39">
        <v>15.164199999999999</v>
      </c>
      <c r="R1516" s="39">
        <v>49.101500000000001</v>
      </c>
      <c r="S1516" s="39">
        <v>67.543000000000006</v>
      </c>
      <c r="T1516" s="39">
        <v>29.985800000000001</v>
      </c>
      <c r="U1516" s="39">
        <v>17.799099999999999</v>
      </c>
      <c r="V1516" s="39">
        <v>32.451099999999997</v>
      </c>
      <c r="W1516" s="39">
        <v>58.594099999999997</v>
      </c>
      <c r="X1516" s="39">
        <v>157.85319999999999</v>
      </c>
      <c r="Y1516" s="39">
        <v>23.981200000000001</v>
      </c>
      <c r="Z1516" s="39">
        <v>40.067</v>
      </c>
      <c r="AA1516" s="39">
        <v>37.058300000000003</v>
      </c>
      <c r="AB1516" s="39">
        <v>226.63380000000001</v>
      </c>
      <c r="AC1516" s="39">
        <v>78.380200000000002</v>
      </c>
      <c r="AD1516" s="39">
        <v>19.979399999999998</v>
      </c>
      <c r="AE1516" s="39">
        <v>106.23260000000001</v>
      </c>
      <c r="AF1516" s="39">
        <v>50.417099999999998</v>
      </c>
      <c r="AG1516" s="39">
        <v>24.5748</v>
      </c>
      <c r="AH1516" s="39">
        <v>108.1507</v>
      </c>
      <c r="AI1516" s="39">
        <v>18.881</v>
      </c>
      <c r="AJ1516" s="39">
        <v>6.1798999999999999</v>
      </c>
      <c r="AK1516" s="39">
        <v>6.9352999999999998</v>
      </c>
      <c r="AL1516" s="39">
        <v>14.6068</v>
      </c>
      <c r="AM1516" s="39">
        <v>392.87869999999998</v>
      </c>
      <c r="AN1516" s="39">
        <v>394.83670000000001</v>
      </c>
      <c r="AO1516" s="39">
        <v>172.1123</v>
      </c>
      <c r="AP1516" s="39">
        <v>211.7046</v>
      </c>
      <c r="AQ1516" s="39">
        <v>268.55619999999999</v>
      </c>
      <c r="AR1516" s="39">
        <v>133.3999</v>
      </c>
      <c r="AS1516" s="39">
        <v>79.148399999999995</v>
      </c>
      <c r="AT1516" s="39">
        <v>24.688099999999999</v>
      </c>
      <c r="AU1516" s="39">
        <v>64.557599999999994</v>
      </c>
      <c r="AV1516" s="39">
        <v>114.9228</v>
      </c>
      <c r="AW1516" s="39">
        <v>110.7529</v>
      </c>
      <c r="AX1516" s="39">
        <v>12.6853</v>
      </c>
      <c r="AY1516" s="39">
        <v>58.718299999999999</v>
      </c>
    </row>
    <row r="1517" spans="1:51" x14ac:dyDescent="0.25">
      <c r="A1517" s="43">
        <v>44645</v>
      </c>
      <c r="B1517" s="39">
        <v>2833.2586000000001</v>
      </c>
      <c r="C1517" s="39">
        <v>50.311199999999999</v>
      </c>
      <c r="D1517" s="39">
        <v>50.492400000000004</v>
      </c>
      <c r="E1517" s="39">
        <v>498.62799999999999</v>
      </c>
      <c r="F1517" s="39">
        <v>227.2704</v>
      </c>
      <c r="G1517" s="39">
        <v>49.959299999999999</v>
      </c>
      <c r="H1517" s="39">
        <v>105.8053</v>
      </c>
      <c r="I1517" s="39">
        <v>34.029499999999999</v>
      </c>
      <c r="J1517" s="39">
        <v>73.312399999999997</v>
      </c>
      <c r="K1517" s="39">
        <v>40.225900000000003</v>
      </c>
      <c r="L1517" s="39">
        <v>599.7011</v>
      </c>
      <c r="M1517" s="39">
        <v>59.167400000000001</v>
      </c>
      <c r="N1517" s="39">
        <v>26.283200000000001</v>
      </c>
      <c r="O1517" s="39">
        <v>219.91839999999999</v>
      </c>
      <c r="P1517" s="39">
        <v>92.896600000000007</v>
      </c>
      <c r="Q1517" s="39">
        <v>15.033300000000001</v>
      </c>
      <c r="R1517" s="39">
        <v>50.184600000000003</v>
      </c>
      <c r="S1517" s="39">
        <v>66.326999999999998</v>
      </c>
      <c r="T1517" s="39">
        <v>29.8993</v>
      </c>
      <c r="U1517" s="39">
        <v>17.831299999999999</v>
      </c>
      <c r="V1517" s="39">
        <v>33.411200000000001</v>
      </c>
      <c r="W1517" s="39">
        <v>57.706299999999999</v>
      </c>
      <c r="X1517" s="39">
        <v>156.1986</v>
      </c>
      <c r="Y1517" s="39">
        <v>24.309699999999999</v>
      </c>
      <c r="Z1517" s="39">
        <v>40.152799999999999</v>
      </c>
      <c r="AA1517" s="39">
        <v>37.342100000000002</v>
      </c>
      <c r="AB1517" s="39">
        <v>224.30940000000001</v>
      </c>
      <c r="AC1517" s="39">
        <v>76.149100000000004</v>
      </c>
      <c r="AD1517" s="39">
        <v>20.392199999999999</v>
      </c>
      <c r="AE1517" s="39">
        <v>106.47150000000001</v>
      </c>
      <c r="AF1517" s="39">
        <v>51.849400000000003</v>
      </c>
      <c r="AG1517" s="39">
        <v>24.224499999999999</v>
      </c>
      <c r="AH1517" s="39">
        <v>109.29819999999999</v>
      </c>
      <c r="AI1517" s="39">
        <v>18.6831</v>
      </c>
      <c r="AJ1517" s="39">
        <v>6.1436000000000002</v>
      </c>
      <c r="AK1517" s="39">
        <v>6.8190999999999997</v>
      </c>
      <c r="AL1517" s="39">
        <v>14.641999999999999</v>
      </c>
      <c r="AM1517" s="39">
        <v>385.97399999999999</v>
      </c>
      <c r="AN1517" s="39">
        <v>395.29849999999999</v>
      </c>
      <c r="AO1517" s="39">
        <v>170.70490000000001</v>
      </c>
      <c r="AP1517" s="39">
        <v>204.9811</v>
      </c>
      <c r="AQ1517" s="39">
        <v>268.96120000000002</v>
      </c>
      <c r="AR1517" s="39">
        <v>134.18539999999999</v>
      </c>
      <c r="AS1517" s="39">
        <v>78.941199999999995</v>
      </c>
      <c r="AT1517" s="39">
        <v>24.485199999999999</v>
      </c>
      <c r="AU1517" s="39">
        <v>65.141800000000003</v>
      </c>
      <c r="AV1517" s="39">
        <v>110.8184</v>
      </c>
      <c r="AW1517" s="39">
        <v>110.28</v>
      </c>
      <c r="AX1517" s="39">
        <v>12.635400000000001</v>
      </c>
      <c r="AY1517" s="39">
        <v>58.718299999999999</v>
      </c>
    </row>
    <row r="1518" spans="1:51" x14ac:dyDescent="0.25">
      <c r="A1518" s="43">
        <v>44648</v>
      </c>
      <c r="B1518" s="39">
        <v>2891.8440000000001</v>
      </c>
      <c r="C1518" s="39">
        <v>51.062199999999997</v>
      </c>
      <c r="D1518" s="39">
        <v>50.651699999999998</v>
      </c>
      <c r="E1518" s="39">
        <v>497.11470000000003</v>
      </c>
      <c r="F1518" s="39">
        <v>231.15530000000001</v>
      </c>
      <c r="G1518" s="39">
        <v>51.244900000000001</v>
      </c>
      <c r="H1518" s="39">
        <v>106.0201</v>
      </c>
      <c r="I1518" s="39">
        <v>34.401000000000003</v>
      </c>
      <c r="J1518" s="39">
        <v>74.911500000000004</v>
      </c>
      <c r="K1518" s="39">
        <v>40.2637</v>
      </c>
      <c r="L1518" s="39">
        <v>603.99929999999995</v>
      </c>
      <c r="M1518" s="39">
        <v>60.773400000000002</v>
      </c>
      <c r="N1518" s="39">
        <v>27.034199999999998</v>
      </c>
      <c r="O1518" s="39">
        <v>217.18860000000001</v>
      </c>
      <c r="P1518" s="39">
        <v>90.787899999999993</v>
      </c>
      <c r="Q1518" s="39">
        <v>15.229699999999999</v>
      </c>
      <c r="R1518" s="39">
        <v>51.749099999999999</v>
      </c>
      <c r="S1518" s="39">
        <v>65.884799999999998</v>
      </c>
      <c r="T1518" s="39">
        <v>30.101099999999999</v>
      </c>
      <c r="U1518" s="39">
        <v>18.186</v>
      </c>
      <c r="V1518" s="39">
        <v>34.851300000000002</v>
      </c>
      <c r="W1518" s="39">
        <v>57.948500000000003</v>
      </c>
      <c r="X1518" s="39">
        <v>157.7705</v>
      </c>
      <c r="Y1518" s="39">
        <v>24.186499999999999</v>
      </c>
      <c r="Z1518" s="39">
        <v>39.466500000000003</v>
      </c>
      <c r="AA1518" s="39">
        <v>37.342100000000002</v>
      </c>
      <c r="AB1518" s="39">
        <v>225.4716</v>
      </c>
      <c r="AC1518" s="39">
        <v>76.197599999999994</v>
      </c>
      <c r="AD1518" s="39">
        <v>20.139900000000001</v>
      </c>
      <c r="AE1518" s="39">
        <v>105.1812</v>
      </c>
      <c r="AF1518" s="39">
        <v>50.321599999999997</v>
      </c>
      <c r="AG1518" s="39">
        <v>24.440100000000001</v>
      </c>
      <c r="AH1518" s="39">
        <v>111.0194</v>
      </c>
      <c r="AI1518" s="39">
        <v>18.9375</v>
      </c>
      <c r="AJ1518" s="39">
        <v>6.1616999999999997</v>
      </c>
      <c r="AK1518" s="39">
        <v>6.9741</v>
      </c>
      <c r="AL1518" s="39">
        <v>15.099600000000001</v>
      </c>
      <c r="AM1518" s="39">
        <v>389.88670000000002</v>
      </c>
      <c r="AN1518" s="39">
        <v>395.29849999999999</v>
      </c>
      <c r="AO1518" s="39">
        <v>170.60429999999999</v>
      </c>
      <c r="AP1518" s="39">
        <v>205.32589999999999</v>
      </c>
      <c r="AQ1518" s="39">
        <v>270.1764</v>
      </c>
      <c r="AR1518" s="39">
        <v>144.04050000000001</v>
      </c>
      <c r="AS1518" s="39">
        <v>78.941199999999995</v>
      </c>
      <c r="AT1518" s="39">
        <v>24.4176</v>
      </c>
      <c r="AU1518" s="39">
        <v>68.549800000000005</v>
      </c>
      <c r="AV1518" s="39">
        <v>109.3408</v>
      </c>
      <c r="AW1518" s="39">
        <v>111.41500000000001</v>
      </c>
      <c r="AX1518" s="39">
        <v>12.785</v>
      </c>
      <c r="AY1518" s="39">
        <v>60.546900000000001</v>
      </c>
    </row>
    <row r="1519" spans="1:51" x14ac:dyDescent="0.25">
      <c r="A1519" s="43">
        <v>44649</v>
      </c>
      <c r="B1519" s="39">
        <v>2844.6502</v>
      </c>
      <c r="C1519" s="39">
        <v>50.811799999999998</v>
      </c>
      <c r="D1519" s="39">
        <v>50.890599999999999</v>
      </c>
      <c r="E1519" s="39">
        <v>494.0881</v>
      </c>
      <c r="F1519" s="39">
        <v>226.8819</v>
      </c>
      <c r="G1519" s="39">
        <v>50.209299999999999</v>
      </c>
      <c r="H1519" s="39">
        <v>104.194</v>
      </c>
      <c r="I1519" s="39">
        <v>33.732300000000002</v>
      </c>
      <c r="J1519" s="39">
        <v>74.603999999999999</v>
      </c>
      <c r="K1519" s="39">
        <v>39.622199999999999</v>
      </c>
      <c r="L1519" s="39">
        <v>644.94449999999995</v>
      </c>
      <c r="M1519" s="39">
        <v>59.674599999999998</v>
      </c>
      <c r="N1519" s="39">
        <v>25.657499999999999</v>
      </c>
      <c r="O1519" s="39">
        <v>211.89959999999999</v>
      </c>
      <c r="P1519" s="39">
        <v>91.300799999999995</v>
      </c>
      <c r="Q1519" s="39">
        <v>15.1206</v>
      </c>
      <c r="R1519" s="39">
        <v>49.943899999999999</v>
      </c>
      <c r="S1519" s="39">
        <v>65.884799999999998</v>
      </c>
      <c r="T1519" s="39">
        <v>29.8416</v>
      </c>
      <c r="U1519" s="39">
        <v>17.702300000000001</v>
      </c>
      <c r="V1519" s="39">
        <v>34.371299999999998</v>
      </c>
      <c r="W1519" s="39">
        <v>56.899299999999997</v>
      </c>
      <c r="X1519" s="39">
        <v>153.79929999999999</v>
      </c>
      <c r="Y1519" s="39">
        <v>24.720300000000002</v>
      </c>
      <c r="Z1519" s="39">
        <v>38.694299999999998</v>
      </c>
      <c r="AA1519" s="39">
        <v>37.285299999999999</v>
      </c>
      <c r="AB1519" s="39">
        <v>224.1157</v>
      </c>
      <c r="AC1519" s="39">
        <v>78.040700000000001</v>
      </c>
      <c r="AD1519" s="39">
        <v>19.956399999999999</v>
      </c>
      <c r="AE1519" s="39">
        <v>102.17059999999999</v>
      </c>
      <c r="AF1519" s="39">
        <v>49.462200000000003</v>
      </c>
      <c r="AG1519" s="39">
        <v>24.197600000000001</v>
      </c>
      <c r="AH1519" s="39">
        <v>111.30629999999999</v>
      </c>
      <c r="AI1519" s="39">
        <v>18.711400000000001</v>
      </c>
      <c r="AJ1519" s="39">
        <v>6.1436000000000002</v>
      </c>
      <c r="AK1519" s="39">
        <v>6.8772000000000002</v>
      </c>
      <c r="AL1519" s="39">
        <v>15.240399999999999</v>
      </c>
      <c r="AM1519" s="39">
        <v>386.6644</v>
      </c>
      <c r="AN1519" s="39">
        <v>402.22550000000001</v>
      </c>
      <c r="AO1519" s="39">
        <v>168.39259999999999</v>
      </c>
      <c r="AP1519" s="39">
        <v>206.3603</v>
      </c>
      <c r="AQ1519" s="39">
        <v>269.36630000000002</v>
      </c>
      <c r="AR1519" s="39">
        <v>143.1121</v>
      </c>
      <c r="AS1519" s="39">
        <v>77.905199999999994</v>
      </c>
      <c r="AT1519" s="39">
        <v>23.8765</v>
      </c>
      <c r="AU1519" s="39">
        <v>67.284000000000006</v>
      </c>
      <c r="AV1519" s="39">
        <v>102.938</v>
      </c>
      <c r="AW1519" s="39">
        <v>114.8199</v>
      </c>
      <c r="AX1519" s="39">
        <v>12.984299999999999</v>
      </c>
      <c r="AY1519" s="39">
        <v>59.327800000000003</v>
      </c>
    </row>
    <row r="1520" spans="1:51" x14ac:dyDescent="0.25">
      <c r="A1520" s="43">
        <v>44650</v>
      </c>
      <c r="B1520" s="39">
        <v>3088.7563</v>
      </c>
      <c r="C1520" s="39">
        <v>52.564</v>
      </c>
      <c r="D1520" s="39">
        <v>53.200200000000002</v>
      </c>
      <c r="E1520" s="39">
        <v>508.46429999999998</v>
      </c>
      <c r="F1520" s="39">
        <v>235.4288</v>
      </c>
      <c r="G1520" s="39">
        <v>49.780700000000003</v>
      </c>
      <c r="H1520" s="39">
        <v>106.2886</v>
      </c>
      <c r="I1520" s="39">
        <v>35.738399999999999</v>
      </c>
      <c r="J1520" s="39">
        <v>77.740700000000004</v>
      </c>
      <c r="K1520" s="39">
        <v>40.829700000000003</v>
      </c>
      <c r="L1520" s="39">
        <v>654.44560000000001</v>
      </c>
      <c r="M1520" s="39">
        <v>58.237699999999997</v>
      </c>
      <c r="N1520" s="39">
        <v>26.971599999999999</v>
      </c>
      <c r="O1520" s="39">
        <v>214.11760000000001</v>
      </c>
      <c r="P1520" s="39">
        <v>94.720299999999995</v>
      </c>
      <c r="Q1520" s="39">
        <v>15.4261</v>
      </c>
      <c r="R1520" s="39">
        <v>52.952599999999997</v>
      </c>
      <c r="S1520" s="39">
        <v>67.211299999999994</v>
      </c>
      <c r="T1520" s="39">
        <v>30.648900000000001</v>
      </c>
      <c r="U1520" s="39">
        <v>18.250499999999999</v>
      </c>
      <c r="V1520" s="39">
        <v>34.371299999999998</v>
      </c>
      <c r="W1520" s="39">
        <v>57.786999999999999</v>
      </c>
      <c r="X1520" s="39">
        <v>162.238</v>
      </c>
      <c r="Y1520" s="39">
        <v>25.377400000000002</v>
      </c>
      <c r="Z1520" s="39">
        <v>39.809600000000003</v>
      </c>
      <c r="AA1520" s="39">
        <v>37.7393</v>
      </c>
      <c r="AB1520" s="39">
        <v>228.28030000000001</v>
      </c>
      <c r="AC1520" s="39">
        <v>77.119100000000003</v>
      </c>
      <c r="AD1520" s="39">
        <v>20.071100000000001</v>
      </c>
      <c r="AE1520" s="39">
        <v>104.75109999999999</v>
      </c>
      <c r="AF1520" s="39">
        <v>49.748699999999999</v>
      </c>
      <c r="AG1520" s="39">
        <v>24.9251</v>
      </c>
      <c r="AH1520" s="39">
        <v>109.58499999999999</v>
      </c>
      <c r="AI1520" s="39">
        <v>19.022300000000001</v>
      </c>
      <c r="AJ1520" s="39">
        <v>6.1798999999999999</v>
      </c>
      <c r="AK1520" s="39">
        <v>6.9546999999999999</v>
      </c>
      <c r="AL1520" s="39">
        <v>15.2052</v>
      </c>
      <c r="AM1520" s="39">
        <v>407.83890000000002</v>
      </c>
      <c r="AN1520" s="39">
        <v>394.83670000000001</v>
      </c>
      <c r="AO1520" s="39">
        <v>170.4033</v>
      </c>
      <c r="AP1520" s="39">
        <v>222.39330000000001</v>
      </c>
      <c r="AQ1520" s="39">
        <v>272.20170000000002</v>
      </c>
      <c r="AR1520" s="39">
        <v>135.54230000000001</v>
      </c>
      <c r="AS1520" s="39">
        <v>78.733999999999995</v>
      </c>
      <c r="AT1520" s="39">
        <v>24.214700000000001</v>
      </c>
      <c r="AU1520" s="39">
        <v>70.691999999999993</v>
      </c>
      <c r="AV1520" s="39">
        <v>104.5797</v>
      </c>
      <c r="AW1520" s="39">
        <v>113.4012</v>
      </c>
      <c r="AX1520" s="39">
        <v>13.2585</v>
      </c>
      <c r="AY1520" s="39">
        <v>61.765999999999998</v>
      </c>
    </row>
    <row r="1521" spans="1:51" x14ac:dyDescent="0.25">
      <c r="A1521" s="43">
        <v>44651</v>
      </c>
      <c r="B1521" s="39">
        <v>3116.4216999999999</v>
      </c>
      <c r="C1521" s="39">
        <v>53.064599999999999</v>
      </c>
      <c r="D1521" s="39">
        <v>54.952300000000001</v>
      </c>
      <c r="E1521" s="39">
        <v>502.41120000000001</v>
      </c>
      <c r="F1521" s="39">
        <v>238.14830000000001</v>
      </c>
      <c r="G1521" s="39">
        <v>48.995100000000001</v>
      </c>
      <c r="H1521" s="39">
        <v>106.66459999999999</v>
      </c>
      <c r="I1521" s="39">
        <v>36.481400000000001</v>
      </c>
      <c r="J1521" s="39">
        <v>79.831800000000001</v>
      </c>
      <c r="K1521" s="39">
        <v>41.1693</v>
      </c>
      <c r="L1521" s="39">
        <v>657.38649999999996</v>
      </c>
      <c r="M1521" s="39">
        <v>59.5901</v>
      </c>
      <c r="N1521" s="39">
        <v>27.409700000000001</v>
      </c>
      <c r="O1521" s="39">
        <v>211.04650000000001</v>
      </c>
      <c r="P1521" s="39">
        <v>94.663300000000007</v>
      </c>
      <c r="Q1521" s="39">
        <v>15.622400000000001</v>
      </c>
      <c r="R1521" s="39">
        <v>53.674599999999998</v>
      </c>
      <c r="S1521" s="39">
        <v>67.211299999999994</v>
      </c>
      <c r="T1521" s="39">
        <v>31.715699999999998</v>
      </c>
      <c r="U1521" s="39">
        <v>18.186</v>
      </c>
      <c r="V1521" s="39">
        <v>34.947299999999998</v>
      </c>
      <c r="W1521" s="39">
        <v>57.706299999999999</v>
      </c>
      <c r="X1521" s="39">
        <v>169.27029999999999</v>
      </c>
      <c r="Y1521" s="39">
        <v>24.966699999999999</v>
      </c>
      <c r="Z1521" s="39">
        <v>39.037500000000001</v>
      </c>
      <c r="AA1521" s="39">
        <v>38.590600000000002</v>
      </c>
      <c r="AB1521" s="39">
        <v>224.0188</v>
      </c>
      <c r="AC1521" s="39">
        <v>78.089200000000005</v>
      </c>
      <c r="AD1521" s="39">
        <v>20.139900000000001</v>
      </c>
      <c r="AE1521" s="39">
        <v>104.75109999999999</v>
      </c>
      <c r="AF1521" s="39">
        <v>50.321599999999997</v>
      </c>
      <c r="AG1521" s="39">
        <v>24.682600000000001</v>
      </c>
      <c r="AH1521" s="39">
        <v>109.58499999999999</v>
      </c>
      <c r="AI1521" s="39">
        <v>19.078800000000001</v>
      </c>
      <c r="AJ1521" s="39">
        <v>6.1616999999999997</v>
      </c>
      <c r="AK1521" s="39">
        <v>6.8578000000000001</v>
      </c>
      <c r="AL1521" s="39">
        <v>15.2052</v>
      </c>
      <c r="AM1521" s="39">
        <v>407.37860000000001</v>
      </c>
      <c r="AN1521" s="39">
        <v>388.3716</v>
      </c>
      <c r="AO1521" s="39">
        <v>170.9059</v>
      </c>
      <c r="AP1521" s="39">
        <v>219.2901</v>
      </c>
      <c r="AQ1521" s="39">
        <v>274.63209999999998</v>
      </c>
      <c r="AR1521" s="39">
        <v>136.8991</v>
      </c>
      <c r="AS1521" s="39">
        <v>79.562799999999996</v>
      </c>
      <c r="AT1521" s="39">
        <v>24.4176</v>
      </c>
      <c r="AU1521" s="39">
        <v>70.399900000000002</v>
      </c>
      <c r="AV1521" s="39">
        <v>104.2514</v>
      </c>
      <c r="AW1521" s="39">
        <v>114.15779999999999</v>
      </c>
      <c r="AX1521" s="39">
        <v>13.4579</v>
      </c>
      <c r="AY1521" s="39">
        <v>67.048599999999993</v>
      </c>
    </row>
    <row r="1522" spans="1:51" x14ac:dyDescent="0.25">
      <c r="A1522" s="43">
        <v>44652</v>
      </c>
      <c r="B1522" s="39">
        <v>3362.1552000000001</v>
      </c>
      <c r="C1522" s="39">
        <v>54.316099999999999</v>
      </c>
      <c r="D1522" s="39">
        <v>54.235500000000002</v>
      </c>
      <c r="E1522" s="39">
        <v>503.1678</v>
      </c>
      <c r="F1522" s="39">
        <v>243.97569999999999</v>
      </c>
      <c r="G1522" s="39">
        <v>49.209400000000002</v>
      </c>
      <c r="H1522" s="39">
        <v>107.148</v>
      </c>
      <c r="I1522" s="39">
        <v>38.190300000000001</v>
      </c>
      <c r="J1522" s="39">
        <v>79.954800000000006</v>
      </c>
      <c r="K1522" s="39">
        <v>42.188200000000002</v>
      </c>
      <c r="L1522" s="39">
        <v>661.0059</v>
      </c>
      <c r="M1522" s="39">
        <v>63.140099999999997</v>
      </c>
      <c r="N1522" s="39">
        <v>28.348400000000002</v>
      </c>
      <c r="O1522" s="39">
        <v>209.68170000000001</v>
      </c>
      <c r="P1522" s="39">
        <v>94.321299999999994</v>
      </c>
      <c r="Q1522" s="39">
        <v>15.7097</v>
      </c>
      <c r="R1522" s="39">
        <v>57.164700000000003</v>
      </c>
      <c r="S1522" s="39">
        <v>67.100800000000007</v>
      </c>
      <c r="T1522" s="39">
        <v>31.6004</v>
      </c>
      <c r="U1522" s="39">
        <v>18.540700000000001</v>
      </c>
      <c r="V1522" s="39">
        <v>34.659300000000002</v>
      </c>
      <c r="W1522" s="39">
        <v>57.786999999999999</v>
      </c>
      <c r="X1522" s="39">
        <v>170.67670000000001</v>
      </c>
      <c r="Y1522" s="39">
        <v>25.623699999999999</v>
      </c>
      <c r="Z1522" s="39">
        <v>38.780099999999997</v>
      </c>
      <c r="AA1522" s="39">
        <v>38.874299999999998</v>
      </c>
      <c r="AB1522" s="39">
        <v>226.3433</v>
      </c>
      <c r="AC1522" s="39">
        <v>77.167599999999993</v>
      </c>
      <c r="AD1522" s="39">
        <v>20.117000000000001</v>
      </c>
      <c r="AE1522" s="39">
        <v>103.4609</v>
      </c>
      <c r="AF1522" s="39">
        <v>49.844099999999997</v>
      </c>
      <c r="AG1522" s="39">
        <v>24.763500000000001</v>
      </c>
      <c r="AH1522" s="39">
        <v>110.7325</v>
      </c>
      <c r="AI1522" s="39">
        <v>19.417999999999999</v>
      </c>
      <c r="AJ1522" s="39">
        <v>6.1981000000000002</v>
      </c>
      <c r="AK1522" s="39">
        <v>6.8772000000000002</v>
      </c>
      <c r="AL1522" s="39">
        <v>15.3811</v>
      </c>
      <c r="AM1522" s="39">
        <v>419.11660000000001</v>
      </c>
      <c r="AN1522" s="39">
        <v>389.29520000000002</v>
      </c>
      <c r="AO1522" s="39">
        <v>171.40860000000001</v>
      </c>
      <c r="AP1522" s="39">
        <v>229.28919999999999</v>
      </c>
      <c r="AQ1522" s="39">
        <v>279.89789999999999</v>
      </c>
      <c r="AR1522" s="39">
        <v>135.64940000000001</v>
      </c>
      <c r="AS1522" s="39">
        <v>79.77</v>
      </c>
      <c r="AT1522" s="39">
        <v>24.485199999999999</v>
      </c>
      <c r="AU1522" s="39">
        <v>77.410700000000006</v>
      </c>
      <c r="AV1522" s="39">
        <v>103.5947</v>
      </c>
      <c r="AW1522" s="39">
        <v>113.212</v>
      </c>
      <c r="AX1522" s="39">
        <v>13.731999999999999</v>
      </c>
      <c r="AY1522" s="39">
        <v>69.385099999999994</v>
      </c>
    </row>
    <row r="1523" spans="1:51" x14ac:dyDescent="0.25">
      <c r="A1523" s="43">
        <v>44657</v>
      </c>
      <c r="B1523" s="39">
        <v>3453.2881000000002</v>
      </c>
      <c r="C1523" s="39">
        <v>55.817900000000002</v>
      </c>
      <c r="D1523" s="39">
        <v>55.748699999999999</v>
      </c>
      <c r="E1523" s="39">
        <v>518.30070000000001</v>
      </c>
      <c r="F1523" s="39">
        <v>254.07660000000001</v>
      </c>
      <c r="G1523" s="39">
        <v>48.995100000000001</v>
      </c>
      <c r="H1523" s="39">
        <v>107.685</v>
      </c>
      <c r="I1523" s="39">
        <v>39.3048</v>
      </c>
      <c r="J1523" s="39">
        <v>82.845500000000001</v>
      </c>
      <c r="K1523" s="39">
        <v>41.697600000000001</v>
      </c>
      <c r="L1523" s="39">
        <v>653.76700000000005</v>
      </c>
      <c r="M1523" s="39">
        <v>61.787700000000001</v>
      </c>
      <c r="N1523" s="39">
        <v>30.1006</v>
      </c>
      <c r="O1523" s="39">
        <v>217.87100000000001</v>
      </c>
      <c r="P1523" s="39">
        <v>95.176199999999994</v>
      </c>
      <c r="Q1523" s="39">
        <v>16.9316</v>
      </c>
      <c r="R1523" s="39">
        <v>60.173400000000001</v>
      </c>
      <c r="S1523" s="39">
        <v>68.095699999999994</v>
      </c>
      <c r="T1523" s="39">
        <v>32.436500000000002</v>
      </c>
      <c r="U1523" s="39">
        <v>18.895399999999999</v>
      </c>
      <c r="V1523" s="39">
        <v>35.043300000000002</v>
      </c>
      <c r="W1523" s="39">
        <v>59.643300000000004</v>
      </c>
      <c r="X1523" s="39">
        <v>174.31700000000001</v>
      </c>
      <c r="Y1523" s="39">
        <v>26.691400000000002</v>
      </c>
      <c r="Z1523" s="39">
        <v>38.780099999999997</v>
      </c>
      <c r="AA1523" s="39">
        <v>38.760800000000003</v>
      </c>
      <c r="AB1523" s="39">
        <v>228.57089999999999</v>
      </c>
      <c r="AC1523" s="39">
        <v>78.574200000000005</v>
      </c>
      <c r="AD1523" s="39">
        <v>20.850999999999999</v>
      </c>
      <c r="AE1523" s="39">
        <v>99.351100000000002</v>
      </c>
      <c r="AF1523" s="39">
        <v>51.085500000000003</v>
      </c>
      <c r="AG1523" s="39">
        <v>24.898199999999999</v>
      </c>
      <c r="AH1523" s="39">
        <v>112.1669</v>
      </c>
      <c r="AI1523" s="39">
        <v>20.492100000000001</v>
      </c>
      <c r="AJ1523" s="39">
        <v>6.3253000000000004</v>
      </c>
      <c r="AK1523" s="39">
        <v>6.9934000000000003</v>
      </c>
      <c r="AL1523" s="39">
        <v>15.5219</v>
      </c>
      <c r="AM1523" s="39">
        <v>421.18810000000002</v>
      </c>
      <c r="AN1523" s="39">
        <v>386.9862</v>
      </c>
      <c r="AO1523" s="39">
        <v>171.40860000000001</v>
      </c>
      <c r="AP1523" s="39">
        <v>251.18369999999999</v>
      </c>
      <c r="AQ1523" s="39">
        <v>282.32830000000001</v>
      </c>
      <c r="AR1523" s="39">
        <v>131.68600000000001</v>
      </c>
      <c r="AS1523" s="39">
        <v>80.805899999999994</v>
      </c>
      <c r="AT1523" s="39">
        <v>25.973299999999998</v>
      </c>
      <c r="AU1523" s="39">
        <v>80.234499999999997</v>
      </c>
      <c r="AV1523" s="39">
        <v>104.0872</v>
      </c>
      <c r="AW1523" s="39">
        <v>111.7933</v>
      </c>
      <c r="AX1523" s="39">
        <v>14.0809</v>
      </c>
      <c r="AY1523" s="39">
        <v>74.058199999999999</v>
      </c>
    </row>
    <row r="1524" spans="1:51" x14ac:dyDescent="0.25">
      <c r="A1524" s="43">
        <v>44658</v>
      </c>
      <c r="B1524" s="39">
        <v>3402.8395</v>
      </c>
      <c r="C1524" s="39">
        <v>53.565199999999997</v>
      </c>
      <c r="D1524" s="39">
        <v>53.200200000000002</v>
      </c>
      <c r="E1524" s="39">
        <v>506.95100000000002</v>
      </c>
      <c r="F1524" s="39">
        <v>242.03319999999999</v>
      </c>
      <c r="G1524" s="39">
        <v>47.566699999999997</v>
      </c>
      <c r="H1524" s="39">
        <v>105.96639999999999</v>
      </c>
      <c r="I1524" s="39">
        <v>36.852899999999998</v>
      </c>
      <c r="J1524" s="39">
        <v>82.537999999999997</v>
      </c>
      <c r="K1524" s="39">
        <v>40.829700000000003</v>
      </c>
      <c r="L1524" s="39">
        <v>640.19399999999996</v>
      </c>
      <c r="M1524" s="39">
        <v>61.2806</v>
      </c>
      <c r="N1524" s="39">
        <v>28.223199999999999</v>
      </c>
      <c r="O1524" s="39">
        <v>223.50120000000001</v>
      </c>
      <c r="P1524" s="39">
        <v>94.948300000000003</v>
      </c>
      <c r="Q1524" s="39">
        <v>16.822500000000002</v>
      </c>
      <c r="R1524" s="39">
        <v>56.442599999999999</v>
      </c>
      <c r="S1524" s="39">
        <v>66.548100000000005</v>
      </c>
      <c r="T1524" s="39">
        <v>32.5807</v>
      </c>
      <c r="U1524" s="39">
        <v>18.508400000000002</v>
      </c>
      <c r="V1524" s="39">
        <v>34.275300000000001</v>
      </c>
      <c r="W1524" s="39">
        <v>58.836300000000001</v>
      </c>
      <c r="X1524" s="39">
        <v>173.15870000000001</v>
      </c>
      <c r="Y1524" s="39">
        <v>25.952200000000001</v>
      </c>
      <c r="Z1524" s="39">
        <v>36.978400000000001</v>
      </c>
      <c r="AA1524" s="39">
        <v>37.796100000000003</v>
      </c>
      <c r="AB1524" s="39">
        <v>226.73070000000001</v>
      </c>
      <c r="AC1524" s="39">
        <v>77.022099999999995</v>
      </c>
      <c r="AD1524" s="39">
        <v>20.415199999999999</v>
      </c>
      <c r="AE1524" s="39">
        <v>94.19</v>
      </c>
      <c r="AF1524" s="39">
        <v>49.844099999999997</v>
      </c>
      <c r="AG1524" s="39">
        <v>24.628699999999998</v>
      </c>
      <c r="AH1524" s="39">
        <v>110.7325</v>
      </c>
      <c r="AI1524" s="39">
        <v>20.3507</v>
      </c>
      <c r="AJ1524" s="39">
        <v>6.2526000000000002</v>
      </c>
      <c r="AK1524" s="39">
        <v>6.7416</v>
      </c>
      <c r="AL1524" s="39">
        <v>15.3459</v>
      </c>
      <c r="AM1524" s="39">
        <v>405.53739999999999</v>
      </c>
      <c r="AN1524" s="39">
        <v>373.59399999999999</v>
      </c>
      <c r="AO1524" s="39">
        <v>170.10169999999999</v>
      </c>
      <c r="AP1524" s="39">
        <v>234.80590000000001</v>
      </c>
      <c r="AQ1524" s="39">
        <v>278.27769999999998</v>
      </c>
      <c r="AR1524" s="39">
        <v>132.15020000000001</v>
      </c>
      <c r="AS1524" s="39">
        <v>78.733999999999995</v>
      </c>
      <c r="AT1524" s="39">
        <v>25.7027</v>
      </c>
      <c r="AU1524" s="39">
        <v>78.092299999999994</v>
      </c>
      <c r="AV1524" s="39">
        <v>99.161900000000003</v>
      </c>
      <c r="AW1524" s="39">
        <v>112.64449999999999</v>
      </c>
      <c r="AX1524" s="39">
        <v>13.906499999999999</v>
      </c>
      <c r="AY1524" s="39">
        <v>68.978800000000007</v>
      </c>
    </row>
    <row r="1525" spans="1:51" x14ac:dyDescent="0.25">
      <c r="A1525" s="43">
        <v>44659</v>
      </c>
      <c r="B1525" s="39">
        <v>3497.2271999999998</v>
      </c>
      <c r="C1525" s="39">
        <v>54.065800000000003</v>
      </c>
      <c r="D1525" s="39">
        <v>54.315199999999997</v>
      </c>
      <c r="E1525" s="39">
        <v>540.24329999999998</v>
      </c>
      <c r="F1525" s="39">
        <v>262.23509999999999</v>
      </c>
      <c r="G1525" s="39">
        <v>47.138199999999998</v>
      </c>
      <c r="H1525" s="39">
        <v>106.1812</v>
      </c>
      <c r="I1525" s="39">
        <v>37.893099999999997</v>
      </c>
      <c r="J1525" s="39">
        <v>83.03</v>
      </c>
      <c r="K1525" s="39">
        <v>41.0184</v>
      </c>
      <c r="L1525" s="39">
        <v>633.40750000000003</v>
      </c>
      <c r="M1525" s="39">
        <v>63.309199999999997</v>
      </c>
      <c r="N1525" s="39">
        <v>28.7864</v>
      </c>
      <c r="O1525" s="39">
        <v>216.5061</v>
      </c>
      <c r="P1525" s="39">
        <v>93.409499999999994</v>
      </c>
      <c r="Q1525" s="39">
        <v>17.040700000000001</v>
      </c>
      <c r="R1525" s="39">
        <v>57.4054</v>
      </c>
      <c r="S1525" s="39">
        <v>64.779399999999995</v>
      </c>
      <c r="T1525" s="39">
        <v>33.157400000000003</v>
      </c>
      <c r="U1525" s="39">
        <v>18.282699999999998</v>
      </c>
      <c r="V1525" s="39">
        <v>34.083199999999998</v>
      </c>
      <c r="W1525" s="39">
        <v>59.078400000000002</v>
      </c>
      <c r="X1525" s="39">
        <v>178.53630000000001</v>
      </c>
      <c r="Y1525" s="39">
        <v>27.882200000000001</v>
      </c>
      <c r="Z1525" s="39">
        <v>36.635199999999998</v>
      </c>
      <c r="AA1525" s="39">
        <v>37.398800000000001</v>
      </c>
      <c r="AB1525" s="39">
        <v>241.9365</v>
      </c>
      <c r="AC1525" s="39">
        <v>76.149100000000004</v>
      </c>
      <c r="AD1525" s="39">
        <v>20.506900000000002</v>
      </c>
      <c r="AE1525" s="39">
        <v>94.237799999999993</v>
      </c>
      <c r="AF1525" s="39">
        <v>50.417099999999998</v>
      </c>
      <c r="AG1525" s="39">
        <v>24.466999999999999</v>
      </c>
      <c r="AH1525" s="39">
        <v>110.7325</v>
      </c>
      <c r="AI1525" s="39">
        <v>20.6616</v>
      </c>
      <c r="AJ1525" s="39">
        <v>6.2889999999999997</v>
      </c>
      <c r="AK1525" s="39">
        <v>6.7996999999999996</v>
      </c>
      <c r="AL1525" s="39">
        <v>15.4163</v>
      </c>
      <c r="AM1525" s="39">
        <v>419.11660000000001</v>
      </c>
      <c r="AN1525" s="39">
        <v>369.8997</v>
      </c>
      <c r="AO1525" s="39">
        <v>170.30269999999999</v>
      </c>
      <c r="AP1525" s="39">
        <v>238.25389999999999</v>
      </c>
      <c r="AQ1525" s="39">
        <v>281.11309999999997</v>
      </c>
      <c r="AR1525" s="39">
        <v>136.04220000000001</v>
      </c>
      <c r="AS1525" s="39">
        <v>77.697999999999993</v>
      </c>
      <c r="AT1525" s="39">
        <v>26.514399999999998</v>
      </c>
      <c r="AU1525" s="39">
        <v>79.747600000000006</v>
      </c>
      <c r="AV1525" s="39">
        <v>97.684399999999997</v>
      </c>
      <c r="AW1525" s="39">
        <v>113.4012</v>
      </c>
      <c r="AX1525" s="39">
        <v>14.0809</v>
      </c>
      <c r="AY1525" s="39">
        <v>70.400999999999996</v>
      </c>
    </row>
    <row r="1526" spans="1:51" x14ac:dyDescent="0.25">
      <c r="A1526" s="43">
        <v>44662</v>
      </c>
      <c r="B1526" s="39">
        <v>3375.1741999999999</v>
      </c>
      <c r="C1526" s="39">
        <v>51.562800000000003</v>
      </c>
      <c r="D1526" s="39">
        <v>52.324199999999998</v>
      </c>
      <c r="E1526" s="39">
        <v>526.62379999999996</v>
      </c>
      <c r="F1526" s="39">
        <v>259.12709999999998</v>
      </c>
      <c r="G1526" s="39">
        <v>45.673999999999999</v>
      </c>
      <c r="H1526" s="39">
        <v>104.194</v>
      </c>
      <c r="I1526" s="39">
        <v>35.441200000000002</v>
      </c>
      <c r="J1526" s="39">
        <v>80.323899999999995</v>
      </c>
      <c r="K1526" s="39">
        <v>40.867400000000004</v>
      </c>
      <c r="L1526" s="39">
        <v>651.05240000000003</v>
      </c>
      <c r="M1526" s="39">
        <v>60.435299999999998</v>
      </c>
      <c r="N1526" s="39">
        <v>27.159400000000002</v>
      </c>
      <c r="O1526" s="39">
        <v>207.8049</v>
      </c>
      <c r="P1526" s="39">
        <v>88.9071</v>
      </c>
      <c r="Q1526" s="39">
        <v>16.604299999999999</v>
      </c>
      <c r="R1526" s="39">
        <v>54.035699999999999</v>
      </c>
      <c r="S1526" s="39">
        <v>61.463000000000001</v>
      </c>
      <c r="T1526" s="39">
        <v>30.764299999999999</v>
      </c>
      <c r="U1526" s="39">
        <v>17.9925</v>
      </c>
      <c r="V1526" s="39">
        <v>34.179299999999998</v>
      </c>
      <c r="W1526" s="39">
        <v>58.513399999999997</v>
      </c>
      <c r="X1526" s="39">
        <v>173.9033</v>
      </c>
      <c r="Y1526" s="39">
        <v>27.759</v>
      </c>
      <c r="Z1526" s="39">
        <v>34.747599999999998</v>
      </c>
      <c r="AA1526" s="39">
        <v>36.831299999999999</v>
      </c>
      <c r="AB1526" s="39">
        <v>232.44499999999999</v>
      </c>
      <c r="AC1526" s="39">
        <v>75.566999999999993</v>
      </c>
      <c r="AD1526" s="39">
        <v>20.117000000000001</v>
      </c>
      <c r="AE1526" s="39">
        <v>88.694400000000002</v>
      </c>
      <c r="AF1526" s="39">
        <v>48.9848</v>
      </c>
      <c r="AG1526" s="39">
        <v>23.550899999999999</v>
      </c>
      <c r="AH1526" s="39">
        <v>108.7244</v>
      </c>
      <c r="AI1526" s="39">
        <v>20.181100000000001</v>
      </c>
      <c r="AJ1526" s="39">
        <v>6.2526000000000002</v>
      </c>
      <c r="AK1526" s="39">
        <v>6.6254</v>
      </c>
      <c r="AL1526" s="39">
        <v>15.275600000000001</v>
      </c>
      <c r="AM1526" s="39">
        <v>412.67219999999998</v>
      </c>
      <c r="AN1526" s="39">
        <v>354.1986</v>
      </c>
      <c r="AO1526" s="39">
        <v>164.6729</v>
      </c>
      <c r="AP1526" s="39">
        <v>229.8064</v>
      </c>
      <c r="AQ1526" s="39">
        <v>278.68270000000001</v>
      </c>
      <c r="AR1526" s="39">
        <v>134.6139</v>
      </c>
      <c r="AS1526" s="39">
        <v>74.382900000000006</v>
      </c>
      <c r="AT1526" s="39">
        <v>26.379100000000001</v>
      </c>
      <c r="AU1526" s="39">
        <v>75.268500000000003</v>
      </c>
      <c r="AV1526" s="39">
        <v>95.878399999999999</v>
      </c>
      <c r="AW1526" s="39">
        <v>114.5361</v>
      </c>
      <c r="AX1526" s="39">
        <v>13.906499999999999</v>
      </c>
      <c r="AY1526" s="39">
        <v>69.181899999999999</v>
      </c>
    </row>
    <row r="1527" spans="1:51" x14ac:dyDescent="0.25">
      <c r="A1527" s="43">
        <v>44663</v>
      </c>
      <c r="B1527" s="39">
        <v>3282.4137999999998</v>
      </c>
      <c r="C1527" s="39">
        <v>51.062199999999997</v>
      </c>
      <c r="D1527" s="39">
        <v>52.164900000000003</v>
      </c>
      <c r="E1527" s="39">
        <v>528.13699999999994</v>
      </c>
      <c r="F1527" s="39">
        <v>250.58019999999999</v>
      </c>
      <c r="G1527" s="39">
        <v>46.102499999999999</v>
      </c>
      <c r="H1527" s="39">
        <v>105.4293</v>
      </c>
      <c r="I1527" s="39">
        <v>34.772500000000001</v>
      </c>
      <c r="J1527" s="39">
        <v>80.323899999999995</v>
      </c>
      <c r="K1527" s="39">
        <v>41.584400000000002</v>
      </c>
      <c r="L1527" s="39">
        <v>658.51750000000004</v>
      </c>
      <c r="M1527" s="39">
        <v>60.688899999999997</v>
      </c>
      <c r="N1527" s="39">
        <v>26.6587</v>
      </c>
      <c r="O1527" s="39">
        <v>200.46860000000001</v>
      </c>
      <c r="P1527" s="39">
        <v>87.824299999999994</v>
      </c>
      <c r="Q1527" s="39">
        <v>16.560700000000001</v>
      </c>
      <c r="R1527" s="39">
        <v>52.7119</v>
      </c>
      <c r="S1527" s="39">
        <v>62.126300000000001</v>
      </c>
      <c r="T1527" s="39">
        <v>30.2164</v>
      </c>
      <c r="U1527" s="39">
        <v>18.347200000000001</v>
      </c>
      <c r="V1527" s="39">
        <v>34.179299999999998</v>
      </c>
      <c r="W1527" s="39">
        <v>59.8855</v>
      </c>
      <c r="X1527" s="39">
        <v>174.3997</v>
      </c>
      <c r="Y1527" s="39">
        <v>29.812200000000001</v>
      </c>
      <c r="Z1527" s="39">
        <v>35.090800000000002</v>
      </c>
      <c r="AA1527" s="39">
        <v>37.512300000000003</v>
      </c>
      <c r="AB1527" s="39">
        <v>227.7961</v>
      </c>
      <c r="AC1527" s="39">
        <v>75.760999999999996</v>
      </c>
      <c r="AD1527" s="39">
        <v>20.3005</v>
      </c>
      <c r="AE1527" s="39">
        <v>90.175799999999995</v>
      </c>
      <c r="AF1527" s="39">
        <v>50.0351</v>
      </c>
      <c r="AG1527" s="39">
        <v>23.712599999999998</v>
      </c>
      <c r="AH1527" s="39">
        <v>108.7244</v>
      </c>
      <c r="AI1527" s="39">
        <v>20.096399999999999</v>
      </c>
      <c r="AJ1527" s="39">
        <v>6.2708000000000004</v>
      </c>
      <c r="AK1527" s="39">
        <v>6.5479000000000003</v>
      </c>
      <c r="AL1527" s="39">
        <v>15.310700000000001</v>
      </c>
      <c r="AM1527" s="39">
        <v>394.72</v>
      </c>
      <c r="AN1527" s="39">
        <v>355.584</v>
      </c>
      <c r="AO1527" s="39">
        <v>166.18090000000001</v>
      </c>
      <c r="AP1527" s="39">
        <v>222.39330000000001</v>
      </c>
      <c r="AQ1527" s="39">
        <v>282.73340000000002</v>
      </c>
      <c r="AR1527" s="39">
        <v>129.61500000000001</v>
      </c>
      <c r="AS1527" s="39">
        <v>74.797300000000007</v>
      </c>
      <c r="AT1527" s="39">
        <v>26.176200000000001</v>
      </c>
      <c r="AU1527" s="39">
        <v>72.25</v>
      </c>
      <c r="AV1527" s="39">
        <v>96.863500000000002</v>
      </c>
      <c r="AW1527" s="39">
        <v>116.5223</v>
      </c>
      <c r="AX1527" s="39">
        <v>14.0809</v>
      </c>
      <c r="AY1527" s="39">
        <v>67.8613</v>
      </c>
    </row>
    <row r="1528" spans="1:51" x14ac:dyDescent="0.25">
      <c r="A1528" s="43">
        <v>44664</v>
      </c>
      <c r="B1528" s="39">
        <v>3336.1172000000001</v>
      </c>
      <c r="C1528" s="39">
        <v>49.059699999999999</v>
      </c>
      <c r="D1528" s="39">
        <v>50.890599999999999</v>
      </c>
      <c r="E1528" s="39">
        <v>513.76080000000002</v>
      </c>
      <c r="F1528" s="39">
        <v>246.6952</v>
      </c>
      <c r="G1528" s="39">
        <v>45.281199999999998</v>
      </c>
      <c r="H1528" s="39">
        <v>104.35509999999999</v>
      </c>
      <c r="I1528" s="39">
        <v>33.360799999999998</v>
      </c>
      <c r="J1528" s="39">
        <v>78.663300000000007</v>
      </c>
      <c r="K1528" s="39">
        <v>40.339100000000002</v>
      </c>
      <c r="L1528" s="39">
        <v>653.76700000000005</v>
      </c>
      <c r="M1528" s="39">
        <v>63.224600000000002</v>
      </c>
      <c r="N1528" s="39">
        <v>25.72</v>
      </c>
      <c r="O1528" s="39">
        <v>201.83349999999999</v>
      </c>
      <c r="P1528" s="39">
        <v>80.415400000000005</v>
      </c>
      <c r="Q1528" s="39">
        <v>16.626100000000001</v>
      </c>
      <c r="R1528" s="39">
        <v>51.388100000000001</v>
      </c>
      <c r="S1528" s="39">
        <v>61.352499999999999</v>
      </c>
      <c r="T1528" s="39">
        <v>29.1785</v>
      </c>
      <c r="U1528" s="39">
        <v>17.799099999999999</v>
      </c>
      <c r="V1528" s="39">
        <v>34.371299999999998</v>
      </c>
      <c r="W1528" s="39">
        <v>60.208300000000001</v>
      </c>
      <c r="X1528" s="39">
        <v>174.3997</v>
      </c>
      <c r="Y1528" s="39">
        <v>29.032</v>
      </c>
      <c r="Z1528" s="39">
        <v>34.404499999999999</v>
      </c>
      <c r="AA1528" s="39">
        <v>36.717799999999997</v>
      </c>
      <c r="AB1528" s="39">
        <v>207.06970000000001</v>
      </c>
      <c r="AC1528" s="39">
        <v>70.813800000000001</v>
      </c>
      <c r="AD1528" s="39">
        <v>20.2317</v>
      </c>
      <c r="AE1528" s="39">
        <v>89.315600000000003</v>
      </c>
      <c r="AF1528" s="39">
        <v>48.507300000000001</v>
      </c>
      <c r="AG1528" s="39">
        <v>23.5778</v>
      </c>
      <c r="AH1528" s="39">
        <v>109.58499999999999</v>
      </c>
      <c r="AI1528" s="39">
        <v>20.209399999999999</v>
      </c>
      <c r="AJ1528" s="39">
        <v>6.2163000000000004</v>
      </c>
      <c r="AK1528" s="39">
        <v>6.4897</v>
      </c>
      <c r="AL1528" s="39">
        <v>15.310700000000001</v>
      </c>
      <c r="AM1528" s="39">
        <v>409.2199</v>
      </c>
      <c r="AN1528" s="39">
        <v>349.11880000000002</v>
      </c>
      <c r="AO1528" s="39">
        <v>163.9692</v>
      </c>
      <c r="AP1528" s="39">
        <v>238.08150000000001</v>
      </c>
      <c r="AQ1528" s="39">
        <v>278.68270000000001</v>
      </c>
      <c r="AR1528" s="39">
        <v>135.68510000000001</v>
      </c>
      <c r="AS1528" s="39">
        <v>74.797300000000007</v>
      </c>
      <c r="AT1528" s="39">
        <v>25.973299999999998</v>
      </c>
      <c r="AU1528" s="39">
        <v>72.347399999999993</v>
      </c>
      <c r="AV1528" s="39">
        <v>93.744100000000003</v>
      </c>
      <c r="AW1528" s="39">
        <v>121.8188</v>
      </c>
      <c r="AX1528" s="39">
        <v>14.0061</v>
      </c>
      <c r="AY1528" s="39">
        <v>65.321600000000004</v>
      </c>
    </row>
    <row r="1529" spans="1:51" x14ac:dyDescent="0.25">
      <c r="A1529" s="43">
        <v>44665</v>
      </c>
      <c r="B1529" s="39">
        <v>3417.4859000000001</v>
      </c>
      <c r="C1529" s="39">
        <v>50.561500000000002</v>
      </c>
      <c r="D1529" s="39">
        <v>52.0852</v>
      </c>
      <c r="E1529" s="39">
        <v>519.05730000000005</v>
      </c>
      <c r="F1529" s="39">
        <v>270.005</v>
      </c>
      <c r="G1529" s="39">
        <v>46.102499999999999</v>
      </c>
      <c r="H1529" s="39">
        <v>105.3219</v>
      </c>
      <c r="I1529" s="39">
        <v>36.704300000000003</v>
      </c>
      <c r="J1529" s="39">
        <v>79.831800000000001</v>
      </c>
      <c r="K1529" s="39">
        <v>41.056100000000001</v>
      </c>
      <c r="L1529" s="39">
        <v>672.76919999999996</v>
      </c>
      <c r="M1529" s="39">
        <v>67.197299999999998</v>
      </c>
      <c r="N1529" s="39">
        <v>26.846499999999999</v>
      </c>
      <c r="O1529" s="39">
        <v>206.26939999999999</v>
      </c>
      <c r="P1529" s="39">
        <v>79.674499999999995</v>
      </c>
      <c r="Q1529" s="39">
        <v>17.149799999999999</v>
      </c>
      <c r="R1529" s="39">
        <v>53.554299999999998</v>
      </c>
      <c r="S1529" s="39">
        <v>61.905200000000001</v>
      </c>
      <c r="T1529" s="39">
        <v>29.437999999999999</v>
      </c>
      <c r="U1529" s="39">
        <v>19.572500000000002</v>
      </c>
      <c r="V1529" s="39">
        <v>34.467300000000002</v>
      </c>
      <c r="W1529" s="39">
        <v>61.338200000000001</v>
      </c>
      <c r="X1529" s="39">
        <v>170.92490000000001</v>
      </c>
      <c r="Y1529" s="39">
        <v>28.539300000000001</v>
      </c>
      <c r="Z1529" s="39">
        <v>34.747599999999998</v>
      </c>
      <c r="AA1529" s="39">
        <v>37.115099999999998</v>
      </c>
      <c r="AB1529" s="39">
        <v>208.52250000000001</v>
      </c>
      <c r="AC1529" s="39">
        <v>72.026300000000006</v>
      </c>
      <c r="AD1529" s="39">
        <v>20.461099999999998</v>
      </c>
      <c r="AE1529" s="39">
        <v>89.697900000000004</v>
      </c>
      <c r="AF1529" s="39">
        <v>49.175699999999999</v>
      </c>
      <c r="AG1529" s="39">
        <v>23.901199999999999</v>
      </c>
      <c r="AH1529" s="39">
        <v>109.58499999999999</v>
      </c>
      <c r="AI1529" s="39">
        <v>20.803000000000001</v>
      </c>
      <c r="AJ1529" s="39">
        <v>6.1981000000000002</v>
      </c>
      <c r="AK1529" s="39">
        <v>6.4897</v>
      </c>
      <c r="AL1529" s="39">
        <v>15.451499999999999</v>
      </c>
      <c r="AM1529" s="39">
        <v>435.68799999999999</v>
      </c>
      <c r="AN1529" s="39">
        <v>362.97269999999997</v>
      </c>
      <c r="AO1529" s="39">
        <v>165.8793</v>
      </c>
      <c r="AP1529" s="39">
        <v>240.66749999999999</v>
      </c>
      <c r="AQ1529" s="39">
        <v>279.49290000000002</v>
      </c>
      <c r="AR1529" s="39">
        <v>142.46940000000001</v>
      </c>
      <c r="AS1529" s="39">
        <v>75.004499999999993</v>
      </c>
      <c r="AT1529" s="39">
        <v>26.717300000000002</v>
      </c>
      <c r="AU1529" s="39">
        <v>74.684299999999993</v>
      </c>
      <c r="AV1529" s="39">
        <v>96.206800000000001</v>
      </c>
      <c r="AW1529" s="39">
        <v>127.0206</v>
      </c>
      <c r="AX1529" s="39">
        <v>14.055999999999999</v>
      </c>
      <c r="AY1529" s="39">
        <v>68.572400000000002</v>
      </c>
    </row>
    <row r="1530" spans="1:51" x14ac:dyDescent="0.25">
      <c r="A1530" s="43">
        <v>44666</v>
      </c>
      <c r="B1530" s="39">
        <v>3466.3071</v>
      </c>
      <c r="C1530" s="39">
        <v>50.436399999999999</v>
      </c>
      <c r="D1530" s="39">
        <v>51.607399999999998</v>
      </c>
      <c r="E1530" s="39">
        <v>505.43770000000001</v>
      </c>
      <c r="F1530" s="39">
        <v>281.65989999999999</v>
      </c>
      <c r="G1530" s="39">
        <v>45.602600000000002</v>
      </c>
      <c r="H1530" s="39">
        <v>106.1275</v>
      </c>
      <c r="I1530" s="39">
        <v>38.7104</v>
      </c>
      <c r="J1530" s="39">
        <v>79.278300000000002</v>
      </c>
      <c r="K1530" s="39">
        <v>39.8108</v>
      </c>
      <c r="L1530" s="39">
        <v>700.59389999999996</v>
      </c>
      <c r="M1530" s="39">
        <v>64.915099999999995</v>
      </c>
      <c r="N1530" s="39">
        <v>26.908999999999999</v>
      </c>
      <c r="O1530" s="39">
        <v>203.71029999999999</v>
      </c>
      <c r="P1530" s="39">
        <v>77.565799999999996</v>
      </c>
      <c r="Q1530" s="39">
        <v>17.2807</v>
      </c>
      <c r="R1530" s="39">
        <v>53.795000000000002</v>
      </c>
      <c r="S1530" s="39">
        <v>60.799700000000001</v>
      </c>
      <c r="T1530" s="39">
        <v>29.2361</v>
      </c>
      <c r="U1530" s="39">
        <v>19.153300000000002</v>
      </c>
      <c r="V1530" s="39">
        <v>35.043300000000002</v>
      </c>
      <c r="W1530" s="39">
        <v>61.580300000000001</v>
      </c>
      <c r="X1530" s="39">
        <v>167.94659999999999</v>
      </c>
      <c r="Y1530" s="39">
        <v>28.744599999999998</v>
      </c>
      <c r="Z1530" s="39">
        <v>34.661799999999999</v>
      </c>
      <c r="AA1530" s="39">
        <v>37.115099999999998</v>
      </c>
      <c r="AB1530" s="39">
        <v>201.74289999999999</v>
      </c>
      <c r="AC1530" s="39">
        <v>70.037700000000001</v>
      </c>
      <c r="AD1530" s="39">
        <v>20.1629</v>
      </c>
      <c r="AE1530" s="39">
        <v>89.363399999999999</v>
      </c>
      <c r="AF1530" s="39">
        <v>49.2712</v>
      </c>
      <c r="AG1530" s="39">
        <v>23.874199999999998</v>
      </c>
      <c r="AH1530" s="39">
        <v>109.8719</v>
      </c>
      <c r="AI1530" s="39">
        <v>20.774699999999999</v>
      </c>
      <c r="AJ1530" s="39">
        <v>6.2343999999999999</v>
      </c>
      <c r="AK1530" s="39">
        <v>6.7027999999999999</v>
      </c>
      <c r="AL1530" s="39">
        <v>15.310700000000001</v>
      </c>
      <c r="AM1530" s="39">
        <v>444.66410000000002</v>
      </c>
      <c r="AN1530" s="39">
        <v>360.20190000000002</v>
      </c>
      <c r="AO1530" s="39">
        <v>169.39789999999999</v>
      </c>
      <c r="AP1530" s="39">
        <v>243.7706</v>
      </c>
      <c r="AQ1530" s="39">
        <v>277.0625</v>
      </c>
      <c r="AR1530" s="39">
        <v>132.47149999999999</v>
      </c>
      <c r="AS1530" s="39">
        <v>73.968500000000006</v>
      </c>
      <c r="AT1530" s="39">
        <v>26.7849</v>
      </c>
      <c r="AU1530" s="39">
        <v>74.879000000000005</v>
      </c>
      <c r="AV1530" s="39">
        <v>97.684399999999997</v>
      </c>
      <c r="AW1530" s="39">
        <v>124.93989999999999</v>
      </c>
      <c r="AX1530" s="39">
        <v>14.055999999999999</v>
      </c>
      <c r="AY1530" s="39">
        <v>67.759699999999995</v>
      </c>
    </row>
    <row r="1531" spans="1:51" x14ac:dyDescent="0.25">
      <c r="A1531" s="43">
        <v>44669</v>
      </c>
      <c r="B1531" s="39">
        <v>3340.9992999999999</v>
      </c>
      <c r="C1531" s="39">
        <v>49.435200000000002</v>
      </c>
      <c r="D1531" s="39">
        <v>52.563099999999999</v>
      </c>
      <c r="E1531" s="39">
        <v>496.358</v>
      </c>
      <c r="F1531" s="39">
        <v>264.17750000000001</v>
      </c>
      <c r="G1531" s="39">
        <v>46.281100000000002</v>
      </c>
      <c r="H1531" s="39">
        <v>110.1019</v>
      </c>
      <c r="I1531" s="39">
        <v>37.150100000000002</v>
      </c>
      <c r="J1531" s="39">
        <v>80.139300000000006</v>
      </c>
      <c r="K1531" s="39">
        <v>38.640999999999998</v>
      </c>
      <c r="L1531" s="39">
        <v>720.95339999999999</v>
      </c>
      <c r="M1531" s="39">
        <v>61.703200000000002</v>
      </c>
      <c r="N1531" s="39">
        <v>28.661300000000001</v>
      </c>
      <c r="O1531" s="39">
        <v>197.0564</v>
      </c>
      <c r="P1531" s="39">
        <v>85.316599999999994</v>
      </c>
      <c r="Q1531" s="39">
        <v>16.757000000000001</v>
      </c>
      <c r="R1531" s="39">
        <v>52.7119</v>
      </c>
      <c r="S1531" s="39">
        <v>62.126300000000001</v>
      </c>
      <c r="T1531" s="39">
        <v>28.774799999999999</v>
      </c>
      <c r="U1531" s="39">
        <v>19.8627</v>
      </c>
      <c r="V1531" s="39">
        <v>35.235399999999998</v>
      </c>
      <c r="W1531" s="39">
        <v>62.5488</v>
      </c>
      <c r="X1531" s="39">
        <v>166.2919</v>
      </c>
      <c r="Y1531" s="39">
        <v>28.210699999999999</v>
      </c>
      <c r="Z1531" s="39">
        <v>35.863</v>
      </c>
      <c r="AA1531" s="39">
        <v>37.115099999999998</v>
      </c>
      <c r="AB1531" s="39">
        <v>201.83969999999999</v>
      </c>
      <c r="AC1531" s="39">
        <v>70.813800000000001</v>
      </c>
      <c r="AD1531" s="39">
        <v>20.025200000000002</v>
      </c>
      <c r="AE1531" s="39">
        <v>91.322699999999998</v>
      </c>
      <c r="AF1531" s="39">
        <v>49.2712</v>
      </c>
      <c r="AG1531" s="39">
        <v>23.793399999999998</v>
      </c>
      <c r="AH1531" s="39">
        <v>108.1507</v>
      </c>
      <c r="AI1531" s="39">
        <v>20.152899999999999</v>
      </c>
      <c r="AJ1531" s="39">
        <v>6.2163000000000004</v>
      </c>
      <c r="AK1531" s="39">
        <v>6.8578000000000001</v>
      </c>
      <c r="AL1531" s="39">
        <v>15.099600000000001</v>
      </c>
      <c r="AM1531" s="39">
        <v>423.2595</v>
      </c>
      <c r="AN1531" s="39">
        <v>357.8929</v>
      </c>
      <c r="AO1531" s="39">
        <v>170.4033</v>
      </c>
      <c r="AP1531" s="39">
        <v>232.56479999999999</v>
      </c>
      <c r="AQ1531" s="39">
        <v>277.87259999999998</v>
      </c>
      <c r="AR1531" s="39">
        <v>122.83069999999999</v>
      </c>
      <c r="AS1531" s="39">
        <v>74.175700000000006</v>
      </c>
      <c r="AT1531" s="39">
        <v>25.973299999999998</v>
      </c>
      <c r="AU1531" s="39">
        <v>71.568399999999997</v>
      </c>
      <c r="AV1531" s="39">
        <v>99.490300000000005</v>
      </c>
      <c r="AW1531" s="39">
        <v>120.68380000000001</v>
      </c>
      <c r="AX1531" s="39">
        <v>14.1058</v>
      </c>
      <c r="AY1531" s="39">
        <v>65.626300000000001</v>
      </c>
    </row>
    <row r="1532" spans="1:51" x14ac:dyDescent="0.25">
      <c r="A1532" s="43">
        <v>44670</v>
      </c>
      <c r="B1532" s="39">
        <v>3362.1552000000001</v>
      </c>
      <c r="C1532" s="39">
        <v>50.561500000000002</v>
      </c>
      <c r="D1532" s="39">
        <v>53.518799999999999</v>
      </c>
      <c r="E1532" s="39">
        <v>497.11470000000003</v>
      </c>
      <c r="F1532" s="39">
        <v>261.06959999999998</v>
      </c>
      <c r="G1532" s="39">
        <v>45.745399999999997</v>
      </c>
      <c r="H1532" s="39">
        <v>109.1889</v>
      </c>
      <c r="I1532" s="39">
        <v>35.738399999999999</v>
      </c>
      <c r="J1532" s="39">
        <v>79.401300000000006</v>
      </c>
      <c r="K1532" s="39">
        <v>38.8675</v>
      </c>
      <c r="L1532" s="39">
        <v>706.928</v>
      </c>
      <c r="M1532" s="39">
        <v>64.915099999999995</v>
      </c>
      <c r="N1532" s="39">
        <v>27.534800000000001</v>
      </c>
      <c r="O1532" s="39">
        <v>203.53960000000001</v>
      </c>
      <c r="P1532" s="39">
        <v>87.881299999999996</v>
      </c>
      <c r="Q1532" s="39">
        <v>16.9316</v>
      </c>
      <c r="R1532" s="39">
        <v>47.416600000000003</v>
      </c>
      <c r="S1532" s="39">
        <v>62.3474</v>
      </c>
      <c r="T1532" s="39">
        <v>28.457699999999999</v>
      </c>
      <c r="U1532" s="39">
        <v>19.572500000000002</v>
      </c>
      <c r="V1532" s="39">
        <v>36.195399999999999</v>
      </c>
      <c r="W1532" s="39">
        <v>62.871699999999997</v>
      </c>
      <c r="X1532" s="39">
        <v>165.54730000000001</v>
      </c>
      <c r="Y1532" s="39">
        <v>27.882200000000001</v>
      </c>
      <c r="Z1532" s="39">
        <v>35.433999999999997</v>
      </c>
      <c r="AA1532" s="39">
        <v>37.512300000000003</v>
      </c>
      <c r="AB1532" s="39">
        <v>203.4862</v>
      </c>
      <c r="AC1532" s="39">
        <v>72.462900000000005</v>
      </c>
      <c r="AD1532" s="39">
        <v>20.2317</v>
      </c>
      <c r="AE1532" s="39">
        <v>92.039599999999993</v>
      </c>
      <c r="AF1532" s="39">
        <v>50.417099999999998</v>
      </c>
      <c r="AG1532" s="39">
        <v>23.712599999999998</v>
      </c>
      <c r="AH1532" s="39">
        <v>108.4375</v>
      </c>
      <c r="AI1532" s="39">
        <v>20.463799999999999</v>
      </c>
      <c r="AJ1532" s="39">
        <v>6.2889999999999997</v>
      </c>
      <c r="AK1532" s="39">
        <v>6.7610000000000001</v>
      </c>
      <c r="AL1532" s="39">
        <v>15.3459</v>
      </c>
      <c r="AM1532" s="39">
        <v>423.02929999999998</v>
      </c>
      <c r="AN1532" s="39">
        <v>362.51089999999999</v>
      </c>
      <c r="AO1532" s="39">
        <v>168.19149999999999</v>
      </c>
      <c r="AP1532" s="39">
        <v>240.66749999999999</v>
      </c>
      <c r="AQ1532" s="39">
        <v>281.51819999999998</v>
      </c>
      <c r="AR1532" s="39">
        <v>133.00710000000001</v>
      </c>
      <c r="AS1532" s="39">
        <v>73.761300000000006</v>
      </c>
      <c r="AT1532" s="39">
        <v>26.7849</v>
      </c>
      <c r="AU1532" s="39">
        <v>72.931600000000003</v>
      </c>
      <c r="AV1532" s="39">
        <v>100.3112</v>
      </c>
      <c r="AW1532" s="39">
        <v>124.93989999999999</v>
      </c>
      <c r="AX1532" s="39">
        <v>14.38</v>
      </c>
      <c r="AY1532" s="39">
        <v>66.134299999999996</v>
      </c>
    </row>
    <row r="1533" spans="1:51" x14ac:dyDescent="0.25">
      <c r="A1533" s="43">
        <v>44671</v>
      </c>
      <c r="B1533" s="39">
        <v>3148.9692</v>
      </c>
      <c r="C1533" s="39">
        <v>49.059699999999999</v>
      </c>
      <c r="D1533" s="39">
        <v>50.890599999999999</v>
      </c>
      <c r="E1533" s="39">
        <v>489.54820000000001</v>
      </c>
      <c r="F1533" s="39">
        <v>239.31379999999999</v>
      </c>
      <c r="G1533" s="39">
        <v>45.459699999999998</v>
      </c>
      <c r="H1533" s="39">
        <v>109.35</v>
      </c>
      <c r="I1533" s="39">
        <v>32.171999999999997</v>
      </c>
      <c r="J1533" s="39">
        <v>74.911500000000004</v>
      </c>
      <c r="K1533" s="39">
        <v>38.376899999999999</v>
      </c>
      <c r="L1533" s="39">
        <v>721.63210000000004</v>
      </c>
      <c r="M1533" s="39">
        <v>59.5901</v>
      </c>
      <c r="N1533" s="39">
        <v>25.4697</v>
      </c>
      <c r="O1533" s="39">
        <v>203.369</v>
      </c>
      <c r="P1533" s="39">
        <v>84.233800000000002</v>
      </c>
      <c r="Q1533" s="39">
        <v>16.211600000000001</v>
      </c>
      <c r="R1533" s="39">
        <v>43.084099999999999</v>
      </c>
      <c r="S1533" s="39">
        <v>59.694299999999998</v>
      </c>
      <c r="T1533" s="39">
        <v>27.765699999999999</v>
      </c>
      <c r="U1533" s="39">
        <v>19.088799999999999</v>
      </c>
      <c r="V1533" s="39">
        <v>35.523400000000002</v>
      </c>
      <c r="W1533" s="39">
        <v>61.822499999999998</v>
      </c>
      <c r="X1533" s="39">
        <v>161.328</v>
      </c>
      <c r="Y1533" s="39">
        <v>28.7654</v>
      </c>
      <c r="Z1533" s="39">
        <v>35.519799999999996</v>
      </c>
      <c r="AA1533" s="39">
        <v>38.306800000000003</v>
      </c>
      <c r="AB1533" s="39">
        <v>196.02860000000001</v>
      </c>
      <c r="AC1533" s="39">
        <v>71.2988</v>
      </c>
      <c r="AD1533" s="39">
        <v>20.484000000000002</v>
      </c>
      <c r="AE1533" s="39">
        <v>95.241299999999995</v>
      </c>
      <c r="AF1533" s="39">
        <v>50.130600000000001</v>
      </c>
      <c r="AG1533" s="39">
        <v>23.6587</v>
      </c>
      <c r="AH1533" s="39">
        <v>107.2901</v>
      </c>
      <c r="AI1533" s="39">
        <v>19.6158</v>
      </c>
      <c r="AJ1533" s="39">
        <v>6.2343999999999999</v>
      </c>
      <c r="AK1533" s="39">
        <v>6.7610000000000001</v>
      </c>
      <c r="AL1533" s="39">
        <v>15.1348</v>
      </c>
      <c r="AM1533" s="39">
        <v>401.1644</v>
      </c>
      <c r="AN1533" s="39">
        <v>357.8929</v>
      </c>
      <c r="AO1533" s="39">
        <v>165.97980000000001</v>
      </c>
      <c r="AP1533" s="39">
        <v>233.77160000000001</v>
      </c>
      <c r="AQ1533" s="39">
        <v>275.84730000000002</v>
      </c>
      <c r="AR1533" s="39">
        <v>123.0093</v>
      </c>
      <c r="AS1533" s="39">
        <v>73.554100000000005</v>
      </c>
      <c r="AT1533" s="39">
        <v>25.567399999999999</v>
      </c>
      <c r="AU1533" s="39">
        <v>69.718299999999999</v>
      </c>
      <c r="AV1533" s="39">
        <v>100.14700000000001</v>
      </c>
      <c r="AW1533" s="39">
        <v>114.25239999999999</v>
      </c>
      <c r="AX1533" s="39">
        <v>14.230399999999999</v>
      </c>
      <c r="AY1533" s="39">
        <v>59.734200000000001</v>
      </c>
    </row>
    <row r="1534" spans="1:51" x14ac:dyDescent="0.25">
      <c r="A1534" s="43">
        <v>44672</v>
      </c>
      <c r="B1534" s="39">
        <v>3140.8323</v>
      </c>
      <c r="C1534" s="39">
        <v>46.807000000000002</v>
      </c>
      <c r="D1534" s="39">
        <v>50.492400000000004</v>
      </c>
      <c r="E1534" s="39">
        <v>475.92869999999999</v>
      </c>
      <c r="F1534" s="39">
        <v>229.60140000000001</v>
      </c>
      <c r="G1534" s="39">
        <v>43.745600000000003</v>
      </c>
      <c r="H1534" s="39">
        <v>107.5776</v>
      </c>
      <c r="I1534" s="39">
        <v>30.611699999999999</v>
      </c>
      <c r="J1534" s="39">
        <v>70.975300000000004</v>
      </c>
      <c r="K1534" s="39">
        <v>37.848599999999998</v>
      </c>
      <c r="L1534" s="39">
        <v>714.61929999999995</v>
      </c>
      <c r="M1534" s="39">
        <v>58.237699999999997</v>
      </c>
      <c r="N1534" s="39">
        <v>24.1556</v>
      </c>
      <c r="O1534" s="39">
        <v>204.73390000000001</v>
      </c>
      <c r="P1534" s="39">
        <v>80.643299999999996</v>
      </c>
      <c r="Q1534" s="39">
        <v>15.317</v>
      </c>
      <c r="R1534" s="39">
        <v>43.4452</v>
      </c>
      <c r="S1534" s="39">
        <v>55.9358</v>
      </c>
      <c r="T1534" s="39">
        <v>26.987200000000001</v>
      </c>
      <c r="U1534" s="39">
        <v>19.282299999999999</v>
      </c>
      <c r="V1534" s="39">
        <v>34.083199999999998</v>
      </c>
      <c r="W1534" s="39">
        <v>59.643300000000004</v>
      </c>
      <c r="X1534" s="39">
        <v>159.25970000000001</v>
      </c>
      <c r="Y1534" s="39">
        <v>29.564399999999999</v>
      </c>
      <c r="Z1534" s="39">
        <v>34.147100000000002</v>
      </c>
      <c r="AA1534" s="39">
        <v>37.569099999999999</v>
      </c>
      <c r="AB1534" s="39">
        <v>186.3434</v>
      </c>
      <c r="AC1534" s="39">
        <v>68.437100000000001</v>
      </c>
      <c r="AD1534" s="39">
        <v>20.048200000000001</v>
      </c>
      <c r="AE1534" s="39">
        <v>93.425399999999996</v>
      </c>
      <c r="AF1534" s="39">
        <v>48.2209</v>
      </c>
      <c r="AG1534" s="39">
        <v>22.904199999999999</v>
      </c>
      <c r="AH1534" s="39">
        <v>106.1426</v>
      </c>
      <c r="AI1534" s="39">
        <v>18.994</v>
      </c>
      <c r="AJ1534" s="39">
        <v>6.1071999999999997</v>
      </c>
      <c r="AK1534" s="39">
        <v>6.4897</v>
      </c>
      <c r="AL1534" s="39">
        <v>14.9236</v>
      </c>
      <c r="AM1534" s="39">
        <v>403.00560000000002</v>
      </c>
      <c r="AN1534" s="39">
        <v>347.73340000000002</v>
      </c>
      <c r="AO1534" s="39">
        <v>162.86330000000001</v>
      </c>
      <c r="AP1534" s="39">
        <v>232.22</v>
      </c>
      <c r="AQ1534" s="39">
        <v>269.36630000000002</v>
      </c>
      <c r="AR1534" s="39">
        <v>123.4378</v>
      </c>
      <c r="AS1534" s="39">
        <v>71.067800000000005</v>
      </c>
      <c r="AT1534" s="39">
        <v>24.349900000000002</v>
      </c>
      <c r="AU1534" s="39">
        <v>67.478800000000007</v>
      </c>
      <c r="AV1534" s="39">
        <v>94.729200000000006</v>
      </c>
      <c r="AW1534" s="39">
        <v>107.3481</v>
      </c>
      <c r="AX1534" s="39">
        <v>14.055999999999999</v>
      </c>
      <c r="AY1534" s="39">
        <v>57.6008</v>
      </c>
    </row>
    <row r="1535" spans="1:51" x14ac:dyDescent="0.25">
      <c r="A1535" s="43">
        <v>44673</v>
      </c>
      <c r="B1535" s="39">
        <v>3223.8283999999999</v>
      </c>
      <c r="C1535" s="39">
        <v>47.057299999999998</v>
      </c>
      <c r="D1535" s="39">
        <v>50.253500000000003</v>
      </c>
      <c r="E1535" s="39">
        <v>475.92869999999999</v>
      </c>
      <c r="F1535" s="39">
        <v>235.0403</v>
      </c>
      <c r="G1535" s="39">
        <v>43.781300000000002</v>
      </c>
      <c r="H1535" s="39">
        <v>109.5111</v>
      </c>
      <c r="I1535" s="39">
        <v>33.658000000000001</v>
      </c>
      <c r="J1535" s="39">
        <v>71.897800000000004</v>
      </c>
      <c r="K1535" s="39">
        <v>37.961799999999997</v>
      </c>
      <c r="L1535" s="39">
        <v>712.35720000000003</v>
      </c>
      <c r="M1535" s="39">
        <v>58.660299999999999</v>
      </c>
      <c r="N1535" s="39">
        <v>26.032900000000001</v>
      </c>
      <c r="O1535" s="39">
        <v>206.09880000000001</v>
      </c>
      <c r="P1535" s="39">
        <v>79.332499999999996</v>
      </c>
      <c r="Q1535" s="39">
        <v>15.404299999999999</v>
      </c>
      <c r="R1535" s="39">
        <v>45.7318</v>
      </c>
      <c r="S1535" s="39">
        <v>55.383000000000003</v>
      </c>
      <c r="T1535" s="39">
        <v>27.275500000000001</v>
      </c>
      <c r="U1535" s="39">
        <v>18.186</v>
      </c>
      <c r="V1535" s="39">
        <v>33.507199999999997</v>
      </c>
      <c r="W1535" s="39">
        <v>58.351999999999997</v>
      </c>
      <c r="X1535" s="39">
        <v>160.50069999999999</v>
      </c>
      <c r="Y1535" s="39">
        <v>28.008400000000002</v>
      </c>
      <c r="Z1535" s="39">
        <v>33.7181</v>
      </c>
      <c r="AA1535" s="39">
        <v>39.101300000000002</v>
      </c>
      <c r="AB1535" s="39">
        <v>181.79130000000001</v>
      </c>
      <c r="AC1535" s="39">
        <v>75.275999999999996</v>
      </c>
      <c r="AD1535" s="39">
        <v>22.043800000000001</v>
      </c>
      <c r="AE1535" s="39">
        <v>92.947500000000005</v>
      </c>
      <c r="AF1535" s="39">
        <v>47.743400000000001</v>
      </c>
      <c r="AG1535" s="39">
        <v>22.607800000000001</v>
      </c>
      <c r="AH1535" s="39">
        <v>107.2901</v>
      </c>
      <c r="AI1535" s="39">
        <v>19.276700000000002</v>
      </c>
      <c r="AJ1535" s="39">
        <v>6.2163000000000004</v>
      </c>
      <c r="AK1535" s="39">
        <v>6.9546999999999999</v>
      </c>
      <c r="AL1535" s="39">
        <v>15.240399999999999</v>
      </c>
      <c r="AM1535" s="39">
        <v>409.2199</v>
      </c>
      <c r="AN1535" s="39">
        <v>352.81319999999999</v>
      </c>
      <c r="AO1535" s="39">
        <v>162.96379999999999</v>
      </c>
      <c r="AP1535" s="39">
        <v>237.39189999999999</v>
      </c>
      <c r="AQ1535" s="39">
        <v>277.0625</v>
      </c>
      <c r="AR1535" s="39">
        <v>123.08069999999999</v>
      </c>
      <c r="AS1535" s="39">
        <v>71.482200000000006</v>
      </c>
      <c r="AT1535" s="39">
        <v>24.688099999999999</v>
      </c>
      <c r="AU1535" s="39">
        <v>69.9131</v>
      </c>
      <c r="AV1535" s="39">
        <v>93.251599999999996</v>
      </c>
      <c r="AW1535" s="39">
        <v>107.82089999999999</v>
      </c>
      <c r="AX1535" s="39">
        <v>14.4298</v>
      </c>
      <c r="AY1535" s="39">
        <v>58.921500000000002</v>
      </c>
    </row>
    <row r="1536" spans="1:51" x14ac:dyDescent="0.25">
      <c r="A1536" s="43">
        <v>44676</v>
      </c>
      <c r="B1536" s="39">
        <v>3064.3456999999999</v>
      </c>
      <c r="C1536" s="39">
        <v>44.429099999999998</v>
      </c>
      <c r="D1536" s="39">
        <v>46.510399999999997</v>
      </c>
      <c r="E1536" s="39">
        <v>444.14960000000002</v>
      </c>
      <c r="F1536" s="39">
        <v>216.78100000000001</v>
      </c>
      <c r="G1536" s="39">
        <v>40.745899999999999</v>
      </c>
      <c r="H1536" s="39">
        <v>105.9127</v>
      </c>
      <c r="I1536" s="39">
        <v>30.537400000000002</v>
      </c>
      <c r="J1536" s="39">
        <v>68.330600000000004</v>
      </c>
      <c r="K1536" s="39">
        <v>35.131599999999999</v>
      </c>
      <c r="L1536" s="39">
        <v>709.41639999999995</v>
      </c>
      <c r="M1536" s="39">
        <v>54.011400000000002</v>
      </c>
      <c r="N1536" s="39">
        <v>24.906500000000001</v>
      </c>
      <c r="O1536" s="39">
        <v>197.56819999999999</v>
      </c>
      <c r="P1536" s="39">
        <v>77.223799999999997</v>
      </c>
      <c r="Q1536" s="39">
        <v>14.2478</v>
      </c>
      <c r="R1536" s="39">
        <v>42.241700000000002</v>
      </c>
      <c r="S1536" s="39">
        <v>51.071800000000003</v>
      </c>
      <c r="T1536" s="39">
        <v>26.006900000000002</v>
      </c>
      <c r="U1536" s="39">
        <v>16.380299999999998</v>
      </c>
      <c r="V1536" s="39">
        <v>30.242899999999999</v>
      </c>
      <c r="W1536" s="39">
        <v>53.832299999999996</v>
      </c>
      <c r="X1536" s="39">
        <v>150.9864</v>
      </c>
      <c r="Y1536" s="39">
        <v>25.1907</v>
      </c>
      <c r="Z1536" s="39">
        <v>30.9726</v>
      </c>
      <c r="AA1536" s="39">
        <v>36.263800000000003</v>
      </c>
      <c r="AB1536" s="39">
        <v>165.42330000000001</v>
      </c>
      <c r="AC1536" s="39">
        <v>75.275999999999996</v>
      </c>
      <c r="AD1536" s="39">
        <v>21.1722</v>
      </c>
      <c r="AE1536" s="39">
        <v>90.4148</v>
      </c>
      <c r="AF1536" s="39">
        <v>44.019399999999997</v>
      </c>
      <c r="AG1536" s="39">
        <v>20.9102</v>
      </c>
      <c r="AH1536" s="39">
        <v>104.4213</v>
      </c>
      <c r="AI1536" s="39">
        <v>18.2026</v>
      </c>
      <c r="AJ1536" s="39">
        <v>5.9073000000000002</v>
      </c>
      <c r="AK1536" s="39">
        <v>7.0321999999999996</v>
      </c>
      <c r="AL1536" s="39">
        <v>14.7476</v>
      </c>
      <c r="AM1536" s="39">
        <v>391.03739999999999</v>
      </c>
      <c r="AN1536" s="39">
        <v>342.1918</v>
      </c>
      <c r="AO1536" s="39">
        <v>155.9265</v>
      </c>
      <c r="AP1536" s="39">
        <v>224.46209999999999</v>
      </c>
      <c r="AQ1536" s="39">
        <v>266.9359</v>
      </c>
      <c r="AR1536" s="39">
        <v>116.7606</v>
      </c>
      <c r="AS1536" s="39">
        <v>67.545500000000004</v>
      </c>
      <c r="AT1536" s="39">
        <v>23.402999999999999</v>
      </c>
      <c r="AU1536" s="39">
        <v>65.823400000000007</v>
      </c>
      <c r="AV1536" s="39">
        <v>85.0428</v>
      </c>
      <c r="AW1536" s="39">
        <v>98.363</v>
      </c>
      <c r="AX1536" s="39">
        <v>14.130800000000001</v>
      </c>
      <c r="AY1536" s="39">
        <v>55.9754</v>
      </c>
    </row>
    <row r="1537" spans="1:51" x14ac:dyDescent="0.25">
      <c r="A1537" s="43">
        <v>44677</v>
      </c>
      <c r="B1537" s="39">
        <v>3085.5016000000001</v>
      </c>
      <c r="C1537" s="39">
        <v>43.427900000000001</v>
      </c>
      <c r="D1537" s="39">
        <v>46.59</v>
      </c>
      <c r="E1537" s="39">
        <v>432.8</v>
      </c>
      <c r="F1537" s="39">
        <v>216.39250000000001</v>
      </c>
      <c r="G1537" s="39">
        <v>38.889000000000003</v>
      </c>
      <c r="H1537" s="39">
        <v>104.7848</v>
      </c>
      <c r="I1537" s="39">
        <v>30.834599999999998</v>
      </c>
      <c r="J1537" s="39">
        <v>67.8386</v>
      </c>
      <c r="K1537" s="39">
        <v>33.546799999999998</v>
      </c>
      <c r="L1537" s="39">
        <v>703.76089999999999</v>
      </c>
      <c r="M1537" s="39">
        <v>51.898299999999999</v>
      </c>
      <c r="N1537" s="39">
        <v>22.403300000000002</v>
      </c>
      <c r="O1537" s="39">
        <v>205.2458</v>
      </c>
      <c r="P1537" s="39">
        <v>74.659199999999998</v>
      </c>
      <c r="Q1537" s="39">
        <v>14.3133</v>
      </c>
      <c r="R1537" s="39">
        <v>42.241700000000002</v>
      </c>
      <c r="S1537" s="39">
        <v>48.308199999999999</v>
      </c>
      <c r="T1537" s="39">
        <v>25.8916</v>
      </c>
      <c r="U1537" s="39">
        <v>15.154999999999999</v>
      </c>
      <c r="V1537" s="39">
        <v>28.610700000000001</v>
      </c>
      <c r="W1537" s="39">
        <v>53.348100000000002</v>
      </c>
      <c r="X1537" s="39">
        <v>150.90369999999999</v>
      </c>
      <c r="Y1537" s="39">
        <v>23.718800000000002</v>
      </c>
      <c r="Z1537" s="39">
        <v>30.886800000000001</v>
      </c>
      <c r="AA1537" s="39">
        <v>34.731499999999997</v>
      </c>
      <c r="AB1537" s="39">
        <v>160.77440000000001</v>
      </c>
      <c r="AC1537" s="39">
        <v>82.114900000000006</v>
      </c>
      <c r="AD1537" s="39">
        <v>19.061800000000002</v>
      </c>
      <c r="AE1537" s="39">
        <v>89.220100000000002</v>
      </c>
      <c r="AF1537" s="39">
        <v>42.300699999999999</v>
      </c>
      <c r="AG1537" s="39">
        <v>20.020900000000001</v>
      </c>
      <c r="AH1537" s="39">
        <v>104.1345</v>
      </c>
      <c r="AI1537" s="39">
        <v>17.8917</v>
      </c>
      <c r="AJ1537" s="39">
        <v>5.7981999999999996</v>
      </c>
      <c r="AK1537" s="39">
        <v>6.8384999999999998</v>
      </c>
      <c r="AL1537" s="39">
        <v>14.6068</v>
      </c>
      <c r="AM1537" s="39">
        <v>404.38659999999999</v>
      </c>
      <c r="AN1537" s="39">
        <v>336.18849999999998</v>
      </c>
      <c r="AO1537" s="39">
        <v>151.4025</v>
      </c>
      <c r="AP1537" s="39">
        <v>230.15119999999999</v>
      </c>
      <c r="AQ1537" s="39">
        <v>264.91059999999999</v>
      </c>
      <c r="AR1537" s="39">
        <v>110.7976</v>
      </c>
      <c r="AS1537" s="39">
        <v>66.923900000000003</v>
      </c>
      <c r="AT1537" s="39">
        <v>22.997199999999999</v>
      </c>
      <c r="AU1537" s="39">
        <v>66.212900000000005</v>
      </c>
      <c r="AV1537" s="39">
        <v>83.4011</v>
      </c>
      <c r="AW1537" s="39">
        <v>92.688199999999995</v>
      </c>
      <c r="AX1537" s="39">
        <v>13.6572</v>
      </c>
      <c r="AY1537" s="39">
        <v>54.959499999999998</v>
      </c>
    </row>
    <row r="1538" spans="1:51" x14ac:dyDescent="0.25">
      <c r="A1538" s="43">
        <v>44678</v>
      </c>
      <c r="B1538" s="39">
        <v>2966.7031999999999</v>
      </c>
      <c r="C1538" s="39">
        <v>43.9285</v>
      </c>
      <c r="D1538" s="39">
        <v>48.581000000000003</v>
      </c>
      <c r="E1538" s="39">
        <v>438.85309999999998</v>
      </c>
      <c r="F1538" s="39">
        <v>214.0615</v>
      </c>
      <c r="G1538" s="39">
        <v>39.924599999999998</v>
      </c>
      <c r="H1538" s="39">
        <v>107.8999</v>
      </c>
      <c r="I1538" s="39">
        <v>29.5715</v>
      </c>
      <c r="J1538" s="39">
        <v>71.344300000000004</v>
      </c>
      <c r="K1538" s="39">
        <v>33.999600000000001</v>
      </c>
      <c r="L1538" s="39">
        <v>722.76319999999998</v>
      </c>
      <c r="M1538" s="39">
        <v>55.448300000000003</v>
      </c>
      <c r="N1538" s="39">
        <v>20.4008</v>
      </c>
      <c r="O1538" s="39">
        <v>206.95189999999999</v>
      </c>
      <c r="P1538" s="39">
        <v>74.659199999999998</v>
      </c>
      <c r="Q1538" s="39">
        <v>15.033300000000001</v>
      </c>
      <c r="R1538" s="39">
        <v>41.1586</v>
      </c>
      <c r="S1538" s="39">
        <v>50.408499999999997</v>
      </c>
      <c r="T1538" s="39">
        <v>27.246700000000001</v>
      </c>
      <c r="U1538" s="39">
        <v>16.0901</v>
      </c>
      <c r="V1538" s="39">
        <v>29.090800000000002</v>
      </c>
      <c r="W1538" s="39">
        <v>55.850099999999998</v>
      </c>
      <c r="X1538" s="39">
        <v>154.95760000000001</v>
      </c>
      <c r="Y1538" s="39">
        <v>23.4665</v>
      </c>
      <c r="Z1538" s="39">
        <v>31.401599999999998</v>
      </c>
      <c r="AA1538" s="39">
        <v>34.731499999999997</v>
      </c>
      <c r="AB1538" s="39">
        <v>170.36279999999999</v>
      </c>
      <c r="AC1538" s="39">
        <v>78.962199999999996</v>
      </c>
      <c r="AD1538" s="39">
        <v>17.7773</v>
      </c>
      <c r="AE1538" s="39">
        <v>89.220100000000002</v>
      </c>
      <c r="AF1538" s="39">
        <v>43.542000000000002</v>
      </c>
      <c r="AG1538" s="39">
        <v>20.532900000000001</v>
      </c>
      <c r="AH1538" s="39">
        <v>104.4213</v>
      </c>
      <c r="AI1538" s="39">
        <v>18.174299999999999</v>
      </c>
      <c r="AJ1538" s="39">
        <v>5.98</v>
      </c>
      <c r="AK1538" s="39">
        <v>7.2453000000000003</v>
      </c>
      <c r="AL1538" s="39">
        <v>14.853199999999999</v>
      </c>
      <c r="AM1538" s="39">
        <v>386.20409999999998</v>
      </c>
      <c r="AN1538" s="39">
        <v>339.88279999999997</v>
      </c>
      <c r="AO1538" s="39">
        <v>152.20679999999999</v>
      </c>
      <c r="AP1538" s="39">
        <v>225.15170000000001</v>
      </c>
      <c r="AQ1538" s="39">
        <v>266.53089999999997</v>
      </c>
      <c r="AR1538" s="39">
        <v>113.86839999999999</v>
      </c>
      <c r="AS1538" s="39">
        <v>68.374300000000005</v>
      </c>
      <c r="AT1538" s="39">
        <v>23.470600000000001</v>
      </c>
      <c r="AU1538" s="39">
        <v>63.778599999999997</v>
      </c>
      <c r="AV1538" s="39">
        <v>78.311700000000002</v>
      </c>
      <c r="AW1538" s="39">
        <v>97.890100000000004</v>
      </c>
      <c r="AX1538" s="39">
        <v>14.2554</v>
      </c>
      <c r="AY1538" s="39">
        <v>53.232500000000002</v>
      </c>
    </row>
    <row r="1539" spans="1:51" x14ac:dyDescent="0.25">
      <c r="A1539" s="42">
        <v>44679</v>
      </c>
      <c r="B1539" s="39">
        <v>3043.1898000000001</v>
      </c>
      <c r="C1539" s="39">
        <v>45.0548</v>
      </c>
      <c r="D1539" s="39">
        <v>48.581000000000003</v>
      </c>
      <c r="E1539" s="39">
        <v>424.4769</v>
      </c>
      <c r="F1539" s="39">
        <v>235.4288</v>
      </c>
      <c r="G1539" s="39">
        <v>39.174700000000001</v>
      </c>
      <c r="H1539" s="39">
        <v>107.7925</v>
      </c>
      <c r="I1539" s="39">
        <v>30.0916</v>
      </c>
      <c r="J1539" s="39">
        <v>67.715599999999995</v>
      </c>
      <c r="K1539" s="39">
        <v>33.509</v>
      </c>
      <c r="L1539" s="39">
        <v>719.14369999999997</v>
      </c>
      <c r="M1539" s="39">
        <v>58.237699999999997</v>
      </c>
      <c r="N1539" s="39">
        <v>22.465900000000001</v>
      </c>
      <c r="O1539" s="39">
        <v>207.97550000000001</v>
      </c>
      <c r="P1539" s="39">
        <v>82.125100000000003</v>
      </c>
      <c r="Q1539" s="39">
        <v>14.640599999999999</v>
      </c>
      <c r="R1539" s="39">
        <v>42.963799999999999</v>
      </c>
      <c r="S1539" s="39">
        <v>49.855800000000002</v>
      </c>
      <c r="T1539" s="39">
        <v>26.843</v>
      </c>
      <c r="U1539" s="39">
        <v>15.832100000000001</v>
      </c>
      <c r="V1539" s="39">
        <v>28.130700000000001</v>
      </c>
      <c r="W1539" s="39">
        <v>56.7378</v>
      </c>
      <c r="X1539" s="39">
        <v>149.6627</v>
      </c>
      <c r="Y1539" s="39">
        <v>25.8216</v>
      </c>
      <c r="Z1539" s="39">
        <v>30.457799999999999</v>
      </c>
      <c r="AA1539" s="39">
        <v>34.390999999999998</v>
      </c>
      <c r="AB1539" s="39">
        <v>170.84710000000001</v>
      </c>
      <c r="AC1539" s="39">
        <v>83.909499999999994</v>
      </c>
      <c r="AD1539" s="39">
        <v>16.010999999999999</v>
      </c>
      <c r="AE1539" s="39">
        <v>86.974000000000004</v>
      </c>
      <c r="AF1539" s="39">
        <v>42.682600000000001</v>
      </c>
      <c r="AG1539" s="39">
        <v>20.290400000000002</v>
      </c>
      <c r="AH1539" s="39">
        <v>104.4213</v>
      </c>
      <c r="AI1539" s="39">
        <v>17.863399999999999</v>
      </c>
      <c r="AJ1539" s="39">
        <v>6.1981000000000002</v>
      </c>
      <c r="AK1539" s="39">
        <v>7.2839999999999998</v>
      </c>
      <c r="AL1539" s="39">
        <v>15.2052</v>
      </c>
      <c r="AM1539" s="39">
        <v>409.68020000000001</v>
      </c>
      <c r="AN1539" s="39">
        <v>334.34129999999999</v>
      </c>
      <c r="AO1539" s="39">
        <v>155.1223</v>
      </c>
      <c r="AP1539" s="39">
        <v>242.04669999999999</v>
      </c>
      <c r="AQ1539" s="39">
        <v>264.91059999999999</v>
      </c>
      <c r="AR1539" s="39">
        <v>121.79519999999999</v>
      </c>
      <c r="AS1539" s="39">
        <v>67.545500000000004</v>
      </c>
      <c r="AT1539" s="39">
        <v>23.064800000000002</v>
      </c>
      <c r="AU1539" s="39">
        <v>70.205200000000005</v>
      </c>
      <c r="AV1539" s="39">
        <v>75.849000000000004</v>
      </c>
      <c r="AW1539" s="39">
        <v>103.754</v>
      </c>
      <c r="AX1539" s="39">
        <v>14.1058</v>
      </c>
      <c r="AY1539" s="39">
        <v>55.264299999999999</v>
      </c>
    </row>
    <row r="1541" spans="1:51" x14ac:dyDescent="0.25">
      <c r="A1541" s="41" t="s">
        <v>12</v>
      </c>
    </row>
  </sheetData>
  <phoneticPr fontId="6"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CE364-A213-4589-8451-3E1997D98497}">
  <dimension ref="A1:Q317"/>
  <sheetViews>
    <sheetView topLeftCell="C1" workbookViewId="0">
      <selection activeCell="F20" sqref="F20"/>
    </sheetView>
  </sheetViews>
  <sheetFormatPr defaultRowHeight="13.2" x14ac:dyDescent="0.25"/>
  <cols>
    <col min="1" max="1" width="11" style="39" bestFit="1" customWidth="1"/>
    <col min="2" max="2" width="18.44140625" style="39" customWidth="1"/>
    <col min="3" max="3" width="8.88671875" style="39"/>
    <col min="4" max="4" width="14.33203125" style="39" customWidth="1"/>
    <col min="5" max="9" width="8.88671875" style="39"/>
    <col min="10" max="10" width="11.77734375" style="39" customWidth="1"/>
    <col min="11" max="11" width="16.6640625" style="39" customWidth="1"/>
    <col min="12" max="13" width="8.88671875" style="39"/>
    <col min="14" max="14" width="20.6640625" style="39" customWidth="1"/>
    <col min="15" max="15" width="8.88671875" style="39"/>
    <col min="16" max="16" width="13.6640625" style="39" customWidth="1"/>
    <col min="17" max="16384" width="8.88671875" style="39"/>
  </cols>
  <sheetData>
    <row r="1" spans="1:17" ht="18.600000000000001" x14ac:dyDescent="0.35">
      <c r="A1" s="51" t="s">
        <v>130</v>
      </c>
      <c r="B1" s="54" t="s">
        <v>129</v>
      </c>
      <c r="C1" s="51" t="s">
        <v>22</v>
      </c>
      <c r="D1" s="51" t="s">
        <v>128</v>
      </c>
      <c r="E1" s="48" t="s">
        <v>127</v>
      </c>
      <c r="F1" s="48">
        <f>G1/10</f>
        <v>0.9</v>
      </c>
      <c r="G1" s="47">
        <v>9</v>
      </c>
      <c r="H1" s="50" t="str">
        <f>E1&amp;"="&amp;F1</f>
        <v>平滑常数=0.9</v>
      </c>
      <c r="J1" s="53" t="s">
        <v>126</v>
      </c>
      <c r="K1" s="52" t="str" cm="1">
        <f t="array" ref="K1">INDEX(N2:N51,J2)</f>
        <v>伟星股份002003.SZ</v>
      </c>
      <c r="N1" s="51" t="s">
        <v>125</v>
      </c>
      <c r="O1" s="51" t="s">
        <v>124</v>
      </c>
      <c r="P1" s="39" t="s">
        <v>123</v>
      </c>
      <c r="Q1" s="51" t="s">
        <v>122</v>
      </c>
    </row>
    <row r="2" spans="1:17" ht="14.4" x14ac:dyDescent="0.25">
      <c r="A2" s="43">
        <v>44204</v>
      </c>
      <c r="B2" s="39">
        <v>1</v>
      </c>
      <c r="C2" s="39" cm="1">
        <f t="array" ref="C2:C316">IF('期末模型2指数平滑预测（短期）'!J2=1,'[2]30支股票2021-2022-4-28'!B2:B316,IF('期末模型2指数平滑预测（短期）'!J2=2,'[2]30支股票2021-2022-4-28'!C2:C316,IF('期末模型2指数平滑预测（短期）'!J2=3,'[2]30支股票2021-2022-4-28'!D2:D316,IF('期末模型2指数平滑预测（短期）'!J2=4,'[2]30支股票2021-2022-4-28'!E2:E316,IF('期末模型2指数平滑预测（短期）'!J2=5,'[2]30支股票2021-2022-4-28'!F2:F316,IF('期末模型2指数平滑预测（短期）'!J2=6,'[2]30支股票2021-2022-4-28'!G2:G316,IF('期末模型2指数平滑预测（短期）'!J2=7,'[2]30支股票2021-2022-4-28'!H2:H316,IF('期末模型2指数平滑预测（短期）'!J2=8,'[2]30支股票2021-2022-4-28'!I2:I316,IF('期末模型2指数平滑预测（短期）'!J2=9,'[2]30支股票2021-2022-4-28'!J2:J316,IF('期末模型2指数平滑预测（短期）'!J2=10,'[2]30支股票2021-2022-4-28'!K2:K316,IF('期末模型2指数平滑预测（短期）'!J2=11,'[2]30支股票2021-2022-4-28'!L2:L316,IF('期末模型2指数平滑预测（短期）'!J2=12,'[2]30支股票2021-2022-4-28'!M2:M316,IF('期末模型2指数平滑预测（短期）'!J2=13,'[2]30支股票2021-2022-4-28'!N2:N316,IF('期末模型2指数平滑预测（短期）'!J2=14,'[2]30支股票2021-2022-4-28'!O2:O316,IF('期末模型2指数平滑预测（短期）'!J2=15,'[2]30支股票2021-2022-4-28'!P2:P316,IF('期末模型2指数平滑预测（短期）'!J2=16,'[2]30支股票2021-2022-4-28'!Q2:Q316,IF('期末模型2指数平滑预测（短期）'!J2=17,'[2]30支股票2021-2022-4-28'!R2:R316,IF('期末模型2指数平滑预测（短期）'!J2=18,'[2]30支股票2021-2022-4-28'!S2:S316,IF('期末模型2指数平滑预测（短期）'!J2=19,'[2]30支股票2021-2022-4-28'!T2:T316,IF('期末模型2指数平滑预测（短期）'!J2=20,'[2]30支股票2021-2022-4-28'!U2:U316,IF('期末模型2指数平滑预测（短期）'!J2=21,'[2]30支股票2021-2022-4-28'!V2:V316,IF('期末模型2指数平滑预测（短期）'!J2=22,'[2]30支股票2021-2022-4-28'!W2:W316,IF('期末模型2指数平滑预测（短期）'!J2=23,'[2]30支股票2021-2022-4-28'!X2:X316,IF('期末模型2指数平滑预测（短期）'!J2=24,'[2]30支股票2021-2022-4-28'!Y2:Y316,IF('期末模型2指数平滑预测（短期）'!J2=25,'[2]30支股票2021-2022-4-28'!Z2:Z316,IF('期末模型2指数平滑预测（短期）'!J2=26,'[2]30支股票2021-2022-4-28'!AA2:AA316,IF('期末模型2指数平滑预测（短期）'!J2=27,'[2]30支股票2021-2022-4-28'!AB2:AB316,IF('期末模型2指数平滑预测（短期）'!J2=28,'[2]30支股票2021-2022-4-28'!AC2:AC316,IF('期末模型2指数平滑预测（短期）'!J2=29,'[2]30支股票2021-2022-4-28'!AD2:AD316,IF('期末模型2指数平滑预测（短期）'!J2=30,'[2]30支股票2021-2022-4-28'!AE2:AE316))))))))))))))))))))))))))))))</f>
        <v>233.7088</v>
      </c>
      <c r="E2" s="48" t="s">
        <v>121</v>
      </c>
      <c r="F2" s="48">
        <f>SUMXMY2(C2:C316,D2:D316)/COUNT(D2:D316)</f>
        <v>32.790702203619446</v>
      </c>
      <c r="G2" s="47"/>
      <c r="H2" s="50" t="str">
        <f>E2&amp;"="&amp;ROUND(F2,2)</f>
        <v>MSE=32.79</v>
      </c>
      <c r="J2" s="39">
        <v>5</v>
      </c>
      <c r="N2" s="39" t="s">
        <v>116</v>
      </c>
      <c r="O2" s="39">
        <f>3031</f>
        <v>3031</v>
      </c>
      <c r="P2" s="39">
        <v>3043.1898000000001</v>
      </c>
      <c r="Q2" s="39">
        <f t="shared" ref="Q2:Q31" si="0">O2-P2</f>
        <v>-12.189800000000105</v>
      </c>
    </row>
    <row r="3" spans="1:17" ht="14.4" x14ac:dyDescent="0.25">
      <c r="A3" s="43">
        <v>44207</v>
      </c>
      <c r="B3" s="39">
        <v>2</v>
      </c>
      <c r="C3" s="39">
        <v>230.3648</v>
      </c>
      <c r="D3" s="39">
        <f>C2</f>
        <v>233.7088</v>
      </c>
      <c r="E3" s="49"/>
      <c r="F3" s="49"/>
      <c r="G3" s="47"/>
      <c r="H3" s="47"/>
      <c r="N3" s="39" t="s">
        <v>106</v>
      </c>
      <c r="O3" s="39">
        <v>718</v>
      </c>
      <c r="P3" s="39">
        <v>719.14369999999997</v>
      </c>
      <c r="Q3" s="39">
        <f t="shared" si="0"/>
        <v>-1.1436999999999671</v>
      </c>
    </row>
    <row r="4" spans="1:17" ht="14.4" x14ac:dyDescent="0.25">
      <c r="A4" s="43">
        <v>44208</v>
      </c>
      <c r="B4" s="39">
        <v>3</v>
      </c>
      <c r="C4" s="39">
        <v>230.7364</v>
      </c>
      <c r="D4" s="39">
        <f t="shared" ref="D4:D67" si="1">$F$1*C3+(1-$F$1)*D3</f>
        <v>230.69920000000002</v>
      </c>
      <c r="E4" s="48" t="s">
        <v>120</v>
      </c>
      <c r="F4" s="48">
        <f>MIN(F9:F16)</f>
        <v>32.790702203619446</v>
      </c>
      <c r="G4" s="47"/>
      <c r="H4" s="47"/>
      <c r="N4" s="46" t="s">
        <v>113</v>
      </c>
      <c r="O4" s="39">
        <v>428</v>
      </c>
      <c r="P4" s="39">
        <v>424.4769</v>
      </c>
      <c r="Q4" s="46">
        <f t="shared" si="0"/>
        <v>3.5230999999999995</v>
      </c>
    </row>
    <row r="5" spans="1:17" ht="14.4" x14ac:dyDescent="0.25">
      <c r="A5" s="43">
        <v>44209</v>
      </c>
      <c r="B5" s="39">
        <v>4</v>
      </c>
      <c r="C5" s="39">
        <v>230.3648</v>
      </c>
      <c r="D5" s="39">
        <f t="shared" si="1"/>
        <v>230.73268000000002</v>
      </c>
      <c r="E5" s="48" t="s">
        <v>119</v>
      </c>
      <c r="F5" s="48">
        <f>INDEX(E9:E16,MATCH(F4,F9:F16,0))</f>
        <v>0.9</v>
      </c>
      <c r="G5" s="47"/>
      <c r="H5" s="47"/>
      <c r="N5" s="39" t="s">
        <v>112</v>
      </c>
      <c r="O5" s="39">
        <v>229</v>
      </c>
      <c r="P5" s="39">
        <v>235.4288</v>
      </c>
      <c r="Q5" s="39">
        <f t="shared" si="0"/>
        <v>-6.4287999999999954</v>
      </c>
    </row>
    <row r="6" spans="1:17" ht="14.4" x14ac:dyDescent="0.25">
      <c r="A6" s="43">
        <v>44210</v>
      </c>
      <c r="B6" s="39">
        <v>5</v>
      </c>
      <c r="C6" s="39">
        <v>231.851</v>
      </c>
      <c r="D6" s="39">
        <f t="shared" si="1"/>
        <v>230.401588</v>
      </c>
      <c r="E6" s="48" t="s">
        <v>118</v>
      </c>
      <c r="F6" s="48">
        <f>D317</f>
        <v>233.31755197614757</v>
      </c>
      <c r="G6" s="47"/>
      <c r="H6" s="47"/>
      <c r="N6" s="39" t="s">
        <v>103</v>
      </c>
      <c r="O6" s="39">
        <v>207</v>
      </c>
      <c r="P6" s="39">
        <v>207.97550000000001</v>
      </c>
      <c r="Q6" s="39">
        <f t="shared" si="0"/>
        <v>-0.97550000000001091</v>
      </c>
    </row>
    <row r="7" spans="1:17" x14ac:dyDescent="0.25">
      <c r="A7" s="43">
        <v>44211</v>
      </c>
      <c r="B7" s="39">
        <v>6</v>
      </c>
      <c r="C7" s="39">
        <v>232.9657</v>
      </c>
      <c r="D7" s="39">
        <f t="shared" si="1"/>
        <v>231.70605879999999</v>
      </c>
      <c r="N7" s="39" t="s">
        <v>90</v>
      </c>
      <c r="O7" s="39">
        <v>170</v>
      </c>
      <c r="P7" s="39">
        <v>170.84710000000001</v>
      </c>
      <c r="Q7" s="39">
        <f t="shared" si="0"/>
        <v>-0.84710000000001173</v>
      </c>
    </row>
    <row r="8" spans="1:17" x14ac:dyDescent="0.25">
      <c r="A8" s="43">
        <v>44214</v>
      </c>
      <c r="B8" s="39">
        <v>7</v>
      </c>
      <c r="C8" s="39">
        <v>232.9657</v>
      </c>
      <c r="D8" s="39">
        <f t="shared" si="1"/>
        <v>232.83973587999998</v>
      </c>
      <c r="F8" s="39">
        <f>F2</f>
        <v>32.790702203619446</v>
      </c>
      <c r="N8" s="46" t="s">
        <v>94</v>
      </c>
      <c r="O8" s="39">
        <v>150</v>
      </c>
      <c r="P8" s="39">
        <v>149.6627</v>
      </c>
      <c r="Q8" s="46">
        <f t="shared" si="0"/>
        <v>0.33729999999999905</v>
      </c>
    </row>
    <row r="9" spans="1:17" x14ac:dyDescent="0.25">
      <c r="A9" s="43">
        <v>44215</v>
      </c>
      <c r="B9" s="39">
        <v>8</v>
      </c>
      <c r="C9" s="39">
        <v>235.93809999999999</v>
      </c>
      <c r="D9" s="39">
        <f t="shared" si="1"/>
        <v>232.95310358799998</v>
      </c>
      <c r="E9" s="39">
        <v>0.2</v>
      </c>
      <c r="F9" s="39">
        <f t="dataTable" ref="F9:F16" dt2D="0" dtr="0" r1="F1"/>
        <v>73.607443122307473</v>
      </c>
      <c r="N9" s="39" t="s">
        <v>110</v>
      </c>
      <c r="O9" s="39">
        <v>107</v>
      </c>
      <c r="P9" s="39">
        <v>107.7925</v>
      </c>
      <c r="Q9" s="39">
        <f t="shared" si="0"/>
        <v>-0.79250000000000398</v>
      </c>
    </row>
    <row r="10" spans="1:17" x14ac:dyDescent="0.25">
      <c r="A10" s="43">
        <v>44216</v>
      </c>
      <c r="B10" s="39">
        <v>9</v>
      </c>
      <c r="C10" s="39">
        <v>234.8235</v>
      </c>
      <c r="D10" s="39">
        <f t="shared" si="1"/>
        <v>235.63960035879998</v>
      </c>
      <c r="E10" s="39">
        <v>0.3</v>
      </c>
      <c r="F10" s="39">
        <v>54.803850631162568</v>
      </c>
      <c r="N10" s="39" t="s">
        <v>87</v>
      </c>
      <c r="O10" s="39">
        <v>87</v>
      </c>
      <c r="P10" s="39">
        <v>86.974000000000004</v>
      </c>
      <c r="Q10" s="46">
        <f t="shared" si="0"/>
        <v>2.5999999999996248E-2</v>
      </c>
    </row>
    <row r="11" spans="1:17" x14ac:dyDescent="0.25">
      <c r="A11" s="43">
        <v>44217</v>
      </c>
      <c r="B11" s="39">
        <v>10</v>
      </c>
      <c r="C11" s="39">
        <v>233.3372</v>
      </c>
      <c r="D11" s="39">
        <f t="shared" si="1"/>
        <v>234.90511003588</v>
      </c>
      <c r="E11" s="39">
        <v>0.4</v>
      </c>
      <c r="F11" s="39">
        <v>44.91926776669326</v>
      </c>
      <c r="N11" s="39" t="s">
        <v>89</v>
      </c>
      <c r="O11" s="39">
        <v>82</v>
      </c>
      <c r="P11" s="39">
        <v>83.909499999999994</v>
      </c>
      <c r="Q11" s="39">
        <f t="shared" si="0"/>
        <v>-1.9094999999999942</v>
      </c>
    </row>
    <row r="12" spans="1:17" x14ac:dyDescent="0.25">
      <c r="A12" s="43">
        <v>44218</v>
      </c>
      <c r="B12" s="39">
        <v>11</v>
      </c>
      <c r="C12" s="39">
        <v>230.3648</v>
      </c>
      <c r="D12" s="39">
        <f t="shared" si="1"/>
        <v>233.49399100358798</v>
      </c>
      <c r="E12" s="39">
        <v>0.5</v>
      </c>
      <c r="F12" s="39">
        <v>39.282700748130111</v>
      </c>
      <c r="N12" s="39" t="s">
        <v>102</v>
      </c>
      <c r="O12" s="39">
        <v>79</v>
      </c>
      <c r="P12" s="39">
        <v>82.125100000000003</v>
      </c>
      <c r="Q12" s="39">
        <f t="shared" si="0"/>
        <v>-3.1251000000000033</v>
      </c>
    </row>
    <row r="13" spans="1:17" x14ac:dyDescent="0.25">
      <c r="A13" s="43">
        <v>44221</v>
      </c>
      <c r="B13" s="39">
        <v>12</v>
      </c>
      <c r="C13" s="39">
        <v>227.76390000000001</v>
      </c>
      <c r="D13" s="39">
        <f t="shared" si="1"/>
        <v>230.67771910035881</v>
      </c>
      <c r="E13" s="39">
        <v>0.6</v>
      </c>
      <c r="F13" s="39">
        <v>35.940638602275406</v>
      </c>
      <c r="N13" s="46" t="s">
        <v>108</v>
      </c>
      <c r="O13" s="39">
        <v>68</v>
      </c>
      <c r="P13" s="39">
        <v>67.715599999999995</v>
      </c>
      <c r="Q13" s="46">
        <f t="shared" si="0"/>
        <v>0.28440000000000509</v>
      </c>
    </row>
    <row r="14" spans="1:17" x14ac:dyDescent="0.25">
      <c r="A14" s="43">
        <v>44222</v>
      </c>
      <c r="B14" s="39">
        <v>13</v>
      </c>
      <c r="C14" s="39">
        <v>228.13550000000001</v>
      </c>
      <c r="D14" s="39">
        <f t="shared" si="1"/>
        <v>228.05528191003589</v>
      </c>
      <c r="E14" s="39">
        <v>0.7</v>
      </c>
      <c r="F14" s="39">
        <v>33.999331216790786</v>
      </c>
      <c r="N14" s="39" t="s">
        <v>105</v>
      </c>
      <c r="O14" s="39">
        <v>57</v>
      </c>
      <c r="P14" s="39">
        <v>58.237699999999997</v>
      </c>
      <c r="Q14" s="39">
        <f t="shared" si="0"/>
        <v>-1.2376999999999967</v>
      </c>
    </row>
    <row r="15" spans="1:17" x14ac:dyDescent="0.25">
      <c r="A15" s="43">
        <v>44223</v>
      </c>
      <c r="B15" s="39">
        <v>14</v>
      </c>
      <c r="C15" s="39">
        <v>227.02080000000001</v>
      </c>
      <c r="D15" s="39">
        <f t="shared" si="1"/>
        <v>228.1274781910036</v>
      </c>
      <c r="E15" s="39">
        <v>0.8</v>
      </c>
      <c r="F15" s="39">
        <v>33.021835166835942</v>
      </c>
      <c r="N15" s="39" t="s">
        <v>95</v>
      </c>
      <c r="O15" s="39">
        <v>56</v>
      </c>
      <c r="P15" s="39">
        <v>56.7378</v>
      </c>
      <c r="Q15" s="39">
        <f t="shared" si="0"/>
        <v>-0.73780000000000001</v>
      </c>
    </row>
    <row r="16" spans="1:17" x14ac:dyDescent="0.25">
      <c r="A16" s="43">
        <v>44224</v>
      </c>
      <c r="B16" s="39">
        <v>15</v>
      </c>
      <c r="C16" s="39">
        <v>226.64920000000001</v>
      </c>
      <c r="D16" s="39">
        <f t="shared" si="1"/>
        <v>227.13146781910038</v>
      </c>
      <c r="E16" s="39">
        <v>0.9</v>
      </c>
      <c r="F16" s="39">
        <v>32.790702203619446</v>
      </c>
      <c r="N16" s="46" t="s">
        <v>99</v>
      </c>
      <c r="O16" s="39">
        <v>50</v>
      </c>
      <c r="P16" s="39">
        <v>49.855800000000002</v>
      </c>
      <c r="Q16" s="46">
        <f t="shared" si="0"/>
        <v>0.14419999999999789</v>
      </c>
    </row>
    <row r="17" spans="1:17" x14ac:dyDescent="0.25">
      <c r="A17" s="43">
        <v>44225</v>
      </c>
      <c r="B17" s="39">
        <v>16</v>
      </c>
      <c r="C17" s="39">
        <v>224.41990000000001</v>
      </c>
      <c r="D17" s="39">
        <f t="shared" si="1"/>
        <v>226.69742678191005</v>
      </c>
      <c r="N17" s="39" t="s">
        <v>114</v>
      </c>
      <c r="O17" s="39">
        <v>48.4</v>
      </c>
      <c r="P17" s="39">
        <v>48.581000000000003</v>
      </c>
      <c r="Q17" s="39">
        <f t="shared" si="0"/>
        <v>-0.18100000000000449</v>
      </c>
    </row>
    <row r="18" spans="1:17" x14ac:dyDescent="0.25">
      <c r="A18" s="43">
        <v>44228</v>
      </c>
      <c r="B18" s="39">
        <v>17</v>
      </c>
      <c r="C18" s="39">
        <v>225.16300000000001</v>
      </c>
      <c r="D18" s="39">
        <f t="shared" si="1"/>
        <v>224.64765267819101</v>
      </c>
      <c r="N18" s="39" t="s">
        <v>115</v>
      </c>
      <c r="O18" s="39">
        <f>44.7</f>
        <v>44.7</v>
      </c>
      <c r="P18" s="39">
        <v>45.0548</v>
      </c>
      <c r="Q18" s="39">
        <f t="shared" si="0"/>
        <v>-0.35479999999999734</v>
      </c>
    </row>
    <row r="19" spans="1:17" x14ac:dyDescent="0.25">
      <c r="A19" s="43">
        <v>44229</v>
      </c>
      <c r="B19" s="39">
        <v>18</v>
      </c>
      <c r="C19" s="39">
        <v>221.44749999999999</v>
      </c>
      <c r="D19" s="39">
        <f t="shared" si="1"/>
        <v>225.11146526781911</v>
      </c>
      <c r="N19" s="39" t="s">
        <v>100</v>
      </c>
      <c r="O19" s="39">
        <v>42</v>
      </c>
      <c r="P19" s="39">
        <v>42.963799999999999</v>
      </c>
      <c r="Q19" s="39">
        <f t="shared" si="0"/>
        <v>-0.9637999999999991</v>
      </c>
    </row>
    <row r="20" spans="1:17" x14ac:dyDescent="0.25">
      <c r="A20" s="43">
        <v>44230</v>
      </c>
      <c r="B20" s="39">
        <v>19</v>
      </c>
      <c r="C20" s="39">
        <v>218.47499999999999</v>
      </c>
      <c r="D20" s="39">
        <f t="shared" si="1"/>
        <v>221.81389652678192</v>
      </c>
      <c r="N20" s="39" t="s">
        <v>111</v>
      </c>
      <c r="O20" s="39">
        <v>39</v>
      </c>
      <c r="P20" s="39">
        <v>39.174700000000001</v>
      </c>
      <c r="Q20" s="39">
        <f t="shared" si="0"/>
        <v>-0.17470000000000141</v>
      </c>
    </row>
    <row r="21" spans="1:17" x14ac:dyDescent="0.25">
      <c r="A21" s="43">
        <v>44231</v>
      </c>
      <c r="B21" s="39">
        <v>20</v>
      </c>
      <c r="C21" s="39">
        <v>216.6172</v>
      </c>
      <c r="D21" s="39">
        <f t="shared" si="1"/>
        <v>218.80888965267818</v>
      </c>
      <c r="N21" s="39" t="s">
        <v>91</v>
      </c>
      <c r="O21" s="39">
        <v>34</v>
      </c>
      <c r="P21" s="39">
        <v>34.390999999999998</v>
      </c>
      <c r="Q21" s="39">
        <f t="shared" si="0"/>
        <v>-0.39099999999999824</v>
      </c>
    </row>
    <row r="22" spans="1:17" x14ac:dyDescent="0.25">
      <c r="A22" s="43">
        <v>44232</v>
      </c>
      <c r="B22" s="39">
        <v>21</v>
      </c>
      <c r="C22" s="39">
        <v>218.10339999999999</v>
      </c>
      <c r="D22" s="39">
        <f t="shared" si="1"/>
        <v>216.83636896526781</v>
      </c>
      <c r="N22" s="39" t="s">
        <v>107</v>
      </c>
      <c r="O22" s="39">
        <v>33</v>
      </c>
      <c r="P22" s="39">
        <v>33.509</v>
      </c>
      <c r="Q22" s="39">
        <f t="shared" si="0"/>
        <v>-0.50900000000000034</v>
      </c>
    </row>
    <row r="23" spans="1:17" x14ac:dyDescent="0.25">
      <c r="A23" s="43">
        <v>44235</v>
      </c>
      <c r="B23" s="39">
        <v>22</v>
      </c>
      <c r="C23" s="39">
        <v>219.58969999999999</v>
      </c>
      <c r="D23" s="39">
        <f t="shared" si="1"/>
        <v>217.97669689652676</v>
      </c>
      <c r="N23" s="39" t="s">
        <v>109</v>
      </c>
      <c r="O23" s="39">
        <v>30</v>
      </c>
      <c r="P23" s="39">
        <v>30.457799999999999</v>
      </c>
      <c r="Q23" s="39">
        <f t="shared" si="0"/>
        <v>-0.45779999999999887</v>
      </c>
    </row>
    <row r="24" spans="1:17" x14ac:dyDescent="0.25">
      <c r="A24" s="43">
        <v>44236</v>
      </c>
      <c r="B24" s="39">
        <v>23</v>
      </c>
      <c r="C24" s="39">
        <v>217.7319</v>
      </c>
      <c r="D24" s="39">
        <f t="shared" si="1"/>
        <v>219.42839968965268</v>
      </c>
      <c r="N24" s="39" t="s">
        <v>92</v>
      </c>
      <c r="O24" s="39">
        <v>30</v>
      </c>
      <c r="P24" s="39">
        <v>30.0916</v>
      </c>
      <c r="Q24" s="39">
        <f t="shared" si="0"/>
        <v>-9.1599999999999682E-2</v>
      </c>
    </row>
    <row r="25" spans="1:17" x14ac:dyDescent="0.25">
      <c r="A25" s="43">
        <v>44237</v>
      </c>
      <c r="B25" s="39">
        <v>24</v>
      </c>
      <c r="C25" s="39">
        <v>216.9888</v>
      </c>
      <c r="D25" s="39">
        <f t="shared" si="1"/>
        <v>217.90154996896527</v>
      </c>
      <c r="N25" s="39" t="s">
        <v>96</v>
      </c>
      <c r="O25" s="39">
        <v>28</v>
      </c>
      <c r="P25" s="39">
        <v>28.130700000000001</v>
      </c>
      <c r="Q25" s="39">
        <f t="shared" si="0"/>
        <v>-0.13070000000000093</v>
      </c>
    </row>
    <row r="26" spans="1:17" x14ac:dyDescent="0.25">
      <c r="A26" s="43">
        <v>44245</v>
      </c>
      <c r="B26" s="39">
        <v>25</v>
      </c>
      <c r="C26" s="39">
        <v>218.47499999999999</v>
      </c>
      <c r="D26" s="39">
        <f t="shared" si="1"/>
        <v>217.08007499689651</v>
      </c>
      <c r="N26" s="46" t="s">
        <v>98</v>
      </c>
      <c r="O26" s="39">
        <v>27</v>
      </c>
      <c r="P26" s="39">
        <v>26.843</v>
      </c>
      <c r="Q26" s="46">
        <f t="shared" si="0"/>
        <v>0.15700000000000003</v>
      </c>
    </row>
    <row r="27" spans="1:17" x14ac:dyDescent="0.25">
      <c r="A27" s="43">
        <v>44246</v>
      </c>
      <c r="B27" s="39">
        <v>26</v>
      </c>
      <c r="C27" s="39">
        <v>224.79150000000001</v>
      </c>
      <c r="D27" s="39">
        <f t="shared" si="1"/>
        <v>218.33550749968964</v>
      </c>
      <c r="N27" s="39" t="s">
        <v>93</v>
      </c>
      <c r="O27" s="39">
        <v>25</v>
      </c>
      <c r="P27" s="39">
        <v>25.8216</v>
      </c>
      <c r="Q27" s="39">
        <f t="shared" si="0"/>
        <v>-0.82160000000000011</v>
      </c>
    </row>
    <row r="28" spans="1:17" x14ac:dyDescent="0.25">
      <c r="A28" s="43">
        <v>44249</v>
      </c>
      <c r="B28" s="39">
        <v>27</v>
      </c>
      <c r="C28" s="39">
        <v>226.64920000000001</v>
      </c>
      <c r="D28" s="39">
        <f t="shared" si="1"/>
        <v>224.14590074996897</v>
      </c>
      <c r="N28" s="39" t="s">
        <v>104</v>
      </c>
      <c r="O28" s="39">
        <v>22</v>
      </c>
      <c r="P28" s="39">
        <v>22.465900000000001</v>
      </c>
      <c r="Q28" s="39">
        <f t="shared" si="0"/>
        <v>-0.46590000000000131</v>
      </c>
    </row>
    <row r="29" spans="1:17" x14ac:dyDescent="0.25">
      <c r="A29" s="43">
        <v>44250</v>
      </c>
      <c r="B29" s="39">
        <v>28</v>
      </c>
      <c r="C29" s="39">
        <v>225.16300000000001</v>
      </c>
      <c r="D29" s="39">
        <f t="shared" si="1"/>
        <v>226.39887007499689</v>
      </c>
      <c r="N29" s="39" t="s">
        <v>97</v>
      </c>
      <c r="O29" s="39">
        <v>16</v>
      </c>
      <c r="P29" s="39">
        <v>16.010999999999999</v>
      </c>
      <c r="Q29" s="39">
        <f t="shared" si="0"/>
        <v>-1.0999999999999233E-2</v>
      </c>
    </row>
    <row r="30" spans="1:17" x14ac:dyDescent="0.25">
      <c r="A30" s="43">
        <v>44251</v>
      </c>
      <c r="B30" s="39">
        <v>29</v>
      </c>
      <c r="C30" s="39">
        <v>226.64920000000001</v>
      </c>
      <c r="D30" s="39">
        <f t="shared" si="1"/>
        <v>225.28658700749969</v>
      </c>
      <c r="N30" s="46" t="s">
        <v>88</v>
      </c>
      <c r="O30" s="39">
        <v>16</v>
      </c>
      <c r="P30" s="39">
        <v>15.832100000000001</v>
      </c>
      <c r="Q30" s="46">
        <f t="shared" si="0"/>
        <v>0.16789999999999949</v>
      </c>
    </row>
    <row r="31" spans="1:17" x14ac:dyDescent="0.25">
      <c r="A31" s="43">
        <v>44252</v>
      </c>
      <c r="B31" s="39">
        <v>30</v>
      </c>
      <c r="C31" s="39">
        <v>232.5941</v>
      </c>
      <c r="D31" s="39">
        <f t="shared" si="1"/>
        <v>226.51293870074997</v>
      </c>
      <c r="N31" s="39" t="s">
        <v>101</v>
      </c>
      <c r="O31" s="39">
        <v>14</v>
      </c>
      <c r="P31" s="39">
        <v>14.640599999999999</v>
      </c>
      <c r="Q31" s="39">
        <f t="shared" si="0"/>
        <v>-0.64059999999999917</v>
      </c>
    </row>
    <row r="32" spans="1:17" x14ac:dyDescent="0.25">
      <c r="A32" s="43">
        <v>44253</v>
      </c>
      <c r="B32" s="39">
        <v>31</v>
      </c>
      <c r="C32" s="39">
        <v>225.53460000000001</v>
      </c>
      <c r="D32" s="39">
        <f t="shared" si="1"/>
        <v>231.98598387007499</v>
      </c>
    </row>
    <row r="33" spans="1:10" x14ac:dyDescent="0.25">
      <c r="A33" s="43">
        <v>44256</v>
      </c>
      <c r="B33" s="39">
        <v>32</v>
      </c>
      <c r="C33" s="39">
        <v>226.64920000000001</v>
      </c>
      <c r="D33" s="39">
        <f t="shared" si="1"/>
        <v>226.17973838700749</v>
      </c>
    </row>
    <row r="34" spans="1:10" x14ac:dyDescent="0.25">
      <c r="A34" s="43">
        <v>44257</v>
      </c>
      <c r="B34" s="39">
        <v>33</v>
      </c>
      <c r="C34" s="39">
        <v>227.39240000000001</v>
      </c>
      <c r="D34" s="39">
        <f t="shared" si="1"/>
        <v>226.60225383870076</v>
      </c>
    </row>
    <row r="35" spans="1:10" x14ac:dyDescent="0.25">
      <c r="A35" s="43">
        <v>44258</v>
      </c>
      <c r="B35" s="39">
        <v>34</v>
      </c>
      <c r="C35" s="39">
        <v>227.76390000000001</v>
      </c>
      <c r="D35" s="39">
        <f t="shared" si="1"/>
        <v>227.31338538387007</v>
      </c>
    </row>
    <row r="36" spans="1:10" x14ac:dyDescent="0.25">
      <c r="A36" s="43">
        <v>44259</v>
      </c>
      <c r="B36" s="39">
        <v>35</v>
      </c>
      <c r="C36" s="39">
        <v>229.9932</v>
      </c>
      <c r="D36" s="39">
        <f t="shared" si="1"/>
        <v>227.71884853838702</v>
      </c>
    </row>
    <row r="37" spans="1:10" x14ac:dyDescent="0.25">
      <c r="A37" s="43">
        <v>44260</v>
      </c>
      <c r="B37" s="39">
        <v>36</v>
      </c>
      <c r="C37" s="39">
        <v>229.2501</v>
      </c>
      <c r="D37" s="39">
        <f t="shared" si="1"/>
        <v>229.7657648538387</v>
      </c>
    </row>
    <row r="38" spans="1:10" x14ac:dyDescent="0.25">
      <c r="A38" s="43">
        <v>44263</v>
      </c>
      <c r="B38" s="39">
        <v>37</v>
      </c>
      <c r="C38" s="39">
        <v>233.3372</v>
      </c>
      <c r="D38" s="39">
        <f t="shared" si="1"/>
        <v>229.30166648538389</v>
      </c>
      <c r="I38" s="39" t="s">
        <v>116</v>
      </c>
      <c r="J38" s="39">
        <v>3043.1898000000001</v>
      </c>
    </row>
    <row r="39" spans="1:10" x14ac:dyDescent="0.25">
      <c r="A39" s="43">
        <v>44264</v>
      </c>
      <c r="B39" s="39">
        <v>38</v>
      </c>
      <c r="C39" s="39">
        <v>228.87860000000001</v>
      </c>
      <c r="D39" s="39">
        <f t="shared" si="1"/>
        <v>232.93364664853837</v>
      </c>
      <c r="I39" s="39" t="s">
        <v>106</v>
      </c>
      <c r="J39" s="39">
        <v>719.14369999999997</v>
      </c>
    </row>
    <row r="40" spans="1:10" x14ac:dyDescent="0.25">
      <c r="A40" s="43">
        <v>44265</v>
      </c>
      <c r="B40" s="39">
        <v>39</v>
      </c>
      <c r="C40" s="39">
        <v>235.56659999999999</v>
      </c>
      <c r="D40" s="39">
        <f t="shared" si="1"/>
        <v>229.28410466485386</v>
      </c>
      <c r="I40" s="39" t="s">
        <v>113</v>
      </c>
      <c r="J40" s="39">
        <v>424.4769</v>
      </c>
    </row>
    <row r="41" spans="1:10" x14ac:dyDescent="0.25">
      <c r="A41" s="43">
        <v>44266</v>
      </c>
      <c r="B41" s="39">
        <v>40</v>
      </c>
      <c r="C41" s="39">
        <v>248.9426</v>
      </c>
      <c r="D41" s="39">
        <f t="shared" si="1"/>
        <v>234.93835046648539</v>
      </c>
      <c r="I41" s="39" t="s">
        <v>112</v>
      </c>
      <c r="J41" s="39">
        <v>235.4288</v>
      </c>
    </row>
    <row r="42" spans="1:10" x14ac:dyDescent="0.25">
      <c r="A42" s="43">
        <v>44267</v>
      </c>
      <c r="B42" s="39">
        <v>41</v>
      </c>
      <c r="C42" s="39">
        <v>257.48840000000001</v>
      </c>
      <c r="D42" s="39">
        <f t="shared" si="1"/>
        <v>247.54217504664854</v>
      </c>
      <c r="I42" s="39" t="s">
        <v>103</v>
      </c>
      <c r="J42" s="39">
        <v>207.97550000000001</v>
      </c>
    </row>
    <row r="43" spans="1:10" x14ac:dyDescent="0.25">
      <c r="A43" s="43">
        <v>44270</v>
      </c>
      <c r="B43" s="39">
        <v>42</v>
      </c>
      <c r="C43" s="39">
        <v>247.4564</v>
      </c>
      <c r="D43" s="39">
        <f t="shared" si="1"/>
        <v>256.49377750466488</v>
      </c>
      <c r="I43" s="39" t="s">
        <v>90</v>
      </c>
      <c r="J43" s="39">
        <v>170.84710000000001</v>
      </c>
    </row>
    <row r="44" spans="1:10" x14ac:dyDescent="0.25">
      <c r="A44" s="43">
        <v>44271</v>
      </c>
      <c r="B44" s="39">
        <v>43</v>
      </c>
      <c r="C44" s="39">
        <v>258.23149999999998</v>
      </c>
      <c r="D44" s="39">
        <f t="shared" si="1"/>
        <v>248.36013775046646</v>
      </c>
      <c r="I44" s="39" t="s">
        <v>94</v>
      </c>
      <c r="J44" s="39">
        <v>149.6627</v>
      </c>
    </row>
    <row r="45" spans="1:10" x14ac:dyDescent="0.25">
      <c r="A45" s="43">
        <v>44272</v>
      </c>
      <c r="B45" s="39">
        <v>44</v>
      </c>
      <c r="C45" s="39">
        <v>247.0848</v>
      </c>
      <c r="D45" s="39">
        <f t="shared" si="1"/>
        <v>257.24436377504662</v>
      </c>
      <c r="I45" s="39" t="s">
        <v>110</v>
      </c>
      <c r="J45" s="39">
        <v>107.7925</v>
      </c>
    </row>
    <row r="46" spans="1:10" x14ac:dyDescent="0.25">
      <c r="A46" s="43">
        <v>44273</v>
      </c>
      <c r="B46" s="39">
        <v>45</v>
      </c>
      <c r="C46" s="39">
        <v>247.0848</v>
      </c>
      <c r="D46" s="39">
        <f t="shared" si="1"/>
        <v>248.10075637750464</v>
      </c>
      <c r="I46" s="39" t="s">
        <v>87</v>
      </c>
      <c r="J46" s="39">
        <v>86.974000000000004</v>
      </c>
    </row>
    <row r="47" spans="1:10" x14ac:dyDescent="0.25">
      <c r="A47" s="43">
        <v>44274</v>
      </c>
      <c r="B47" s="39">
        <v>46</v>
      </c>
      <c r="C47" s="39">
        <v>249.6857</v>
      </c>
      <c r="D47" s="39">
        <f t="shared" si="1"/>
        <v>247.18639563775045</v>
      </c>
      <c r="I47" s="39" t="s">
        <v>89</v>
      </c>
      <c r="J47" s="39">
        <v>83.909499999999994</v>
      </c>
    </row>
    <row r="48" spans="1:10" x14ac:dyDescent="0.25">
      <c r="A48" s="43">
        <v>44277</v>
      </c>
      <c r="B48" s="39">
        <v>47</v>
      </c>
      <c r="C48" s="39">
        <v>261.20400000000001</v>
      </c>
      <c r="D48" s="39">
        <f t="shared" si="1"/>
        <v>249.43576956377504</v>
      </c>
      <c r="I48" s="39" t="s">
        <v>102</v>
      </c>
      <c r="J48" s="39">
        <v>82.125100000000003</v>
      </c>
    </row>
    <row r="49" spans="1:10" x14ac:dyDescent="0.25">
      <c r="A49" s="43">
        <v>44278</v>
      </c>
      <c r="B49" s="39">
        <v>48</v>
      </c>
      <c r="C49" s="39">
        <v>251.9151</v>
      </c>
      <c r="D49" s="39">
        <f t="shared" si="1"/>
        <v>260.0271769563775</v>
      </c>
      <c r="I49" s="39" t="s">
        <v>108</v>
      </c>
      <c r="J49" s="39">
        <v>67.715599999999995</v>
      </c>
    </row>
    <row r="50" spans="1:10" x14ac:dyDescent="0.25">
      <c r="A50" s="43">
        <v>44279</v>
      </c>
      <c r="B50" s="39">
        <v>49</v>
      </c>
      <c r="C50" s="39">
        <v>277.18090000000001</v>
      </c>
      <c r="D50" s="39">
        <f t="shared" si="1"/>
        <v>252.72630769563776</v>
      </c>
      <c r="I50" s="39" t="s">
        <v>105</v>
      </c>
      <c r="J50" s="39">
        <v>58.237699999999997</v>
      </c>
    </row>
    <row r="51" spans="1:10" x14ac:dyDescent="0.25">
      <c r="A51" s="43">
        <v>44280</v>
      </c>
      <c r="B51" s="39">
        <v>50</v>
      </c>
      <c r="C51" s="39">
        <v>266.0342</v>
      </c>
      <c r="D51" s="39">
        <f t="shared" si="1"/>
        <v>274.73544076956381</v>
      </c>
      <c r="I51" s="39" t="s">
        <v>95</v>
      </c>
      <c r="J51" s="39">
        <v>56.7378</v>
      </c>
    </row>
    <row r="52" spans="1:10" x14ac:dyDescent="0.25">
      <c r="A52" s="43">
        <v>44281</v>
      </c>
      <c r="B52" s="39">
        <v>51</v>
      </c>
      <c r="C52" s="39">
        <v>266.0342</v>
      </c>
      <c r="D52" s="39">
        <f t="shared" si="1"/>
        <v>266.90432407695636</v>
      </c>
      <c r="I52" s="39" t="s">
        <v>99</v>
      </c>
      <c r="J52" s="39">
        <v>49.855800000000002</v>
      </c>
    </row>
    <row r="53" spans="1:10" x14ac:dyDescent="0.25">
      <c r="A53" s="43">
        <v>44284</v>
      </c>
      <c r="B53" s="39">
        <v>52</v>
      </c>
      <c r="C53" s="39">
        <v>270.49290000000002</v>
      </c>
      <c r="D53" s="39">
        <f t="shared" si="1"/>
        <v>266.12121240769562</v>
      </c>
      <c r="I53" s="39" t="s">
        <v>114</v>
      </c>
      <c r="J53" s="39">
        <v>48.581000000000003</v>
      </c>
    </row>
    <row r="54" spans="1:10" x14ac:dyDescent="0.25">
      <c r="A54" s="43">
        <v>44285</v>
      </c>
      <c r="B54" s="39">
        <v>53</v>
      </c>
      <c r="C54" s="39">
        <v>257.48840000000001</v>
      </c>
      <c r="D54" s="39">
        <f t="shared" si="1"/>
        <v>270.0557312407696</v>
      </c>
      <c r="I54" s="39" t="s">
        <v>115</v>
      </c>
      <c r="J54" s="39">
        <v>45.0548</v>
      </c>
    </row>
    <row r="55" spans="1:10" x14ac:dyDescent="0.25">
      <c r="A55" s="43">
        <v>44286</v>
      </c>
      <c r="B55" s="39">
        <v>54</v>
      </c>
      <c r="C55" s="39">
        <v>253.77279999999999</v>
      </c>
      <c r="D55" s="39">
        <f t="shared" si="1"/>
        <v>258.74513312407697</v>
      </c>
      <c r="I55" s="39" t="s">
        <v>100</v>
      </c>
      <c r="J55" s="39">
        <v>42.963799999999999</v>
      </c>
    </row>
    <row r="56" spans="1:10" x14ac:dyDescent="0.25">
      <c r="A56" s="43">
        <v>44287</v>
      </c>
      <c r="B56" s="39">
        <v>55</v>
      </c>
      <c r="C56" s="39">
        <v>254.88749999999999</v>
      </c>
      <c r="D56" s="39">
        <f t="shared" si="1"/>
        <v>254.27003331240769</v>
      </c>
      <c r="I56" s="39" t="s">
        <v>111</v>
      </c>
      <c r="J56" s="39">
        <v>39.174700000000001</v>
      </c>
    </row>
    <row r="57" spans="1:10" x14ac:dyDescent="0.25">
      <c r="A57" s="43">
        <v>44288</v>
      </c>
      <c r="B57" s="39">
        <v>56</v>
      </c>
      <c r="C57" s="39">
        <v>260.08929999999998</v>
      </c>
      <c r="D57" s="39">
        <f t="shared" si="1"/>
        <v>254.82575333124078</v>
      </c>
      <c r="I57" s="39" t="s">
        <v>91</v>
      </c>
      <c r="J57" s="39">
        <v>34.390999999999998</v>
      </c>
    </row>
    <row r="58" spans="1:10" x14ac:dyDescent="0.25">
      <c r="A58" s="43">
        <v>44292</v>
      </c>
      <c r="B58" s="39">
        <v>57</v>
      </c>
      <c r="C58" s="39">
        <v>259.71769999999998</v>
      </c>
      <c r="D58" s="39">
        <f t="shared" si="1"/>
        <v>259.56294533312405</v>
      </c>
      <c r="I58" s="39" t="s">
        <v>107</v>
      </c>
      <c r="J58" s="39">
        <v>33.509</v>
      </c>
    </row>
    <row r="59" spans="1:10" x14ac:dyDescent="0.25">
      <c r="A59" s="43">
        <v>44293</v>
      </c>
      <c r="B59" s="39">
        <v>58</v>
      </c>
      <c r="C59" s="39">
        <v>260.83240000000001</v>
      </c>
      <c r="D59" s="39">
        <f t="shared" si="1"/>
        <v>259.7022245333124</v>
      </c>
      <c r="I59" s="39" t="s">
        <v>92</v>
      </c>
      <c r="J59" s="39">
        <v>30.457799999999999</v>
      </c>
    </row>
    <row r="60" spans="1:10" x14ac:dyDescent="0.25">
      <c r="A60" s="43">
        <v>44294</v>
      </c>
      <c r="B60" s="39">
        <v>59</v>
      </c>
      <c r="C60" s="39">
        <v>250.0573</v>
      </c>
      <c r="D60" s="39">
        <f t="shared" si="1"/>
        <v>260.71938245333126</v>
      </c>
      <c r="I60" s="39" t="s">
        <v>109</v>
      </c>
      <c r="J60" s="39">
        <v>30.0916</v>
      </c>
    </row>
    <row r="61" spans="1:10" x14ac:dyDescent="0.25">
      <c r="A61" s="43">
        <v>44295</v>
      </c>
      <c r="B61" s="39">
        <v>60</v>
      </c>
      <c r="C61" s="39">
        <v>250.8004</v>
      </c>
      <c r="D61" s="39">
        <f t="shared" si="1"/>
        <v>251.12350824533311</v>
      </c>
      <c r="I61" s="39" t="s">
        <v>96</v>
      </c>
      <c r="J61" s="39">
        <v>28.130700000000001</v>
      </c>
    </row>
    <row r="62" spans="1:10" x14ac:dyDescent="0.25">
      <c r="A62" s="43">
        <v>44298</v>
      </c>
      <c r="B62" s="39">
        <v>61</v>
      </c>
      <c r="C62" s="39">
        <v>250.8004</v>
      </c>
      <c r="D62" s="39">
        <f t="shared" si="1"/>
        <v>250.83271082453331</v>
      </c>
      <c r="I62" s="39" t="s">
        <v>98</v>
      </c>
      <c r="J62" s="39">
        <v>26.843</v>
      </c>
    </row>
    <row r="63" spans="1:10" x14ac:dyDescent="0.25">
      <c r="A63" s="43">
        <v>44299</v>
      </c>
      <c r="B63" s="39">
        <v>62</v>
      </c>
      <c r="C63" s="39">
        <v>241.88300000000001</v>
      </c>
      <c r="D63" s="39">
        <f t="shared" si="1"/>
        <v>250.80363108245334</v>
      </c>
      <c r="I63" s="39" t="s">
        <v>93</v>
      </c>
      <c r="J63" s="39">
        <v>25.8216</v>
      </c>
    </row>
    <row r="64" spans="1:10" x14ac:dyDescent="0.25">
      <c r="A64" s="43">
        <v>44300</v>
      </c>
      <c r="B64" s="39">
        <v>63</v>
      </c>
      <c r="C64" s="39">
        <v>242.62620000000001</v>
      </c>
      <c r="D64" s="39">
        <f t="shared" si="1"/>
        <v>242.77506310824535</v>
      </c>
      <c r="I64" s="39" t="s">
        <v>104</v>
      </c>
      <c r="J64" s="39">
        <v>22.465900000000001</v>
      </c>
    </row>
    <row r="65" spans="1:10" x14ac:dyDescent="0.25">
      <c r="A65" s="43">
        <v>44301</v>
      </c>
      <c r="B65" s="39">
        <v>64</v>
      </c>
      <c r="C65" s="39">
        <v>244.48390000000001</v>
      </c>
      <c r="D65" s="39">
        <f t="shared" si="1"/>
        <v>242.64108631082453</v>
      </c>
      <c r="I65" s="39" t="s">
        <v>88</v>
      </c>
      <c r="J65" s="39">
        <v>16.010999999999999</v>
      </c>
    </row>
    <row r="66" spans="1:10" x14ac:dyDescent="0.25">
      <c r="A66" s="43">
        <v>44302</v>
      </c>
      <c r="B66" s="39">
        <v>65</v>
      </c>
      <c r="C66" s="39">
        <v>246.7133</v>
      </c>
      <c r="D66" s="39">
        <f t="shared" si="1"/>
        <v>244.29961863108247</v>
      </c>
      <c r="I66" s="39" t="s">
        <v>97</v>
      </c>
      <c r="J66" s="39">
        <v>15.832100000000001</v>
      </c>
    </row>
    <row r="67" spans="1:10" x14ac:dyDescent="0.25">
      <c r="A67" s="43">
        <v>44305</v>
      </c>
      <c r="B67" s="39">
        <v>66</v>
      </c>
      <c r="C67" s="39">
        <v>246.3417</v>
      </c>
      <c r="D67" s="39">
        <f t="shared" si="1"/>
        <v>246.47193186310827</v>
      </c>
      <c r="I67" s="39" t="s">
        <v>101</v>
      </c>
      <c r="J67" s="39">
        <v>14.640599999999999</v>
      </c>
    </row>
    <row r="68" spans="1:10" x14ac:dyDescent="0.25">
      <c r="A68" s="43">
        <v>44306</v>
      </c>
      <c r="B68" s="39">
        <v>67</v>
      </c>
      <c r="C68" s="39">
        <v>243.74080000000001</v>
      </c>
      <c r="D68" s="39">
        <f t="shared" ref="D68:D131" si="2">$F$1*C67+(1-$F$1)*D67</f>
        <v>246.35472318631085</v>
      </c>
    </row>
    <row r="69" spans="1:10" x14ac:dyDescent="0.25">
      <c r="A69" s="43">
        <v>44307</v>
      </c>
      <c r="B69" s="39">
        <v>68</v>
      </c>
      <c r="C69" s="39">
        <v>244.11240000000001</v>
      </c>
      <c r="D69" s="39">
        <f t="shared" si="2"/>
        <v>244.0021923186311</v>
      </c>
    </row>
    <row r="70" spans="1:10" x14ac:dyDescent="0.25">
      <c r="A70" s="43">
        <v>44308</v>
      </c>
      <c r="B70" s="39">
        <v>69</v>
      </c>
      <c r="C70" s="39">
        <v>241.51150000000001</v>
      </c>
      <c r="D70" s="39">
        <f t="shared" si="2"/>
        <v>244.10137923186312</v>
      </c>
    </row>
    <row r="71" spans="1:10" x14ac:dyDescent="0.25">
      <c r="A71" s="43">
        <v>44309</v>
      </c>
      <c r="B71" s="39">
        <v>70</v>
      </c>
      <c r="C71" s="39">
        <v>236.30969999999999</v>
      </c>
      <c r="D71" s="39">
        <f t="shared" si="2"/>
        <v>241.77048792318632</v>
      </c>
    </row>
    <row r="72" spans="1:10" x14ac:dyDescent="0.25">
      <c r="A72" s="43">
        <v>44312</v>
      </c>
      <c r="B72" s="39">
        <v>71</v>
      </c>
      <c r="C72" s="39">
        <v>232.5941</v>
      </c>
      <c r="D72" s="39">
        <f t="shared" si="2"/>
        <v>236.85577879231863</v>
      </c>
    </row>
    <row r="73" spans="1:10" x14ac:dyDescent="0.25">
      <c r="A73" s="43">
        <v>44313</v>
      </c>
      <c r="B73" s="39">
        <v>72</v>
      </c>
      <c r="C73" s="39">
        <v>232.5941</v>
      </c>
      <c r="D73" s="39">
        <f t="shared" si="2"/>
        <v>233.02026787923185</v>
      </c>
    </row>
    <row r="74" spans="1:10" x14ac:dyDescent="0.25">
      <c r="A74" s="43">
        <v>44314</v>
      </c>
      <c r="B74" s="39">
        <v>73</v>
      </c>
      <c r="C74" s="39">
        <v>232.5941</v>
      </c>
      <c r="D74" s="39">
        <f t="shared" si="2"/>
        <v>232.63671678792318</v>
      </c>
    </row>
    <row r="75" spans="1:10" x14ac:dyDescent="0.25">
      <c r="A75" s="43">
        <v>44315</v>
      </c>
      <c r="B75" s="39">
        <v>74</v>
      </c>
      <c r="C75" s="39">
        <v>234.0804</v>
      </c>
      <c r="D75" s="39">
        <f t="shared" si="2"/>
        <v>232.59836167879232</v>
      </c>
    </row>
    <row r="76" spans="1:10" x14ac:dyDescent="0.25">
      <c r="A76" s="43">
        <v>44316</v>
      </c>
      <c r="B76" s="39">
        <v>75</v>
      </c>
      <c r="C76" s="39">
        <v>230.3648</v>
      </c>
      <c r="D76" s="39">
        <f t="shared" si="2"/>
        <v>233.93219616787923</v>
      </c>
    </row>
    <row r="77" spans="1:10" x14ac:dyDescent="0.25">
      <c r="A77" s="43">
        <v>44322</v>
      </c>
      <c r="B77" s="39">
        <v>76</v>
      </c>
      <c r="C77" s="39">
        <v>234.0804</v>
      </c>
      <c r="D77" s="39">
        <f t="shared" si="2"/>
        <v>230.72153961678794</v>
      </c>
    </row>
    <row r="78" spans="1:10" x14ac:dyDescent="0.25">
      <c r="A78" s="43">
        <v>44323</v>
      </c>
      <c r="B78" s="39">
        <v>77</v>
      </c>
      <c r="C78" s="39">
        <v>235.19499999999999</v>
      </c>
      <c r="D78" s="39">
        <f t="shared" si="2"/>
        <v>233.74451396167879</v>
      </c>
    </row>
    <row r="79" spans="1:10" x14ac:dyDescent="0.25">
      <c r="A79" s="43">
        <v>44326</v>
      </c>
      <c r="B79" s="39">
        <v>78</v>
      </c>
      <c r="C79" s="39">
        <v>235.19499999999999</v>
      </c>
      <c r="D79" s="39">
        <f t="shared" si="2"/>
        <v>235.04995139616787</v>
      </c>
    </row>
    <row r="80" spans="1:10" x14ac:dyDescent="0.25">
      <c r="A80" s="43">
        <v>44327</v>
      </c>
      <c r="B80" s="39">
        <v>79</v>
      </c>
      <c r="C80" s="39">
        <v>241.13990000000001</v>
      </c>
      <c r="D80" s="39">
        <f t="shared" si="2"/>
        <v>235.18049513961677</v>
      </c>
    </row>
    <row r="81" spans="1:4" x14ac:dyDescent="0.25">
      <c r="A81" s="43">
        <v>44328</v>
      </c>
      <c r="B81" s="39">
        <v>80</v>
      </c>
      <c r="C81" s="39">
        <v>240.02529999999999</v>
      </c>
      <c r="D81" s="39">
        <f t="shared" si="2"/>
        <v>240.54395951396168</v>
      </c>
    </row>
    <row r="82" spans="1:4" x14ac:dyDescent="0.25">
      <c r="A82" s="43">
        <v>44329</v>
      </c>
      <c r="B82" s="39">
        <v>81</v>
      </c>
      <c r="C82" s="39">
        <v>244.11240000000001</v>
      </c>
      <c r="D82" s="39">
        <f t="shared" si="2"/>
        <v>240.07716595139615</v>
      </c>
    </row>
    <row r="83" spans="1:4" x14ac:dyDescent="0.25">
      <c r="A83" s="43">
        <v>44330</v>
      </c>
      <c r="B83" s="39">
        <v>82</v>
      </c>
      <c r="C83" s="39">
        <v>250.8004</v>
      </c>
      <c r="D83" s="39">
        <f t="shared" si="2"/>
        <v>243.70887659513963</v>
      </c>
    </row>
    <row r="84" spans="1:4" x14ac:dyDescent="0.25">
      <c r="A84" s="43">
        <v>44333</v>
      </c>
      <c r="B84" s="39">
        <v>83</v>
      </c>
      <c r="C84" s="39">
        <v>252.65819999999999</v>
      </c>
      <c r="D84" s="39">
        <f t="shared" si="2"/>
        <v>250.09124765951395</v>
      </c>
    </row>
    <row r="85" spans="1:4" x14ac:dyDescent="0.25">
      <c r="A85" s="43">
        <v>44334</v>
      </c>
      <c r="B85" s="39">
        <v>84</v>
      </c>
      <c r="C85" s="39">
        <v>251.17189999999999</v>
      </c>
      <c r="D85" s="39">
        <f t="shared" si="2"/>
        <v>252.40150476595139</v>
      </c>
    </row>
    <row r="86" spans="1:4" x14ac:dyDescent="0.25">
      <c r="A86" s="43">
        <v>44335</v>
      </c>
      <c r="B86" s="39">
        <v>85</v>
      </c>
      <c r="C86" s="39">
        <v>255.25909999999999</v>
      </c>
      <c r="D86" s="39">
        <f t="shared" si="2"/>
        <v>251.29486047659515</v>
      </c>
    </row>
    <row r="87" spans="1:4" x14ac:dyDescent="0.25">
      <c r="A87" s="43">
        <v>44336</v>
      </c>
      <c r="B87" s="39">
        <v>86</v>
      </c>
      <c r="C87" s="39">
        <v>254.51589999999999</v>
      </c>
      <c r="D87" s="39">
        <f t="shared" si="2"/>
        <v>254.86267604765951</v>
      </c>
    </row>
    <row r="88" spans="1:4" x14ac:dyDescent="0.25">
      <c r="A88" s="43">
        <v>44337</v>
      </c>
      <c r="B88" s="39">
        <v>87</v>
      </c>
      <c r="C88" s="39">
        <v>251.9151</v>
      </c>
      <c r="D88" s="39">
        <f t="shared" si="2"/>
        <v>254.55057760476595</v>
      </c>
    </row>
    <row r="89" spans="1:4" x14ac:dyDescent="0.25">
      <c r="A89" s="43">
        <v>44340</v>
      </c>
      <c r="B89" s="39">
        <v>88</v>
      </c>
      <c r="C89" s="39">
        <v>277.18090000000001</v>
      </c>
      <c r="D89" s="39">
        <f t="shared" si="2"/>
        <v>252.17864776047659</v>
      </c>
    </row>
    <row r="90" spans="1:4" x14ac:dyDescent="0.25">
      <c r="A90" s="43">
        <v>44341</v>
      </c>
      <c r="B90" s="39">
        <v>89</v>
      </c>
      <c r="C90" s="39">
        <v>274.20839999999998</v>
      </c>
      <c r="D90" s="39">
        <f t="shared" si="2"/>
        <v>274.68067477604768</v>
      </c>
    </row>
    <row r="91" spans="1:4" x14ac:dyDescent="0.25">
      <c r="A91" s="43">
        <v>44342</v>
      </c>
      <c r="B91" s="39">
        <v>90</v>
      </c>
      <c r="C91" s="39">
        <v>282.3827</v>
      </c>
      <c r="D91" s="39">
        <f t="shared" si="2"/>
        <v>274.25562747760478</v>
      </c>
    </row>
    <row r="92" spans="1:4" x14ac:dyDescent="0.25">
      <c r="A92" s="43">
        <v>44343</v>
      </c>
      <c r="B92" s="39">
        <v>91</v>
      </c>
      <c r="C92" s="39">
        <v>277.18090000000001</v>
      </c>
      <c r="D92" s="39">
        <f t="shared" si="2"/>
        <v>281.56999274776047</v>
      </c>
    </row>
    <row r="93" spans="1:4" x14ac:dyDescent="0.25">
      <c r="A93" s="43">
        <v>44344</v>
      </c>
      <c r="B93" s="39">
        <v>92</v>
      </c>
      <c r="C93" s="39">
        <v>276.80930000000001</v>
      </c>
      <c r="D93" s="39">
        <f t="shared" si="2"/>
        <v>277.61980927477606</v>
      </c>
    </row>
    <row r="94" spans="1:4" x14ac:dyDescent="0.25">
      <c r="A94" s="43">
        <v>44347</v>
      </c>
      <c r="B94" s="39">
        <v>93</v>
      </c>
      <c r="C94" s="39">
        <v>286.46980000000002</v>
      </c>
      <c r="D94" s="39">
        <f t="shared" si="2"/>
        <v>276.89035092747764</v>
      </c>
    </row>
    <row r="95" spans="1:4" x14ac:dyDescent="0.25">
      <c r="A95" s="43">
        <v>44348</v>
      </c>
      <c r="B95" s="39">
        <v>94</v>
      </c>
      <c r="C95" s="39">
        <v>274.58</v>
      </c>
      <c r="D95" s="39">
        <f t="shared" si="2"/>
        <v>285.51185509274779</v>
      </c>
    </row>
    <row r="96" spans="1:4" x14ac:dyDescent="0.25">
      <c r="A96" s="43">
        <v>44349</v>
      </c>
      <c r="B96" s="39">
        <v>95</v>
      </c>
      <c r="C96" s="39">
        <v>266.40570000000002</v>
      </c>
      <c r="D96" s="39">
        <f t="shared" si="2"/>
        <v>275.67318550927473</v>
      </c>
    </row>
    <row r="97" spans="1:4" x14ac:dyDescent="0.25">
      <c r="A97" s="43">
        <v>44350</v>
      </c>
      <c r="B97" s="39">
        <v>96</v>
      </c>
      <c r="C97" s="39">
        <v>264.91950000000003</v>
      </c>
      <c r="D97" s="39">
        <f t="shared" si="2"/>
        <v>267.3324485509275</v>
      </c>
    </row>
    <row r="98" spans="1:4" x14ac:dyDescent="0.25">
      <c r="A98" s="43">
        <v>44351</v>
      </c>
      <c r="B98" s="39">
        <v>97</v>
      </c>
      <c r="C98" s="39">
        <v>264.548</v>
      </c>
      <c r="D98" s="39">
        <f t="shared" si="2"/>
        <v>265.16079485509277</v>
      </c>
    </row>
    <row r="99" spans="1:4" x14ac:dyDescent="0.25">
      <c r="A99" s="43">
        <v>44354</v>
      </c>
      <c r="B99" s="39">
        <v>98</v>
      </c>
      <c r="C99" s="39">
        <v>267.5204</v>
      </c>
      <c r="D99" s="39">
        <f t="shared" si="2"/>
        <v>264.60927948550926</v>
      </c>
    </row>
    <row r="100" spans="1:4" x14ac:dyDescent="0.25">
      <c r="A100" s="43">
        <v>44355</v>
      </c>
      <c r="B100" s="39">
        <v>99</v>
      </c>
      <c r="C100" s="39">
        <v>260.08929999999998</v>
      </c>
      <c r="D100" s="39">
        <f t="shared" si="2"/>
        <v>267.2292879485509</v>
      </c>
    </row>
    <row r="101" spans="1:4" x14ac:dyDescent="0.25">
      <c r="A101" s="43">
        <v>44356</v>
      </c>
      <c r="B101" s="39">
        <v>100</v>
      </c>
      <c r="C101" s="39">
        <v>260.46080000000001</v>
      </c>
      <c r="D101" s="39">
        <f t="shared" si="2"/>
        <v>260.8032987948551</v>
      </c>
    </row>
    <row r="102" spans="1:4" x14ac:dyDescent="0.25">
      <c r="A102" s="43">
        <v>44357</v>
      </c>
      <c r="B102" s="39">
        <v>101</v>
      </c>
      <c r="C102" s="39">
        <v>257.11680000000001</v>
      </c>
      <c r="D102" s="39">
        <f t="shared" si="2"/>
        <v>260.49504987948552</v>
      </c>
    </row>
    <row r="103" spans="1:4" x14ac:dyDescent="0.25">
      <c r="A103" s="43">
        <v>44358</v>
      </c>
      <c r="B103" s="39">
        <v>102</v>
      </c>
      <c r="C103" s="39">
        <v>261.57549999999998</v>
      </c>
      <c r="D103" s="39">
        <f t="shared" si="2"/>
        <v>257.45462498794853</v>
      </c>
    </row>
    <row r="104" spans="1:4" x14ac:dyDescent="0.25">
      <c r="A104" s="43">
        <v>44362</v>
      </c>
      <c r="B104" s="39">
        <v>103</v>
      </c>
      <c r="C104" s="39">
        <v>256.00220000000002</v>
      </c>
      <c r="D104" s="39">
        <f t="shared" si="2"/>
        <v>261.16341249879486</v>
      </c>
    </row>
    <row r="105" spans="1:4" x14ac:dyDescent="0.25">
      <c r="A105" s="43">
        <v>44363</v>
      </c>
      <c r="B105" s="39">
        <v>104</v>
      </c>
      <c r="C105" s="39">
        <v>256.37369999999999</v>
      </c>
      <c r="D105" s="39">
        <f t="shared" si="2"/>
        <v>256.51832124987948</v>
      </c>
    </row>
    <row r="106" spans="1:4" x14ac:dyDescent="0.25">
      <c r="A106" s="43">
        <v>44364</v>
      </c>
      <c r="B106" s="39">
        <v>105</v>
      </c>
      <c r="C106" s="39">
        <v>251.9151</v>
      </c>
      <c r="D106" s="39">
        <f t="shared" si="2"/>
        <v>256.3881621249879</v>
      </c>
    </row>
    <row r="107" spans="1:4" x14ac:dyDescent="0.25">
      <c r="A107" s="43">
        <v>44365</v>
      </c>
      <c r="B107" s="39">
        <v>106</v>
      </c>
      <c r="C107" s="39">
        <v>253.40129999999999</v>
      </c>
      <c r="D107" s="39">
        <f t="shared" si="2"/>
        <v>252.3624062124988</v>
      </c>
    </row>
    <row r="108" spans="1:4" x14ac:dyDescent="0.25">
      <c r="A108" s="43">
        <v>44368</v>
      </c>
      <c r="B108" s="39">
        <v>107</v>
      </c>
      <c r="C108" s="39">
        <v>256.74529999999999</v>
      </c>
      <c r="D108" s="39">
        <f t="shared" si="2"/>
        <v>253.29741062124987</v>
      </c>
    </row>
    <row r="109" spans="1:4" x14ac:dyDescent="0.25">
      <c r="A109" s="43">
        <v>44369</v>
      </c>
      <c r="B109" s="39">
        <v>108</v>
      </c>
      <c r="C109" s="39">
        <v>260.08929999999998</v>
      </c>
      <c r="D109" s="39">
        <f t="shared" si="2"/>
        <v>256.40051106212496</v>
      </c>
    </row>
    <row r="110" spans="1:4" x14ac:dyDescent="0.25">
      <c r="A110" s="43">
        <v>44370</v>
      </c>
      <c r="B110" s="39">
        <v>109</v>
      </c>
      <c r="C110" s="39">
        <v>258.60309999999998</v>
      </c>
      <c r="D110" s="39">
        <f t="shared" si="2"/>
        <v>259.72042110621248</v>
      </c>
    </row>
    <row r="111" spans="1:4" x14ac:dyDescent="0.25">
      <c r="A111" s="43">
        <v>44371</v>
      </c>
      <c r="B111" s="39">
        <v>110</v>
      </c>
      <c r="C111" s="39">
        <v>262.6902</v>
      </c>
      <c r="D111" s="39">
        <f t="shared" si="2"/>
        <v>258.71483211062122</v>
      </c>
    </row>
    <row r="112" spans="1:4" x14ac:dyDescent="0.25">
      <c r="A112" s="43">
        <v>44372</v>
      </c>
      <c r="B112" s="39">
        <v>111</v>
      </c>
      <c r="C112" s="39">
        <v>260.46080000000001</v>
      </c>
      <c r="D112" s="39">
        <f t="shared" si="2"/>
        <v>262.29266321106212</v>
      </c>
    </row>
    <row r="113" spans="1:4" x14ac:dyDescent="0.25">
      <c r="A113" s="43">
        <v>44375</v>
      </c>
      <c r="B113" s="39">
        <v>112</v>
      </c>
      <c r="C113" s="39">
        <v>255.25909999999999</v>
      </c>
      <c r="D113" s="39">
        <f t="shared" si="2"/>
        <v>260.64398632110624</v>
      </c>
    </row>
    <row r="114" spans="1:4" x14ac:dyDescent="0.25">
      <c r="A114" s="43">
        <v>44376</v>
      </c>
      <c r="B114" s="39">
        <v>113</v>
      </c>
      <c r="C114" s="39">
        <v>252.28659999999999</v>
      </c>
      <c r="D114" s="39">
        <f t="shared" si="2"/>
        <v>255.79758863211063</v>
      </c>
    </row>
    <row r="115" spans="1:4" x14ac:dyDescent="0.25">
      <c r="A115" s="43">
        <v>44377</v>
      </c>
      <c r="B115" s="39">
        <v>114</v>
      </c>
      <c r="C115" s="39">
        <v>250.8004</v>
      </c>
      <c r="D115" s="39">
        <f t="shared" si="2"/>
        <v>252.63769886321106</v>
      </c>
    </row>
    <row r="116" spans="1:4" x14ac:dyDescent="0.25">
      <c r="A116" s="43">
        <v>44378</v>
      </c>
      <c r="B116" s="39">
        <v>115</v>
      </c>
      <c r="C116" s="39">
        <v>251.9151</v>
      </c>
      <c r="D116" s="39">
        <f t="shared" si="2"/>
        <v>250.98412988632111</v>
      </c>
    </row>
    <row r="117" spans="1:4" x14ac:dyDescent="0.25">
      <c r="A117" s="43">
        <v>44379</v>
      </c>
      <c r="B117" s="39">
        <v>116</v>
      </c>
      <c r="C117" s="39">
        <v>251.54349999999999</v>
      </c>
      <c r="D117" s="39">
        <f t="shared" si="2"/>
        <v>251.82200298863211</v>
      </c>
    </row>
    <row r="118" spans="1:4" x14ac:dyDescent="0.25">
      <c r="A118" s="43">
        <v>44382</v>
      </c>
      <c r="B118" s="39">
        <v>117</v>
      </c>
      <c r="C118" s="39">
        <v>250.0573</v>
      </c>
      <c r="D118" s="39">
        <f t="shared" si="2"/>
        <v>251.57135029886319</v>
      </c>
    </row>
    <row r="119" spans="1:4" x14ac:dyDescent="0.25">
      <c r="A119" s="43">
        <v>44383</v>
      </c>
      <c r="B119" s="39">
        <v>118</v>
      </c>
      <c r="C119" s="39">
        <v>254.88749999999999</v>
      </c>
      <c r="D119" s="39">
        <f t="shared" si="2"/>
        <v>250.20870502988632</v>
      </c>
    </row>
    <row r="120" spans="1:4" x14ac:dyDescent="0.25">
      <c r="A120" s="43">
        <v>44384</v>
      </c>
      <c r="B120" s="39">
        <v>119</v>
      </c>
      <c r="C120" s="39">
        <v>253.77279999999999</v>
      </c>
      <c r="D120" s="39">
        <f t="shared" si="2"/>
        <v>254.41962050298864</v>
      </c>
    </row>
    <row r="121" spans="1:4" x14ac:dyDescent="0.25">
      <c r="A121" s="43">
        <v>44385</v>
      </c>
      <c r="B121" s="39">
        <v>120</v>
      </c>
      <c r="C121" s="39">
        <v>255.63059999999999</v>
      </c>
      <c r="D121" s="39">
        <f t="shared" si="2"/>
        <v>253.83748205029886</v>
      </c>
    </row>
    <row r="122" spans="1:4" x14ac:dyDescent="0.25">
      <c r="A122" s="43">
        <v>44386</v>
      </c>
      <c r="B122" s="39">
        <v>121</v>
      </c>
      <c r="C122" s="39">
        <v>252.9111</v>
      </c>
      <c r="D122" s="39">
        <f t="shared" si="2"/>
        <v>255.45128820502987</v>
      </c>
    </row>
    <row r="123" spans="1:4" x14ac:dyDescent="0.25">
      <c r="A123" s="43">
        <v>44389</v>
      </c>
      <c r="B123" s="39">
        <v>122</v>
      </c>
      <c r="C123" s="39">
        <v>253.2996</v>
      </c>
      <c r="D123" s="39">
        <f t="shared" si="2"/>
        <v>253.16511882050298</v>
      </c>
    </row>
    <row r="124" spans="1:4" x14ac:dyDescent="0.25">
      <c r="A124" s="43">
        <v>44390</v>
      </c>
      <c r="B124" s="39">
        <v>123</v>
      </c>
      <c r="C124" s="39">
        <v>261.06959999999998</v>
      </c>
      <c r="D124" s="39">
        <f t="shared" si="2"/>
        <v>253.28615188205029</v>
      </c>
    </row>
    <row r="125" spans="1:4" x14ac:dyDescent="0.25">
      <c r="A125" s="43">
        <v>44391</v>
      </c>
      <c r="B125" s="39">
        <v>124</v>
      </c>
      <c r="C125" s="39">
        <v>261.4581</v>
      </c>
      <c r="D125" s="39">
        <f t="shared" si="2"/>
        <v>260.29125518820501</v>
      </c>
    </row>
    <row r="126" spans="1:4" x14ac:dyDescent="0.25">
      <c r="A126" s="43">
        <v>44392</v>
      </c>
      <c r="B126" s="39">
        <v>125</v>
      </c>
      <c r="C126" s="39">
        <v>254.07660000000001</v>
      </c>
      <c r="D126" s="39">
        <f t="shared" si="2"/>
        <v>261.3414155188205</v>
      </c>
    </row>
    <row r="127" spans="1:4" x14ac:dyDescent="0.25">
      <c r="A127" s="43">
        <v>44393</v>
      </c>
      <c r="B127" s="39">
        <v>126</v>
      </c>
      <c r="C127" s="39">
        <v>251.7457</v>
      </c>
      <c r="D127" s="39">
        <f t="shared" si="2"/>
        <v>254.80308155188206</v>
      </c>
    </row>
    <row r="128" spans="1:4" x14ac:dyDescent="0.25">
      <c r="A128" s="43">
        <v>44396</v>
      </c>
      <c r="B128" s="39">
        <v>127</v>
      </c>
      <c r="C128" s="39">
        <v>241.6447</v>
      </c>
      <c r="D128" s="39">
        <f t="shared" si="2"/>
        <v>252.05143815518821</v>
      </c>
    </row>
    <row r="129" spans="1:4" x14ac:dyDescent="0.25">
      <c r="A129" s="43">
        <v>44397</v>
      </c>
      <c r="B129" s="39">
        <v>128</v>
      </c>
      <c r="C129" s="39">
        <v>237.37129999999999</v>
      </c>
      <c r="D129" s="39">
        <f t="shared" si="2"/>
        <v>242.68537381551883</v>
      </c>
    </row>
    <row r="130" spans="1:4" x14ac:dyDescent="0.25">
      <c r="A130" s="43">
        <v>44398</v>
      </c>
      <c r="B130" s="39">
        <v>129</v>
      </c>
      <c r="C130" s="39">
        <v>237.75980000000001</v>
      </c>
      <c r="D130" s="39">
        <f t="shared" si="2"/>
        <v>237.90270738155186</v>
      </c>
    </row>
    <row r="131" spans="1:4" x14ac:dyDescent="0.25">
      <c r="A131" s="43">
        <v>44399</v>
      </c>
      <c r="B131" s="39">
        <v>130</v>
      </c>
      <c r="C131" s="39">
        <v>237.37129999999999</v>
      </c>
      <c r="D131" s="39">
        <f t="shared" si="2"/>
        <v>237.77409073815519</v>
      </c>
    </row>
    <row r="132" spans="1:4" x14ac:dyDescent="0.25">
      <c r="A132" s="43">
        <v>44400</v>
      </c>
      <c r="B132" s="39">
        <v>131</v>
      </c>
      <c r="C132" s="39">
        <v>235.4288</v>
      </c>
      <c r="D132" s="39">
        <f t="shared" ref="D132:D195" si="3">$F$1*C131+(1-$F$1)*D131</f>
        <v>237.41157907381549</v>
      </c>
    </row>
    <row r="133" spans="1:4" x14ac:dyDescent="0.25">
      <c r="A133" s="43">
        <v>44403</v>
      </c>
      <c r="B133" s="39">
        <v>132</v>
      </c>
      <c r="C133" s="39">
        <v>228.4359</v>
      </c>
      <c r="D133" s="39">
        <f t="shared" si="3"/>
        <v>235.62707790738153</v>
      </c>
    </row>
    <row r="134" spans="1:4" x14ac:dyDescent="0.25">
      <c r="A134" s="43">
        <v>44404</v>
      </c>
      <c r="B134" s="39">
        <v>133</v>
      </c>
      <c r="C134" s="39">
        <v>220.66589999999999</v>
      </c>
      <c r="D134" s="39">
        <f t="shared" si="3"/>
        <v>229.15501779073816</v>
      </c>
    </row>
    <row r="135" spans="1:4" x14ac:dyDescent="0.25">
      <c r="A135" s="43">
        <v>44405</v>
      </c>
      <c r="B135" s="39">
        <v>134</v>
      </c>
      <c r="C135" s="39">
        <v>217.55799999999999</v>
      </c>
      <c r="D135" s="39">
        <f t="shared" si="3"/>
        <v>221.51481177907382</v>
      </c>
    </row>
    <row r="136" spans="1:4" x14ac:dyDescent="0.25">
      <c r="A136" s="43">
        <v>44406</v>
      </c>
      <c r="B136" s="39">
        <v>135</v>
      </c>
      <c r="C136" s="39">
        <v>218.33500000000001</v>
      </c>
      <c r="D136" s="39">
        <f t="shared" si="3"/>
        <v>217.95368117790738</v>
      </c>
    </row>
    <row r="137" spans="1:4" x14ac:dyDescent="0.25">
      <c r="A137" s="43">
        <v>44407</v>
      </c>
      <c r="B137" s="39">
        <v>136</v>
      </c>
      <c r="C137" s="39">
        <v>219.88900000000001</v>
      </c>
      <c r="D137" s="39">
        <f t="shared" si="3"/>
        <v>218.29686811779075</v>
      </c>
    </row>
    <row r="138" spans="1:4" x14ac:dyDescent="0.25">
      <c r="A138" s="43">
        <v>44410</v>
      </c>
      <c r="B138" s="39">
        <v>137</v>
      </c>
      <c r="C138" s="39">
        <v>222.2199</v>
      </c>
      <c r="D138" s="39">
        <f t="shared" si="3"/>
        <v>219.72978681177909</v>
      </c>
    </row>
    <row r="139" spans="1:4" x14ac:dyDescent="0.25">
      <c r="A139" s="43">
        <v>44411</v>
      </c>
      <c r="B139" s="39">
        <v>138</v>
      </c>
      <c r="C139" s="39">
        <v>222.99690000000001</v>
      </c>
      <c r="D139" s="39">
        <f t="shared" si="3"/>
        <v>221.97088868117788</v>
      </c>
    </row>
    <row r="140" spans="1:4" x14ac:dyDescent="0.25">
      <c r="A140" s="43">
        <v>44412</v>
      </c>
      <c r="B140" s="39">
        <v>139</v>
      </c>
      <c r="C140" s="39">
        <v>221.44290000000001</v>
      </c>
      <c r="D140" s="39">
        <f t="shared" si="3"/>
        <v>222.8942988681178</v>
      </c>
    </row>
    <row r="141" spans="1:4" x14ac:dyDescent="0.25">
      <c r="A141" s="43">
        <v>44413</v>
      </c>
      <c r="B141" s="39">
        <v>140</v>
      </c>
      <c r="C141" s="39">
        <v>222.2199</v>
      </c>
      <c r="D141" s="39">
        <f t="shared" si="3"/>
        <v>221.5880398868118</v>
      </c>
    </row>
    <row r="142" spans="1:4" x14ac:dyDescent="0.25">
      <c r="A142" s="43">
        <v>44414</v>
      </c>
      <c r="B142" s="39">
        <v>141</v>
      </c>
      <c r="C142" s="39">
        <v>220.66589999999999</v>
      </c>
      <c r="D142" s="39">
        <f t="shared" si="3"/>
        <v>222.15671398868116</v>
      </c>
    </row>
    <row r="143" spans="1:4" x14ac:dyDescent="0.25">
      <c r="A143" s="43">
        <v>44417</v>
      </c>
      <c r="B143" s="39">
        <v>142</v>
      </c>
      <c r="C143" s="39">
        <v>226.8819</v>
      </c>
      <c r="D143" s="39">
        <f t="shared" si="3"/>
        <v>220.8149813988681</v>
      </c>
    </row>
    <row r="144" spans="1:4" x14ac:dyDescent="0.25">
      <c r="A144" s="43">
        <v>44418</v>
      </c>
      <c r="B144" s="39">
        <v>143</v>
      </c>
      <c r="C144" s="39">
        <v>228.4359</v>
      </c>
      <c r="D144" s="39">
        <f t="shared" si="3"/>
        <v>226.27520813988681</v>
      </c>
    </row>
    <row r="145" spans="1:4" x14ac:dyDescent="0.25">
      <c r="A145" s="43">
        <v>44419</v>
      </c>
      <c r="B145" s="39">
        <v>144</v>
      </c>
      <c r="C145" s="39">
        <v>232.32079999999999</v>
      </c>
      <c r="D145" s="39">
        <f t="shared" si="3"/>
        <v>228.21983081398866</v>
      </c>
    </row>
    <row r="146" spans="1:4" x14ac:dyDescent="0.25">
      <c r="A146" s="43">
        <v>44420</v>
      </c>
      <c r="B146" s="39">
        <v>145</v>
      </c>
      <c r="C146" s="39">
        <v>229.98990000000001</v>
      </c>
      <c r="D146" s="39">
        <f t="shared" si="3"/>
        <v>231.91070308139885</v>
      </c>
    </row>
    <row r="147" spans="1:4" x14ac:dyDescent="0.25">
      <c r="A147" s="43">
        <v>44421</v>
      </c>
      <c r="B147" s="39">
        <v>146</v>
      </c>
      <c r="C147" s="39">
        <v>230.3784</v>
      </c>
      <c r="D147" s="39">
        <f t="shared" si="3"/>
        <v>230.18198030813988</v>
      </c>
    </row>
    <row r="148" spans="1:4" x14ac:dyDescent="0.25">
      <c r="A148" s="43">
        <v>44424</v>
      </c>
      <c r="B148" s="39">
        <v>147</v>
      </c>
      <c r="C148" s="39">
        <v>230.76679999999999</v>
      </c>
      <c r="D148" s="39">
        <f t="shared" si="3"/>
        <v>230.35875803081399</v>
      </c>
    </row>
    <row r="149" spans="1:4" x14ac:dyDescent="0.25">
      <c r="A149" s="43">
        <v>44425</v>
      </c>
      <c r="B149" s="39">
        <v>148</v>
      </c>
      <c r="C149" s="39">
        <v>227.2704</v>
      </c>
      <c r="D149" s="39">
        <f t="shared" si="3"/>
        <v>230.72599580308139</v>
      </c>
    </row>
    <row r="150" spans="1:4" x14ac:dyDescent="0.25">
      <c r="A150" s="43">
        <v>44426</v>
      </c>
      <c r="B150" s="39">
        <v>149</v>
      </c>
      <c r="C150" s="39">
        <v>230.3784</v>
      </c>
      <c r="D150" s="39">
        <f t="shared" si="3"/>
        <v>227.61595958030813</v>
      </c>
    </row>
    <row r="151" spans="1:4" x14ac:dyDescent="0.25">
      <c r="A151" s="43">
        <v>44427</v>
      </c>
      <c r="B151" s="39">
        <v>150</v>
      </c>
      <c r="C151" s="39">
        <v>226.49340000000001</v>
      </c>
      <c r="D151" s="39">
        <f t="shared" si="3"/>
        <v>230.10215595803081</v>
      </c>
    </row>
    <row r="152" spans="1:4" x14ac:dyDescent="0.25">
      <c r="A152" s="43">
        <v>44428</v>
      </c>
      <c r="B152" s="39">
        <v>151</v>
      </c>
      <c r="C152" s="39">
        <v>226.49340000000001</v>
      </c>
      <c r="D152" s="39">
        <f t="shared" si="3"/>
        <v>226.85427559580307</v>
      </c>
    </row>
    <row r="153" spans="1:4" x14ac:dyDescent="0.25">
      <c r="A153" s="43">
        <v>44431</v>
      </c>
      <c r="B153" s="39">
        <v>152</v>
      </c>
      <c r="C153" s="39">
        <v>225.71639999999999</v>
      </c>
      <c r="D153" s="39">
        <f t="shared" si="3"/>
        <v>226.5294875595803</v>
      </c>
    </row>
    <row r="154" spans="1:4" x14ac:dyDescent="0.25">
      <c r="A154" s="43">
        <v>44432</v>
      </c>
      <c r="B154" s="39">
        <v>153</v>
      </c>
      <c r="C154" s="39">
        <v>226.49340000000001</v>
      </c>
      <c r="D154" s="39">
        <f t="shared" si="3"/>
        <v>225.79770875595801</v>
      </c>
    </row>
    <row r="155" spans="1:4" x14ac:dyDescent="0.25">
      <c r="A155" s="43">
        <v>44433</v>
      </c>
      <c r="B155" s="39">
        <v>154</v>
      </c>
      <c r="C155" s="39">
        <v>226.49340000000001</v>
      </c>
      <c r="D155" s="39">
        <f t="shared" si="3"/>
        <v>226.4238308755958</v>
      </c>
    </row>
    <row r="156" spans="1:4" x14ac:dyDescent="0.25">
      <c r="A156" s="43">
        <v>44434</v>
      </c>
      <c r="B156" s="39">
        <v>155</v>
      </c>
      <c r="C156" s="39">
        <v>225.71639999999999</v>
      </c>
      <c r="D156" s="39">
        <f t="shared" si="3"/>
        <v>226.48644308755959</v>
      </c>
    </row>
    <row r="157" spans="1:4" x14ac:dyDescent="0.25">
      <c r="A157" s="43">
        <v>44435</v>
      </c>
      <c r="B157" s="39">
        <v>156</v>
      </c>
      <c r="C157" s="39">
        <v>230.3784</v>
      </c>
      <c r="D157" s="39">
        <f t="shared" si="3"/>
        <v>225.79340430875595</v>
      </c>
    </row>
    <row r="158" spans="1:4" x14ac:dyDescent="0.25">
      <c r="A158" s="43">
        <v>44438</v>
      </c>
      <c r="B158" s="39">
        <v>157</v>
      </c>
      <c r="C158" s="39">
        <v>238.5368</v>
      </c>
      <c r="D158" s="39">
        <f t="shared" si="3"/>
        <v>229.9199004308756</v>
      </c>
    </row>
    <row r="159" spans="1:4" x14ac:dyDescent="0.25">
      <c r="A159" s="43">
        <v>44439</v>
      </c>
      <c r="B159" s="39">
        <v>158</v>
      </c>
      <c r="C159" s="39">
        <v>252.13419999999999</v>
      </c>
      <c r="D159" s="39">
        <f t="shared" si="3"/>
        <v>237.67511004308756</v>
      </c>
    </row>
    <row r="160" spans="1:4" x14ac:dyDescent="0.25">
      <c r="A160" s="43">
        <v>44440</v>
      </c>
      <c r="B160" s="39">
        <v>159</v>
      </c>
      <c r="C160" s="39">
        <v>242.81020000000001</v>
      </c>
      <c r="D160" s="39">
        <f t="shared" si="3"/>
        <v>250.68829100430875</v>
      </c>
    </row>
    <row r="161" spans="1:4" x14ac:dyDescent="0.25">
      <c r="A161" s="43">
        <v>44441</v>
      </c>
      <c r="B161" s="39">
        <v>160</v>
      </c>
      <c r="C161" s="39">
        <v>245.1412</v>
      </c>
      <c r="D161" s="39">
        <f t="shared" si="3"/>
        <v>243.59800910043089</v>
      </c>
    </row>
    <row r="162" spans="1:4" x14ac:dyDescent="0.25">
      <c r="A162" s="43">
        <v>44442</v>
      </c>
      <c r="B162" s="39">
        <v>161</v>
      </c>
      <c r="C162" s="39">
        <v>269.61649999999997</v>
      </c>
      <c r="D162" s="39">
        <f t="shared" si="3"/>
        <v>244.98688091004308</v>
      </c>
    </row>
    <row r="163" spans="1:4" x14ac:dyDescent="0.25">
      <c r="A163" s="43">
        <v>44445</v>
      </c>
      <c r="B163" s="39">
        <v>162</v>
      </c>
      <c r="C163" s="39">
        <v>260.68110000000001</v>
      </c>
      <c r="D163" s="39">
        <f t="shared" si="3"/>
        <v>267.15353809100429</v>
      </c>
    </row>
    <row r="164" spans="1:4" x14ac:dyDescent="0.25">
      <c r="A164" s="43">
        <v>44446</v>
      </c>
      <c r="B164" s="39">
        <v>163</v>
      </c>
      <c r="C164" s="39">
        <v>252.13419999999999</v>
      </c>
      <c r="D164" s="39">
        <f t="shared" si="3"/>
        <v>261.32834380910043</v>
      </c>
    </row>
    <row r="165" spans="1:4" x14ac:dyDescent="0.25">
      <c r="A165" s="43">
        <v>44447</v>
      </c>
      <c r="B165" s="39">
        <v>164</v>
      </c>
      <c r="C165" s="39">
        <v>249.41470000000001</v>
      </c>
      <c r="D165" s="39">
        <f t="shared" si="3"/>
        <v>253.05361438091003</v>
      </c>
    </row>
    <row r="166" spans="1:4" x14ac:dyDescent="0.25">
      <c r="A166" s="43">
        <v>44448</v>
      </c>
      <c r="B166" s="39">
        <v>165</v>
      </c>
      <c r="C166" s="39">
        <v>251.35720000000001</v>
      </c>
      <c r="D166" s="39">
        <f t="shared" si="3"/>
        <v>249.77859143809098</v>
      </c>
    </row>
    <row r="167" spans="1:4" x14ac:dyDescent="0.25">
      <c r="A167" s="43">
        <v>44449</v>
      </c>
      <c r="B167" s="39">
        <v>166</v>
      </c>
      <c r="C167" s="39">
        <v>246.30670000000001</v>
      </c>
      <c r="D167" s="39">
        <f t="shared" si="3"/>
        <v>251.19933914380911</v>
      </c>
    </row>
    <row r="168" spans="1:4" x14ac:dyDescent="0.25">
      <c r="A168" s="43">
        <v>44452</v>
      </c>
      <c r="B168" s="39">
        <v>167</v>
      </c>
      <c r="C168" s="39">
        <v>248.6377</v>
      </c>
      <c r="D168" s="39">
        <f t="shared" si="3"/>
        <v>246.79596391438091</v>
      </c>
    </row>
    <row r="169" spans="1:4" x14ac:dyDescent="0.25">
      <c r="A169" s="43">
        <v>44453</v>
      </c>
      <c r="B169" s="39">
        <v>168</v>
      </c>
      <c r="C169" s="39">
        <v>241.25630000000001</v>
      </c>
      <c r="D169" s="39">
        <f t="shared" si="3"/>
        <v>248.45352639143809</v>
      </c>
    </row>
    <row r="170" spans="1:4" x14ac:dyDescent="0.25">
      <c r="A170" s="43">
        <v>44454</v>
      </c>
      <c r="B170" s="39">
        <v>169</v>
      </c>
      <c r="C170" s="39">
        <v>240.47929999999999</v>
      </c>
      <c r="D170" s="39">
        <f t="shared" si="3"/>
        <v>241.97602263914382</v>
      </c>
    </row>
    <row r="171" spans="1:4" x14ac:dyDescent="0.25">
      <c r="A171" s="43">
        <v>44455</v>
      </c>
      <c r="B171" s="39">
        <v>170</v>
      </c>
      <c r="C171" s="39">
        <v>242.03319999999999</v>
      </c>
      <c r="D171" s="39">
        <f t="shared" si="3"/>
        <v>240.62897226391436</v>
      </c>
    </row>
    <row r="172" spans="1:4" x14ac:dyDescent="0.25">
      <c r="A172" s="43">
        <v>44456</v>
      </c>
      <c r="B172" s="39">
        <v>171</v>
      </c>
      <c r="C172" s="39">
        <v>237.37129999999999</v>
      </c>
      <c r="D172" s="39">
        <f t="shared" si="3"/>
        <v>241.89277722639144</v>
      </c>
    </row>
    <row r="173" spans="1:4" x14ac:dyDescent="0.25">
      <c r="A173" s="43">
        <v>44461</v>
      </c>
      <c r="B173" s="39">
        <v>172</v>
      </c>
      <c r="C173" s="39">
        <v>236.5943</v>
      </c>
      <c r="D173" s="39">
        <f t="shared" si="3"/>
        <v>237.82344772263912</v>
      </c>
    </row>
    <row r="174" spans="1:4" x14ac:dyDescent="0.25">
      <c r="A174" s="43">
        <v>44462</v>
      </c>
      <c r="B174" s="39">
        <v>173</v>
      </c>
      <c r="C174" s="39">
        <v>237.75980000000001</v>
      </c>
      <c r="D174" s="39">
        <f t="shared" si="3"/>
        <v>236.71721477226393</v>
      </c>
    </row>
    <row r="175" spans="1:4" x14ac:dyDescent="0.25">
      <c r="A175" s="43">
        <v>44463</v>
      </c>
      <c r="B175" s="39">
        <v>174</v>
      </c>
      <c r="C175" s="39">
        <v>235.4288</v>
      </c>
      <c r="D175" s="39">
        <f t="shared" si="3"/>
        <v>237.65554147722639</v>
      </c>
    </row>
    <row r="176" spans="1:4" x14ac:dyDescent="0.25">
      <c r="A176" s="43">
        <v>44466</v>
      </c>
      <c r="B176" s="39">
        <v>175</v>
      </c>
      <c r="C176" s="39">
        <v>231.9323</v>
      </c>
      <c r="D176" s="39">
        <f t="shared" si="3"/>
        <v>235.65147414772264</v>
      </c>
    </row>
    <row r="177" spans="1:4" x14ac:dyDescent="0.25">
      <c r="A177" s="43">
        <v>44467</v>
      </c>
      <c r="B177" s="39">
        <v>176</v>
      </c>
      <c r="C177" s="39">
        <v>236.20580000000001</v>
      </c>
      <c r="D177" s="39">
        <f t="shared" si="3"/>
        <v>232.30421741477227</v>
      </c>
    </row>
    <row r="178" spans="1:4" x14ac:dyDescent="0.25">
      <c r="A178" s="43">
        <v>44468</v>
      </c>
      <c r="B178" s="39">
        <v>177</v>
      </c>
      <c r="C178" s="39">
        <v>233.4863</v>
      </c>
      <c r="D178" s="39">
        <f t="shared" si="3"/>
        <v>235.81564174147724</v>
      </c>
    </row>
    <row r="179" spans="1:4" x14ac:dyDescent="0.25">
      <c r="A179" s="43">
        <v>44469</v>
      </c>
      <c r="B179" s="39">
        <v>178</v>
      </c>
      <c r="C179" s="39">
        <v>233.09780000000001</v>
      </c>
      <c r="D179" s="39">
        <f t="shared" si="3"/>
        <v>233.71923417414774</v>
      </c>
    </row>
    <row r="180" spans="1:4" x14ac:dyDescent="0.25">
      <c r="A180" s="43">
        <v>44477</v>
      </c>
      <c r="B180" s="39">
        <v>179</v>
      </c>
      <c r="C180" s="39">
        <v>236.5943</v>
      </c>
      <c r="D180" s="39">
        <f t="shared" si="3"/>
        <v>233.15994341741478</v>
      </c>
    </row>
    <row r="181" spans="1:4" x14ac:dyDescent="0.25">
      <c r="A181" s="43">
        <v>44480</v>
      </c>
      <c r="B181" s="39">
        <v>180</v>
      </c>
      <c r="C181" s="39">
        <v>235.81729999999999</v>
      </c>
      <c r="D181" s="39">
        <f t="shared" si="3"/>
        <v>236.25086434174148</v>
      </c>
    </row>
    <row r="182" spans="1:4" x14ac:dyDescent="0.25">
      <c r="A182" s="43">
        <v>44481</v>
      </c>
      <c r="B182" s="39">
        <v>181</v>
      </c>
      <c r="C182" s="39">
        <v>233.4863</v>
      </c>
      <c r="D182" s="39">
        <f t="shared" si="3"/>
        <v>235.86065643417413</v>
      </c>
    </row>
    <row r="183" spans="1:4" x14ac:dyDescent="0.25">
      <c r="A183" s="43">
        <v>44482</v>
      </c>
      <c r="B183" s="39">
        <v>182</v>
      </c>
      <c r="C183" s="39">
        <v>233.87479999999999</v>
      </c>
      <c r="D183" s="39">
        <f t="shared" si="3"/>
        <v>233.72373564341743</v>
      </c>
    </row>
    <row r="184" spans="1:4" x14ac:dyDescent="0.25">
      <c r="A184" s="43">
        <v>44483</v>
      </c>
      <c r="B184" s="39">
        <v>183</v>
      </c>
      <c r="C184" s="39">
        <v>233.09780000000001</v>
      </c>
      <c r="D184" s="39">
        <f t="shared" si="3"/>
        <v>233.85969356434174</v>
      </c>
    </row>
    <row r="185" spans="1:4" x14ac:dyDescent="0.25">
      <c r="A185" s="43">
        <v>44484</v>
      </c>
      <c r="B185" s="39">
        <v>184</v>
      </c>
      <c r="C185" s="39">
        <v>230.3784</v>
      </c>
      <c r="D185" s="39">
        <f t="shared" si="3"/>
        <v>233.17398935643419</v>
      </c>
    </row>
    <row r="186" spans="1:4" x14ac:dyDescent="0.25">
      <c r="A186" s="43">
        <v>44487</v>
      </c>
      <c r="B186" s="39">
        <v>185</v>
      </c>
      <c r="C186" s="39">
        <v>229.98990000000001</v>
      </c>
      <c r="D186" s="39">
        <f t="shared" si="3"/>
        <v>230.65795893564342</v>
      </c>
    </row>
    <row r="187" spans="1:4" x14ac:dyDescent="0.25">
      <c r="A187" s="43">
        <v>44488</v>
      </c>
      <c r="B187" s="39">
        <v>186</v>
      </c>
      <c r="C187" s="39">
        <v>227.65889999999999</v>
      </c>
      <c r="D187" s="39">
        <f t="shared" si="3"/>
        <v>230.05670589356436</v>
      </c>
    </row>
    <row r="188" spans="1:4" x14ac:dyDescent="0.25">
      <c r="A188" s="43">
        <v>44489</v>
      </c>
      <c r="B188" s="39">
        <v>187</v>
      </c>
      <c r="C188" s="39">
        <v>228.4359</v>
      </c>
      <c r="D188" s="39">
        <f t="shared" si="3"/>
        <v>227.89868058935645</v>
      </c>
    </row>
    <row r="189" spans="1:4" x14ac:dyDescent="0.25">
      <c r="A189" s="43">
        <v>44490</v>
      </c>
      <c r="B189" s="39">
        <v>188</v>
      </c>
      <c r="C189" s="39">
        <v>230.76679999999999</v>
      </c>
      <c r="D189" s="39">
        <f t="shared" si="3"/>
        <v>228.38217805893564</v>
      </c>
    </row>
    <row r="190" spans="1:4" x14ac:dyDescent="0.25">
      <c r="A190" s="43">
        <v>44491</v>
      </c>
      <c r="B190" s="39">
        <v>189</v>
      </c>
      <c r="C190" s="39">
        <v>235.4288</v>
      </c>
      <c r="D190" s="39">
        <f t="shared" si="3"/>
        <v>230.52833780589356</v>
      </c>
    </row>
    <row r="191" spans="1:4" x14ac:dyDescent="0.25">
      <c r="A191" s="43">
        <v>44494</v>
      </c>
      <c r="B191" s="39">
        <v>190</v>
      </c>
      <c r="C191" s="39">
        <v>231.15530000000001</v>
      </c>
      <c r="D191" s="39">
        <f t="shared" si="3"/>
        <v>234.93875378058934</v>
      </c>
    </row>
    <row r="192" spans="1:4" x14ac:dyDescent="0.25">
      <c r="A192" s="43">
        <v>44495</v>
      </c>
      <c r="B192" s="39">
        <v>191</v>
      </c>
      <c r="C192" s="39">
        <v>228.8244</v>
      </c>
      <c r="D192" s="39">
        <f t="shared" si="3"/>
        <v>231.53364537805894</v>
      </c>
    </row>
    <row r="193" spans="1:4" x14ac:dyDescent="0.25">
      <c r="A193" s="43">
        <v>44496</v>
      </c>
      <c r="B193" s="39">
        <v>192</v>
      </c>
      <c r="C193" s="39">
        <v>223.7739</v>
      </c>
      <c r="D193" s="39">
        <f t="shared" si="3"/>
        <v>229.09532453780588</v>
      </c>
    </row>
    <row r="194" spans="1:4" x14ac:dyDescent="0.25">
      <c r="A194" s="43">
        <v>44497</v>
      </c>
      <c r="B194" s="39">
        <v>193</v>
      </c>
      <c r="C194" s="39">
        <v>224.55090000000001</v>
      </c>
      <c r="D194" s="39">
        <f t="shared" si="3"/>
        <v>224.30604245378058</v>
      </c>
    </row>
    <row r="195" spans="1:4" x14ac:dyDescent="0.25">
      <c r="A195" s="43">
        <v>44498</v>
      </c>
      <c r="B195" s="39">
        <v>194</v>
      </c>
      <c r="C195" s="39">
        <v>226.8819</v>
      </c>
      <c r="D195" s="39">
        <f t="shared" si="3"/>
        <v>224.52641424537808</v>
      </c>
    </row>
    <row r="196" spans="1:4" x14ac:dyDescent="0.25">
      <c r="A196" s="43">
        <v>44501</v>
      </c>
      <c r="B196" s="39">
        <v>195</v>
      </c>
      <c r="C196" s="39">
        <v>231.5438</v>
      </c>
      <c r="D196" s="39">
        <f t="shared" ref="D196:D259" si="4">$F$1*C195+(1-$F$1)*D195</f>
        <v>226.64635142453781</v>
      </c>
    </row>
    <row r="197" spans="1:4" x14ac:dyDescent="0.25">
      <c r="A197" s="43">
        <v>44502</v>
      </c>
      <c r="B197" s="39">
        <v>196</v>
      </c>
      <c r="C197" s="39">
        <v>229.98990000000001</v>
      </c>
      <c r="D197" s="39">
        <f t="shared" si="4"/>
        <v>231.05405514245376</v>
      </c>
    </row>
    <row r="198" spans="1:4" x14ac:dyDescent="0.25">
      <c r="A198" s="43">
        <v>44503</v>
      </c>
      <c r="B198" s="39">
        <v>197</v>
      </c>
      <c r="C198" s="39">
        <v>230.76679999999999</v>
      </c>
      <c r="D198" s="39">
        <f t="shared" si="4"/>
        <v>230.09631551424539</v>
      </c>
    </row>
    <row r="199" spans="1:4" x14ac:dyDescent="0.25">
      <c r="A199" s="43">
        <v>44504</v>
      </c>
      <c r="B199" s="39">
        <v>198</v>
      </c>
      <c r="C199" s="39">
        <v>230.3784</v>
      </c>
      <c r="D199" s="39">
        <f t="shared" si="4"/>
        <v>230.69975155142453</v>
      </c>
    </row>
    <row r="200" spans="1:4" x14ac:dyDescent="0.25">
      <c r="A200" s="43">
        <v>44505</v>
      </c>
      <c r="B200" s="39">
        <v>199</v>
      </c>
      <c r="C200" s="39">
        <v>229.98990000000001</v>
      </c>
      <c r="D200" s="39">
        <f t="shared" si="4"/>
        <v>230.41053515514247</v>
      </c>
    </row>
    <row r="201" spans="1:4" x14ac:dyDescent="0.25">
      <c r="A201" s="43">
        <v>44508</v>
      </c>
      <c r="B201" s="39">
        <v>200</v>
      </c>
      <c r="C201" s="39">
        <v>230.76679999999999</v>
      </c>
      <c r="D201" s="39">
        <f t="shared" si="4"/>
        <v>230.03196351551426</v>
      </c>
    </row>
    <row r="202" spans="1:4" x14ac:dyDescent="0.25">
      <c r="A202" s="43">
        <v>44509</v>
      </c>
      <c r="B202" s="39">
        <v>201</v>
      </c>
      <c r="C202" s="39">
        <v>230.3784</v>
      </c>
      <c r="D202" s="39">
        <f t="shared" si="4"/>
        <v>230.69331635155143</v>
      </c>
    </row>
    <row r="203" spans="1:4" x14ac:dyDescent="0.25">
      <c r="A203" s="43">
        <v>44510</v>
      </c>
      <c r="B203" s="39">
        <v>202</v>
      </c>
      <c r="C203" s="39">
        <v>231.15530000000001</v>
      </c>
      <c r="D203" s="39">
        <f t="shared" si="4"/>
        <v>230.40989163515513</v>
      </c>
    </row>
    <row r="204" spans="1:4" x14ac:dyDescent="0.25">
      <c r="A204" s="43">
        <v>44511</v>
      </c>
      <c r="B204" s="39">
        <v>203</v>
      </c>
      <c r="C204" s="39">
        <v>238.5368</v>
      </c>
      <c r="D204" s="39">
        <f t="shared" si="4"/>
        <v>231.08075916351552</v>
      </c>
    </row>
    <row r="205" spans="1:4" x14ac:dyDescent="0.25">
      <c r="A205" s="43">
        <v>44512</v>
      </c>
      <c r="B205" s="39">
        <v>204</v>
      </c>
      <c r="C205" s="39">
        <v>235.4288</v>
      </c>
      <c r="D205" s="39">
        <f t="shared" si="4"/>
        <v>237.79119591635154</v>
      </c>
    </row>
    <row r="206" spans="1:4" x14ac:dyDescent="0.25">
      <c r="A206" s="43">
        <v>44515</v>
      </c>
      <c r="B206" s="39">
        <v>205</v>
      </c>
      <c r="C206" s="39">
        <v>224.55090000000001</v>
      </c>
      <c r="D206" s="39">
        <f t="shared" si="4"/>
        <v>235.66503959163515</v>
      </c>
    </row>
    <row r="207" spans="1:4" x14ac:dyDescent="0.25">
      <c r="A207" s="43">
        <v>44516</v>
      </c>
      <c r="B207" s="39">
        <v>206</v>
      </c>
      <c r="C207" s="39">
        <v>224.16239999999999</v>
      </c>
      <c r="D207" s="39">
        <f t="shared" si="4"/>
        <v>225.66231395916353</v>
      </c>
    </row>
    <row r="208" spans="1:4" x14ac:dyDescent="0.25">
      <c r="A208" s="43">
        <v>44517</v>
      </c>
      <c r="B208" s="39">
        <v>207</v>
      </c>
      <c r="C208" s="39">
        <v>222.99690000000001</v>
      </c>
      <c r="D208" s="39">
        <f t="shared" si="4"/>
        <v>224.31239139591634</v>
      </c>
    </row>
    <row r="209" spans="1:4" x14ac:dyDescent="0.25">
      <c r="A209" s="43">
        <v>44518</v>
      </c>
      <c r="B209" s="39">
        <v>208</v>
      </c>
      <c r="C209" s="39">
        <v>219.11199999999999</v>
      </c>
      <c r="D209" s="39">
        <f t="shared" si="4"/>
        <v>223.12844913959165</v>
      </c>
    </row>
    <row r="210" spans="1:4" x14ac:dyDescent="0.25">
      <c r="A210" s="43">
        <v>44519</v>
      </c>
      <c r="B210" s="39">
        <v>209</v>
      </c>
      <c r="C210" s="39">
        <v>221.05439999999999</v>
      </c>
      <c r="D210" s="39">
        <f t="shared" si="4"/>
        <v>219.51364491395915</v>
      </c>
    </row>
    <row r="211" spans="1:4" x14ac:dyDescent="0.25">
      <c r="A211" s="43">
        <v>44522</v>
      </c>
      <c r="B211" s="39">
        <v>210</v>
      </c>
      <c r="C211" s="39">
        <v>219.11199999999999</v>
      </c>
      <c r="D211" s="39">
        <f t="shared" si="4"/>
        <v>220.90032449139591</v>
      </c>
    </row>
    <row r="212" spans="1:4" x14ac:dyDescent="0.25">
      <c r="A212" s="43">
        <v>44523</v>
      </c>
      <c r="B212" s="39">
        <v>211</v>
      </c>
      <c r="C212" s="39">
        <v>221.05439999999999</v>
      </c>
      <c r="D212" s="39">
        <f t="shared" si="4"/>
        <v>219.29083244913957</v>
      </c>
    </row>
    <row r="213" spans="1:4" x14ac:dyDescent="0.25">
      <c r="A213" s="43">
        <v>44524</v>
      </c>
      <c r="B213" s="39">
        <v>212</v>
      </c>
      <c r="C213" s="39">
        <v>221.8314</v>
      </c>
      <c r="D213" s="39">
        <f t="shared" si="4"/>
        <v>220.87804324491395</v>
      </c>
    </row>
    <row r="214" spans="1:4" x14ac:dyDescent="0.25">
      <c r="A214" s="43">
        <v>44525</v>
      </c>
      <c r="B214" s="39">
        <v>213</v>
      </c>
      <c r="C214" s="39">
        <v>220.66589999999999</v>
      </c>
      <c r="D214" s="39">
        <f t="shared" si="4"/>
        <v>221.73606432449139</v>
      </c>
    </row>
    <row r="215" spans="1:4" x14ac:dyDescent="0.25">
      <c r="A215" s="43">
        <v>44526</v>
      </c>
      <c r="B215" s="39">
        <v>214</v>
      </c>
      <c r="C215" s="39">
        <v>222.2199</v>
      </c>
      <c r="D215" s="39">
        <f t="shared" si="4"/>
        <v>220.77291643244914</v>
      </c>
    </row>
    <row r="216" spans="1:4" x14ac:dyDescent="0.25">
      <c r="A216" s="43">
        <v>44529</v>
      </c>
      <c r="B216" s="39">
        <v>215</v>
      </c>
      <c r="C216" s="39">
        <v>217.1695</v>
      </c>
      <c r="D216" s="39">
        <f t="shared" si="4"/>
        <v>222.0752016432449</v>
      </c>
    </row>
    <row r="217" spans="1:4" x14ac:dyDescent="0.25">
      <c r="A217" s="43">
        <v>44530</v>
      </c>
      <c r="B217" s="39">
        <v>216</v>
      </c>
      <c r="C217" s="39">
        <v>214.0615</v>
      </c>
      <c r="D217" s="39">
        <f t="shared" si="4"/>
        <v>217.66007016432448</v>
      </c>
    </row>
    <row r="218" spans="1:4" x14ac:dyDescent="0.25">
      <c r="A218" s="43">
        <v>44531</v>
      </c>
      <c r="B218" s="39">
        <v>217</v>
      </c>
      <c r="C218" s="39">
        <v>216.00399999999999</v>
      </c>
      <c r="D218" s="39">
        <f t="shared" si="4"/>
        <v>214.42135701643244</v>
      </c>
    </row>
    <row r="219" spans="1:4" x14ac:dyDescent="0.25">
      <c r="A219" s="43">
        <v>44532</v>
      </c>
      <c r="B219" s="39">
        <v>218</v>
      </c>
      <c r="C219" s="39">
        <v>216.00399999999999</v>
      </c>
      <c r="D219" s="39">
        <f t="shared" si="4"/>
        <v>215.84573570164321</v>
      </c>
    </row>
    <row r="220" spans="1:4" x14ac:dyDescent="0.25">
      <c r="A220" s="43">
        <v>44533</v>
      </c>
      <c r="B220" s="39">
        <v>219</v>
      </c>
      <c r="C220" s="39">
        <v>218.33500000000001</v>
      </c>
      <c r="D220" s="39">
        <f t="shared" si="4"/>
        <v>215.98817357016429</v>
      </c>
    </row>
    <row r="221" spans="1:4" x14ac:dyDescent="0.25">
      <c r="A221" s="43">
        <v>44536</v>
      </c>
      <c r="B221" s="39">
        <v>220</v>
      </c>
      <c r="C221" s="39">
        <v>216.78100000000001</v>
      </c>
      <c r="D221" s="39">
        <f t="shared" si="4"/>
        <v>218.10031735701645</v>
      </c>
    </row>
    <row r="222" spans="1:4" x14ac:dyDescent="0.25">
      <c r="A222" s="43">
        <v>44537</v>
      </c>
      <c r="B222" s="39">
        <v>221</v>
      </c>
      <c r="C222" s="39">
        <v>219.88900000000001</v>
      </c>
      <c r="D222" s="39">
        <f t="shared" si="4"/>
        <v>216.91293173570165</v>
      </c>
    </row>
    <row r="223" spans="1:4" x14ac:dyDescent="0.25">
      <c r="A223" s="43">
        <v>44538</v>
      </c>
      <c r="B223" s="39">
        <v>222</v>
      </c>
      <c r="C223" s="39">
        <v>219.88900000000001</v>
      </c>
      <c r="D223" s="39">
        <f t="shared" si="4"/>
        <v>219.59139317357017</v>
      </c>
    </row>
    <row r="224" spans="1:4" x14ac:dyDescent="0.25">
      <c r="A224" s="43">
        <v>44539</v>
      </c>
      <c r="B224" s="39">
        <v>223</v>
      </c>
      <c r="C224" s="39">
        <v>221.8314</v>
      </c>
      <c r="D224" s="39">
        <f t="shared" si="4"/>
        <v>219.85923931735701</v>
      </c>
    </row>
    <row r="225" spans="1:4" x14ac:dyDescent="0.25">
      <c r="A225" s="43">
        <v>44540</v>
      </c>
      <c r="B225" s="39">
        <v>224</v>
      </c>
      <c r="C225" s="39">
        <v>219.11199999999999</v>
      </c>
      <c r="D225" s="39">
        <f t="shared" si="4"/>
        <v>221.63418393173569</v>
      </c>
    </row>
    <row r="226" spans="1:4" x14ac:dyDescent="0.25">
      <c r="A226" s="43">
        <v>44543</v>
      </c>
      <c r="B226" s="39">
        <v>225</v>
      </c>
      <c r="C226" s="39">
        <v>218.7235</v>
      </c>
      <c r="D226" s="39">
        <f t="shared" si="4"/>
        <v>219.36421839317356</v>
      </c>
    </row>
    <row r="227" spans="1:4" x14ac:dyDescent="0.25">
      <c r="A227" s="43">
        <v>44544</v>
      </c>
      <c r="B227" s="39">
        <v>226</v>
      </c>
      <c r="C227" s="39">
        <v>217.55799999999999</v>
      </c>
      <c r="D227" s="39">
        <f t="shared" si="4"/>
        <v>218.78757183931737</v>
      </c>
    </row>
    <row r="228" spans="1:4" x14ac:dyDescent="0.25">
      <c r="A228" s="43">
        <v>44545</v>
      </c>
      <c r="B228" s="39">
        <v>227</v>
      </c>
      <c r="C228" s="39">
        <v>219.50049999999999</v>
      </c>
      <c r="D228" s="39">
        <f t="shared" si="4"/>
        <v>217.68095718393172</v>
      </c>
    </row>
    <row r="229" spans="1:4" x14ac:dyDescent="0.25">
      <c r="A229" s="43">
        <v>44546</v>
      </c>
      <c r="B229" s="39">
        <v>228</v>
      </c>
      <c r="C229" s="39">
        <v>222.60839999999999</v>
      </c>
      <c r="D229" s="39">
        <f t="shared" si="4"/>
        <v>219.31854571839315</v>
      </c>
    </row>
    <row r="230" spans="1:4" x14ac:dyDescent="0.25">
      <c r="A230" s="43">
        <v>44547</v>
      </c>
      <c r="B230" s="39">
        <v>229</v>
      </c>
      <c r="C230" s="39">
        <v>222.99690000000001</v>
      </c>
      <c r="D230" s="39">
        <f t="shared" si="4"/>
        <v>222.27941457183931</v>
      </c>
    </row>
    <row r="231" spans="1:4" x14ac:dyDescent="0.25">
      <c r="A231" s="43">
        <v>44550</v>
      </c>
      <c r="B231" s="39">
        <v>230</v>
      </c>
      <c r="C231" s="39">
        <v>222.99690000000001</v>
      </c>
      <c r="D231" s="39">
        <f t="shared" si="4"/>
        <v>222.92515145718394</v>
      </c>
    </row>
    <row r="232" spans="1:4" x14ac:dyDescent="0.25">
      <c r="A232" s="43">
        <v>44551</v>
      </c>
      <c r="B232" s="39">
        <v>231</v>
      </c>
      <c r="C232" s="39">
        <v>232.32079999999999</v>
      </c>
      <c r="D232" s="39">
        <f t="shared" si="4"/>
        <v>222.98972514571841</v>
      </c>
    </row>
    <row r="233" spans="1:4" x14ac:dyDescent="0.25">
      <c r="A233" s="43">
        <v>44552</v>
      </c>
      <c r="B233" s="39">
        <v>232</v>
      </c>
      <c r="C233" s="39">
        <v>228.04740000000001</v>
      </c>
      <c r="D233" s="39">
        <f t="shared" si="4"/>
        <v>231.38769251457182</v>
      </c>
    </row>
    <row r="234" spans="1:4" x14ac:dyDescent="0.25">
      <c r="A234" s="43">
        <v>44553</v>
      </c>
      <c r="B234" s="39">
        <v>233</v>
      </c>
      <c r="C234" s="39">
        <v>220.66589999999999</v>
      </c>
      <c r="D234" s="39">
        <f t="shared" si="4"/>
        <v>228.38142925145718</v>
      </c>
    </row>
    <row r="235" spans="1:4" x14ac:dyDescent="0.25">
      <c r="A235" s="43">
        <v>44554</v>
      </c>
      <c r="B235" s="39">
        <v>234</v>
      </c>
      <c r="C235" s="39">
        <v>219.50049999999999</v>
      </c>
      <c r="D235" s="39">
        <f t="shared" si="4"/>
        <v>221.43745292514572</v>
      </c>
    </row>
    <row r="236" spans="1:4" x14ac:dyDescent="0.25">
      <c r="A236" s="43">
        <v>44557</v>
      </c>
      <c r="B236" s="39">
        <v>235</v>
      </c>
      <c r="C236" s="39">
        <v>220.2774</v>
      </c>
      <c r="D236" s="39">
        <f t="shared" si="4"/>
        <v>219.69419529251456</v>
      </c>
    </row>
    <row r="237" spans="1:4" x14ac:dyDescent="0.25">
      <c r="A237" s="43">
        <v>44558</v>
      </c>
      <c r="B237" s="39">
        <v>236</v>
      </c>
      <c r="C237" s="39">
        <v>219.88900000000001</v>
      </c>
      <c r="D237" s="39">
        <f t="shared" si="4"/>
        <v>220.21907952925145</v>
      </c>
    </row>
    <row r="238" spans="1:4" x14ac:dyDescent="0.25">
      <c r="A238" s="43">
        <v>44559</v>
      </c>
      <c r="B238" s="39">
        <v>237</v>
      </c>
      <c r="C238" s="39">
        <v>218.7235</v>
      </c>
      <c r="D238" s="39">
        <f t="shared" si="4"/>
        <v>219.92200795292516</v>
      </c>
    </row>
    <row r="239" spans="1:4" x14ac:dyDescent="0.25">
      <c r="A239" s="43">
        <v>44560</v>
      </c>
      <c r="B239" s="39">
        <v>238</v>
      </c>
      <c r="C239" s="39">
        <v>219.11199999999999</v>
      </c>
      <c r="D239" s="39">
        <f t="shared" si="4"/>
        <v>218.84335079529254</v>
      </c>
    </row>
    <row r="240" spans="1:4" x14ac:dyDescent="0.25">
      <c r="A240" s="43">
        <v>44561</v>
      </c>
      <c r="B240" s="39">
        <v>239</v>
      </c>
      <c r="C240" s="39">
        <v>219.88900000000001</v>
      </c>
      <c r="D240" s="39">
        <f t="shared" si="4"/>
        <v>219.08513507952924</v>
      </c>
    </row>
    <row r="241" spans="1:4" x14ac:dyDescent="0.25">
      <c r="A241" s="43">
        <v>44565</v>
      </c>
      <c r="B241" s="39">
        <v>240</v>
      </c>
      <c r="C241" s="39">
        <v>222.2199</v>
      </c>
      <c r="D241" s="39">
        <f t="shared" si="4"/>
        <v>219.80861350795294</v>
      </c>
    </row>
    <row r="242" spans="1:4" x14ac:dyDescent="0.25">
      <c r="A242" s="43">
        <v>44566</v>
      </c>
      <c r="B242" s="39">
        <v>241</v>
      </c>
      <c r="C242" s="39">
        <v>222.60839999999999</v>
      </c>
      <c r="D242" s="39">
        <f t="shared" si="4"/>
        <v>221.97877135079528</v>
      </c>
    </row>
    <row r="243" spans="1:4" x14ac:dyDescent="0.25">
      <c r="A243" s="43">
        <v>44567</v>
      </c>
      <c r="B243" s="39">
        <v>242</v>
      </c>
      <c r="C243" s="39">
        <v>223.3854</v>
      </c>
      <c r="D243" s="39">
        <f t="shared" si="4"/>
        <v>222.54543713507951</v>
      </c>
    </row>
    <row r="244" spans="1:4" x14ac:dyDescent="0.25">
      <c r="A244" s="43">
        <v>44568</v>
      </c>
      <c r="B244" s="39">
        <v>243</v>
      </c>
      <c r="C244" s="39">
        <v>226.8819</v>
      </c>
      <c r="D244" s="39">
        <f t="shared" si="4"/>
        <v>223.30140371350797</v>
      </c>
    </row>
    <row r="245" spans="1:4" x14ac:dyDescent="0.25">
      <c r="A245" s="43">
        <v>44571</v>
      </c>
      <c r="B245" s="39">
        <v>244</v>
      </c>
      <c r="C245" s="39">
        <v>229.98990000000001</v>
      </c>
      <c r="D245" s="39">
        <f t="shared" si="4"/>
        <v>226.52385037135079</v>
      </c>
    </row>
    <row r="246" spans="1:4" x14ac:dyDescent="0.25">
      <c r="A246" s="43">
        <v>44572</v>
      </c>
      <c r="B246" s="39">
        <v>245</v>
      </c>
      <c r="C246" s="39">
        <v>231.5438</v>
      </c>
      <c r="D246" s="39">
        <f t="shared" si="4"/>
        <v>229.64329503713509</v>
      </c>
    </row>
    <row r="247" spans="1:4" x14ac:dyDescent="0.25">
      <c r="A247" s="43">
        <v>44573</v>
      </c>
      <c r="B247" s="39">
        <v>246</v>
      </c>
      <c r="C247" s="39">
        <v>230.3784</v>
      </c>
      <c r="D247" s="39">
        <f t="shared" si="4"/>
        <v>231.35374950371352</v>
      </c>
    </row>
    <row r="248" spans="1:4" x14ac:dyDescent="0.25">
      <c r="A248" s="43">
        <v>44574</v>
      </c>
      <c r="B248" s="39">
        <v>247</v>
      </c>
      <c r="C248" s="39">
        <v>230.76679999999999</v>
      </c>
      <c r="D248" s="39">
        <f t="shared" si="4"/>
        <v>230.47593495037137</v>
      </c>
    </row>
    <row r="249" spans="1:4" x14ac:dyDescent="0.25">
      <c r="A249" s="43">
        <v>44575</v>
      </c>
      <c r="B249" s="39">
        <v>248</v>
      </c>
      <c r="C249" s="39">
        <v>226.49340000000001</v>
      </c>
      <c r="D249" s="39">
        <f t="shared" si="4"/>
        <v>230.73771349503713</v>
      </c>
    </row>
    <row r="250" spans="1:4" x14ac:dyDescent="0.25">
      <c r="A250" s="43">
        <v>44578</v>
      </c>
      <c r="B250" s="39">
        <v>249</v>
      </c>
      <c r="C250" s="39">
        <v>226.49340000000001</v>
      </c>
      <c r="D250" s="39">
        <f t="shared" si="4"/>
        <v>226.91783134950373</v>
      </c>
    </row>
    <row r="251" spans="1:4" x14ac:dyDescent="0.25">
      <c r="A251" s="43">
        <v>44579</v>
      </c>
      <c r="B251" s="39">
        <v>250</v>
      </c>
      <c r="C251" s="39">
        <v>227.65889999999999</v>
      </c>
      <c r="D251" s="39">
        <f t="shared" si="4"/>
        <v>226.53584313495037</v>
      </c>
    </row>
    <row r="252" spans="1:4" x14ac:dyDescent="0.25">
      <c r="A252" s="43">
        <v>44580</v>
      </c>
      <c r="B252" s="39">
        <v>251</v>
      </c>
      <c r="C252" s="39">
        <v>228.4359</v>
      </c>
      <c r="D252" s="39">
        <f t="shared" si="4"/>
        <v>227.54659431349504</v>
      </c>
    </row>
    <row r="253" spans="1:4" x14ac:dyDescent="0.25">
      <c r="A253" s="43">
        <v>44581</v>
      </c>
      <c r="B253" s="39">
        <v>252</v>
      </c>
      <c r="C253" s="39">
        <v>231.15530000000001</v>
      </c>
      <c r="D253" s="39">
        <f t="shared" si="4"/>
        <v>228.34696943134949</v>
      </c>
    </row>
    <row r="254" spans="1:4" x14ac:dyDescent="0.25">
      <c r="A254" s="43">
        <v>44582</v>
      </c>
      <c r="B254" s="39">
        <v>253</v>
      </c>
      <c r="C254" s="39">
        <v>229.98990000000001</v>
      </c>
      <c r="D254" s="39">
        <f t="shared" si="4"/>
        <v>230.87446694313496</v>
      </c>
    </row>
    <row r="255" spans="1:4" x14ac:dyDescent="0.25">
      <c r="A255" s="43">
        <v>44585</v>
      </c>
      <c r="B255" s="39">
        <v>254</v>
      </c>
      <c r="C255" s="39">
        <v>230.3784</v>
      </c>
      <c r="D255" s="39">
        <f t="shared" si="4"/>
        <v>230.0783566943135</v>
      </c>
    </row>
    <row r="256" spans="1:4" x14ac:dyDescent="0.25">
      <c r="A256" s="43">
        <v>44586</v>
      </c>
      <c r="B256" s="39">
        <v>255</v>
      </c>
      <c r="C256" s="39">
        <v>223.7739</v>
      </c>
      <c r="D256" s="39">
        <f t="shared" si="4"/>
        <v>230.34839566943134</v>
      </c>
    </row>
    <row r="257" spans="1:4" x14ac:dyDescent="0.25">
      <c r="A257" s="43">
        <v>44587</v>
      </c>
      <c r="B257" s="39">
        <v>256</v>
      </c>
      <c r="C257" s="39">
        <v>225.71639999999999</v>
      </c>
      <c r="D257" s="39">
        <f t="shared" si="4"/>
        <v>224.43134956694314</v>
      </c>
    </row>
    <row r="258" spans="1:4" x14ac:dyDescent="0.25">
      <c r="A258" s="43">
        <v>44588</v>
      </c>
      <c r="B258" s="39">
        <v>257</v>
      </c>
      <c r="C258" s="39">
        <v>219.11199999999999</v>
      </c>
      <c r="D258" s="39">
        <f t="shared" si="4"/>
        <v>225.5878949566943</v>
      </c>
    </row>
    <row r="259" spans="1:4" x14ac:dyDescent="0.25">
      <c r="A259" s="43">
        <v>44589</v>
      </c>
      <c r="B259" s="39">
        <v>258</v>
      </c>
      <c r="C259" s="39">
        <v>220.66589999999999</v>
      </c>
      <c r="D259" s="39">
        <f t="shared" si="4"/>
        <v>219.75958949566942</v>
      </c>
    </row>
    <row r="260" spans="1:4" x14ac:dyDescent="0.25">
      <c r="A260" s="43">
        <v>44599</v>
      </c>
      <c r="B260" s="39">
        <v>259</v>
      </c>
      <c r="C260" s="39">
        <v>223.7739</v>
      </c>
      <c r="D260" s="39">
        <f t="shared" ref="D260:D317" si="5">$F$1*C259+(1-$F$1)*D259</f>
        <v>220.57526894956695</v>
      </c>
    </row>
    <row r="261" spans="1:4" x14ac:dyDescent="0.25">
      <c r="A261" s="43">
        <v>44600</v>
      </c>
      <c r="B261" s="39">
        <v>260</v>
      </c>
      <c r="C261" s="39">
        <v>229.98990000000001</v>
      </c>
      <c r="D261" s="39">
        <f t="shared" si="5"/>
        <v>223.45403689495669</v>
      </c>
    </row>
    <row r="262" spans="1:4" x14ac:dyDescent="0.25">
      <c r="A262" s="43">
        <v>44601</v>
      </c>
      <c r="B262" s="39">
        <v>261</v>
      </c>
      <c r="C262" s="39">
        <v>228.4359</v>
      </c>
      <c r="D262" s="39">
        <f t="shared" si="5"/>
        <v>229.33631368949568</v>
      </c>
    </row>
    <row r="263" spans="1:4" x14ac:dyDescent="0.25">
      <c r="A263" s="43">
        <v>44602</v>
      </c>
      <c r="B263" s="39">
        <v>262</v>
      </c>
      <c r="C263" s="39">
        <v>230.3784</v>
      </c>
      <c r="D263" s="39">
        <f t="shared" si="5"/>
        <v>228.52594136894956</v>
      </c>
    </row>
    <row r="264" spans="1:4" x14ac:dyDescent="0.25">
      <c r="A264" s="43">
        <v>44603</v>
      </c>
      <c r="B264" s="39">
        <v>263</v>
      </c>
      <c r="C264" s="39">
        <v>230.3784</v>
      </c>
      <c r="D264" s="39">
        <f t="shared" si="5"/>
        <v>230.19315413689498</v>
      </c>
    </row>
    <row r="265" spans="1:4" x14ac:dyDescent="0.25">
      <c r="A265" s="43">
        <v>44606</v>
      </c>
      <c r="B265" s="39">
        <v>264</v>
      </c>
      <c r="C265" s="39">
        <v>225.3279</v>
      </c>
      <c r="D265" s="39">
        <f t="shared" si="5"/>
        <v>230.35987541368951</v>
      </c>
    </row>
    <row r="266" spans="1:4" x14ac:dyDescent="0.25">
      <c r="A266" s="43">
        <v>44607</v>
      </c>
      <c r="B266" s="39">
        <v>265</v>
      </c>
      <c r="C266" s="39">
        <v>222.60839999999999</v>
      </c>
      <c r="D266" s="39">
        <f t="shared" si="5"/>
        <v>225.83109754136893</v>
      </c>
    </row>
    <row r="267" spans="1:4" x14ac:dyDescent="0.25">
      <c r="A267" s="43">
        <v>44608</v>
      </c>
      <c r="B267" s="39">
        <v>266</v>
      </c>
      <c r="C267" s="39">
        <v>224.16239999999999</v>
      </c>
      <c r="D267" s="39">
        <f t="shared" si="5"/>
        <v>222.93066975413689</v>
      </c>
    </row>
    <row r="268" spans="1:4" x14ac:dyDescent="0.25">
      <c r="A268" s="43">
        <v>44609</v>
      </c>
      <c r="B268" s="39">
        <v>267</v>
      </c>
      <c r="C268" s="39">
        <v>221.8314</v>
      </c>
      <c r="D268" s="39">
        <f t="shared" si="5"/>
        <v>224.0392269754137</v>
      </c>
    </row>
    <row r="269" spans="1:4" x14ac:dyDescent="0.25">
      <c r="A269" s="43">
        <v>44610</v>
      </c>
      <c r="B269" s="39">
        <v>268</v>
      </c>
      <c r="C269" s="39">
        <v>228.04740000000001</v>
      </c>
      <c r="D269" s="39">
        <f t="shared" si="5"/>
        <v>222.05218269754135</v>
      </c>
    </row>
    <row r="270" spans="1:4" x14ac:dyDescent="0.25">
      <c r="A270" s="43">
        <v>44613</v>
      </c>
      <c r="B270" s="39">
        <v>269</v>
      </c>
      <c r="C270" s="39">
        <v>231.15530000000001</v>
      </c>
      <c r="D270" s="39">
        <f t="shared" si="5"/>
        <v>227.44787826975414</v>
      </c>
    </row>
    <row r="271" spans="1:4" x14ac:dyDescent="0.25">
      <c r="A271" s="43">
        <v>44614</v>
      </c>
      <c r="B271" s="39">
        <v>270</v>
      </c>
      <c r="C271" s="39">
        <v>228.4359</v>
      </c>
      <c r="D271" s="39">
        <f t="shared" si="5"/>
        <v>230.7845578269754</v>
      </c>
    </row>
    <row r="272" spans="1:4" x14ac:dyDescent="0.25">
      <c r="A272" s="43">
        <v>44615</v>
      </c>
      <c r="B272" s="39">
        <v>271</v>
      </c>
      <c r="C272" s="39">
        <v>225.71639999999999</v>
      </c>
      <c r="D272" s="39">
        <f t="shared" si="5"/>
        <v>228.67076578269754</v>
      </c>
    </row>
    <row r="273" spans="1:4" x14ac:dyDescent="0.25">
      <c r="A273" s="43">
        <v>44616</v>
      </c>
      <c r="B273" s="39">
        <v>272</v>
      </c>
      <c r="C273" s="39">
        <v>222.2199</v>
      </c>
      <c r="D273" s="39">
        <f t="shared" si="5"/>
        <v>226.01183657826974</v>
      </c>
    </row>
    <row r="274" spans="1:4" x14ac:dyDescent="0.25">
      <c r="A274" s="43">
        <v>44617</v>
      </c>
      <c r="B274" s="39">
        <v>273</v>
      </c>
      <c r="C274" s="39">
        <v>221.05439999999999</v>
      </c>
      <c r="D274" s="39">
        <f t="shared" si="5"/>
        <v>222.59909365782696</v>
      </c>
    </row>
    <row r="275" spans="1:4" x14ac:dyDescent="0.25">
      <c r="A275" s="43">
        <v>44620</v>
      </c>
      <c r="B275" s="39">
        <v>274</v>
      </c>
      <c r="C275" s="39">
        <v>218.7235</v>
      </c>
      <c r="D275" s="39">
        <f t="shared" si="5"/>
        <v>221.20886936578268</v>
      </c>
    </row>
    <row r="276" spans="1:4" x14ac:dyDescent="0.25">
      <c r="A276" s="43">
        <v>44621</v>
      </c>
      <c r="B276" s="39">
        <v>275</v>
      </c>
      <c r="C276" s="39">
        <v>220.2774</v>
      </c>
      <c r="D276" s="39">
        <f t="shared" si="5"/>
        <v>218.97203693657829</v>
      </c>
    </row>
    <row r="277" spans="1:4" x14ac:dyDescent="0.25">
      <c r="A277" s="43">
        <v>44622</v>
      </c>
      <c r="B277" s="39">
        <v>276</v>
      </c>
      <c r="C277" s="39">
        <v>222.2199</v>
      </c>
      <c r="D277" s="39">
        <f t="shared" si="5"/>
        <v>220.14686369365782</v>
      </c>
    </row>
    <row r="278" spans="1:4" x14ac:dyDescent="0.25">
      <c r="A278" s="43">
        <v>44623</v>
      </c>
      <c r="B278" s="39">
        <v>277</v>
      </c>
      <c r="C278" s="39">
        <v>226.49340000000001</v>
      </c>
      <c r="D278" s="39">
        <f t="shared" si="5"/>
        <v>222.01259636936578</v>
      </c>
    </row>
    <row r="279" spans="1:4" x14ac:dyDescent="0.25">
      <c r="A279" s="43">
        <v>44624</v>
      </c>
      <c r="B279" s="39">
        <v>278</v>
      </c>
      <c r="C279" s="39">
        <v>224.16239999999999</v>
      </c>
      <c r="D279" s="39">
        <f t="shared" si="5"/>
        <v>226.0453196369366</v>
      </c>
    </row>
    <row r="280" spans="1:4" x14ac:dyDescent="0.25">
      <c r="A280" s="43">
        <v>44627</v>
      </c>
      <c r="B280" s="39">
        <v>279</v>
      </c>
      <c r="C280" s="39">
        <v>221.8314</v>
      </c>
      <c r="D280" s="39">
        <f t="shared" si="5"/>
        <v>224.35069196369366</v>
      </c>
    </row>
    <row r="281" spans="1:4" x14ac:dyDescent="0.25">
      <c r="A281" s="43">
        <v>44628</v>
      </c>
      <c r="B281" s="39">
        <v>280</v>
      </c>
      <c r="C281" s="39">
        <v>216.78100000000001</v>
      </c>
      <c r="D281" s="39">
        <f t="shared" si="5"/>
        <v>222.08332919636936</v>
      </c>
    </row>
    <row r="282" spans="1:4" x14ac:dyDescent="0.25">
      <c r="A282" s="43">
        <v>44629</v>
      </c>
      <c r="B282" s="39">
        <v>281</v>
      </c>
      <c r="C282" s="39">
        <v>209.39949999999999</v>
      </c>
      <c r="D282" s="39">
        <f t="shared" si="5"/>
        <v>217.31123291963695</v>
      </c>
    </row>
    <row r="283" spans="1:4" x14ac:dyDescent="0.25">
      <c r="A283" s="43">
        <v>44630</v>
      </c>
      <c r="B283" s="39">
        <v>282</v>
      </c>
      <c r="C283" s="39">
        <v>210.1765</v>
      </c>
      <c r="D283" s="39">
        <f t="shared" si="5"/>
        <v>210.19067329196369</v>
      </c>
    </row>
    <row r="284" spans="1:4" x14ac:dyDescent="0.25">
      <c r="A284" s="43">
        <v>44631</v>
      </c>
      <c r="B284" s="39">
        <v>283</v>
      </c>
      <c r="C284" s="39">
        <v>210.95349999999999</v>
      </c>
      <c r="D284" s="39">
        <f t="shared" si="5"/>
        <v>210.17791732919636</v>
      </c>
    </row>
    <row r="285" spans="1:4" x14ac:dyDescent="0.25">
      <c r="A285" s="43">
        <v>44634</v>
      </c>
      <c r="B285" s="39">
        <v>284</v>
      </c>
      <c r="C285" s="39">
        <v>206.68010000000001</v>
      </c>
      <c r="D285" s="39">
        <f t="shared" si="5"/>
        <v>210.87594173291961</v>
      </c>
    </row>
    <row r="286" spans="1:4" x14ac:dyDescent="0.25">
      <c r="A286" s="43">
        <v>44635</v>
      </c>
      <c r="B286" s="39">
        <v>285</v>
      </c>
      <c r="C286" s="39">
        <v>193.47120000000001</v>
      </c>
      <c r="D286" s="39">
        <f t="shared" si="5"/>
        <v>207.09968417329196</v>
      </c>
    </row>
    <row r="287" spans="1:4" x14ac:dyDescent="0.25">
      <c r="A287" s="43">
        <v>44636</v>
      </c>
      <c r="B287" s="39">
        <v>286</v>
      </c>
      <c r="C287" s="39">
        <v>203.57210000000001</v>
      </c>
      <c r="D287" s="39">
        <f t="shared" si="5"/>
        <v>194.8340484173292</v>
      </c>
    </row>
    <row r="288" spans="1:4" x14ac:dyDescent="0.25">
      <c r="A288" s="43">
        <v>44637</v>
      </c>
      <c r="B288" s="39">
        <v>287</v>
      </c>
      <c r="C288" s="39">
        <v>206.68010000000001</v>
      </c>
      <c r="D288" s="39">
        <f t="shared" si="5"/>
        <v>202.69829484173292</v>
      </c>
    </row>
    <row r="289" spans="1:4" x14ac:dyDescent="0.25">
      <c r="A289" s="43">
        <v>44638</v>
      </c>
      <c r="B289" s="39">
        <v>288</v>
      </c>
      <c r="C289" s="39">
        <v>213.28450000000001</v>
      </c>
      <c r="D289" s="39">
        <f t="shared" si="5"/>
        <v>206.28191948417327</v>
      </c>
    </row>
    <row r="290" spans="1:4" x14ac:dyDescent="0.25">
      <c r="A290" s="43">
        <v>44641</v>
      </c>
      <c r="B290" s="39">
        <v>289</v>
      </c>
      <c r="C290" s="39">
        <v>210.95349999999999</v>
      </c>
      <c r="D290" s="39">
        <f t="shared" si="5"/>
        <v>212.58424194841734</v>
      </c>
    </row>
    <row r="291" spans="1:4" x14ac:dyDescent="0.25">
      <c r="A291" s="43">
        <v>44642</v>
      </c>
      <c r="B291" s="39">
        <v>290</v>
      </c>
      <c r="C291" s="39">
        <v>219.50049999999999</v>
      </c>
      <c r="D291" s="39">
        <f t="shared" si="5"/>
        <v>211.11657419484172</v>
      </c>
    </row>
    <row r="292" spans="1:4" x14ac:dyDescent="0.25">
      <c r="A292" s="43">
        <v>44643</v>
      </c>
      <c r="B292" s="39">
        <v>291</v>
      </c>
      <c r="C292" s="39">
        <v>225.3279</v>
      </c>
      <c r="D292" s="39">
        <f t="shared" si="5"/>
        <v>218.66210741948416</v>
      </c>
    </row>
    <row r="293" spans="1:4" x14ac:dyDescent="0.25">
      <c r="A293" s="43">
        <v>44644</v>
      </c>
      <c r="B293" s="39">
        <v>292</v>
      </c>
      <c r="C293" s="39">
        <v>224.55090000000001</v>
      </c>
      <c r="D293" s="39">
        <f t="shared" si="5"/>
        <v>224.6613207419484</v>
      </c>
    </row>
    <row r="294" spans="1:4" x14ac:dyDescent="0.25">
      <c r="A294" s="43">
        <v>44645</v>
      </c>
      <c r="B294" s="39">
        <v>293</v>
      </c>
      <c r="C294" s="39">
        <v>227.2704</v>
      </c>
      <c r="D294" s="39">
        <f t="shared" si="5"/>
        <v>224.56194207419486</v>
      </c>
    </row>
    <row r="295" spans="1:4" x14ac:dyDescent="0.25">
      <c r="A295" s="43">
        <v>44648</v>
      </c>
      <c r="B295" s="39">
        <v>294</v>
      </c>
      <c r="C295" s="39">
        <v>231.15530000000001</v>
      </c>
      <c r="D295" s="39">
        <f t="shared" si="5"/>
        <v>226.99955420741949</v>
      </c>
    </row>
    <row r="296" spans="1:4" x14ac:dyDescent="0.25">
      <c r="A296" s="43">
        <v>44649</v>
      </c>
      <c r="B296" s="39">
        <v>295</v>
      </c>
      <c r="C296" s="39">
        <v>226.8819</v>
      </c>
      <c r="D296" s="39">
        <f t="shared" si="5"/>
        <v>230.73972542074193</v>
      </c>
    </row>
    <row r="297" spans="1:4" x14ac:dyDescent="0.25">
      <c r="A297" s="43">
        <v>44650</v>
      </c>
      <c r="B297" s="39">
        <v>296</v>
      </c>
      <c r="C297" s="39">
        <v>235.4288</v>
      </c>
      <c r="D297" s="39">
        <f t="shared" si="5"/>
        <v>227.2676825420742</v>
      </c>
    </row>
    <row r="298" spans="1:4" x14ac:dyDescent="0.25">
      <c r="A298" s="43">
        <v>44651</v>
      </c>
      <c r="B298" s="39">
        <v>297</v>
      </c>
      <c r="C298" s="39">
        <v>238.14830000000001</v>
      </c>
      <c r="D298" s="39">
        <f t="shared" si="5"/>
        <v>234.6126882542074</v>
      </c>
    </row>
    <row r="299" spans="1:4" x14ac:dyDescent="0.25">
      <c r="A299" s="43">
        <v>44652</v>
      </c>
      <c r="B299" s="39">
        <v>298</v>
      </c>
      <c r="C299" s="39">
        <v>243.97569999999999</v>
      </c>
      <c r="D299" s="39">
        <f t="shared" si="5"/>
        <v>237.79473882542075</v>
      </c>
    </row>
    <row r="300" spans="1:4" x14ac:dyDescent="0.25">
      <c r="A300" s="43">
        <v>44657</v>
      </c>
      <c r="B300" s="39">
        <v>299</v>
      </c>
      <c r="C300" s="39">
        <v>254.07660000000001</v>
      </c>
      <c r="D300" s="39">
        <f t="shared" si="5"/>
        <v>243.35760388254207</v>
      </c>
    </row>
    <row r="301" spans="1:4" x14ac:dyDescent="0.25">
      <c r="A301" s="43">
        <v>44658</v>
      </c>
      <c r="B301" s="39">
        <v>300</v>
      </c>
      <c r="C301" s="39">
        <v>242.03319999999999</v>
      </c>
      <c r="D301" s="39">
        <f t="shared" si="5"/>
        <v>253.00470038825421</v>
      </c>
    </row>
    <row r="302" spans="1:4" x14ac:dyDescent="0.25">
      <c r="A302" s="43">
        <v>44659</v>
      </c>
      <c r="B302" s="39">
        <v>301</v>
      </c>
      <c r="C302" s="39">
        <v>262.23509999999999</v>
      </c>
      <c r="D302" s="39">
        <f t="shared" si="5"/>
        <v>243.13035003882541</v>
      </c>
    </row>
    <row r="303" spans="1:4" x14ac:dyDescent="0.25">
      <c r="A303" s="43">
        <v>44662</v>
      </c>
      <c r="B303" s="39">
        <v>302</v>
      </c>
      <c r="C303" s="39">
        <v>259.12709999999998</v>
      </c>
      <c r="D303" s="39">
        <f t="shared" si="5"/>
        <v>260.32462500388255</v>
      </c>
    </row>
    <row r="304" spans="1:4" x14ac:dyDescent="0.25">
      <c r="A304" s="43">
        <v>44663</v>
      </c>
      <c r="B304" s="39">
        <v>303</v>
      </c>
      <c r="C304" s="39">
        <v>250.58019999999999</v>
      </c>
      <c r="D304" s="39">
        <f t="shared" si="5"/>
        <v>259.24685250038823</v>
      </c>
    </row>
    <row r="305" spans="1:4" x14ac:dyDescent="0.25">
      <c r="A305" s="43">
        <v>44664</v>
      </c>
      <c r="B305" s="39">
        <v>304</v>
      </c>
      <c r="C305" s="39">
        <v>246.6952</v>
      </c>
      <c r="D305" s="39">
        <f t="shared" si="5"/>
        <v>251.4468652500388</v>
      </c>
    </row>
    <row r="306" spans="1:4" x14ac:dyDescent="0.25">
      <c r="A306" s="43">
        <v>44665</v>
      </c>
      <c r="B306" s="39">
        <v>305</v>
      </c>
      <c r="C306" s="39">
        <v>270.005</v>
      </c>
      <c r="D306" s="39">
        <f t="shared" si="5"/>
        <v>247.17036652500386</v>
      </c>
    </row>
    <row r="307" spans="1:4" x14ac:dyDescent="0.25">
      <c r="A307" s="43">
        <v>44666</v>
      </c>
      <c r="B307" s="39">
        <v>306</v>
      </c>
      <c r="C307" s="39">
        <v>281.65989999999999</v>
      </c>
      <c r="D307" s="39">
        <f t="shared" si="5"/>
        <v>267.72153665250039</v>
      </c>
    </row>
    <row r="308" spans="1:4" x14ac:dyDescent="0.25">
      <c r="A308" s="43">
        <v>44669</v>
      </c>
      <c r="B308" s="39">
        <v>307</v>
      </c>
      <c r="C308" s="39">
        <v>264.17750000000001</v>
      </c>
      <c r="D308" s="39">
        <f t="shared" si="5"/>
        <v>280.26606366525004</v>
      </c>
    </row>
    <row r="309" spans="1:4" x14ac:dyDescent="0.25">
      <c r="A309" s="43">
        <v>44670</v>
      </c>
      <c r="B309" s="39">
        <v>308</v>
      </c>
      <c r="C309" s="39">
        <v>261.06959999999998</v>
      </c>
      <c r="D309" s="39">
        <f t="shared" si="5"/>
        <v>265.78635636652501</v>
      </c>
    </row>
    <row r="310" spans="1:4" x14ac:dyDescent="0.25">
      <c r="A310" s="43">
        <v>44671</v>
      </c>
      <c r="B310" s="39">
        <v>309</v>
      </c>
      <c r="C310" s="39">
        <v>239.31379999999999</v>
      </c>
      <c r="D310" s="39">
        <f t="shared" si="5"/>
        <v>261.54127563665247</v>
      </c>
    </row>
    <row r="311" spans="1:4" x14ac:dyDescent="0.25">
      <c r="A311" s="43">
        <v>44672</v>
      </c>
      <c r="B311" s="39">
        <v>310</v>
      </c>
      <c r="C311" s="39">
        <v>229.60140000000001</v>
      </c>
      <c r="D311" s="39">
        <f t="shared" si="5"/>
        <v>241.53654756366524</v>
      </c>
    </row>
    <row r="312" spans="1:4" x14ac:dyDescent="0.25">
      <c r="A312" s="43">
        <v>44673</v>
      </c>
      <c r="B312" s="39">
        <v>311</v>
      </c>
      <c r="C312" s="39">
        <v>235.0403</v>
      </c>
      <c r="D312" s="39">
        <f t="shared" si="5"/>
        <v>230.79491475636652</v>
      </c>
    </row>
    <row r="313" spans="1:4" x14ac:dyDescent="0.25">
      <c r="A313" s="43">
        <v>44676</v>
      </c>
      <c r="B313" s="39">
        <v>312</v>
      </c>
      <c r="C313" s="39">
        <v>216.78100000000001</v>
      </c>
      <c r="D313" s="39">
        <f t="shared" si="5"/>
        <v>234.61576147563665</v>
      </c>
    </row>
    <row r="314" spans="1:4" x14ac:dyDescent="0.25">
      <c r="A314" s="43">
        <v>44677</v>
      </c>
      <c r="B314" s="39">
        <v>313</v>
      </c>
      <c r="C314" s="39">
        <v>216.39250000000001</v>
      </c>
      <c r="D314" s="39">
        <f t="shared" si="5"/>
        <v>218.56447614756365</v>
      </c>
    </row>
    <row r="315" spans="1:4" x14ac:dyDescent="0.25">
      <c r="A315" s="43">
        <v>44678</v>
      </c>
      <c r="B315" s="39">
        <v>314</v>
      </c>
      <c r="C315" s="39">
        <v>214.0615</v>
      </c>
      <c r="D315" s="39">
        <f t="shared" si="5"/>
        <v>216.60969761475636</v>
      </c>
    </row>
    <row r="316" spans="1:4" x14ac:dyDescent="0.25">
      <c r="A316" s="42">
        <v>44679</v>
      </c>
      <c r="B316" s="39">
        <v>315</v>
      </c>
      <c r="C316" s="39">
        <v>235.4288</v>
      </c>
      <c r="D316" s="39">
        <f t="shared" si="5"/>
        <v>214.31631976147563</v>
      </c>
    </row>
    <row r="317" spans="1:4" x14ac:dyDescent="0.25">
      <c r="D317" s="39">
        <f t="shared" si="5"/>
        <v>233.31755197614757</v>
      </c>
    </row>
  </sheetData>
  <phoneticPr fontId="6" type="noConversion"/>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1265" r:id="rId3" name="Spinner 1">
              <controlPr defaultSize="0" autoPict="0">
                <anchor moveWithCells="1" sizeWithCells="1">
                  <from>
                    <xdr:col>5</xdr:col>
                    <xdr:colOff>15240</xdr:colOff>
                    <xdr:row>0</xdr:row>
                    <xdr:rowOff>15240</xdr:rowOff>
                  </from>
                  <to>
                    <xdr:col>5</xdr:col>
                    <xdr:colOff>205740</xdr:colOff>
                    <xdr:row>1</xdr:row>
                    <xdr:rowOff>0</xdr:rowOff>
                  </to>
                </anchor>
              </controlPr>
            </control>
          </mc:Choice>
        </mc:AlternateContent>
        <mc:AlternateContent xmlns:mc="http://schemas.openxmlformats.org/markup-compatibility/2006">
          <mc:Choice Requires="x14">
            <control shapeId="11266" r:id="rId4" name="List Box 2">
              <controlPr defaultSize="0" autoLine="0" autoPict="0">
                <anchor moveWithCells="1">
                  <from>
                    <xdr:col>10</xdr:col>
                    <xdr:colOff>30480</xdr:colOff>
                    <xdr:row>1</xdr:row>
                    <xdr:rowOff>7620</xdr:rowOff>
                  </from>
                  <to>
                    <xdr:col>11</xdr:col>
                    <xdr:colOff>99060</xdr:colOff>
                    <xdr:row>8</xdr:row>
                    <xdr:rowOff>160020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DED74-30DA-44FA-9538-3518F92E7655}">
  <dimension ref="A1:AE139"/>
  <sheetViews>
    <sheetView topLeftCell="D1" workbookViewId="0">
      <selection activeCell="F104" sqref="F104"/>
    </sheetView>
  </sheetViews>
  <sheetFormatPr defaultRowHeight="13.2" x14ac:dyDescent="0.25"/>
  <cols>
    <col min="1" max="16384" width="8.88671875" style="39"/>
  </cols>
  <sheetData>
    <row r="1" spans="1:31" ht="12" customHeight="1" x14ac:dyDescent="0.25">
      <c r="A1" s="51" t="s">
        <v>133</v>
      </c>
      <c r="B1" s="39" t="s">
        <v>116</v>
      </c>
      <c r="C1" s="39" t="s">
        <v>115</v>
      </c>
      <c r="D1" s="39" t="s">
        <v>114</v>
      </c>
      <c r="E1" s="39" t="s">
        <v>113</v>
      </c>
      <c r="F1" s="39" t="s">
        <v>112</v>
      </c>
      <c r="G1" s="39" t="s">
        <v>111</v>
      </c>
      <c r="H1" s="39" t="s">
        <v>110</v>
      </c>
      <c r="I1" s="39" t="s">
        <v>109</v>
      </c>
      <c r="J1" s="39" t="s">
        <v>108</v>
      </c>
      <c r="K1" s="39" t="s">
        <v>107</v>
      </c>
      <c r="L1" s="39" t="s">
        <v>106</v>
      </c>
      <c r="M1" s="39" t="s">
        <v>105</v>
      </c>
      <c r="N1" s="39" t="s">
        <v>104</v>
      </c>
      <c r="O1" s="39" t="s">
        <v>103</v>
      </c>
      <c r="P1" s="39" t="s">
        <v>102</v>
      </c>
      <c r="Q1" s="39" t="s">
        <v>101</v>
      </c>
      <c r="R1" s="39" t="s">
        <v>100</v>
      </c>
      <c r="S1" s="39" t="s">
        <v>99</v>
      </c>
      <c r="T1" s="39" t="s">
        <v>98</v>
      </c>
      <c r="U1" s="39" t="s">
        <v>97</v>
      </c>
      <c r="V1" s="39" t="s">
        <v>96</v>
      </c>
      <c r="W1" s="39" t="s">
        <v>95</v>
      </c>
      <c r="X1" s="39" t="s">
        <v>94</v>
      </c>
      <c r="Y1" s="39" t="s">
        <v>93</v>
      </c>
      <c r="Z1" s="39" t="s">
        <v>92</v>
      </c>
      <c r="AA1" s="39" t="s">
        <v>91</v>
      </c>
      <c r="AB1" s="39" t="s">
        <v>90</v>
      </c>
      <c r="AC1" s="39" t="s">
        <v>89</v>
      </c>
      <c r="AD1" s="39" t="s">
        <v>88</v>
      </c>
      <c r="AE1" s="39" t="s">
        <v>87</v>
      </c>
    </row>
    <row r="2" spans="1:31" hidden="1" x14ac:dyDescent="0.25">
      <c r="B2" s="39">
        <v>4515.4459999999999</v>
      </c>
      <c r="C2" s="39">
        <v>47.885300000000001</v>
      </c>
      <c r="D2" s="39">
        <v>42.6616</v>
      </c>
      <c r="E2" s="39">
        <v>864.89469999999994</v>
      </c>
      <c r="F2" s="39">
        <v>233.7088</v>
      </c>
      <c r="G2" s="39">
        <v>59.581600000000002</v>
      </c>
      <c r="H2" s="39">
        <v>118.74850000000001</v>
      </c>
      <c r="I2" s="39">
        <v>48.404800000000002</v>
      </c>
      <c r="J2" s="39">
        <v>80.590999999999994</v>
      </c>
      <c r="K2" s="39">
        <v>33.143300000000004</v>
      </c>
      <c r="L2" s="39">
        <v>1119.9431</v>
      </c>
      <c r="M2" s="39">
        <v>29.838000000000001</v>
      </c>
      <c r="N2" s="39">
        <v>43.686500000000002</v>
      </c>
      <c r="O2" s="39">
        <v>100.41500000000001</v>
      </c>
      <c r="P2" s="39">
        <v>40.6907</v>
      </c>
      <c r="Q2" s="39">
        <v>13.6623</v>
      </c>
      <c r="R2" s="39">
        <v>71.998900000000006</v>
      </c>
      <c r="S2" s="39">
        <v>41.977200000000003</v>
      </c>
      <c r="T2" s="39">
        <v>35.6967</v>
      </c>
      <c r="U2" s="39">
        <v>20.201499999999999</v>
      </c>
      <c r="V2" s="39">
        <v>34.962499999999999</v>
      </c>
      <c r="W2" s="39">
        <v>81.4422</v>
      </c>
      <c r="X2" s="39">
        <v>155.12370000000001</v>
      </c>
      <c r="Y2" s="39">
        <v>28.6586</v>
      </c>
      <c r="Z2" s="39">
        <v>26.9557</v>
      </c>
      <c r="AA2" s="39">
        <v>48.725900000000003</v>
      </c>
      <c r="AB2" s="39">
        <v>352.95979999999997</v>
      </c>
      <c r="AC2" s="39">
        <v>69.017799999999994</v>
      </c>
      <c r="AD2" s="39">
        <v>14.9489</v>
      </c>
      <c r="AE2" s="39">
        <v>81.067099999999996</v>
      </c>
    </row>
    <row r="3" spans="1:31" hidden="1" x14ac:dyDescent="0.25">
      <c r="B3" s="39">
        <v>4583.1623</v>
      </c>
      <c r="C3" s="39">
        <v>47.051499999999997</v>
      </c>
      <c r="D3" s="39">
        <v>41.314399999999999</v>
      </c>
      <c r="E3" s="39">
        <v>833.53679999999997</v>
      </c>
      <c r="F3" s="39">
        <v>230.3648</v>
      </c>
      <c r="G3" s="39">
        <v>60.1113</v>
      </c>
      <c r="H3" s="39">
        <v>119.50490000000001</v>
      </c>
      <c r="I3" s="39">
        <v>49.911000000000001</v>
      </c>
      <c r="J3" s="39">
        <v>78.662499999999994</v>
      </c>
      <c r="K3" s="39">
        <v>32.663499999999999</v>
      </c>
      <c r="L3" s="39">
        <v>1086.4313</v>
      </c>
      <c r="M3" s="39">
        <v>28.523900000000001</v>
      </c>
      <c r="N3" s="39">
        <v>42.724400000000003</v>
      </c>
      <c r="O3" s="39">
        <v>101.54510000000001</v>
      </c>
      <c r="P3" s="39">
        <v>39.520299999999999</v>
      </c>
      <c r="Q3" s="39">
        <v>13.436999999999999</v>
      </c>
      <c r="R3" s="39">
        <v>70.984800000000007</v>
      </c>
      <c r="S3" s="39">
        <v>40.585099999999997</v>
      </c>
      <c r="T3" s="39">
        <v>35.251600000000003</v>
      </c>
      <c r="U3" s="39">
        <v>19.820399999999999</v>
      </c>
      <c r="V3" s="39">
        <v>32.916800000000002</v>
      </c>
      <c r="W3" s="39">
        <v>81.676699999999997</v>
      </c>
      <c r="X3" s="39">
        <v>156.66200000000001</v>
      </c>
      <c r="Y3" s="39">
        <v>27.5379</v>
      </c>
      <c r="Z3" s="39">
        <v>26.110700000000001</v>
      </c>
      <c r="AA3" s="39">
        <v>48.6721</v>
      </c>
      <c r="AB3" s="39">
        <v>343.70830000000001</v>
      </c>
      <c r="AC3" s="39">
        <v>66.551199999999994</v>
      </c>
      <c r="AD3" s="39">
        <v>14.5945</v>
      </c>
      <c r="AE3" s="39">
        <v>81.688999999999993</v>
      </c>
    </row>
    <row r="4" spans="1:31" hidden="1" x14ac:dyDescent="0.25">
      <c r="B4" s="39">
        <v>4570.8503000000001</v>
      </c>
      <c r="C4" s="39">
        <v>47.1706</v>
      </c>
      <c r="D4" s="39">
        <v>41.2395</v>
      </c>
      <c r="E4" s="39">
        <v>861.97770000000003</v>
      </c>
      <c r="F4" s="39">
        <v>230.7364</v>
      </c>
      <c r="G4" s="39">
        <v>58.646700000000003</v>
      </c>
      <c r="H4" s="39">
        <v>121.7236</v>
      </c>
      <c r="I4" s="39">
        <v>49.089399999999998</v>
      </c>
      <c r="J4" s="39">
        <v>78.428700000000006</v>
      </c>
      <c r="K4" s="39">
        <v>34.582700000000003</v>
      </c>
      <c r="L4" s="39">
        <v>1105.0250000000001</v>
      </c>
      <c r="M4" s="39">
        <v>28.755800000000001</v>
      </c>
      <c r="N4" s="39">
        <v>43.5167</v>
      </c>
      <c r="O4" s="39">
        <v>99.123500000000007</v>
      </c>
      <c r="P4" s="39">
        <v>41.119799999999998</v>
      </c>
      <c r="Q4" s="39">
        <v>13.4779</v>
      </c>
      <c r="R4" s="39">
        <v>70.421499999999995</v>
      </c>
      <c r="S4" s="39">
        <v>43.048099999999998</v>
      </c>
      <c r="T4" s="39">
        <v>35.307200000000002</v>
      </c>
      <c r="U4" s="39">
        <v>19.725100000000001</v>
      </c>
      <c r="V4" s="39">
        <v>33.381700000000002</v>
      </c>
      <c r="W4" s="39">
        <v>81.285899999999998</v>
      </c>
      <c r="X4" s="39">
        <v>155.0427</v>
      </c>
      <c r="Y4" s="39">
        <v>27.457799999999999</v>
      </c>
      <c r="Z4" s="39">
        <v>26.3642</v>
      </c>
      <c r="AA4" s="39">
        <v>48.8872</v>
      </c>
      <c r="AB4" s="39">
        <v>360.62270000000001</v>
      </c>
      <c r="AC4" s="39">
        <v>66.313999999999993</v>
      </c>
      <c r="AD4" s="39">
        <v>14.5528</v>
      </c>
      <c r="AE4" s="39">
        <v>84.503600000000006</v>
      </c>
    </row>
    <row r="5" spans="1:31" hidden="1" x14ac:dyDescent="0.25">
      <c r="B5" s="39">
        <v>4601.6304</v>
      </c>
      <c r="C5" s="39">
        <v>46.575000000000003</v>
      </c>
      <c r="D5" s="39">
        <v>43.260399999999997</v>
      </c>
      <c r="E5" s="39">
        <v>922.50570000000005</v>
      </c>
      <c r="F5" s="39">
        <v>230.3648</v>
      </c>
      <c r="G5" s="39">
        <v>57.057499999999997</v>
      </c>
      <c r="H5" s="39">
        <v>125.75749999999999</v>
      </c>
      <c r="I5" s="39">
        <v>49.911000000000001</v>
      </c>
      <c r="J5" s="39">
        <v>77.961200000000005</v>
      </c>
      <c r="K5" s="39">
        <v>33.586199999999998</v>
      </c>
      <c r="L5" s="39">
        <v>1146.5364</v>
      </c>
      <c r="M5" s="39">
        <v>28.6785</v>
      </c>
      <c r="N5" s="39">
        <v>45.553899999999999</v>
      </c>
      <c r="O5" s="39">
        <v>97.024799999999999</v>
      </c>
      <c r="P5" s="39">
        <v>40.378599999999999</v>
      </c>
      <c r="Q5" s="39">
        <v>13.436999999999999</v>
      </c>
      <c r="R5" s="39">
        <v>71.322900000000004</v>
      </c>
      <c r="S5" s="39">
        <v>42.4056</v>
      </c>
      <c r="T5" s="39">
        <v>35.307200000000002</v>
      </c>
      <c r="U5" s="39">
        <v>19.597999999999999</v>
      </c>
      <c r="V5" s="39">
        <v>32.079900000000002</v>
      </c>
      <c r="W5" s="39">
        <v>83.239900000000006</v>
      </c>
      <c r="X5" s="39">
        <v>148.8896</v>
      </c>
      <c r="Y5" s="39">
        <v>27.057600000000001</v>
      </c>
      <c r="Z5" s="39">
        <v>25.7727</v>
      </c>
      <c r="AA5" s="39">
        <v>47.811599999999999</v>
      </c>
      <c r="AB5" s="39">
        <v>367.63139999999999</v>
      </c>
      <c r="AC5" s="39">
        <v>64.037099999999995</v>
      </c>
      <c r="AD5" s="39">
        <v>14.260899999999999</v>
      </c>
      <c r="AE5" s="39">
        <v>82.769000000000005</v>
      </c>
    </row>
    <row r="6" spans="1:31" hidden="1" x14ac:dyDescent="0.25">
      <c r="B6" s="39">
        <v>4615.4814999999999</v>
      </c>
      <c r="C6" s="39">
        <v>46.4559</v>
      </c>
      <c r="D6" s="39">
        <v>44.083599999999997</v>
      </c>
      <c r="E6" s="39">
        <v>834.26599999999996</v>
      </c>
      <c r="F6" s="39">
        <v>231.851</v>
      </c>
      <c r="G6" s="39">
        <v>56.683500000000002</v>
      </c>
      <c r="H6" s="39">
        <v>123.438</v>
      </c>
      <c r="I6" s="39">
        <v>48.952500000000001</v>
      </c>
      <c r="J6" s="39">
        <v>78.662499999999994</v>
      </c>
      <c r="K6" s="39">
        <v>33.143300000000004</v>
      </c>
      <c r="L6" s="39">
        <v>1156.4818</v>
      </c>
      <c r="M6" s="39">
        <v>28.214700000000001</v>
      </c>
      <c r="N6" s="39">
        <v>44.931399999999996</v>
      </c>
      <c r="O6" s="39">
        <v>102.0294</v>
      </c>
      <c r="P6" s="39">
        <v>42.1342</v>
      </c>
      <c r="Q6" s="39">
        <v>13.539400000000001</v>
      </c>
      <c r="R6" s="39">
        <v>72.900300000000001</v>
      </c>
      <c r="S6" s="39">
        <v>42.084299999999999</v>
      </c>
      <c r="T6" s="39">
        <v>35.390700000000002</v>
      </c>
      <c r="U6" s="39">
        <v>20.010899999999999</v>
      </c>
      <c r="V6" s="39">
        <v>32.358899999999998</v>
      </c>
      <c r="W6" s="39">
        <v>82.380099999999999</v>
      </c>
      <c r="X6" s="39">
        <v>150.023</v>
      </c>
      <c r="Y6" s="39">
        <v>28.138300000000001</v>
      </c>
      <c r="Z6" s="39">
        <v>26.279699999999998</v>
      </c>
      <c r="AA6" s="39">
        <v>48.241799999999998</v>
      </c>
      <c r="AB6" s="39">
        <v>367.16410000000002</v>
      </c>
      <c r="AC6" s="39">
        <v>64.606300000000005</v>
      </c>
      <c r="AD6" s="39">
        <v>14.3443</v>
      </c>
      <c r="AE6" s="39">
        <v>83.194400000000002</v>
      </c>
    </row>
    <row r="7" spans="1:31" hidden="1" x14ac:dyDescent="0.25">
      <c r="B7" s="39">
        <v>4609.3254999999999</v>
      </c>
      <c r="C7" s="39">
        <v>46.575000000000003</v>
      </c>
      <c r="D7" s="39">
        <v>44.158499999999997</v>
      </c>
      <c r="E7" s="39">
        <v>859.78989999999999</v>
      </c>
      <c r="F7" s="39">
        <v>232.9657</v>
      </c>
      <c r="G7" s="39">
        <v>58.428600000000003</v>
      </c>
      <c r="H7" s="39">
        <v>122.32859999999999</v>
      </c>
      <c r="I7" s="39">
        <v>48.815600000000003</v>
      </c>
      <c r="J7" s="39">
        <v>77.610500000000002</v>
      </c>
      <c r="K7" s="39">
        <v>32.9587</v>
      </c>
      <c r="L7" s="39">
        <v>1113.6732</v>
      </c>
      <c r="M7" s="39">
        <v>28.369299999999999</v>
      </c>
      <c r="N7" s="39">
        <v>45.384099999999997</v>
      </c>
      <c r="O7" s="39">
        <v>103.15949999999999</v>
      </c>
      <c r="P7" s="39">
        <v>42.836399999999998</v>
      </c>
      <c r="Q7" s="39">
        <v>13.5189</v>
      </c>
      <c r="R7" s="39">
        <v>72.900300000000001</v>
      </c>
      <c r="S7" s="39">
        <v>43.369300000000003</v>
      </c>
      <c r="T7" s="39">
        <v>34.722900000000003</v>
      </c>
      <c r="U7" s="39">
        <v>19.979199999999999</v>
      </c>
      <c r="V7" s="39">
        <v>33.939599999999999</v>
      </c>
      <c r="W7" s="39">
        <v>81.676699999999997</v>
      </c>
      <c r="X7" s="39">
        <v>153.1806</v>
      </c>
      <c r="Y7" s="39">
        <v>30.940100000000001</v>
      </c>
      <c r="Z7" s="39">
        <v>26.617699999999999</v>
      </c>
      <c r="AA7" s="39">
        <v>49.8553</v>
      </c>
      <c r="AB7" s="39">
        <v>377.53710000000001</v>
      </c>
      <c r="AC7" s="39">
        <v>64.985799999999998</v>
      </c>
      <c r="AD7" s="39">
        <v>14.511100000000001</v>
      </c>
      <c r="AE7" s="39">
        <v>86.990899999999996</v>
      </c>
    </row>
    <row r="8" spans="1:31" hidden="1" x14ac:dyDescent="0.25">
      <c r="B8" s="39">
        <v>4810.9354000000003</v>
      </c>
      <c r="C8" s="39">
        <v>47.1706</v>
      </c>
      <c r="D8" s="39">
        <v>43.634599999999999</v>
      </c>
      <c r="E8" s="39">
        <v>855.4144</v>
      </c>
      <c r="F8" s="39">
        <v>232.9657</v>
      </c>
      <c r="G8" s="39">
        <v>58.179299999999998</v>
      </c>
      <c r="H8" s="39">
        <v>122.4799</v>
      </c>
      <c r="I8" s="39">
        <v>49.979500000000002</v>
      </c>
      <c r="J8" s="39">
        <v>77.552099999999996</v>
      </c>
      <c r="K8" s="39">
        <v>33.180199999999999</v>
      </c>
      <c r="L8" s="39">
        <v>1079.2965999999999</v>
      </c>
      <c r="M8" s="39">
        <v>28.601199999999999</v>
      </c>
      <c r="N8" s="39">
        <v>46.685699999999997</v>
      </c>
      <c r="O8" s="39">
        <v>102.0294</v>
      </c>
      <c r="P8" s="39">
        <v>44.514000000000003</v>
      </c>
      <c r="Q8" s="39">
        <v>13.4779</v>
      </c>
      <c r="R8" s="39">
        <v>73.914400000000001</v>
      </c>
      <c r="S8" s="39">
        <v>44.868499999999997</v>
      </c>
      <c r="T8" s="39">
        <v>34.472499999999997</v>
      </c>
      <c r="U8" s="39">
        <v>20.201499999999999</v>
      </c>
      <c r="V8" s="39">
        <v>33.939599999999999</v>
      </c>
      <c r="W8" s="39">
        <v>81.754800000000003</v>
      </c>
      <c r="X8" s="39">
        <v>149.78020000000001</v>
      </c>
      <c r="Y8" s="39">
        <v>30.019500000000001</v>
      </c>
      <c r="Z8" s="39">
        <v>26.617699999999999</v>
      </c>
      <c r="AA8" s="39">
        <v>49.962800000000001</v>
      </c>
      <c r="AB8" s="39">
        <v>386.41480000000001</v>
      </c>
      <c r="AC8" s="39">
        <v>65.317899999999995</v>
      </c>
      <c r="AD8" s="39">
        <v>14.615399999999999</v>
      </c>
      <c r="AE8" s="39">
        <v>90.918199999999999</v>
      </c>
    </row>
    <row r="9" spans="1:31" hidden="1" x14ac:dyDescent="0.25">
      <c r="B9" s="39">
        <v>4814.0133999999998</v>
      </c>
      <c r="C9" s="39">
        <v>47.647100000000002</v>
      </c>
      <c r="D9" s="39">
        <v>46.254100000000001</v>
      </c>
      <c r="E9" s="39">
        <v>828.43200000000002</v>
      </c>
      <c r="F9" s="39">
        <v>235.93809999999999</v>
      </c>
      <c r="G9" s="39">
        <v>60.8904</v>
      </c>
      <c r="H9" s="39">
        <v>119.25279999999999</v>
      </c>
      <c r="I9" s="39">
        <v>52.0334</v>
      </c>
      <c r="J9" s="39">
        <v>76.441699999999997</v>
      </c>
      <c r="K9" s="39">
        <v>33.069400000000002</v>
      </c>
      <c r="L9" s="39">
        <v>1058.5409</v>
      </c>
      <c r="M9" s="39">
        <v>28.6785</v>
      </c>
      <c r="N9" s="39">
        <v>47.6477</v>
      </c>
      <c r="O9" s="39">
        <v>102.8366</v>
      </c>
      <c r="P9" s="39">
        <v>44.318899999999999</v>
      </c>
      <c r="Q9" s="39">
        <v>13.436999999999999</v>
      </c>
      <c r="R9" s="39">
        <v>75.829800000000006</v>
      </c>
      <c r="S9" s="39">
        <v>46.046399999999998</v>
      </c>
      <c r="T9" s="39">
        <v>34.500399999999999</v>
      </c>
      <c r="U9" s="39">
        <v>20.265000000000001</v>
      </c>
      <c r="V9" s="39">
        <v>37.380099999999999</v>
      </c>
      <c r="W9" s="39">
        <v>79.644499999999994</v>
      </c>
      <c r="X9" s="39">
        <v>152.53290000000001</v>
      </c>
      <c r="Y9" s="39">
        <v>30.019500000000001</v>
      </c>
      <c r="Z9" s="39">
        <v>27.040199999999999</v>
      </c>
      <c r="AA9" s="39">
        <v>49.801499999999997</v>
      </c>
      <c r="AB9" s="39">
        <v>370.71519999999998</v>
      </c>
      <c r="AC9" s="39">
        <v>64.938400000000001</v>
      </c>
      <c r="AD9" s="39">
        <v>14.803000000000001</v>
      </c>
      <c r="AE9" s="39">
        <v>91.180099999999996</v>
      </c>
    </row>
    <row r="10" spans="1:31" hidden="1" x14ac:dyDescent="0.25">
      <c r="B10" s="39">
        <v>4693.9708000000001</v>
      </c>
      <c r="C10" s="39">
        <v>47.289700000000003</v>
      </c>
      <c r="D10" s="39">
        <v>44.9818</v>
      </c>
      <c r="E10" s="39">
        <v>825.51499999999999</v>
      </c>
      <c r="F10" s="39">
        <v>234.8235</v>
      </c>
      <c r="G10" s="39">
        <v>64.193600000000004</v>
      </c>
      <c r="H10" s="39">
        <v>120.11</v>
      </c>
      <c r="I10" s="39">
        <v>52.238799999999998</v>
      </c>
      <c r="J10" s="39">
        <v>75.7988</v>
      </c>
      <c r="K10" s="39">
        <v>33.586199999999998</v>
      </c>
      <c r="L10" s="39">
        <v>1046.001</v>
      </c>
      <c r="M10" s="39">
        <v>28.1374</v>
      </c>
      <c r="N10" s="39">
        <v>47.308100000000003</v>
      </c>
      <c r="O10" s="39">
        <v>102.3523</v>
      </c>
      <c r="P10" s="39">
        <v>44.552999999999997</v>
      </c>
      <c r="Q10" s="39">
        <v>13.6418</v>
      </c>
      <c r="R10" s="39">
        <v>74.027000000000001</v>
      </c>
      <c r="S10" s="39">
        <v>46.581899999999997</v>
      </c>
      <c r="T10" s="39">
        <v>34.166499999999999</v>
      </c>
      <c r="U10" s="39">
        <v>20.265000000000001</v>
      </c>
      <c r="V10" s="39">
        <v>35.706299999999999</v>
      </c>
      <c r="W10" s="39">
        <v>80.113500000000002</v>
      </c>
      <c r="X10" s="39">
        <v>145.81299999999999</v>
      </c>
      <c r="Y10" s="39">
        <v>29.178899999999999</v>
      </c>
      <c r="Z10" s="39">
        <v>26.871200000000002</v>
      </c>
      <c r="AA10" s="39">
        <v>48.349400000000003</v>
      </c>
      <c r="AB10" s="39">
        <v>372.77109999999999</v>
      </c>
      <c r="AC10" s="39">
        <v>64.558899999999994</v>
      </c>
      <c r="AD10" s="39">
        <v>14.7196</v>
      </c>
      <c r="AE10" s="39">
        <v>90.427300000000002</v>
      </c>
    </row>
    <row r="11" spans="1:31" hidden="1" x14ac:dyDescent="0.25">
      <c r="B11" s="39">
        <v>4632.4106000000002</v>
      </c>
      <c r="C11" s="39">
        <v>47.051499999999997</v>
      </c>
      <c r="D11" s="39">
        <v>44.757300000000001</v>
      </c>
      <c r="E11" s="39">
        <v>847.39260000000002</v>
      </c>
      <c r="F11" s="39">
        <v>233.3372</v>
      </c>
      <c r="G11" s="39">
        <v>64.131200000000007</v>
      </c>
      <c r="H11" s="39">
        <v>119.1519</v>
      </c>
      <c r="I11" s="39">
        <v>50.801099999999998</v>
      </c>
      <c r="J11" s="39">
        <v>76.967699999999994</v>
      </c>
      <c r="K11" s="39">
        <v>33.253999999999998</v>
      </c>
      <c r="L11" s="39">
        <v>1065.8918000000001</v>
      </c>
      <c r="M11" s="39">
        <v>28.833100000000002</v>
      </c>
      <c r="N11" s="39">
        <v>46.232900000000001</v>
      </c>
      <c r="O11" s="39">
        <v>101.70650000000001</v>
      </c>
      <c r="P11" s="39">
        <v>46.503700000000002</v>
      </c>
      <c r="Q11" s="39">
        <v>13.580399999999999</v>
      </c>
      <c r="R11" s="39">
        <v>73.238299999999995</v>
      </c>
      <c r="S11" s="39">
        <v>47.5456</v>
      </c>
      <c r="T11" s="39">
        <v>34.25</v>
      </c>
      <c r="U11" s="39">
        <v>19.915700000000001</v>
      </c>
      <c r="V11" s="39">
        <v>35.520400000000002</v>
      </c>
      <c r="W11" s="39">
        <v>81.911100000000005</v>
      </c>
      <c r="X11" s="39">
        <v>145.0034</v>
      </c>
      <c r="Y11" s="39">
        <v>29.379100000000001</v>
      </c>
      <c r="Z11" s="39">
        <v>26.9557</v>
      </c>
      <c r="AA11" s="39">
        <v>47.704000000000001</v>
      </c>
      <c r="AB11" s="39">
        <v>387.16239999999999</v>
      </c>
      <c r="AC11" s="39">
        <v>65.222999999999999</v>
      </c>
      <c r="AD11" s="39">
        <v>14.677899999999999</v>
      </c>
      <c r="AE11" s="39">
        <v>89.772800000000004</v>
      </c>
    </row>
    <row r="12" spans="1:31" hidden="1" x14ac:dyDescent="0.25">
      <c r="B12" s="39">
        <v>4503.134</v>
      </c>
      <c r="C12" s="39">
        <v>46.336799999999997</v>
      </c>
      <c r="D12" s="39">
        <v>43.784300000000002</v>
      </c>
      <c r="E12" s="39">
        <v>852.49739999999997</v>
      </c>
      <c r="F12" s="39">
        <v>230.3648</v>
      </c>
      <c r="G12" s="39">
        <v>62.947099999999999</v>
      </c>
      <c r="H12" s="39">
        <v>114.9667</v>
      </c>
      <c r="I12" s="39">
        <v>49.294800000000002</v>
      </c>
      <c r="J12" s="39">
        <v>75.214399999999998</v>
      </c>
      <c r="K12" s="39">
        <v>32.884900000000002</v>
      </c>
      <c r="L12" s="39">
        <v>1055.2978000000001</v>
      </c>
      <c r="M12" s="39">
        <v>27.6736</v>
      </c>
      <c r="N12" s="39">
        <v>45.780200000000001</v>
      </c>
      <c r="O12" s="39">
        <v>102.8366</v>
      </c>
      <c r="P12" s="39">
        <v>47.2059</v>
      </c>
      <c r="Q12" s="39">
        <v>13.4575</v>
      </c>
      <c r="R12" s="39">
        <v>71.660899999999998</v>
      </c>
      <c r="S12" s="39">
        <v>47.1173</v>
      </c>
      <c r="T12" s="39">
        <v>33.3874</v>
      </c>
      <c r="U12" s="39">
        <v>19.6615</v>
      </c>
      <c r="V12" s="39">
        <v>35.892299999999999</v>
      </c>
      <c r="W12" s="39">
        <v>80.582400000000007</v>
      </c>
      <c r="X12" s="39">
        <v>143.22219999999999</v>
      </c>
      <c r="Y12" s="39">
        <v>28.938800000000001</v>
      </c>
      <c r="Z12" s="39">
        <v>26.279699999999998</v>
      </c>
      <c r="AA12" s="39">
        <v>46.843499999999999</v>
      </c>
      <c r="AB12" s="39">
        <v>392.3021</v>
      </c>
      <c r="AC12" s="39">
        <v>65.175600000000003</v>
      </c>
      <c r="AD12" s="39">
        <v>14.3652</v>
      </c>
      <c r="AE12" s="39">
        <v>88.692700000000002</v>
      </c>
    </row>
    <row r="13" spans="1:31" hidden="1" x14ac:dyDescent="0.25">
      <c r="B13" s="39">
        <v>4518.5240999999996</v>
      </c>
      <c r="C13" s="39">
        <v>45.264699999999998</v>
      </c>
      <c r="D13" s="39">
        <v>42.212499999999999</v>
      </c>
      <c r="E13" s="39">
        <v>888.96010000000001</v>
      </c>
      <c r="F13" s="39">
        <v>227.76390000000001</v>
      </c>
      <c r="G13" s="39">
        <v>60.298299999999998</v>
      </c>
      <c r="H13" s="39">
        <v>112.6977</v>
      </c>
      <c r="I13" s="39">
        <v>48.541699999999999</v>
      </c>
      <c r="J13" s="39">
        <v>72.1755</v>
      </c>
      <c r="K13" s="39">
        <v>31.9253</v>
      </c>
      <c r="L13" s="39">
        <v>1088.5934</v>
      </c>
      <c r="M13" s="39">
        <v>26.8233</v>
      </c>
      <c r="N13" s="39">
        <v>44.818199999999997</v>
      </c>
      <c r="O13" s="39">
        <v>101.86799999999999</v>
      </c>
      <c r="P13" s="39">
        <v>45.216200000000001</v>
      </c>
      <c r="Q13" s="39">
        <v>13.232100000000001</v>
      </c>
      <c r="R13" s="39">
        <v>70.534099999999995</v>
      </c>
      <c r="S13" s="39">
        <v>47.866900000000001</v>
      </c>
      <c r="T13" s="39">
        <v>32.858800000000002</v>
      </c>
      <c r="U13" s="39">
        <v>19.153300000000002</v>
      </c>
      <c r="V13" s="39">
        <v>34.590499999999999</v>
      </c>
      <c r="W13" s="39">
        <v>76.908900000000003</v>
      </c>
      <c r="X13" s="39">
        <v>147.91800000000001</v>
      </c>
      <c r="Y13" s="39">
        <v>28.858699999999999</v>
      </c>
      <c r="Z13" s="39">
        <v>25.7727</v>
      </c>
      <c r="AA13" s="39">
        <v>46.251899999999999</v>
      </c>
      <c r="AB13" s="39">
        <v>400.15190000000001</v>
      </c>
      <c r="AC13" s="39">
        <v>62.566600000000001</v>
      </c>
      <c r="AD13" s="39">
        <v>14.219200000000001</v>
      </c>
      <c r="AE13" s="39">
        <v>85.321799999999996</v>
      </c>
    </row>
    <row r="14" spans="1:31" hidden="1" x14ac:dyDescent="0.25">
      <c r="B14" s="39">
        <v>4570.8503000000001</v>
      </c>
      <c r="C14" s="39">
        <v>44.7883</v>
      </c>
      <c r="D14" s="39">
        <v>42.212499999999999</v>
      </c>
      <c r="E14" s="39">
        <v>843.01710000000003</v>
      </c>
      <c r="F14" s="39">
        <v>228.13550000000001</v>
      </c>
      <c r="G14" s="39">
        <v>58.054699999999997</v>
      </c>
      <c r="H14" s="39">
        <v>112.8994</v>
      </c>
      <c r="I14" s="39">
        <v>49.774099999999997</v>
      </c>
      <c r="J14" s="39">
        <v>72.117000000000004</v>
      </c>
      <c r="K14" s="39">
        <v>31.371700000000001</v>
      </c>
      <c r="L14" s="39">
        <v>1058.1084000000001</v>
      </c>
      <c r="M14" s="39">
        <v>26.900600000000001</v>
      </c>
      <c r="N14" s="39">
        <v>44.308900000000001</v>
      </c>
      <c r="O14" s="39">
        <v>102.0294</v>
      </c>
      <c r="P14" s="39">
        <v>43.304600000000001</v>
      </c>
      <c r="Q14" s="39">
        <v>13.2936</v>
      </c>
      <c r="R14" s="39">
        <v>70.308800000000005</v>
      </c>
      <c r="S14" s="39">
        <v>47.1173</v>
      </c>
      <c r="T14" s="39">
        <v>32.858800000000002</v>
      </c>
      <c r="U14" s="39">
        <v>19.153300000000002</v>
      </c>
      <c r="V14" s="39">
        <v>33.288699999999999</v>
      </c>
      <c r="W14" s="39">
        <v>76.987099999999998</v>
      </c>
      <c r="X14" s="39">
        <v>162.73410000000001</v>
      </c>
      <c r="Y14" s="39">
        <v>28.218299999999999</v>
      </c>
      <c r="Z14" s="39">
        <v>25.6037</v>
      </c>
      <c r="AA14" s="39">
        <v>46.4133</v>
      </c>
      <c r="AB14" s="39">
        <v>392.48899999999998</v>
      </c>
      <c r="AC14" s="39">
        <v>62.092300000000002</v>
      </c>
      <c r="AD14" s="39">
        <v>14.198399999999999</v>
      </c>
      <c r="AE14" s="39">
        <v>86.729100000000003</v>
      </c>
    </row>
    <row r="15" spans="1:31" hidden="1" x14ac:dyDescent="0.25">
      <c r="B15" s="39">
        <v>4524.6800999999996</v>
      </c>
      <c r="C15" s="39">
        <v>44.430900000000001</v>
      </c>
      <c r="D15" s="39">
        <v>41.9131</v>
      </c>
      <c r="E15" s="39">
        <v>885.31380000000001</v>
      </c>
      <c r="F15" s="39">
        <v>227.02080000000001</v>
      </c>
      <c r="G15" s="39">
        <v>60.828099999999999</v>
      </c>
      <c r="H15" s="39">
        <v>113.3028</v>
      </c>
      <c r="I15" s="39">
        <v>47.9255</v>
      </c>
      <c r="J15" s="39">
        <v>71.766400000000004</v>
      </c>
      <c r="K15" s="39">
        <v>31.260999999999999</v>
      </c>
      <c r="L15" s="39">
        <v>1030.2180000000001</v>
      </c>
      <c r="M15" s="39">
        <v>26.8233</v>
      </c>
      <c r="N15" s="39">
        <v>43.799599999999998</v>
      </c>
      <c r="O15" s="39">
        <v>102.0294</v>
      </c>
      <c r="P15" s="39">
        <v>43.733699999999999</v>
      </c>
      <c r="Q15" s="39">
        <v>13.273099999999999</v>
      </c>
      <c r="R15" s="39">
        <v>70.534099999999995</v>
      </c>
      <c r="S15" s="39">
        <v>46.689</v>
      </c>
      <c r="T15" s="39">
        <v>32.914499999999997</v>
      </c>
      <c r="U15" s="39">
        <v>19.216899999999999</v>
      </c>
      <c r="V15" s="39">
        <v>33.009799999999998</v>
      </c>
      <c r="W15" s="39">
        <v>78.081299999999999</v>
      </c>
      <c r="X15" s="39">
        <v>179.00749999999999</v>
      </c>
      <c r="Y15" s="39">
        <v>28.778700000000001</v>
      </c>
      <c r="Z15" s="39">
        <v>25.519200000000001</v>
      </c>
      <c r="AA15" s="39">
        <v>46.682200000000002</v>
      </c>
      <c r="AB15" s="39">
        <v>393.42349999999999</v>
      </c>
      <c r="AC15" s="39">
        <v>62.281999999999996</v>
      </c>
      <c r="AD15" s="39">
        <v>14.198399999999999</v>
      </c>
      <c r="AE15" s="39">
        <v>87.710899999999995</v>
      </c>
    </row>
    <row r="16" spans="1:31" x14ac:dyDescent="0.25">
      <c r="B16" s="39">
        <v>4375.3963999999996</v>
      </c>
      <c r="C16" s="39">
        <v>43.120600000000003</v>
      </c>
      <c r="D16" s="39">
        <v>41.613799999999998</v>
      </c>
      <c r="E16" s="39">
        <v>864.89469999999994</v>
      </c>
      <c r="F16" s="39">
        <v>226.64920000000001</v>
      </c>
      <c r="G16" s="39">
        <v>57.119799999999998</v>
      </c>
      <c r="H16" s="39">
        <v>111.6892</v>
      </c>
      <c r="I16" s="39">
        <v>46.556199999999997</v>
      </c>
      <c r="J16" s="39">
        <v>70.714399999999998</v>
      </c>
      <c r="K16" s="39">
        <v>32.368200000000002</v>
      </c>
      <c r="L16" s="39">
        <v>1008.8136</v>
      </c>
      <c r="M16" s="39">
        <v>25.8184</v>
      </c>
      <c r="N16" s="39">
        <v>43.573300000000003</v>
      </c>
      <c r="O16" s="39">
        <v>101.54510000000001</v>
      </c>
      <c r="P16" s="39">
        <v>43.382599999999996</v>
      </c>
      <c r="Q16" s="39">
        <v>13.2117</v>
      </c>
      <c r="R16" s="39">
        <v>70.421499999999995</v>
      </c>
      <c r="S16" s="39">
        <v>45.4039</v>
      </c>
      <c r="T16" s="39">
        <v>32.441499999999998</v>
      </c>
      <c r="U16" s="39">
        <v>19.2486</v>
      </c>
      <c r="V16" s="39">
        <v>33.567700000000002</v>
      </c>
      <c r="W16" s="39">
        <v>75.971000000000004</v>
      </c>
      <c r="X16" s="39">
        <v>171.96379999999999</v>
      </c>
      <c r="Y16" s="39">
        <v>29.1389</v>
      </c>
      <c r="Z16" s="39">
        <v>25.1812</v>
      </c>
      <c r="AA16" s="39">
        <v>47.22</v>
      </c>
      <c r="AB16" s="39">
        <v>366.04270000000002</v>
      </c>
      <c r="AC16" s="39">
        <v>61.570500000000003</v>
      </c>
      <c r="AD16" s="39">
        <v>13.9482</v>
      </c>
      <c r="AE16" s="39">
        <v>88.430899999999994</v>
      </c>
    </row>
    <row r="17" spans="1:31" x14ac:dyDescent="0.25">
      <c r="B17" s="39">
        <v>4276.8999999999996</v>
      </c>
      <c r="C17" s="39">
        <v>43.120600000000003</v>
      </c>
      <c r="D17" s="39">
        <v>41.164700000000003</v>
      </c>
      <c r="E17" s="39">
        <v>907.19140000000004</v>
      </c>
      <c r="F17" s="39">
        <v>224.41990000000001</v>
      </c>
      <c r="G17" s="39">
        <v>56.091500000000003</v>
      </c>
      <c r="H17" s="39">
        <v>115.42059999999999</v>
      </c>
      <c r="I17" s="39">
        <v>47.583199999999998</v>
      </c>
      <c r="J17" s="39">
        <v>70.013099999999994</v>
      </c>
      <c r="K17" s="39">
        <v>31.4086</v>
      </c>
      <c r="L17" s="39">
        <v>1015.9484</v>
      </c>
      <c r="M17" s="39">
        <v>24.9681</v>
      </c>
      <c r="N17" s="39">
        <v>43.799599999999998</v>
      </c>
      <c r="O17" s="39">
        <v>100.41500000000001</v>
      </c>
      <c r="P17" s="39">
        <v>45.645400000000002</v>
      </c>
      <c r="Q17" s="39">
        <v>12.9863</v>
      </c>
      <c r="R17" s="39">
        <v>70.759500000000003</v>
      </c>
      <c r="S17" s="39">
        <v>45.4039</v>
      </c>
      <c r="T17" s="39">
        <v>31.690200000000001</v>
      </c>
      <c r="U17" s="39">
        <v>18.803899999999999</v>
      </c>
      <c r="V17" s="39">
        <v>32.823799999999999</v>
      </c>
      <c r="W17" s="39">
        <v>75.6584</v>
      </c>
      <c r="X17" s="39">
        <v>171.96379999999999</v>
      </c>
      <c r="Y17" s="39">
        <v>29.1389</v>
      </c>
      <c r="Z17" s="39">
        <v>24.589700000000001</v>
      </c>
      <c r="AA17" s="39">
        <v>46.305700000000002</v>
      </c>
      <c r="AB17" s="39">
        <v>371.46280000000002</v>
      </c>
      <c r="AC17" s="39">
        <v>61.333300000000001</v>
      </c>
      <c r="AD17" s="39">
        <v>14.448600000000001</v>
      </c>
      <c r="AE17" s="39">
        <v>86.958200000000005</v>
      </c>
    </row>
    <row r="18" spans="1:31" x14ac:dyDescent="0.25">
      <c r="A18" s="39">
        <v>1</v>
      </c>
      <c r="B18" s="39">
        <f>AVERAGE('[2]30支股票2021-2022-4-28'!B2:B17)</f>
        <v>4576.04444375</v>
      </c>
      <c r="C18" s="39">
        <f>AVERAGE('[2]30支股票2021-2022-4-28'!C2:C17)</f>
        <v>46.120881249999989</v>
      </c>
      <c r="D18" s="39">
        <f>AVERAGE('[2]30支股票2021-2022-4-28'!D2:D17)</f>
        <v>43.077918749999995</v>
      </c>
      <c r="E18" s="39">
        <f>AVERAGE('[2]30支股票2021-2022-4-28'!E2:E17)</f>
        <v>860.9749562500001</v>
      </c>
      <c r="F18" s="39">
        <f>AVERAGE('[2]30支股票2021-2022-4-28'!F2:F17)</f>
        <v>230.71313124999995</v>
      </c>
      <c r="G18" s="39">
        <f>AVERAGE('[2]30支股票2021-2022-4-28'!G2:G17)</f>
        <v>59.577700000000007</v>
      </c>
      <c r="H18" s="39">
        <f>AVERAGE('[2]30支股票2021-2022-4-28'!H2:H17)</f>
        <v>118.34200624999998</v>
      </c>
      <c r="I18" s="39">
        <f>AVERAGE('[2]30支股票2021-2022-4-28'!I2:I17)</f>
        <v>49.363287499999998</v>
      </c>
      <c r="J18" s="39">
        <f>AVERAGE('[2]30支股票2021-2022-4-28'!J2:J17)</f>
        <v>75.667343749999986</v>
      </c>
      <c r="K18" s="39">
        <f>AVERAGE('[2]30支股票2021-2022-4-28'!K2:K17)</f>
        <v>32.774200000000008</v>
      </c>
      <c r="L18" s="39">
        <f>AVERAGE('[2]30支股票2021-2022-4-28'!L2:L17)</f>
        <v>1077.17504375</v>
      </c>
      <c r="M18" s="39">
        <f>AVERAGE('[2]30支股票2021-2022-4-28'!M2:M17)</f>
        <v>27.852356250000007</v>
      </c>
      <c r="N18" s="39">
        <f>AVERAGE('[2]30支股票2021-2022-4-28'!N2:N17)</f>
        <v>44.984449999999995</v>
      </c>
      <c r="O18" s="39">
        <f>AVERAGE('[2]30支股票2021-2022-4-28'!O2:O17)</f>
        <v>101.43409999999999</v>
      </c>
      <c r="P18" s="39">
        <f>AVERAGE('[2]30支股票2021-2022-4-28'!P2:P17)</f>
        <v>43.441125</v>
      </c>
      <c r="Q18" s="39">
        <f>AVERAGE('[2]30支股票2021-2022-4-28'!Q2:Q17)</f>
        <v>13.416493750000001</v>
      </c>
      <c r="R18" s="39">
        <f>AVERAGE('[2]30支股票2021-2022-4-28'!R2:R17)</f>
        <v>71.984818749999988</v>
      </c>
      <c r="S18" s="39">
        <f>AVERAGE('[2]30支股票2021-2022-4-28'!S2:S17)</f>
        <v>44.881893750000003</v>
      </c>
      <c r="T18" s="39">
        <f>AVERAGE('[2]30支股票2021-2022-4-28'!T2:T17)</f>
        <v>34.076056250000001</v>
      </c>
      <c r="U18" s="39">
        <f>AVERAGE('[2]30支股票2021-2022-4-28'!U2:U17)</f>
        <v>19.701237500000001</v>
      </c>
      <c r="V18" s="39">
        <f>AVERAGE('[2]30支股票2021-2022-4-28'!V2:V17)</f>
        <v>34.084912500000002</v>
      </c>
      <c r="W18" s="39">
        <f>AVERAGE('[2]30支股票2021-2022-4-28'!W2:W17)</f>
        <v>79.957156250000011</v>
      </c>
      <c r="X18" s="39">
        <f>AVERAGE('[2]30支股票2021-2022-4-28'!X2:X17)</f>
        <v>155.55378125000001</v>
      </c>
      <c r="Y18" s="39">
        <f>AVERAGE('[2]30支股票2021-2022-4-28'!Y2:Y17)</f>
        <v>28.841224999999998</v>
      </c>
      <c r="Z18" s="39">
        <f>AVERAGE('[2]30支股票2021-2022-4-28'!Z2:Z17)</f>
        <v>26.15823125</v>
      </c>
      <c r="AA18" s="39">
        <f>AVERAGE('[2]30支股票2021-2022-4-28'!AA2:AA17)</f>
        <v>47.983012500000001</v>
      </c>
      <c r="AB18" s="39">
        <f>AVERAGE('[2]30支股票2021-2022-4-28'!AB2:AB17)</f>
        <v>375.15993125</v>
      </c>
      <c r="AC18" s="39">
        <f>AVERAGE('[2]30支股票2021-2022-4-28'!AC2:AC17)</f>
        <v>64.410668749999999</v>
      </c>
      <c r="AD18" s="39">
        <f>AVERAGE('[2]30支股票2021-2022-4-28'!AD2:AD17)</f>
        <v>14.462899999999998</v>
      </c>
      <c r="AE18" s="39">
        <f>AVERAGE('[2]30支股票2021-2022-4-28'!AE2:AE17)</f>
        <v>86.647250000000014</v>
      </c>
    </row>
    <row r="19" spans="1:31" hidden="1" x14ac:dyDescent="0.25">
      <c r="B19" s="39">
        <v>4319.9921999999997</v>
      </c>
      <c r="C19" s="39">
        <v>4319.9921999999997</v>
      </c>
      <c r="D19" s="39">
        <v>4319.9921999999997</v>
      </c>
      <c r="E19" s="39">
        <v>4319.9921999999997</v>
      </c>
      <c r="F19" s="39">
        <v>4319.9921999999997</v>
      </c>
      <c r="G19" s="39">
        <v>4319.9921999999997</v>
      </c>
      <c r="H19" s="39">
        <v>4319.9921999999997</v>
      </c>
      <c r="I19" s="39">
        <v>4319.9921999999997</v>
      </c>
      <c r="J19" s="39">
        <v>4319.9921999999997</v>
      </c>
      <c r="K19" s="39">
        <v>4319.9921999999997</v>
      </c>
      <c r="L19" s="39">
        <v>4319.9921999999997</v>
      </c>
      <c r="M19" s="39">
        <v>4319.9921999999997</v>
      </c>
      <c r="N19" s="39">
        <v>4319.9921999999997</v>
      </c>
      <c r="O19" s="39">
        <v>4319.9921999999997</v>
      </c>
      <c r="P19" s="39">
        <v>4319.9921999999997</v>
      </c>
      <c r="Q19" s="39">
        <v>4319.9921999999997</v>
      </c>
      <c r="R19" s="39">
        <v>4319.9921999999997</v>
      </c>
      <c r="S19" s="39">
        <v>4319.9921999999997</v>
      </c>
      <c r="T19" s="39">
        <v>4319.9921999999997</v>
      </c>
      <c r="U19" s="39">
        <v>4319.9921999999997</v>
      </c>
      <c r="V19" s="39">
        <v>4319.9921999999997</v>
      </c>
      <c r="W19" s="39">
        <v>4319.9921999999997</v>
      </c>
      <c r="X19" s="39">
        <v>4319.9921999999997</v>
      </c>
      <c r="Y19" s="39">
        <v>4319.9921999999997</v>
      </c>
      <c r="Z19" s="39">
        <v>4319.9921999999997</v>
      </c>
      <c r="AA19" s="39">
        <v>4319.9921999999997</v>
      </c>
      <c r="AB19" s="39">
        <v>4319.9921999999997</v>
      </c>
      <c r="AC19" s="39">
        <v>4319.9921999999997</v>
      </c>
      <c r="AD19" s="39">
        <v>4319.9921999999997</v>
      </c>
      <c r="AE19" s="39">
        <v>4319.9921999999997</v>
      </c>
    </row>
    <row r="20" spans="1:31" hidden="1" x14ac:dyDescent="0.25">
      <c r="B20" s="39">
        <v>4361.5454</v>
      </c>
      <c r="C20" s="39">
        <v>4361.5454</v>
      </c>
      <c r="D20" s="39">
        <v>4361.5454</v>
      </c>
      <c r="E20" s="39">
        <v>4361.5454</v>
      </c>
      <c r="F20" s="39">
        <v>4361.5454</v>
      </c>
      <c r="G20" s="39">
        <v>4361.5454</v>
      </c>
      <c r="H20" s="39">
        <v>4361.5454</v>
      </c>
      <c r="I20" s="39">
        <v>4361.5454</v>
      </c>
      <c r="J20" s="39">
        <v>4361.5454</v>
      </c>
      <c r="K20" s="39">
        <v>4361.5454</v>
      </c>
      <c r="L20" s="39">
        <v>4361.5454</v>
      </c>
      <c r="M20" s="39">
        <v>4361.5454</v>
      </c>
      <c r="N20" s="39">
        <v>4361.5454</v>
      </c>
      <c r="O20" s="39">
        <v>4361.5454</v>
      </c>
      <c r="P20" s="39">
        <v>4361.5454</v>
      </c>
      <c r="Q20" s="39">
        <v>4361.5454</v>
      </c>
      <c r="R20" s="39">
        <v>4361.5454</v>
      </c>
      <c r="S20" s="39">
        <v>4361.5454</v>
      </c>
      <c r="T20" s="39">
        <v>4361.5454</v>
      </c>
      <c r="U20" s="39">
        <v>4361.5454</v>
      </c>
      <c r="V20" s="39">
        <v>4361.5454</v>
      </c>
      <c r="W20" s="39">
        <v>4361.5454</v>
      </c>
      <c r="X20" s="39">
        <v>4361.5454</v>
      </c>
      <c r="Y20" s="39">
        <v>4361.5454</v>
      </c>
      <c r="Z20" s="39">
        <v>4361.5454</v>
      </c>
      <c r="AA20" s="39">
        <v>4361.5454</v>
      </c>
      <c r="AB20" s="39">
        <v>4361.5454</v>
      </c>
      <c r="AC20" s="39">
        <v>4361.5454</v>
      </c>
      <c r="AD20" s="39">
        <v>4361.5454</v>
      </c>
      <c r="AE20" s="39">
        <v>4361.5454</v>
      </c>
    </row>
    <row r="21" spans="1:31" hidden="1" x14ac:dyDescent="0.25">
      <c r="B21" s="39">
        <v>4296.9071000000004</v>
      </c>
      <c r="C21" s="39">
        <v>4296.9071000000004</v>
      </c>
      <c r="D21" s="39">
        <v>4296.9071000000004</v>
      </c>
      <c r="E21" s="39">
        <v>4296.9071000000004</v>
      </c>
      <c r="F21" s="39">
        <v>4296.9071000000004</v>
      </c>
      <c r="G21" s="39">
        <v>4296.9071000000004</v>
      </c>
      <c r="H21" s="39">
        <v>4296.9071000000004</v>
      </c>
      <c r="I21" s="39">
        <v>4296.9071000000004</v>
      </c>
      <c r="J21" s="39">
        <v>4296.9071000000004</v>
      </c>
      <c r="K21" s="39">
        <v>4296.9071000000004</v>
      </c>
      <c r="L21" s="39">
        <v>4296.9071000000004</v>
      </c>
      <c r="M21" s="39">
        <v>4296.9071000000004</v>
      </c>
      <c r="N21" s="39">
        <v>4296.9071000000004</v>
      </c>
      <c r="O21" s="39">
        <v>4296.9071000000004</v>
      </c>
      <c r="P21" s="39">
        <v>4296.9071000000004</v>
      </c>
      <c r="Q21" s="39">
        <v>4296.9071000000004</v>
      </c>
      <c r="R21" s="39">
        <v>4296.9071000000004</v>
      </c>
      <c r="S21" s="39">
        <v>4296.9071000000004</v>
      </c>
      <c r="T21" s="39">
        <v>4296.9071000000004</v>
      </c>
      <c r="U21" s="39">
        <v>4296.9071000000004</v>
      </c>
      <c r="V21" s="39">
        <v>4296.9071000000004</v>
      </c>
      <c r="W21" s="39">
        <v>4296.9071000000004</v>
      </c>
      <c r="X21" s="39">
        <v>4296.9071000000004</v>
      </c>
      <c r="Y21" s="39">
        <v>4296.9071000000004</v>
      </c>
      <c r="Z21" s="39">
        <v>4296.9071000000004</v>
      </c>
      <c r="AA21" s="39">
        <v>4296.9071000000004</v>
      </c>
      <c r="AB21" s="39">
        <v>4296.9071000000004</v>
      </c>
      <c r="AC21" s="39">
        <v>4296.9071000000004</v>
      </c>
      <c r="AD21" s="39">
        <v>4296.9071000000004</v>
      </c>
      <c r="AE21" s="39">
        <v>4296.9071000000004</v>
      </c>
    </row>
    <row r="22" spans="1:31" hidden="1" x14ac:dyDescent="0.25">
      <c r="B22" s="39">
        <v>4292.29</v>
      </c>
      <c r="C22" s="39">
        <v>4292.29</v>
      </c>
      <c r="D22" s="39">
        <v>4292.29</v>
      </c>
      <c r="E22" s="39">
        <v>4292.29</v>
      </c>
      <c r="F22" s="39">
        <v>4292.29</v>
      </c>
      <c r="G22" s="39">
        <v>4292.29</v>
      </c>
      <c r="H22" s="39">
        <v>4292.29</v>
      </c>
      <c r="I22" s="39">
        <v>4292.29</v>
      </c>
      <c r="J22" s="39">
        <v>4292.29</v>
      </c>
      <c r="K22" s="39">
        <v>4292.29</v>
      </c>
      <c r="L22" s="39">
        <v>4292.29</v>
      </c>
      <c r="M22" s="39">
        <v>4292.29</v>
      </c>
      <c r="N22" s="39">
        <v>4292.29</v>
      </c>
      <c r="O22" s="39">
        <v>4292.29</v>
      </c>
      <c r="P22" s="39">
        <v>4292.29</v>
      </c>
      <c r="Q22" s="39">
        <v>4292.29</v>
      </c>
      <c r="R22" s="39">
        <v>4292.29</v>
      </c>
      <c r="S22" s="39">
        <v>4292.29</v>
      </c>
      <c r="T22" s="39">
        <v>4292.29</v>
      </c>
      <c r="U22" s="39">
        <v>4292.29</v>
      </c>
      <c r="V22" s="39">
        <v>4292.29</v>
      </c>
      <c r="W22" s="39">
        <v>4292.29</v>
      </c>
      <c r="X22" s="39">
        <v>4292.29</v>
      </c>
      <c r="Y22" s="39">
        <v>4292.29</v>
      </c>
      <c r="Z22" s="39">
        <v>4292.29</v>
      </c>
      <c r="AA22" s="39">
        <v>4292.29</v>
      </c>
      <c r="AB22" s="39">
        <v>4292.29</v>
      </c>
      <c r="AC22" s="39">
        <v>4292.29</v>
      </c>
      <c r="AD22" s="39">
        <v>4292.29</v>
      </c>
      <c r="AE22" s="39">
        <v>4292.29</v>
      </c>
    </row>
    <row r="23" spans="1:31" hidden="1" x14ac:dyDescent="0.25">
      <c r="B23" s="39">
        <v>4444.6517000000003</v>
      </c>
      <c r="C23" s="39">
        <v>4444.6517000000003</v>
      </c>
      <c r="D23" s="39">
        <v>4444.6517000000003</v>
      </c>
      <c r="E23" s="39">
        <v>4444.6517000000003</v>
      </c>
      <c r="F23" s="39">
        <v>4444.6517000000003</v>
      </c>
      <c r="G23" s="39">
        <v>4444.6517000000003</v>
      </c>
      <c r="H23" s="39">
        <v>4444.6517000000003</v>
      </c>
      <c r="I23" s="39">
        <v>4444.6517000000003</v>
      </c>
      <c r="J23" s="39">
        <v>4444.6517000000003</v>
      </c>
      <c r="K23" s="39">
        <v>4444.6517000000003</v>
      </c>
      <c r="L23" s="39">
        <v>4444.6517000000003</v>
      </c>
      <c r="M23" s="39">
        <v>4444.6517000000003</v>
      </c>
      <c r="N23" s="39">
        <v>4444.6517000000003</v>
      </c>
      <c r="O23" s="39">
        <v>4444.6517000000003</v>
      </c>
      <c r="P23" s="39">
        <v>4444.6517000000003</v>
      </c>
      <c r="Q23" s="39">
        <v>4444.6517000000003</v>
      </c>
      <c r="R23" s="39">
        <v>4444.6517000000003</v>
      </c>
      <c r="S23" s="39">
        <v>4444.6517000000003</v>
      </c>
      <c r="T23" s="39">
        <v>4444.6517000000003</v>
      </c>
      <c r="U23" s="39">
        <v>4444.6517000000003</v>
      </c>
      <c r="V23" s="39">
        <v>4444.6517000000003</v>
      </c>
      <c r="W23" s="39">
        <v>4444.6517000000003</v>
      </c>
      <c r="X23" s="39">
        <v>4444.6517000000003</v>
      </c>
      <c r="Y23" s="39">
        <v>4444.6517000000003</v>
      </c>
      <c r="Z23" s="39">
        <v>4444.6517000000003</v>
      </c>
      <c r="AA23" s="39">
        <v>4444.6517000000003</v>
      </c>
      <c r="AB23" s="39">
        <v>4444.6517000000003</v>
      </c>
      <c r="AC23" s="39">
        <v>4444.6517000000003</v>
      </c>
      <c r="AD23" s="39">
        <v>4444.6517000000003</v>
      </c>
      <c r="AE23" s="39">
        <v>4444.6517000000003</v>
      </c>
    </row>
    <row r="24" spans="1:31" hidden="1" x14ac:dyDescent="0.25">
      <c r="B24" s="39">
        <v>4483.1269000000002</v>
      </c>
      <c r="C24" s="39">
        <v>4483.1269000000002</v>
      </c>
      <c r="D24" s="39">
        <v>4483.1269000000002</v>
      </c>
      <c r="E24" s="39">
        <v>4483.1269000000002</v>
      </c>
      <c r="F24" s="39">
        <v>4483.1269000000002</v>
      </c>
      <c r="G24" s="39">
        <v>4483.1269000000002</v>
      </c>
      <c r="H24" s="39">
        <v>4483.1269000000002</v>
      </c>
      <c r="I24" s="39">
        <v>4483.1269000000002</v>
      </c>
      <c r="J24" s="39">
        <v>4483.1269000000002</v>
      </c>
      <c r="K24" s="39">
        <v>4483.1269000000002</v>
      </c>
      <c r="L24" s="39">
        <v>4483.1269000000002</v>
      </c>
      <c r="M24" s="39">
        <v>4483.1269000000002</v>
      </c>
      <c r="N24" s="39">
        <v>4483.1269000000002</v>
      </c>
      <c r="O24" s="39">
        <v>4483.1269000000002</v>
      </c>
      <c r="P24" s="39">
        <v>4483.1269000000002</v>
      </c>
      <c r="Q24" s="39">
        <v>4483.1269000000002</v>
      </c>
      <c r="R24" s="39">
        <v>4483.1269000000002</v>
      </c>
      <c r="S24" s="39">
        <v>4483.1269000000002</v>
      </c>
      <c r="T24" s="39">
        <v>4483.1269000000002</v>
      </c>
      <c r="U24" s="39">
        <v>4483.1269000000002</v>
      </c>
      <c r="V24" s="39">
        <v>4483.1269000000002</v>
      </c>
      <c r="W24" s="39">
        <v>4483.1269000000002</v>
      </c>
      <c r="X24" s="39">
        <v>4483.1269000000002</v>
      </c>
      <c r="Y24" s="39">
        <v>4483.1269000000002</v>
      </c>
      <c r="Z24" s="39">
        <v>4483.1269000000002</v>
      </c>
      <c r="AA24" s="39">
        <v>4483.1269000000002</v>
      </c>
      <c r="AB24" s="39">
        <v>4483.1269000000002</v>
      </c>
      <c r="AC24" s="39">
        <v>4483.1269000000002</v>
      </c>
      <c r="AD24" s="39">
        <v>4483.1269000000002</v>
      </c>
      <c r="AE24" s="39">
        <v>4483.1269000000002</v>
      </c>
    </row>
    <row r="25" spans="1:31" hidden="1" x14ac:dyDescent="0.25">
      <c r="B25" s="39">
        <v>4424.6445999999996</v>
      </c>
      <c r="C25" s="39">
        <v>4424.6445999999996</v>
      </c>
      <c r="D25" s="39">
        <v>4424.6445999999996</v>
      </c>
      <c r="E25" s="39">
        <v>4424.6445999999996</v>
      </c>
      <c r="F25" s="39">
        <v>4424.6445999999996</v>
      </c>
      <c r="G25" s="39">
        <v>4424.6445999999996</v>
      </c>
      <c r="H25" s="39">
        <v>4424.6445999999996</v>
      </c>
      <c r="I25" s="39">
        <v>4424.6445999999996</v>
      </c>
      <c r="J25" s="39">
        <v>4424.6445999999996</v>
      </c>
      <c r="K25" s="39">
        <v>4424.6445999999996</v>
      </c>
      <c r="L25" s="39">
        <v>4424.6445999999996</v>
      </c>
      <c r="M25" s="39">
        <v>4424.6445999999996</v>
      </c>
      <c r="N25" s="39">
        <v>4424.6445999999996</v>
      </c>
      <c r="O25" s="39">
        <v>4424.6445999999996</v>
      </c>
      <c r="P25" s="39">
        <v>4424.6445999999996</v>
      </c>
      <c r="Q25" s="39">
        <v>4424.6445999999996</v>
      </c>
      <c r="R25" s="39">
        <v>4424.6445999999996</v>
      </c>
      <c r="S25" s="39">
        <v>4424.6445999999996</v>
      </c>
      <c r="T25" s="39">
        <v>4424.6445999999996</v>
      </c>
      <c r="U25" s="39">
        <v>4424.6445999999996</v>
      </c>
      <c r="V25" s="39">
        <v>4424.6445999999996</v>
      </c>
      <c r="W25" s="39">
        <v>4424.6445999999996</v>
      </c>
      <c r="X25" s="39">
        <v>4424.6445999999996</v>
      </c>
      <c r="Y25" s="39">
        <v>4424.6445999999996</v>
      </c>
      <c r="Z25" s="39">
        <v>4424.6445999999996</v>
      </c>
      <c r="AA25" s="39">
        <v>4424.6445999999996</v>
      </c>
      <c r="AB25" s="39">
        <v>4424.6445999999996</v>
      </c>
      <c r="AC25" s="39">
        <v>4424.6445999999996</v>
      </c>
      <c r="AD25" s="39">
        <v>4424.6445999999996</v>
      </c>
      <c r="AE25" s="39">
        <v>4424.6445999999996</v>
      </c>
    </row>
    <row r="26" spans="1:31" hidden="1" x14ac:dyDescent="0.25">
      <c r="B26" s="39">
        <v>4436.9566999999997</v>
      </c>
      <c r="C26" s="39">
        <v>4436.9566999999997</v>
      </c>
      <c r="D26" s="39">
        <v>4436.9566999999997</v>
      </c>
      <c r="E26" s="39">
        <v>4436.9566999999997</v>
      </c>
      <c r="F26" s="39">
        <v>4436.9566999999997</v>
      </c>
      <c r="G26" s="39">
        <v>4436.9566999999997</v>
      </c>
      <c r="H26" s="39">
        <v>4436.9566999999997</v>
      </c>
      <c r="I26" s="39">
        <v>4436.9566999999997</v>
      </c>
      <c r="J26" s="39">
        <v>4436.9566999999997</v>
      </c>
      <c r="K26" s="39">
        <v>4436.9566999999997</v>
      </c>
      <c r="L26" s="39">
        <v>4436.9566999999997</v>
      </c>
      <c r="M26" s="39">
        <v>4436.9566999999997</v>
      </c>
      <c r="N26" s="39">
        <v>4436.9566999999997</v>
      </c>
      <c r="O26" s="39">
        <v>4436.9566999999997</v>
      </c>
      <c r="P26" s="39">
        <v>4436.9566999999997</v>
      </c>
      <c r="Q26" s="39">
        <v>4436.9566999999997</v>
      </c>
      <c r="R26" s="39">
        <v>4436.9566999999997</v>
      </c>
      <c r="S26" s="39">
        <v>4436.9566999999997</v>
      </c>
      <c r="T26" s="39">
        <v>4436.9566999999997</v>
      </c>
      <c r="U26" s="39">
        <v>4436.9566999999997</v>
      </c>
      <c r="V26" s="39">
        <v>4436.9566999999997</v>
      </c>
      <c r="W26" s="39">
        <v>4436.9566999999997</v>
      </c>
      <c r="X26" s="39">
        <v>4436.9566999999997</v>
      </c>
      <c r="Y26" s="39">
        <v>4436.9566999999997</v>
      </c>
      <c r="Z26" s="39">
        <v>4436.9566999999997</v>
      </c>
      <c r="AA26" s="39">
        <v>4436.9566999999997</v>
      </c>
      <c r="AB26" s="39">
        <v>4436.9566999999997</v>
      </c>
      <c r="AC26" s="39">
        <v>4436.9566999999997</v>
      </c>
      <c r="AD26" s="39">
        <v>4436.9566999999997</v>
      </c>
      <c r="AE26" s="39">
        <v>4436.9566999999997</v>
      </c>
    </row>
    <row r="27" spans="1:31" hidden="1" x14ac:dyDescent="0.25">
      <c r="B27" s="39">
        <v>4618.5595000000003</v>
      </c>
      <c r="C27" s="39">
        <v>4618.5595000000003</v>
      </c>
      <c r="D27" s="39">
        <v>4618.5595000000003</v>
      </c>
      <c r="E27" s="39">
        <v>4618.5595000000003</v>
      </c>
      <c r="F27" s="39">
        <v>4618.5595000000003</v>
      </c>
      <c r="G27" s="39">
        <v>4618.5595000000003</v>
      </c>
      <c r="H27" s="39">
        <v>4618.5595000000003</v>
      </c>
      <c r="I27" s="39">
        <v>4618.5595000000003</v>
      </c>
      <c r="J27" s="39">
        <v>4618.5595000000003</v>
      </c>
      <c r="K27" s="39">
        <v>4618.5595000000003</v>
      </c>
      <c r="L27" s="39">
        <v>4618.5595000000003</v>
      </c>
      <c r="M27" s="39">
        <v>4618.5595000000003</v>
      </c>
      <c r="N27" s="39">
        <v>4618.5595000000003</v>
      </c>
      <c r="O27" s="39">
        <v>4618.5595000000003</v>
      </c>
      <c r="P27" s="39">
        <v>4618.5595000000003</v>
      </c>
      <c r="Q27" s="39">
        <v>4618.5595000000003</v>
      </c>
      <c r="R27" s="39">
        <v>4618.5595000000003</v>
      </c>
      <c r="S27" s="39">
        <v>4618.5595000000003</v>
      </c>
      <c r="T27" s="39">
        <v>4618.5595000000003</v>
      </c>
      <c r="U27" s="39">
        <v>4618.5595000000003</v>
      </c>
      <c r="V27" s="39">
        <v>4618.5595000000003</v>
      </c>
      <c r="W27" s="39">
        <v>4618.5595000000003</v>
      </c>
      <c r="X27" s="39">
        <v>4618.5595000000003</v>
      </c>
      <c r="Y27" s="39">
        <v>4618.5595000000003</v>
      </c>
      <c r="Z27" s="39">
        <v>4618.5595000000003</v>
      </c>
      <c r="AA27" s="39">
        <v>4618.5595000000003</v>
      </c>
      <c r="AB27" s="39">
        <v>4618.5595000000003</v>
      </c>
      <c r="AC27" s="39">
        <v>4618.5595000000003</v>
      </c>
      <c r="AD27" s="39">
        <v>4618.5595000000003</v>
      </c>
      <c r="AE27" s="39">
        <v>4618.5595000000003</v>
      </c>
    </row>
    <row r="28" spans="1:31" hidden="1" x14ac:dyDescent="0.25">
      <c r="B28" s="39">
        <v>4592.3963999999996</v>
      </c>
      <c r="C28" s="39">
        <v>4592.3963999999996</v>
      </c>
      <c r="D28" s="39">
        <v>4592.3963999999996</v>
      </c>
      <c r="E28" s="39">
        <v>4592.3963999999996</v>
      </c>
      <c r="F28" s="39">
        <v>4592.3963999999996</v>
      </c>
      <c r="G28" s="39">
        <v>4592.3963999999996</v>
      </c>
      <c r="H28" s="39">
        <v>4592.3963999999996</v>
      </c>
      <c r="I28" s="39">
        <v>4592.3963999999996</v>
      </c>
      <c r="J28" s="39">
        <v>4592.3963999999996</v>
      </c>
      <c r="K28" s="39">
        <v>4592.3963999999996</v>
      </c>
      <c r="L28" s="39">
        <v>4592.3963999999996</v>
      </c>
      <c r="M28" s="39">
        <v>4592.3963999999996</v>
      </c>
      <c r="N28" s="39">
        <v>4592.3963999999996</v>
      </c>
      <c r="O28" s="39">
        <v>4592.3963999999996</v>
      </c>
      <c r="P28" s="39">
        <v>4592.3963999999996</v>
      </c>
      <c r="Q28" s="39">
        <v>4592.3963999999996</v>
      </c>
      <c r="R28" s="39">
        <v>4592.3963999999996</v>
      </c>
      <c r="S28" s="39">
        <v>4592.3963999999996</v>
      </c>
      <c r="T28" s="39">
        <v>4592.3963999999996</v>
      </c>
      <c r="U28" s="39">
        <v>4592.3963999999996</v>
      </c>
      <c r="V28" s="39">
        <v>4592.3963999999996</v>
      </c>
      <c r="W28" s="39">
        <v>4592.3963999999996</v>
      </c>
      <c r="X28" s="39">
        <v>4592.3963999999996</v>
      </c>
      <c r="Y28" s="39">
        <v>4592.3963999999996</v>
      </c>
      <c r="Z28" s="39">
        <v>4592.3963999999996</v>
      </c>
      <c r="AA28" s="39">
        <v>4592.3963999999996</v>
      </c>
      <c r="AB28" s="39">
        <v>4592.3963999999996</v>
      </c>
      <c r="AC28" s="39">
        <v>4592.3963999999996</v>
      </c>
      <c r="AD28" s="39">
        <v>4592.3963999999996</v>
      </c>
      <c r="AE28" s="39">
        <v>4592.3963999999996</v>
      </c>
    </row>
    <row r="29" spans="1:31" hidden="1" x14ac:dyDescent="0.25">
      <c r="B29" s="39">
        <v>4575.4673000000003</v>
      </c>
      <c r="C29" s="39">
        <v>4575.4673000000003</v>
      </c>
      <c r="D29" s="39">
        <v>4575.4673000000003</v>
      </c>
      <c r="E29" s="39">
        <v>4575.4673000000003</v>
      </c>
      <c r="F29" s="39">
        <v>4575.4673000000003</v>
      </c>
      <c r="G29" s="39">
        <v>4575.4673000000003</v>
      </c>
      <c r="H29" s="39">
        <v>4575.4673000000003</v>
      </c>
      <c r="I29" s="39">
        <v>4575.4673000000003</v>
      </c>
      <c r="J29" s="39">
        <v>4575.4673000000003</v>
      </c>
      <c r="K29" s="39">
        <v>4575.4673000000003</v>
      </c>
      <c r="L29" s="39">
        <v>4575.4673000000003</v>
      </c>
      <c r="M29" s="39">
        <v>4575.4673000000003</v>
      </c>
      <c r="N29" s="39">
        <v>4575.4673000000003</v>
      </c>
      <c r="O29" s="39">
        <v>4575.4673000000003</v>
      </c>
      <c r="P29" s="39">
        <v>4575.4673000000003</v>
      </c>
      <c r="Q29" s="39">
        <v>4575.4673000000003</v>
      </c>
      <c r="R29" s="39">
        <v>4575.4673000000003</v>
      </c>
      <c r="S29" s="39">
        <v>4575.4673000000003</v>
      </c>
      <c r="T29" s="39">
        <v>4575.4673000000003</v>
      </c>
      <c r="U29" s="39">
        <v>4575.4673000000003</v>
      </c>
      <c r="V29" s="39">
        <v>4575.4673000000003</v>
      </c>
      <c r="W29" s="39">
        <v>4575.4673000000003</v>
      </c>
      <c r="X29" s="39">
        <v>4575.4673000000003</v>
      </c>
      <c r="Y29" s="39">
        <v>4575.4673000000003</v>
      </c>
      <c r="Z29" s="39">
        <v>4575.4673000000003</v>
      </c>
      <c r="AA29" s="39">
        <v>4575.4673000000003</v>
      </c>
      <c r="AB29" s="39">
        <v>4575.4673000000003</v>
      </c>
      <c r="AC29" s="39">
        <v>4575.4673000000003</v>
      </c>
      <c r="AD29" s="39">
        <v>4575.4673000000003</v>
      </c>
      <c r="AE29" s="39">
        <v>4575.4673000000003</v>
      </c>
    </row>
    <row r="30" spans="1:31" hidden="1" x14ac:dyDescent="0.25">
      <c r="B30" s="39">
        <v>4618.5595000000003</v>
      </c>
      <c r="C30" s="39">
        <v>4618.5595000000003</v>
      </c>
      <c r="D30" s="39">
        <v>4618.5595000000003</v>
      </c>
      <c r="E30" s="39">
        <v>4618.5595000000003</v>
      </c>
      <c r="F30" s="39">
        <v>4618.5595000000003</v>
      </c>
      <c r="G30" s="39">
        <v>4618.5595000000003</v>
      </c>
      <c r="H30" s="39">
        <v>4618.5595000000003</v>
      </c>
      <c r="I30" s="39">
        <v>4618.5595000000003</v>
      </c>
      <c r="J30" s="39">
        <v>4618.5595000000003</v>
      </c>
      <c r="K30" s="39">
        <v>4618.5595000000003</v>
      </c>
      <c r="L30" s="39">
        <v>4618.5595000000003</v>
      </c>
      <c r="M30" s="39">
        <v>4618.5595000000003</v>
      </c>
      <c r="N30" s="39">
        <v>4618.5595000000003</v>
      </c>
      <c r="O30" s="39">
        <v>4618.5595000000003</v>
      </c>
      <c r="P30" s="39">
        <v>4618.5595000000003</v>
      </c>
      <c r="Q30" s="39">
        <v>4618.5595000000003</v>
      </c>
      <c r="R30" s="39">
        <v>4618.5595000000003</v>
      </c>
      <c r="S30" s="39">
        <v>4618.5595000000003</v>
      </c>
      <c r="T30" s="39">
        <v>4618.5595000000003</v>
      </c>
      <c r="U30" s="39">
        <v>4618.5595000000003</v>
      </c>
      <c r="V30" s="39">
        <v>4618.5595000000003</v>
      </c>
      <c r="W30" s="39">
        <v>4618.5595000000003</v>
      </c>
      <c r="X30" s="39">
        <v>4618.5595000000003</v>
      </c>
      <c r="Y30" s="39">
        <v>4618.5595000000003</v>
      </c>
      <c r="Z30" s="39">
        <v>4618.5595000000003</v>
      </c>
      <c r="AA30" s="39">
        <v>4618.5595000000003</v>
      </c>
      <c r="AB30" s="39">
        <v>4618.5595000000003</v>
      </c>
      <c r="AC30" s="39">
        <v>4618.5595000000003</v>
      </c>
      <c r="AD30" s="39">
        <v>4618.5595000000003</v>
      </c>
      <c r="AE30" s="39">
        <v>4618.5595000000003</v>
      </c>
    </row>
    <row r="31" spans="1:31" hidden="1" x14ac:dyDescent="0.25">
      <c r="B31" s="39">
        <v>4615.4814999999999</v>
      </c>
      <c r="C31" s="39">
        <v>4615.4814999999999</v>
      </c>
      <c r="D31" s="39">
        <v>4615.4814999999999</v>
      </c>
      <c r="E31" s="39">
        <v>4615.4814999999999</v>
      </c>
      <c r="F31" s="39">
        <v>4615.4814999999999</v>
      </c>
      <c r="G31" s="39">
        <v>4615.4814999999999</v>
      </c>
      <c r="H31" s="39">
        <v>4615.4814999999999</v>
      </c>
      <c r="I31" s="39">
        <v>4615.4814999999999</v>
      </c>
      <c r="J31" s="39">
        <v>4615.4814999999999</v>
      </c>
      <c r="K31" s="39">
        <v>4615.4814999999999</v>
      </c>
      <c r="L31" s="39">
        <v>4615.4814999999999</v>
      </c>
      <c r="M31" s="39">
        <v>4615.4814999999999</v>
      </c>
      <c r="N31" s="39">
        <v>4615.4814999999999</v>
      </c>
      <c r="O31" s="39">
        <v>4615.4814999999999</v>
      </c>
      <c r="P31" s="39">
        <v>4615.4814999999999</v>
      </c>
      <c r="Q31" s="39">
        <v>4615.4814999999999</v>
      </c>
      <c r="R31" s="39">
        <v>4615.4814999999999</v>
      </c>
      <c r="S31" s="39">
        <v>4615.4814999999999</v>
      </c>
      <c r="T31" s="39">
        <v>4615.4814999999999</v>
      </c>
      <c r="U31" s="39">
        <v>4615.4814999999999</v>
      </c>
      <c r="V31" s="39">
        <v>4615.4814999999999</v>
      </c>
      <c r="W31" s="39">
        <v>4615.4814999999999</v>
      </c>
      <c r="X31" s="39">
        <v>4615.4814999999999</v>
      </c>
      <c r="Y31" s="39">
        <v>4615.4814999999999</v>
      </c>
      <c r="Z31" s="39">
        <v>4615.4814999999999</v>
      </c>
      <c r="AA31" s="39">
        <v>4615.4814999999999</v>
      </c>
      <c r="AB31" s="39">
        <v>4615.4814999999999</v>
      </c>
      <c r="AC31" s="39">
        <v>4615.4814999999999</v>
      </c>
      <c r="AD31" s="39">
        <v>4615.4814999999999</v>
      </c>
      <c r="AE31" s="39">
        <v>4615.4814999999999</v>
      </c>
    </row>
    <row r="32" spans="1:31" hidden="1" x14ac:dyDescent="0.25">
      <c r="B32" s="39">
        <v>5077.1835000000001</v>
      </c>
      <c r="C32" s="39">
        <v>5077.1835000000001</v>
      </c>
      <c r="D32" s="39">
        <v>5077.1835000000001</v>
      </c>
      <c r="E32" s="39">
        <v>5077.1835000000001</v>
      </c>
      <c r="F32" s="39">
        <v>5077.1835000000001</v>
      </c>
      <c r="G32" s="39">
        <v>5077.1835000000001</v>
      </c>
      <c r="H32" s="39">
        <v>5077.1835000000001</v>
      </c>
      <c r="I32" s="39">
        <v>5077.1835000000001</v>
      </c>
      <c r="J32" s="39">
        <v>5077.1835000000001</v>
      </c>
      <c r="K32" s="39">
        <v>5077.1835000000001</v>
      </c>
      <c r="L32" s="39">
        <v>5077.1835000000001</v>
      </c>
      <c r="M32" s="39">
        <v>5077.1835000000001</v>
      </c>
      <c r="N32" s="39">
        <v>5077.1835000000001</v>
      </c>
      <c r="O32" s="39">
        <v>5077.1835000000001</v>
      </c>
      <c r="P32" s="39">
        <v>5077.1835000000001</v>
      </c>
      <c r="Q32" s="39">
        <v>5077.1835000000001</v>
      </c>
      <c r="R32" s="39">
        <v>5077.1835000000001</v>
      </c>
      <c r="S32" s="39">
        <v>5077.1835000000001</v>
      </c>
      <c r="T32" s="39">
        <v>5077.1835000000001</v>
      </c>
      <c r="U32" s="39">
        <v>5077.1835000000001</v>
      </c>
      <c r="V32" s="39">
        <v>5077.1835000000001</v>
      </c>
      <c r="W32" s="39">
        <v>5077.1835000000001</v>
      </c>
      <c r="X32" s="39">
        <v>5077.1835000000001</v>
      </c>
      <c r="Y32" s="39">
        <v>5077.1835000000001</v>
      </c>
      <c r="Z32" s="39">
        <v>5077.1835000000001</v>
      </c>
      <c r="AA32" s="39">
        <v>5077.1835000000001</v>
      </c>
      <c r="AB32" s="39">
        <v>5077.1835000000001</v>
      </c>
      <c r="AC32" s="39">
        <v>5077.1835000000001</v>
      </c>
      <c r="AD32" s="39">
        <v>5077.1835000000001</v>
      </c>
      <c r="AE32" s="39">
        <v>5077.1835000000001</v>
      </c>
    </row>
    <row r="33" spans="1:31" hidden="1" x14ac:dyDescent="0.25">
      <c r="B33" s="39">
        <v>5094.1126000000004</v>
      </c>
      <c r="C33" s="39">
        <v>5094.1126000000004</v>
      </c>
      <c r="D33" s="39">
        <v>5094.1126000000004</v>
      </c>
      <c r="E33" s="39">
        <v>5094.1126000000004</v>
      </c>
      <c r="F33" s="39">
        <v>5094.1126000000004</v>
      </c>
      <c r="G33" s="39">
        <v>5094.1126000000004</v>
      </c>
      <c r="H33" s="39">
        <v>5094.1126000000004</v>
      </c>
      <c r="I33" s="39">
        <v>5094.1126000000004</v>
      </c>
      <c r="J33" s="39">
        <v>5094.1126000000004</v>
      </c>
      <c r="K33" s="39">
        <v>5094.1126000000004</v>
      </c>
      <c r="L33" s="39">
        <v>5094.1126000000004</v>
      </c>
      <c r="M33" s="39">
        <v>5094.1126000000004</v>
      </c>
      <c r="N33" s="39">
        <v>5094.1126000000004</v>
      </c>
      <c r="O33" s="39">
        <v>5094.1126000000004</v>
      </c>
      <c r="P33" s="39">
        <v>5094.1126000000004</v>
      </c>
      <c r="Q33" s="39">
        <v>5094.1126000000004</v>
      </c>
      <c r="R33" s="39">
        <v>5094.1126000000004</v>
      </c>
      <c r="S33" s="39">
        <v>5094.1126000000004</v>
      </c>
      <c r="T33" s="39">
        <v>5094.1126000000004</v>
      </c>
      <c r="U33" s="39">
        <v>5094.1126000000004</v>
      </c>
      <c r="V33" s="39">
        <v>5094.1126000000004</v>
      </c>
      <c r="W33" s="39">
        <v>5094.1126000000004</v>
      </c>
      <c r="X33" s="39">
        <v>5094.1126000000004</v>
      </c>
      <c r="Y33" s="39">
        <v>5094.1126000000004</v>
      </c>
      <c r="Z33" s="39">
        <v>5094.1126000000004</v>
      </c>
      <c r="AA33" s="39">
        <v>5094.1126000000004</v>
      </c>
      <c r="AB33" s="39">
        <v>5094.1126000000004</v>
      </c>
      <c r="AC33" s="39">
        <v>5094.1126000000004</v>
      </c>
      <c r="AD33" s="39">
        <v>5094.1126000000004</v>
      </c>
      <c r="AE33" s="39">
        <v>5094.1126000000004</v>
      </c>
    </row>
    <row r="34" spans="1:31" x14ac:dyDescent="0.25">
      <c r="A34" s="39">
        <v>2</v>
      </c>
      <c r="B34" s="55">
        <f>AVERAGE('[2]30支股票2021-2022-4-28'!B18:B32)</f>
        <v>4550.1249933333338</v>
      </c>
      <c r="C34" s="55">
        <f>AVERAGE('[2]30支股票2021-2022-4-28'!C18:C32)</f>
        <v>45.915900000000001</v>
      </c>
      <c r="D34" s="55">
        <f>AVERAGE('[2]30支股票2021-2022-4-28'!D18:D32)</f>
        <v>43.504853333333337</v>
      </c>
      <c r="E34" s="55">
        <f>AVERAGE('[2]30支股票2021-2022-4-28'!E18:E32)</f>
        <v>1015.364</v>
      </c>
      <c r="F34" s="55">
        <f>AVERAGE('[2]30支股票2021-2022-4-28'!F18:F32)</f>
        <v>222.26487333333327</v>
      </c>
      <c r="G34" s="55">
        <f>AVERAGE('[2]30支股票2021-2022-4-28'!G18:G32)</f>
        <v>62.585593333333328</v>
      </c>
      <c r="H34" s="55">
        <f>AVERAGE('[2]30支股票2021-2022-4-28'!H18:H32)</f>
        <v>121.38067999999998</v>
      </c>
      <c r="I34" s="55">
        <f>AVERAGE('[2]30支股票2021-2022-4-28'!I18:I32)</f>
        <v>50.22598</v>
      </c>
      <c r="J34" s="55">
        <f>AVERAGE('[2]30支股票2021-2022-4-28'!J18:J32)</f>
        <v>73.550766666666675</v>
      </c>
      <c r="K34" s="55">
        <f>AVERAGE('[2]30支股票2021-2022-4-28'!K18:K32)</f>
        <v>34.063479999999991</v>
      </c>
      <c r="L34" s="55">
        <f>AVERAGE('[2]30支股票2021-2022-4-28'!L18:L32)</f>
        <v>1042.5416666666667</v>
      </c>
      <c r="M34" s="55">
        <f>AVERAGE('[2]30支股票2021-2022-4-28'!M18:M32)</f>
        <v>25.725640000000002</v>
      </c>
      <c r="N34" s="55">
        <f>AVERAGE('[2]30支股票2021-2022-4-28'!N18:N32)</f>
        <v>44.935179999999995</v>
      </c>
      <c r="O34" s="55">
        <f>AVERAGE('[2]30支股票2021-2022-4-28'!O18:O32)</f>
        <v>104.18192666666666</v>
      </c>
      <c r="P34" s="55">
        <f>AVERAGE('[2]30支股票2021-2022-4-28'!P18:P32)</f>
        <v>56.93577333333333</v>
      </c>
      <c r="Q34" s="55">
        <f>AVERAGE('[2]30支股票2021-2022-4-28'!Q18:Q32)</f>
        <v>13.158413333333332</v>
      </c>
      <c r="R34" s="55">
        <f>AVERAGE('[2]30支股票2021-2022-4-28'!R18:R32)</f>
        <v>72.532240000000002</v>
      </c>
      <c r="S34" s="55">
        <f>AVERAGE('[2]30支股票2021-2022-4-28'!S18:S32)</f>
        <v>51.300746666666669</v>
      </c>
      <c r="T34" s="55">
        <f>AVERAGE('[2]30支股票2021-2022-4-28'!T18:T32)</f>
        <v>33.747280000000003</v>
      </c>
      <c r="U34" s="55">
        <f>AVERAGE('[2]30支股票2021-2022-4-28'!U18:U32)</f>
        <v>18.767933333333335</v>
      </c>
      <c r="V34" s="55">
        <f>AVERAGE('[2]30支股票2021-2022-4-28'!V18:V32)</f>
        <v>32.377459999999999</v>
      </c>
      <c r="W34" s="55">
        <f>AVERAGE('[2]30支股票2021-2022-4-28'!W18:W32)</f>
        <v>74.25672666666668</v>
      </c>
      <c r="X34" s="55">
        <f>AVERAGE('[2]30支股票2021-2022-4-28'!X18:X32)</f>
        <v>168.21797333333333</v>
      </c>
      <c r="Y34" s="55">
        <f>AVERAGE('[2]30支股票2021-2022-4-28'!Y18:Y32)</f>
        <v>29.808666666666667</v>
      </c>
      <c r="Z34" s="55">
        <f>AVERAGE('[2]30支股票2021-2022-4-28'!Z18:Z32)</f>
        <v>26.093799999999998</v>
      </c>
      <c r="AA34" s="55">
        <f>AVERAGE('[2]30支股票2021-2022-4-28'!AA18:AA32)</f>
        <v>49.356893333333332</v>
      </c>
      <c r="AB34" s="55">
        <f>AVERAGE('[2]30支股票2021-2022-4-28'!AB18:AB32)</f>
        <v>416.34366000000006</v>
      </c>
      <c r="AC34" s="55">
        <f>AVERAGE('[2]30支股票2021-2022-4-28'!AC18:AC32)</f>
        <v>61.817186666666657</v>
      </c>
      <c r="AD34" s="55">
        <f>AVERAGE('[2]30支股票2021-2022-4-28'!AD18:AD32)</f>
        <v>14.126100000000001</v>
      </c>
      <c r="AE34" s="55">
        <f>AVERAGE('[2]30支股票2021-2022-4-28'!AE18:AE32)</f>
        <v>91.834639999999993</v>
      </c>
    </row>
    <row r="35" spans="1:31" hidden="1" x14ac:dyDescent="0.25">
      <c r="B35" s="55">
        <v>5132.5878000000002</v>
      </c>
      <c r="C35" s="55">
        <v>5132.5878000000002</v>
      </c>
      <c r="D35" s="55">
        <v>5132.5878000000002</v>
      </c>
      <c r="E35" s="55">
        <v>5132.5878000000002</v>
      </c>
      <c r="F35" s="55">
        <v>5132.5878000000002</v>
      </c>
      <c r="G35" s="55">
        <v>5132.5878000000002</v>
      </c>
      <c r="H35" s="55">
        <v>5132.5878000000002</v>
      </c>
      <c r="I35" s="55">
        <v>5132.5878000000002</v>
      </c>
      <c r="J35" s="55">
        <v>5132.5878000000002</v>
      </c>
      <c r="K35" s="55">
        <v>5132.5878000000002</v>
      </c>
      <c r="L35" s="55">
        <v>5132.5878000000002</v>
      </c>
      <c r="M35" s="55">
        <v>5132.5878000000002</v>
      </c>
      <c r="N35" s="55">
        <v>5132.5878000000002</v>
      </c>
      <c r="O35" s="55">
        <v>5132.5878000000002</v>
      </c>
      <c r="P35" s="55">
        <v>5132.5878000000002</v>
      </c>
      <c r="Q35" s="55">
        <v>5132.5878000000002</v>
      </c>
      <c r="R35" s="55">
        <v>5132.5878000000002</v>
      </c>
      <c r="S35" s="55">
        <v>5132.5878000000002</v>
      </c>
      <c r="T35" s="55">
        <v>5132.5878000000002</v>
      </c>
      <c r="U35" s="55">
        <v>5132.5878000000002</v>
      </c>
      <c r="V35" s="55">
        <v>5132.5878000000002</v>
      </c>
      <c r="W35" s="55">
        <v>5132.5878000000002</v>
      </c>
      <c r="X35" s="55">
        <v>5132.5878000000002</v>
      </c>
      <c r="Y35" s="55">
        <v>5132.5878000000002</v>
      </c>
      <c r="Z35" s="55">
        <v>5132.5878000000002</v>
      </c>
      <c r="AA35" s="55">
        <v>5132.5878000000002</v>
      </c>
      <c r="AB35" s="55">
        <v>5132.5878000000002</v>
      </c>
      <c r="AC35" s="55">
        <v>5132.5878000000002</v>
      </c>
      <c r="AD35" s="55">
        <v>5132.5878000000002</v>
      </c>
      <c r="AE35" s="55">
        <v>5132.5878000000002</v>
      </c>
    </row>
    <row r="36" spans="1:31" hidden="1" x14ac:dyDescent="0.25">
      <c r="B36" s="55">
        <v>5123.3536999999997</v>
      </c>
      <c r="C36" s="55">
        <v>5123.3536999999997</v>
      </c>
      <c r="D36" s="55">
        <v>5123.3536999999997</v>
      </c>
      <c r="E36" s="55">
        <v>5123.3536999999997</v>
      </c>
      <c r="F36" s="55">
        <v>5123.3536999999997</v>
      </c>
      <c r="G36" s="55">
        <v>5123.3536999999997</v>
      </c>
      <c r="H36" s="55">
        <v>5123.3536999999997</v>
      </c>
      <c r="I36" s="55">
        <v>5123.3536999999997</v>
      </c>
      <c r="J36" s="55">
        <v>5123.3536999999997</v>
      </c>
      <c r="K36" s="55">
        <v>5123.3536999999997</v>
      </c>
      <c r="L36" s="55">
        <v>5123.3536999999997</v>
      </c>
      <c r="M36" s="55">
        <v>5123.3536999999997</v>
      </c>
      <c r="N36" s="55">
        <v>5123.3536999999997</v>
      </c>
      <c r="O36" s="55">
        <v>5123.3536999999997</v>
      </c>
      <c r="P36" s="55">
        <v>5123.3536999999997</v>
      </c>
      <c r="Q36" s="55">
        <v>5123.3536999999997</v>
      </c>
      <c r="R36" s="55">
        <v>5123.3536999999997</v>
      </c>
      <c r="S36" s="55">
        <v>5123.3536999999997</v>
      </c>
      <c r="T36" s="55">
        <v>5123.3536999999997</v>
      </c>
      <c r="U36" s="55">
        <v>5123.3536999999997</v>
      </c>
      <c r="V36" s="55">
        <v>5123.3536999999997</v>
      </c>
      <c r="W36" s="55">
        <v>5123.3536999999997</v>
      </c>
      <c r="X36" s="55">
        <v>5123.3536999999997</v>
      </c>
      <c r="Y36" s="55">
        <v>5123.3536999999997</v>
      </c>
      <c r="Z36" s="55">
        <v>5123.3536999999997</v>
      </c>
      <c r="AA36" s="55">
        <v>5123.3536999999997</v>
      </c>
      <c r="AB36" s="55">
        <v>5123.3536999999997</v>
      </c>
      <c r="AC36" s="55">
        <v>5123.3536999999997</v>
      </c>
      <c r="AD36" s="55">
        <v>5123.3536999999997</v>
      </c>
      <c r="AE36" s="55">
        <v>5123.3536999999997</v>
      </c>
    </row>
    <row r="37" spans="1:31" hidden="1" x14ac:dyDescent="0.25">
      <c r="B37" s="55">
        <v>5155.6728999999996</v>
      </c>
      <c r="C37" s="55">
        <v>5155.6728999999996</v>
      </c>
      <c r="D37" s="55">
        <v>5155.6728999999996</v>
      </c>
      <c r="E37" s="55">
        <v>5155.6728999999996</v>
      </c>
      <c r="F37" s="55">
        <v>5155.6728999999996</v>
      </c>
      <c r="G37" s="55">
        <v>5155.6728999999996</v>
      </c>
      <c r="H37" s="55">
        <v>5155.6728999999996</v>
      </c>
      <c r="I37" s="55">
        <v>5155.6728999999996</v>
      </c>
      <c r="J37" s="55">
        <v>5155.6728999999996</v>
      </c>
      <c r="K37" s="55">
        <v>5155.6728999999996</v>
      </c>
      <c r="L37" s="55">
        <v>5155.6728999999996</v>
      </c>
      <c r="M37" s="55">
        <v>5155.6728999999996</v>
      </c>
      <c r="N37" s="55">
        <v>5155.6728999999996</v>
      </c>
      <c r="O37" s="55">
        <v>5155.6728999999996</v>
      </c>
      <c r="P37" s="55">
        <v>5155.6728999999996</v>
      </c>
      <c r="Q37" s="55">
        <v>5155.6728999999996</v>
      </c>
      <c r="R37" s="55">
        <v>5155.6728999999996</v>
      </c>
      <c r="S37" s="55">
        <v>5155.6728999999996</v>
      </c>
      <c r="T37" s="55">
        <v>5155.6728999999996</v>
      </c>
      <c r="U37" s="55">
        <v>5155.6728999999996</v>
      </c>
      <c r="V37" s="55">
        <v>5155.6728999999996</v>
      </c>
      <c r="W37" s="55">
        <v>5155.6728999999996</v>
      </c>
      <c r="X37" s="55">
        <v>5155.6728999999996</v>
      </c>
      <c r="Y37" s="55">
        <v>5155.6728999999996</v>
      </c>
      <c r="Z37" s="55">
        <v>5155.6728999999996</v>
      </c>
      <c r="AA37" s="55">
        <v>5155.6728999999996</v>
      </c>
      <c r="AB37" s="55">
        <v>5155.6728999999996</v>
      </c>
      <c r="AC37" s="55">
        <v>5155.6728999999996</v>
      </c>
      <c r="AD37" s="55">
        <v>5155.6728999999996</v>
      </c>
      <c r="AE37" s="55">
        <v>5155.6728999999996</v>
      </c>
    </row>
    <row r="38" spans="1:31" hidden="1" x14ac:dyDescent="0.25">
      <c r="B38" s="55">
        <v>5031.0132999999996</v>
      </c>
      <c r="C38" s="55">
        <v>5031.0132999999996</v>
      </c>
      <c r="D38" s="55">
        <v>5031.0132999999996</v>
      </c>
      <c r="E38" s="55">
        <v>5031.0132999999996</v>
      </c>
      <c r="F38" s="55">
        <v>5031.0132999999996</v>
      </c>
      <c r="G38" s="55">
        <v>5031.0132999999996</v>
      </c>
      <c r="H38" s="55">
        <v>5031.0132999999996</v>
      </c>
      <c r="I38" s="55">
        <v>5031.0132999999996</v>
      </c>
      <c r="J38" s="55">
        <v>5031.0132999999996</v>
      </c>
      <c r="K38" s="55">
        <v>5031.0132999999996</v>
      </c>
      <c r="L38" s="55">
        <v>5031.0132999999996</v>
      </c>
      <c r="M38" s="55">
        <v>5031.0132999999996</v>
      </c>
      <c r="N38" s="55">
        <v>5031.0132999999996</v>
      </c>
      <c r="O38" s="55">
        <v>5031.0132999999996</v>
      </c>
      <c r="P38" s="55">
        <v>5031.0132999999996</v>
      </c>
      <c r="Q38" s="55">
        <v>5031.0132999999996</v>
      </c>
      <c r="R38" s="55">
        <v>5031.0132999999996</v>
      </c>
      <c r="S38" s="55">
        <v>5031.0132999999996</v>
      </c>
      <c r="T38" s="55">
        <v>5031.0132999999996</v>
      </c>
      <c r="U38" s="55">
        <v>5031.0132999999996</v>
      </c>
      <c r="V38" s="55">
        <v>5031.0132999999996</v>
      </c>
      <c r="W38" s="55">
        <v>5031.0132999999996</v>
      </c>
      <c r="X38" s="55">
        <v>5031.0132999999996</v>
      </c>
      <c r="Y38" s="55">
        <v>5031.0132999999996</v>
      </c>
      <c r="Z38" s="55">
        <v>5031.0132999999996</v>
      </c>
      <c r="AA38" s="55">
        <v>5031.0132999999996</v>
      </c>
      <c r="AB38" s="55">
        <v>5031.0132999999996</v>
      </c>
      <c r="AC38" s="55">
        <v>5031.0132999999996</v>
      </c>
      <c r="AD38" s="55">
        <v>5031.0132999999996</v>
      </c>
      <c r="AE38" s="55">
        <v>5031.0132999999996</v>
      </c>
    </row>
    <row r="39" spans="1:31" hidden="1" x14ac:dyDescent="0.25">
      <c r="B39" s="55">
        <v>4854.0275000000001</v>
      </c>
      <c r="C39" s="55">
        <v>4854.0275000000001</v>
      </c>
      <c r="D39" s="55">
        <v>4854.0275000000001</v>
      </c>
      <c r="E39" s="55">
        <v>4854.0275000000001</v>
      </c>
      <c r="F39" s="55">
        <v>4854.0275000000001</v>
      </c>
      <c r="G39" s="55">
        <v>4854.0275000000001</v>
      </c>
      <c r="H39" s="55">
        <v>4854.0275000000001</v>
      </c>
      <c r="I39" s="55">
        <v>4854.0275000000001</v>
      </c>
      <c r="J39" s="55">
        <v>4854.0275000000001</v>
      </c>
      <c r="K39" s="55">
        <v>4854.0275000000001</v>
      </c>
      <c r="L39" s="55">
        <v>4854.0275000000001</v>
      </c>
      <c r="M39" s="55">
        <v>4854.0275000000001</v>
      </c>
      <c r="N39" s="55">
        <v>4854.0275000000001</v>
      </c>
      <c r="O39" s="55">
        <v>4854.0275000000001</v>
      </c>
      <c r="P39" s="55">
        <v>4854.0275000000001</v>
      </c>
      <c r="Q39" s="55">
        <v>4854.0275000000001</v>
      </c>
      <c r="R39" s="55">
        <v>4854.0275000000001</v>
      </c>
      <c r="S39" s="55">
        <v>4854.0275000000001</v>
      </c>
      <c r="T39" s="55">
        <v>4854.0275000000001</v>
      </c>
      <c r="U39" s="55">
        <v>4854.0275000000001</v>
      </c>
      <c r="V39" s="55">
        <v>4854.0275000000001</v>
      </c>
      <c r="W39" s="55">
        <v>4854.0275000000001</v>
      </c>
      <c r="X39" s="55">
        <v>4854.0275000000001</v>
      </c>
      <c r="Y39" s="55">
        <v>4854.0275000000001</v>
      </c>
      <c r="Z39" s="55">
        <v>4854.0275000000001</v>
      </c>
      <c r="AA39" s="55">
        <v>4854.0275000000001</v>
      </c>
      <c r="AB39" s="55">
        <v>4854.0275000000001</v>
      </c>
      <c r="AC39" s="55">
        <v>4854.0275000000001</v>
      </c>
      <c r="AD39" s="55">
        <v>4854.0275000000001</v>
      </c>
      <c r="AE39" s="55">
        <v>4854.0275000000001</v>
      </c>
    </row>
    <row r="40" spans="1:31" hidden="1" x14ac:dyDescent="0.25">
      <c r="B40" s="55">
        <v>4801.7012999999997</v>
      </c>
      <c r="C40" s="55">
        <v>4801.7012999999997</v>
      </c>
      <c r="D40" s="55">
        <v>4801.7012999999997</v>
      </c>
      <c r="E40" s="55">
        <v>4801.7012999999997</v>
      </c>
      <c r="F40" s="55">
        <v>4801.7012999999997</v>
      </c>
      <c r="G40" s="55">
        <v>4801.7012999999997</v>
      </c>
      <c r="H40" s="55">
        <v>4801.7012999999997</v>
      </c>
      <c r="I40" s="55">
        <v>4801.7012999999997</v>
      </c>
      <c r="J40" s="55">
        <v>4801.7012999999997</v>
      </c>
      <c r="K40" s="55">
        <v>4801.7012999999997</v>
      </c>
      <c r="L40" s="55">
        <v>4801.7012999999997</v>
      </c>
      <c r="M40" s="55">
        <v>4801.7012999999997</v>
      </c>
      <c r="N40" s="55">
        <v>4801.7012999999997</v>
      </c>
      <c r="O40" s="55">
        <v>4801.7012999999997</v>
      </c>
      <c r="P40" s="55">
        <v>4801.7012999999997</v>
      </c>
      <c r="Q40" s="55">
        <v>4801.7012999999997</v>
      </c>
      <c r="R40" s="55">
        <v>4801.7012999999997</v>
      </c>
      <c r="S40" s="55">
        <v>4801.7012999999997</v>
      </c>
      <c r="T40" s="55">
        <v>4801.7012999999997</v>
      </c>
      <c r="U40" s="55">
        <v>4801.7012999999997</v>
      </c>
      <c r="V40" s="55">
        <v>4801.7012999999997</v>
      </c>
      <c r="W40" s="55">
        <v>4801.7012999999997</v>
      </c>
      <c r="X40" s="55">
        <v>4801.7012999999997</v>
      </c>
      <c r="Y40" s="55">
        <v>4801.7012999999997</v>
      </c>
      <c r="Z40" s="55">
        <v>4801.7012999999997</v>
      </c>
      <c r="AA40" s="55">
        <v>4801.7012999999997</v>
      </c>
      <c r="AB40" s="55">
        <v>4801.7012999999997</v>
      </c>
      <c r="AC40" s="55">
        <v>4801.7012999999997</v>
      </c>
      <c r="AD40" s="55">
        <v>4801.7012999999997</v>
      </c>
      <c r="AE40" s="55">
        <v>4801.7012999999997</v>
      </c>
    </row>
    <row r="41" spans="1:31" hidden="1" x14ac:dyDescent="0.25">
      <c r="B41" s="55">
        <v>4773.9992000000002</v>
      </c>
      <c r="C41" s="55">
        <v>4773.9992000000002</v>
      </c>
      <c r="D41" s="55">
        <v>4773.9992000000002</v>
      </c>
      <c r="E41" s="55">
        <v>4773.9992000000002</v>
      </c>
      <c r="F41" s="55">
        <v>4773.9992000000002</v>
      </c>
      <c r="G41" s="55">
        <v>4773.9992000000002</v>
      </c>
      <c r="H41" s="55">
        <v>4773.9992000000002</v>
      </c>
      <c r="I41" s="55">
        <v>4773.9992000000002</v>
      </c>
      <c r="J41" s="55">
        <v>4773.9992000000002</v>
      </c>
      <c r="K41" s="55">
        <v>4773.9992000000002</v>
      </c>
      <c r="L41" s="55">
        <v>4773.9992000000002</v>
      </c>
      <c r="M41" s="55">
        <v>4773.9992000000002</v>
      </c>
      <c r="N41" s="55">
        <v>4773.9992000000002</v>
      </c>
      <c r="O41" s="55">
        <v>4773.9992000000002</v>
      </c>
      <c r="P41" s="55">
        <v>4773.9992000000002</v>
      </c>
      <c r="Q41" s="55">
        <v>4773.9992000000002</v>
      </c>
      <c r="R41" s="55">
        <v>4773.9992000000002</v>
      </c>
      <c r="S41" s="55">
        <v>4773.9992000000002</v>
      </c>
      <c r="T41" s="55">
        <v>4773.9992000000002</v>
      </c>
      <c r="U41" s="55">
        <v>4773.9992000000002</v>
      </c>
      <c r="V41" s="55">
        <v>4773.9992000000002</v>
      </c>
      <c r="W41" s="55">
        <v>4773.9992000000002</v>
      </c>
      <c r="X41" s="55">
        <v>4773.9992000000002</v>
      </c>
      <c r="Y41" s="55">
        <v>4773.9992000000002</v>
      </c>
      <c r="Z41" s="55">
        <v>4773.9992000000002</v>
      </c>
      <c r="AA41" s="55">
        <v>4773.9992000000002</v>
      </c>
      <c r="AB41" s="55">
        <v>4773.9992000000002</v>
      </c>
      <c r="AC41" s="55">
        <v>4773.9992000000002</v>
      </c>
      <c r="AD41" s="55">
        <v>4773.9992000000002</v>
      </c>
      <c r="AE41" s="55">
        <v>4773.9992000000002</v>
      </c>
    </row>
    <row r="42" spans="1:31" hidden="1" x14ac:dyDescent="0.25">
      <c r="B42" s="55">
        <v>4723.2120000000004</v>
      </c>
      <c r="C42" s="55">
        <v>4723.2120000000004</v>
      </c>
      <c r="D42" s="55">
        <v>4723.2120000000004</v>
      </c>
      <c r="E42" s="55">
        <v>4723.2120000000004</v>
      </c>
      <c r="F42" s="55">
        <v>4723.2120000000004</v>
      </c>
      <c r="G42" s="55">
        <v>4723.2120000000004</v>
      </c>
      <c r="H42" s="55">
        <v>4723.2120000000004</v>
      </c>
      <c r="I42" s="55">
        <v>4723.2120000000004</v>
      </c>
      <c r="J42" s="55">
        <v>4723.2120000000004</v>
      </c>
      <c r="K42" s="55">
        <v>4723.2120000000004</v>
      </c>
      <c r="L42" s="55">
        <v>4723.2120000000004</v>
      </c>
      <c r="M42" s="55">
        <v>4723.2120000000004</v>
      </c>
      <c r="N42" s="55">
        <v>4723.2120000000004</v>
      </c>
      <c r="O42" s="55">
        <v>4723.2120000000004</v>
      </c>
      <c r="P42" s="55">
        <v>4723.2120000000004</v>
      </c>
      <c r="Q42" s="55">
        <v>4723.2120000000004</v>
      </c>
      <c r="R42" s="55">
        <v>4723.2120000000004</v>
      </c>
      <c r="S42" s="55">
        <v>4723.2120000000004</v>
      </c>
      <c r="T42" s="55">
        <v>4723.2120000000004</v>
      </c>
      <c r="U42" s="55">
        <v>4723.2120000000004</v>
      </c>
      <c r="V42" s="55">
        <v>4723.2120000000004</v>
      </c>
      <c r="W42" s="55">
        <v>4723.2120000000004</v>
      </c>
      <c r="X42" s="55">
        <v>4723.2120000000004</v>
      </c>
      <c r="Y42" s="55">
        <v>4723.2120000000004</v>
      </c>
      <c r="Z42" s="55">
        <v>4723.2120000000004</v>
      </c>
      <c r="AA42" s="55">
        <v>4723.2120000000004</v>
      </c>
      <c r="AB42" s="55">
        <v>4723.2120000000004</v>
      </c>
      <c r="AC42" s="55">
        <v>4723.2120000000004</v>
      </c>
      <c r="AD42" s="55">
        <v>4723.2120000000004</v>
      </c>
      <c r="AE42" s="55">
        <v>4723.2120000000004</v>
      </c>
    </row>
    <row r="43" spans="1:31" hidden="1" x14ac:dyDescent="0.25">
      <c r="B43" s="55">
        <v>4794.0063</v>
      </c>
      <c r="C43" s="55">
        <v>4794.0063</v>
      </c>
      <c r="D43" s="55">
        <v>4794.0063</v>
      </c>
      <c r="E43" s="55">
        <v>4794.0063</v>
      </c>
      <c r="F43" s="55">
        <v>4794.0063</v>
      </c>
      <c r="G43" s="55">
        <v>4794.0063</v>
      </c>
      <c r="H43" s="55">
        <v>4794.0063</v>
      </c>
      <c r="I43" s="55">
        <v>4794.0063</v>
      </c>
      <c r="J43" s="55">
        <v>4794.0063</v>
      </c>
      <c r="K43" s="55">
        <v>4794.0063</v>
      </c>
      <c r="L43" s="55">
        <v>4794.0063</v>
      </c>
      <c r="M43" s="55">
        <v>4794.0063</v>
      </c>
      <c r="N43" s="55">
        <v>4794.0063</v>
      </c>
      <c r="O43" s="55">
        <v>4794.0063</v>
      </c>
      <c r="P43" s="55">
        <v>4794.0063</v>
      </c>
      <c r="Q43" s="55">
        <v>4794.0063</v>
      </c>
      <c r="R43" s="55">
        <v>4794.0063</v>
      </c>
      <c r="S43" s="55">
        <v>4794.0063</v>
      </c>
      <c r="T43" s="55">
        <v>4794.0063</v>
      </c>
      <c r="U43" s="55">
        <v>4794.0063</v>
      </c>
      <c r="V43" s="55">
        <v>4794.0063</v>
      </c>
      <c r="W43" s="55">
        <v>4794.0063</v>
      </c>
      <c r="X43" s="55">
        <v>4794.0063</v>
      </c>
      <c r="Y43" s="55">
        <v>4794.0063</v>
      </c>
      <c r="Z43" s="55">
        <v>4794.0063</v>
      </c>
      <c r="AA43" s="55">
        <v>4794.0063</v>
      </c>
      <c r="AB43" s="55">
        <v>4794.0063</v>
      </c>
      <c r="AC43" s="55">
        <v>4794.0063</v>
      </c>
      <c r="AD43" s="55">
        <v>4794.0063</v>
      </c>
      <c r="AE43" s="55">
        <v>4794.0063</v>
      </c>
    </row>
    <row r="44" spans="1:31" hidden="1" x14ac:dyDescent="0.25">
      <c r="B44" s="55">
        <v>4846.3325000000004</v>
      </c>
      <c r="C44" s="55">
        <v>4846.3325000000004</v>
      </c>
      <c r="D44" s="55">
        <v>4846.3325000000004</v>
      </c>
      <c r="E44" s="55">
        <v>4846.3325000000004</v>
      </c>
      <c r="F44" s="55">
        <v>4846.3325000000004</v>
      </c>
      <c r="G44" s="55">
        <v>4846.3325000000004</v>
      </c>
      <c r="H44" s="55">
        <v>4846.3325000000004</v>
      </c>
      <c r="I44" s="55">
        <v>4846.3325000000004</v>
      </c>
      <c r="J44" s="55">
        <v>4846.3325000000004</v>
      </c>
      <c r="K44" s="55">
        <v>4846.3325000000004</v>
      </c>
      <c r="L44" s="55">
        <v>4846.3325000000004</v>
      </c>
      <c r="M44" s="55">
        <v>4846.3325000000004</v>
      </c>
      <c r="N44" s="55">
        <v>4846.3325000000004</v>
      </c>
      <c r="O44" s="55">
        <v>4846.3325000000004</v>
      </c>
      <c r="P44" s="55">
        <v>4846.3325000000004</v>
      </c>
      <c r="Q44" s="55">
        <v>4846.3325000000004</v>
      </c>
      <c r="R44" s="55">
        <v>4846.3325000000004</v>
      </c>
      <c r="S44" s="55">
        <v>4846.3325000000004</v>
      </c>
      <c r="T44" s="55">
        <v>4846.3325000000004</v>
      </c>
      <c r="U44" s="55">
        <v>4846.3325000000004</v>
      </c>
      <c r="V44" s="55">
        <v>4846.3325000000004</v>
      </c>
      <c r="W44" s="55">
        <v>4846.3325000000004</v>
      </c>
      <c r="X44" s="55">
        <v>4846.3325000000004</v>
      </c>
      <c r="Y44" s="55">
        <v>4846.3325000000004</v>
      </c>
      <c r="Z44" s="55">
        <v>4846.3325000000004</v>
      </c>
      <c r="AA44" s="55">
        <v>4846.3325000000004</v>
      </c>
      <c r="AB44" s="55">
        <v>4846.3325000000004</v>
      </c>
      <c r="AC44" s="55">
        <v>4846.3325000000004</v>
      </c>
      <c r="AD44" s="55">
        <v>4846.3325000000004</v>
      </c>
      <c r="AE44" s="55">
        <v>4846.3325000000004</v>
      </c>
    </row>
    <row r="45" spans="1:31" hidden="1" x14ac:dyDescent="0.25">
      <c r="B45" s="55">
        <v>4838.6374999999998</v>
      </c>
      <c r="C45" s="55">
        <v>4838.6374999999998</v>
      </c>
      <c r="D45" s="55">
        <v>4838.6374999999998</v>
      </c>
      <c r="E45" s="55">
        <v>4838.6374999999998</v>
      </c>
      <c r="F45" s="55">
        <v>4838.6374999999998</v>
      </c>
      <c r="G45" s="55">
        <v>4838.6374999999998</v>
      </c>
      <c r="H45" s="55">
        <v>4838.6374999999998</v>
      </c>
      <c r="I45" s="55">
        <v>4838.6374999999998</v>
      </c>
      <c r="J45" s="55">
        <v>4838.6374999999998</v>
      </c>
      <c r="K45" s="55">
        <v>4838.6374999999998</v>
      </c>
      <c r="L45" s="55">
        <v>4838.6374999999998</v>
      </c>
      <c r="M45" s="55">
        <v>4838.6374999999998</v>
      </c>
      <c r="N45" s="55">
        <v>4838.6374999999998</v>
      </c>
      <c r="O45" s="55">
        <v>4838.6374999999998</v>
      </c>
      <c r="P45" s="55">
        <v>4838.6374999999998</v>
      </c>
      <c r="Q45" s="55">
        <v>4838.6374999999998</v>
      </c>
      <c r="R45" s="55">
        <v>4838.6374999999998</v>
      </c>
      <c r="S45" s="55">
        <v>4838.6374999999998</v>
      </c>
      <c r="T45" s="55">
        <v>4838.6374999999998</v>
      </c>
      <c r="U45" s="55">
        <v>4838.6374999999998</v>
      </c>
      <c r="V45" s="55">
        <v>4838.6374999999998</v>
      </c>
      <c r="W45" s="55">
        <v>4838.6374999999998</v>
      </c>
      <c r="X45" s="55">
        <v>4838.6374999999998</v>
      </c>
      <c r="Y45" s="55">
        <v>4838.6374999999998</v>
      </c>
      <c r="Z45" s="55">
        <v>4838.6374999999998</v>
      </c>
      <c r="AA45" s="55">
        <v>4838.6374999999998</v>
      </c>
      <c r="AB45" s="55">
        <v>4838.6374999999998</v>
      </c>
      <c r="AC45" s="55">
        <v>4838.6374999999998</v>
      </c>
      <c r="AD45" s="55">
        <v>4838.6374999999998</v>
      </c>
      <c r="AE45" s="55">
        <v>4838.6374999999998</v>
      </c>
    </row>
    <row r="46" spans="1:31" hidden="1" x14ac:dyDescent="0.25">
      <c r="B46" s="55">
        <v>5063.3325000000004</v>
      </c>
      <c r="C46" s="55">
        <v>5063.3325000000004</v>
      </c>
      <c r="D46" s="55">
        <v>5063.3325000000004</v>
      </c>
      <c r="E46" s="55">
        <v>5063.3325000000004</v>
      </c>
      <c r="F46" s="55">
        <v>5063.3325000000004</v>
      </c>
      <c r="G46" s="55">
        <v>5063.3325000000004</v>
      </c>
      <c r="H46" s="55">
        <v>5063.3325000000004</v>
      </c>
      <c r="I46" s="55">
        <v>5063.3325000000004</v>
      </c>
      <c r="J46" s="55">
        <v>5063.3325000000004</v>
      </c>
      <c r="K46" s="55">
        <v>5063.3325000000004</v>
      </c>
      <c r="L46" s="55">
        <v>5063.3325000000004</v>
      </c>
      <c r="M46" s="55">
        <v>5063.3325000000004</v>
      </c>
      <c r="N46" s="55">
        <v>5063.3325000000004</v>
      </c>
      <c r="O46" s="55">
        <v>5063.3325000000004</v>
      </c>
      <c r="P46" s="55">
        <v>5063.3325000000004</v>
      </c>
      <c r="Q46" s="55">
        <v>5063.3325000000004</v>
      </c>
      <c r="R46" s="55">
        <v>5063.3325000000004</v>
      </c>
      <c r="S46" s="55">
        <v>5063.3325000000004</v>
      </c>
      <c r="T46" s="55">
        <v>5063.3325000000004</v>
      </c>
      <c r="U46" s="55">
        <v>5063.3325000000004</v>
      </c>
      <c r="V46" s="55">
        <v>5063.3325000000004</v>
      </c>
      <c r="W46" s="55">
        <v>5063.3325000000004</v>
      </c>
      <c r="X46" s="55">
        <v>5063.3325000000004</v>
      </c>
      <c r="Y46" s="55">
        <v>5063.3325000000004</v>
      </c>
      <c r="Z46" s="55">
        <v>5063.3325000000004</v>
      </c>
      <c r="AA46" s="55">
        <v>5063.3325000000004</v>
      </c>
      <c r="AB46" s="55">
        <v>5063.3325000000004</v>
      </c>
      <c r="AC46" s="55">
        <v>5063.3325000000004</v>
      </c>
      <c r="AD46" s="55">
        <v>5063.3325000000004</v>
      </c>
      <c r="AE46" s="55">
        <v>5063.3325000000004</v>
      </c>
    </row>
    <row r="47" spans="1:31" hidden="1" x14ac:dyDescent="0.25">
      <c r="B47" s="55">
        <v>5034.0913</v>
      </c>
      <c r="C47" s="55">
        <v>5034.0913</v>
      </c>
      <c r="D47" s="55">
        <v>5034.0913</v>
      </c>
      <c r="E47" s="55">
        <v>5034.0913</v>
      </c>
      <c r="F47" s="55">
        <v>5034.0913</v>
      </c>
      <c r="G47" s="55">
        <v>5034.0913</v>
      </c>
      <c r="H47" s="55">
        <v>5034.0913</v>
      </c>
      <c r="I47" s="55">
        <v>5034.0913</v>
      </c>
      <c r="J47" s="55">
        <v>5034.0913</v>
      </c>
      <c r="K47" s="55">
        <v>5034.0913</v>
      </c>
      <c r="L47" s="55">
        <v>5034.0913</v>
      </c>
      <c r="M47" s="55">
        <v>5034.0913</v>
      </c>
      <c r="N47" s="55">
        <v>5034.0913</v>
      </c>
      <c r="O47" s="55">
        <v>5034.0913</v>
      </c>
      <c r="P47" s="55">
        <v>5034.0913</v>
      </c>
      <c r="Q47" s="55">
        <v>5034.0913</v>
      </c>
      <c r="R47" s="55">
        <v>5034.0913</v>
      </c>
      <c r="S47" s="55">
        <v>5034.0913</v>
      </c>
      <c r="T47" s="55">
        <v>5034.0913</v>
      </c>
      <c r="U47" s="55">
        <v>5034.0913</v>
      </c>
      <c r="V47" s="55">
        <v>5034.0913</v>
      </c>
      <c r="W47" s="55">
        <v>5034.0913</v>
      </c>
      <c r="X47" s="55">
        <v>5034.0913</v>
      </c>
      <c r="Y47" s="55">
        <v>5034.0913</v>
      </c>
      <c r="Z47" s="55">
        <v>5034.0913</v>
      </c>
      <c r="AA47" s="55">
        <v>5034.0913</v>
      </c>
      <c r="AB47" s="55">
        <v>5034.0913</v>
      </c>
      <c r="AC47" s="55">
        <v>5034.0913</v>
      </c>
      <c r="AD47" s="55">
        <v>5034.0913</v>
      </c>
      <c r="AE47" s="55">
        <v>5034.0913</v>
      </c>
    </row>
    <row r="48" spans="1:31" hidden="1" x14ac:dyDescent="0.25">
      <c r="B48" s="55">
        <v>5032.5523000000003</v>
      </c>
      <c r="C48" s="55">
        <v>5032.5523000000003</v>
      </c>
      <c r="D48" s="55">
        <v>5032.5523000000003</v>
      </c>
      <c r="E48" s="55">
        <v>5032.5523000000003</v>
      </c>
      <c r="F48" s="55">
        <v>5032.5523000000003</v>
      </c>
      <c r="G48" s="55">
        <v>5032.5523000000003</v>
      </c>
      <c r="H48" s="55">
        <v>5032.5523000000003</v>
      </c>
      <c r="I48" s="55">
        <v>5032.5523000000003</v>
      </c>
      <c r="J48" s="55">
        <v>5032.5523000000003</v>
      </c>
      <c r="K48" s="55">
        <v>5032.5523000000003</v>
      </c>
      <c r="L48" s="55">
        <v>5032.5523000000003</v>
      </c>
      <c r="M48" s="55">
        <v>5032.5523000000003</v>
      </c>
      <c r="N48" s="55">
        <v>5032.5523000000003</v>
      </c>
      <c r="O48" s="55">
        <v>5032.5523000000003</v>
      </c>
      <c r="P48" s="55">
        <v>5032.5523000000003</v>
      </c>
      <c r="Q48" s="55">
        <v>5032.5523000000003</v>
      </c>
      <c r="R48" s="55">
        <v>5032.5523000000003</v>
      </c>
      <c r="S48" s="55">
        <v>5032.5523000000003</v>
      </c>
      <c r="T48" s="55">
        <v>5032.5523000000003</v>
      </c>
      <c r="U48" s="55">
        <v>5032.5523000000003</v>
      </c>
      <c r="V48" s="55">
        <v>5032.5523000000003</v>
      </c>
      <c r="W48" s="55">
        <v>5032.5523000000003</v>
      </c>
      <c r="X48" s="55">
        <v>5032.5523000000003</v>
      </c>
      <c r="Y48" s="55">
        <v>5032.5523000000003</v>
      </c>
      <c r="Z48" s="55">
        <v>5032.5523000000003</v>
      </c>
      <c r="AA48" s="55">
        <v>5032.5523000000003</v>
      </c>
      <c r="AB48" s="55">
        <v>5032.5523000000003</v>
      </c>
      <c r="AC48" s="55">
        <v>5032.5523000000003</v>
      </c>
      <c r="AD48" s="55">
        <v>5032.5523000000003</v>
      </c>
      <c r="AE48" s="55">
        <v>5032.5523000000003</v>
      </c>
    </row>
    <row r="49" spans="1:31" hidden="1" x14ac:dyDescent="0.25">
      <c r="B49" s="55">
        <v>4801.7012999999997</v>
      </c>
      <c r="C49" s="55">
        <v>4801.7012999999997</v>
      </c>
      <c r="D49" s="55">
        <v>4801.7012999999997</v>
      </c>
      <c r="E49" s="55">
        <v>4801.7012999999997</v>
      </c>
      <c r="F49" s="55">
        <v>4801.7012999999997</v>
      </c>
      <c r="G49" s="55">
        <v>4801.7012999999997</v>
      </c>
      <c r="H49" s="55">
        <v>4801.7012999999997</v>
      </c>
      <c r="I49" s="55">
        <v>4801.7012999999997</v>
      </c>
      <c r="J49" s="55">
        <v>4801.7012999999997</v>
      </c>
      <c r="K49" s="55">
        <v>4801.7012999999997</v>
      </c>
      <c r="L49" s="55">
        <v>4801.7012999999997</v>
      </c>
      <c r="M49" s="55">
        <v>4801.7012999999997</v>
      </c>
      <c r="N49" s="55">
        <v>4801.7012999999997</v>
      </c>
      <c r="O49" s="55">
        <v>4801.7012999999997</v>
      </c>
      <c r="P49" s="55">
        <v>4801.7012999999997</v>
      </c>
      <c r="Q49" s="55">
        <v>4801.7012999999997</v>
      </c>
      <c r="R49" s="55">
        <v>4801.7012999999997</v>
      </c>
      <c r="S49" s="55">
        <v>4801.7012999999997</v>
      </c>
      <c r="T49" s="55">
        <v>4801.7012999999997</v>
      </c>
      <c r="U49" s="55">
        <v>4801.7012999999997</v>
      </c>
      <c r="V49" s="55">
        <v>4801.7012999999997</v>
      </c>
      <c r="W49" s="55">
        <v>4801.7012999999997</v>
      </c>
      <c r="X49" s="55">
        <v>4801.7012999999997</v>
      </c>
      <c r="Y49" s="55">
        <v>4801.7012999999997</v>
      </c>
      <c r="Z49" s="55">
        <v>4801.7012999999997</v>
      </c>
      <c r="AA49" s="55">
        <v>4801.7012999999997</v>
      </c>
      <c r="AB49" s="55">
        <v>4801.7012999999997</v>
      </c>
      <c r="AC49" s="55">
        <v>4801.7012999999997</v>
      </c>
      <c r="AD49" s="55">
        <v>4801.7012999999997</v>
      </c>
      <c r="AE49" s="55">
        <v>4801.7012999999997</v>
      </c>
    </row>
    <row r="50" spans="1:31" hidden="1" x14ac:dyDescent="0.25">
      <c r="B50" s="55">
        <v>4867.8786</v>
      </c>
      <c r="C50" s="55">
        <v>4867.8786</v>
      </c>
      <c r="D50" s="55">
        <v>4867.8786</v>
      </c>
      <c r="E50" s="55">
        <v>4867.8786</v>
      </c>
      <c r="F50" s="55">
        <v>4867.8786</v>
      </c>
      <c r="G50" s="55">
        <v>4867.8786</v>
      </c>
      <c r="H50" s="55">
        <v>4867.8786</v>
      </c>
      <c r="I50" s="55">
        <v>4867.8786</v>
      </c>
      <c r="J50" s="55">
        <v>4867.8786</v>
      </c>
      <c r="K50" s="55">
        <v>4867.8786</v>
      </c>
      <c r="L50" s="55">
        <v>4867.8786</v>
      </c>
      <c r="M50" s="55">
        <v>4867.8786</v>
      </c>
      <c r="N50" s="55">
        <v>4867.8786</v>
      </c>
      <c r="O50" s="55">
        <v>4867.8786</v>
      </c>
      <c r="P50" s="55">
        <v>4867.8786</v>
      </c>
      <c r="Q50" s="55">
        <v>4867.8786</v>
      </c>
      <c r="R50" s="55">
        <v>4867.8786</v>
      </c>
      <c r="S50" s="55">
        <v>4867.8786</v>
      </c>
      <c r="T50" s="55">
        <v>4867.8786</v>
      </c>
      <c r="U50" s="55">
        <v>4867.8786</v>
      </c>
      <c r="V50" s="55">
        <v>4867.8786</v>
      </c>
      <c r="W50" s="55">
        <v>4867.8786</v>
      </c>
      <c r="X50" s="55">
        <v>4867.8786</v>
      </c>
      <c r="Y50" s="55">
        <v>4867.8786</v>
      </c>
      <c r="Z50" s="55">
        <v>4867.8786</v>
      </c>
      <c r="AA50" s="55">
        <v>4867.8786</v>
      </c>
      <c r="AB50" s="55">
        <v>4867.8786</v>
      </c>
      <c r="AC50" s="55">
        <v>4867.8786</v>
      </c>
      <c r="AD50" s="55">
        <v>4867.8786</v>
      </c>
      <c r="AE50" s="55">
        <v>4867.8786</v>
      </c>
    </row>
    <row r="51" spans="1:31" hidden="1" x14ac:dyDescent="0.25">
      <c r="B51" s="55">
        <v>4835.5595000000003</v>
      </c>
      <c r="C51" s="55">
        <v>4835.5595000000003</v>
      </c>
      <c r="D51" s="55">
        <v>4835.5595000000003</v>
      </c>
      <c r="E51" s="55">
        <v>4835.5595000000003</v>
      </c>
      <c r="F51" s="55">
        <v>4835.5595000000003</v>
      </c>
      <c r="G51" s="55">
        <v>4835.5595000000003</v>
      </c>
      <c r="H51" s="55">
        <v>4835.5595000000003</v>
      </c>
      <c r="I51" s="55">
        <v>4835.5595000000003</v>
      </c>
      <c r="J51" s="55">
        <v>4835.5595000000003</v>
      </c>
      <c r="K51" s="55">
        <v>4835.5595000000003</v>
      </c>
      <c r="L51" s="55">
        <v>4835.5595000000003</v>
      </c>
      <c r="M51" s="55">
        <v>4835.5595000000003</v>
      </c>
      <c r="N51" s="55">
        <v>4835.5595000000003</v>
      </c>
      <c r="O51" s="55">
        <v>4835.5595000000003</v>
      </c>
      <c r="P51" s="55">
        <v>4835.5595000000003</v>
      </c>
      <c r="Q51" s="55">
        <v>4835.5595000000003</v>
      </c>
      <c r="R51" s="55">
        <v>4835.5595000000003</v>
      </c>
      <c r="S51" s="55">
        <v>4835.5595000000003</v>
      </c>
      <c r="T51" s="55">
        <v>4835.5595000000003</v>
      </c>
      <c r="U51" s="55">
        <v>4835.5595000000003</v>
      </c>
      <c r="V51" s="55">
        <v>4835.5595000000003</v>
      </c>
      <c r="W51" s="55">
        <v>4835.5595000000003</v>
      </c>
      <c r="X51" s="55">
        <v>4835.5595000000003</v>
      </c>
      <c r="Y51" s="55">
        <v>4835.5595000000003</v>
      </c>
      <c r="Z51" s="55">
        <v>4835.5595000000003</v>
      </c>
      <c r="AA51" s="55">
        <v>4835.5595000000003</v>
      </c>
      <c r="AB51" s="55">
        <v>4835.5595000000003</v>
      </c>
      <c r="AC51" s="55">
        <v>4835.5595000000003</v>
      </c>
      <c r="AD51" s="55">
        <v>4835.5595000000003</v>
      </c>
      <c r="AE51" s="55">
        <v>4835.5595000000003</v>
      </c>
    </row>
    <row r="52" spans="1:31" hidden="1" x14ac:dyDescent="0.25">
      <c r="B52" s="55">
        <v>4733.9849999999997</v>
      </c>
      <c r="C52" s="55">
        <v>4733.9849999999997</v>
      </c>
      <c r="D52" s="55">
        <v>4733.9849999999997</v>
      </c>
      <c r="E52" s="55">
        <v>4733.9849999999997</v>
      </c>
      <c r="F52" s="55">
        <v>4733.9849999999997</v>
      </c>
      <c r="G52" s="55">
        <v>4733.9849999999997</v>
      </c>
      <c r="H52" s="55">
        <v>4733.9849999999997</v>
      </c>
      <c r="I52" s="55">
        <v>4733.9849999999997</v>
      </c>
      <c r="J52" s="55">
        <v>4733.9849999999997</v>
      </c>
      <c r="K52" s="55">
        <v>4733.9849999999997</v>
      </c>
      <c r="L52" s="55">
        <v>4733.9849999999997</v>
      </c>
      <c r="M52" s="55">
        <v>4733.9849999999997</v>
      </c>
      <c r="N52" s="55">
        <v>4733.9849999999997</v>
      </c>
      <c r="O52" s="55">
        <v>4733.9849999999997</v>
      </c>
      <c r="P52" s="55">
        <v>4733.9849999999997</v>
      </c>
      <c r="Q52" s="55">
        <v>4733.9849999999997</v>
      </c>
      <c r="R52" s="55">
        <v>4733.9849999999997</v>
      </c>
      <c r="S52" s="55">
        <v>4733.9849999999997</v>
      </c>
      <c r="T52" s="55">
        <v>4733.9849999999997</v>
      </c>
      <c r="U52" s="55">
        <v>4733.9849999999997</v>
      </c>
      <c r="V52" s="55">
        <v>4733.9849999999997</v>
      </c>
      <c r="W52" s="55">
        <v>4733.9849999999997</v>
      </c>
      <c r="X52" s="55">
        <v>4733.9849999999997</v>
      </c>
      <c r="Y52" s="55">
        <v>4733.9849999999997</v>
      </c>
      <c r="Z52" s="55">
        <v>4733.9849999999997</v>
      </c>
      <c r="AA52" s="55">
        <v>4733.9849999999997</v>
      </c>
      <c r="AB52" s="55">
        <v>4733.9849999999997</v>
      </c>
      <c r="AC52" s="55">
        <v>4733.9849999999997</v>
      </c>
      <c r="AD52" s="55">
        <v>4733.9849999999997</v>
      </c>
      <c r="AE52" s="55">
        <v>4733.9849999999997</v>
      </c>
    </row>
    <row r="53" spans="1:31" hidden="1" x14ac:dyDescent="0.25">
      <c r="B53" s="55">
        <v>4701.6659</v>
      </c>
      <c r="C53" s="55">
        <v>4701.6659</v>
      </c>
      <c r="D53" s="55">
        <v>4701.6659</v>
      </c>
      <c r="E53" s="55">
        <v>4701.6659</v>
      </c>
      <c r="F53" s="55">
        <v>4701.6659</v>
      </c>
      <c r="G53" s="55">
        <v>4701.6659</v>
      </c>
      <c r="H53" s="55">
        <v>4701.6659</v>
      </c>
      <c r="I53" s="55">
        <v>4701.6659</v>
      </c>
      <c r="J53" s="55">
        <v>4701.6659</v>
      </c>
      <c r="K53" s="55">
        <v>4701.6659</v>
      </c>
      <c r="L53" s="55">
        <v>4701.6659</v>
      </c>
      <c r="M53" s="55">
        <v>4701.6659</v>
      </c>
      <c r="N53" s="55">
        <v>4701.6659</v>
      </c>
      <c r="O53" s="55">
        <v>4701.6659</v>
      </c>
      <c r="P53" s="55">
        <v>4701.6659</v>
      </c>
      <c r="Q53" s="55">
        <v>4701.6659</v>
      </c>
      <c r="R53" s="55">
        <v>4701.6659</v>
      </c>
      <c r="S53" s="55">
        <v>4701.6659</v>
      </c>
      <c r="T53" s="55">
        <v>4701.6659</v>
      </c>
      <c r="U53" s="55">
        <v>4701.6659</v>
      </c>
      <c r="V53" s="55">
        <v>4701.6659</v>
      </c>
      <c r="W53" s="55">
        <v>4701.6659</v>
      </c>
      <c r="X53" s="55">
        <v>4701.6659</v>
      </c>
      <c r="Y53" s="55">
        <v>4701.6659</v>
      </c>
      <c r="Z53" s="55">
        <v>4701.6659</v>
      </c>
      <c r="AA53" s="55">
        <v>4701.6659</v>
      </c>
      <c r="AB53" s="55">
        <v>4701.6659</v>
      </c>
      <c r="AC53" s="55">
        <v>4701.6659</v>
      </c>
      <c r="AD53" s="55">
        <v>4701.6659</v>
      </c>
      <c r="AE53" s="55">
        <v>4701.6659</v>
      </c>
    </row>
    <row r="54" spans="1:31" hidden="1" x14ac:dyDescent="0.25">
      <c r="B54" s="55">
        <v>4727.8289999999997</v>
      </c>
      <c r="C54" s="55">
        <v>4727.8289999999997</v>
      </c>
      <c r="D54" s="55">
        <v>4727.8289999999997</v>
      </c>
      <c r="E54" s="55">
        <v>4727.8289999999997</v>
      </c>
      <c r="F54" s="55">
        <v>4727.8289999999997</v>
      </c>
      <c r="G54" s="55">
        <v>4727.8289999999997</v>
      </c>
      <c r="H54" s="55">
        <v>4727.8289999999997</v>
      </c>
      <c r="I54" s="55">
        <v>4727.8289999999997</v>
      </c>
      <c r="J54" s="55">
        <v>4727.8289999999997</v>
      </c>
      <c r="K54" s="55">
        <v>4727.8289999999997</v>
      </c>
      <c r="L54" s="55">
        <v>4727.8289999999997</v>
      </c>
      <c r="M54" s="55">
        <v>4727.8289999999997</v>
      </c>
      <c r="N54" s="55">
        <v>4727.8289999999997</v>
      </c>
      <c r="O54" s="55">
        <v>4727.8289999999997</v>
      </c>
      <c r="P54" s="55">
        <v>4727.8289999999997</v>
      </c>
      <c r="Q54" s="55">
        <v>4727.8289999999997</v>
      </c>
      <c r="R54" s="55">
        <v>4727.8289999999997</v>
      </c>
      <c r="S54" s="55">
        <v>4727.8289999999997</v>
      </c>
      <c r="T54" s="55">
        <v>4727.8289999999997</v>
      </c>
      <c r="U54" s="55">
        <v>4727.8289999999997</v>
      </c>
      <c r="V54" s="55">
        <v>4727.8289999999997</v>
      </c>
      <c r="W54" s="55">
        <v>4727.8289999999997</v>
      </c>
      <c r="X54" s="55">
        <v>4727.8289999999997</v>
      </c>
      <c r="Y54" s="55">
        <v>4727.8289999999997</v>
      </c>
      <c r="Z54" s="55">
        <v>4727.8289999999997</v>
      </c>
      <c r="AA54" s="55">
        <v>4727.8289999999997</v>
      </c>
      <c r="AB54" s="55">
        <v>4727.8289999999997</v>
      </c>
      <c r="AC54" s="55">
        <v>4727.8289999999997</v>
      </c>
      <c r="AD54" s="55">
        <v>4727.8289999999997</v>
      </c>
      <c r="AE54" s="55">
        <v>4727.8289999999997</v>
      </c>
    </row>
    <row r="55" spans="1:31" hidden="1" x14ac:dyDescent="0.25">
      <c r="B55" s="55">
        <v>4770.9211999999998</v>
      </c>
      <c r="C55" s="55">
        <v>4770.9211999999998</v>
      </c>
      <c r="D55" s="55">
        <v>4770.9211999999998</v>
      </c>
      <c r="E55" s="55">
        <v>4770.9211999999998</v>
      </c>
      <c r="F55" s="55">
        <v>4770.9211999999998</v>
      </c>
      <c r="G55" s="55">
        <v>4770.9211999999998</v>
      </c>
      <c r="H55" s="55">
        <v>4770.9211999999998</v>
      </c>
      <c r="I55" s="55">
        <v>4770.9211999999998</v>
      </c>
      <c r="J55" s="55">
        <v>4770.9211999999998</v>
      </c>
      <c r="K55" s="55">
        <v>4770.9211999999998</v>
      </c>
      <c r="L55" s="55">
        <v>4770.9211999999998</v>
      </c>
      <c r="M55" s="55">
        <v>4770.9211999999998</v>
      </c>
      <c r="N55" s="55">
        <v>4770.9211999999998</v>
      </c>
      <c r="O55" s="55">
        <v>4770.9211999999998</v>
      </c>
      <c r="P55" s="55">
        <v>4770.9211999999998</v>
      </c>
      <c r="Q55" s="55">
        <v>4770.9211999999998</v>
      </c>
      <c r="R55" s="55">
        <v>4770.9211999999998</v>
      </c>
      <c r="S55" s="55">
        <v>4770.9211999999998</v>
      </c>
      <c r="T55" s="55">
        <v>4770.9211999999998</v>
      </c>
      <c r="U55" s="55">
        <v>4770.9211999999998</v>
      </c>
      <c r="V55" s="55">
        <v>4770.9211999999998</v>
      </c>
      <c r="W55" s="55">
        <v>4770.9211999999998</v>
      </c>
      <c r="X55" s="55">
        <v>4770.9211999999998</v>
      </c>
      <c r="Y55" s="55">
        <v>4770.9211999999998</v>
      </c>
      <c r="Z55" s="55">
        <v>4770.9211999999998</v>
      </c>
      <c r="AA55" s="55">
        <v>4770.9211999999998</v>
      </c>
      <c r="AB55" s="55">
        <v>4770.9211999999998</v>
      </c>
      <c r="AC55" s="55">
        <v>4770.9211999999998</v>
      </c>
      <c r="AD55" s="55">
        <v>4770.9211999999998</v>
      </c>
      <c r="AE55" s="55">
        <v>4770.9211999999998</v>
      </c>
    </row>
    <row r="56" spans="1:31" hidden="1" x14ac:dyDescent="0.25">
      <c r="B56" s="55">
        <v>4827.8644000000004</v>
      </c>
      <c r="C56" s="55">
        <v>4827.8644000000004</v>
      </c>
      <c r="D56" s="55">
        <v>4827.8644000000004</v>
      </c>
      <c r="E56" s="55">
        <v>4827.8644000000004</v>
      </c>
      <c r="F56" s="55">
        <v>4827.8644000000004</v>
      </c>
      <c r="G56" s="55">
        <v>4827.8644000000004</v>
      </c>
      <c r="H56" s="55">
        <v>4827.8644000000004</v>
      </c>
      <c r="I56" s="55">
        <v>4827.8644000000004</v>
      </c>
      <c r="J56" s="55">
        <v>4827.8644000000004</v>
      </c>
      <c r="K56" s="55">
        <v>4827.8644000000004</v>
      </c>
      <c r="L56" s="55">
        <v>4827.8644000000004</v>
      </c>
      <c r="M56" s="55">
        <v>4827.8644000000004</v>
      </c>
      <c r="N56" s="55">
        <v>4827.8644000000004</v>
      </c>
      <c r="O56" s="55">
        <v>4827.8644000000004</v>
      </c>
      <c r="P56" s="55">
        <v>4827.8644000000004</v>
      </c>
      <c r="Q56" s="55">
        <v>4827.8644000000004</v>
      </c>
      <c r="R56" s="55">
        <v>4827.8644000000004</v>
      </c>
      <c r="S56" s="55">
        <v>4827.8644000000004</v>
      </c>
      <c r="T56" s="55">
        <v>4827.8644000000004</v>
      </c>
      <c r="U56" s="55">
        <v>4827.8644000000004</v>
      </c>
      <c r="V56" s="55">
        <v>4827.8644000000004</v>
      </c>
      <c r="W56" s="55">
        <v>4827.8644000000004</v>
      </c>
      <c r="X56" s="55">
        <v>4827.8644000000004</v>
      </c>
      <c r="Y56" s="55">
        <v>4827.8644000000004</v>
      </c>
      <c r="Z56" s="55">
        <v>4827.8644000000004</v>
      </c>
      <c r="AA56" s="55">
        <v>4827.8644000000004</v>
      </c>
      <c r="AB56" s="55">
        <v>4827.8644000000004</v>
      </c>
      <c r="AC56" s="55">
        <v>4827.8644000000004</v>
      </c>
      <c r="AD56" s="55">
        <v>4827.8644000000004</v>
      </c>
      <c r="AE56" s="55">
        <v>4827.8644000000004</v>
      </c>
    </row>
    <row r="57" spans="1:31" hidden="1" x14ac:dyDescent="0.25">
      <c r="B57" s="55">
        <v>4617.0204999999996</v>
      </c>
      <c r="C57" s="55">
        <v>4617.0204999999996</v>
      </c>
      <c r="D57" s="55">
        <v>4617.0204999999996</v>
      </c>
      <c r="E57" s="55">
        <v>4617.0204999999996</v>
      </c>
      <c r="F57" s="55">
        <v>4617.0204999999996</v>
      </c>
      <c r="G57" s="55">
        <v>4617.0204999999996</v>
      </c>
      <c r="H57" s="55">
        <v>4617.0204999999996</v>
      </c>
      <c r="I57" s="55">
        <v>4617.0204999999996</v>
      </c>
      <c r="J57" s="55">
        <v>4617.0204999999996</v>
      </c>
      <c r="K57" s="55">
        <v>4617.0204999999996</v>
      </c>
      <c r="L57" s="55">
        <v>4617.0204999999996</v>
      </c>
      <c r="M57" s="55">
        <v>4617.0204999999996</v>
      </c>
      <c r="N57" s="55">
        <v>4617.0204999999996</v>
      </c>
      <c r="O57" s="55">
        <v>4617.0204999999996</v>
      </c>
      <c r="P57" s="55">
        <v>4617.0204999999996</v>
      </c>
      <c r="Q57" s="55">
        <v>4617.0204999999996</v>
      </c>
      <c r="R57" s="55">
        <v>4617.0204999999996</v>
      </c>
      <c r="S57" s="55">
        <v>4617.0204999999996</v>
      </c>
      <c r="T57" s="55">
        <v>4617.0204999999996</v>
      </c>
      <c r="U57" s="55">
        <v>4617.0204999999996</v>
      </c>
      <c r="V57" s="55">
        <v>4617.0204999999996</v>
      </c>
      <c r="W57" s="55">
        <v>4617.0204999999996</v>
      </c>
      <c r="X57" s="55">
        <v>4617.0204999999996</v>
      </c>
      <c r="Y57" s="55">
        <v>4617.0204999999996</v>
      </c>
      <c r="Z57" s="55">
        <v>4617.0204999999996</v>
      </c>
      <c r="AA57" s="55">
        <v>4617.0204999999996</v>
      </c>
      <c r="AB57" s="55">
        <v>4617.0204999999996</v>
      </c>
      <c r="AC57" s="55">
        <v>4617.0204999999996</v>
      </c>
      <c r="AD57" s="55">
        <v>4617.0204999999996</v>
      </c>
      <c r="AE57" s="55">
        <v>4617.0204999999996</v>
      </c>
    </row>
    <row r="58" spans="1:31" x14ac:dyDescent="0.25">
      <c r="A58" s="39">
        <v>3</v>
      </c>
      <c r="B58" s="55">
        <f>AVERAGE('[2]30支股票2021-2022-4-28'!B33:B55)</f>
        <v>4873.4324130434779</v>
      </c>
      <c r="C58" s="55">
        <f>AVERAGE('[2]30支股票2021-2022-4-28'!C33:C55)</f>
        <v>48.237504347826089</v>
      </c>
      <c r="D58" s="55">
        <f>AVERAGE('[2]30支股票2021-2022-4-28'!D33:D55)</f>
        <v>46.032869565217396</v>
      </c>
      <c r="E58" s="55">
        <f>AVERAGE('[2]30支股票2021-2022-4-28'!E33:E55)</f>
        <v>949.29784347826103</v>
      </c>
      <c r="F58" s="55">
        <f>AVERAGE('[2]30支股票2021-2022-4-28'!F33:F55)</f>
        <v>247.77947391304352</v>
      </c>
      <c r="G58" s="55">
        <f>AVERAGE('[2]30支股票2021-2022-4-28'!G33:G55)</f>
        <v>75.636752173913038</v>
      </c>
      <c r="H58" s="55">
        <f>AVERAGE('[2]30支股票2021-2022-4-28'!H33:H55)</f>
        <v>119.06205217391305</v>
      </c>
      <c r="I58" s="55">
        <f>AVERAGE('[2]30支股票2021-2022-4-28'!I33:I55)</f>
        <v>48.503017391304354</v>
      </c>
      <c r="J58" s="55">
        <f>AVERAGE('[2]30支股票2021-2022-4-28'!J33:J55)</f>
        <v>79.196078260869569</v>
      </c>
      <c r="K58" s="55">
        <f>AVERAGE('[2]30支股票2021-2022-4-28'!K33:K55)</f>
        <v>36.107113043478257</v>
      </c>
      <c r="L58" s="55">
        <f>AVERAGE('[2]30支股票2021-2022-4-28'!L33:L55)</f>
        <v>919.7934956521741</v>
      </c>
      <c r="M58" s="55">
        <f>AVERAGE('[2]30支股票2021-2022-4-28'!M33:M55)</f>
        <v>27.764343478260873</v>
      </c>
      <c r="N58" s="55">
        <f>AVERAGE('[2]30支股票2021-2022-4-28'!N33:N55)</f>
        <v>41.895300000000006</v>
      </c>
      <c r="O58" s="55">
        <f>AVERAGE('[2]30支股票2021-2022-4-28'!O33:O55)</f>
        <v>112.28429565217391</v>
      </c>
      <c r="P58" s="55">
        <f>AVERAGE('[2]30支股票2021-2022-4-28'!P33:P55)</f>
        <v>69.068521739130432</v>
      </c>
      <c r="Q58" s="55">
        <f>AVERAGE('[2]30支股票2021-2022-4-28'!Q33:Q55)</f>
        <v>15.210117391304346</v>
      </c>
      <c r="R58" s="55">
        <f>AVERAGE('[2]30支股票2021-2022-4-28'!R33:R55)</f>
        <v>73.434291304347809</v>
      </c>
      <c r="S58" s="55">
        <f>AVERAGE('[2]30支股票2021-2022-4-28'!S33:S55)</f>
        <v>60.786895652173918</v>
      </c>
      <c r="T58" s="55">
        <f>AVERAGE('[2]30支股票2021-2022-4-28'!T33:T55)</f>
        <v>34.164060869565212</v>
      </c>
      <c r="U58" s="55">
        <f>AVERAGE('[2]30支股票2021-2022-4-28'!U33:U55)</f>
        <v>20.155947826086958</v>
      </c>
      <c r="V58" s="55">
        <f>AVERAGE('[2]30支股票2021-2022-4-28'!V33:V55)</f>
        <v>33.92747826086957</v>
      </c>
      <c r="W58" s="55">
        <f>AVERAGE('[2]30支股票2021-2022-4-28'!W33:W55)</f>
        <v>81.717447826086953</v>
      </c>
      <c r="X58" s="55">
        <f>AVERAGE('[2]30支股票2021-2022-4-28'!X33:X55)</f>
        <v>186.81158260869566</v>
      </c>
      <c r="Y58" s="55">
        <f>AVERAGE('[2]30支股票2021-2022-4-28'!Y33:Y55)</f>
        <v>33.266795652173919</v>
      </c>
      <c r="Z58" s="55">
        <f>AVERAGE('[2]30支股票2021-2022-4-28'!Z33:Z55)</f>
        <v>27.955004347826094</v>
      </c>
      <c r="AA58" s="55">
        <f>AVERAGE('[2]30支股票2021-2022-4-28'!AA33:AA55)</f>
        <v>53.790652173913053</v>
      </c>
      <c r="AB58" s="55">
        <f>AVERAGE('[2]30支股票2021-2022-4-28'!AB33:AB55)</f>
        <v>310.34668260869557</v>
      </c>
      <c r="AC58" s="55">
        <f>AVERAGE('[2]30支股票2021-2022-4-28'!AC33:AC55)</f>
        <v>63.158552173913044</v>
      </c>
      <c r="AD58" s="55">
        <f>AVERAGE('[2]30支股票2021-2022-4-28'!AD33:AD55)</f>
        <v>14.781252173913048</v>
      </c>
      <c r="AE58" s="55">
        <f>AVERAGE('[2]30支股票2021-2022-4-28'!AE33:AE55)</f>
        <v>99.046156521739135</v>
      </c>
    </row>
    <row r="59" spans="1:31" hidden="1" x14ac:dyDescent="0.25">
      <c r="B59" s="55">
        <v>4590.8573999999999</v>
      </c>
      <c r="C59" s="55">
        <v>4590.8573999999999</v>
      </c>
      <c r="D59" s="55">
        <v>4590.8573999999999</v>
      </c>
      <c r="E59" s="55">
        <v>4590.8573999999999</v>
      </c>
      <c r="F59" s="55">
        <v>4590.8573999999999</v>
      </c>
      <c r="G59" s="55">
        <v>4590.8573999999999</v>
      </c>
      <c r="H59" s="55">
        <v>4590.8573999999999</v>
      </c>
      <c r="I59" s="55">
        <v>4590.8573999999999</v>
      </c>
      <c r="J59" s="55">
        <v>4590.8573999999999</v>
      </c>
      <c r="K59" s="55">
        <v>4590.8573999999999</v>
      </c>
      <c r="L59" s="55">
        <v>4590.8573999999999</v>
      </c>
      <c r="M59" s="55">
        <v>4590.8573999999999</v>
      </c>
      <c r="N59" s="55">
        <v>4590.8573999999999</v>
      </c>
      <c r="O59" s="55">
        <v>4590.8573999999999</v>
      </c>
      <c r="P59" s="55">
        <v>4590.8573999999999</v>
      </c>
      <c r="Q59" s="55">
        <v>4590.8573999999999</v>
      </c>
      <c r="R59" s="55">
        <v>4590.8573999999999</v>
      </c>
      <c r="S59" s="55">
        <v>4590.8573999999999</v>
      </c>
      <c r="T59" s="55">
        <v>4590.8573999999999</v>
      </c>
      <c r="U59" s="55">
        <v>4590.8573999999999</v>
      </c>
      <c r="V59" s="55">
        <v>4590.8573999999999</v>
      </c>
      <c r="W59" s="55">
        <v>4590.8573999999999</v>
      </c>
      <c r="X59" s="55">
        <v>4590.8573999999999</v>
      </c>
      <c r="Y59" s="55">
        <v>4590.8573999999999</v>
      </c>
      <c r="Z59" s="55">
        <v>4590.8573999999999</v>
      </c>
      <c r="AA59" s="55">
        <v>4590.8573999999999</v>
      </c>
      <c r="AB59" s="55">
        <v>4590.8573999999999</v>
      </c>
      <c r="AC59" s="55">
        <v>4590.8573999999999</v>
      </c>
      <c r="AD59" s="55">
        <v>4590.8573999999999</v>
      </c>
      <c r="AE59" s="55">
        <v>4590.8573999999999</v>
      </c>
    </row>
    <row r="60" spans="1:31" hidden="1" x14ac:dyDescent="0.25">
      <c r="B60" s="55">
        <v>4617.0204999999996</v>
      </c>
      <c r="C60" s="55">
        <v>4617.0204999999996</v>
      </c>
      <c r="D60" s="55">
        <v>4617.0204999999996</v>
      </c>
      <c r="E60" s="55">
        <v>4617.0204999999996</v>
      </c>
      <c r="F60" s="55">
        <v>4617.0204999999996</v>
      </c>
      <c r="G60" s="55">
        <v>4617.0204999999996</v>
      </c>
      <c r="H60" s="55">
        <v>4617.0204999999996</v>
      </c>
      <c r="I60" s="55">
        <v>4617.0204999999996</v>
      </c>
      <c r="J60" s="55">
        <v>4617.0204999999996</v>
      </c>
      <c r="K60" s="55">
        <v>4617.0204999999996</v>
      </c>
      <c r="L60" s="55">
        <v>4617.0204999999996</v>
      </c>
      <c r="M60" s="55">
        <v>4617.0204999999996</v>
      </c>
      <c r="N60" s="55">
        <v>4617.0204999999996</v>
      </c>
      <c r="O60" s="55">
        <v>4617.0204999999996</v>
      </c>
      <c r="P60" s="55">
        <v>4617.0204999999996</v>
      </c>
      <c r="Q60" s="55">
        <v>4617.0204999999996</v>
      </c>
      <c r="R60" s="55">
        <v>4617.0204999999996</v>
      </c>
      <c r="S60" s="55">
        <v>4617.0204999999996</v>
      </c>
      <c r="T60" s="55">
        <v>4617.0204999999996</v>
      </c>
      <c r="U60" s="55">
        <v>4617.0204999999996</v>
      </c>
      <c r="V60" s="55">
        <v>4617.0204999999996</v>
      </c>
      <c r="W60" s="55">
        <v>4617.0204999999996</v>
      </c>
      <c r="X60" s="55">
        <v>4617.0204999999996</v>
      </c>
      <c r="Y60" s="55">
        <v>4617.0204999999996</v>
      </c>
      <c r="Z60" s="55">
        <v>4617.0204999999996</v>
      </c>
      <c r="AA60" s="55">
        <v>4617.0204999999996</v>
      </c>
      <c r="AB60" s="55">
        <v>4617.0204999999996</v>
      </c>
      <c r="AC60" s="55">
        <v>4617.0204999999996</v>
      </c>
      <c r="AD60" s="55">
        <v>4617.0204999999996</v>
      </c>
      <c r="AE60" s="55">
        <v>4617.0204999999996</v>
      </c>
    </row>
    <row r="61" spans="1:31" hidden="1" x14ac:dyDescent="0.25">
      <c r="B61" s="55">
        <v>4529.2970999999998</v>
      </c>
      <c r="C61" s="55">
        <v>4529.2970999999998</v>
      </c>
      <c r="D61" s="55">
        <v>4529.2970999999998</v>
      </c>
      <c r="E61" s="55">
        <v>4529.2970999999998</v>
      </c>
      <c r="F61" s="55">
        <v>4529.2970999999998</v>
      </c>
      <c r="G61" s="55">
        <v>4529.2970999999998</v>
      </c>
      <c r="H61" s="55">
        <v>4529.2970999999998</v>
      </c>
      <c r="I61" s="55">
        <v>4529.2970999999998</v>
      </c>
      <c r="J61" s="55">
        <v>4529.2970999999998</v>
      </c>
      <c r="K61" s="55">
        <v>4529.2970999999998</v>
      </c>
      <c r="L61" s="55">
        <v>4529.2970999999998</v>
      </c>
      <c r="M61" s="55">
        <v>4529.2970999999998</v>
      </c>
      <c r="N61" s="55">
        <v>4529.2970999999998</v>
      </c>
      <c r="O61" s="55">
        <v>4529.2970999999998</v>
      </c>
      <c r="P61" s="55">
        <v>4529.2970999999998</v>
      </c>
      <c r="Q61" s="55">
        <v>4529.2970999999998</v>
      </c>
      <c r="R61" s="55">
        <v>4529.2970999999998</v>
      </c>
      <c r="S61" s="55">
        <v>4529.2970999999998</v>
      </c>
      <c r="T61" s="55">
        <v>4529.2970999999998</v>
      </c>
      <c r="U61" s="55">
        <v>4529.2970999999998</v>
      </c>
      <c r="V61" s="55">
        <v>4529.2970999999998</v>
      </c>
      <c r="W61" s="55">
        <v>4529.2970999999998</v>
      </c>
      <c r="X61" s="55">
        <v>4529.2970999999998</v>
      </c>
      <c r="Y61" s="55">
        <v>4529.2970999999998</v>
      </c>
      <c r="Z61" s="55">
        <v>4529.2970999999998</v>
      </c>
      <c r="AA61" s="55">
        <v>4529.2970999999998</v>
      </c>
      <c r="AB61" s="55">
        <v>4529.2970999999998</v>
      </c>
      <c r="AC61" s="55">
        <v>4529.2970999999998</v>
      </c>
      <c r="AD61" s="55">
        <v>4529.2970999999998</v>
      </c>
      <c r="AE61" s="55">
        <v>4529.2970999999998</v>
      </c>
    </row>
    <row r="62" spans="1:31" hidden="1" x14ac:dyDescent="0.25">
      <c r="B62" s="55">
        <v>4570.8503000000001</v>
      </c>
      <c r="C62" s="55">
        <v>4570.8503000000001</v>
      </c>
      <c r="D62" s="55">
        <v>4570.8503000000001</v>
      </c>
      <c r="E62" s="55">
        <v>4570.8503000000001</v>
      </c>
      <c r="F62" s="55">
        <v>4570.8503000000001</v>
      </c>
      <c r="G62" s="55">
        <v>4570.8503000000001</v>
      </c>
      <c r="H62" s="55">
        <v>4570.8503000000001</v>
      </c>
      <c r="I62" s="55">
        <v>4570.8503000000001</v>
      </c>
      <c r="J62" s="55">
        <v>4570.8503000000001</v>
      </c>
      <c r="K62" s="55">
        <v>4570.8503000000001</v>
      </c>
      <c r="L62" s="55">
        <v>4570.8503000000001</v>
      </c>
      <c r="M62" s="55">
        <v>4570.8503000000001</v>
      </c>
      <c r="N62" s="55">
        <v>4570.8503000000001</v>
      </c>
      <c r="O62" s="55">
        <v>4570.8503000000001</v>
      </c>
      <c r="P62" s="55">
        <v>4570.8503000000001</v>
      </c>
      <c r="Q62" s="55">
        <v>4570.8503000000001</v>
      </c>
      <c r="R62" s="55">
        <v>4570.8503000000001</v>
      </c>
      <c r="S62" s="55">
        <v>4570.8503000000001</v>
      </c>
      <c r="T62" s="55">
        <v>4570.8503000000001</v>
      </c>
      <c r="U62" s="55">
        <v>4570.8503000000001</v>
      </c>
      <c r="V62" s="55">
        <v>4570.8503000000001</v>
      </c>
      <c r="W62" s="55">
        <v>4570.8503000000001</v>
      </c>
      <c r="X62" s="55">
        <v>4570.8503000000001</v>
      </c>
      <c r="Y62" s="55">
        <v>4570.8503000000001</v>
      </c>
      <c r="Z62" s="55">
        <v>4570.8503000000001</v>
      </c>
      <c r="AA62" s="55">
        <v>4570.8503000000001</v>
      </c>
      <c r="AB62" s="55">
        <v>4570.8503000000001</v>
      </c>
      <c r="AC62" s="55">
        <v>4570.8503000000001</v>
      </c>
      <c r="AD62" s="55">
        <v>4570.8503000000001</v>
      </c>
      <c r="AE62" s="55">
        <v>4570.8503000000001</v>
      </c>
    </row>
    <row r="63" spans="1:31" hidden="1" x14ac:dyDescent="0.25">
      <c r="B63" s="55">
        <v>4489.2829000000002</v>
      </c>
      <c r="C63" s="55">
        <v>4489.2829000000002</v>
      </c>
      <c r="D63" s="55">
        <v>4489.2829000000002</v>
      </c>
      <c r="E63" s="55">
        <v>4489.2829000000002</v>
      </c>
      <c r="F63" s="55">
        <v>4489.2829000000002</v>
      </c>
      <c r="G63" s="55">
        <v>4489.2829000000002</v>
      </c>
      <c r="H63" s="55">
        <v>4489.2829000000002</v>
      </c>
      <c r="I63" s="55">
        <v>4489.2829000000002</v>
      </c>
      <c r="J63" s="55">
        <v>4489.2829000000002</v>
      </c>
      <c r="K63" s="55">
        <v>4489.2829000000002</v>
      </c>
      <c r="L63" s="55">
        <v>4489.2829000000002</v>
      </c>
      <c r="M63" s="55">
        <v>4489.2829000000002</v>
      </c>
      <c r="N63" s="55">
        <v>4489.2829000000002</v>
      </c>
      <c r="O63" s="55">
        <v>4489.2829000000002</v>
      </c>
      <c r="P63" s="55">
        <v>4489.2829000000002</v>
      </c>
      <c r="Q63" s="55">
        <v>4489.2829000000002</v>
      </c>
      <c r="R63" s="55">
        <v>4489.2829000000002</v>
      </c>
      <c r="S63" s="55">
        <v>4489.2829000000002</v>
      </c>
      <c r="T63" s="55">
        <v>4489.2829000000002</v>
      </c>
      <c r="U63" s="55">
        <v>4489.2829000000002</v>
      </c>
      <c r="V63" s="55">
        <v>4489.2829000000002</v>
      </c>
      <c r="W63" s="55">
        <v>4489.2829000000002</v>
      </c>
      <c r="X63" s="55">
        <v>4489.2829000000002</v>
      </c>
      <c r="Y63" s="55">
        <v>4489.2829000000002</v>
      </c>
      <c r="Z63" s="55">
        <v>4489.2829000000002</v>
      </c>
      <c r="AA63" s="55">
        <v>4489.2829000000002</v>
      </c>
      <c r="AB63" s="55">
        <v>4489.2829000000002</v>
      </c>
      <c r="AC63" s="55">
        <v>4489.2829000000002</v>
      </c>
      <c r="AD63" s="55">
        <v>4489.2829000000002</v>
      </c>
      <c r="AE63" s="55">
        <v>4489.2829000000002</v>
      </c>
    </row>
    <row r="64" spans="1:31" hidden="1" x14ac:dyDescent="0.25">
      <c r="B64" s="55">
        <v>4441.5736999999999</v>
      </c>
      <c r="C64" s="55">
        <v>4441.5736999999999</v>
      </c>
      <c r="D64" s="55">
        <v>4441.5736999999999</v>
      </c>
      <c r="E64" s="55">
        <v>4441.5736999999999</v>
      </c>
      <c r="F64" s="55">
        <v>4441.5736999999999</v>
      </c>
      <c r="G64" s="55">
        <v>4441.5736999999999</v>
      </c>
      <c r="H64" s="55">
        <v>4441.5736999999999</v>
      </c>
      <c r="I64" s="55">
        <v>4441.5736999999999</v>
      </c>
      <c r="J64" s="55">
        <v>4441.5736999999999</v>
      </c>
      <c r="K64" s="55">
        <v>4441.5736999999999</v>
      </c>
      <c r="L64" s="55">
        <v>4441.5736999999999</v>
      </c>
      <c r="M64" s="55">
        <v>4441.5736999999999</v>
      </c>
      <c r="N64" s="55">
        <v>4441.5736999999999</v>
      </c>
      <c r="O64" s="55">
        <v>4441.5736999999999</v>
      </c>
      <c r="P64" s="55">
        <v>4441.5736999999999</v>
      </c>
      <c r="Q64" s="55">
        <v>4441.5736999999999</v>
      </c>
      <c r="R64" s="55">
        <v>4441.5736999999999</v>
      </c>
      <c r="S64" s="55">
        <v>4441.5736999999999</v>
      </c>
      <c r="T64" s="55">
        <v>4441.5736999999999</v>
      </c>
      <c r="U64" s="55">
        <v>4441.5736999999999</v>
      </c>
      <c r="V64" s="55">
        <v>4441.5736999999999</v>
      </c>
      <c r="W64" s="55">
        <v>4441.5736999999999</v>
      </c>
      <c r="X64" s="55">
        <v>4441.5736999999999</v>
      </c>
      <c r="Y64" s="55">
        <v>4441.5736999999999</v>
      </c>
      <c r="Z64" s="55">
        <v>4441.5736999999999</v>
      </c>
      <c r="AA64" s="55">
        <v>4441.5736999999999</v>
      </c>
      <c r="AB64" s="55">
        <v>4441.5736999999999</v>
      </c>
      <c r="AC64" s="55">
        <v>4441.5736999999999</v>
      </c>
      <c r="AD64" s="55">
        <v>4441.5736999999999</v>
      </c>
      <c r="AE64" s="55">
        <v>4441.5736999999999</v>
      </c>
    </row>
    <row r="65" spans="1:31" hidden="1" x14ac:dyDescent="0.25">
      <c r="B65" s="55">
        <v>4400.0204999999996</v>
      </c>
      <c r="C65" s="55">
        <v>4400.0204999999996</v>
      </c>
      <c r="D65" s="55">
        <v>4400.0204999999996</v>
      </c>
      <c r="E65" s="55">
        <v>4400.0204999999996</v>
      </c>
      <c r="F65" s="55">
        <v>4400.0204999999996</v>
      </c>
      <c r="G65" s="55">
        <v>4400.0204999999996</v>
      </c>
      <c r="H65" s="55">
        <v>4400.0204999999996</v>
      </c>
      <c r="I65" s="55">
        <v>4400.0204999999996</v>
      </c>
      <c r="J65" s="55">
        <v>4400.0204999999996</v>
      </c>
      <c r="K65" s="55">
        <v>4400.0204999999996</v>
      </c>
      <c r="L65" s="55">
        <v>4400.0204999999996</v>
      </c>
      <c r="M65" s="55">
        <v>4400.0204999999996</v>
      </c>
      <c r="N65" s="55">
        <v>4400.0204999999996</v>
      </c>
      <c r="O65" s="55">
        <v>4400.0204999999996</v>
      </c>
      <c r="P65" s="55">
        <v>4400.0204999999996</v>
      </c>
      <c r="Q65" s="55">
        <v>4400.0204999999996</v>
      </c>
      <c r="R65" s="55">
        <v>4400.0204999999996</v>
      </c>
      <c r="S65" s="55">
        <v>4400.0204999999996</v>
      </c>
      <c r="T65" s="55">
        <v>4400.0204999999996</v>
      </c>
      <c r="U65" s="55">
        <v>4400.0204999999996</v>
      </c>
      <c r="V65" s="55">
        <v>4400.0204999999996</v>
      </c>
      <c r="W65" s="55">
        <v>4400.0204999999996</v>
      </c>
      <c r="X65" s="55">
        <v>4400.0204999999996</v>
      </c>
      <c r="Y65" s="55">
        <v>4400.0204999999996</v>
      </c>
      <c r="Z65" s="55">
        <v>4400.0204999999996</v>
      </c>
      <c r="AA65" s="55">
        <v>4400.0204999999996</v>
      </c>
      <c r="AB65" s="55">
        <v>4400.0204999999996</v>
      </c>
      <c r="AC65" s="55">
        <v>4400.0204999999996</v>
      </c>
      <c r="AD65" s="55">
        <v>4400.0204999999996</v>
      </c>
      <c r="AE65" s="55">
        <v>4400.0204999999996</v>
      </c>
    </row>
    <row r="66" spans="1:31" hidden="1" x14ac:dyDescent="0.25">
      <c r="B66" s="55">
        <v>4353.8503000000001</v>
      </c>
      <c r="C66" s="55">
        <v>4353.8503000000001</v>
      </c>
      <c r="D66" s="55">
        <v>4353.8503000000001</v>
      </c>
      <c r="E66" s="55">
        <v>4353.8503000000001</v>
      </c>
      <c r="F66" s="55">
        <v>4353.8503000000001</v>
      </c>
      <c r="G66" s="55">
        <v>4353.8503000000001</v>
      </c>
      <c r="H66" s="55">
        <v>4353.8503000000001</v>
      </c>
      <c r="I66" s="55">
        <v>4353.8503000000001</v>
      </c>
      <c r="J66" s="55">
        <v>4353.8503000000001</v>
      </c>
      <c r="K66" s="55">
        <v>4353.8503000000001</v>
      </c>
      <c r="L66" s="55">
        <v>4353.8503000000001</v>
      </c>
      <c r="M66" s="55">
        <v>4353.8503000000001</v>
      </c>
      <c r="N66" s="55">
        <v>4353.8503000000001</v>
      </c>
      <c r="O66" s="55">
        <v>4353.8503000000001</v>
      </c>
      <c r="P66" s="55">
        <v>4353.8503000000001</v>
      </c>
      <c r="Q66" s="55">
        <v>4353.8503000000001</v>
      </c>
      <c r="R66" s="55">
        <v>4353.8503000000001</v>
      </c>
      <c r="S66" s="55">
        <v>4353.8503000000001</v>
      </c>
      <c r="T66" s="55">
        <v>4353.8503000000001</v>
      </c>
      <c r="U66" s="55">
        <v>4353.8503000000001</v>
      </c>
      <c r="V66" s="55">
        <v>4353.8503000000001</v>
      </c>
      <c r="W66" s="55">
        <v>4353.8503000000001</v>
      </c>
      <c r="X66" s="55">
        <v>4353.8503000000001</v>
      </c>
      <c r="Y66" s="55">
        <v>4353.8503000000001</v>
      </c>
      <c r="Z66" s="55">
        <v>4353.8503000000001</v>
      </c>
      <c r="AA66" s="55">
        <v>4353.8503000000001</v>
      </c>
      <c r="AB66" s="55">
        <v>4353.8503000000001</v>
      </c>
      <c r="AC66" s="55">
        <v>4353.8503000000001</v>
      </c>
      <c r="AD66" s="55">
        <v>4353.8503000000001</v>
      </c>
      <c r="AE66" s="55">
        <v>4353.8503000000001</v>
      </c>
    </row>
    <row r="67" spans="1:31" hidden="1" x14ac:dyDescent="0.25">
      <c r="B67" s="55">
        <v>4426.1836000000003</v>
      </c>
      <c r="C67" s="55">
        <v>4426.1836000000003</v>
      </c>
      <c r="D67" s="55">
        <v>4426.1836000000003</v>
      </c>
      <c r="E67" s="55">
        <v>4426.1836000000003</v>
      </c>
      <c r="F67" s="55">
        <v>4426.1836000000003</v>
      </c>
      <c r="G67" s="55">
        <v>4426.1836000000003</v>
      </c>
      <c r="H67" s="55">
        <v>4426.1836000000003</v>
      </c>
      <c r="I67" s="55">
        <v>4426.1836000000003</v>
      </c>
      <c r="J67" s="55">
        <v>4426.1836000000003</v>
      </c>
      <c r="K67" s="55">
        <v>4426.1836000000003</v>
      </c>
      <c r="L67" s="55">
        <v>4426.1836000000003</v>
      </c>
      <c r="M67" s="55">
        <v>4426.1836000000003</v>
      </c>
      <c r="N67" s="55">
        <v>4426.1836000000003</v>
      </c>
      <c r="O67" s="55">
        <v>4426.1836000000003</v>
      </c>
      <c r="P67" s="55">
        <v>4426.1836000000003</v>
      </c>
      <c r="Q67" s="55">
        <v>4426.1836000000003</v>
      </c>
      <c r="R67" s="55">
        <v>4426.1836000000003</v>
      </c>
      <c r="S67" s="55">
        <v>4426.1836000000003</v>
      </c>
      <c r="T67" s="55">
        <v>4426.1836000000003</v>
      </c>
      <c r="U67" s="55">
        <v>4426.1836000000003</v>
      </c>
      <c r="V67" s="55">
        <v>4426.1836000000003</v>
      </c>
      <c r="W67" s="55">
        <v>4426.1836000000003</v>
      </c>
      <c r="X67" s="55">
        <v>4426.1836000000003</v>
      </c>
      <c r="Y67" s="55">
        <v>4426.1836000000003</v>
      </c>
      <c r="Z67" s="55">
        <v>4426.1836000000003</v>
      </c>
      <c r="AA67" s="55">
        <v>4426.1836000000003</v>
      </c>
      <c r="AB67" s="55">
        <v>4426.1836000000003</v>
      </c>
      <c r="AC67" s="55">
        <v>4426.1836000000003</v>
      </c>
      <c r="AD67" s="55">
        <v>4426.1836000000003</v>
      </c>
      <c r="AE67" s="55">
        <v>4426.1836000000003</v>
      </c>
    </row>
    <row r="68" spans="1:31" hidden="1" x14ac:dyDescent="0.25">
      <c r="B68" s="55">
        <v>4406.1765999999998</v>
      </c>
      <c r="C68" s="55">
        <v>4406.1765999999998</v>
      </c>
      <c r="D68" s="55">
        <v>4406.1765999999998</v>
      </c>
      <c r="E68" s="55">
        <v>4406.1765999999998</v>
      </c>
      <c r="F68" s="55">
        <v>4406.1765999999998</v>
      </c>
      <c r="G68" s="55">
        <v>4406.1765999999998</v>
      </c>
      <c r="H68" s="55">
        <v>4406.1765999999998</v>
      </c>
      <c r="I68" s="55">
        <v>4406.1765999999998</v>
      </c>
      <c r="J68" s="55">
        <v>4406.1765999999998</v>
      </c>
      <c r="K68" s="55">
        <v>4406.1765999999998</v>
      </c>
      <c r="L68" s="55">
        <v>4406.1765999999998</v>
      </c>
      <c r="M68" s="55">
        <v>4406.1765999999998</v>
      </c>
      <c r="N68" s="55">
        <v>4406.1765999999998</v>
      </c>
      <c r="O68" s="55">
        <v>4406.1765999999998</v>
      </c>
      <c r="P68" s="55">
        <v>4406.1765999999998</v>
      </c>
      <c r="Q68" s="55">
        <v>4406.1765999999998</v>
      </c>
      <c r="R68" s="55">
        <v>4406.1765999999998</v>
      </c>
      <c r="S68" s="55">
        <v>4406.1765999999998</v>
      </c>
      <c r="T68" s="55">
        <v>4406.1765999999998</v>
      </c>
      <c r="U68" s="55">
        <v>4406.1765999999998</v>
      </c>
      <c r="V68" s="55">
        <v>4406.1765999999998</v>
      </c>
      <c r="W68" s="55">
        <v>4406.1765999999998</v>
      </c>
      <c r="X68" s="55">
        <v>4406.1765999999998</v>
      </c>
      <c r="Y68" s="55">
        <v>4406.1765999999998</v>
      </c>
      <c r="Z68" s="55">
        <v>4406.1765999999998</v>
      </c>
      <c r="AA68" s="55">
        <v>4406.1765999999998</v>
      </c>
      <c r="AB68" s="55">
        <v>4406.1765999999998</v>
      </c>
      <c r="AC68" s="55">
        <v>4406.1765999999998</v>
      </c>
      <c r="AD68" s="55">
        <v>4406.1765999999998</v>
      </c>
      <c r="AE68" s="55">
        <v>4406.1765999999998</v>
      </c>
    </row>
    <row r="69" spans="1:31" hidden="1" x14ac:dyDescent="0.25">
      <c r="B69" s="55">
        <v>4443.1126999999997</v>
      </c>
      <c r="C69" s="55">
        <v>4443.1126999999997</v>
      </c>
      <c r="D69" s="55">
        <v>4443.1126999999997</v>
      </c>
      <c r="E69" s="55">
        <v>4443.1126999999997</v>
      </c>
      <c r="F69" s="55">
        <v>4443.1126999999997</v>
      </c>
      <c r="G69" s="55">
        <v>4443.1126999999997</v>
      </c>
      <c r="H69" s="55">
        <v>4443.1126999999997</v>
      </c>
      <c r="I69" s="55">
        <v>4443.1126999999997</v>
      </c>
      <c r="J69" s="55">
        <v>4443.1126999999997</v>
      </c>
      <c r="K69" s="55">
        <v>4443.1126999999997</v>
      </c>
      <c r="L69" s="55">
        <v>4443.1126999999997</v>
      </c>
      <c r="M69" s="55">
        <v>4443.1126999999997</v>
      </c>
      <c r="N69" s="55">
        <v>4443.1126999999997</v>
      </c>
      <c r="O69" s="55">
        <v>4443.1126999999997</v>
      </c>
      <c r="P69" s="55">
        <v>4443.1126999999997</v>
      </c>
      <c r="Q69" s="55">
        <v>4443.1126999999997</v>
      </c>
      <c r="R69" s="55">
        <v>4443.1126999999997</v>
      </c>
      <c r="S69" s="55">
        <v>4443.1126999999997</v>
      </c>
      <c r="T69" s="55">
        <v>4443.1126999999997</v>
      </c>
      <c r="U69" s="55">
        <v>4443.1126999999997</v>
      </c>
      <c r="V69" s="55">
        <v>4443.1126999999997</v>
      </c>
      <c r="W69" s="55">
        <v>4443.1126999999997</v>
      </c>
      <c r="X69" s="55">
        <v>4443.1126999999997</v>
      </c>
      <c r="Y69" s="55">
        <v>4443.1126999999997</v>
      </c>
      <c r="Z69" s="55">
        <v>4443.1126999999997</v>
      </c>
      <c r="AA69" s="55">
        <v>4443.1126999999997</v>
      </c>
      <c r="AB69" s="55">
        <v>4443.1126999999997</v>
      </c>
      <c r="AC69" s="55">
        <v>4443.1126999999997</v>
      </c>
      <c r="AD69" s="55">
        <v>4443.1126999999997</v>
      </c>
      <c r="AE69" s="55">
        <v>4443.1126999999997</v>
      </c>
    </row>
    <row r="70" spans="1:31" hidden="1" x14ac:dyDescent="0.25">
      <c r="B70" s="55">
        <v>4463.1198000000004</v>
      </c>
      <c r="C70" s="55">
        <v>4463.1198000000004</v>
      </c>
      <c r="D70" s="55">
        <v>4463.1198000000004</v>
      </c>
      <c r="E70" s="55">
        <v>4463.1198000000004</v>
      </c>
      <c r="F70" s="55">
        <v>4463.1198000000004</v>
      </c>
      <c r="G70" s="55">
        <v>4463.1198000000004</v>
      </c>
      <c r="H70" s="55">
        <v>4463.1198000000004</v>
      </c>
      <c r="I70" s="55">
        <v>4463.1198000000004</v>
      </c>
      <c r="J70" s="55">
        <v>4463.1198000000004</v>
      </c>
      <c r="K70" s="55">
        <v>4463.1198000000004</v>
      </c>
      <c r="L70" s="55">
        <v>4463.1198000000004</v>
      </c>
      <c r="M70" s="55">
        <v>4463.1198000000004</v>
      </c>
      <c r="N70" s="55">
        <v>4463.1198000000004</v>
      </c>
      <c r="O70" s="55">
        <v>4463.1198000000004</v>
      </c>
      <c r="P70" s="55">
        <v>4463.1198000000004</v>
      </c>
      <c r="Q70" s="55">
        <v>4463.1198000000004</v>
      </c>
      <c r="R70" s="55">
        <v>4463.1198000000004</v>
      </c>
      <c r="S70" s="55">
        <v>4463.1198000000004</v>
      </c>
      <c r="T70" s="55">
        <v>4463.1198000000004</v>
      </c>
      <c r="U70" s="55">
        <v>4463.1198000000004</v>
      </c>
      <c r="V70" s="55">
        <v>4463.1198000000004</v>
      </c>
      <c r="W70" s="55">
        <v>4463.1198000000004</v>
      </c>
      <c r="X70" s="55">
        <v>4463.1198000000004</v>
      </c>
      <c r="Y70" s="55">
        <v>4463.1198000000004</v>
      </c>
      <c r="Z70" s="55">
        <v>4463.1198000000004</v>
      </c>
      <c r="AA70" s="55">
        <v>4463.1198000000004</v>
      </c>
      <c r="AB70" s="55">
        <v>4463.1198000000004</v>
      </c>
      <c r="AC70" s="55">
        <v>4463.1198000000004</v>
      </c>
      <c r="AD70" s="55">
        <v>4463.1198000000004</v>
      </c>
      <c r="AE70" s="55">
        <v>4463.1198000000004</v>
      </c>
    </row>
    <row r="71" spans="1:31" hidden="1" x14ac:dyDescent="0.25">
      <c r="B71" s="55">
        <v>4421.5666000000001</v>
      </c>
      <c r="C71" s="55">
        <v>4421.5666000000001</v>
      </c>
      <c r="D71" s="55">
        <v>4421.5666000000001</v>
      </c>
      <c r="E71" s="55">
        <v>4421.5666000000001</v>
      </c>
      <c r="F71" s="55">
        <v>4421.5666000000001</v>
      </c>
      <c r="G71" s="55">
        <v>4421.5666000000001</v>
      </c>
      <c r="H71" s="55">
        <v>4421.5666000000001</v>
      </c>
      <c r="I71" s="55">
        <v>4421.5666000000001</v>
      </c>
      <c r="J71" s="55">
        <v>4421.5666000000001</v>
      </c>
      <c r="K71" s="55">
        <v>4421.5666000000001</v>
      </c>
      <c r="L71" s="55">
        <v>4421.5666000000001</v>
      </c>
      <c r="M71" s="55">
        <v>4421.5666000000001</v>
      </c>
      <c r="N71" s="55">
        <v>4421.5666000000001</v>
      </c>
      <c r="O71" s="55">
        <v>4421.5666000000001</v>
      </c>
      <c r="P71" s="55">
        <v>4421.5666000000001</v>
      </c>
      <c r="Q71" s="55">
        <v>4421.5666000000001</v>
      </c>
      <c r="R71" s="55">
        <v>4421.5666000000001</v>
      </c>
      <c r="S71" s="55">
        <v>4421.5666000000001</v>
      </c>
      <c r="T71" s="55">
        <v>4421.5666000000001</v>
      </c>
      <c r="U71" s="55">
        <v>4421.5666000000001</v>
      </c>
      <c r="V71" s="55">
        <v>4421.5666000000001</v>
      </c>
      <c r="W71" s="55">
        <v>4421.5666000000001</v>
      </c>
      <c r="X71" s="55">
        <v>4421.5666000000001</v>
      </c>
      <c r="Y71" s="55">
        <v>4421.5666000000001</v>
      </c>
      <c r="Z71" s="55">
        <v>4421.5666000000001</v>
      </c>
      <c r="AA71" s="55">
        <v>4421.5666000000001</v>
      </c>
      <c r="AB71" s="55">
        <v>4421.5666000000001</v>
      </c>
      <c r="AC71" s="55">
        <v>4421.5666000000001</v>
      </c>
      <c r="AD71" s="55">
        <v>4421.5666000000001</v>
      </c>
      <c r="AE71" s="55">
        <v>4421.5666000000001</v>
      </c>
    </row>
    <row r="72" spans="1:31" hidden="1" x14ac:dyDescent="0.25">
      <c r="B72" s="55">
        <v>4409.2546000000002</v>
      </c>
      <c r="C72" s="55">
        <v>4409.2546000000002</v>
      </c>
      <c r="D72" s="55">
        <v>4409.2546000000002</v>
      </c>
      <c r="E72" s="55">
        <v>4409.2546000000002</v>
      </c>
      <c r="F72" s="55">
        <v>4409.2546000000002</v>
      </c>
      <c r="G72" s="55">
        <v>4409.2546000000002</v>
      </c>
      <c r="H72" s="55">
        <v>4409.2546000000002</v>
      </c>
      <c r="I72" s="55">
        <v>4409.2546000000002</v>
      </c>
      <c r="J72" s="55">
        <v>4409.2546000000002</v>
      </c>
      <c r="K72" s="55">
        <v>4409.2546000000002</v>
      </c>
      <c r="L72" s="55">
        <v>4409.2546000000002</v>
      </c>
      <c r="M72" s="55">
        <v>4409.2546000000002</v>
      </c>
      <c r="N72" s="55">
        <v>4409.2546000000002</v>
      </c>
      <c r="O72" s="55">
        <v>4409.2546000000002</v>
      </c>
      <c r="P72" s="55">
        <v>4409.2546000000002</v>
      </c>
      <c r="Q72" s="55">
        <v>4409.2546000000002</v>
      </c>
      <c r="R72" s="55">
        <v>4409.2546000000002</v>
      </c>
      <c r="S72" s="55">
        <v>4409.2546000000002</v>
      </c>
      <c r="T72" s="55">
        <v>4409.2546000000002</v>
      </c>
      <c r="U72" s="55">
        <v>4409.2546000000002</v>
      </c>
      <c r="V72" s="55">
        <v>4409.2546000000002</v>
      </c>
      <c r="W72" s="55">
        <v>4409.2546000000002</v>
      </c>
      <c r="X72" s="55">
        <v>4409.2546000000002</v>
      </c>
      <c r="Y72" s="55">
        <v>4409.2546000000002</v>
      </c>
      <c r="Z72" s="55">
        <v>4409.2546000000002</v>
      </c>
      <c r="AA72" s="55">
        <v>4409.2546000000002</v>
      </c>
      <c r="AB72" s="55">
        <v>4409.2546000000002</v>
      </c>
      <c r="AC72" s="55">
        <v>4409.2546000000002</v>
      </c>
      <c r="AD72" s="55">
        <v>4409.2546000000002</v>
      </c>
      <c r="AE72" s="55">
        <v>4409.2546000000002</v>
      </c>
    </row>
    <row r="73" spans="1:31" hidden="1" x14ac:dyDescent="0.25">
      <c r="B73" s="55">
        <v>4466.1977999999999</v>
      </c>
      <c r="C73" s="55">
        <v>4466.1977999999999</v>
      </c>
      <c r="D73" s="55">
        <v>4466.1977999999999</v>
      </c>
      <c r="E73" s="55">
        <v>4466.1977999999999</v>
      </c>
      <c r="F73" s="55">
        <v>4466.1977999999999</v>
      </c>
      <c r="G73" s="55">
        <v>4466.1977999999999</v>
      </c>
      <c r="H73" s="55">
        <v>4466.1977999999999</v>
      </c>
      <c r="I73" s="55">
        <v>4466.1977999999999</v>
      </c>
      <c r="J73" s="55">
        <v>4466.1977999999999</v>
      </c>
      <c r="K73" s="55">
        <v>4466.1977999999999</v>
      </c>
      <c r="L73" s="55">
        <v>4466.1977999999999</v>
      </c>
      <c r="M73" s="55">
        <v>4466.1977999999999</v>
      </c>
      <c r="N73" s="55">
        <v>4466.1977999999999</v>
      </c>
      <c r="O73" s="55">
        <v>4466.1977999999999</v>
      </c>
      <c r="P73" s="55">
        <v>4466.1977999999999</v>
      </c>
      <c r="Q73" s="55">
        <v>4466.1977999999999</v>
      </c>
      <c r="R73" s="55">
        <v>4466.1977999999999</v>
      </c>
      <c r="S73" s="55">
        <v>4466.1977999999999</v>
      </c>
      <c r="T73" s="55">
        <v>4466.1977999999999</v>
      </c>
      <c r="U73" s="55">
        <v>4466.1977999999999</v>
      </c>
      <c r="V73" s="55">
        <v>4466.1977999999999</v>
      </c>
      <c r="W73" s="55">
        <v>4466.1977999999999</v>
      </c>
      <c r="X73" s="55">
        <v>4466.1977999999999</v>
      </c>
      <c r="Y73" s="55">
        <v>4466.1977999999999</v>
      </c>
      <c r="Z73" s="55">
        <v>4466.1977999999999</v>
      </c>
      <c r="AA73" s="55">
        <v>4466.1977999999999</v>
      </c>
      <c r="AB73" s="55">
        <v>4466.1977999999999</v>
      </c>
      <c r="AC73" s="55">
        <v>4466.1977999999999</v>
      </c>
      <c r="AD73" s="55">
        <v>4466.1977999999999</v>
      </c>
      <c r="AE73" s="55">
        <v>4466.1977999999999</v>
      </c>
    </row>
    <row r="74" spans="1:31" hidden="1" x14ac:dyDescent="0.25">
      <c r="B74" s="55">
        <v>4323.0702000000001</v>
      </c>
      <c r="C74" s="55">
        <v>4323.0702000000001</v>
      </c>
      <c r="D74" s="55">
        <v>4323.0702000000001</v>
      </c>
      <c r="E74" s="55">
        <v>4323.0702000000001</v>
      </c>
      <c r="F74" s="55">
        <v>4323.0702000000001</v>
      </c>
      <c r="G74" s="55">
        <v>4323.0702000000001</v>
      </c>
      <c r="H74" s="55">
        <v>4323.0702000000001</v>
      </c>
      <c r="I74" s="55">
        <v>4323.0702000000001</v>
      </c>
      <c r="J74" s="55">
        <v>4323.0702000000001</v>
      </c>
      <c r="K74" s="55">
        <v>4323.0702000000001</v>
      </c>
      <c r="L74" s="55">
        <v>4323.0702000000001</v>
      </c>
      <c r="M74" s="55">
        <v>4323.0702000000001</v>
      </c>
      <c r="N74" s="55">
        <v>4323.0702000000001</v>
      </c>
      <c r="O74" s="55">
        <v>4323.0702000000001</v>
      </c>
      <c r="P74" s="55">
        <v>4323.0702000000001</v>
      </c>
      <c r="Q74" s="55">
        <v>4323.0702000000001</v>
      </c>
      <c r="R74" s="55">
        <v>4323.0702000000001</v>
      </c>
      <c r="S74" s="55">
        <v>4323.0702000000001</v>
      </c>
      <c r="T74" s="55">
        <v>4323.0702000000001</v>
      </c>
      <c r="U74" s="55">
        <v>4323.0702000000001</v>
      </c>
      <c r="V74" s="55">
        <v>4323.0702000000001</v>
      </c>
      <c r="W74" s="55">
        <v>4323.0702000000001</v>
      </c>
      <c r="X74" s="55">
        <v>4323.0702000000001</v>
      </c>
      <c r="Y74" s="55">
        <v>4323.0702000000001</v>
      </c>
      <c r="Z74" s="55">
        <v>4323.0702000000001</v>
      </c>
      <c r="AA74" s="55">
        <v>4323.0702000000001</v>
      </c>
      <c r="AB74" s="55">
        <v>4323.0702000000001</v>
      </c>
      <c r="AC74" s="55">
        <v>4323.0702000000001</v>
      </c>
      <c r="AD74" s="55">
        <v>4323.0702000000001</v>
      </c>
      <c r="AE74" s="55">
        <v>4323.0702000000001</v>
      </c>
    </row>
    <row r="75" spans="1:31" hidden="1" x14ac:dyDescent="0.25">
      <c r="B75" s="55">
        <v>4263.0488999999998</v>
      </c>
      <c r="C75" s="55">
        <v>4263.0488999999998</v>
      </c>
      <c r="D75" s="55">
        <v>4263.0488999999998</v>
      </c>
      <c r="E75" s="55">
        <v>4263.0488999999998</v>
      </c>
      <c r="F75" s="55">
        <v>4263.0488999999998</v>
      </c>
      <c r="G75" s="55">
        <v>4263.0488999999998</v>
      </c>
      <c r="H75" s="55">
        <v>4263.0488999999998</v>
      </c>
      <c r="I75" s="55">
        <v>4263.0488999999998</v>
      </c>
      <c r="J75" s="55">
        <v>4263.0488999999998</v>
      </c>
      <c r="K75" s="55">
        <v>4263.0488999999998</v>
      </c>
      <c r="L75" s="55">
        <v>4263.0488999999998</v>
      </c>
      <c r="M75" s="55">
        <v>4263.0488999999998</v>
      </c>
      <c r="N75" s="55">
        <v>4263.0488999999998</v>
      </c>
      <c r="O75" s="55">
        <v>4263.0488999999998</v>
      </c>
      <c r="P75" s="55">
        <v>4263.0488999999998</v>
      </c>
      <c r="Q75" s="55">
        <v>4263.0488999999998</v>
      </c>
      <c r="R75" s="55">
        <v>4263.0488999999998</v>
      </c>
      <c r="S75" s="55">
        <v>4263.0488999999998</v>
      </c>
      <c r="T75" s="55">
        <v>4263.0488999999998</v>
      </c>
      <c r="U75" s="55">
        <v>4263.0488999999998</v>
      </c>
      <c r="V75" s="55">
        <v>4263.0488999999998</v>
      </c>
      <c r="W75" s="55">
        <v>4263.0488999999998</v>
      </c>
      <c r="X75" s="55">
        <v>4263.0488999999998</v>
      </c>
      <c r="Y75" s="55">
        <v>4263.0488999999998</v>
      </c>
      <c r="Z75" s="55">
        <v>4263.0488999999998</v>
      </c>
      <c r="AA75" s="55">
        <v>4263.0488999999998</v>
      </c>
      <c r="AB75" s="55">
        <v>4263.0488999999998</v>
      </c>
      <c r="AC75" s="55">
        <v>4263.0488999999998</v>
      </c>
      <c r="AD75" s="55">
        <v>4263.0488999999998</v>
      </c>
      <c r="AE75" s="55">
        <v>4263.0488999999998</v>
      </c>
    </row>
    <row r="76" spans="1:31" hidden="1" x14ac:dyDescent="0.25">
      <c r="B76" s="55">
        <v>4298.4461000000001</v>
      </c>
      <c r="C76" s="55">
        <v>4298.4461000000001</v>
      </c>
      <c r="D76" s="55">
        <v>4298.4461000000001</v>
      </c>
      <c r="E76" s="55">
        <v>4298.4461000000001</v>
      </c>
      <c r="F76" s="55">
        <v>4298.4461000000001</v>
      </c>
      <c r="G76" s="55">
        <v>4298.4461000000001</v>
      </c>
      <c r="H76" s="55">
        <v>4298.4461000000001</v>
      </c>
      <c r="I76" s="55">
        <v>4298.4461000000001</v>
      </c>
      <c r="J76" s="55">
        <v>4298.4461000000001</v>
      </c>
      <c r="K76" s="55">
        <v>4298.4461000000001</v>
      </c>
      <c r="L76" s="55">
        <v>4298.4461000000001</v>
      </c>
      <c r="M76" s="55">
        <v>4298.4461000000001</v>
      </c>
      <c r="N76" s="55">
        <v>4298.4461000000001</v>
      </c>
      <c r="O76" s="55">
        <v>4298.4461000000001</v>
      </c>
      <c r="P76" s="55">
        <v>4298.4461000000001</v>
      </c>
      <c r="Q76" s="55">
        <v>4298.4461000000001</v>
      </c>
      <c r="R76" s="55">
        <v>4298.4461000000001</v>
      </c>
      <c r="S76" s="55">
        <v>4298.4461000000001</v>
      </c>
      <c r="T76" s="55">
        <v>4298.4461000000001</v>
      </c>
      <c r="U76" s="55">
        <v>4298.4461000000001</v>
      </c>
      <c r="V76" s="55">
        <v>4298.4461000000001</v>
      </c>
      <c r="W76" s="55">
        <v>4298.4461000000001</v>
      </c>
      <c r="X76" s="55">
        <v>4298.4461000000001</v>
      </c>
      <c r="Y76" s="55">
        <v>4298.4461000000001</v>
      </c>
      <c r="Z76" s="55">
        <v>4298.4461000000001</v>
      </c>
      <c r="AA76" s="55">
        <v>4298.4461000000001</v>
      </c>
      <c r="AB76" s="55">
        <v>4298.4461000000001</v>
      </c>
      <c r="AC76" s="55">
        <v>4298.4461000000001</v>
      </c>
      <c r="AD76" s="55">
        <v>4298.4461000000001</v>
      </c>
      <c r="AE76" s="55">
        <v>4298.4461000000001</v>
      </c>
    </row>
    <row r="77" spans="1:31" hidden="1" x14ac:dyDescent="0.25">
      <c r="B77" s="55">
        <v>4259.9709000000003</v>
      </c>
      <c r="C77" s="55">
        <v>4259.9709000000003</v>
      </c>
      <c r="D77" s="55">
        <v>4259.9709000000003</v>
      </c>
      <c r="E77" s="55">
        <v>4259.9709000000003</v>
      </c>
      <c r="F77" s="55">
        <v>4259.9709000000003</v>
      </c>
      <c r="G77" s="55">
        <v>4259.9709000000003</v>
      </c>
      <c r="H77" s="55">
        <v>4259.9709000000003</v>
      </c>
      <c r="I77" s="55">
        <v>4259.9709000000003</v>
      </c>
      <c r="J77" s="55">
        <v>4259.9709000000003</v>
      </c>
      <c r="K77" s="55">
        <v>4259.9709000000003</v>
      </c>
      <c r="L77" s="55">
        <v>4259.9709000000003</v>
      </c>
      <c r="M77" s="55">
        <v>4259.9709000000003</v>
      </c>
      <c r="N77" s="55">
        <v>4259.9709000000003</v>
      </c>
      <c r="O77" s="55">
        <v>4259.9709000000003</v>
      </c>
      <c r="P77" s="55">
        <v>4259.9709000000003</v>
      </c>
      <c r="Q77" s="55">
        <v>4259.9709000000003</v>
      </c>
      <c r="R77" s="55">
        <v>4259.9709000000003</v>
      </c>
      <c r="S77" s="55">
        <v>4259.9709000000003</v>
      </c>
      <c r="T77" s="55">
        <v>4259.9709000000003</v>
      </c>
      <c r="U77" s="55">
        <v>4259.9709000000003</v>
      </c>
      <c r="V77" s="55">
        <v>4259.9709000000003</v>
      </c>
      <c r="W77" s="55">
        <v>4259.9709000000003</v>
      </c>
      <c r="X77" s="55">
        <v>4259.9709000000003</v>
      </c>
      <c r="Y77" s="55">
        <v>4259.9709000000003</v>
      </c>
      <c r="Z77" s="55">
        <v>4259.9709000000003</v>
      </c>
      <c r="AA77" s="55">
        <v>4259.9709000000003</v>
      </c>
      <c r="AB77" s="55">
        <v>4259.9709000000003</v>
      </c>
      <c r="AC77" s="55">
        <v>4259.9709000000003</v>
      </c>
      <c r="AD77" s="55">
        <v>4259.9709000000003</v>
      </c>
      <c r="AE77" s="55">
        <v>4259.9709000000003</v>
      </c>
    </row>
    <row r="78" spans="1:31" hidden="1" x14ac:dyDescent="0.25">
      <c r="B78" s="55">
        <v>4292.29</v>
      </c>
      <c r="C78" s="55">
        <v>4292.29</v>
      </c>
      <c r="D78" s="55">
        <v>4292.29</v>
      </c>
      <c r="E78" s="55">
        <v>4292.29</v>
      </c>
      <c r="F78" s="55">
        <v>4292.29</v>
      </c>
      <c r="G78" s="55">
        <v>4292.29</v>
      </c>
      <c r="H78" s="55">
        <v>4292.29</v>
      </c>
      <c r="I78" s="55">
        <v>4292.29</v>
      </c>
      <c r="J78" s="55">
        <v>4292.29</v>
      </c>
      <c r="K78" s="55">
        <v>4292.29</v>
      </c>
      <c r="L78" s="55">
        <v>4292.29</v>
      </c>
      <c r="M78" s="55">
        <v>4292.29</v>
      </c>
      <c r="N78" s="55">
        <v>4292.29</v>
      </c>
      <c r="O78" s="55">
        <v>4292.29</v>
      </c>
      <c r="P78" s="55">
        <v>4292.29</v>
      </c>
      <c r="Q78" s="55">
        <v>4292.29</v>
      </c>
      <c r="R78" s="55">
        <v>4292.29</v>
      </c>
      <c r="S78" s="55">
        <v>4292.29</v>
      </c>
      <c r="T78" s="55">
        <v>4292.29</v>
      </c>
      <c r="U78" s="55">
        <v>4292.29</v>
      </c>
      <c r="V78" s="55">
        <v>4292.29</v>
      </c>
      <c r="W78" s="55">
        <v>4292.29</v>
      </c>
      <c r="X78" s="55">
        <v>4292.29</v>
      </c>
      <c r="Y78" s="55">
        <v>4292.29</v>
      </c>
      <c r="Z78" s="55">
        <v>4292.29</v>
      </c>
      <c r="AA78" s="55">
        <v>4292.29</v>
      </c>
      <c r="AB78" s="55">
        <v>4292.29</v>
      </c>
      <c r="AC78" s="55">
        <v>4292.29</v>
      </c>
      <c r="AD78" s="55">
        <v>4292.29</v>
      </c>
      <c r="AE78" s="55">
        <v>4292.29</v>
      </c>
    </row>
    <row r="79" spans="1:31" hidden="1" x14ac:dyDescent="0.25">
      <c r="B79" s="55">
        <v>4335.3822</v>
      </c>
      <c r="C79" s="55">
        <v>4335.3822</v>
      </c>
      <c r="D79" s="55">
        <v>4335.3822</v>
      </c>
      <c r="E79" s="55">
        <v>4335.3822</v>
      </c>
      <c r="F79" s="55">
        <v>4335.3822</v>
      </c>
      <c r="G79" s="55">
        <v>4335.3822</v>
      </c>
      <c r="H79" s="55">
        <v>4335.3822</v>
      </c>
      <c r="I79" s="55">
        <v>4335.3822</v>
      </c>
      <c r="J79" s="55">
        <v>4335.3822</v>
      </c>
      <c r="K79" s="55">
        <v>4335.3822</v>
      </c>
      <c r="L79" s="55">
        <v>4335.3822</v>
      </c>
      <c r="M79" s="55">
        <v>4335.3822</v>
      </c>
      <c r="N79" s="55">
        <v>4335.3822</v>
      </c>
      <c r="O79" s="55">
        <v>4335.3822</v>
      </c>
      <c r="P79" s="55">
        <v>4335.3822</v>
      </c>
      <c r="Q79" s="55">
        <v>4335.3822</v>
      </c>
      <c r="R79" s="55">
        <v>4335.3822</v>
      </c>
      <c r="S79" s="55">
        <v>4335.3822</v>
      </c>
      <c r="T79" s="55">
        <v>4335.3822</v>
      </c>
      <c r="U79" s="55">
        <v>4335.3822</v>
      </c>
      <c r="V79" s="55">
        <v>4335.3822</v>
      </c>
      <c r="W79" s="55">
        <v>4335.3822</v>
      </c>
      <c r="X79" s="55">
        <v>4335.3822</v>
      </c>
      <c r="Y79" s="55">
        <v>4335.3822</v>
      </c>
      <c r="Z79" s="55">
        <v>4335.3822</v>
      </c>
      <c r="AA79" s="55">
        <v>4335.3822</v>
      </c>
      <c r="AB79" s="55">
        <v>4335.3822</v>
      </c>
      <c r="AC79" s="55">
        <v>4335.3822</v>
      </c>
      <c r="AD79" s="55">
        <v>4335.3822</v>
      </c>
      <c r="AE79" s="55">
        <v>4335.3822</v>
      </c>
    </row>
    <row r="80" spans="1:31" x14ac:dyDescent="0.25">
      <c r="A80" s="39">
        <v>4</v>
      </c>
      <c r="B80" s="55">
        <f>AVERAGE('[2]30支股票2021-2022-4-28'!B56:B76)</f>
        <v>4419.0748904761904</v>
      </c>
      <c r="C80" s="55">
        <f>AVERAGE('[2]30支股票2021-2022-4-28'!C56:C76)</f>
        <v>46.438909523809528</v>
      </c>
      <c r="D80" s="55">
        <f>AVERAGE('[2]30支股票2021-2022-4-28'!D56:D76)</f>
        <v>46.48224285714285</v>
      </c>
      <c r="E80" s="55">
        <f>AVERAGE('[2]30支股票2021-2022-4-28'!E56:E76)</f>
        <v>904.30909999999994</v>
      </c>
      <c r="F80" s="55">
        <f>AVERAGE('[2]30支股票2021-2022-4-28'!F56:F76)</f>
        <v>244.62547619047621</v>
      </c>
      <c r="G80" s="55">
        <f>AVERAGE('[2]30支股票2021-2022-4-28'!G56:G76)</f>
        <v>81.319261904761902</v>
      </c>
      <c r="H80" s="55">
        <f>AVERAGE('[2]30支股票2021-2022-4-28'!H56:H76)</f>
        <v>122.36946666666667</v>
      </c>
      <c r="I80" s="55">
        <f>AVERAGE('[2]30支股票2021-2022-4-28'!I56:I76)</f>
        <v>47.896180952380959</v>
      </c>
      <c r="J80" s="55">
        <f>AVERAGE('[2]30支股票2021-2022-4-28'!J56:J76)</f>
        <v>80.393461904761907</v>
      </c>
      <c r="K80" s="55">
        <f>AVERAGE('[2]30支股票2021-2022-4-28'!K56:K76)</f>
        <v>37.52298571428571</v>
      </c>
      <c r="L80" s="55">
        <f>AVERAGE('[2]30支股票2021-2022-4-28'!L56:L76)</f>
        <v>851.24120952380952</v>
      </c>
      <c r="M80" s="55">
        <f>AVERAGE('[2]30支股票2021-2022-4-28'!M56:M76)</f>
        <v>29.455180952380953</v>
      </c>
      <c r="N80" s="55">
        <f>AVERAGE('[2]30支股票2021-2022-4-28'!N56:N76)</f>
        <v>40.450119047619054</v>
      </c>
      <c r="O80" s="55">
        <f>AVERAGE('[2]30支股票2021-2022-4-28'!O56:O76)</f>
        <v>111.36210952380952</v>
      </c>
      <c r="P80" s="55">
        <f>AVERAGE('[2]30支股票2021-2022-4-28'!P56:P76)</f>
        <v>76.09049523809523</v>
      </c>
      <c r="Q80" s="55">
        <f>AVERAGE('[2]30支股票2021-2022-4-28'!Q56:Q76)</f>
        <v>17.162004761904761</v>
      </c>
      <c r="R80" s="55">
        <f>AVERAGE('[2]30支股票2021-2022-4-28'!R56:R76)</f>
        <v>72.428147619047621</v>
      </c>
      <c r="S80" s="55">
        <f>AVERAGE('[2]30支股票2021-2022-4-28'!S56:S76)</f>
        <v>63.618528571428563</v>
      </c>
      <c r="T80" s="55">
        <f>AVERAGE('[2]30支股票2021-2022-4-28'!T56:T76)</f>
        <v>33.770728571428577</v>
      </c>
      <c r="U80" s="55">
        <f>AVERAGE('[2]30支股票2021-2022-4-28'!U56:U76)</f>
        <v>19.746257142857143</v>
      </c>
      <c r="V80" s="55">
        <f>AVERAGE('[2]30支股票2021-2022-4-28'!V56:V76)</f>
        <v>33.580961904761914</v>
      </c>
      <c r="W80" s="55">
        <f>AVERAGE('[2]30支股票2021-2022-4-28'!W56:W76)</f>
        <v>76.175723809523816</v>
      </c>
      <c r="X80" s="55">
        <f>AVERAGE('[2]30支股票2021-2022-4-28'!X56:X76)</f>
        <v>198.42305714285717</v>
      </c>
      <c r="Y80" s="55">
        <f>AVERAGE('[2]30支股票2021-2022-4-28'!Y56:Y76)</f>
        <v>31.724476190476192</v>
      </c>
      <c r="Z80" s="55">
        <f>AVERAGE('[2]30支股票2021-2022-4-28'!Z56:Z76)</f>
        <v>27.494890476190481</v>
      </c>
      <c r="AA80" s="55">
        <f>AVERAGE('[2]30支股票2021-2022-4-28'!AA56:AA76)</f>
        <v>58.780385714285721</v>
      </c>
      <c r="AB80" s="55">
        <f>AVERAGE('[2]30支股票2021-2022-4-28'!AB56:AB76)</f>
        <v>285.94739047619049</v>
      </c>
      <c r="AC80" s="55">
        <f>AVERAGE('[2]30支股票2021-2022-4-28'!AC56:AC76)</f>
        <v>65.787719047619035</v>
      </c>
      <c r="AD80" s="55">
        <f>AVERAGE('[2]30支股票2021-2022-4-28'!AD56:AD76)</f>
        <v>16.669514285714282</v>
      </c>
      <c r="AE80" s="55">
        <f>AVERAGE('[2]30支股票2021-2022-4-28'!AE56:AE76)</f>
        <v>97.01655238095239</v>
      </c>
    </row>
    <row r="81" spans="1:31" x14ac:dyDescent="0.25">
      <c r="A81" s="39">
        <v>5</v>
      </c>
      <c r="B81" s="55">
        <f>AVERAGE('[2]30支股票2021-2022-4-28'!B77:B94)</f>
        <v>4170.0245111111108</v>
      </c>
      <c r="C81" s="55">
        <f>AVERAGE('[2]30支股票2021-2022-4-28'!C77:C94)</f>
        <v>44.166211111111096</v>
      </c>
      <c r="D81" s="55">
        <f>AVERAGE('[2]30支股票2021-2022-4-28'!D77:D94)</f>
        <v>46.615888888888875</v>
      </c>
      <c r="E81" s="55">
        <f>AVERAGE('[2]30支股票2021-2022-4-28'!E77:E94)</f>
        <v>800.11266111111104</v>
      </c>
      <c r="F81" s="55">
        <f>AVERAGE('[2]30支股票2021-2022-4-28'!F77:F94)</f>
        <v>256.68336666666664</v>
      </c>
      <c r="G81" s="55">
        <f>AVERAGE('[2]30支股票2021-2022-4-28'!G77:G94)</f>
        <v>72.39607222222223</v>
      </c>
      <c r="H81" s="55">
        <f>AVERAGE('[2]30支股票2021-2022-4-28'!H77:H94)</f>
        <v>120.02594444444445</v>
      </c>
      <c r="I81" s="55">
        <f>AVERAGE('[2]30支股票2021-2022-4-28'!I77:I94)</f>
        <v>43.197650000000003</v>
      </c>
      <c r="J81" s="55">
        <f>AVERAGE('[2]30支股票2021-2022-4-28'!J77:J94)</f>
        <v>81.762700000000009</v>
      </c>
      <c r="K81" s="55">
        <f>AVERAGE('[2]30支股票2021-2022-4-28'!K77:K94)</f>
        <v>36.743816666666675</v>
      </c>
      <c r="L81" s="55">
        <f>AVERAGE('[2]30支股票2021-2022-4-28'!L77:L94)</f>
        <v>798.98643333333325</v>
      </c>
      <c r="M81" s="55">
        <f>AVERAGE('[2]30支股票2021-2022-4-28'!M77:M94)</f>
        <v>31.066211111111109</v>
      </c>
      <c r="N81" s="55">
        <f>AVERAGE('[2]30支股票2021-2022-4-28'!N77:N94)</f>
        <v>38.489733333333334</v>
      </c>
      <c r="O81" s="55">
        <f>AVERAGE('[2]30支股票2021-2022-4-28'!O77:O94)</f>
        <v>119.18442777777776</v>
      </c>
      <c r="P81" s="55">
        <f>AVERAGE('[2]30支股票2021-2022-4-28'!P77:P94)</f>
        <v>78.595683333333341</v>
      </c>
      <c r="Q81" s="55">
        <f>AVERAGE('[2]30支股票2021-2022-4-28'!Q77:Q94)</f>
        <v>16.223827777777771</v>
      </c>
      <c r="R81" s="55">
        <f>AVERAGE('[2]30支股票2021-2022-4-28'!R77:R94)</f>
        <v>70.92850555555556</v>
      </c>
      <c r="S81" s="55">
        <f>AVERAGE('[2]30支股票2021-2022-4-28'!S77:S94)</f>
        <v>61.942022222222214</v>
      </c>
      <c r="T81" s="55">
        <f>AVERAGE('[2]30支股票2021-2022-4-28'!T77:T94)</f>
        <v>32.523027777777777</v>
      </c>
      <c r="U81" s="55">
        <f>AVERAGE('[2]30支股票2021-2022-4-28'!U77:U94)</f>
        <v>20.88796111111111</v>
      </c>
      <c r="V81" s="55">
        <f>AVERAGE('[2]30支股票2021-2022-4-28'!V77:V94)</f>
        <v>34.574672222222226</v>
      </c>
      <c r="W81" s="55">
        <f>AVERAGE('[2]30支股票2021-2022-4-28'!W77:W94)</f>
        <v>74.942033333333328</v>
      </c>
      <c r="X81" s="55">
        <f>AVERAGE('[2]30支股票2021-2022-4-28'!X77:X94)</f>
        <v>185.02573333333333</v>
      </c>
      <c r="Y81" s="55">
        <f>AVERAGE('[2]30支股票2021-2022-4-28'!Y77:Y94)</f>
        <v>28.660166666666669</v>
      </c>
      <c r="Z81" s="55">
        <f>AVERAGE('[2]30支股票2021-2022-4-28'!Z77:Z94)</f>
        <v>28.838450000000005</v>
      </c>
      <c r="AA81" s="55">
        <f>AVERAGE('[2]30支股票2021-2022-4-28'!AA77:AA94)</f>
        <v>65.90198333333332</v>
      </c>
      <c r="AB81" s="55">
        <f>AVERAGE('[2]30支股票2021-2022-4-28'!AB77:AB94)</f>
        <v>327.55416111111106</v>
      </c>
      <c r="AC81" s="55">
        <f>AVERAGE('[2]30支股票2021-2022-4-28'!AC77:AC94)</f>
        <v>72.509527777777791</v>
      </c>
      <c r="AD81" s="55">
        <f>AVERAGE('[2]30支股票2021-2022-4-28'!AD77:AD94)</f>
        <v>20.746194444444448</v>
      </c>
      <c r="AE81" s="55">
        <f>AVERAGE('[2]30支股票2021-2022-4-28'!AE77:AE94)</f>
        <v>103.53608888888888</v>
      </c>
    </row>
    <row r="82" spans="1:31" x14ac:dyDescent="0.25">
      <c r="A82" s="39">
        <v>6</v>
      </c>
      <c r="B82" s="55">
        <f>AVERAGE('[2]30支股票2021-2022-4-28'!B95:B115)</f>
        <v>3869.2097380952382</v>
      </c>
      <c r="C82" s="55">
        <f>AVERAGE('[2]30支股票2021-2022-4-28'!C95:C115)</f>
        <v>45.156957142857145</v>
      </c>
      <c r="D82" s="55">
        <f>AVERAGE('[2]30支股票2021-2022-4-28'!D95:D115)</f>
        <v>45.201971428571433</v>
      </c>
      <c r="E82" s="55">
        <f>AVERAGE('[2]30支股票2021-2022-4-28'!E95:E115)</f>
        <v>704.18110476190463</v>
      </c>
      <c r="F82" s="55">
        <f>AVERAGE('[2]30支股票2021-2022-4-28'!F95:F115)</f>
        <v>259.61157619047623</v>
      </c>
      <c r="G82" s="55">
        <f>AVERAGE('[2]30支股票2021-2022-4-28'!G95:G115)</f>
        <v>73.343295238095223</v>
      </c>
      <c r="H82" s="55">
        <f>AVERAGE('[2]30支股票2021-2022-4-28'!H95:H115)</f>
        <v>117.73174285714283</v>
      </c>
      <c r="I82" s="55">
        <f>AVERAGE('[2]30支股票2021-2022-4-28'!I95:I115)</f>
        <v>39.171795238095243</v>
      </c>
      <c r="J82" s="55">
        <f>AVERAGE('[2]30支股票2021-2022-4-28'!J95:J115)</f>
        <v>73.760523809523804</v>
      </c>
      <c r="K82" s="55">
        <f>AVERAGE('[2]30支股票2021-2022-4-28'!K95:K115)</f>
        <v>42.937876190476196</v>
      </c>
      <c r="L82" s="55">
        <f>AVERAGE('[2]30支股票2021-2022-4-28'!L95:L115)</f>
        <v>752.50530000000003</v>
      </c>
      <c r="M82" s="55">
        <f>AVERAGE('[2]30支股票2021-2022-4-28'!M95:M115)</f>
        <v>31.251485714285721</v>
      </c>
      <c r="N82" s="55">
        <f>AVERAGE('[2]30支股票2021-2022-4-28'!N95:N115)</f>
        <v>35.292461904761907</v>
      </c>
      <c r="O82" s="55">
        <f>AVERAGE('[2]30支股票2021-2022-4-28'!O95:O115)</f>
        <v>107.46092857142858</v>
      </c>
      <c r="P82" s="55">
        <f>AVERAGE('[2]30支股票2021-2022-4-28'!P95:P115)</f>
        <v>86.401490476190475</v>
      </c>
      <c r="Q82" s="55">
        <f>AVERAGE('[2]30支股票2021-2022-4-28'!Q95:Q115)</f>
        <v>15.07882380952381</v>
      </c>
      <c r="R82" s="55">
        <f>AVERAGE('[2]30支股票2021-2022-4-28'!R95:R115)</f>
        <v>66.612009523809519</v>
      </c>
      <c r="S82" s="55">
        <f>AVERAGE('[2]30支股票2021-2022-4-28'!S95:S115)</f>
        <v>65.43735238095239</v>
      </c>
      <c r="T82" s="55">
        <f>AVERAGE('[2]30支股票2021-2022-4-28'!T95:T115)</f>
        <v>30.477304761904765</v>
      </c>
      <c r="U82" s="55">
        <f>AVERAGE('[2]30支股票2021-2022-4-28'!U95:U115)</f>
        <v>21.242223809523811</v>
      </c>
      <c r="V82" s="55">
        <f>AVERAGE('[2]30支股票2021-2022-4-28'!V95:V115)</f>
        <v>34.202104761904771</v>
      </c>
      <c r="W82" s="55">
        <f>AVERAGE('[2]30支股票2021-2022-4-28'!W95:W115)</f>
        <v>72.360638095238087</v>
      </c>
      <c r="X82" s="55">
        <f>AVERAGE('[2]30支股票2021-2022-4-28'!X95:X115)</f>
        <v>184.93149047619048</v>
      </c>
      <c r="Y82" s="55">
        <f>AVERAGE('[2]30支股票2021-2022-4-28'!Y95:Y115)</f>
        <v>26.996438095238101</v>
      </c>
      <c r="Z82" s="55">
        <f>AVERAGE('[2]30支股票2021-2022-4-28'!Z95:Z115)</f>
        <v>39.311199999999999</v>
      </c>
      <c r="AA82" s="55">
        <f>AVERAGE('[2]30支股票2021-2022-4-28'!AA95:AA115)</f>
        <v>64.580047619047605</v>
      </c>
      <c r="AB82" s="55">
        <f>AVERAGE('[2]30支股票2021-2022-4-28'!AB95:AB115)</f>
        <v>339.17466190476193</v>
      </c>
      <c r="AC82" s="55">
        <f>AVERAGE('[2]30支股票2021-2022-4-28'!AC95:AC115)</f>
        <v>72.984252380952384</v>
      </c>
      <c r="AD82" s="55">
        <f>AVERAGE('[2]30支股票2021-2022-4-28'!AD95:AD115)</f>
        <v>21.083390476190473</v>
      </c>
      <c r="AE82" s="55">
        <f>AVERAGE('[2]30支股票2021-2022-4-28'!AE95:AE115)</f>
        <v>110.12386666666664</v>
      </c>
    </row>
    <row r="83" spans="1:31" x14ac:dyDescent="0.25">
      <c r="A83" s="39">
        <v>7</v>
      </c>
      <c r="B83" s="55">
        <f>AVERAGE('[2]30支股票2021-2022-4-28'!B120:B137)</f>
        <v>3500.2145444444441</v>
      </c>
      <c r="C83" s="55">
        <f>AVERAGE('[2]30支股票2021-2022-4-28'!C120:C137)</f>
        <v>54.409511111111115</v>
      </c>
      <c r="D83" s="55">
        <f>AVERAGE('[2]30支股票2021-2022-4-28'!D120:D137)</f>
        <v>41.36909444444445</v>
      </c>
      <c r="E83" s="55">
        <f>AVERAGE('[2]30支股票2021-2022-4-28'!E120:E137)</f>
        <v>608.425311111111</v>
      </c>
      <c r="F83" s="55">
        <f>AVERAGE('[2]30支股票2021-2022-4-28'!F120:F137)</f>
        <v>241.02354444444441</v>
      </c>
      <c r="G83" s="55">
        <f>AVERAGE('[2]30支股票2021-2022-4-28'!G120:G137)</f>
        <v>74.055744444444457</v>
      </c>
      <c r="H83" s="55">
        <f>AVERAGE('[2]30支股票2021-2022-4-28'!H120:H137)</f>
        <v>110.4480388888889</v>
      </c>
      <c r="I83" s="55">
        <f>AVERAGE('[2]30支股票2021-2022-4-28'!I120:I137)</f>
        <v>35.463611111111128</v>
      </c>
      <c r="J83" s="55">
        <f>AVERAGE('[2]30支股票2021-2022-4-28'!J120:J137)</f>
        <v>68.282794444444448</v>
      </c>
      <c r="K83" s="55">
        <f>AVERAGE('[2]30支股票2021-2022-4-28'!K120:K137)</f>
        <v>42.263627777777771</v>
      </c>
      <c r="L83" s="55">
        <f>AVERAGE('[2]30支股票2021-2022-4-28'!L120:L137)</f>
        <v>648.38805555555564</v>
      </c>
      <c r="M83" s="55">
        <f>AVERAGE('[2]30支股票2021-2022-4-28'!M120:M137)</f>
        <v>30.29750555555556</v>
      </c>
      <c r="N83" s="55">
        <f>AVERAGE('[2]30支股票2021-2022-4-28'!N120:N137)</f>
        <v>31.84986111111111</v>
      </c>
      <c r="O83" s="55">
        <f>AVERAGE('[2]30支股票2021-2022-4-28'!O120:O137)</f>
        <v>120.95414999999997</v>
      </c>
      <c r="P83" s="55">
        <f>AVERAGE('[2]30支股票2021-2022-4-28'!P120:P137)</f>
        <v>89.868394444444462</v>
      </c>
      <c r="Q83" s="55">
        <f>AVERAGE('[2]30支股票2021-2022-4-28'!Q120:Q137)</f>
        <v>17.593433333333333</v>
      </c>
      <c r="R83" s="55">
        <f>AVERAGE('[2]30支股票2021-2022-4-28'!R120:R137)</f>
        <v>60.743427777777782</v>
      </c>
      <c r="S83" s="55">
        <f>AVERAGE('[2]30支股票2021-2022-4-28'!S120:S137)</f>
        <v>73.365022222222223</v>
      </c>
      <c r="T83" s="55">
        <f>AVERAGE('[2]30支股票2021-2022-4-28'!T120:T137)</f>
        <v>28.685116666666666</v>
      </c>
      <c r="U83" s="55">
        <f>AVERAGE('[2]30支股票2021-2022-4-28'!U120:U137)</f>
        <v>19.896750000000001</v>
      </c>
      <c r="V83" s="55">
        <f>AVERAGE('[2]30支股票2021-2022-4-28'!V120:V137)</f>
        <v>32.4137611111111</v>
      </c>
      <c r="W83" s="55">
        <f>AVERAGE('[2]30支股票2021-2022-4-28'!W120:W137)</f>
        <v>67.584111111111113</v>
      </c>
      <c r="X83" s="55">
        <f>AVERAGE('[2]30支股票2021-2022-4-28'!X120:X137)</f>
        <v>163.90648333333334</v>
      </c>
      <c r="Y83" s="55">
        <f>AVERAGE('[2]30支股票2021-2022-4-28'!Y120:Y137)</f>
        <v>26.121061111111107</v>
      </c>
      <c r="Z83" s="55">
        <f>AVERAGE('[2]30支股票2021-2022-4-28'!Z120:Z137)</f>
        <v>45.624755555555552</v>
      </c>
      <c r="AA83" s="55">
        <f>AVERAGE('[2]30支股票2021-2022-4-28'!AA120:AA137)</f>
        <v>58.338849999999994</v>
      </c>
      <c r="AB83" s="55">
        <f>AVERAGE('[2]30支股票2021-2022-4-28'!AB120:AB137)</f>
        <v>299.57656111111112</v>
      </c>
      <c r="AC83" s="55">
        <f>AVERAGE('[2]30支股票2021-2022-4-28'!AC120:AC137)</f>
        <v>76.688288888888877</v>
      </c>
      <c r="AD83" s="55">
        <f>AVERAGE('[2]30支股票2021-2022-4-28'!AD120:AD137)</f>
        <v>21.688266666666667</v>
      </c>
      <c r="AE83" s="55">
        <f>AVERAGE('[2]30支股票2021-2022-4-28'!AE120:AE137)</f>
        <v>96.911272222222209</v>
      </c>
    </row>
    <row r="84" spans="1:31" x14ac:dyDescent="0.25">
      <c r="A84" s="39">
        <v>8</v>
      </c>
      <c r="B84" s="55">
        <f>AVERAGE('[2]30支股票2021-2022-4-28'!B138:B159)</f>
        <v>3405.0558545454546</v>
      </c>
      <c r="C84" s="55">
        <f>AVERAGE('[2]30支股票2021-2022-4-28'!C138:C159)</f>
        <v>50.146272727272731</v>
      </c>
      <c r="D84" s="55">
        <f>AVERAGE('[2]30支股票2021-2022-4-28'!D138:D159)</f>
        <v>41.120113636363641</v>
      </c>
      <c r="E84" s="55">
        <f>AVERAGE('[2]30支股票2021-2022-4-28'!E138:E159)</f>
        <v>635.99310454545434</v>
      </c>
      <c r="F84" s="55">
        <f>AVERAGE('[2]30支股票2021-2022-4-28'!F138:F159)</f>
        <v>228.38289999999995</v>
      </c>
      <c r="G84" s="55">
        <f>AVERAGE('[2]30支股票2021-2022-4-28'!G138:G159)</f>
        <v>74.335104545454541</v>
      </c>
      <c r="H84" s="55">
        <f>AVERAGE('[2]30支股票2021-2022-4-28'!H138:H159)</f>
        <v>118.53655000000002</v>
      </c>
      <c r="I84" s="55">
        <f>AVERAGE('[2]30支股票2021-2022-4-28'!I138:I159)</f>
        <v>34.738727272727267</v>
      </c>
      <c r="J84" s="55">
        <f>AVERAGE('[2]30支股票2021-2022-4-28'!J138:J159)</f>
        <v>70.57831818181819</v>
      </c>
      <c r="K84" s="55">
        <f>AVERAGE('[2]30支股票2021-2022-4-28'!K138:K159)</f>
        <v>41.294536363636368</v>
      </c>
      <c r="L84" s="55">
        <f>AVERAGE('[2]30支股票2021-2022-4-28'!L138:L159)</f>
        <v>592.77066363636357</v>
      </c>
      <c r="M84" s="55">
        <f>AVERAGE('[2]30支股票2021-2022-4-28'!M138:M159)</f>
        <v>35.993790909090905</v>
      </c>
      <c r="N84" s="55">
        <f>AVERAGE('[2]30支股票2021-2022-4-28'!N138:N159)</f>
        <v>30.5812909090909</v>
      </c>
      <c r="O84" s="55">
        <f>AVERAGE('[2]30支股票2021-2022-4-28'!O138:O159)</f>
        <v>138.22641818181819</v>
      </c>
      <c r="P84" s="55">
        <f>AVERAGE('[2]30支股票2021-2022-4-28'!P138:P159)</f>
        <v>103.74532727272727</v>
      </c>
      <c r="Q84" s="55">
        <f>AVERAGE('[2]30支股票2021-2022-4-28'!Q138:Q159)</f>
        <v>19.304909090909089</v>
      </c>
      <c r="R84" s="55">
        <f>AVERAGE('[2]30支股票2021-2022-4-28'!R138:R159)</f>
        <v>58.603386363636375</v>
      </c>
      <c r="S84" s="55">
        <f>AVERAGE('[2]30支股票2021-2022-4-28'!S138:S159)</f>
        <v>80.954090909090908</v>
      </c>
      <c r="T84" s="55">
        <f>AVERAGE('[2]30支股票2021-2022-4-28'!T138:T159)</f>
        <v>29.399959090909089</v>
      </c>
      <c r="U84" s="55">
        <f>AVERAGE('[2]30支股票2021-2022-4-28'!U138:U159)</f>
        <v>19.025809090909089</v>
      </c>
      <c r="V84" s="55">
        <f>AVERAGE('[2]30支股票2021-2022-4-28'!V138:V159)</f>
        <v>31.979777272727269</v>
      </c>
      <c r="W84" s="55">
        <f>AVERAGE('[2]30支股票2021-2022-4-28'!W138:W159)</f>
        <v>66.921745454545459</v>
      </c>
      <c r="X84" s="55">
        <f>AVERAGE('[2]30支股票2021-2022-4-28'!X138:X159)</f>
        <v>169.83061363636364</v>
      </c>
      <c r="Y84" s="55">
        <f>AVERAGE('[2]30支股票2021-2022-4-28'!Y138:Y159)</f>
        <v>24.22197727272728</v>
      </c>
      <c r="Z84" s="55">
        <f>AVERAGE('[2]30支股票2021-2022-4-28'!Z138:Z159)</f>
        <v>51.762681818181825</v>
      </c>
      <c r="AA84" s="55">
        <f>AVERAGE('[2]30支股票2021-2022-4-28'!AA138:AA159)</f>
        <v>52.695822727272713</v>
      </c>
      <c r="AB84" s="55">
        <f>AVERAGE('[2]30支股票2021-2022-4-28'!AB138:AB159)</f>
        <v>315.82378181818171</v>
      </c>
      <c r="AC84" s="55">
        <f>AVERAGE('[2]30支股票2021-2022-4-28'!AC138:AC159)</f>
        <v>73.76361363636363</v>
      </c>
      <c r="AD84" s="55">
        <f>AVERAGE('[2]30支股票2021-2022-4-28'!AD138:AD159)</f>
        <v>20.629963636363634</v>
      </c>
      <c r="AE84" s="55">
        <f>AVERAGE('[2]30支股票2021-2022-4-28'!AE138:AE159)</f>
        <v>99.207740909090901</v>
      </c>
    </row>
    <row r="85" spans="1:31" x14ac:dyDescent="0.25">
      <c r="A85" s="39">
        <v>9</v>
      </c>
      <c r="B85" s="55">
        <f>AVERAGE('[2]30支股票2021-2022-4-28'!B160:B179)</f>
        <v>3323.0982100000001</v>
      </c>
      <c r="C85" s="55">
        <f>AVERAGE('[2]30支股票2021-2022-4-28'!C160:C179)</f>
        <v>55.73659</v>
      </c>
      <c r="D85" s="55">
        <f>AVERAGE('[2]30支股票2021-2022-4-28'!D160:D179)</f>
        <v>45.351579999999998</v>
      </c>
      <c r="E85" s="55">
        <f>AVERAGE('[2]30支股票2021-2022-4-28'!E160:E179)</f>
        <v>653.77767500000004</v>
      </c>
      <c r="F85" s="55">
        <f>AVERAGE('[2]30支股票2021-2022-4-28'!F160:F179)</f>
        <v>243.58723499999996</v>
      </c>
      <c r="G85" s="55">
        <f>AVERAGE('[2]30支股票2021-2022-4-28'!G160:G179)</f>
        <v>64.934580000000011</v>
      </c>
      <c r="H85" s="55">
        <f>AVERAGE('[2]30支股票2021-2022-4-28'!H160:H179)</f>
        <v>118.26287499999998</v>
      </c>
      <c r="I85" s="55">
        <f>AVERAGE('[2]30支股票2021-2022-4-28'!I160:I179)</f>
        <v>36.533409999999989</v>
      </c>
      <c r="J85" s="55">
        <f>AVERAGE('[2]30支股票2021-2022-4-28'!J160:J179)</f>
        <v>86.231295000000003</v>
      </c>
      <c r="K85" s="55">
        <f>AVERAGE('[2]30支股票2021-2022-4-28'!K160:K179)</f>
        <v>42.144770000000008</v>
      </c>
      <c r="L85" s="55">
        <f>AVERAGE('[2]30支股票2021-2022-4-28'!L160:L179)</f>
        <v>585.34766999999999</v>
      </c>
      <c r="M85" s="55">
        <f>AVERAGE('[2]30支股票2021-2022-4-28'!M160:M179)</f>
        <v>64.002255000000005</v>
      </c>
      <c r="N85" s="55">
        <f>AVERAGE('[2]30支股票2021-2022-4-28'!N160:N179)</f>
        <v>29.302684999999997</v>
      </c>
      <c r="O85" s="55">
        <f>AVERAGE('[2]30支股票2021-2022-4-28'!O160:O179)</f>
        <v>153.24334999999996</v>
      </c>
      <c r="P85" s="55">
        <f>AVERAGE('[2]30支股票2021-2022-4-28'!P160:P179)</f>
        <v>120.71992499999999</v>
      </c>
      <c r="Q85" s="55">
        <f>AVERAGE('[2]30支股票2021-2022-4-28'!Q160:Q179)</f>
        <v>22.162710000000001</v>
      </c>
      <c r="R85" s="55">
        <f>AVERAGE('[2]30支股票2021-2022-4-28'!R160:R179)</f>
        <v>59.264755000000001</v>
      </c>
      <c r="S85" s="55">
        <f>AVERAGE('[2]30支股票2021-2022-4-28'!S160:S179)</f>
        <v>106.42163999999998</v>
      </c>
      <c r="T85" s="55">
        <f>AVERAGE('[2]30支股票2021-2022-4-28'!T160:T179)</f>
        <v>35.56197499999999</v>
      </c>
      <c r="U85" s="55">
        <f>AVERAGE('[2]30支股票2021-2022-4-28'!U160:U179)</f>
        <v>19.372585000000001</v>
      </c>
      <c r="V85" s="55">
        <f>AVERAGE('[2]30支股票2021-2022-4-28'!V160:V179)</f>
        <v>34.232065000000006</v>
      </c>
      <c r="W85" s="55">
        <f>AVERAGE('[2]30支股票2021-2022-4-28'!W160:W179)</f>
        <v>68.444570000000027</v>
      </c>
      <c r="X85" s="55">
        <f>AVERAGE('[2]30支股票2021-2022-4-28'!X160:X179)</f>
        <v>152.25224999999998</v>
      </c>
      <c r="Y85" s="55">
        <f>AVERAGE('[2]30支股票2021-2022-4-28'!Y160:Y179)</f>
        <v>25.137129999999996</v>
      </c>
      <c r="Z85" s="55">
        <f>AVERAGE('[2]30支股票2021-2022-4-28'!Z160:Z179)</f>
        <v>45.463639999999998</v>
      </c>
      <c r="AA85" s="55">
        <f>AVERAGE('[2]30支股票2021-2022-4-28'!AA160:AA179)</f>
        <v>47.172090000000011</v>
      </c>
      <c r="AB85" s="55">
        <f>AVERAGE('[2]30支股票2021-2022-4-28'!AB160:AB179)</f>
        <v>323.18190500000003</v>
      </c>
      <c r="AC85" s="55">
        <f>AVERAGE('[2]30支股票2021-2022-4-28'!AC160:AC179)</f>
        <v>69.969819999999999</v>
      </c>
      <c r="AD85" s="55">
        <f>AVERAGE('[2]30支股票2021-2022-4-28'!AD160:AD179)</f>
        <v>23.121925000000001</v>
      </c>
      <c r="AE85" s="55">
        <f>AVERAGE('[2]30支股票2021-2022-4-28'!AE160:AE179)</f>
        <v>105.03069499999999</v>
      </c>
    </row>
    <row r="86" spans="1:31" x14ac:dyDescent="0.25">
      <c r="A86" s="39">
        <v>10</v>
      </c>
      <c r="B86" s="55">
        <f>AVERAGE('[2]30支股票2021-2022-4-28'!B180:B195)</f>
        <v>3359.5107125000004</v>
      </c>
      <c r="C86" s="55">
        <f>AVERAGE('[2]30支股票2021-2022-4-28'!C180:C195)</f>
        <v>52.477937500000003</v>
      </c>
      <c r="D86" s="55">
        <f>AVERAGE('[2]30支股票2021-2022-4-28'!D180:D195)</f>
        <v>43.080818749999992</v>
      </c>
      <c r="E86" s="55">
        <f>AVERAGE('[2]30支股票2021-2022-4-28'!E180:E195)</f>
        <v>596.56597499999998</v>
      </c>
      <c r="F86" s="55">
        <f>AVERAGE('[2]30支股票2021-2022-4-28'!F180:F195)</f>
        <v>230.669725</v>
      </c>
      <c r="G86" s="55">
        <f>AVERAGE('[2]30支股票2021-2022-4-28'!G180:G195)</f>
        <v>57.898237500000008</v>
      </c>
      <c r="H86" s="55">
        <f>AVERAGE('[2]30支股票2021-2022-4-28'!H180:H195)</f>
        <v>109.79981250000002</v>
      </c>
      <c r="I86" s="55">
        <f>AVERAGE('[2]30支股票2021-2022-4-28'!I180:I195)</f>
        <v>35.845206250000004</v>
      </c>
      <c r="J86" s="55">
        <f>AVERAGE('[2]30支股票2021-2022-4-28'!J180:J195)</f>
        <v>75.934043749999987</v>
      </c>
      <c r="K86" s="55">
        <f>AVERAGE('[2]30支股票2021-2022-4-28'!K180:K195)</f>
        <v>39.004237499999988</v>
      </c>
      <c r="L86" s="55">
        <f>AVERAGE('[2]30支股票2021-2022-4-28'!L180:L195)</f>
        <v>628.2327499999999</v>
      </c>
      <c r="M86" s="55">
        <f>AVERAGE('[2]30支股票2021-2022-4-28'!M180:M195)</f>
        <v>59.843631249999994</v>
      </c>
      <c r="N86" s="55">
        <f>AVERAGE('[2]30支股票2021-2022-4-28'!N180:N195)</f>
        <v>26.271506249999995</v>
      </c>
      <c r="O86" s="55">
        <f>AVERAGE('[2]30支股票2021-2022-4-28'!O180:O195)</f>
        <v>146.59802500000001</v>
      </c>
      <c r="P86" s="55">
        <f>AVERAGE('[2]30支股票2021-2022-4-28'!P180:P195)</f>
        <v>133.35925625000002</v>
      </c>
      <c r="Q86" s="55">
        <f>AVERAGE('[2]30支股票2021-2022-4-28'!Q180:Q195)</f>
        <v>16.47339375</v>
      </c>
      <c r="R86" s="55">
        <f>AVERAGE('[2]30支股票2021-2022-4-28'!R180:R195)</f>
        <v>55.750624999999992</v>
      </c>
      <c r="S86" s="55">
        <f>AVERAGE('[2]30支股票2021-2022-4-28'!S180:S195)</f>
        <v>84.401087500000003</v>
      </c>
      <c r="T86" s="55">
        <f>AVERAGE('[2]30支股票2021-2022-4-28'!T180:T195)</f>
        <v>30.64893125</v>
      </c>
      <c r="U86" s="55">
        <f>AVERAGE('[2]30支股票2021-2022-4-28'!U180:U195)</f>
        <v>18.147706249999995</v>
      </c>
      <c r="V86" s="55">
        <f>AVERAGE('[2]30支股票2021-2022-4-28'!V180:V195)</f>
        <v>32.409074999999994</v>
      </c>
      <c r="W86" s="55">
        <f>AVERAGE('[2]30支股票2021-2022-4-28'!W180:W195)</f>
        <v>63.073437499999997</v>
      </c>
      <c r="X86" s="55">
        <f>AVERAGE('[2]30支股票2021-2022-4-28'!X180:X195)</f>
        <v>144.39370625000001</v>
      </c>
      <c r="Y86" s="55">
        <f>AVERAGE('[2]30支股票2021-2022-4-28'!Y180:Y195)</f>
        <v>25.1078625</v>
      </c>
      <c r="Z86" s="55">
        <f>AVERAGE('[2]30支股票2021-2022-4-28'!Z180:Z195)</f>
        <v>45.059331249999993</v>
      </c>
      <c r="AA86" s="55">
        <f>AVERAGE('[2]30支股票2021-2022-4-28'!AA180:AA195)</f>
        <v>43.098743750000011</v>
      </c>
      <c r="AB86" s="55">
        <f>AVERAGE('[2]30支股票2021-2022-4-28'!AB180:AB195)</f>
        <v>281.968525</v>
      </c>
      <c r="AC86" s="55">
        <f>AVERAGE('[2]30支股票2021-2022-4-28'!AC180:AC195)</f>
        <v>68.440168749999998</v>
      </c>
      <c r="AD86" s="55">
        <f>AVERAGE('[2]30支股票2021-2022-4-28'!AD180:AD195)</f>
        <v>23.329799999999995</v>
      </c>
      <c r="AE86" s="55">
        <f>AVERAGE('[2]30支股票2021-2022-4-28'!AE180:AE195)</f>
        <v>101.57026874999998</v>
      </c>
    </row>
    <row r="87" spans="1:31" x14ac:dyDescent="0.25">
      <c r="A87" s="39">
        <v>11</v>
      </c>
      <c r="B87" s="55">
        <f>AVERAGE('[2]30支股票2021-2022-4-28'!B196:B217)</f>
        <v>3074.2578772727279</v>
      </c>
      <c r="C87" s="55">
        <f>AVERAGE('[2]30支股票2021-2022-4-28'!C196:C217)</f>
        <v>57.700909090909086</v>
      </c>
      <c r="D87" s="55">
        <f>AVERAGE('[2]30支股票2021-2022-4-28'!D196:D217)</f>
        <v>40.410586363636362</v>
      </c>
      <c r="E87" s="55">
        <f>AVERAGE('[2]30支股票2021-2022-4-28'!E196:E217)</f>
        <v>530.23500909090922</v>
      </c>
      <c r="F87" s="55">
        <f>AVERAGE('[2]30支股票2021-2022-4-28'!F196:F217)</f>
        <v>225.76936818181821</v>
      </c>
      <c r="G87" s="55">
        <f>AVERAGE('[2]30支股票2021-2022-4-28'!G196:G217)</f>
        <v>57.101440909090904</v>
      </c>
      <c r="H87" s="55">
        <f>AVERAGE('[2]30支股票2021-2022-4-28'!H196:H217)</f>
        <v>116.32963636363637</v>
      </c>
      <c r="I87" s="55">
        <f>AVERAGE('[2]30支股票2021-2022-4-28'!I196:I217)</f>
        <v>31.510054545454548</v>
      </c>
      <c r="J87" s="55">
        <f>AVERAGE('[2]30支股票2021-2022-4-28'!J196:J217)</f>
        <v>70.40497727272728</v>
      </c>
      <c r="K87" s="55">
        <f>AVERAGE('[2]30支股票2021-2022-4-28'!K196:K217)</f>
        <v>38.855440909090916</v>
      </c>
      <c r="L87" s="55">
        <f>AVERAGE('[2]30支股票2021-2022-4-28'!L196:L217)</f>
        <v>685.33452272727266</v>
      </c>
      <c r="M87" s="55">
        <f>AVERAGE('[2]30支股票2021-2022-4-28'!M196:M217)</f>
        <v>49.746745454545469</v>
      </c>
      <c r="N87" s="55">
        <f>AVERAGE('[2]30支股票2021-2022-4-28'!N196:N217)</f>
        <v>24.394490909090909</v>
      </c>
      <c r="O87" s="55">
        <f>AVERAGE('[2]30支股票2021-2022-4-28'!O196:O217)</f>
        <v>177.31198181818183</v>
      </c>
      <c r="P87" s="55">
        <f>AVERAGE('[2]30支股票2021-2022-4-28'!P196:P217)</f>
        <v>140.97427727272728</v>
      </c>
      <c r="Q87" s="55">
        <f>AVERAGE('[2]30支股票2021-2022-4-28'!Q196:Q217)</f>
        <v>14.275631818181818</v>
      </c>
      <c r="R87" s="55">
        <f>AVERAGE('[2]30支股票2021-2022-4-28'!R196:R217)</f>
        <v>50.857427272727271</v>
      </c>
      <c r="S87" s="55">
        <f>AVERAGE('[2]30支股票2021-2022-4-28'!S196:S217)</f>
        <v>88.667109090909079</v>
      </c>
      <c r="T87" s="55">
        <f>AVERAGE('[2]30支股票2021-2022-4-28'!T196:T217)</f>
        <v>29.076240909090906</v>
      </c>
      <c r="U87" s="55">
        <f>AVERAGE('[2]30支股票2021-2022-4-28'!U196:U217)</f>
        <v>18.196240909090907</v>
      </c>
      <c r="V87" s="55">
        <f>AVERAGE('[2]30支股票2021-2022-4-28'!V196:V217)</f>
        <v>32.067059090909083</v>
      </c>
      <c r="W87" s="55">
        <f>AVERAGE('[2]30支股票2021-2022-4-28'!W196:W217)</f>
        <v>61.294186363636349</v>
      </c>
      <c r="X87" s="55">
        <f>AVERAGE('[2]30支股票2021-2022-4-28'!X196:X217)</f>
        <v>155.86764545454548</v>
      </c>
      <c r="Y87" s="55">
        <f>AVERAGE('[2]30支股票2021-2022-4-28'!Y196:Y217)</f>
        <v>25.213095454545453</v>
      </c>
      <c r="Z87" s="55">
        <f>AVERAGE('[2]30支股票2021-2022-4-28'!Z196:Z217)</f>
        <v>50.23783181818181</v>
      </c>
      <c r="AA87" s="55">
        <f>AVERAGE('[2]30支股票2021-2022-4-28'!AA196:AA217)</f>
        <v>41.366227272727272</v>
      </c>
      <c r="AB87" s="55">
        <f>AVERAGE('[2]30支股票2021-2022-4-28'!AB196:AB217)</f>
        <v>260.90601818181818</v>
      </c>
      <c r="AC87" s="55">
        <f>AVERAGE('[2]30支股票2021-2022-4-28'!AC196:AC217)</f>
        <v>70.205281818181817</v>
      </c>
      <c r="AD87" s="55">
        <f>AVERAGE('[2]30支股票2021-2022-4-28'!AD196:AD217)</f>
        <v>20.220200000000002</v>
      </c>
      <c r="AE87" s="55">
        <f>AVERAGE('[2]30支股票2021-2022-4-28'!AE196:AE217)</f>
        <v>109.81883636363636</v>
      </c>
    </row>
    <row r="88" spans="1:31" x14ac:dyDescent="0.25">
      <c r="A88" s="39">
        <v>12</v>
      </c>
      <c r="B88" s="55">
        <f>AVERAGE('[2]30支股票2021-2022-4-28'!B218:B240)</f>
        <v>3194.4648782608692</v>
      </c>
      <c r="C88" s="55">
        <f>AVERAGE('[2]30支股票2021-2022-4-28'!C218:C240)</f>
        <v>55.692786956521736</v>
      </c>
      <c r="D88" s="55">
        <f>AVERAGE('[2]30支股票2021-2022-4-28'!D218:D240)</f>
        <v>43.629443478260868</v>
      </c>
      <c r="E88" s="55">
        <f>AVERAGE('[2]30支股票2021-2022-4-28'!E218:E240)</f>
        <v>555.04722608695647</v>
      </c>
      <c r="F88" s="55">
        <f>AVERAGE('[2]30支股票2021-2022-4-28'!F218:F240)</f>
        <v>220.46326521739135</v>
      </c>
      <c r="G88" s="55">
        <f>AVERAGE('[2]30支股票2021-2022-4-28'!G218:G240)</f>
        <v>59.500273913043486</v>
      </c>
      <c r="H88" s="55">
        <f>AVERAGE('[2]30支股票2021-2022-4-28'!H218:H240)</f>
        <v>115.14581739130438</v>
      </c>
      <c r="I88" s="55">
        <f>AVERAGE('[2]30支股票2021-2022-4-28'!I218:I240)</f>
        <v>33.044217391304343</v>
      </c>
      <c r="J88" s="55">
        <f>AVERAGE('[2]30支股票2021-2022-4-28'!J218:J240)</f>
        <v>74.681552173913047</v>
      </c>
      <c r="K88" s="55">
        <f>AVERAGE('[2]30支股票2021-2022-4-28'!K218:K240)</f>
        <v>38.649247826086956</v>
      </c>
      <c r="L88" s="55">
        <f>AVERAGE('[2]30支股票2021-2022-4-28'!L218:L240)</f>
        <v>699.92507391304343</v>
      </c>
      <c r="M88" s="55">
        <f>AVERAGE('[2]30支股票2021-2022-4-28'!M218:M240)</f>
        <v>49.608765217391309</v>
      </c>
      <c r="N88" s="55">
        <f>AVERAGE('[2]30支股票2021-2022-4-28'!N218:N240)</f>
        <v>26.332217391304347</v>
      </c>
      <c r="O88" s="55">
        <f>AVERAGE('[2]30支股票2021-2022-4-28'!O218:O240)</f>
        <v>218.21224347826089</v>
      </c>
      <c r="P88" s="55">
        <f>AVERAGE('[2]30支股票2021-2022-4-28'!P218:P240)</f>
        <v>132.6173217391304</v>
      </c>
      <c r="Q88" s="55">
        <f>AVERAGE('[2]30支股票2021-2022-4-28'!Q218:Q240)</f>
        <v>14.978308695652172</v>
      </c>
      <c r="R88" s="55">
        <f>AVERAGE('[2]30支股票2021-2022-4-28'!R218:R240)</f>
        <v>52.115369565217399</v>
      </c>
      <c r="S88" s="55">
        <f>AVERAGE('[2]30支股票2021-2022-4-28'!S218:S240)</f>
        <v>100.35079130434785</v>
      </c>
      <c r="T88" s="55">
        <f>AVERAGE('[2]30支股票2021-2022-4-28'!T218:T240)</f>
        <v>30.192617391304349</v>
      </c>
      <c r="U88" s="55">
        <f>AVERAGE('[2]30支股票2021-2022-4-28'!U218:U240)</f>
        <v>18.989304347826089</v>
      </c>
      <c r="V88" s="55">
        <f>AVERAGE('[2]30支股票2021-2022-4-28'!V218:V240)</f>
        <v>33.64494782608697</v>
      </c>
      <c r="W88" s="55">
        <f>AVERAGE('[2]30支股票2021-2022-4-28'!W218:W240)</f>
        <v>62.033004347826079</v>
      </c>
      <c r="X88" s="55">
        <f>AVERAGE('[2]30支股票2021-2022-4-28'!X218:X240)</f>
        <v>176.25576956521741</v>
      </c>
      <c r="Y88" s="55">
        <f>AVERAGE('[2]30支股票2021-2022-4-28'!Y218:Y240)</f>
        <v>24.897082608695658</v>
      </c>
      <c r="Z88" s="55">
        <f>AVERAGE('[2]30支股票2021-2022-4-28'!Z218:Z240)</f>
        <v>51.914443478260871</v>
      </c>
      <c r="AA88" s="55">
        <f>AVERAGE('[2]30支股票2021-2022-4-28'!AA218:AA240)</f>
        <v>42.422504347826084</v>
      </c>
      <c r="AB88" s="55">
        <f>AVERAGE('[2]30支股票2021-2022-4-28'!AB218:AB240)</f>
        <v>279.16977391304346</v>
      </c>
      <c r="AC88" s="55">
        <f>AVERAGE('[2]30支股票2021-2022-4-28'!AC218:AC240)</f>
        <v>73.829360869565207</v>
      </c>
      <c r="AD88" s="55">
        <f>AVERAGE('[2]30支股票2021-2022-4-28'!AD218:AD240)</f>
        <v>22.446717391304354</v>
      </c>
      <c r="AE88" s="55">
        <f>AVERAGE('[2]30支股票2021-2022-4-28'!AE218:AE240)</f>
        <v>119.63812608695653</v>
      </c>
    </row>
    <row r="89" spans="1:31" x14ac:dyDescent="0.25">
      <c r="A89" s="39">
        <v>13</v>
      </c>
      <c r="B89" s="55">
        <f>AVERAGE('[2]30支股票2021-2022-4-28'!B241:B259)</f>
        <v>3472.9022789473684</v>
      </c>
      <c r="C89" s="55">
        <f>AVERAGE('[2]30支股票2021-2022-4-28'!C241:C259)</f>
        <v>54.349042105263166</v>
      </c>
      <c r="D89" s="55">
        <f>AVERAGE('[2]30支股票2021-2022-4-28'!D241:D259)</f>
        <v>49.314568421052641</v>
      </c>
      <c r="E89" s="55">
        <f>AVERAGE('[2]30支股票2021-2022-4-28'!E241:E259)</f>
        <v>561.82757894736835</v>
      </c>
      <c r="F89" s="55">
        <f>AVERAGE('[2]30支股票2021-2022-4-28'!F241:F259)</f>
        <v>226.71831052631578</v>
      </c>
      <c r="G89" s="55">
        <f>AVERAGE('[2]30支股票2021-2022-4-28'!G241:G259)</f>
        <v>59.076815789473677</v>
      </c>
      <c r="H89" s="55">
        <f>AVERAGE('[2]30支股票2021-2022-4-28'!H241:H259)</f>
        <v>119.34255789473684</v>
      </c>
      <c r="I89" s="55">
        <f>AVERAGE('[2]30支股票2021-2022-4-28'!I241:I259)</f>
        <v>36.743405263157904</v>
      </c>
      <c r="J89" s="55">
        <f>AVERAGE('[2]30支股票2021-2022-4-28'!J241:J259)</f>
        <v>77.044742105263182</v>
      </c>
      <c r="K89" s="55">
        <f>AVERAGE('[2]30支股票2021-2022-4-28'!K241:K259)</f>
        <v>38.333189473684214</v>
      </c>
      <c r="L89" s="55">
        <f>AVERAGE('[2]30支股票2021-2022-4-28'!L241:L259)</f>
        <v>712.44052631578927</v>
      </c>
      <c r="M89" s="55">
        <f>AVERAGE('[2]30支股票2021-2022-4-28'!M241:M259)</f>
        <v>46.715568421052637</v>
      </c>
      <c r="N89" s="55">
        <f>AVERAGE('[2]30支股票2021-2022-4-28'!N241:N259)</f>
        <v>28.522921052631581</v>
      </c>
      <c r="O89" s="55">
        <f>AVERAGE('[2]30支股票2021-2022-4-28'!O241:O259)</f>
        <v>233.15421578947371</v>
      </c>
      <c r="P89" s="55">
        <f>AVERAGE('[2]30支股票2021-2022-4-28'!P241:P259)</f>
        <v>127.98247894736842</v>
      </c>
      <c r="Q89" s="55">
        <f>AVERAGE('[2]30支股票2021-2022-4-28'!Q241:Q259)</f>
        <v>15.660352631578947</v>
      </c>
      <c r="R89" s="55">
        <f>AVERAGE('[2]30支股票2021-2022-4-28'!R241:R259)</f>
        <v>55.182136842105272</v>
      </c>
      <c r="S89" s="55">
        <f>AVERAGE('[2]30支股票2021-2022-4-28'!S241:S259)</f>
        <v>88.901431578947381</v>
      </c>
      <c r="T89" s="55">
        <f>AVERAGE('[2]30支股票2021-2022-4-28'!T241:T259)</f>
        <v>31.108736842105266</v>
      </c>
      <c r="U89" s="55">
        <f>AVERAGE('[2]30支股票2021-2022-4-28'!U241:U259)</f>
        <v>21.24073684210526</v>
      </c>
      <c r="V89" s="55">
        <f>AVERAGE('[2]30支股票2021-2022-4-28'!V241:V259)</f>
        <v>35.770973684210531</v>
      </c>
      <c r="W89" s="55">
        <f>AVERAGE('[2]30支股票2021-2022-4-28'!W241:W259)</f>
        <v>63.767963157894727</v>
      </c>
      <c r="X89" s="55">
        <f>AVERAGE('[2]30支股票2021-2022-4-28'!X241:X259)</f>
        <v>196.00587894736839</v>
      </c>
      <c r="Y89" s="55">
        <f>AVERAGE('[2]30支股票2021-2022-4-28'!Y241:Y259)</f>
        <v>28.024873684210522</v>
      </c>
      <c r="Z89" s="55">
        <f>AVERAGE('[2]30支股票2021-2022-4-28'!Z241:Z259)</f>
        <v>55.822010526315786</v>
      </c>
      <c r="AA89" s="55">
        <f>AVERAGE('[2]30支股票2021-2022-4-28'!AA241:AA259)</f>
        <v>43.142621052631569</v>
      </c>
      <c r="AB89" s="55">
        <f>AVERAGE('[2]30支股票2021-2022-4-28'!AB241:AB259)</f>
        <v>259.50746842105264</v>
      </c>
      <c r="AC89" s="55">
        <f>AVERAGE('[2]30支股票2021-2022-4-28'!AC241:AC259)</f>
        <v>76.695342105263151</v>
      </c>
      <c r="AD89" s="55">
        <f>AVERAGE('[2]30支股票2021-2022-4-28'!AD241:AD259)</f>
        <v>22.232157894736844</v>
      </c>
      <c r="AE89" s="55">
        <f>AVERAGE('[2]30支股票2021-2022-4-28'!AE241:AE259)</f>
        <v>117.58345263157894</v>
      </c>
    </row>
    <row r="90" spans="1:31" x14ac:dyDescent="0.25">
      <c r="A90" s="39">
        <v>14</v>
      </c>
      <c r="B90" s="55">
        <f>AVERAGE('[2]30支股票2021-2022-4-28'!B260:B275)</f>
        <v>3303.7731249999997</v>
      </c>
      <c r="C90" s="55">
        <f>AVERAGE('[2]30支股票2021-2022-4-28'!C260:C275)</f>
        <v>50.663218750000006</v>
      </c>
      <c r="D90" s="55">
        <f>AVERAGE('[2]30支股票2021-2022-4-28'!D260:D275)</f>
        <v>51.458049999999993</v>
      </c>
      <c r="E90" s="55">
        <f>AVERAGE('[2]30支股票2021-2022-4-28'!E260:E275)</f>
        <v>557.40968750000002</v>
      </c>
      <c r="F90" s="55">
        <f>AVERAGE('[2]30支股票2021-2022-4-28'!F260:F275)</f>
        <v>225.7649625</v>
      </c>
      <c r="G90" s="55">
        <f>AVERAGE('[2]30支股票2021-2022-4-28'!G260:G275)</f>
        <v>57.141618750000006</v>
      </c>
      <c r="H90" s="55">
        <f>AVERAGE('[2]30支股票2021-2022-4-28'!H260:H275)</f>
        <v>116.74496249999999</v>
      </c>
      <c r="I90" s="55">
        <f>AVERAGE('[2]30支股票2021-2022-4-28'!I260:I275)</f>
        <v>35.213656250000014</v>
      </c>
      <c r="J90" s="55">
        <f>AVERAGE('[2]30支股票2021-2022-4-28'!J260:J275)</f>
        <v>81.7346</v>
      </c>
      <c r="K90" s="55">
        <f>AVERAGE('[2]30支股票2021-2022-4-28'!K260:K275)</f>
        <v>40.249500000000005</v>
      </c>
      <c r="L90" s="55">
        <f>AVERAGE('[2]30支股票2021-2022-4-28'!L260:L275)</f>
        <v>681.02611250000007</v>
      </c>
      <c r="M90" s="55">
        <f>AVERAGE('[2]30支股票2021-2022-4-28'!M260:M275)</f>
        <v>53.863493750000004</v>
      </c>
      <c r="N90" s="55">
        <f>AVERAGE('[2]30支股票2021-2022-4-28'!N260:N275)</f>
        <v>25.802156249999999</v>
      </c>
      <c r="O90" s="55">
        <f>AVERAGE('[2]30支股票2021-2022-4-28'!O260:O275)</f>
        <v>234.70824375000004</v>
      </c>
      <c r="P90" s="55">
        <f>AVERAGE('[2]30支股票2021-2022-4-28'!P260:P275)</f>
        <v>115.52940000000002</v>
      </c>
      <c r="Q90" s="55">
        <f>AVERAGE('[2]30支股票2021-2022-4-28'!Q260:Q275)</f>
        <v>16.356124999999995</v>
      </c>
      <c r="R90" s="55">
        <f>AVERAGE('[2]30支股票2021-2022-4-28'!R260:R275)</f>
        <v>49.763368749999991</v>
      </c>
      <c r="S90" s="55">
        <f>AVERAGE('[2]30支股票2021-2022-4-28'!S260:S275)</f>
        <v>82.286906250000001</v>
      </c>
      <c r="T90" s="55">
        <f>AVERAGE('[2]30支股票2021-2022-4-28'!T260:T275)</f>
        <v>31.908537499999998</v>
      </c>
      <c r="U90" s="55">
        <f>AVERAGE('[2]30支股票2021-2022-4-28'!U260:U275)</f>
        <v>21.2593125</v>
      </c>
      <c r="V90" s="55">
        <f>AVERAGE('[2]30支股票2021-2022-4-28'!V260:V275)</f>
        <v>35.175349999999995</v>
      </c>
      <c r="W90" s="55">
        <f>AVERAGE('[2]30支股票2021-2022-4-28'!W260:W275)</f>
        <v>61.091031250000007</v>
      </c>
      <c r="X90" s="55">
        <f>AVERAGE('[2]30支股票2021-2022-4-28'!X260:X275)</f>
        <v>187.69374375000001</v>
      </c>
      <c r="Y90" s="55">
        <f>AVERAGE('[2]30支股票2021-2022-4-28'!Y260:Y275)</f>
        <v>29.606918749999998</v>
      </c>
      <c r="Z90" s="55">
        <f>AVERAGE('[2]30支股票2021-2022-4-28'!Z260:Z275)</f>
        <v>49.869306249999994</v>
      </c>
      <c r="AA90" s="55">
        <f>AVERAGE('[2]30支股票2021-2022-4-28'!AA260:AA275)</f>
        <v>41.81828749999999</v>
      </c>
      <c r="AB90" s="55">
        <f>AVERAGE('[2]30支股票2021-2022-4-28'!AB260:AB275)</f>
        <v>250.09625624999998</v>
      </c>
      <c r="AC90" s="55">
        <f>AVERAGE('[2]30支股票2021-2022-4-28'!AC260:AC275)</f>
        <v>69.986193749999998</v>
      </c>
      <c r="AD90" s="55">
        <f>AVERAGE('[2]30支股票2021-2022-4-28'!AD260:AD275)</f>
        <v>21.626618750000002</v>
      </c>
      <c r="AE90" s="55">
        <f>AVERAGE('[2]30支股票2021-2022-4-28'!AE260:AE275)</f>
        <v>115.9185875</v>
      </c>
    </row>
    <row r="91" spans="1:31" x14ac:dyDescent="0.25">
      <c r="A91" s="39">
        <v>15</v>
      </c>
      <c r="B91" s="55">
        <f>AVERAGE('[2]30支股票2021-2022-4-28'!B276:B298)</f>
        <v>2862.7635565217397</v>
      </c>
      <c r="C91" s="55">
        <f>AVERAGE('[2]30支股票2021-2022-4-28'!C276:C298)</f>
        <v>48.912795652173898</v>
      </c>
      <c r="D91" s="55">
        <f>AVERAGE('[2]30支股票2021-2022-4-28'!D276:D298)</f>
        <v>49.90722608695652</v>
      </c>
      <c r="E91" s="55">
        <f>AVERAGE('[2]30支股票2021-2022-4-28'!E276:E298)</f>
        <v>512.05014782608703</v>
      </c>
      <c r="F91" s="55">
        <f>AVERAGE('[2]30支股票2021-2022-4-28'!F276:F298)</f>
        <v>218.48697826086956</v>
      </c>
      <c r="G91" s="55">
        <f>AVERAGE('[2]30支股票2021-2022-4-28'!G276:G298)</f>
        <v>50.488739130434794</v>
      </c>
      <c r="H91" s="55">
        <f>AVERAGE('[2]30支股票2021-2022-4-28'!H276:H298)</f>
        <v>106.94247826086958</v>
      </c>
      <c r="I91" s="55">
        <f>AVERAGE('[2]30支股票2021-2022-4-28'!I276:I298)</f>
        <v>33.370491304347823</v>
      </c>
      <c r="J91" s="55">
        <f>AVERAGE('[2]30支股票2021-2022-4-28'!J276:J298)</f>
        <v>76.927782608695637</v>
      </c>
      <c r="K91" s="55">
        <f>AVERAGE('[2]30支股票2021-2022-4-28'!K276:K298)</f>
        <v>39.362930434782605</v>
      </c>
      <c r="L91" s="55">
        <f>AVERAGE('[2]30支股票2021-2022-4-28'!L276:L298)</f>
        <v>622.57855217391307</v>
      </c>
      <c r="M91" s="55">
        <f>AVERAGE('[2]30支股票2021-2022-4-28'!M276:M298)</f>
        <v>58.630886956521735</v>
      </c>
      <c r="N91" s="55">
        <f>AVERAGE('[2]30支股票2021-2022-4-28'!N276:N298)</f>
        <v>24.185482608695654</v>
      </c>
      <c r="O91" s="55">
        <f>AVERAGE('[2]30支股票2021-2022-4-28'!O276:O298)</f>
        <v>232.49910434782601</v>
      </c>
      <c r="P91" s="55">
        <f>AVERAGE('[2]30支股票2021-2022-4-28'!P276:P298)</f>
        <v>93.119560869565234</v>
      </c>
      <c r="Q91" s="55">
        <f>AVERAGE('[2]30支股票2021-2022-4-28'!Q276:Q298)</f>
        <v>15.645204347826089</v>
      </c>
      <c r="R91" s="55">
        <f>AVERAGE('[2]30支股票2021-2022-4-28'!R276:R298)</f>
        <v>46.950934782608691</v>
      </c>
      <c r="S91" s="55">
        <f>AVERAGE('[2]30支股票2021-2022-4-28'!S276:S298)</f>
        <v>71.205382608695658</v>
      </c>
      <c r="T91" s="55">
        <f>AVERAGE('[2]30支股票2021-2022-4-28'!T276:T298)</f>
        <v>30.825678260869562</v>
      </c>
      <c r="U91" s="55">
        <f>AVERAGE('[2]30支股票2021-2022-4-28'!U276:U298)</f>
        <v>18.973891304347827</v>
      </c>
      <c r="V91" s="55">
        <f>AVERAGE('[2]30支股票2021-2022-4-28'!V276:V298)</f>
        <v>33.39030869565218</v>
      </c>
      <c r="W91" s="55">
        <f>AVERAGE('[2]30支股票2021-2022-4-28'!W276:W298)</f>
        <v>57.681773913043479</v>
      </c>
      <c r="X91" s="55">
        <f>AVERAGE('[2]30支股票2021-2022-4-28'!X276:X298)</f>
        <v>166.46098695652174</v>
      </c>
      <c r="Y91" s="55">
        <f>AVERAGE('[2]30支股票2021-2022-4-28'!Y276:Y298)</f>
        <v>25.632665217391299</v>
      </c>
      <c r="Z91" s="55">
        <f>AVERAGE('[2]30支股票2021-2022-4-28'!Z276:Z298)</f>
        <v>41.633752173913045</v>
      </c>
      <c r="AA91" s="55">
        <f>AVERAGE('[2]30支股票2021-2022-4-28'!AA276:AA298)</f>
        <v>37.897243478260869</v>
      </c>
      <c r="AB91" s="55">
        <f>AVERAGE('[2]30支股票2021-2022-4-28'!AB276:AB298)</f>
        <v>230.06577826086956</v>
      </c>
      <c r="AC91" s="55">
        <f>AVERAGE('[2]30支股票2021-2022-4-28'!AC276:AC298)</f>
        <v>72.49449565217391</v>
      </c>
      <c r="AD91" s="55">
        <f>AVERAGE('[2]30支股票2021-2022-4-28'!AD276:AD298)</f>
        <v>20.392247826086958</v>
      </c>
      <c r="AE91" s="55">
        <f>AVERAGE('[2]30支股票2021-2022-4-28'!AE276:AE298)</f>
        <v>109.16216956521738</v>
      </c>
    </row>
    <row r="92" spans="1:31" x14ac:dyDescent="0.25">
      <c r="A92" s="39">
        <v>16</v>
      </c>
      <c r="B92" s="55">
        <f>AVERAGE('[2]30支股票2021-2022-4-28'!B299:B316)</f>
        <v>3276.0851611111111</v>
      </c>
      <c r="C92" s="55">
        <f>AVERAGE('[2]30支股票2021-2022-4-28'!C299:C316)</f>
        <v>49.456033333333338</v>
      </c>
      <c r="D92" s="55">
        <f>AVERAGE('[2]30支股票2021-2022-4-28'!D299:D316)</f>
        <v>51.364038888888892</v>
      </c>
      <c r="E92" s="55">
        <f>AVERAGE('[2]30支股票2021-2022-4-28'!E299:E316)</f>
        <v>490.93540555555563</v>
      </c>
      <c r="F92" s="55">
        <f>AVERAGE('[2]30支股票2021-2022-4-28'!F299:F316)</f>
        <v>245.68079999999998</v>
      </c>
      <c r="G92" s="55">
        <f>AVERAGE('[2]30支股票2021-2022-4-28'!G299:G316)</f>
        <v>44.745527777777774</v>
      </c>
      <c r="H92" s="55">
        <f>AVERAGE('[2]30支股票2021-2022-4-28'!H299:H316)</f>
        <v>106.91821111111111</v>
      </c>
      <c r="I92" s="55">
        <f>AVERAGE('[2]30支股票2021-2022-4-28'!I299:I316)</f>
        <v>34.533088888888891</v>
      </c>
      <c r="J92" s="55">
        <f>AVERAGE('[2]30支股票2021-2022-4-28'!J299:J316)</f>
        <v>76.630211111111123</v>
      </c>
      <c r="K92" s="55">
        <f>AVERAGE('[2]30支股票2021-2022-4-28'!K299:K316)</f>
        <v>38.73747222222223</v>
      </c>
      <c r="L92" s="55">
        <f>AVERAGE('[2]30支股票2021-2022-4-28'!L299:L316)</f>
        <v>686.48047777777765</v>
      </c>
      <c r="M92" s="55">
        <f>AVERAGE('[2]30支股票2021-2022-4-28'!M299:M316)</f>
        <v>60.482272222222214</v>
      </c>
      <c r="N92" s="55">
        <f>AVERAGE('[2]30支股票2021-2022-4-28'!N299:N316)</f>
        <v>26.154611111111109</v>
      </c>
      <c r="O92" s="55">
        <f>AVERAGE('[2]30支股票2021-2022-4-28'!O299:O316)</f>
        <v>206.67698888888893</v>
      </c>
      <c r="P92" s="55">
        <f>AVERAGE('[2]30支股票2021-2022-4-28'!P299:P316)</f>
        <v>84.350955555555558</v>
      </c>
      <c r="Q92" s="55">
        <f>AVERAGE('[2]30支股票2021-2022-4-28'!Q299:Q316)</f>
        <v>16.087922222222225</v>
      </c>
      <c r="R92" s="55">
        <f>AVERAGE('[2]30支股票2021-2022-4-28'!R299:R316)</f>
        <v>49.870361111111123</v>
      </c>
      <c r="S92" s="55">
        <f>AVERAGE('[2]30支股票2021-2022-4-28'!S299:S316)</f>
        <v>59.405655555555569</v>
      </c>
      <c r="T92" s="55">
        <f>AVERAGE('[2]30支股票2021-2022-4-28'!T299:T316)</f>
        <v>29.103188888888887</v>
      </c>
      <c r="U92" s="55">
        <f>AVERAGE('[2]30支股票2021-2022-4-28'!U299:U316)</f>
        <v>18.141199999999994</v>
      </c>
      <c r="V92" s="55">
        <f>AVERAGE('[2]30支股票2021-2022-4-28'!V299:V316)</f>
        <v>33.38451666666667</v>
      </c>
      <c r="W92" s="55">
        <f>AVERAGE('[2]30支股票2021-2022-4-28'!W299:W316)</f>
        <v>58.993183333333342</v>
      </c>
      <c r="X92" s="55">
        <f>AVERAGE('[2]30支股票2021-2022-4-28'!X299:X316)</f>
        <v>165.42782777777774</v>
      </c>
      <c r="Y92" s="55">
        <f>AVERAGE('[2]30支股票2021-2022-4-28'!Y299:Y316)</f>
        <v>27.259183333333329</v>
      </c>
      <c r="Z92" s="55">
        <f>AVERAGE('[2]30支股票2021-2022-4-28'!Z299:Z316)</f>
        <v>34.623716666666674</v>
      </c>
      <c r="AA92" s="55">
        <f>AVERAGE('[2]30支股票2021-2022-4-28'!AA299:AA316)</f>
        <v>37.102444444444444</v>
      </c>
      <c r="AB92" s="55">
        <f>AVERAGE('[2]30支股票2021-2022-4-28'!AB299:AB316)</f>
        <v>202.11413333333334</v>
      </c>
      <c r="AC92" s="55">
        <f>AVERAGE('[2]30支股票2021-2022-4-28'!AC299:AC316)</f>
        <v>75.092777777777783</v>
      </c>
      <c r="AD92" s="55">
        <f>AVERAGE('[2]30支股票2021-2022-4-28'!AD299:AD316)</f>
        <v>20.001027777777779</v>
      </c>
      <c r="AE92" s="55">
        <f>AVERAGE('[2]30支股票2021-2022-4-28'!AE299:AE316)</f>
        <v>92.18291111111111</v>
      </c>
    </row>
    <row r="93" spans="1:31" x14ac:dyDescent="0.25">
      <c r="A93" s="39" t="s">
        <v>132</v>
      </c>
    </row>
    <row r="94" spans="1:31" x14ac:dyDescent="0.25">
      <c r="B94" s="46"/>
      <c r="C94" s="39">
        <v>1</v>
      </c>
      <c r="D94" s="46">
        <f t="shared" ref="D94:D110" si="0">FORECAST(C123,$D$123:$D$138,$A$123:$A$138)</f>
        <v>59.724356302888367</v>
      </c>
      <c r="I94" s="39">
        <v>1</v>
      </c>
      <c r="J94" s="46">
        <f t="shared" ref="J94:J110" si="1">FORECAST(A123,$J$123:$J$138,$A$123:$A$138)</f>
        <v>76.110694632638868</v>
      </c>
      <c r="N94" s="39">
        <v>1</v>
      </c>
      <c r="O94" s="46">
        <f t="shared" ref="O94:O110" si="2">FORECAST(A123,$O$123:$O$138,$A$123:$A$138)</f>
        <v>82.079044028510253</v>
      </c>
      <c r="R94" s="39">
        <v>1</v>
      </c>
      <c r="S94" s="46">
        <f t="shared" ref="S94:S110" si="3">FORECAST(A123,$S$123:$S$138,$A$123:$A$138)</f>
        <v>58.727959214733431</v>
      </c>
      <c r="T94" s="46">
        <f t="shared" ref="T94:T110" si="4">FORECAST(A123,$T$123:$T$138,$A$123:$A$138)</f>
        <v>33.483096413283214</v>
      </c>
      <c r="AC94" s="39">
        <v>1</v>
      </c>
      <c r="AD94" s="46">
        <f t="shared" ref="AD94:AD110" si="5">FORECAST(A123,$AD$123:$AD$138,$A$123:$A$138)</f>
        <v>16.484536393347042</v>
      </c>
    </row>
    <row r="95" spans="1:31" x14ac:dyDescent="0.25">
      <c r="B95" s="46"/>
      <c r="C95" s="39">
        <v>2</v>
      </c>
      <c r="D95" s="46">
        <f t="shared" si="0"/>
        <v>59.646826618846077</v>
      </c>
      <c r="I95" s="39">
        <v>2</v>
      </c>
      <c r="J95" s="46">
        <f t="shared" si="1"/>
        <v>76.152445273618653</v>
      </c>
      <c r="N95" s="39">
        <v>2</v>
      </c>
      <c r="O95" s="46">
        <f t="shared" si="2"/>
        <v>92.114275736761442</v>
      </c>
      <c r="R95" s="39">
        <v>2</v>
      </c>
      <c r="S95" s="46">
        <f t="shared" si="3"/>
        <v>60.763619288295743</v>
      </c>
      <c r="T95" s="46">
        <f t="shared" si="4"/>
        <v>33.22926222509971</v>
      </c>
      <c r="AC95" s="39">
        <v>2</v>
      </c>
      <c r="AD95" s="46">
        <f t="shared" si="5"/>
        <v>16.932917176927425</v>
      </c>
    </row>
    <row r="96" spans="1:31" ht="15" customHeight="1" x14ac:dyDescent="0.25">
      <c r="B96" s="46"/>
      <c r="C96" s="39">
        <v>3</v>
      </c>
      <c r="D96" s="46">
        <f t="shared" si="0"/>
        <v>60.524922793780021</v>
      </c>
      <c r="I96" s="39">
        <v>3</v>
      </c>
      <c r="J96" s="46">
        <f t="shared" si="1"/>
        <v>76.194195914598424</v>
      </c>
      <c r="N96" s="39">
        <v>3</v>
      </c>
      <c r="O96" s="46">
        <f t="shared" si="2"/>
        <v>102.14950744501262</v>
      </c>
      <c r="R96" s="39">
        <v>3</v>
      </c>
      <c r="S96" s="46">
        <f t="shared" si="3"/>
        <v>62.799279361858055</v>
      </c>
      <c r="T96" s="46">
        <f t="shared" si="4"/>
        <v>32.975428036916206</v>
      </c>
      <c r="AC96" s="39">
        <v>3</v>
      </c>
      <c r="AD96" s="46">
        <f t="shared" si="5"/>
        <v>17.381297960507808</v>
      </c>
    </row>
    <row r="97" spans="2:30" x14ac:dyDescent="0.25">
      <c r="B97" s="46"/>
      <c r="C97" s="39">
        <v>4</v>
      </c>
      <c r="D97" s="46">
        <f t="shared" si="0"/>
        <v>59.844643556405316</v>
      </c>
      <c r="I97" s="39">
        <v>4</v>
      </c>
      <c r="J97" s="46">
        <f t="shared" si="1"/>
        <v>76.235946555578195</v>
      </c>
      <c r="N97" s="39">
        <v>4</v>
      </c>
      <c r="O97" s="46">
        <f t="shared" si="2"/>
        <v>112.18473915326379</v>
      </c>
      <c r="R97" s="39">
        <v>4</v>
      </c>
      <c r="S97" s="46">
        <f t="shared" si="3"/>
        <v>64.834939435420367</v>
      </c>
      <c r="T97" s="46">
        <f t="shared" si="4"/>
        <v>32.721593848732702</v>
      </c>
      <c r="AC97" s="39">
        <v>4</v>
      </c>
      <c r="AD97" s="46">
        <f t="shared" si="5"/>
        <v>17.829678744088188</v>
      </c>
    </row>
    <row r="98" spans="2:30" x14ac:dyDescent="0.25">
      <c r="B98" s="46"/>
      <c r="C98" s="39">
        <v>5</v>
      </c>
      <c r="D98" s="46">
        <f t="shared" si="0"/>
        <v>58.985044984048379</v>
      </c>
      <c r="I98" s="39">
        <v>5</v>
      </c>
      <c r="J98" s="46">
        <f t="shared" si="1"/>
        <v>76.277697196557966</v>
      </c>
      <c r="N98" s="39">
        <v>5</v>
      </c>
      <c r="O98" s="46">
        <f t="shared" si="2"/>
        <v>122.21997086151497</v>
      </c>
      <c r="R98" s="39">
        <v>5</v>
      </c>
      <c r="S98" s="46">
        <f t="shared" si="3"/>
        <v>66.870599508982679</v>
      </c>
      <c r="T98" s="46">
        <f t="shared" si="4"/>
        <v>32.467759660549206</v>
      </c>
      <c r="AC98" s="39">
        <v>5</v>
      </c>
      <c r="AD98" s="46">
        <f t="shared" si="5"/>
        <v>18.278059527668571</v>
      </c>
    </row>
    <row r="99" spans="2:30" x14ac:dyDescent="0.25">
      <c r="B99" s="46"/>
      <c r="C99" s="39">
        <v>6</v>
      </c>
      <c r="D99" s="46">
        <f t="shared" si="0"/>
        <v>59.359773047261143</v>
      </c>
      <c r="I99" s="39">
        <v>6</v>
      </c>
      <c r="J99" s="46">
        <f t="shared" si="1"/>
        <v>76.319447837537751</v>
      </c>
      <c r="N99" s="39">
        <v>6</v>
      </c>
      <c r="O99" s="46">
        <f t="shared" si="2"/>
        <v>132.25520256976614</v>
      </c>
      <c r="R99" s="39">
        <v>6</v>
      </c>
      <c r="S99" s="46">
        <f t="shared" si="3"/>
        <v>68.90625958254499</v>
      </c>
      <c r="T99" s="46">
        <f t="shared" si="4"/>
        <v>32.213925472365702</v>
      </c>
      <c r="AC99" s="39">
        <v>6</v>
      </c>
      <c r="AD99" s="46">
        <f t="shared" si="5"/>
        <v>18.726440311248954</v>
      </c>
    </row>
    <row r="100" spans="2:30" x14ac:dyDescent="0.25">
      <c r="B100" s="46"/>
      <c r="C100" s="39">
        <v>7</v>
      </c>
      <c r="D100" s="46">
        <f t="shared" si="0"/>
        <v>62.859349646306342</v>
      </c>
      <c r="I100" s="39">
        <v>7</v>
      </c>
      <c r="J100" s="46">
        <f t="shared" si="1"/>
        <v>76.361198478517522</v>
      </c>
      <c r="N100" s="39">
        <v>7</v>
      </c>
      <c r="O100" s="46">
        <f t="shared" si="2"/>
        <v>142.29043427801733</v>
      </c>
      <c r="R100" s="39">
        <v>7</v>
      </c>
      <c r="S100" s="46">
        <f t="shared" si="3"/>
        <v>70.941919656107302</v>
      </c>
      <c r="T100" s="46">
        <f t="shared" si="4"/>
        <v>31.960091284182198</v>
      </c>
      <c r="AC100" s="39">
        <v>7</v>
      </c>
      <c r="AD100" s="46">
        <f t="shared" si="5"/>
        <v>19.174821094829337</v>
      </c>
    </row>
    <row r="101" spans="2:30" x14ac:dyDescent="0.25">
      <c r="B101" s="46"/>
      <c r="C101" s="39">
        <v>8</v>
      </c>
      <c r="D101" s="46">
        <f t="shared" si="0"/>
        <v>61.24687277392907</v>
      </c>
      <c r="I101" s="39">
        <v>8</v>
      </c>
      <c r="J101" s="46">
        <f t="shared" si="1"/>
        <v>76.402949119497293</v>
      </c>
      <c r="N101" s="39">
        <v>8</v>
      </c>
      <c r="O101" s="46">
        <f t="shared" si="2"/>
        <v>152.32566598626852</v>
      </c>
      <c r="R101" s="39">
        <v>8</v>
      </c>
      <c r="S101" s="46">
        <f t="shared" si="3"/>
        <v>72.977579729669614</v>
      </c>
      <c r="T101" s="46">
        <f t="shared" si="4"/>
        <v>31.706257095998694</v>
      </c>
      <c r="AC101" s="39">
        <v>8</v>
      </c>
      <c r="AD101" s="46">
        <f t="shared" si="5"/>
        <v>19.62320187840972</v>
      </c>
    </row>
    <row r="102" spans="2:30" x14ac:dyDescent="0.25">
      <c r="B102" s="46"/>
      <c r="C102" s="39">
        <v>9</v>
      </c>
      <c r="D102" s="46">
        <f t="shared" si="0"/>
        <v>63.361288272179479</v>
      </c>
      <c r="I102" s="39">
        <v>9</v>
      </c>
      <c r="J102" s="46">
        <f t="shared" si="1"/>
        <v>76.444699760477064</v>
      </c>
      <c r="N102" s="39">
        <v>9</v>
      </c>
      <c r="O102" s="46">
        <f t="shared" si="2"/>
        <v>162.36089769451968</v>
      </c>
      <c r="R102" s="39">
        <v>9</v>
      </c>
      <c r="S102" s="46">
        <f t="shared" si="3"/>
        <v>75.013239803231926</v>
      </c>
      <c r="T102" s="46">
        <f t="shared" si="4"/>
        <v>31.45242290781519</v>
      </c>
      <c r="AC102" s="39">
        <v>9</v>
      </c>
      <c r="AD102" s="46">
        <f t="shared" si="5"/>
        <v>20.071582661990099</v>
      </c>
    </row>
    <row r="103" spans="2:30" x14ac:dyDescent="0.25">
      <c r="B103" s="46"/>
      <c r="C103" s="39">
        <v>10</v>
      </c>
      <c r="D103" s="46">
        <f t="shared" si="0"/>
        <v>62.128774085010448</v>
      </c>
      <c r="I103" s="39">
        <v>10</v>
      </c>
      <c r="J103" s="46">
        <f t="shared" si="1"/>
        <v>76.48645040145685</v>
      </c>
      <c r="N103" s="39">
        <v>10</v>
      </c>
      <c r="O103" s="46">
        <f t="shared" si="2"/>
        <v>172.39612940277084</v>
      </c>
      <c r="R103" s="39">
        <v>10</v>
      </c>
      <c r="S103" s="46">
        <f t="shared" si="3"/>
        <v>77.048899876794238</v>
      </c>
      <c r="T103" s="46">
        <f t="shared" si="4"/>
        <v>31.198588719631687</v>
      </c>
      <c r="AC103" s="39">
        <v>10</v>
      </c>
      <c r="AD103" s="46">
        <f t="shared" si="5"/>
        <v>20.519963445570482</v>
      </c>
    </row>
    <row r="104" spans="2:30" x14ac:dyDescent="0.25">
      <c r="B104" s="46"/>
      <c r="C104" s="39">
        <v>11</v>
      </c>
      <c r="D104" s="46">
        <f t="shared" si="0"/>
        <v>64.104249096530168</v>
      </c>
      <c r="I104" s="39">
        <v>11</v>
      </c>
      <c r="J104" s="46">
        <f t="shared" si="1"/>
        <v>76.528201042436621</v>
      </c>
      <c r="N104" s="39">
        <v>11</v>
      </c>
      <c r="O104" s="46">
        <f t="shared" si="2"/>
        <v>182.43136111102206</v>
      </c>
      <c r="R104" s="39">
        <v>11</v>
      </c>
      <c r="S104" s="46">
        <f t="shared" si="3"/>
        <v>79.08455995035655</v>
      </c>
      <c r="T104" s="46">
        <f t="shared" si="4"/>
        <v>30.944754531448186</v>
      </c>
      <c r="AC104" s="39">
        <v>11</v>
      </c>
      <c r="AD104" s="46">
        <f t="shared" si="5"/>
        <v>20.968344229150865</v>
      </c>
    </row>
    <row r="105" spans="2:30" x14ac:dyDescent="0.25">
      <c r="B105" s="46"/>
      <c r="C105" s="39">
        <v>12</v>
      </c>
      <c r="D105" s="46">
        <f t="shared" si="0"/>
        <v>63.344720726996876</v>
      </c>
      <c r="I105" s="39">
        <v>12</v>
      </c>
      <c r="J105" s="46">
        <f t="shared" si="1"/>
        <v>76.569951683416392</v>
      </c>
      <c r="N105" s="39">
        <v>12</v>
      </c>
      <c r="O105" s="46">
        <f t="shared" si="2"/>
        <v>192.46659281927322</v>
      </c>
      <c r="R105" s="39">
        <v>12</v>
      </c>
      <c r="S105" s="46">
        <f t="shared" si="3"/>
        <v>81.120220023918847</v>
      </c>
      <c r="T105" s="46">
        <f t="shared" si="4"/>
        <v>30.690920343264683</v>
      </c>
      <c r="AC105" s="39">
        <v>12</v>
      </c>
      <c r="AD105" s="46">
        <f t="shared" si="5"/>
        <v>21.416725012731249</v>
      </c>
    </row>
    <row r="106" spans="2:30" x14ac:dyDescent="0.25">
      <c r="B106" s="46"/>
      <c r="C106" s="39">
        <v>13</v>
      </c>
      <c r="D106" s="46">
        <f t="shared" si="0"/>
        <v>62.836478564596462</v>
      </c>
      <c r="I106" s="39">
        <v>13</v>
      </c>
      <c r="J106" s="46">
        <f t="shared" si="1"/>
        <v>76.611702324396163</v>
      </c>
      <c r="N106" s="39">
        <v>13</v>
      </c>
      <c r="O106" s="46">
        <f t="shared" si="2"/>
        <v>202.50182452752438</v>
      </c>
      <c r="R106" s="39">
        <v>13</v>
      </c>
      <c r="S106" s="46">
        <f t="shared" si="3"/>
        <v>83.155880097481173</v>
      </c>
      <c r="T106" s="46">
        <f t="shared" si="4"/>
        <v>30.437086155081179</v>
      </c>
      <c r="AC106" s="39">
        <v>13</v>
      </c>
      <c r="AD106" s="46">
        <f t="shared" si="5"/>
        <v>21.865105796311632</v>
      </c>
    </row>
    <row r="107" spans="2:30" x14ac:dyDescent="0.25">
      <c r="B107" s="46"/>
      <c r="C107" s="39">
        <v>14</v>
      </c>
      <c r="D107" s="46">
        <f t="shared" si="0"/>
        <v>61.442396324541463</v>
      </c>
      <c r="I107" s="39">
        <v>14</v>
      </c>
      <c r="J107" s="46">
        <f t="shared" si="1"/>
        <v>76.653452965375948</v>
      </c>
      <c r="N107" s="39">
        <v>14</v>
      </c>
      <c r="O107" s="46">
        <f t="shared" si="2"/>
        <v>212.53705623577559</v>
      </c>
      <c r="R107" s="39">
        <v>14</v>
      </c>
      <c r="S107" s="46">
        <f t="shared" si="3"/>
        <v>85.191540171043471</v>
      </c>
      <c r="T107" s="46">
        <f t="shared" si="4"/>
        <v>30.183251966897675</v>
      </c>
      <c r="AC107" s="39">
        <v>14</v>
      </c>
      <c r="AD107" s="46">
        <f t="shared" si="5"/>
        <v>22.313486579892015</v>
      </c>
    </row>
    <row r="108" spans="2:30" x14ac:dyDescent="0.25">
      <c r="B108" s="46"/>
      <c r="C108" s="39">
        <v>15</v>
      </c>
      <c r="D108" s="46">
        <f t="shared" si="0"/>
        <v>60.780336991237576</v>
      </c>
      <c r="I108" s="39">
        <v>15</v>
      </c>
      <c r="J108" s="46">
        <f t="shared" si="1"/>
        <v>76.695203606355719</v>
      </c>
      <c r="N108" s="39">
        <v>15</v>
      </c>
      <c r="O108" s="46">
        <f t="shared" si="2"/>
        <v>222.57228794402675</v>
      </c>
      <c r="R108" s="39">
        <v>15</v>
      </c>
      <c r="S108" s="46">
        <f t="shared" si="3"/>
        <v>87.227200244605797</v>
      </c>
      <c r="T108" s="46">
        <f t="shared" si="4"/>
        <v>29.929417778714175</v>
      </c>
      <c r="AC108" s="39">
        <v>15</v>
      </c>
      <c r="AD108" s="46">
        <f t="shared" si="5"/>
        <v>22.761867363472398</v>
      </c>
    </row>
    <row r="109" spans="2:30" x14ac:dyDescent="0.25">
      <c r="B109" s="46"/>
      <c r="C109" s="39">
        <v>16</v>
      </c>
      <c r="D109" s="46">
        <f t="shared" si="0"/>
        <v>60.985804787829522</v>
      </c>
      <c r="I109" s="39">
        <v>16</v>
      </c>
      <c r="J109" s="46">
        <f t="shared" si="1"/>
        <v>76.73695424733549</v>
      </c>
      <c r="N109" s="39">
        <v>16</v>
      </c>
      <c r="O109" s="46">
        <f t="shared" si="2"/>
        <v>232.60751965227792</v>
      </c>
      <c r="R109" s="39">
        <v>16</v>
      </c>
      <c r="S109" s="46">
        <f t="shared" si="3"/>
        <v>89.262860318168094</v>
      </c>
      <c r="T109" s="46">
        <f t="shared" si="4"/>
        <v>29.675583590530671</v>
      </c>
      <c r="AC109" s="39">
        <v>16</v>
      </c>
      <c r="AD109" s="46">
        <f t="shared" si="5"/>
        <v>23.210248147052777</v>
      </c>
    </row>
    <row r="110" spans="2:30" x14ac:dyDescent="0.25">
      <c r="C110" s="39">
        <v>17</v>
      </c>
      <c r="D110" s="46">
        <f t="shared" si="0"/>
        <v>42.280139570554034</v>
      </c>
      <c r="I110" s="39">
        <v>17</v>
      </c>
      <c r="J110" s="46">
        <f t="shared" si="1"/>
        <v>76.778704888315275</v>
      </c>
      <c r="N110" s="39">
        <v>17</v>
      </c>
      <c r="O110" s="46">
        <f t="shared" si="2"/>
        <v>242.64275136052913</v>
      </c>
      <c r="R110" s="39">
        <v>17</v>
      </c>
      <c r="S110" s="46">
        <f t="shared" si="3"/>
        <v>91.29852039173042</v>
      </c>
      <c r="T110" s="46">
        <f t="shared" si="4"/>
        <v>29.421749402347167</v>
      </c>
      <c r="AC110" s="39">
        <v>17</v>
      </c>
      <c r="AD110" s="46">
        <f t="shared" si="5"/>
        <v>23.65862893063316</v>
      </c>
    </row>
    <row r="122" spans="1:31" x14ac:dyDescent="0.25">
      <c r="A122" s="39" t="s">
        <v>131</v>
      </c>
      <c r="B122" s="39" t="s">
        <v>116</v>
      </c>
      <c r="C122" s="39" t="s">
        <v>115</v>
      </c>
      <c r="D122" s="39" t="s">
        <v>114</v>
      </c>
      <c r="E122" s="46" t="s">
        <v>113</v>
      </c>
      <c r="F122" s="39" t="s">
        <v>112</v>
      </c>
      <c r="G122" s="39" t="s">
        <v>111</v>
      </c>
      <c r="H122" s="39" t="s">
        <v>110</v>
      </c>
      <c r="I122" s="39" t="s">
        <v>109</v>
      </c>
      <c r="J122" s="46" t="s">
        <v>108</v>
      </c>
      <c r="K122" s="39" t="s">
        <v>107</v>
      </c>
      <c r="L122" s="39" t="s">
        <v>106</v>
      </c>
      <c r="M122" s="39" t="s">
        <v>105</v>
      </c>
      <c r="N122" s="39" t="s">
        <v>104</v>
      </c>
      <c r="O122" s="46" t="s">
        <v>103</v>
      </c>
      <c r="P122" s="39" t="s">
        <v>102</v>
      </c>
      <c r="Q122" s="39" t="s">
        <v>101</v>
      </c>
      <c r="R122" s="39" t="s">
        <v>100</v>
      </c>
      <c r="S122" s="46" t="s">
        <v>99</v>
      </c>
      <c r="T122" s="46" t="s">
        <v>98</v>
      </c>
      <c r="U122" s="39" t="s">
        <v>97</v>
      </c>
      <c r="V122" s="39" t="s">
        <v>96</v>
      </c>
      <c r="W122" s="39" t="s">
        <v>95</v>
      </c>
      <c r="X122" s="39" t="s">
        <v>94</v>
      </c>
      <c r="Y122" s="39" t="s">
        <v>93</v>
      </c>
      <c r="Z122" s="39" t="s">
        <v>92</v>
      </c>
      <c r="AA122" s="39" t="s">
        <v>91</v>
      </c>
      <c r="AB122" s="39" t="s">
        <v>90</v>
      </c>
      <c r="AC122" s="39" t="s">
        <v>89</v>
      </c>
      <c r="AD122" s="46" t="s">
        <v>88</v>
      </c>
      <c r="AE122" s="39" t="s">
        <v>87</v>
      </c>
    </row>
    <row r="123" spans="1:31" x14ac:dyDescent="0.25">
      <c r="A123" s="39">
        <v>1</v>
      </c>
      <c r="B123" s="39">
        <v>4576.04444375</v>
      </c>
      <c r="C123" s="39">
        <v>46.120881249999989</v>
      </c>
      <c r="D123" s="39">
        <v>43.077918749999995</v>
      </c>
      <c r="E123" s="39">
        <v>860.9749562500001</v>
      </c>
      <c r="F123" s="39">
        <v>230.71313124999995</v>
      </c>
      <c r="G123" s="39">
        <v>59.577700000000007</v>
      </c>
      <c r="H123" s="39">
        <v>118.34200624999998</v>
      </c>
      <c r="I123" s="39">
        <v>49.363287499999998</v>
      </c>
      <c r="J123" s="39">
        <v>75.667343749999986</v>
      </c>
      <c r="K123" s="39">
        <v>32.774200000000008</v>
      </c>
      <c r="L123" s="39">
        <v>1077.17504375</v>
      </c>
      <c r="M123" s="39">
        <v>27.852356250000007</v>
      </c>
      <c r="N123" s="39">
        <v>44.984449999999995</v>
      </c>
      <c r="O123" s="39">
        <v>101.43409999999999</v>
      </c>
      <c r="P123" s="39">
        <v>43.441125</v>
      </c>
      <c r="Q123" s="39">
        <v>13.416493750000001</v>
      </c>
      <c r="R123" s="39">
        <v>71.984818749999988</v>
      </c>
      <c r="S123" s="39">
        <v>44.881893750000003</v>
      </c>
      <c r="T123" s="39">
        <v>34.076056250000001</v>
      </c>
      <c r="U123" s="39">
        <v>19.701237500000001</v>
      </c>
      <c r="V123" s="39">
        <v>34.084912500000002</v>
      </c>
      <c r="W123" s="39">
        <v>79.957156250000011</v>
      </c>
      <c r="X123" s="39">
        <v>155.55378125000001</v>
      </c>
      <c r="Y123" s="39">
        <v>28.841224999999998</v>
      </c>
      <c r="Z123" s="39">
        <v>26.15823125</v>
      </c>
      <c r="AA123" s="39">
        <v>47.983012500000001</v>
      </c>
      <c r="AB123" s="39">
        <v>375.15993125</v>
      </c>
      <c r="AC123" s="39">
        <v>64.410668749999999</v>
      </c>
      <c r="AD123" s="39">
        <v>14.462899999999998</v>
      </c>
      <c r="AE123" s="39">
        <v>86.647250000000014</v>
      </c>
    </row>
    <row r="124" spans="1:31" x14ac:dyDescent="0.25">
      <c r="A124" s="39">
        <v>2</v>
      </c>
      <c r="B124" s="39">
        <v>4550.1249933333338</v>
      </c>
      <c r="C124" s="39">
        <v>45.915900000000001</v>
      </c>
      <c r="D124" s="39">
        <v>43.504853333333337</v>
      </c>
      <c r="E124" s="39">
        <v>1015.364</v>
      </c>
      <c r="F124" s="39">
        <v>222.26487333333327</v>
      </c>
      <c r="G124" s="39">
        <v>62.585593333333328</v>
      </c>
      <c r="H124" s="39">
        <v>121.38067999999998</v>
      </c>
      <c r="I124" s="39">
        <v>50.22598</v>
      </c>
      <c r="J124" s="39">
        <v>73.550766666666675</v>
      </c>
      <c r="K124" s="39">
        <v>34.063479999999991</v>
      </c>
      <c r="L124" s="39">
        <v>1042.5416666666667</v>
      </c>
      <c r="M124" s="39">
        <v>25.725640000000002</v>
      </c>
      <c r="N124" s="39">
        <v>44.935179999999995</v>
      </c>
      <c r="O124" s="39">
        <v>104.18192666666666</v>
      </c>
      <c r="P124" s="39">
        <v>56.93577333333333</v>
      </c>
      <c r="Q124" s="39">
        <v>13.158413333333332</v>
      </c>
      <c r="R124" s="39">
        <v>72.532240000000002</v>
      </c>
      <c r="S124" s="39">
        <v>51.300746666666669</v>
      </c>
      <c r="T124" s="39">
        <v>33.747280000000003</v>
      </c>
      <c r="U124" s="39">
        <v>18.767933333333335</v>
      </c>
      <c r="V124" s="39">
        <v>32.377459999999999</v>
      </c>
      <c r="W124" s="39">
        <v>74.25672666666668</v>
      </c>
      <c r="X124" s="39">
        <v>168.21797333333333</v>
      </c>
      <c r="Y124" s="39">
        <v>29.808666666666667</v>
      </c>
      <c r="Z124" s="39">
        <v>26.093799999999998</v>
      </c>
      <c r="AA124" s="39">
        <v>49.356893333333332</v>
      </c>
      <c r="AB124" s="39">
        <v>416.34366000000006</v>
      </c>
      <c r="AC124" s="39">
        <v>61.817186666666657</v>
      </c>
      <c r="AD124" s="39">
        <v>14.126100000000001</v>
      </c>
      <c r="AE124" s="39">
        <v>91.834639999999993</v>
      </c>
    </row>
    <row r="125" spans="1:31" x14ac:dyDescent="0.25">
      <c r="A125" s="39">
        <v>3</v>
      </c>
      <c r="B125" s="39">
        <v>4873.4324130434779</v>
      </c>
      <c r="C125" s="39">
        <v>48.237504347826089</v>
      </c>
      <c r="D125" s="39">
        <v>46.032869565217396</v>
      </c>
      <c r="E125" s="39">
        <v>949.29784347826103</v>
      </c>
      <c r="F125" s="39">
        <v>247.77947391304352</v>
      </c>
      <c r="G125" s="39">
        <v>75.636752173913038</v>
      </c>
      <c r="H125" s="39">
        <v>119.06205217391305</v>
      </c>
      <c r="I125" s="39">
        <v>48.503017391304354</v>
      </c>
      <c r="J125" s="39">
        <v>79.196078260869569</v>
      </c>
      <c r="K125" s="39">
        <v>36.107113043478257</v>
      </c>
      <c r="L125" s="39">
        <v>919.7934956521741</v>
      </c>
      <c r="M125" s="39">
        <v>27.764343478260873</v>
      </c>
      <c r="N125" s="39">
        <v>41.895300000000006</v>
      </c>
      <c r="O125" s="39">
        <v>112.28429565217391</v>
      </c>
      <c r="P125" s="39">
        <v>69.068521739130432</v>
      </c>
      <c r="Q125" s="39">
        <v>15.210117391304346</v>
      </c>
      <c r="R125" s="39">
        <v>73.434291304347809</v>
      </c>
      <c r="S125" s="39">
        <v>60.786895652173918</v>
      </c>
      <c r="T125" s="39">
        <v>34.164060869565212</v>
      </c>
      <c r="U125" s="39">
        <v>20.155947826086958</v>
      </c>
      <c r="V125" s="39">
        <v>33.92747826086957</v>
      </c>
      <c r="W125" s="39">
        <v>81.717447826086953</v>
      </c>
      <c r="X125" s="39">
        <v>186.81158260869566</v>
      </c>
      <c r="Y125" s="39">
        <v>33.266795652173919</v>
      </c>
      <c r="Z125" s="39">
        <v>27.955004347826094</v>
      </c>
      <c r="AA125" s="39">
        <v>53.790652173913053</v>
      </c>
      <c r="AB125" s="39">
        <v>310.34668260869557</v>
      </c>
      <c r="AC125" s="39">
        <v>63.158552173913044</v>
      </c>
      <c r="AD125" s="39">
        <v>14.781252173913048</v>
      </c>
      <c r="AE125" s="39">
        <v>99.046156521739135</v>
      </c>
    </row>
    <row r="126" spans="1:31" x14ac:dyDescent="0.25">
      <c r="A126" s="39">
        <v>4</v>
      </c>
      <c r="B126" s="39">
        <v>4419.0748904761904</v>
      </c>
      <c r="C126" s="39">
        <v>46.438909523809528</v>
      </c>
      <c r="D126" s="39">
        <v>46.48224285714285</v>
      </c>
      <c r="E126" s="39">
        <v>904.30909999999994</v>
      </c>
      <c r="F126" s="39">
        <v>244.62547619047621</v>
      </c>
      <c r="G126" s="39">
        <v>81.319261904761902</v>
      </c>
      <c r="H126" s="39">
        <v>122.36946666666667</v>
      </c>
      <c r="I126" s="39">
        <v>47.896180952380959</v>
      </c>
      <c r="J126" s="39">
        <v>80.393461904761907</v>
      </c>
      <c r="K126" s="39">
        <v>37.52298571428571</v>
      </c>
      <c r="L126" s="39">
        <v>851.24120952380952</v>
      </c>
      <c r="M126" s="39">
        <v>29.455180952380953</v>
      </c>
      <c r="N126" s="39">
        <v>40.450119047619054</v>
      </c>
      <c r="O126" s="39">
        <v>111.36210952380952</v>
      </c>
      <c r="P126" s="39">
        <v>76.09049523809523</v>
      </c>
      <c r="Q126" s="39">
        <v>17.162004761904761</v>
      </c>
      <c r="R126" s="39">
        <v>72.428147619047621</v>
      </c>
      <c r="S126" s="39">
        <v>63.618528571428563</v>
      </c>
      <c r="T126" s="39">
        <v>33.770728571428577</v>
      </c>
      <c r="U126" s="39">
        <v>19.746257142857143</v>
      </c>
      <c r="V126" s="39">
        <v>33.580961904761914</v>
      </c>
      <c r="W126" s="39">
        <v>76.175723809523816</v>
      </c>
      <c r="X126" s="39">
        <v>198.42305714285717</v>
      </c>
      <c r="Y126" s="39">
        <v>31.724476190476192</v>
      </c>
      <c r="Z126" s="39">
        <v>27.494890476190481</v>
      </c>
      <c r="AA126" s="39">
        <v>58.780385714285721</v>
      </c>
      <c r="AB126" s="39">
        <v>285.94739047619049</v>
      </c>
      <c r="AC126" s="39">
        <v>65.787719047619035</v>
      </c>
      <c r="AD126" s="39">
        <v>16.669514285714282</v>
      </c>
      <c r="AE126" s="39">
        <v>97.01655238095239</v>
      </c>
    </row>
    <row r="127" spans="1:31" x14ac:dyDescent="0.25">
      <c r="A127" s="39">
        <v>5</v>
      </c>
      <c r="B127" s="39">
        <v>4170.0245111111108</v>
      </c>
      <c r="C127" s="39">
        <v>44.166211111111096</v>
      </c>
      <c r="D127" s="39">
        <v>46.615888888888875</v>
      </c>
      <c r="E127" s="39">
        <v>800.11266111111104</v>
      </c>
      <c r="F127" s="39">
        <v>256.68336666666664</v>
      </c>
      <c r="G127" s="39">
        <v>72.39607222222223</v>
      </c>
      <c r="H127" s="39">
        <v>120.02594444444445</v>
      </c>
      <c r="I127" s="39">
        <v>43.197650000000003</v>
      </c>
      <c r="J127" s="39">
        <v>81.762700000000009</v>
      </c>
      <c r="K127" s="39">
        <v>36.743816666666675</v>
      </c>
      <c r="L127" s="39">
        <v>798.98643333333325</v>
      </c>
      <c r="M127" s="39">
        <v>31.066211111111109</v>
      </c>
      <c r="N127" s="39">
        <v>38.489733333333334</v>
      </c>
      <c r="O127" s="39">
        <v>119.18442777777776</v>
      </c>
      <c r="P127" s="39">
        <v>78.595683333333341</v>
      </c>
      <c r="Q127" s="39">
        <v>16.223827777777771</v>
      </c>
      <c r="R127" s="39">
        <v>70.92850555555556</v>
      </c>
      <c r="S127" s="39">
        <v>61.942022222222214</v>
      </c>
      <c r="T127" s="39">
        <v>32.523027777777777</v>
      </c>
      <c r="U127" s="39">
        <v>20.88796111111111</v>
      </c>
      <c r="V127" s="39">
        <v>34.574672222222226</v>
      </c>
      <c r="W127" s="39">
        <v>74.942033333333328</v>
      </c>
      <c r="X127" s="39">
        <v>185.02573333333333</v>
      </c>
      <c r="Y127" s="39">
        <v>28.660166666666669</v>
      </c>
      <c r="Z127" s="39">
        <v>28.838450000000005</v>
      </c>
      <c r="AA127" s="39">
        <v>65.90198333333332</v>
      </c>
      <c r="AB127" s="39">
        <v>327.55416111111106</v>
      </c>
      <c r="AC127" s="39">
        <v>72.509527777777791</v>
      </c>
      <c r="AD127" s="39">
        <v>20.746194444444448</v>
      </c>
      <c r="AE127" s="39">
        <v>103.53608888888888</v>
      </c>
    </row>
    <row r="128" spans="1:31" x14ac:dyDescent="0.25">
      <c r="A128" s="39">
        <v>6</v>
      </c>
      <c r="B128" s="39">
        <v>3869.2097380952382</v>
      </c>
      <c r="C128" s="39">
        <v>45.156957142857145</v>
      </c>
      <c r="D128" s="39">
        <v>45.201971428571433</v>
      </c>
      <c r="E128" s="39">
        <v>704.18110476190463</v>
      </c>
      <c r="F128" s="39">
        <v>259.61157619047623</v>
      </c>
      <c r="G128" s="39">
        <v>73.343295238095223</v>
      </c>
      <c r="H128" s="39">
        <v>117.73174285714283</v>
      </c>
      <c r="I128" s="39">
        <v>39.171795238095243</v>
      </c>
      <c r="J128" s="39">
        <v>73.760523809523804</v>
      </c>
      <c r="K128" s="39">
        <v>42.937876190476196</v>
      </c>
      <c r="L128" s="39">
        <v>752.50530000000003</v>
      </c>
      <c r="M128" s="39">
        <v>31.251485714285721</v>
      </c>
      <c r="N128" s="39">
        <v>35.292461904761907</v>
      </c>
      <c r="O128" s="39">
        <v>107.46092857142858</v>
      </c>
      <c r="P128" s="39">
        <v>86.401490476190475</v>
      </c>
      <c r="Q128" s="39">
        <v>15.07882380952381</v>
      </c>
      <c r="R128" s="39">
        <v>66.612009523809519</v>
      </c>
      <c r="S128" s="39">
        <v>65.43735238095239</v>
      </c>
      <c r="T128" s="39">
        <v>30.477304761904765</v>
      </c>
      <c r="U128" s="39">
        <v>21.242223809523811</v>
      </c>
      <c r="V128" s="39">
        <v>34.202104761904771</v>
      </c>
      <c r="W128" s="39">
        <v>72.360638095238087</v>
      </c>
      <c r="X128" s="39">
        <v>184.93149047619048</v>
      </c>
      <c r="Y128" s="39">
        <v>26.996438095238101</v>
      </c>
      <c r="Z128" s="39">
        <v>39.311199999999999</v>
      </c>
      <c r="AA128" s="39">
        <v>64.580047619047605</v>
      </c>
      <c r="AB128" s="39">
        <v>339.17466190476193</v>
      </c>
      <c r="AC128" s="39">
        <v>72.984252380952384</v>
      </c>
      <c r="AD128" s="39">
        <v>21.083390476190473</v>
      </c>
      <c r="AE128" s="39">
        <v>110.12386666666664</v>
      </c>
    </row>
    <row r="129" spans="1:31" x14ac:dyDescent="0.25">
      <c r="A129" s="39">
        <v>7</v>
      </c>
      <c r="B129" s="39">
        <v>3500.2145444444441</v>
      </c>
      <c r="C129" s="39">
        <v>54.409511111111115</v>
      </c>
      <c r="D129" s="39">
        <v>41.36909444444445</v>
      </c>
      <c r="E129" s="39">
        <v>608.425311111111</v>
      </c>
      <c r="F129" s="39">
        <v>241.02354444444441</v>
      </c>
      <c r="G129" s="39">
        <v>74.055744444444457</v>
      </c>
      <c r="H129" s="39">
        <v>110.4480388888889</v>
      </c>
      <c r="I129" s="39">
        <v>35.463611111111128</v>
      </c>
      <c r="J129" s="39">
        <v>68.282794444444448</v>
      </c>
      <c r="K129" s="39">
        <v>42.263627777777771</v>
      </c>
      <c r="L129" s="39">
        <v>648.38805555555564</v>
      </c>
      <c r="M129" s="39">
        <v>30.29750555555556</v>
      </c>
      <c r="N129" s="39">
        <v>31.84986111111111</v>
      </c>
      <c r="O129" s="39">
        <v>120.95414999999997</v>
      </c>
      <c r="P129" s="39">
        <v>89.868394444444462</v>
      </c>
      <c r="Q129" s="39">
        <v>17.593433333333333</v>
      </c>
      <c r="R129" s="39">
        <v>60.743427777777782</v>
      </c>
      <c r="S129" s="39">
        <v>73.365022222222223</v>
      </c>
      <c r="T129" s="39">
        <v>28.685116666666666</v>
      </c>
      <c r="U129" s="39">
        <v>19.896750000000001</v>
      </c>
      <c r="V129" s="39">
        <v>32.4137611111111</v>
      </c>
      <c r="W129" s="39">
        <v>67.584111111111113</v>
      </c>
      <c r="X129" s="39">
        <v>163.90648333333334</v>
      </c>
      <c r="Y129" s="39">
        <v>26.121061111111107</v>
      </c>
      <c r="Z129" s="39">
        <v>45.624755555555552</v>
      </c>
      <c r="AA129" s="39">
        <v>58.338849999999994</v>
      </c>
      <c r="AB129" s="39">
        <v>299.57656111111112</v>
      </c>
      <c r="AC129" s="39">
        <v>76.688288888888877</v>
      </c>
      <c r="AD129" s="39">
        <v>21.688266666666667</v>
      </c>
      <c r="AE129" s="39">
        <v>96.911272222222209</v>
      </c>
    </row>
    <row r="130" spans="1:31" x14ac:dyDescent="0.25">
      <c r="A130" s="39">
        <v>8</v>
      </c>
      <c r="B130" s="39">
        <v>3405.0558545454546</v>
      </c>
      <c r="C130" s="39">
        <v>50.146272727272731</v>
      </c>
      <c r="D130" s="39">
        <v>41.120113636363641</v>
      </c>
      <c r="E130" s="39">
        <v>635.99310454545434</v>
      </c>
      <c r="F130" s="39">
        <v>228.38289999999995</v>
      </c>
      <c r="G130" s="39">
        <v>74.335104545454541</v>
      </c>
      <c r="H130" s="39">
        <v>118.53655000000002</v>
      </c>
      <c r="I130" s="39">
        <v>34.738727272727267</v>
      </c>
      <c r="J130" s="39">
        <v>70.57831818181819</v>
      </c>
      <c r="K130" s="39">
        <v>41.294536363636368</v>
      </c>
      <c r="L130" s="39">
        <v>592.77066363636357</v>
      </c>
      <c r="M130" s="39">
        <v>35.993790909090905</v>
      </c>
      <c r="N130" s="39">
        <v>30.5812909090909</v>
      </c>
      <c r="O130" s="39">
        <v>138.22641818181819</v>
      </c>
      <c r="P130" s="39">
        <v>103.74532727272727</v>
      </c>
      <c r="Q130" s="39">
        <v>19.304909090909089</v>
      </c>
      <c r="R130" s="39">
        <v>58.603386363636375</v>
      </c>
      <c r="S130" s="39">
        <v>80.954090909090908</v>
      </c>
      <c r="T130" s="39">
        <v>29.399959090909089</v>
      </c>
      <c r="U130" s="39">
        <v>19.025809090909089</v>
      </c>
      <c r="V130" s="39">
        <v>31.979777272727269</v>
      </c>
      <c r="W130" s="39">
        <v>66.921745454545459</v>
      </c>
      <c r="X130" s="39">
        <v>169.83061363636364</v>
      </c>
      <c r="Y130" s="39">
        <v>24.22197727272728</v>
      </c>
      <c r="Z130" s="39">
        <v>51.762681818181825</v>
      </c>
      <c r="AA130" s="39">
        <v>52.695822727272713</v>
      </c>
      <c r="AB130" s="39">
        <v>315.82378181818171</v>
      </c>
      <c r="AC130" s="39">
        <v>73.76361363636363</v>
      </c>
      <c r="AD130" s="39">
        <v>20.629963636363634</v>
      </c>
      <c r="AE130" s="39">
        <v>99.207740909090901</v>
      </c>
    </row>
    <row r="131" spans="1:31" x14ac:dyDescent="0.25">
      <c r="A131" s="39">
        <v>9</v>
      </c>
      <c r="B131" s="39">
        <v>3323.0982100000001</v>
      </c>
      <c r="C131" s="39">
        <v>55.73659</v>
      </c>
      <c r="D131" s="39">
        <v>45.351579999999998</v>
      </c>
      <c r="E131" s="39">
        <v>653.77767500000004</v>
      </c>
      <c r="F131" s="39">
        <v>243.58723499999996</v>
      </c>
      <c r="G131" s="39">
        <v>64.934580000000011</v>
      </c>
      <c r="H131" s="39">
        <v>118.26287499999998</v>
      </c>
      <c r="I131" s="39">
        <v>36.533409999999989</v>
      </c>
      <c r="J131" s="39">
        <v>86.231295000000003</v>
      </c>
      <c r="K131" s="39">
        <v>42.144770000000008</v>
      </c>
      <c r="L131" s="39">
        <v>585.34766999999999</v>
      </c>
      <c r="M131" s="39">
        <v>64.002255000000005</v>
      </c>
      <c r="N131" s="39">
        <v>29.302684999999997</v>
      </c>
      <c r="O131" s="39">
        <v>153.24334999999996</v>
      </c>
      <c r="P131" s="39">
        <v>120.71992499999999</v>
      </c>
      <c r="Q131" s="39">
        <v>22.162710000000001</v>
      </c>
      <c r="R131" s="39">
        <v>59.264755000000001</v>
      </c>
      <c r="S131" s="39">
        <v>106.42163999999998</v>
      </c>
      <c r="T131" s="39">
        <v>35.56197499999999</v>
      </c>
      <c r="U131" s="39">
        <v>19.372585000000001</v>
      </c>
      <c r="V131" s="39">
        <v>34.232065000000006</v>
      </c>
      <c r="W131" s="39">
        <v>68.444570000000027</v>
      </c>
      <c r="X131" s="39">
        <v>152.25224999999998</v>
      </c>
      <c r="Y131" s="39">
        <v>25.137129999999996</v>
      </c>
      <c r="Z131" s="39">
        <v>45.463639999999998</v>
      </c>
      <c r="AA131" s="39">
        <v>47.172090000000011</v>
      </c>
      <c r="AB131" s="39">
        <v>323.18190500000003</v>
      </c>
      <c r="AC131" s="39">
        <v>69.969819999999999</v>
      </c>
      <c r="AD131" s="39">
        <v>23.121925000000001</v>
      </c>
      <c r="AE131" s="39">
        <v>105.03069499999999</v>
      </c>
    </row>
    <row r="132" spans="1:31" x14ac:dyDescent="0.25">
      <c r="A132" s="39">
        <v>10</v>
      </c>
      <c r="B132" s="39">
        <v>3359.5107125000004</v>
      </c>
      <c r="C132" s="39">
        <v>52.477937500000003</v>
      </c>
      <c r="D132" s="39">
        <v>43.080818749999992</v>
      </c>
      <c r="E132" s="39">
        <v>596.56597499999998</v>
      </c>
      <c r="F132" s="39">
        <v>230.669725</v>
      </c>
      <c r="G132" s="39">
        <v>57.898237500000008</v>
      </c>
      <c r="H132" s="39">
        <v>109.79981250000002</v>
      </c>
      <c r="I132" s="39">
        <v>35.845206250000004</v>
      </c>
      <c r="J132" s="39">
        <v>75.934043749999987</v>
      </c>
      <c r="K132" s="39">
        <v>39.004237499999988</v>
      </c>
      <c r="L132" s="39">
        <v>628.2327499999999</v>
      </c>
      <c r="M132" s="39">
        <v>59.843631249999994</v>
      </c>
      <c r="N132" s="39">
        <v>26.271506249999995</v>
      </c>
      <c r="O132" s="39">
        <v>146.59802500000001</v>
      </c>
      <c r="P132" s="39">
        <v>133.35925625000002</v>
      </c>
      <c r="Q132" s="39">
        <v>16.47339375</v>
      </c>
      <c r="R132" s="39">
        <v>55.750624999999992</v>
      </c>
      <c r="S132" s="39">
        <v>84.401087500000003</v>
      </c>
      <c r="T132" s="39">
        <v>30.64893125</v>
      </c>
      <c r="U132" s="39">
        <v>18.147706249999995</v>
      </c>
      <c r="V132" s="39">
        <v>32.409074999999994</v>
      </c>
      <c r="W132" s="39">
        <v>63.073437499999997</v>
      </c>
      <c r="X132" s="39">
        <v>144.39370625000001</v>
      </c>
      <c r="Y132" s="39">
        <v>25.1078625</v>
      </c>
      <c r="Z132" s="39">
        <v>45.059331249999993</v>
      </c>
      <c r="AA132" s="39">
        <v>43.098743750000011</v>
      </c>
      <c r="AB132" s="39">
        <v>281.968525</v>
      </c>
      <c r="AC132" s="39">
        <v>68.440168749999998</v>
      </c>
      <c r="AD132" s="39">
        <v>23.329799999999995</v>
      </c>
      <c r="AE132" s="39">
        <v>101.57026874999998</v>
      </c>
    </row>
    <row r="133" spans="1:31" x14ac:dyDescent="0.25">
      <c r="A133" s="39">
        <v>11</v>
      </c>
      <c r="B133" s="39">
        <v>3074.2578772727279</v>
      </c>
      <c r="C133" s="39">
        <v>57.700909090909086</v>
      </c>
      <c r="D133" s="39">
        <v>40.410586363636362</v>
      </c>
      <c r="E133" s="39">
        <v>530.23500909090922</v>
      </c>
      <c r="F133" s="39">
        <v>225.76936818181821</v>
      </c>
      <c r="G133" s="39">
        <v>57.101440909090904</v>
      </c>
      <c r="H133" s="39">
        <v>116.32963636363637</v>
      </c>
      <c r="I133" s="39">
        <v>31.510054545454548</v>
      </c>
      <c r="J133" s="39">
        <v>70.40497727272728</v>
      </c>
      <c r="K133" s="39">
        <v>38.855440909090916</v>
      </c>
      <c r="L133" s="39">
        <v>685.33452272727266</v>
      </c>
      <c r="M133" s="39">
        <v>49.746745454545469</v>
      </c>
      <c r="N133" s="39">
        <v>24.394490909090909</v>
      </c>
      <c r="O133" s="39">
        <v>177.31198181818183</v>
      </c>
      <c r="P133" s="39">
        <v>140.97427727272728</v>
      </c>
      <c r="Q133" s="39">
        <v>14.275631818181818</v>
      </c>
      <c r="R133" s="39">
        <v>50.857427272727271</v>
      </c>
      <c r="S133" s="39">
        <v>88.667109090909079</v>
      </c>
      <c r="T133" s="39">
        <v>29.076240909090906</v>
      </c>
      <c r="U133" s="39">
        <v>18.196240909090907</v>
      </c>
      <c r="V133" s="39">
        <v>32.067059090909083</v>
      </c>
      <c r="W133" s="39">
        <v>61.294186363636349</v>
      </c>
      <c r="X133" s="39">
        <v>155.86764545454548</v>
      </c>
      <c r="Y133" s="39">
        <v>25.213095454545453</v>
      </c>
      <c r="Z133" s="39">
        <v>50.23783181818181</v>
      </c>
      <c r="AA133" s="39">
        <v>41.366227272727272</v>
      </c>
      <c r="AB133" s="39">
        <v>260.90601818181818</v>
      </c>
      <c r="AC133" s="39">
        <v>70.205281818181817</v>
      </c>
      <c r="AD133" s="39">
        <v>20.220200000000002</v>
      </c>
      <c r="AE133" s="39">
        <v>109.81883636363636</v>
      </c>
    </row>
    <row r="134" spans="1:31" x14ac:dyDescent="0.25">
      <c r="A134" s="39">
        <v>12</v>
      </c>
      <c r="B134" s="39">
        <v>3194.4648782608692</v>
      </c>
      <c r="C134" s="39">
        <v>55.692786956521736</v>
      </c>
      <c r="D134" s="39">
        <v>43.629443478260868</v>
      </c>
      <c r="E134" s="39">
        <v>555.04722608695647</v>
      </c>
      <c r="F134" s="39">
        <v>220.46326521739135</v>
      </c>
      <c r="G134" s="39">
        <v>59.500273913043486</v>
      </c>
      <c r="H134" s="39">
        <v>115.14581739130438</v>
      </c>
      <c r="I134" s="39">
        <v>33.044217391304343</v>
      </c>
      <c r="J134" s="39">
        <v>74.681552173913047</v>
      </c>
      <c r="K134" s="39">
        <v>38.649247826086956</v>
      </c>
      <c r="L134" s="39">
        <v>699.92507391304343</v>
      </c>
      <c r="M134" s="39">
        <v>49.608765217391309</v>
      </c>
      <c r="N134" s="39">
        <v>26.332217391304347</v>
      </c>
      <c r="O134" s="39">
        <v>218.21224347826089</v>
      </c>
      <c r="P134" s="39">
        <v>132.6173217391304</v>
      </c>
      <c r="Q134" s="39">
        <v>14.978308695652172</v>
      </c>
      <c r="R134" s="39">
        <v>52.115369565217399</v>
      </c>
      <c r="S134" s="39">
        <v>100.35079130434785</v>
      </c>
      <c r="T134" s="39">
        <v>30.192617391304349</v>
      </c>
      <c r="U134" s="39">
        <v>18.989304347826089</v>
      </c>
      <c r="V134" s="39">
        <v>33.64494782608697</v>
      </c>
      <c r="W134" s="39">
        <v>62.033004347826079</v>
      </c>
      <c r="X134" s="39">
        <v>176.25576956521741</v>
      </c>
      <c r="Y134" s="39">
        <v>24.897082608695658</v>
      </c>
      <c r="Z134" s="39">
        <v>51.914443478260871</v>
      </c>
      <c r="AA134" s="39">
        <v>42.422504347826084</v>
      </c>
      <c r="AB134" s="39">
        <v>279.16977391304346</v>
      </c>
      <c r="AC134" s="39">
        <v>73.829360869565207</v>
      </c>
      <c r="AD134" s="39">
        <v>22.446717391304354</v>
      </c>
      <c r="AE134" s="39">
        <v>119.63812608695653</v>
      </c>
    </row>
    <row r="135" spans="1:31" x14ac:dyDescent="0.25">
      <c r="A135" s="39">
        <v>13</v>
      </c>
      <c r="B135" s="39">
        <v>3472.9022789473684</v>
      </c>
      <c r="C135" s="39">
        <v>54.349042105263166</v>
      </c>
      <c r="D135" s="39">
        <v>49.314568421052641</v>
      </c>
      <c r="E135" s="39">
        <v>561.82757894736835</v>
      </c>
      <c r="F135" s="39">
        <v>226.71831052631578</v>
      </c>
      <c r="G135" s="39">
        <v>59.076815789473677</v>
      </c>
      <c r="H135" s="39">
        <v>119.34255789473684</v>
      </c>
      <c r="I135" s="39">
        <v>36.743405263157904</v>
      </c>
      <c r="J135" s="39">
        <v>77.044742105263182</v>
      </c>
      <c r="K135" s="39">
        <v>38.333189473684214</v>
      </c>
      <c r="L135" s="39">
        <v>712.44052631578927</v>
      </c>
      <c r="M135" s="39">
        <v>46.715568421052637</v>
      </c>
      <c r="N135" s="39">
        <v>28.522921052631581</v>
      </c>
      <c r="O135" s="39">
        <v>233.15421578947371</v>
      </c>
      <c r="P135" s="39">
        <v>127.98247894736842</v>
      </c>
      <c r="Q135" s="39">
        <v>15.660352631578947</v>
      </c>
      <c r="R135" s="39">
        <v>55.182136842105272</v>
      </c>
      <c r="S135" s="39">
        <v>88.901431578947381</v>
      </c>
      <c r="T135" s="39">
        <v>31.108736842105266</v>
      </c>
      <c r="U135" s="39">
        <v>21.24073684210526</v>
      </c>
      <c r="V135" s="39">
        <v>35.770973684210531</v>
      </c>
      <c r="W135" s="39">
        <v>63.767963157894727</v>
      </c>
      <c r="X135" s="39">
        <v>196.00587894736839</v>
      </c>
      <c r="Y135" s="39">
        <v>28.024873684210522</v>
      </c>
      <c r="Z135" s="39">
        <v>55.822010526315786</v>
      </c>
      <c r="AA135" s="39">
        <v>43.142621052631569</v>
      </c>
      <c r="AB135" s="39">
        <v>259.50746842105264</v>
      </c>
      <c r="AC135" s="39">
        <v>76.695342105263151</v>
      </c>
      <c r="AD135" s="39">
        <v>22.232157894736844</v>
      </c>
      <c r="AE135" s="39">
        <v>117.58345263157894</v>
      </c>
    </row>
    <row r="136" spans="1:31" x14ac:dyDescent="0.25">
      <c r="A136" s="39">
        <v>14</v>
      </c>
      <c r="B136" s="39">
        <v>3303.7731249999997</v>
      </c>
      <c r="C136" s="39">
        <v>50.663218750000006</v>
      </c>
      <c r="D136" s="39">
        <v>51.458049999999993</v>
      </c>
      <c r="E136" s="39">
        <v>557.40968750000002</v>
      </c>
      <c r="F136" s="39">
        <v>225.7649625</v>
      </c>
      <c r="G136" s="39">
        <v>57.141618750000006</v>
      </c>
      <c r="H136" s="39">
        <v>116.74496249999999</v>
      </c>
      <c r="I136" s="39">
        <v>35.213656250000014</v>
      </c>
      <c r="J136" s="39">
        <v>81.7346</v>
      </c>
      <c r="K136" s="39">
        <v>40.249500000000005</v>
      </c>
      <c r="L136" s="39">
        <v>681.02611250000007</v>
      </c>
      <c r="M136" s="39">
        <v>53.863493750000004</v>
      </c>
      <c r="N136" s="39">
        <v>25.802156249999999</v>
      </c>
      <c r="O136" s="39">
        <v>234.70824375000004</v>
      </c>
      <c r="P136" s="39">
        <v>115.52940000000002</v>
      </c>
      <c r="Q136" s="39">
        <v>16.356124999999995</v>
      </c>
      <c r="R136" s="39">
        <v>49.763368749999991</v>
      </c>
      <c r="S136" s="39">
        <v>82.286906250000001</v>
      </c>
      <c r="T136" s="39">
        <v>31.908537499999998</v>
      </c>
      <c r="U136" s="39">
        <v>21.2593125</v>
      </c>
      <c r="V136" s="39">
        <v>35.175349999999995</v>
      </c>
      <c r="W136" s="39">
        <v>61.091031250000007</v>
      </c>
      <c r="X136" s="39">
        <v>187.69374375000001</v>
      </c>
      <c r="Y136" s="39">
        <v>29.606918749999998</v>
      </c>
      <c r="Z136" s="39">
        <v>49.869306249999994</v>
      </c>
      <c r="AA136" s="39">
        <v>41.81828749999999</v>
      </c>
      <c r="AB136" s="39">
        <v>250.09625624999998</v>
      </c>
      <c r="AC136" s="39">
        <v>69.986193749999998</v>
      </c>
      <c r="AD136" s="39">
        <v>21.626618750000002</v>
      </c>
      <c r="AE136" s="39">
        <v>115.9185875</v>
      </c>
    </row>
    <row r="137" spans="1:31" x14ac:dyDescent="0.25">
      <c r="A137" s="39">
        <v>15</v>
      </c>
      <c r="B137" s="39">
        <v>2862.7635565217397</v>
      </c>
      <c r="C137" s="39">
        <v>48.912795652173898</v>
      </c>
      <c r="D137" s="39">
        <v>49.90722608695652</v>
      </c>
      <c r="E137" s="39">
        <v>512.05014782608703</v>
      </c>
      <c r="F137" s="39">
        <v>218.48697826086956</v>
      </c>
      <c r="G137" s="39">
        <v>50.488739130434794</v>
      </c>
      <c r="H137" s="39">
        <v>106.94247826086958</v>
      </c>
      <c r="I137" s="39">
        <v>33.370491304347823</v>
      </c>
      <c r="J137" s="39">
        <v>76.927782608695637</v>
      </c>
      <c r="K137" s="39">
        <v>39.362930434782605</v>
      </c>
      <c r="L137" s="39">
        <v>622.57855217391307</v>
      </c>
      <c r="M137" s="39">
        <v>58.630886956521735</v>
      </c>
      <c r="N137" s="39">
        <v>24.185482608695654</v>
      </c>
      <c r="O137" s="39">
        <v>232.49910434782601</v>
      </c>
      <c r="P137" s="39">
        <v>93.119560869565234</v>
      </c>
      <c r="Q137" s="39">
        <v>15.645204347826089</v>
      </c>
      <c r="R137" s="39">
        <v>46.950934782608691</v>
      </c>
      <c r="S137" s="39">
        <v>71.205382608695658</v>
      </c>
      <c r="T137" s="39">
        <v>30.825678260869562</v>
      </c>
      <c r="U137" s="39">
        <v>18.973891304347827</v>
      </c>
      <c r="V137" s="39">
        <v>33.39030869565218</v>
      </c>
      <c r="W137" s="39">
        <v>57.681773913043479</v>
      </c>
      <c r="X137" s="39">
        <v>166.46098695652174</v>
      </c>
      <c r="Y137" s="39">
        <v>25.632665217391299</v>
      </c>
      <c r="Z137" s="39">
        <v>41.633752173913045</v>
      </c>
      <c r="AA137" s="39">
        <v>37.897243478260869</v>
      </c>
      <c r="AB137" s="39">
        <v>230.06577826086956</v>
      </c>
      <c r="AC137" s="39">
        <v>72.49449565217391</v>
      </c>
      <c r="AD137" s="39">
        <v>20.392247826086958</v>
      </c>
      <c r="AE137" s="39">
        <v>109.16216956521738</v>
      </c>
    </row>
    <row r="138" spans="1:31" x14ac:dyDescent="0.25">
      <c r="A138" s="39">
        <v>16</v>
      </c>
      <c r="B138" s="39">
        <v>3276.0851611111111</v>
      </c>
      <c r="C138" s="39">
        <v>49.456033333333338</v>
      </c>
      <c r="D138" s="39">
        <v>51.364038888888892</v>
      </c>
      <c r="E138" s="39">
        <v>490.93540555555563</v>
      </c>
      <c r="F138" s="39">
        <v>245.68079999999998</v>
      </c>
      <c r="G138" s="39">
        <v>44.745527777777774</v>
      </c>
      <c r="H138" s="39">
        <v>106.91821111111111</v>
      </c>
      <c r="I138" s="39">
        <v>34.533088888888891</v>
      </c>
      <c r="J138" s="39">
        <v>76.630211111111123</v>
      </c>
      <c r="K138" s="39">
        <v>38.73747222222223</v>
      </c>
      <c r="L138" s="39">
        <v>686.48047777777765</v>
      </c>
      <c r="M138" s="39">
        <v>60.482272222222214</v>
      </c>
      <c r="N138" s="39">
        <v>26.154611111111109</v>
      </c>
      <c r="O138" s="39">
        <v>206.67698888888893</v>
      </c>
      <c r="P138" s="39">
        <v>84.350955555555558</v>
      </c>
      <c r="Q138" s="39">
        <v>16.087922222222225</v>
      </c>
      <c r="R138" s="39">
        <v>49.870361111111123</v>
      </c>
      <c r="S138" s="39">
        <v>59.405655555555569</v>
      </c>
      <c r="T138" s="39">
        <v>29.103188888888887</v>
      </c>
      <c r="U138" s="39">
        <v>18.141199999999994</v>
      </c>
      <c r="V138" s="39">
        <v>33.38451666666667</v>
      </c>
      <c r="W138" s="39">
        <v>58.993183333333342</v>
      </c>
      <c r="X138" s="39">
        <v>165.42782777777774</v>
      </c>
      <c r="Y138" s="39">
        <v>27.259183333333329</v>
      </c>
      <c r="Z138" s="39">
        <v>34.623716666666674</v>
      </c>
      <c r="AA138" s="39">
        <v>37.102444444444444</v>
      </c>
      <c r="AB138" s="39">
        <v>202.11413333333334</v>
      </c>
      <c r="AC138" s="39">
        <v>75.092777777777783</v>
      </c>
      <c r="AD138" s="39">
        <v>20.001027777777779</v>
      </c>
      <c r="AE138" s="39">
        <v>92.18291111111111</v>
      </c>
    </row>
    <row r="139" spans="1:31" x14ac:dyDescent="0.25">
      <c r="A139" s="39">
        <v>17</v>
      </c>
    </row>
  </sheetData>
  <phoneticPr fontId="6"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47455-EFD2-45D9-A1D6-A02BAF19022A}">
  <dimension ref="A1:AE332"/>
  <sheetViews>
    <sheetView topLeftCell="L1" workbookViewId="0">
      <selection activeCell="T15" sqref="T15"/>
    </sheetView>
  </sheetViews>
  <sheetFormatPr defaultRowHeight="15.6" x14ac:dyDescent="0.25"/>
  <cols>
    <col min="1" max="1" width="8.88671875" style="56"/>
    <col min="2" max="2" width="8.88671875" style="59"/>
    <col min="3" max="3" width="8.88671875" style="57"/>
    <col min="4" max="4" width="8.88671875" style="56"/>
    <col min="5" max="6" width="0" style="56" hidden="1" customWidth="1"/>
    <col min="7" max="9" width="8.88671875" style="56"/>
    <col min="10" max="11" width="0" style="56" hidden="1" customWidth="1"/>
    <col min="12" max="14" width="8.88671875" style="56"/>
    <col min="15" max="15" width="0" style="56" hidden="1" customWidth="1"/>
    <col min="16" max="16" width="9.88671875" style="57" bestFit="1" customWidth="1"/>
    <col min="17" max="17" width="11.5546875" style="57" bestFit="1" customWidth="1"/>
    <col min="18" max="18" width="9.88671875" style="58" customWidth="1"/>
    <col min="19" max="19" width="9.88671875" style="57" bestFit="1" customWidth="1"/>
    <col min="20" max="20" width="39.88671875" style="56" customWidth="1"/>
    <col min="21" max="21" width="17.109375" style="56" customWidth="1"/>
    <col min="22" max="22" width="9.77734375" style="56" customWidth="1"/>
    <col min="23" max="26" width="17.109375" style="56" customWidth="1"/>
    <col min="27" max="28" width="8.88671875" style="56"/>
    <col min="29" max="29" width="12.77734375" style="56" bestFit="1" customWidth="1"/>
    <col min="30" max="30" width="11.5546875" style="56" bestFit="1" customWidth="1"/>
    <col min="31" max="16384" width="8.88671875" style="56"/>
  </cols>
  <sheetData>
    <row r="1" spans="1:31" x14ac:dyDescent="0.25">
      <c r="A1" s="56" t="s">
        <v>1134</v>
      </c>
      <c r="B1" s="59" t="s">
        <v>1133</v>
      </c>
      <c r="C1" s="57" t="s">
        <v>1067</v>
      </c>
      <c r="D1" s="56" t="s">
        <v>1132</v>
      </c>
      <c r="E1" s="56" t="s">
        <v>1131</v>
      </c>
      <c r="F1" s="56" t="s">
        <v>1130</v>
      </c>
      <c r="G1" s="56" t="s">
        <v>1129</v>
      </c>
      <c r="H1" s="56" t="s">
        <v>1128</v>
      </c>
      <c r="I1" s="56" t="s">
        <v>1127</v>
      </c>
      <c r="J1" s="56" t="s">
        <v>1126</v>
      </c>
      <c r="K1" s="56" t="s">
        <v>1125</v>
      </c>
      <c r="L1" s="56" t="s">
        <v>1124</v>
      </c>
      <c r="M1" s="56" t="s">
        <v>1123</v>
      </c>
      <c r="N1" s="56" t="s">
        <v>1122</v>
      </c>
      <c r="O1" s="56" t="s">
        <v>1121</v>
      </c>
      <c r="P1" s="57" t="s">
        <v>1120</v>
      </c>
      <c r="Q1" s="57" t="s">
        <v>1085</v>
      </c>
      <c r="R1" s="58" t="s">
        <v>1119</v>
      </c>
      <c r="S1" s="57" t="s">
        <v>1118</v>
      </c>
      <c r="U1" s="56">
        <f>AC7</f>
        <v>2322287000</v>
      </c>
      <c r="Y1" s="56" t="s">
        <v>1117</v>
      </c>
      <c r="Z1" s="56" t="s">
        <v>1068</v>
      </c>
      <c r="AE1" s="56" t="s">
        <v>1116</v>
      </c>
    </row>
    <row r="2" spans="1:31" x14ac:dyDescent="0.25">
      <c r="A2" s="56" t="s">
        <v>1115</v>
      </c>
      <c r="B2" s="62">
        <v>7</v>
      </c>
      <c r="C2" s="60" t="str">
        <f t="shared" ref="C2:C65" si="0">IF(B2&lt;50,"50元以下",IF(B2&lt;100,"50-100元",IF(B2&lt;150,"100-150元",IF(B2&lt;200,"150-200元",IF(B2&lt;250,"200-250元",IF(B2&lt;300,"200-300元","300元以上"))))))</f>
        <v>50元以下</v>
      </c>
      <c r="D2" s="56" t="s">
        <v>145</v>
      </c>
      <c r="E2" s="56" t="s">
        <v>144</v>
      </c>
      <c r="F2" s="56" t="s">
        <v>1114</v>
      </c>
      <c r="G2" s="56" t="s">
        <v>509</v>
      </c>
      <c r="H2" s="56" t="s">
        <v>141</v>
      </c>
      <c r="I2" s="56" t="s">
        <v>140</v>
      </c>
      <c r="J2" s="56" t="s">
        <v>1113</v>
      </c>
      <c r="K2" s="56" t="s">
        <v>997</v>
      </c>
      <c r="L2" s="56" t="s">
        <v>137</v>
      </c>
      <c r="M2" s="56" t="s">
        <v>136</v>
      </c>
      <c r="N2" s="56" t="s">
        <v>135</v>
      </c>
      <c r="O2" s="56" t="s">
        <v>134</v>
      </c>
      <c r="P2" s="57" t="str">
        <f t="shared" ref="P2:P37" si="1">IF(FIND("+",G2),LEFT(G2,FIND("+",G2)-1),G2)</f>
        <v>50万</v>
      </c>
      <c r="Q2" s="57">
        <f t="shared" ref="Q2:Q65" si="2">R2*B2</f>
        <v>3500000</v>
      </c>
      <c r="R2" s="58">
        <v>500000</v>
      </c>
      <c r="S2" s="57">
        <f t="shared" ref="S2:S7" si="3">IF(FIND("万",G2),LEFT(G2,FIND("万",G2)-1),G2)*10000</f>
        <v>500000</v>
      </c>
      <c r="T2" s="63"/>
      <c r="U2" s="63">
        <f>AC7</f>
        <v>2322287000</v>
      </c>
      <c r="V2" s="63"/>
      <c r="W2" s="63"/>
      <c r="X2" s="63"/>
      <c r="Y2" s="63"/>
      <c r="Z2" s="63"/>
      <c r="AA2" s="63" t="s">
        <v>1068</v>
      </c>
    </row>
    <row r="3" spans="1:31" x14ac:dyDescent="0.25">
      <c r="A3" s="56" t="s">
        <v>1112</v>
      </c>
      <c r="B3" s="62">
        <v>99</v>
      </c>
      <c r="C3" s="60" t="str">
        <f t="shared" si="0"/>
        <v>50-100元</v>
      </c>
      <c r="D3" s="56" t="s">
        <v>145</v>
      </c>
      <c r="E3" s="56" t="s">
        <v>144</v>
      </c>
      <c r="F3" s="56" t="s">
        <v>1111</v>
      </c>
      <c r="G3" s="56" t="s">
        <v>509</v>
      </c>
      <c r="H3" s="56" t="s">
        <v>141</v>
      </c>
      <c r="I3" s="56" t="s">
        <v>140</v>
      </c>
      <c r="J3" s="56" t="s">
        <v>1110</v>
      </c>
      <c r="K3" s="56" t="s">
        <v>997</v>
      </c>
      <c r="L3" s="56" t="s">
        <v>137</v>
      </c>
      <c r="M3" s="56" t="s">
        <v>136</v>
      </c>
      <c r="N3" s="56" t="s">
        <v>135</v>
      </c>
      <c r="O3" s="56" t="s">
        <v>134</v>
      </c>
      <c r="P3" s="57" t="str">
        <f t="shared" si="1"/>
        <v>50万</v>
      </c>
      <c r="Q3" s="57">
        <f t="shared" si="2"/>
        <v>49500000</v>
      </c>
      <c r="R3" s="58">
        <v>500000</v>
      </c>
      <c r="S3" s="57">
        <f t="shared" si="3"/>
        <v>500000</v>
      </c>
      <c r="T3" s="56" t="s">
        <v>1109</v>
      </c>
      <c r="U3" s="56">
        <f t="dataTable" ref="U3:U78" dt2D="0" dtr="0" r1="AA7"/>
        <v>2322287000</v>
      </c>
      <c r="W3" s="63" t="s">
        <v>1108</v>
      </c>
      <c r="AA3" s="56" t="s">
        <v>141</v>
      </c>
    </row>
    <row r="4" spans="1:31" x14ac:dyDescent="0.25">
      <c r="A4" s="56" t="s">
        <v>1107</v>
      </c>
      <c r="B4" s="62">
        <v>169</v>
      </c>
      <c r="C4" s="60" t="str">
        <f t="shared" si="0"/>
        <v>150-200元</v>
      </c>
      <c r="D4" s="56" t="s">
        <v>145</v>
      </c>
      <c r="E4" s="56" t="s">
        <v>144</v>
      </c>
      <c r="F4" s="56" t="s">
        <v>1106</v>
      </c>
      <c r="G4" s="56" t="s">
        <v>269</v>
      </c>
      <c r="H4" s="56" t="s">
        <v>141</v>
      </c>
      <c r="I4" s="56" t="s">
        <v>140</v>
      </c>
      <c r="J4" s="56" t="s">
        <v>1105</v>
      </c>
      <c r="K4" s="56" t="s">
        <v>997</v>
      </c>
      <c r="L4" s="56" t="s">
        <v>137</v>
      </c>
      <c r="M4" s="56" t="s">
        <v>136</v>
      </c>
      <c r="N4" s="56" t="s">
        <v>135</v>
      </c>
      <c r="O4" s="56" t="s">
        <v>134</v>
      </c>
      <c r="P4" s="57" t="str">
        <f t="shared" si="1"/>
        <v>20万</v>
      </c>
      <c r="Q4" s="57">
        <f t="shared" si="2"/>
        <v>33800000</v>
      </c>
      <c r="R4" s="58">
        <v>200000</v>
      </c>
      <c r="S4" s="57">
        <f t="shared" si="3"/>
        <v>200000</v>
      </c>
      <c r="T4" s="56" t="s">
        <v>167</v>
      </c>
      <c r="U4" s="56">
        <v>93687000</v>
      </c>
      <c r="V4" s="56">
        <v>1</v>
      </c>
      <c r="W4" s="56" t="str">
        <f t="shared" ref="W4:W13" si="4">INDEX($T$3:$T$78,MATCH(X4,$U$3:$U$78,0))</f>
        <v>五芳斋京东自营旗舰店</v>
      </c>
      <c r="X4" s="56">
        <f t="shared" ref="X4:X13" si="5">LARGE($U$3:$U$78,V4)</f>
        <v>2322287000</v>
      </c>
      <c r="AA4" s="56" t="s">
        <v>777</v>
      </c>
    </row>
    <row r="5" spans="1:31" x14ac:dyDescent="0.25">
      <c r="A5" s="56" t="s">
        <v>1104</v>
      </c>
      <c r="B5" s="62">
        <v>205</v>
      </c>
      <c r="C5" s="60" t="str">
        <f t="shared" si="0"/>
        <v>200-250元</v>
      </c>
      <c r="D5" s="56" t="s">
        <v>145</v>
      </c>
      <c r="E5" s="56" t="s">
        <v>144</v>
      </c>
      <c r="F5" s="56" t="s">
        <v>1103</v>
      </c>
      <c r="G5" s="56" t="s">
        <v>509</v>
      </c>
      <c r="H5" s="56" t="s">
        <v>141</v>
      </c>
      <c r="I5" s="56" t="s">
        <v>140</v>
      </c>
      <c r="J5" s="56" t="s">
        <v>1102</v>
      </c>
      <c r="K5" s="56" t="s">
        <v>997</v>
      </c>
      <c r="L5" s="56" t="s">
        <v>137</v>
      </c>
      <c r="M5" s="56" t="s">
        <v>136</v>
      </c>
      <c r="N5" s="56" t="s">
        <v>135</v>
      </c>
      <c r="O5" s="56" t="s">
        <v>134</v>
      </c>
      <c r="P5" s="57" t="str">
        <f t="shared" si="1"/>
        <v>50万</v>
      </c>
      <c r="Q5" s="57">
        <f t="shared" si="2"/>
        <v>102500000</v>
      </c>
      <c r="R5" s="58">
        <v>500000</v>
      </c>
      <c r="S5" s="57">
        <f t="shared" si="3"/>
        <v>500000</v>
      </c>
      <c r="T5" s="56" t="s">
        <v>192</v>
      </c>
      <c r="U5" s="56">
        <v>35051500</v>
      </c>
      <c r="V5" s="56">
        <v>2</v>
      </c>
      <c r="W5" s="56" t="str">
        <f t="shared" si="4"/>
        <v>真真老老食品京东自营旗舰店</v>
      </c>
      <c r="X5" s="56">
        <f t="shared" si="5"/>
        <v>119300000</v>
      </c>
    </row>
    <row r="6" spans="1:31" x14ac:dyDescent="0.25">
      <c r="A6" s="56" t="s">
        <v>1101</v>
      </c>
      <c r="B6" s="62">
        <v>99</v>
      </c>
      <c r="C6" s="60" t="str">
        <f t="shared" si="0"/>
        <v>50-100元</v>
      </c>
      <c r="D6" s="56" t="s">
        <v>167</v>
      </c>
      <c r="E6" s="56" t="s">
        <v>166</v>
      </c>
      <c r="F6" s="56" t="s">
        <v>1100</v>
      </c>
      <c r="G6" s="56" t="s">
        <v>303</v>
      </c>
      <c r="H6" s="56" t="s">
        <v>141</v>
      </c>
      <c r="I6" s="56" t="s">
        <v>163</v>
      </c>
      <c r="J6" s="56" t="s">
        <v>1099</v>
      </c>
      <c r="K6" s="56" t="s">
        <v>997</v>
      </c>
      <c r="L6" s="56" t="s">
        <v>137</v>
      </c>
      <c r="M6" s="56" t="s">
        <v>136</v>
      </c>
      <c r="N6" s="56" t="s">
        <v>135</v>
      </c>
      <c r="O6" s="56" t="s">
        <v>134</v>
      </c>
      <c r="P6" s="57" t="str">
        <f t="shared" si="1"/>
        <v>10万</v>
      </c>
      <c r="Q6" s="57">
        <f t="shared" si="2"/>
        <v>9900000</v>
      </c>
      <c r="R6" s="58">
        <v>100000</v>
      </c>
      <c r="S6" s="57">
        <f t="shared" si="3"/>
        <v>100000</v>
      </c>
      <c r="T6" s="56" t="s">
        <v>1094</v>
      </c>
      <c r="U6" s="56">
        <v>96000</v>
      </c>
      <c r="V6" s="56">
        <v>3</v>
      </c>
      <c r="W6" s="56" t="str">
        <f t="shared" si="4"/>
        <v>五芳斋官方旗舰店</v>
      </c>
      <c r="X6" s="56">
        <f t="shared" si="5"/>
        <v>93687000</v>
      </c>
      <c r="AA6" s="56" t="s">
        <v>1086</v>
      </c>
      <c r="AC6" s="56" t="s">
        <v>1085</v>
      </c>
    </row>
    <row r="7" spans="1:31" x14ac:dyDescent="0.25">
      <c r="A7" s="56" t="s">
        <v>1098</v>
      </c>
      <c r="B7" s="62">
        <v>59.9</v>
      </c>
      <c r="C7" s="60" t="str">
        <f t="shared" si="0"/>
        <v>50-100元</v>
      </c>
      <c r="D7" s="56" t="s">
        <v>192</v>
      </c>
      <c r="E7" s="56" t="s">
        <v>191</v>
      </c>
      <c r="F7" s="56" t="s">
        <v>1097</v>
      </c>
      <c r="G7" s="56" t="s">
        <v>269</v>
      </c>
      <c r="H7" s="56" t="s">
        <v>141</v>
      </c>
      <c r="I7" s="56" t="s">
        <v>189</v>
      </c>
      <c r="J7" s="56" t="s">
        <v>1096</v>
      </c>
      <c r="K7" s="56" t="s">
        <v>997</v>
      </c>
      <c r="L7" s="56" t="s">
        <v>137</v>
      </c>
      <c r="M7" s="56" t="s">
        <v>136</v>
      </c>
      <c r="N7" s="56" t="s">
        <v>135</v>
      </c>
      <c r="O7" s="56" t="s">
        <v>134</v>
      </c>
      <c r="P7" s="57" t="str">
        <f t="shared" si="1"/>
        <v>20万</v>
      </c>
      <c r="Q7" s="57">
        <f t="shared" si="2"/>
        <v>11980000</v>
      </c>
      <c r="R7" s="58">
        <v>200000</v>
      </c>
      <c r="S7" s="57">
        <f t="shared" si="3"/>
        <v>200000</v>
      </c>
      <c r="T7" s="56" t="s">
        <v>241</v>
      </c>
      <c r="U7" s="56">
        <v>829950</v>
      </c>
      <c r="V7" s="56">
        <v>4</v>
      </c>
      <c r="W7" s="56" t="str">
        <f t="shared" si="4"/>
        <v>广州酒家京东自营旗舰店</v>
      </c>
      <c r="X7" s="56">
        <f t="shared" si="5"/>
        <v>39392000</v>
      </c>
      <c r="AA7" s="56" t="str">
        <f>T3</f>
        <v>五芳斋京东自营旗舰店</v>
      </c>
      <c r="AC7" s="56">
        <f>DSUM(A:S,Q1,AA6:AA7)</f>
        <v>2322287000</v>
      </c>
    </row>
    <row r="8" spans="1:31" x14ac:dyDescent="0.25">
      <c r="A8" s="56" t="s">
        <v>1095</v>
      </c>
      <c r="B8" s="62">
        <v>48</v>
      </c>
      <c r="C8" s="60" t="str">
        <f t="shared" si="0"/>
        <v>50元以下</v>
      </c>
      <c r="D8" s="56" t="s">
        <v>1094</v>
      </c>
      <c r="E8" s="56" t="s">
        <v>1093</v>
      </c>
      <c r="F8" s="56" t="s">
        <v>1092</v>
      </c>
      <c r="G8" s="56" t="s">
        <v>196</v>
      </c>
      <c r="H8" s="56" t="s">
        <v>141</v>
      </c>
      <c r="I8" s="56" t="s">
        <v>1091</v>
      </c>
      <c r="J8" s="56" t="s">
        <v>1090</v>
      </c>
      <c r="K8" s="56" t="s">
        <v>997</v>
      </c>
      <c r="L8" s="56" t="s">
        <v>137</v>
      </c>
      <c r="M8" s="56" t="s">
        <v>136</v>
      </c>
      <c r="N8" s="56" t="s">
        <v>135</v>
      </c>
      <c r="O8" s="56" t="s">
        <v>134</v>
      </c>
      <c r="P8" s="57" t="str">
        <f t="shared" si="1"/>
        <v>2000</v>
      </c>
      <c r="Q8" s="57">
        <f t="shared" si="2"/>
        <v>96000</v>
      </c>
      <c r="R8" s="58" t="s">
        <v>194</v>
      </c>
      <c r="S8" s="57" t="str">
        <f>P8</f>
        <v>2000</v>
      </c>
      <c r="T8" s="56" t="s">
        <v>266</v>
      </c>
      <c r="U8" s="56">
        <v>2925000</v>
      </c>
      <c r="V8" s="56">
        <v>5</v>
      </c>
      <c r="W8" s="56" t="str">
        <f t="shared" si="4"/>
        <v>稻香村自营官方旗舰店</v>
      </c>
      <c r="X8" s="56">
        <f t="shared" si="5"/>
        <v>35051500</v>
      </c>
    </row>
    <row r="9" spans="1:31" x14ac:dyDescent="0.25">
      <c r="A9" s="56" t="s">
        <v>1089</v>
      </c>
      <c r="B9" s="62">
        <v>165</v>
      </c>
      <c r="C9" s="60" t="str">
        <f t="shared" si="0"/>
        <v>150-200元</v>
      </c>
      <c r="D9" s="56" t="s">
        <v>145</v>
      </c>
      <c r="E9" s="56" t="s">
        <v>144</v>
      </c>
      <c r="F9" s="56" t="s">
        <v>1088</v>
      </c>
      <c r="G9" s="56" t="s">
        <v>509</v>
      </c>
      <c r="H9" s="56" t="s">
        <v>141</v>
      </c>
      <c r="I9" s="56" t="s">
        <v>140</v>
      </c>
      <c r="J9" s="56" t="s">
        <v>1087</v>
      </c>
      <c r="K9" s="56" t="s">
        <v>997</v>
      </c>
      <c r="L9" s="56" t="s">
        <v>137</v>
      </c>
      <c r="M9" s="56" t="s">
        <v>136</v>
      </c>
      <c r="N9" s="56" t="s">
        <v>135</v>
      </c>
      <c r="O9" s="56" t="s">
        <v>134</v>
      </c>
      <c r="P9" s="57" t="str">
        <f t="shared" si="1"/>
        <v>50万</v>
      </c>
      <c r="Q9" s="57">
        <f t="shared" si="2"/>
        <v>82500000</v>
      </c>
      <c r="R9" s="58">
        <v>500000</v>
      </c>
      <c r="S9" s="57">
        <f t="shared" ref="S9:S19" si="6">IF(FIND("万",G9),LEFT(G9,FIND("万",G9)-1),G9)*10000</f>
        <v>500000</v>
      </c>
      <c r="T9" s="56" t="s">
        <v>992</v>
      </c>
      <c r="U9" s="56">
        <v>460000</v>
      </c>
      <c r="V9" s="56">
        <v>6</v>
      </c>
      <c r="W9" s="56" t="str">
        <f t="shared" si="4"/>
        <v>五芳斋生鲜旗舰店</v>
      </c>
      <c r="X9" s="56">
        <f t="shared" si="5"/>
        <v>30898000</v>
      </c>
      <c r="AA9" s="56" t="s">
        <v>1086</v>
      </c>
      <c r="AB9" s="56" t="s">
        <v>1068</v>
      </c>
      <c r="AC9" s="56" t="s">
        <v>1067</v>
      </c>
      <c r="AD9" s="56" t="s">
        <v>1085</v>
      </c>
    </row>
    <row r="10" spans="1:31" x14ac:dyDescent="0.25">
      <c r="A10" s="56" t="s">
        <v>1084</v>
      </c>
      <c r="B10" s="62">
        <v>49.9</v>
      </c>
      <c r="C10" s="60" t="str">
        <f t="shared" si="0"/>
        <v>50元以下</v>
      </c>
      <c r="D10" s="56" t="s">
        <v>167</v>
      </c>
      <c r="E10" s="56" t="s">
        <v>166</v>
      </c>
      <c r="F10" s="56" t="s">
        <v>1083</v>
      </c>
      <c r="G10" s="56" t="s">
        <v>269</v>
      </c>
      <c r="H10" s="56" t="s">
        <v>1082</v>
      </c>
      <c r="I10" s="56" t="s">
        <v>163</v>
      </c>
      <c r="J10" s="56" t="s">
        <v>1081</v>
      </c>
      <c r="K10" s="56" t="s">
        <v>997</v>
      </c>
      <c r="L10" s="56" t="s">
        <v>137</v>
      </c>
      <c r="M10" s="56" t="s">
        <v>136</v>
      </c>
      <c r="N10" s="56" t="s">
        <v>135</v>
      </c>
      <c r="O10" s="56" t="s">
        <v>134</v>
      </c>
      <c r="P10" s="57" t="str">
        <f t="shared" si="1"/>
        <v>20万</v>
      </c>
      <c r="Q10" s="57">
        <f t="shared" si="2"/>
        <v>9980000</v>
      </c>
      <c r="R10" s="58">
        <v>200000</v>
      </c>
      <c r="S10" s="57">
        <f t="shared" si="6"/>
        <v>200000</v>
      </c>
      <c r="T10" s="56" t="s">
        <v>337</v>
      </c>
      <c r="U10" s="56">
        <v>30898000</v>
      </c>
      <c r="V10" s="56">
        <v>7</v>
      </c>
      <c r="W10" s="56" t="str">
        <f t="shared" si="4"/>
        <v>京东自营稻香村活动专区</v>
      </c>
      <c r="X10" s="56">
        <f t="shared" si="5"/>
        <v>29650000</v>
      </c>
      <c r="AA10" s="56" t="str">
        <f>AA7</f>
        <v>五芳斋京东自营旗舰店</v>
      </c>
      <c r="AB10" s="56" t="str" cm="1">
        <f t="array" ref="AB10">IF(Z15=1,"",INDEX(Z16:Z18,Z15))</f>
        <v/>
      </c>
      <c r="AC10" s="56" t="str" cm="1">
        <f t="array" ref="AC10">IF(AA15=1,"",INDEX(AA16:AA23,AA15))</f>
        <v/>
      </c>
      <c r="AD10" s="56">
        <f>DSUM(A:S,Q1,AA9:AC10)</f>
        <v>2322287000</v>
      </c>
    </row>
    <row r="11" spans="1:31" x14ac:dyDescent="0.25">
      <c r="A11" s="56" t="s">
        <v>1080</v>
      </c>
      <c r="B11" s="62">
        <v>79</v>
      </c>
      <c r="C11" s="60" t="str">
        <f t="shared" si="0"/>
        <v>50-100元</v>
      </c>
      <c r="D11" s="56" t="s">
        <v>241</v>
      </c>
      <c r="E11" s="56" t="s">
        <v>240</v>
      </c>
      <c r="F11" s="56" t="s">
        <v>1079</v>
      </c>
      <c r="G11" s="56" t="s">
        <v>253</v>
      </c>
      <c r="H11" s="56" t="s">
        <v>141</v>
      </c>
      <c r="I11" s="56" t="s">
        <v>237</v>
      </c>
      <c r="J11" s="56" t="s">
        <v>1078</v>
      </c>
      <c r="K11" s="56" t="s">
        <v>997</v>
      </c>
      <c r="L11" s="56" t="s">
        <v>137</v>
      </c>
      <c r="M11" s="56" t="s">
        <v>136</v>
      </c>
      <c r="N11" s="56" t="s">
        <v>135</v>
      </c>
      <c r="O11" s="56" t="s">
        <v>134</v>
      </c>
      <c r="P11" s="57" t="str">
        <f t="shared" si="1"/>
        <v>1万</v>
      </c>
      <c r="Q11" s="57">
        <f t="shared" si="2"/>
        <v>790000</v>
      </c>
      <c r="R11" s="58">
        <v>10000</v>
      </c>
      <c r="S11" s="57">
        <f t="shared" si="6"/>
        <v>10000</v>
      </c>
      <c r="T11" s="56" t="s">
        <v>1045</v>
      </c>
      <c r="U11" s="56">
        <v>35600</v>
      </c>
      <c r="V11" s="56">
        <v>8</v>
      </c>
      <c r="W11" s="56" t="str">
        <f t="shared" si="4"/>
        <v>北京稻香村京东自营旗舰店</v>
      </c>
      <c r="X11" s="56">
        <f t="shared" si="5"/>
        <v>24440000</v>
      </c>
    </row>
    <row r="12" spans="1:31" x14ac:dyDescent="0.25">
      <c r="A12" s="56" t="s">
        <v>1077</v>
      </c>
      <c r="B12" s="62">
        <v>205</v>
      </c>
      <c r="C12" s="60" t="str">
        <f t="shared" si="0"/>
        <v>200-250元</v>
      </c>
      <c r="D12" s="56" t="s">
        <v>145</v>
      </c>
      <c r="E12" s="56" t="s">
        <v>144</v>
      </c>
      <c r="F12" s="56" t="s">
        <v>1076</v>
      </c>
      <c r="G12" s="56" t="s">
        <v>303</v>
      </c>
      <c r="H12" s="56" t="s">
        <v>141</v>
      </c>
      <c r="I12" s="56" t="s">
        <v>140</v>
      </c>
      <c r="J12" s="56" t="s">
        <v>1075</v>
      </c>
      <c r="K12" s="56" t="s">
        <v>997</v>
      </c>
      <c r="L12" s="56" t="s">
        <v>137</v>
      </c>
      <c r="M12" s="56" t="s">
        <v>136</v>
      </c>
      <c r="N12" s="56" t="s">
        <v>135</v>
      </c>
      <c r="O12" s="56" t="s">
        <v>134</v>
      </c>
      <c r="P12" s="57" t="str">
        <f t="shared" si="1"/>
        <v>10万</v>
      </c>
      <c r="Q12" s="57">
        <f t="shared" si="2"/>
        <v>20500000</v>
      </c>
      <c r="R12" s="58">
        <v>100000</v>
      </c>
      <c r="S12" s="57">
        <f t="shared" si="6"/>
        <v>100000</v>
      </c>
      <c r="T12" s="56" t="s">
        <v>627</v>
      </c>
      <c r="U12" s="56">
        <v>1916600</v>
      </c>
      <c r="V12" s="56">
        <v>9</v>
      </c>
      <c r="W12" s="56" t="str">
        <f t="shared" si="4"/>
        <v>稻香村糕点京东自营旗舰店</v>
      </c>
      <c r="X12" s="56">
        <f t="shared" si="5"/>
        <v>16800000</v>
      </c>
      <c r="AB12" s="56">
        <v>0</v>
      </c>
      <c r="AC12" s="56">
        <f>AVERAGE(X17:X26)</f>
        <v>5138450</v>
      </c>
    </row>
    <row r="13" spans="1:31" x14ac:dyDescent="0.25">
      <c r="A13" s="56" t="s">
        <v>1074</v>
      </c>
      <c r="B13" s="62">
        <v>149</v>
      </c>
      <c r="C13" s="60" t="str">
        <f t="shared" si="0"/>
        <v>100-150元</v>
      </c>
      <c r="D13" s="56" t="s">
        <v>145</v>
      </c>
      <c r="E13" s="56" t="s">
        <v>144</v>
      </c>
      <c r="F13" s="56" t="s">
        <v>1073</v>
      </c>
      <c r="G13" s="56" t="s">
        <v>509</v>
      </c>
      <c r="H13" s="56" t="s">
        <v>141</v>
      </c>
      <c r="I13" s="56" t="s">
        <v>140</v>
      </c>
      <c r="J13" s="56" t="s">
        <v>1072</v>
      </c>
      <c r="K13" s="56" t="s">
        <v>997</v>
      </c>
      <c r="L13" s="56" t="s">
        <v>137</v>
      </c>
      <c r="M13" s="56" t="s">
        <v>136</v>
      </c>
      <c r="N13" s="56" t="s">
        <v>135</v>
      </c>
      <c r="O13" s="56" t="s">
        <v>134</v>
      </c>
      <c r="P13" s="57" t="str">
        <f t="shared" si="1"/>
        <v>50万</v>
      </c>
      <c r="Q13" s="57">
        <f t="shared" si="2"/>
        <v>74500000</v>
      </c>
      <c r="R13" s="58">
        <v>500000</v>
      </c>
      <c r="S13" s="57">
        <f t="shared" si="6"/>
        <v>500000</v>
      </c>
      <c r="T13" s="56" t="s">
        <v>294</v>
      </c>
      <c r="U13" s="56">
        <v>10706000</v>
      </c>
      <c r="V13" s="56">
        <v>10</v>
      </c>
      <c r="W13" s="56" t="str">
        <f t="shared" si="4"/>
        <v>诸老大食品旗舰店</v>
      </c>
      <c r="X13" s="56">
        <f t="shared" si="5"/>
        <v>10706000</v>
      </c>
      <c r="AB13" s="56">
        <v>100000</v>
      </c>
      <c r="AC13" s="56">
        <f>AC12</f>
        <v>5138450</v>
      </c>
    </row>
    <row r="14" spans="1:31" x14ac:dyDescent="0.25">
      <c r="A14" s="56" t="s">
        <v>1071</v>
      </c>
      <c r="B14" s="62">
        <v>13.9</v>
      </c>
      <c r="C14" s="60" t="str">
        <f t="shared" si="0"/>
        <v>50元以下</v>
      </c>
      <c r="D14" s="56" t="s">
        <v>266</v>
      </c>
      <c r="E14" s="56" t="s">
        <v>265</v>
      </c>
      <c r="F14" s="56" t="s">
        <v>1070</v>
      </c>
      <c r="G14" s="56" t="s">
        <v>142</v>
      </c>
      <c r="H14" s="56" t="s">
        <v>141</v>
      </c>
      <c r="I14" s="56" t="s">
        <v>263</v>
      </c>
      <c r="J14" s="56" t="s">
        <v>1069</v>
      </c>
      <c r="K14" s="56" t="s">
        <v>997</v>
      </c>
      <c r="L14" s="56" t="s">
        <v>137</v>
      </c>
      <c r="M14" s="56" t="s">
        <v>136</v>
      </c>
      <c r="N14" s="56" t="s">
        <v>135</v>
      </c>
      <c r="O14" s="56" t="s">
        <v>134</v>
      </c>
      <c r="P14" s="57" t="str">
        <f t="shared" si="1"/>
        <v>5万</v>
      </c>
      <c r="Q14" s="57">
        <f t="shared" si="2"/>
        <v>695000</v>
      </c>
      <c r="R14" s="58">
        <v>50000</v>
      </c>
      <c r="S14" s="57">
        <f t="shared" si="6"/>
        <v>50000</v>
      </c>
      <c r="T14" s="56" t="s">
        <v>1020</v>
      </c>
      <c r="U14" s="56">
        <v>2780</v>
      </c>
      <c r="Z14" s="56" t="s">
        <v>1068</v>
      </c>
      <c r="AA14" s="56" t="s">
        <v>1067</v>
      </c>
    </row>
    <row r="15" spans="1:31" x14ac:dyDescent="0.25">
      <c r="A15" s="56" t="s">
        <v>1066</v>
      </c>
      <c r="B15" s="62">
        <v>123</v>
      </c>
      <c r="C15" s="60" t="str">
        <f t="shared" si="0"/>
        <v>100-150元</v>
      </c>
      <c r="D15" s="56" t="s">
        <v>145</v>
      </c>
      <c r="E15" s="56" t="s">
        <v>144</v>
      </c>
      <c r="F15" s="56" t="s">
        <v>1065</v>
      </c>
      <c r="G15" s="56" t="s">
        <v>303</v>
      </c>
      <c r="H15" s="56" t="s">
        <v>141</v>
      </c>
      <c r="I15" s="56" t="s">
        <v>140</v>
      </c>
      <c r="J15" s="56" t="s">
        <v>1064</v>
      </c>
      <c r="K15" s="56" t="s">
        <v>997</v>
      </c>
      <c r="L15" s="56" t="s">
        <v>137</v>
      </c>
      <c r="M15" s="56" t="s">
        <v>136</v>
      </c>
      <c r="N15" s="56" t="s">
        <v>135</v>
      </c>
      <c r="O15" s="56" t="s">
        <v>134</v>
      </c>
      <c r="P15" s="57" t="str">
        <f t="shared" si="1"/>
        <v>10万</v>
      </c>
      <c r="Q15" s="57">
        <f t="shared" si="2"/>
        <v>12300000</v>
      </c>
      <c r="R15" s="58">
        <v>100000</v>
      </c>
      <c r="S15" s="57">
        <f t="shared" si="6"/>
        <v>100000</v>
      </c>
      <c r="T15" s="56" t="s">
        <v>1011</v>
      </c>
      <c r="U15" s="56">
        <v>4495000</v>
      </c>
      <c r="Z15" s="56">
        <v>1</v>
      </c>
      <c r="AA15" s="56">
        <v>1</v>
      </c>
    </row>
    <row r="16" spans="1:31" x14ac:dyDescent="0.25">
      <c r="A16" s="56" t="s">
        <v>1063</v>
      </c>
      <c r="B16" s="62">
        <v>18.8</v>
      </c>
      <c r="C16" s="60" t="str">
        <f t="shared" si="0"/>
        <v>50元以下</v>
      </c>
      <c r="D16" s="56" t="s">
        <v>992</v>
      </c>
      <c r="E16" s="56" t="s">
        <v>991</v>
      </c>
      <c r="F16" s="56" t="s">
        <v>1062</v>
      </c>
      <c r="G16" s="56" t="s">
        <v>253</v>
      </c>
      <c r="H16" s="56" t="s">
        <v>141</v>
      </c>
      <c r="I16" s="56" t="s">
        <v>989</v>
      </c>
      <c r="J16" s="56" t="s">
        <v>1061</v>
      </c>
      <c r="K16" s="56" t="s">
        <v>997</v>
      </c>
      <c r="L16" s="56" t="s">
        <v>137</v>
      </c>
      <c r="M16" s="56" t="s">
        <v>136</v>
      </c>
      <c r="N16" s="56" t="s">
        <v>135</v>
      </c>
      <c r="O16" s="56" t="s">
        <v>134</v>
      </c>
      <c r="P16" s="57" t="str">
        <f t="shared" si="1"/>
        <v>1万</v>
      </c>
      <c r="Q16" s="57">
        <f t="shared" si="2"/>
        <v>188000</v>
      </c>
      <c r="R16" s="58">
        <v>10000</v>
      </c>
      <c r="S16" s="57">
        <f t="shared" si="6"/>
        <v>10000</v>
      </c>
      <c r="T16" s="56" t="s">
        <v>714</v>
      </c>
      <c r="U16" s="56">
        <v>119300000</v>
      </c>
      <c r="X16" s="56">
        <f>AD10</f>
        <v>2322287000</v>
      </c>
      <c r="Z16" s="56" t="s">
        <v>1060</v>
      </c>
      <c r="AA16" s="56" t="s">
        <v>1060</v>
      </c>
    </row>
    <row r="17" spans="1:27" x14ac:dyDescent="0.25">
      <c r="A17" s="56" t="s">
        <v>1059</v>
      </c>
      <c r="B17" s="62">
        <v>95</v>
      </c>
      <c r="C17" s="60" t="str">
        <f t="shared" si="0"/>
        <v>50-100元</v>
      </c>
      <c r="D17" s="56" t="s">
        <v>167</v>
      </c>
      <c r="E17" s="56" t="s">
        <v>166</v>
      </c>
      <c r="F17" s="56" t="s">
        <v>1058</v>
      </c>
      <c r="G17" s="56" t="s">
        <v>142</v>
      </c>
      <c r="H17" s="56" t="s">
        <v>141</v>
      </c>
      <c r="I17" s="56" t="s">
        <v>163</v>
      </c>
      <c r="J17" s="56" t="s">
        <v>1057</v>
      </c>
      <c r="K17" s="56" t="s">
        <v>997</v>
      </c>
      <c r="L17" s="56" t="s">
        <v>137</v>
      </c>
      <c r="M17" s="56" t="s">
        <v>136</v>
      </c>
      <c r="N17" s="56" t="s">
        <v>135</v>
      </c>
      <c r="O17" s="56" t="s">
        <v>134</v>
      </c>
      <c r="P17" s="57" t="str">
        <f t="shared" si="1"/>
        <v>5万</v>
      </c>
      <c r="Q17" s="57">
        <f t="shared" si="2"/>
        <v>4750000</v>
      </c>
      <c r="R17" s="58">
        <v>50000</v>
      </c>
      <c r="S17" s="57">
        <f t="shared" si="6"/>
        <v>50000</v>
      </c>
      <c r="T17" s="56" t="s">
        <v>983</v>
      </c>
      <c r="U17" s="56">
        <v>59800</v>
      </c>
      <c r="W17" s="56" t="str">
        <f>INDEX(期末模型3数据动态展示!$T$3:$T$78,MATCH(LARGE(期末模型3数据动态展示!$U$3:$U$78,(模型3!$B$2-1)*10+1+模型3!A2),期末模型3数据动态展示!$U$3:$U$78,0))</f>
        <v>知味观京东自营旗舰店</v>
      </c>
      <c r="X17" s="56">
        <f t="dataTable" ref="X17:X26" dt2D="0" dtr="0" r1="AA10"/>
        <v>8656000</v>
      </c>
      <c r="Y17" s="56">
        <f t="shared" ref="Y17:Y25" si="7">Y18</f>
        <v>5138450</v>
      </c>
      <c r="Z17" s="56" t="s">
        <v>141</v>
      </c>
      <c r="AA17" s="56" t="s">
        <v>1056</v>
      </c>
    </row>
    <row r="18" spans="1:27" x14ac:dyDescent="0.25">
      <c r="A18" s="56" t="s">
        <v>1055</v>
      </c>
      <c r="B18" s="62">
        <v>54.9</v>
      </c>
      <c r="C18" s="60" t="str">
        <f t="shared" si="0"/>
        <v>50-100元</v>
      </c>
      <c r="D18" s="56" t="s">
        <v>167</v>
      </c>
      <c r="E18" s="56" t="s">
        <v>166</v>
      </c>
      <c r="F18" s="56" t="s">
        <v>1054</v>
      </c>
      <c r="G18" s="56" t="s">
        <v>269</v>
      </c>
      <c r="H18" s="56" t="s">
        <v>141</v>
      </c>
      <c r="I18" s="56" t="s">
        <v>163</v>
      </c>
      <c r="J18" s="56" t="s">
        <v>1053</v>
      </c>
      <c r="K18" s="56" t="s">
        <v>997</v>
      </c>
      <c r="L18" s="56" t="s">
        <v>137</v>
      </c>
      <c r="M18" s="56" t="s">
        <v>136</v>
      </c>
      <c r="N18" s="56" t="s">
        <v>135</v>
      </c>
      <c r="O18" s="56" t="s">
        <v>134</v>
      </c>
      <c r="P18" s="57" t="str">
        <f t="shared" si="1"/>
        <v>20万</v>
      </c>
      <c r="Q18" s="57">
        <f t="shared" si="2"/>
        <v>10980000</v>
      </c>
      <c r="R18" s="58">
        <v>200000</v>
      </c>
      <c r="S18" s="57">
        <f t="shared" si="6"/>
        <v>200000</v>
      </c>
      <c r="T18" s="56" t="s">
        <v>977</v>
      </c>
      <c r="U18" s="56">
        <v>439200</v>
      </c>
      <c r="W18" s="56" t="str">
        <f>INDEX(期末模型3数据动态展示!$T$3:$T$78,MATCH(LARGE(期末模型3数据动态展示!$U$3:$U$78,(模型3!$B$2-1)*10+1+模型3!A3),期末模型3数据动态展示!$U$3:$U$78,0))</f>
        <v>御茶膳房（The  Imperial  Palace）京东自营旗舰店</v>
      </c>
      <c r="X18" s="56">
        <v>7960000</v>
      </c>
      <c r="Y18" s="56">
        <f t="shared" si="7"/>
        <v>5138450</v>
      </c>
      <c r="Z18" s="56" t="s">
        <v>1052</v>
      </c>
      <c r="AA18" s="56" t="s">
        <v>1051</v>
      </c>
    </row>
    <row r="19" spans="1:27" x14ac:dyDescent="0.25">
      <c r="A19" s="56" t="s">
        <v>1050</v>
      </c>
      <c r="B19" s="62">
        <v>79.900000000000006</v>
      </c>
      <c r="C19" s="60" t="str">
        <f t="shared" si="0"/>
        <v>50-100元</v>
      </c>
      <c r="D19" s="56" t="s">
        <v>337</v>
      </c>
      <c r="E19" s="56" t="s">
        <v>336</v>
      </c>
      <c r="F19" s="56" t="s">
        <v>1049</v>
      </c>
      <c r="G19" s="56" t="s">
        <v>177</v>
      </c>
      <c r="H19" s="56" t="s">
        <v>141</v>
      </c>
      <c r="I19" s="56" t="s">
        <v>334</v>
      </c>
      <c r="J19" s="56" t="s">
        <v>1048</v>
      </c>
      <c r="K19" s="56" t="s">
        <v>997</v>
      </c>
      <c r="L19" s="56" t="s">
        <v>137</v>
      </c>
      <c r="M19" s="56" t="s">
        <v>136</v>
      </c>
      <c r="N19" s="56" t="s">
        <v>135</v>
      </c>
      <c r="O19" s="56" t="s">
        <v>134</v>
      </c>
      <c r="P19" s="57" t="str">
        <f t="shared" si="1"/>
        <v>2万</v>
      </c>
      <c r="Q19" s="57">
        <f t="shared" si="2"/>
        <v>1598000</v>
      </c>
      <c r="R19" s="58">
        <v>20000</v>
      </c>
      <c r="S19" s="57">
        <f t="shared" si="6"/>
        <v>20000</v>
      </c>
      <c r="T19" s="56" t="s">
        <v>968</v>
      </c>
      <c r="U19" s="56">
        <v>116</v>
      </c>
      <c r="W19" s="56" t="str">
        <f>INDEX(期末模型3数据动态展示!$T$3:$T$78,MATCH(LARGE(期末模型3数据动态展示!$U$3:$U$78,(模型3!$B$2-1)*10+1+模型3!A4),期末模型3数据动态展示!$U$3:$U$78,0))</f>
        <v>米旗京东自营旗舰店</v>
      </c>
      <c r="X19" s="56">
        <v>7935000.0000000009</v>
      </c>
      <c r="Y19" s="56">
        <f t="shared" si="7"/>
        <v>5138450</v>
      </c>
      <c r="AA19" s="56" t="s">
        <v>1047</v>
      </c>
    </row>
    <row r="20" spans="1:27" x14ac:dyDescent="0.25">
      <c r="A20" s="56" t="s">
        <v>1046</v>
      </c>
      <c r="B20" s="62">
        <v>17.8</v>
      </c>
      <c r="C20" s="60" t="str">
        <f t="shared" si="0"/>
        <v>50元以下</v>
      </c>
      <c r="D20" s="56" t="s">
        <v>1045</v>
      </c>
      <c r="E20" s="56" t="s">
        <v>1044</v>
      </c>
      <c r="F20" s="56" t="s">
        <v>1043</v>
      </c>
      <c r="G20" s="56" t="s">
        <v>196</v>
      </c>
      <c r="H20" s="56" t="s">
        <v>141</v>
      </c>
      <c r="I20" s="56" t="s">
        <v>1042</v>
      </c>
      <c r="J20" s="56" t="s">
        <v>1041</v>
      </c>
      <c r="K20" s="56" t="s">
        <v>997</v>
      </c>
      <c r="L20" s="56" t="s">
        <v>137</v>
      </c>
      <c r="M20" s="56" t="s">
        <v>136</v>
      </c>
      <c r="N20" s="56" t="s">
        <v>135</v>
      </c>
      <c r="O20" s="56" t="s">
        <v>134</v>
      </c>
      <c r="P20" s="57" t="str">
        <f t="shared" si="1"/>
        <v>2000</v>
      </c>
      <c r="Q20" s="57">
        <f t="shared" si="2"/>
        <v>35600</v>
      </c>
      <c r="R20" s="58" t="s">
        <v>194</v>
      </c>
      <c r="S20" s="57" t="str">
        <f>P20</f>
        <v>2000</v>
      </c>
      <c r="T20" s="56" t="s">
        <v>409</v>
      </c>
      <c r="U20" s="56">
        <v>5484500</v>
      </c>
      <c r="W20" s="56" t="str">
        <f>INDEX(期末模型3数据动态展示!$T$3:$T$78,MATCH(LARGE(期末模型3数据动态展示!$U$3:$U$78,(模型3!$B$2-1)*10+1+模型3!A5),期末模型3数据动态展示!$U$3:$U$78,0))</f>
        <v>华美京东自营旗舰店</v>
      </c>
      <c r="X20" s="56">
        <v>5484500</v>
      </c>
      <c r="Y20" s="56">
        <f t="shared" si="7"/>
        <v>5138450</v>
      </c>
      <c r="AA20" s="56" t="s">
        <v>1040</v>
      </c>
    </row>
    <row r="21" spans="1:27" x14ac:dyDescent="0.25">
      <c r="A21" s="56" t="s">
        <v>1039</v>
      </c>
      <c r="B21" s="61">
        <v>46.9</v>
      </c>
      <c r="C21" s="60" t="str">
        <f t="shared" si="0"/>
        <v>50元以下</v>
      </c>
      <c r="D21" s="56" t="s">
        <v>627</v>
      </c>
      <c r="E21" s="56" t="s">
        <v>626</v>
      </c>
      <c r="F21" s="56" t="s">
        <v>1038</v>
      </c>
      <c r="G21" s="56" t="s">
        <v>177</v>
      </c>
      <c r="H21" s="56" t="s">
        <v>777</v>
      </c>
      <c r="I21" s="56" t="s">
        <v>624</v>
      </c>
      <c r="J21" s="56" t="s">
        <v>1037</v>
      </c>
      <c r="K21" s="56" t="s">
        <v>997</v>
      </c>
      <c r="L21" s="56" t="s">
        <v>137</v>
      </c>
      <c r="M21" s="56" t="s">
        <v>136</v>
      </c>
      <c r="N21" s="56" t="s">
        <v>135</v>
      </c>
      <c r="O21" s="56" t="s">
        <v>134</v>
      </c>
      <c r="P21" s="57" t="str">
        <f t="shared" si="1"/>
        <v>2万</v>
      </c>
      <c r="Q21" s="57">
        <f t="shared" si="2"/>
        <v>938000</v>
      </c>
      <c r="R21" s="58">
        <v>20000</v>
      </c>
      <c r="S21" s="57">
        <f>IF(FIND("万",G21),LEFT(G21,FIND("万",G21)-1),G21)*10000</f>
        <v>20000</v>
      </c>
      <c r="T21" s="56" t="s">
        <v>946</v>
      </c>
      <c r="U21" s="56">
        <v>6320</v>
      </c>
      <c r="W21" s="56" t="str">
        <f>INDEX(期末模型3数据动态展示!$T$3:$T$78,MATCH(LARGE(期末模型3数据动态展示!$U$3:$U$78,(模型3!$B$2-1)*10+1+模型3!A6),期末模型3数据动态展示!$U$3:$U$78,0))</f>
        <v>嘉铭桐辰旗舰店</v>
      </c>
      <c r="X21" s="56">
        <v>4495000</v>
      </c>
      <c r="Y21" s="56">
        <f t="shared" si="7"/>
        <v>5138450</v>
      </c>
      <c r="AA21" s="56" t="s">
        <v>1036</v>
      </c>
    </row>
    <row r="22" spans="1:27" x14ac:dyDescent="0.25">
      <c r="A22" s="56" t="s">
        <v>1035</v>
      </c>
      <c r="B22" s="56">
        <v>179.9</v>
      </c>
      <c r="C22" s="60" t="str">
        <f t="shared" si="0"/>
        <v>150-200元</v>
      </c>
      <c r="D22" s="56" t="s">
        <v>167</v>
      </c>
      <c r="E22" s="56" t="s">
        <v>166</v>
      </c>
      <c r="F22" s="56" t="s">
        <v>1034</v>
      </c>
      <c r="G22" s="56" t="s">
        <v>142</v>
      </c>
      <c r="H22" s="56" t="s">
        <v>141</v>
      </c>
      <c r="I22" s="56" t="s">
        <v>163</v>
      </c>
      <c r="J22" s="56" t="s">
        <v>1033</v>
      </c>
      <c r="K22" s="56" t="s">
        <v>997</v>
      </c>
      <c r="L22" s="56" t="s">
        <v>137</v>
      </c>
      <c r="M22" s="56" t="s">
        <v>136</v>
      </c>
      <c r="N22" s="56" t="s">
        <v>135</v>
      </c>
      <c r="O22" s="56" t="s">
        <v>134</v>
      </c>
      <c r="P22" s="57" t="str">
        <f t="shared" si="1"/>
        <v>5万</v>
      </c>
      <c r="Q22" s="57">
        <f t="shared" si="2"/>
        <v>8995000</v>
      </c>
      <c r="R22" s="58">
        <v>50000</v>
      </c>
      <c r="S22" s="57">
        <f>IF(FIND("万",G22),LEFT(G22,FIND("万",G22)-1),G22)*10000</f>
        <v>50000</v>
      </c>
      <c r="T22" s="56" t="s">
        <v>349</v>
      </c>
      <c r="U22" s="56">
        <v>1329500</v>
      </c>
      <c r="W22" s="56" t="str">
        <f>INDEX(期末模型3数据动态展示!$T$3:$T$78,MATCH(LARGE(期末模型3数据动态展示!$U$3:$U$78,(模型3!$B$2-1)*10+1+模型3!A7),期末模型3数据动态展示!$U$3:$U$78,0))</f>
        <v>悠享时YOTIME京东自营旗舰店</v>
      </c>
      <c r="X22" s="56">
        <v>3670000</v>
      </c>
      <c r="Y22" s="56">
        <f t="shared" si="7"/>
        <v>5138450</v>
      </c>
      <c r="AA22" s="56" t="s">
        <v>1032</v>
      </c>
    </row>
    <row r="23" spans="1:27" x14ac:dyDescent="0.25">
      <c r="A23" s="56" t="s">
        <v>1031</v>
      </c>
      <c r="B23" s="56">
        <v>149.9</v>
      </c>
      <c r="C23" s="60" t="str">
        <f t="shared" si="0"/>
        <v>100-150元</v>
      </c>
      <c r="D23" s="56" t="s">
        <v>167</v>
      </c>
      <c r="E23" s="56" t="s">
        <v>166</v>
      </c>
      <c r="F23" s="56" t="s">
        <v>1030</v>
      </c>
      <c r="G23" s="56" t="s">
        <v>142</v>
      </c>
      <c r="H23" s="56" t="s">
        <v>141</v>
      </c>
      <c r="I23" s="56" t="s">
        <v>163</v>
      </c>
      <c r="J23" s="56" t="s">
        <v>1029</v>
      </c>
      <c r="K23" s="56" t="s">
        <v>997</v>
      </c>
      <c r="L23" s="56" t="s">
        <v>137</v>
      </c>
      <c r="M23" s="56" t="s">
        <v>136</v>
      </c>
      <c r="N23" s="56" t="s">
        <v>135</v>
      </c>
      <c r="O23" s="56" t="s">
        <v>134</v>
      </c>
      <c r="P23" s="57" t="str">
        <f t="shared" si="1"/>
        <v>5万</v>
      </c>
      <c r="Q23" s="57">
        <f t="shared" si="2"/>
        <v>7495000</v>
      </c>
      <c r="R23" s="58">
        <v>50000</v>
      </c>
      <c r="S23" s="57">
        <f>IF(FIND("万",G23),LEFT(G23,FIND("万",G23)-1),G23)*10000</f>
        <v>50000</v>
      </c>
      <c r="T23" s="56" t="s">
        <v>789</v>
      </c>
      <c r="U23" s="56">
        <v>29650000</v>
      </c>
      <c r="W23" s="56" t="str">
        <f>INDEX(期末模型3数据动态展示!$T$3:$T$78,MATCH(LARGE(期末模型3数据动态展示!$U$3:$U$78,(模型3!$B$2-1)*10+1+模型3!A8),期末模型3数据动态展示!$U$3:$U$78,0))</f>
        <v>鲜品屋京东自营旗舰店</v>
      </c>
      <c r="X23" s="56">
        <v>3516000</v>
      </c>
      <c r="Y23" s="56">
        <f t="shared" si="7"/>
        <v>5138450</v>
      </c>
      <c r="AA23" s="56" t="s">
        <v>1028</v>
      </c>
    </row>
    <row r="24" spans="1:27" x14ac:dyDescent="0.25">
      <c r="A24" s="56" t="s">
        <v>1027</v>
      </c>
      <c r="B24" s="56">
        <v>59.9</v>
      </c>
      <c r="C24" s="60" t="str">
        <f t="shared" si="0"/>
        <v>50-100元</v>
      </c>
      <c r="D24" s="56" t="s">
        <v>294</v>
      </c>
      <c r="E24" s="56" t="s">
        <v>293</v>
      </c>
      <c r="F24" s="56" t="s">
        <v>1026</v>
      </c>
      <c r="G24" s="56" t="s">
        <v>303</v>
      </c>
      <c r="H24" s="56" t="s">
        <v>141</v>
      </c>
      <c r="I24" s="56" t="s">
        <v>291</v>
      </c>
      <c r="J24" s="56" t="s">
        <v>1025</v>
      </c>
      <c r="K24" s="56" t="s">
        <v>997</v>
      </c>
      <c r="L24" s="56" t="s">
        <v>137</v>
      </c>
      <c r="M24" s="56" t="s">
        <v>136</v>
      </c>
      <c r="N24" s="56" t="s">
        <v>135</v>
      </c>
      <c r="O24" s="56" t="s">
        <v>134</v>
      </c>
      <c r="P24" s="57" t="str">
        <f t="shared" si="1"/>
        <v>10万</v>
      </c>
      <c r="Q24" s="57">
        <f t="shared" si="2"/>
        <v>5990000</v>
      </c>
      <c r="R24" s="58">
        <v>100000</v>
      </c>
      <c r="S24" s="57">
        <f>IF(FIND("万",G24),LEFT(G24,FIND("万",G24)-1),G24)*10000</f>
        <v>100000</v>
      </c>
      <c r="T24" s="56" t="s">
        <v>186</v>
      </c>
      <c r="U24" s="56">
        <v>39392000</v>
      </c>
      <c r="W24" s="56" t="str">
        <f>INDEX(期末模型3数据动态展示!$T$3:$T$78,MATCH(LARGE(期末模型3数据动态展示!$U$3:$U$78,(模型3!$B$2-1)*10+1+模型3!A9),期末模型3数据动态展示!$U$3:$U$78,0))</f>
        <v>元祖旗舰店</v>
      </c>
      <c r="X24" s="56">
        <v>3508000</v>
      </c>
      <c r="Y24" s="56">
        <f t="shared" si="7"/>
        <v>5138450</v>
      </c>
    </row>
    <row r="25" spans="1:27" x14ac:dyDescent="0.25">
      <c r="A25" s="56" t="s">
        <v>1024</v>
      </c>
      <c r="B25" s="56">
        <v>59.9</v>
      </c>
      <c r="C25" s="60" t="str">
        <f t="shared" si="0"/>
        <v>50-100元</v>
      </c>
      <c r="D25" s="56" t="s">
        <v>294</v>
      </c>
      <c r="E25" s="56" t="s">
        <v>293</v>
      </c>
      <c r="F25" s="56" t="s">
        <v>1023</v>
      </c>
      <c r="G25" s="56" t="s">
        <v>253</v>
      </c>
      <c r="H25" s="56" t="s">
        <v>141</v>
      </c>
      <c r="I25" s="56" t="s">
        <v>291</v>
      </c>
      <c r="J25" s="56" t="s">
        <v>1022</v>
      </c>
      <c r="K25" s="56" t="s">
        <v>997</v>
      </c>
      <c r="L25" s="56" t="s">
        <v>137</v>
      </c>
      <c r="M25" s="56" t="s">
        <v>136</v>
      </c>
      <c r="N25" s="56" t="s">
        <v>135</v>
      </c>
      <c r="O25" s="56" t="s">
        <v>134</v>
      </c>
      <c r="P25" s="57" t="str">
        <f t="shared" si="1"/>
        <v>1万</v>
      </c>
      <c r="Q25" s="57">
        <f t="shared" si="2"/>
        <v>599000</v>
      </c>
      <c r="R25" s="58">
        <v>10000</v>
      </c>
      <c r="S25" s="57">
        <f>IF(FIND("万",G25),LEFT(G25,FIND("万",G25)-1),G25)*10000</f>
        <v>10000</v>
      </c>
      <c r="T25" s="56" t="s">
        <v>924</v>
      </c>
      <c r="U25" s="56">
        <v>798000</v>
      </c>
      <c r="W25" s="56" t="str">
        <f>INDEX(期末模型3数据动态展示!$T$3:$T$78,MATCH(LARGE(期末模型3数据动态展示!$U$3:$U$78,(模型3!$B$2-1)*10+1+模型3!A10),期末模型3数据动态展示!$U$3:$U$78,0))</f>
        <v>中国特产·遵化助农馆</v>
      </c>
      <c r="X25" s="56">
        <v>3180000</v>
      </c>
      <c r="Y25" s="56">
        <f t="shared" si="7"/>
        <v>5138450</v>
      </c>
    </row>
    <row r="26" spans="1:27" x14ac:dyDescent="0.25">
      <c r="A26" s="56" t="s">
        <v>1021</v>
      </c>
      <c r="B26" s="56">
        <v>13.9</v>
      </c>
      <c r="C26" s="60" t="str">
        <f t="shared" si="0"/>
        <v>50元以下</v>
      </c>
      <c r="D26" s="56" t="s">
        <v>1020</v>
      </c>
      <c r="E26" s="56" t="s">
        <v>1019</v>
      </c>
      <c r="F26" s="56" t="s">
        <v>1018</v>
      </c>
      <c r="G26" s="56" t="s">
        <v>558</v>
      </c>
      <c r="H26" s="56" t="s">
        <v>141</v>
      </c>
      <c r="I26" s="56" t="s">
        <v>1017</v>
      </c>
      <c r="J26" s="56" t="s">
        <v>1016</v>
      </c>
      <c r="K26" s="56" t="s">
        <v>997</v>
      </c>
      <c r="L26" s="56" t="s">
        <v>137</v>
      </c>
      <c r="M26" s="56" t="s">
        <v>136</v>
      </c>
      <c r="N26" s="56" t="s">
        <v>135</v>
      </c>
      <c r="O26" s="56" t="s">
        <v>134</v>
      </c>
      <c r="P26" s="57" t="str">
        <f t="shared" si="1"/>
        <v>200</v>
      </c>
      <c r="Q26" s="57">
        <f t="shared" si="2"/>
        <v>2780</v>
      </c>
      <c r="R26" s="58" t="s">
        <v>555</v>
      </c>
      <c r="S26" s="57" t="str">
        <f>P26</f>
        <v>200</v>
      </c>
      <c r="T26" s="56" t="s">
        <v>397</v>
      </c>
      <c r="U26" s="56">
        <v>24440000</v>
      </c>
      <c r="W26" s="56" t="str">
        <f>INDEX(期末模型3数据动态展示!$T$3:$T$78,MATCH(LARGE(期末模型3数据动态展示!$U$3:$U$78,(模型3!$B$2-1)*10+1+模型3!A11),期末模型3数据动态展示!$U$3:$U$78,0))</f>
        <v>润栖食品官方旗舰店</v>
      </c>
      <c r="X26" s="56">
        <v>2980000</v>
      </c>
      <c r="Y26" s="56">
        <f>AC12</f>
        <v>5138450</v>
      </c>
    </row>
    <row r="27" spans="1:27" x14ac:dyDescent="0.25">
      <c r="A27" s="56" t="s">
        <v>1015</v>
      </c>
      <c r="B27" s="56">
        <v>69.900000000000006</v>
      </c>
      <c r="C27" s="60" t="str">
        <f t="shared" si="0"/>
        <v>50-100元</v>
      </c>
      <c r="D27" s="56" t="s">
        <v>294</v>
      </c>
      <c r="E27" s="56" t="s">
        <v>293</v>
      </c>
      <c r="F27" s="56" t="s">
        <v>1014</v>
      </c>
      <c r="G27" s="56" t="s">
        <v>142</v>
      </c>
      <c r="H27" s="56" t="s">
        <v>141</v>
      </c>
      <c r="I27" s="56" t="s">
        <v>291</v>
      </c>
      <c r="J27" s="56" t="s">
        <v>1013</v>
      </c>
      <c r="K27" s="56" t="s">
        <v>997</v>
      </c>
      <c r="L27" s="56" t="s">
        <v>137</v>
      </c>
      <c r="M27" s="56" t="s">
        <v>136</v>
      </c>
      <c r="N27" s="56" t="s">
        <v>135</v>
      </c>
      <c r="O27" s="56" t="s">
        <v>134</v>
      </c>
      <c r="P27" s="57" t="str">
        <f t="shared" si="1"/>
        <v>5万</v>
      </c>
      <c r="Q27" s="57">
        <f t="shared" si="2"/>
        <v>3495000.0000000005</v>
      </c>
      <c r="R27" s="58">
        <v>50000</v>
      </c>
      <c r="S27" s="57">
        <f t="shared" ref="S27:S32" si="8">IF(FIND("万",G27),LEFT(G27,FIND("万",G27)-1),G27)*10000</f>
        <v>50000</v>
      </c>
      <c r="T27" s="56" t="s">
        <v>322</v>
      </c>
      <c r="U27" s="56">
        <v>8656000</v>
      </c>
    </row>
    <row r="28" spans="1:27" x14ac:dyDescent="0.25">
      <c r="A28" s="56" t="s">
        <v>1012</v>
      </c>
      <c r="B28" s="56">
        <v>89.9</v>
      </c>
      <c r="C28" s="60" t="str">
        <f t="shared" si="0"/>
        <v>50-100元</v>
      </c>
      <c r="D28" s="56" t="s">
        <v>1011</v>
      </c>
      <c r="E28" s="56" t="s">
        <v>1010</v>
      </c>
      <c r="F28" s="56" t="s">
        <v>1009</v>
      </c>
      <c r="G28" s="56" t="s">
        <v>142</v>
      </c>
      <c r="H28" s="56" t="s">
        <v>141</v>
      </c>
      <c r="I28" s="56" t="s">
        <v>1008</v>
      </c>
      <c r="J28" s="56" t="s">
        <v>1007</v>
      </c>
      <c r="K28" s="56" t="s">
        <v>997</v>
      </c>
      <c r="L28" s="56" t="s">
        <v>137</v>
      </c>
      <c r="M28" s="56" t="s">
        <v>136</v>
      </c>
      <c r="N28" s="56" t="s">
        <v>135</v>
      </c>
      <c r="O28" s="56" t="s">
        <v>134</v>
      </c>
      <c r="P28" s="57" t="str">
        <f t="shared" si="1"/>
        <v>5万</v>
      </c>
      <c r="Q28" s="57">
        <f t="shared" si="2"/>
        <v>4495000</v>
      </c>
      <c r="R28" s="58">
        <v>50000</v>
      </c>
      <c r="S28" s="57">
        <f t="shared" si="8"/>
        <v>50000</v>
      </c>
      <c r="T28" s="56" t="s">
        <v>894</v>
      </c>
      <c r="U28" s="56">
        <v>16800000</v>
      </c>
    </row>
    <row r="29" spans="1:27" x14ac:dyDescent="0.25">
      <c r="A29" s="56" t="s">
        <v>1006</v>
      </c>
      <c r="B29" s="56">
        <v>54.9</v>
      </c>
      <c r="C29" s="60" t="str">
        <f t="shared" si="0"/>
        <v>50-100元</v>
      </c>
      <c r="D29" s="56" t="s">
        <v>167</v>
      </c>
      <c r="E29" s="56" t="s">
        <v>166</v>
      </c>
      <c r="F29" s="56" t="s">
        <v>1005</v>
      </c>
      <c r="G29" s="56" t="s">
        <v>177</v>
      </c>
      <c r="H29" s="56" t="s">
        <v>141</v>
      </c>
      <c r="I29" s="56" t="s">
        <v>163</v>
      </c>
      <c r="J29" s="56" t="s">
        <v>1004</v>
      </c>
      <c r="K29" s="56" t="s">
        <v>997</v>
      </c>
      <c r="L29" s="56" t="s">
        <v>137</v>
      </c>
      <c r="M29" s="56" t="s">
        <v>136</v>
      </c>
      <c r="N29" s="56" t="s">
        <v>135</v>
      </c>
      <c r="O29" s="56" t="s">
        <v>134</v>
      </c>
      <c r="P29" s="57" t="str">
        <f t="shared" si="1"/>
        <v>2万</v>
      </c>
      <c r="Q29" s="57">
        <f t="shared" si="2"/>
        <v>1098000</v>
      </c>
      <c r="R29" s="58">
        <v>20000</v>
      </c>
      <c r="S29" s="57">
        <f t="shared" si="8"/>
        <v>20000</v>
      </c>
      <c r="T29" s="56" t="s">
        <v>446</v>
      </c>
      <c r="U29" s="56">
        <v>7935000.0000000009</v>
      </c>
    </row>
    <row r="30" spans="1:27" x14ac:dyDescent="0.25">
      <c r="A30" s="56" t="s">
        <v>1003</v>
      </c>
      <c r="B30" s="56">
        <v>32</v>
      </c>
      <c r="C30" s="60" t="str">
        <f t="shared" si="0"/>
        <v>50元以下</v>
      </c>
      <c r="D30" s="56" t="s">
        <v>145</v>
      </c>
      <c r="E30" s="56" t="s">
        <v>144</v>
      </c>
      <c r="F30" s="56" t="s">
        <v>1002</v>
      </c>
      <c r="G30" s="56" t="s">
        <v>269</v>
      </c>
      <c r="H30" s="56" t="s">
        <v>141</v>
      </c>
      <c r="I30" s="56" t="s">
        <v>140</v>
      </c>
      <c r="J30" s="56" t="s">
        <v>1001</v>
      </c>
      <c r="K30" s="56" t="s">
        <v>997</v>
      </c>
      <c r="L30" s="56" t="s">
        <v>137</v>
      </c>
      <c r="M30" s="56" t="s">
        <v>136</v>
      </c>
      <c r="N30" s="56" t="s">
        <v>135</v>
      </c>
      <c r="O30" s="56" t="s">
        <v>134</v>
      </c>
      <c r="P30" s="57" t="str">
        <f t="shared" si="1"/>
        <v>20万</v>
      </c>
      <c r="Q30" s="57">
        <f t="shared" si="2"/>
        <v>6400000</v>
      </c>
      <c r="R30" s="58">
        <v>200000</v>
      </c>
      <c r="S30" s="57">
        <f t="shared" si="8"/>
        <v>200000</v>
      </c>
      <c r="T30" s="56" t="s">
        <v>840</v>
      </c>
      <c r="U30" s="56">
        <v>51600</v>
      </c>
    </row>
    <row r="31" spans="1:27" x14ac:dyDescent="0.25">
      <c r="A31" s="56" t="s">
        <v>1000</v>
      </c>
      <c r="B31" s="56">
        <v>89.9</v>
      </c>
      <c r="C31" s="60" t="str">
        <f t="shared" si="0"/>
        <v>50-100元</v>
      </c>
      <c r="D31" s="56" t="s">
        <v>167</v>
      </c>
      <c r="E31" s="56" t="s">
        <v>166</v>
      </c>
      <c r="F31" s="56" t="s">
        <v>999</v>
      </c>
      <c r="G31" s="56" t="s">
        <v>303</v>
      </c>
      <c r="H31" s="56" t="s">
        <v>141</v>
      </c>
      <c r="I31" s="56" t="s">
        <v>163</v>
      </c>
      <c r="J31" s="56" t="s">
        <v>998</v>
      </c>
      <c r="K31" s="56" t="s">
        <v>997</v>
      </c>
      <c r="L31" s="56" t="s">
        <v>137</v>
      </c>
      <c r="M31" s="56" t="s">
        <v>136</v>
      </c>
      <c r="N31" s="56" t="s">
        <v>135</v>
      </c>
      <c r="O31" s="56" t="s">
        <v>134</v>
      </c>
      <c r="P31" s="57" t="str">
        <f t="shared" si="1"/>
        <v>10万</v>
      </c>
      <c r="Q31" s="57">
        <f t="shared" si="2"/>
        <v>8990000</v>
      </c>
      <c r="R31" s="58">
        <v>100000</v>
      </c>
      <c r="S31" s="57">
        <f t="shared" si="8"/>
        <v>100000</v>
      </c>
      <c r="T31" s="56" t="s">
        <v>825</v>
      </c>
      <c r="U31" s="56">
        <v>490000</v>
      </c>
    </row>
    <row r="32" spans="1:27" x14ac:dyDescent="0.25">
      <c r="A32" s="56" t="s">
        <v>996</v>
      </c>
      <c r="B32" s="56">
        <v>268</v>
      </c>
      <c r="C32" s="60" t="str">
        <f t="shared" si="0"/>
        <v>200-300元</v>
      </c>
      <c r="D32" s="56" t="s">
        <v>714</v>
      </c>
      <c r="E32" s="56" t="s">
        <v>713</v>
      </c>
      <c r="F32" s="56" t="s">
        <v>995</v>
      </c>
      <c r="G32" s="56" t="s">
        <v>303</v>
      </c>
      <c r="H32" s="56" t="s">
        <v>141</v>
      </c>
      <c r="I32" s="56" t="s">
        <v>711</v>
      </c>
      <c r="J32" s="56" t="s">
        <v>994</v>
      </c>
      <c r="K32" s="56" t="s">
        <v>778</v>
      </c>
      <c r="L32" s="56" t="s">
        <v>137</v>
      </c>
      <c r="M32" s="56" t="s">
        <v>136</v>
      </c>
      <c r="N32" s="56" t="s">
        <v>135</v>
      </c>
      <c r="O32" s="56" t="s">
        <v>134</v>
      </c>
      <c r="P32" s="57" t="str">
        <f t="shared" si="1"/>
        <v>10万</v>
      </c>
      <c r="Q32" s="57">
        <f t="shared" si="2"/>
        <v>26800000</v>
      </c>
      <c r="R32" s="58">
        <v>100000</v>
      </c>
      <c r="S32" s="57">
        <f t="shared" si="8"/>
        <v>100000</v>
      </c>
      <c r="T32" s="56" t="s">
        <v>180</v>
      </c>
      <c r="U32" s="56">
        <v>7960000</v>
      </c>
    </row>
    <row r="33" spans="1:21" x14ac:dyDescent="0.25">
      <c r="A33" s="56" t="s">
        <v>993</v>
      </c>
      <c r="B33" s="56">
        <v>68</v>
      </c>
      <c r="C33" s="60" t="str">
        <f t="shared" si="0"/>
        <v>50-100元</v>
      </c>
      <c r="D33" s="56" t="s">
        <v>992</v>
      </c>
      <c r="E33" s="56" t="s">
        <v>991</v>
      </c>
      <c r="F33" s="56" t="s">
        <v>990</v>
      </c>
      <c r="G33" s="56" t="s">
        <v>196</v>
      </c>
      <c r="H33" s="56" t="s">
        <v>141</v>
      </c>
      <c r="I33" s="56" t="s">
        <v>989</v>
      </c>
      <c r="J33" s="56" t="s">
        <v>988</v>
      </c>
      <c r="K33" s="56" t="s">
        <v>778</v>
      </c>
      <c r="L33" s="56" t="s">
        <v>137</v>
      </c>
      <c r="M33" s="56" t="s">
        <v>136</v>
      </c>
      <c r="N33" s="56" t="s">
        <v>135</v>
      </c>
      <c r="O33" s="56" t="s">
        <v>134</v>
      </c>
      <c r="P33" s="57" t="str">
        <f t="shared" si="1"/>
        <v>2000</v>
      </c>
      <c r="Q33" s="57">
        <f t="shared" si="2"/>
        <v>136000</v>
      </c>
      <c r="R33" s="58" t="s">
        <v>194</v>
      </c>
      <c r="S33" s="57" t="str">
        <f>P33</f>
        <v>2000</v>
      </c>
      <c r="T33" s="56" t="s">
        <v>807</v>
      </c>
      <c r="U33" s="56">
        <v>699000</v>
      </c>
    </row>
    <row r="34" spans="1:21" x14ac:dyDescent="0.25">
      <c r="A34" s="56" t="s">
        <v>987</v>
      </c>
      <c r="B34" s="56">
        <v>54.9</v>
      </c>
      <c r="C34" s="60" t="str">
        <f t="shared" si="0"/>
        <v>50-100元</v>
      </c>
      <c r="D34" s="56" t="s">
        <v>167</v>
      </c>
      <c r="E34" s="56" t="s">
        <v>166</v>
      </c>
      <c r="F34" s="56" t="s">
        <v>986</v>
      </c>
      <c r="G34" s="56" t="s">
        <v>269</v>
      </c>
      <c r="H34" s="56" t="s">
        <v>141</v>
      </c>
      <c r="I34" s="56" t="s">
        <v>163</v>
      </c>
      <c r="J34" s="56" t="s">
        <v>985</v>
      </c>
      <c r="K34" s="56" t="s">
        <v>778</v>
      </c>
      <c r="L34" s="56" t="s">
        <v>137</v>
      </c>
      <c r="M34" s="56" t="s">
        <v>136</v>
      </c>
      <c r="N34" s="56" t="s">
        <v>135</v>
      </c>
      <c r="O34" s="56" t="s">
        <v>134</v>
      </c>
      <c r="P34" s="57" t="str">
        <f t="shared" si="1"/>
        <v>20万</v>
      </c>
      <c r="Q34" s="57">
        <f t="shared" si="2"/>
        <v>10980000</v>
      </c>
      <c r="R34" s="58">
        <v>200000</v>
      </c>
      <c r="S34" s="57">
        <f>IF(FIND("万",G34),LEFT(G34,FIND("万",G34)-1),G34)*10000</f>
        <v>200000</v>
      </c>
      <c r="T34" s="56" t="s">
        <v>153</v>
      </c>
      <c r="U34" s="56">
        <v>3670000</v>
      </c>
    </row>
    <row r="35" spans="1:21" x14ac:dyDescent="0.25">
      <c r="A35" s="56" t="s">
        <v>984</v>
      </c>
      <c r="B35" s="56">
        <v>29.9</v>
      </c>
      <c r="C35" s="60" t="str">
        <f t="shared" si="0"/>
        <v>50元以下</v>
      </c>
      <c r="D35" s="56" t="s">
        <v>983</v>
      </c>
      <c r="E35" s="56" t="s">
        <v>982</v>
      </c>
      <c r="F35" s="56" t="s">
        <v>981</v>
      </c>
      <c r="G35" s="56" t="s">
        <v>164</v>
      </c>
      <c r="H35" s="56" t="s">
        <v>141</v>
      </c>
      <c r="I35" s="56" t="s">
        <v>980</v>
      </c>
      <c r="J35" s="56" t="s">
        <v>979</v>
      </c>
      <c r="K35" s="56" t="s">
        <v>778</v>
      </c>
      <c r="L35" s="56" t="s">
        <v>137</v>
      </c>
      <c r="M35" s="56" t="s">
        <v>136</v>
      </c>
      <c r="N35" s="56" t="s">
        <v>135</v>
      </c>
      <c r="O35" s="56" t="s">
        <v>134</v>
      </c>
      <c r="P35" s="57" t="str">
        <f t="shared" si="1"/>
        <v>1000</v>
      </c>
      <c r="Q35" s="57">
        <f t="shared" si="2"/>
        <v>29900</v>
      </c>
      <c r="R35" s="58" t="s">
        <v>161</v>
      </c>
      <c r="S35" s="57" t="str">
        <f>P35</f>
        <v>1000</v>
      </c>
      <c r="T35" s="56" t="s">
        <v>783</v>
      </c>
      <c r="U35" s="56">
        <v>1030000.0000000001</v>
      </c>
    </row>
    <row r="36" spans="1:21" x14ac:dyDescent="0.25">
      <c r="A36" s="56" t="s">
        <v>978</v>
      </c>
      <c r="B36" s="56">
        <v>109.8</v>
      </c>
      <c r="C36" s="60" t="str">
        <f t="shared" si="0"/>
        <v>100-150元</v>
      </c>
      <c r="D36" s="56" t="s">
        <v>977</v>
      </c>
      <c r="E36" s="56" t="s">
        <v>976</v>
      </c>
      <c r="F36" s="56" t="s">
        <v>975</v>
      </c>
      <c r="G36" s="56" t="s">
        <v>196</v>
      </c>
      <c r="H36" s="56" t="s">
        <v>141</v>
      </c>
      <c r="I36" s="56" t="s">
        <v>974</v>
      </c>
      <c r="J36" s="56" t="s">
        <v>973</v>
      </c>
      <c r="K36" s="56" t="s">
        <v>778</v>
      </c>
      <c r="L36" s="56" t="s">
        <v>137</v>
      </c>
      <c r="M36" s="56" t="s">
        <v>136</v>
      </c>
      <c r="N36" s="56" t="s">
        <v>135</v>
      </c>
      <c r="O36" s="56" t="s">
        <v>134</v>
      </c>
      <c r="P36" s="57" t="str">
        <f t="shared" si="1"/>
        <v>2000</v>
      </c>
      <c r="Q36" s="57">
        <f t="shared" si="2"/>
        <v>219600</v>
      </c>
      <c r="R36" s="58" t="s">
        <v>194</v>
      </c>
      <c r="S36" s="57" t="str">
        <f>P36</f>
        <v>2000</v>
      </c>
      <c r="T36" s="56" t="s">
        <v>771</v>
      </c>
      <c r="U36" s="56">
        <v>276000</v>
      </c>
    </row>
    <row r="37" spans="1:21" x14ac:dyDescent="0.25">
      <c r="A37" s="56" t="s">
        <v>972</v>
      </c>
      <c r="B37" s="56">
        <v>61.9</v>
      </c>
      <c r="C37" s="60" t="str">
        <f t="shared" si="0"/>
        <v>50-100元</v>
      </c>
      <c r="D37" s="56" t="s">
        <v>145</v>
      </c>
      <c r="E37" s="56" t="s">
        <v>144</v>
      </c>
      <c r="F37" s="56" t="s">
        <v>971</v>
      </c>
      <c r="G37" s="56" t="s">
        <v>774</v>
      </c>
      <c r="H37" s="56" t="s">
        <v>141</v>
      </c>
      <c r="I37" s="56" t="s">
        <v>140</v>
      </c>
      <c r="J37" s="56" t="s">
        <v>970</v>
      </c>
      <c r="K37" s="56" t="s">
        <v>778</v>
      </c>
      <c r="L37" s="56" t="s">
        <v>137</v>
      </c>
      <c r="M37" s="56" t="s">
        <v>136</v>
      </c>
      <c r="N37" s="56" t="s">
        <v>135</v>
      </c>
      <c r="O37" s="56" t="s">
        <v>134</v>
      </c>
      <c r="P37" s="57" t="str">
        <f t="shared" si="1"/>
        <v>100万</v>
      </c>
      <c r="Q37" s="57">
        <f t="shared" si="2"/>
        <v>61900000</v>
      </c>
      <c r="R37" s="58">
        <v>1000000</v>
      </c>
      <c r="S37" s="57">
        <f>IF(FIND("万",G37),LEFT(G37,FIND("万",G37)-1),G37)*10000</f>
        <v>1000000</v>
      </c>
      <c r="T37" s="56" t="s">
        <v>660</v>
      </c>
      <c r="U37" s="56">
        <v>2136000</v>
      </c>
    </row>
    <row r="38" spans="1:21" x14ac:dyDescent="0.25">
      <c r="A38" s="56" t="s">
        <v>969</v>
      </c>
      <c r="B38" s="56">
        <v>1</v>
      </c>
      <c r="C38" s="60" t="str">
        <f t="shared" si="0"/>
        <v>50元以下</v>
      </c>
      <c r="D38" s="56" t="s">
        <v>968</v>
      </c>
      <c r="E38" s="56" t="s">
        <v>967</v>
      </c>
      <c r="F38" s="56" t="s">
        <v>966</v>
      </c>
      <c r="G38" s="56" t="s">
        <v>963</v>
      </c>
      <c r="H38" s="56" t="s">
        <v>141</v>
      </c>
      <c r="I38" s="56" t="s">
        <v>965</v>
      </c>
      <c r="J38" s="56" t="s">
        <v>964</v>
      </c>
      <c r="K38" s="56" t="s">
        <v>778</v>
      </c>
      <c r="L38" s="56" t="s">
        <v>137</v>
      </c>
      <c r="M38" s="56" t="s">
        <v>136</v>
      </c>
      <c r="N38" s="56" t="s">
        <v>135</v>
      </c>
      <c r="O38" s="56" t="s">
        <v>134</v>
      </c>
      <c r="P38" s="57" t="str">
        <f>G38</f>
        <v>58</v>
      </c>
      <c r="Q38" s="57">
        <f t="shared" si="2"/>
        <v>58</v>
      </c>
      <c r="R38" s="58" t="s">
        <v>963</v>
      </c>
      <c r="S38" s="57" t="str">
        <f>P38</f>
        <v>58</v>
      </c>
      <c r="T38" s="56" t="s">
        <v>203</v>
      </c>
      <c r="U38" s="56">
        <v>203900</v>
      </c>
    </row>
    <row r="39" spans="1:21" x14ac:dyDescent="0.25">
      <c r="A39" s="56" t="s">
        <v>962</v>
      </c>
      <c r="B39" s="56">
        <v>82</v>
      </c>
      <c r="C39" s="60" t="str">
        <f t="shared" si="0"/>
        <v>50-100元</v>
      </c>
      <c r="D39" s="56" t="s">
        <v>145</v>
      </c>
      <c r="E39" s="56" t="s">
        <v>144</v>
      </c>
      <c r="F39" s="56" t="s">
        <v>961</v>
      </c>
      <c r="G39" s="56" t="s">
        <v>269</v>
      </c>
      <c r="H39" s="56" t="s">
        <v>141</v>
      </c>
      <c r="I39" s="56" t="s">
        <v>140</v>
      </c>
      <c r="J39" s="56" t="s">
        <v>960</v>
      </c>
      <c r="K39" s="56" t="s">
        <v>778</v>
      </c>
      <c r="L39" s="56" t="s">
        <v>137</v>
      </c>
      <c r="M39" s="56" t="s">
        <v>136</v>
      </c>
      <c r="N39" s="56" t="s">
        <v>135</v>
      </c>
      <c r="O39" s="56" t="s">
        <v>134</v>
      </c>
      <c r="P39" s="57" t="str">
        <f t="shared" ref="P39:P67" si="9">IF(FIND("+",G39),LEFT(G39,FIND("+",G39)-1),G39)</f>
        <v>20万</v>
      </c>
      <c r="Q39" s="57">
        <f t="shared" si="2"/>
        <v>16400000</v>
      </c>
      <c r="R39" s="58">
        <v>200000</v>
      </c>
      <c r="S39" s="57">
        <f>IF(FIND("万",G39),LEFT(G39,FIND("万",G39)-1),G39)*10000</f>
        <v>200000</v>
      </c>
      <c r="T39" s="56" t="s">
        <v>747</v>
      </c>
      <c r="U39" s="56">
        <v>3180000</v>
      </c>
    </row>
    <row r="40" spans="1:21" x14ac:dyDescent="0.25">
      <c r="A40" s="56" t="s">
        <v>959</v>
      </c>
      <c r="B40" s="56">
        <v>15</v>
      </c>
      <c r="C40" s="60" t="str">
        <f t="shared" si="0"/>
        <v>50元以下</v>
      </c>
      <c r="D40" s="56" t="s">
        <v>145</v>
      </c>
      <c r="E40" s="56" t="s">
        <v>144</v>
      </c>
      <c r="F40" s="56" t="s">
        <v>958</v>
      </c>
      <c r="G40" s="56" t="s">
        <v>269</v>
      </c>
      <c r="H40" s="56" t="s">
        <v>141</v>
      </c>
      <c r="I40" s="56" t="s">
        <v>140</v>
      </c>
      <c r="J40" s="56" t="s">
        <v>957</v>
      </c>
      <c r="K40" s="56" t="s">
        <v>778</v>
      </c>
      <c r="L40" s="56" t="s">
        <v>137</v>
      </c>
      <c r="M40" s="56" t="s">
        <v>136</v>
      </c>
      <c r="N40" s="56" t="s">
        <v>135</v>
      </c>
      <c r="O40" s="56" t="s">
        <v>134</v>
      </c>
      <c r="P40" s="57" t="str">
        <f t="shared" si="9"/>
        <v>20万</v>
      </c>
      <c r="Q40" s="57">
        <f t="shared" si="2"/>
        <v>3000000</v>
      </c>
      <c r="R40" s="58">
        <v>200000</v>
      </c>
      <c r="S40" s="57">
        <f>IF(FIND("万",G40),LEFT(G40,FIND("万",G40)-1),G40)*10000</f>
        <v>200000</v>
      </c>
      <c r="T40" s="56" t="s">
        <v>738</v>
      </c>
      <c r="U40" s="56">
        <v>55200</v>
      </c>
    </row>
    <row r="41" spans="1:21" x14ac:dyDescent="0.25">
      <c r="A41" s="56" t="s">
        <v>956</v>
      </c>
      <c r="B41" s="56">
        <v>339</v>
      </c>
      <c r="C41" s="60" t="str">
        <f t="shared" si="0"/>
        <v>300元以上</v>
      </c>
      <c r="D41" s="56" t="s">
        <v>145</v>
      </c>
      <c r="E41" s="56" t="s">
        <v>144</v>
      </c>
      <c r="F41" s="56" t="s">
        <v>955</v>
      </c>
      <c r="G41" s="56" t="s">
        <v>269</v>
      </c>
      <c r="H41" s="56" t="s">
        <v>141</v>
      </c>
      <c r="I41" s="56" t="s">
        <v>140</v>
      </c>
      <c r="J41" s="56" t="s">
        <v>954</v>
      </c>
      <c r="K41" s="56" t="s">
        <v>778</v>
      </c>
      <c r="L41" s="56" t="s">
        <v>137</v>
      </c>
      <c r="M41" s="56" t="s">
        <v>136</v>
      </c>
      <c r="N41" s="56" t="s">
        <v>135</v>
      </c>
      <c r="O41" s="56" t="s">
        <v>134</v>
      </c>
      <c r="P41" s="57" t="str">
        <f t="shared" si="9"/>
        <v>20万</v>
      </c>
      <c r="Q41" s="57">
        <f t="shared" si="2"/>
        <v>67800000</v>
      </c>
      <c r="R41" s="58">
        <v>200000</v>
      </c>
      <c r="S41" s="57">
        <f>IF(FIND("万",G41),LEFT(G41,FIND("万",G41)-1),G41)*10000</f>
        <v>200000</v>
      </c>
      <c r="T41" s="56" t="s">
        <v>331</v>
      </c>
      <c r="U41" s="56">
        <v>249500</v>
      </c>
    </row>
    <row r="42" spans="1:21" x14ac:dyDescent="0.25">
      <c r="A42" s="56" t="s">
        <v>953</v>
      </c>
      <c r="B42" s="56">
        <v>39.9</v>
      </c>
      <c r="C42" s="60" t="str">
        <f t="shared" si="0"/>
        <v>50元以下</v>
      </c>
      <c r="D42" s="56" t="s">
        <v>409</v>
      </c>
      <c r="E42" s="56" t="s">
        <v>408</v>
      </c>
      <c r="F42" s="56" t="s">
        <v>952</v>
      </c>
      <c r="G42" s="56" t="s">
        <v>177</v>
      </c>
      <c r="H42" s="56" t="s">
        <v>141</v>
      </c>
      <c r="I42" s="56" t="s">
        <v>406</v>
      </c>
      <c r="J42" s="56" t="s">
        <v>951</v>
      </c>
      <c r="K42" s="56" t="s">
        <v>778</v>
      </c>
      <c r="L42" s="56" t="s">
        <v>137</v>
      </c>
      <c r="M42" s="56" t="s">
        <v>136</v>
      </c>
      <c r="N42" s="56" t="s">
        <v>135</v>
      </c>
      <c r="O42" s="56" t="s">
        <v>134</v>
      </c>
      <c r="P42" s="57" t="str">
        <f t="shared" si="9"/>
        <v>2万</v>
      </c>
      <c r="Q42" s="57">
        <f t="shared" si="2"/>
        <v>798000</v>
      </c>
      <c r="R42" s="58">
        <v>20000</v>
      </c>
      <c r="S42" s="57">
        <f>IF(FIND("万",G42),LEFT(G42,FIND("万",G42)-1),G42)*10000</f>
        <v>20000</v>
      </c>
      <c r="T42" s="56" t="s">
        <v>603</v>
      </c>
      <c r="U42" s="56">
        <v>1460000</v>
      </c>
    </row>
    <row r="43" spans="1:21" x14ac:dyDescent="0.25">
      <c r="A43" s="56" t="s">
        <v>950</v>
      </c>
      <c r="B43" s="56">
        <v>19</v>
      </c>
      <c r="C43" s="60" t="str">
        <f t="shared" si="0"/>
        <v>50元以下</v>
      </c>
      <c r="D43" s="56" t="s">
        <v>145</v>
      </c>
      <c r="E43" s="56" t="s">
        <v>144</v>
      </c>
      <c r="F43" s="56" t="s">
        <v>949</v>
      </c>
      <c r="G43" s="56" t="s">
        <v>774</v>
      </c>
      <c r="H43" s="56" t="s">
        <v>141</v>
      </c>
      <c r="I43" s="56" t="s">
        <v>140</v>
      </c>
      <c r="J43" s="56" t="s">
        <v>948</v>
      </c>
      <c r="K43" s="56" t="s">
        <v>778</v>
      </c>
      <c r="L43" s="56" t="s">
        <v>137</v>
      </c>
      <c r="M43" s="56" t="s">
        <v>136</v>
      </c>
      <c r="N43" s="56" t="s">
        <v>135</v>
      </c>
      <c r="O43" s="56" t="s">
        <v>134</v>
      </c>
      <c r="P43" s="57" t="str">
        <f t="shared" si="9"/>
        <v>100万</v>
      </c>
      <c r="Q43" s="57">
        <f t="shared" si="2"/>
        <v>19000000</v>
      </c>
      <c r="R43" s="58">
        <v>1000000</v>
      </c>
      <c r="S43" s="57">
        <f>IF(FIND("万",G43),LEFT(G43,FIND("万",G43)-1),G43)*10000</f>
        <v>1000000</v>
      </c>
      <c r="T43" s="56" t="s">
        <v>720</v>
      </c>
      <c r="U43" s="56">
        <v>239600</v>
      </c>
    </row>
    <row r="44" spans="1:21" x14ac:dyDescent="0.25">
      <c r="A44" s="56" t="s">
        <v>947</v>
      </c>
      <c r="B44" s="56">
        <v>15.8</v>
      </c>
      <c r="C44" s="60" t="str">
        <f t="shared" si="0"/>
        <v>50元以下</v>
      </c>
      <c r="D44" s="56" t="s">
        <v>946</v>
      </c>
      <c r="E44" s="56" t="s">
        <v>945</v>
      </c>
      <c r="F44" s="56" t="s">
        <v>944</v>
      </c>
      <c r="G44" s="56" t="s">
        <v>558</v>
      </c>
      <c r="H44" s="56" t="s">
        <v>777</v>
      </c>
      <c r="I44" s="56" t="s">
        <v>943</v>
      </c>
      <c r="J44" s="56" t="s">
        <v>942</v>
      </c>
      <c r="K44" s="56" t="s">
        <v>778</v>
      </c>
      <c r="L44" s="56" t="s">
        <v>137</v>
      </c>
      <c r="M44" s="56" t="s">
        <v>136</v>
      </c>
      <c r="N44" s="56" t="s">
        <v>135</v>
      </c>
      <c r="O44" s="56" t="s">
        <v>134</v>
      </c>
      <c r="P44" s="57" t="str">
        <f t="shared" si="9"/>
        <v>200</v>
      </c>
      <c r="Q44" s="57">
        <f t="shared" si="2"/>
        <v>3160</v>
      </c>
      <c r="R44" s="58" t="s">
        <v>555</v>
      </c>
      <c r="S44" s="57" t="str">
        <f>P44</f>
        <v>200</v>
      </c>
      <c r="T44" s="56" t="s">
        <v>708</v>
      </c>
      <c r="U44" s="56">
        <v>699000</v>
      </c>
    </row>
    <row r="45" spans="1:21" x14ac:dyDescent="0.25">
      <c r="A45" s="56" t="s">
        <v>940</v>
      </c>
      <c r="B45" s="56">
        <v>39.799999999999997</v>
      </c>
      <c r="C45" s="60" t="str">
        <f t="shared" si="0"/>
        <v>50元以下</v>
      </c>
      <c r="D45" s="56" t="s">
        <v>349</v>
      </c>
      <c r="E45" s="56" t="s">
        <v>348</v>
      </c>
      <c r="F45" s="56" t="s">
        <v>939</v>
      </c>
      <c r="G45" s="56" t="s">
        <v>196</v>
      </c>
      <c r="H45" s="56" t="s">
        <v>141</v>
      </c>
      <c r="I45" s="56" t="s">
        <v>346</v>
      </c>
      <c r="J45" s="56" t="s">
        <v>938</v>
      </c>
      <c r="K45" s="56" t="s">
        <v>778</v>
      </c>
      <c r="L45" s="56" t="s">
        <v>137</v>
      </c>
      <c r="M45" s="56" t="s">
        <v>136</v>
      </c>
      <c r="N45" s="56" t="s">
        <v>135</v>
      </c>
      <c r="O45" s="56" t="s">
        <v>134</v>
      </c>
      <c r="P45" s="57" t="str">
        <f t="shared" si="9"/>
        <v>2000</v>
      </c>
      <c r="Q45" s="57">
        <f t="shared" si="2"/>
        <v>79600</v>
      </c>
      <c r="R45" s="58" t="s">
        <v>194</v>
      </c>
      <c r="S45" s="57" t="str">
        <f>P45</f>
        <v>2000</v>
      </c>
      <c r="T45" s="56" t="s">
        <v>428</v>
      </c>
      <c r="U45" s="56">
        <v>3508000</v>
      </c>
    </row>
    <row r="46" spans="1:21" x14ac:dyDescent="0.25">
      <c r="A46" s="56" t="s">
        <v>937</v>
      </c>
      <c r="B46" s="56">
        <v>49.9</v>
      </c>
      <c r="C46" s="60" t="str">
        <f t="shared" si="0"/>
        <v>50元以下</v>
      </c>
      <c r="D46" s="56" t="s">
        <v>789</v>
      </c>
      <c r="E46" s="56" t="s">
        <v>788</v>
      </c>
      <c r="F46" s="56" t="s">
        <v>936</v>
      </c>
      <c r="G46" s="56" t="s">
        <v>303</v>
      </c>
      <c r="H46" s="56" t="s">
        <v>141</v>
      </c>
      <c r="I46" s="56" t="s">
        <v>786</v>
      </c>
      <c r="J46" s="56" t="s">
        <v>935</v>
      </c>
      <c r="K46" s="56" t="s">
        <v>778</v>
      </c>
      <c r="L46" s="56" t="s">
        <v>137</v>
      </c>
      <c r="M46" s="56" t="s">
        <v>136</v>
      </c>
      <c r="N46" s="56" t="s">
        <v>135</v>
      </c>
      <c r="O46" s="56" t="s">
        <v>134</v>
      </c>
      <c r="P46" s="57" t="str">
        <f t="shared" si="9"/>
        <v>10万</v>
      </c>
      <c r="Q46" s="57">
        <f t="shared" si="2"/>
        <v>4990000</v>
      </c>
      <c r="R46" s="58">
        <v>100000</v>
      </c>
      <c r="S46" s="57">
        <f t="shared" ref="S46:S62" si="10">IF(FIND("万",G46),LEFT(G46,FIND("万",G46)-1),G46)*10000</f>
        <v>100000</v>
      </c>
      <c r="T46" s="56" t="s">
        <v>582</v>
      </c>
      <c r="U46" s="56">
        <v>2327000</v>
      </c>
    </row>
    <row r="47" spans="1:21" x14ac:dyDescent="0.25">
      <c r="A47" s="56" t="s">
        <v>934</v>
      </c>
      <c r="B47" s="56">
        <v>108</v>
      </c>
      <c r="C47" s="60" t="str">
        <f t="shared" si="0"/>
        <v>100-150元</v>
      </c>
      <c r="D47" s="56" t="s">
        <v>186</v>
      </c>
      <c r="E47" s="56" t="s">
        <v>185</v>
      </c>
      <c r="F47" s="56" t="s">
        <v>933</v>
      </c>
      <c r="G47" s="56" t="s">
        <v>303</v>
      </c>
      <c r="H47" s="56" t="s">
        <v>141</v>
      </c>
      <c r="I47" s="56" t="s">
        <v>183</v>
      </c>
      <c r="J47" s="56" t="s">
        <v>932</v>
      </c>
      <c r="K47" s="56" t="s">
        <v>778</v>
      </c>
      <c r="L47" s="56" t="s">
        <v>137</v>
      </c>
      <c r="M47" s="56" t="s">
        <v>136</v>
      </c>
      <c r="N47" s="56" t="s">
        <v>135</v>
      </c>
      <c r="O47" s="56" t="s">
        <v>134</v>
      </c>
      <c r="P47" s="57" t="str">
        <f t="shared" si="9"/>
        <v>10万</v>
      </c>
      <c r="Q47" s="57">
        <f t="shared" si="2"/>
        <v>10800000</v>
      </c>
      <c r="R47" s="58">
        <v>100000</v>
      </c>
      <c r="S47" s="57">
        <f t="shared" si="10"/>
        <v>100000</v>
      </c>
      <c r="T47" s="56" t="s">
        <v>696</v>
      </c>
      <c r="U47" s="56">
        <v>39600</v>
      </c>
    </row>
    <row r="48" spans="1:21" x14ac:dyDescent="0.25">
      <c r="A48" s="56" t="s">
        <v>931</v>
      </c>
      <c r="B48" s="56">
        <v>299</v>
      </c>
      <c r="C48" s="60" t="str">
        <f t="shared" si="0"/>
        <v>200-300元</v>
      </c>
      <c r="D48" s="56" t="s">
        <v>145</v>
      </c>
      <c r="E48" s="56" t="s">
        <v>144</v>
      </c>
      <c r="F48" s="56" t="s">
        <v>930</v>
      </c>
      <c r="G48" s="56" t="s">
        <v>509</v>
      </c>
      <c r="H48" s="56" t="s">
        <v>141</v>
      </c>
      <c r="I48" s="56" t="s">
        <v>140</v>
      </c>
      <c r="J48" s="56" t="s">
        <v>929</v>
      </c>
      <c r="K48" s="56" t="s">
        <v>778</v>
      </c>
      <c r="L48" s="56" t="s">
        <v>137</v>
      </c>
      <c r="M48" s="56" t="s">
        <v>136</v>
      </c>
      <c r="N48" s="56" t="s">
        <v>135</v>
      </c>
      <c r="O48" s="56" t="s">
        <v>134</v>
      </c>
      <c r="P48" s="57" t="str">
        <f t="shared" si="9"/>
        <v>50万</v>
      </c>
      <c r="Q48" s="57">
        <f t="shared" si="2"/>
        <v>149500000</v>
      </c>
      <c r="R48" s="58">
        <v>500000</v>
      </c>
      <c r="S48" s="57">
        <f t="shared" si="10"/>
        <v>500000</v>
      </c>
      <c r="T48" s="56" t="s">
        <v>687</v>
      </c>
      <c r="U48" s="56">
        <v>599000</v>
      </c>
    </row>
    <row r="49" spans="1:21" x14ac:dyDescent="0.25">
      <c r="A49" s="56" t="s">
        <v>928</v>
      </c>
      <c r="B49" s="56">
        <v>17</v>
      </c>
      <c r="C49" s="60" t="str">
        <f t="shared" si="0"/>
        <v>50元以下</v>
      </c>
      <c r="D49" s="56" t="s">
        <v>145</v>
      </c>
      <c r="E49" s="56" t="s">
        <v>144</v>
      </c>
      <c r="F49" s="56" t="s">
        <v>927</v>
      </c>
      <c r="G49" s="56" t="s">
        <v>774</v>
      </c>
      <c r="H49" s="56" t="s">
        <v>141</v>
      </c>
      <c r="I49" s="56" t="s">
        <v>140</v>
      </c>
      <c r="J49" s="56" t="s">
        <v>926</v>
      </c>
      <c r="K49" s="56" t="s">
        <v>778</v>
      </c>
      <c r="L49" s="56" t="s">
        <v>137</v>
      </c>
      <c r="M49" s="56" t="s">
        <v>136</v>
      </c>
      <c r="N49" s="56" t="s">
        <v>135</v>
      </c>
      <c r="O49" s="56" t="s">
        <v>134</v>
      </c>
      <c r="P49" s="57" t="str">
        <f t="shared" si="9"/>
        <v>100万</v>
      </c>
      <c r="Q49" s="57">
        <f t="shared" si="2"/>
        <v>17000000</v>
      </c>
      <c r="R49" s="58">
        <v>1000000</v>
      </c>
      <c r="S49" s="57">
        <f t="shared" si="10"/>
        <v>1000000</v>
      </c>
      <c r="T49" s="56" t="s">
        <v>669</v>
      </c>
      <c r="U49" s="56">
        <v>990000</v>
      </c>
    </row>
    <row r="50" spans="1:21" x14ac:dyDescent="0.25">
      <c r="A50" s="56" t="s">
        <v>925</v>
      </c>
      <c r="B50" s="56">
        <v>39.9</v>
      </c>
      <c r="C50" s="60" t="str">
        <f t="shared" si="0"/>
        <v>50元以下</v>
      </c>
      <c r="D50" s="56" t="s">
        <v>924</v>
      </c>
      <c r="E50" s="56" t="s">
        <v>923</v>
      </c>
      <c r="F50" s="56" t="s">
        <v>922</v>
      </c>
      <c r="G50" s="56" t="s">
        <v>253</v>
      </c>
      <c r="H50" s="56" t="s">
        <v>141</v>
      </c>
      <c r="I50" s="56" t="s">
        <v>921</v>
      </c>
      <c r="J50" s="56" t="s">
        <v>920</v>
      </c>
      <c r="K50" s="56" t="s">
        <v>778</v>
      </c>
      <c r="L50" s="56" t="s">
        <v>137</v>
      </c>
      <c r="M50" s="56" t="s">
        <v>136</v>
      </c>
      <c r="N50" s="56" t="s">
        <v>135</v>
      </c>
      <c r="O50" s="56" t="s">
        <v>134</v>
      </c>
      <c r="P50" s="57" t="str">
        <f t="shared" si="9"/>
        <v>1万</v>
      </c>
      <c r="Q50" s="57">
        <f t="shared" si="2"/>
        <v>399000</v>
      </c>
      <c r="R50" s="58">
        <v>10000</v>
      </c>
      <c r="S50" s="57">
        <f t="shared" si="10"/>
        <v>10000</v>
      </c>
      <c r="T50" s="56" t="s">
        <v>654</v>
      </c>
      <c r="U50" s="56">
        <v>998000</v>
      </c>
    </row>
    <row r="51" spans="1:21" x14ac:dyDescent="0.25">
      <c r="A51" s="56" t="s">
        <v>919</v>
      </c>
      <c r="B51" s="56">
        <v>131</v>
      </c>
      <c r="C51" s="60" t="str">
        <f t="shared" si="0"/>
        <v>100-150元</v>
      </c>
      <c r="D51" s="56" t="s">
        <v>145</v>
      </c>
      <c r="E51" s="56" t="s">
        <v>144</v>
      </c>
      <c r="F51" s="56" t="s">
        <v>918</v>
      </c>
      <c r="G51" s="56" t="s">
        <v>269</v>
      </c>
      <c r="H51" s="56" t="s">
        <v>141</v>
      </c>
      <c r="I51" s="56" t="s">
        <v>140</v>
      </c>
      <c r="J51" s="56" t="s">
        <v>917</v>
      </c>
      <c r="K51" s="56" t="s">
        <v>778</v>
      </c>
      <c r="L51" s="56" t="s">
        <v>137</v>
      </c>
      <c r="M51" s="56" t="s">
        <v>136</v>
      </c>
      <c r="N51" s="56" t="s">
        <v>135</v>
      </c>
      <c r="O51" s="56" t="s">
        <v>134</v>
      </c>
      <c r="P51" s="57" t="str">
        <f t="shared" si="9"/>
        <v>20万</v>
      </c>
      <c r="Q51" s="57">
        <f t="shared" si="2"/>
        <v>26200000</v>
      </c>
      <c r="R51" s="58">
        <v>200000</v>
      </c>
      <c r="S51" s="57">
        <f t="shared" si="10"/>
        <v>200000</v>
      </c>
      <c r="T51" s="56" t="s">
        <v>648</v>
      </c>
      <c r="U51" s="56">
        <v>79900</v>
      </c>
    </row>
    <row r="52" spans="1:21" x14ac:dyDescent="0.25">
      <c r="A52" s="56" t="s">
        <v>916</v>
      </c>
      <c r="B52" s="56">
        <v>203</v>
      </c>
      <c r="C52" s="60" t="str">
        <f t="shared" si="0"/>
        <v>200-250元</v>
      </c>
      <c r="D52" s="56" t="s">
        <v>145</v>
      </c>
      <c r="E52" s="56" t="s">
        <v>144</v>
      </c>
      <c r="F52" s="56" t="s">
        <v>915</v>
      </c>
      <c r="G52" s="56" t="s">
        <v>269</v>
      </c>
      <c r="H52" s="56" t="s">
        <v>141</v>
      </c>
      <c r="I52" s="56" t="s">
        <v>140</v>
      </c>
      <c r="J52" s="56" t="s">
        <v>914</v>
      </c>
      <c r="K52" s="56" t="s">
        <v>778</v>
      </c>
      <c r="L52" s="56" t="s">
        <v>137</v>
      </c>
      <c r="M52" s="56" t="s">
        <v>136</v>
      </c>
      <c r="N52" s="56" t="s">
        <v>135</v>
      </c>
      <c r="O52" s="56" t="s">
        <v>134</v>
      </c>
      <c r="P52" s="57" t="str">
        <f t="shared" si="9"/>
        <v>20万</v>
      </c>
      <c r="Q52" s="57">
        <f t="shared" si="2"/>
        <v>40600000</v>
      </c>
      <c r="R52" s="58">
        <v>200000</v>
      </c>
      <c r="S52" s="57">
        <f t="shared" si="10"/>
        <v>200000</v>
      </c>
      <c r="T52" s="56" t="s">
        <v>282</v>
      </c>
      <c r="U52" s="56">
        <v>133400</v>
      </c>
    </row>
    <row r="53" spans="1:21" x14ac:dyDescent="0.25">
      <c r="A53" s="56" t="s">
        <v>913</v>
      </c>
      <c r="B53" s="56">
        <v>59</v>
      </c>
      <c r="C53" s="60" t="str">
        <f t="shared" si="0"/>
        <v>50-100元</v>
      </c>
      <c r="D53" s="56" t="s">
        <v>145</v>
      </c>
      <c r="E53" s="56" t="s">
        <v>144</v>
      </c>
      <c r="F53" s="56" t="s">
        <v>912</v>
      </c>
      <c r="G53" s="56" t="s">
        <v>142</v>
      </c>
      <c r="H53" s="56" t="s">
        <v>141</v>
      </c>
      <c r="I53" s="56" t="s">
        <v>140</v>
      </c>
      <c r="J53" s="56" t="s">
        <v>911</v>
      </c>
      <c r="K53" s="56" t="s">
        <v>778</v>
      </c>
      <c r="L53" s="56" t="s">
        <v>137</v>
      </c>
      <c r="M53" s="56" t="s">
        <v>136</v>
      </c>
      <c r="N53" s="56" t="s">
        <v>135</v>
      </c>
      <c r="O53" s="56" t="s">
        <v>134</v>
      </c>
      <c r="P53" s="57" t="str">
        <f t="shared" si="9"/>
        <v>5万</v>
      </c>
      <c r="Q53" s="57">
        <f t="shared" si="2"/>
        <v>2950000</v>
      </c>
      <c r="R53" s="58">
        <v>50000</v>
      </c>
      <c r="S53" s="57">
        <f t="shared" si="10"/>
        <v>50000</v>
      </c>
      <c r="T53" s="56" t="s">
        <v>247</v>
      </c>
      <c r="U53" s="56">
        <v>2137800</v>
      </c>
    </row>
    <row r="54" spans="1:21" x14ac:dyDescent="0.25">
      <c r="A54" s="56" t="s">
        <v>910</v>
      </c>
      <c r="B54" s="56">
        <v>179</v>
      </c>
      <c r="C54" s="60" t="str">
        <f t="shared" si="0"/>
        <v>150-200元</v>
      </c>
      <c r="D54" s="56" t="s">
        <v>397</v>
      </c>
      <c r="E54" s="56" t="s">
        <v>396</v>
      </c>
      <c r="F54" s="56" t="s">
        <v>909</v>
      </c>
      <c r="G54" s="56" t="s">
        <v>177</v>
      </c>
      <c r="H54" s="56" t="s">
        <v>141</v>
      </c>
      <c r="I54" s="56" t="s">
        <v>394</v>
      </c>
      <c r="J54" s="56" t="s">
        <v>908</v>
      </c>
      <c r="K54" s="56" t="s">
        <v>778</v>
      </c>
      <c r="L54" s="56" t="s">
        <v>137</v>
      </c>
      <c r="M54" s="56" t="s">
        <v>136</v>
      </c>
      <c r="N54" s="56" t="s">
        <v>135</v>
      </c>
      <c r="O54" s="56" t="s">
        <v>134</v>
      </c>
      <c r="P54" s="57" t="str">
        <f t="shared" si="9"/>
        <v>2万</v>
      </c>
      <c r="Q54" s="57">
        <f t="shared" si="2"/>
        <v>3580000</v>
      </c>
      <c r="R54" s="58">
        <v>20000</v>
      </c>
      <c r="S54" s="57">
        <f t="shared" si="10"/>
        <v>20000</v>
      </c>
      <c r="T54" s="56" t="s">
        <v>636</v>
      </c>
      <c r="U54" s="56">
        <v>69900</v>
      </c>
    </row>
    <row r="55" spans="1:21" x14ac:dyDescent="0.25">
      <c r="A55" s="56" t="s">
        <v>907</v>
      </c>
      <c r="B55" s="56">
        <v>89</v>
      </c>
      <c r="C55" s="60" t="str">
        <f t="shared" si="0"/>
        <v>50-100元</v>
      </c>
      <c r="D55" s="56" t="s">
        <v>145</v>
      </c>
      <c r="E55" s="56" t="s">
        <v>144</v>
      </c>
      <c r="F55" s="56" t="s">
        <v>906</v>
      </c>
      <c r="G55" s="56" t="s">
        <v>303</v>
      </c>
      <c r="H55" s="56" t="s">
        <v>141</v>
      </c>
      <c r="I55" s="56" t="s">
        <v>140</v>
      </c>
      <c r="J55" s="56" t="s">
        <v>905</v>
      </c>
      <c r="K55" s="56" t="s">
        <v>778</v>
      </c>
      <c r="L55" s="56" t="s">
        <v>137</v>
      </c>
      <c r="M55" s="56" t="s">
        <v>136</v>
      </c>
      <c r="N55" s="56" t="s">
        <v>135</v>
      </c>
      <c r="O55" s="56" t="s">
        <v>134</v>
      </c>
      <c r="P55" s="57" t="str">
        <f t="shared" si="9"/>
        <v>10万</v>
      </c>
      <c r="Q55" s="57">
        <f t="shared" si="2"/>
        <v>8900000</v>
      </c>
      <c r="R55" s="58">
        <v>100000</v>
      </c>
      <c r="S55" s="57">
        <f t="shared" si="10"/>
        <v>100000</v>
      </c>
      <c r="T55" s="56" t="s">
        <v>621</v>
      </c>
      <c r="U55" s="56">
        <v>156000</v>
      </c>
    </row>
    <row r="56" spans="1:21" x14ac:dyDescent="0.25">
      <c r="A56" s="56" t="s">
        <v>904</v>
      </c>
      <c r="B56" s="56">
        <v>12.9</v>
      </c>
      <c r="C56" s="60" t="str">
        <f t="shared" si="0"/>
        <v>50元以下</v>
      </c>
      <c r="D56" s="56" t="s">
        <v>322</v>
      </c>
      <c r="E56" s="56" t="s">
        <v>321</v>
      </c>
      <c r="F56" s="56" t="s">
        <v>903</v>
      </c>
      <c r="G56" s="56" t="s">
        <v>177</v>
      </c>
      <c r="H56" s="56" t="s">
        <v>141</v>
      </c>
      <c r="I56" s="56" t="s">
        <v>319</v>
      </c>
      <c r="J56" s="56" t="s">
        <v>902</v>
      </c>
      <c r="K56" s="56" t="s">
        <v>778</v>
      </c>
      <c r="L56" s="56" t="s">
        <v>137</v>
      </c>
      <c r="M56" s="56" t="s">
        <v>136</v>
      </c>
      <c r="N56" s="56" t="s">
        <v>135</v>
      </c>
      <c r="O56" s="56" t="s">
        <v>134</v>
      </c>
      <c r="P56" s="57" t="str">
        <f t="shared" si="9"/>
        <v>2万</v>
      </c>
      <c r="Q56" s="57">
        <f t="shared" si="2"/>
        <v>258000</v>
      </c>
      <c r="R56" s="58">
        <v>20000</v>
      </c>
      <c r="S56" s="57">
        <f t="shared" si="10"/>
        <v>20000</v>
      </c>
      <c r="T56" s="56" t="s">
        <v>288</v>
      </c>
      <c r="U56" s="56">
        <v>71600</v>
      </c>
    </row>
    <row r="57" spans="1:21" x14ac:dyDescent="0.25">
      <c r="A57" s="56" t="s">
        <v>901</v>
      </c>
      <c r="B57" s="56">
        <v>79.900000000000006</v>
      </c>
      <c r="C57" s="60" t="str">
        <f t="shared" si="0"/>
        <v>50-100元</v>
      </c>
      <c r="D57" s="56" t="s">
        <v>789</v>
      </c>
      <c r="E57" s="56" t="s">
        <v>788</v>
      </c>
      <c r="F57" s="56" t="s">
        <v>900</v>
      </c>
      <c r="G57" s="56" t="s">
        <v>303</v>
      </c>
      <c r="H57" s="56" t="s">
        <v>141</v>
      </c>
      <c r="I57" s="56" t="s">
        <v>786</v>
      </c>
      <c r="J57" s="56" t="s">
        <v>899</v>
      </c>
      <c r="K57" s="56" t="s">
        <v>778</v>
      </c>
      <c r="L57" s="56" t="s">
        <v>137</v>
      </c>
      <c r="M57" s="56" t="s">
        <v>136</v>
      </c>
      <c r="N57" s="56" t="s">
        <v>135</v>
      </c>
      <c r="O57" s="56" t="s">
        <v>134</v>
      </c>
      <c r="P57" s="57" t="str">
        <f t="shared" si="9"/>
        <v>10万</v>
      </c>
      <c r="Q57" s="57">
        <f t="shared" si="2"/>
        <v>7990000.0000000009</v>
      </c>
      <c r="R57" s="58">
        <v>100000</v>
      </c>
      <c r="S57" s="57">
        <f t="shared" si="10"/>
        <v>100000</v>
      </c>
      <c r="T57" s="56" t="s">
        <v>597</v>
      </c>
      <c r="U57" s="56">
        <v>159800</v>
      </c>
    </row>
    <row r="58" spans="1:21" x14ac:dyDescent="0.25">
      <c r="A58" s="56" t="s">
        <v>898</v>
      </c>
      <c r="B58" s="56">
        <v>19</v>
      </c>
      <c r="C58" s="60" t="str">
        <f t="shared" si="0"/>
        <v>50元以下</v>
      </c>
      <c r="D58" s="56" t="s">
        <v>145</v>
      </c>
      <c r="E58" s="56" t="s">
        <v>144</v>
      </c>
      <c r="F58" s="56" t="s">
        <v>897</v>
      </c>
      <c r="G58" s="56" t="s">
        <v>774</v>
      </c>
      <c r="H58" s="56" t="s">
        <v>141</v>
      </c>
      <c r="I58" s="56" t="s">
        <v>140</v>
      </c>
      <c r="J58" s="56" t="s">
        <v>896</v>
      </c>
      <c r="K58" s="56" t="s">
        <v>778</v>
      </c>
      <c r="L58" s="56" t="s">
        <v>137</v>
      </c>
      <c r="M58" s="56" t="s">
        <v>136</v>
      </c>
      <c r="N58" s="56" t="s">
        <v>135</v>
      </c>
      <c r="O58" s="56" t="s">
        <v>134</v>
      </c>
      <c r="P58" s="57" t="str">
        <f t="shared" si="9"/>
        <v>100万</v>
      </c>
      <c r="Q58" s="57">
        <f t="shared" si="2"/>
        <v>19000000</v>
      </c>
      <c r="R58" s="58">
        <v>1000000</v>
      </c>
      <c r="S58" s="57">
        <f t="shared" si="10"/>
        <v>1000000</v>
      </c>
      <c r="T58" s="56" t="s">
        <v>343</v>
      </c>
      <c r="U58" s="56">
        <v>785000</v>
      </c>
    </row>
    <row r="59" spans="1:21" x14ac:dyDescent="0.25">
      <c r="A59" s="56" t="s">
        <v>895</v>
      </c>
      <c r="B59" s="56">
        <v>168</v>
      </c>
      <c r="C59" s="60" t="str">
        <f t="shared" si="0"/>
        <v>150-200元</v>
      </c>
      <c r="D59" s="56" t="s">
        <v>894</v>
      </c>
      <c r="E59" s="56" t="s">
        <v>893</v>
      </c>
      <c r="F59" s="56" t="s">
        <v>892</v>
      </c>
      <c r="G59" s="56" t="s">
        <v>142</v>
      </c>
      <c r="H59" s="56" t="s">
        <v>141</v>
      </c>
      <c r="I59" s="56" t="s">
        <v>891</v>
      </c>
      <c r="J59" s="56" t="s">
        <v>890</v>
      </c>
      <c r="K59" s="56" t="s">
        <v>778</v>
      </c>
      <c r="L59" s="56" t="s">
        <v>137</v>
      </c>
      <c r="M59" s="56" t="s">
        <v>136</v>
      </c>
      <c r="N59" s="56" t="s">
        <v>135</v>
      </c>
      <c r="O59" s="56" t="s">
        <v>134</v>
      </c>
      <c r="P59" s="57" t="str">
        <f t="shared" si="9"/>
        <v>5万</v>
      </c>
      <c r="Q59" s="57">
        <f t="shared" si="2"/>
        <v>8400000</v>
      </c>
      <c r="R59" s="58">
        <v>50000</v>
      </c>
      <c r="S59" s="57">
        <f t="shared" si="10"/>
        <v>50000</v>
      </c>
      <c r="T59" s="56" t="s">
        <v>576</v>
      </c>
      <c r="U59" s="56">
        <v>249500</v>
      </c>
    </row>
    <row r="60" spans="1:21" x14ac:dyDescent="0.25">
      <c r="A60" s="56" t="s">
        <v>889</v>
      </c>
      <c r="B60" s="56">
        <v>90</v>
      </c>
      <c r="C60" s="60" t="str">
        <f t="shared" si="0"/>
        <v>50-100元</v>
      </c>
      <c r="D60" s="56" t="s">
        <v>145</v>
      </c>
      <c r="E60" s="56" t="s">
        <v>144</v>
      </c>
      <c r="F60" s="56" t="s">
        <v>888</v>
      </c>
      <c r="G60" s="56" t="s">
        <v>509</v>
      </c>
      <c r="H60" s="56" t="s">
        <v>141</v>
      </c>
      <c r="I60" s="56" t="s">
        <v>140</v>
      </c>
      <c r="J60" s="56" t="s">
        <v>887</v>
      </c>
      <c r="K60" s="56" t="s">
        <v>778</v>
      </c>
      <c r="L60" s="56" t="s">
        <v>137</v>
      </c>
      <c r="M60" s="56" t="s">
        <v>136</v>
      </c>
      <c r="N60" s="56" t="s">
        <v>135</v>
      </c>
      <c r="O60" s="56" t="s">
        <v>134</v>
      </c>
      <c r="P60" s="57" t="str">
        <f t="shared" si="9"/>
        <v>50万</v>
      </c>
      <c r="Q60" s="57">
        <f t="shared" si="2"/>
        <v>45000000</v>
      </c>
      <c r="R60" s="58">
        <v>500000</v>
      </c>
      <c r="S60" s="57">
        <f t="shared" si="10"/>
        <v>500000</v>
      </c>
      <c r="T60" s="56" t="s">
        <v>561</v>
      </c>
      <c r="U60" s="56">
        <v>13600</v>
      </c>
    </row>
    <row r="61" spans="1:21" x14ac:dyDescent="0.25">
      <c r="A61" s="56" t="s">
        <v>886</v>
      </c>
      <c r="B61" s="56">
        <v>49.9</v>
      </c>
      <c r="C61" s="60" t="str">
        <f t="shared" si="0"/>
        <v>50元以下</v>
      </c>
      <c r="D61" s="56" t="s">
        <v>322</v>
      </c>
      <c r="E61" s="56" t="s">
        <v>321</v>
      </c>
      <c r="F61" s="56" t="s">
        <v>885</v>
      </c>
      <c r="G61" s="56" t="s">
        <v>177</v>
      </c>
      <c r="H61" s="56" t="s">
        <v>141</v>
      </c>
      <c r="I61" s="56" t="s">
        <v>319</v>
      </c>
      <c r="J61" s="56" t="s">
        <v>884</v>
      </c>
      <c r="K61" s="56" t="s">
        <v>778</v>
      </c>
      <c r="L61" s="56" t="s">
        <v>137</v>
      </c>
      <c r="M61" s="56" t="s">
        <v>136</v>
      </c>
      <c r="N61" s="56" t="s">
        <v>135</v>
      </c>
      <c r="O61" s="56" t="s">
        <v>134</v>
      </c>
      <c r="P61" s="57" t="str">
        <f t="shared" si="9"/>
        <v>2万</v>
      </c>
      <c r="Q61" s="57">
        <f t="shared" si="2"/>
        <v>998000</v>
      </c>
      <c r="R61" s="58">
        <v>20000</v>
      </c>
      <c r="S61" s="57">
        <f t="shared" si="10"/>
        <v>20000</v>
      </c>
      <c r="T61" s="56" t="s">
        <v>470</v>
      </c>
      <c r="U61" s="56">
        <v>2230000</v>
      </c>
    </row>
    <row r="62" spans="1:21" x14ac:dyDescent="0.25">
      <c r="A62" s="56" t="s">
        <v>996</v>
      </c>
      <c r="B62" s="56">
        <v>268</v>
      </c>
      <c r="C62" s="60" t="str">
        <f t="shared" si="0"/>
        <v>200-300元</v>
      </c>
      <c r="D62" s="56" t="s">
        <v>714</v>
      </c>
      <c r="E62" s="56" t="s">
        <v>713</v>
      </c>
      <c r="F62" s="56" t="s">
        <v>995</v>
      </c>
      <c r="G62" s="56" t="s">
        <v>303</v>
      </c>
      <c r="H62" s="56" t="s">
        <v>141</v>
      </c>
      <c r="I62" s="56" t="s">
        <v>711</v>
      </c>
      <c r="J62" s="56" t="s">
        <v>994</v>
      </c>
      <c r="K62" s="56" t="s">
        <v>778</v>
      </c>
      <c r="L62" s="56" t="s">
        <v>137</v>
      </c>
      <c r="M62" s="56" t="s">
        <v>136</v>
      </c>
      <c r="N62" s="56" t="s">
        <v>135</v>
      </c>
      <c r="O62" s="56" t="s">
        <v>134</v>
      </c>
      <c r="P62" s="57" t="str">
        <f t="shared" si="9"/>
        <v>10万</v>
      </c>
      <c r="Q62" s="57">
        <f t="shared" si="2"/>
        <v>26800000</v>
      </c>
      <c r="R62" s="58">
        <v>100000</v>
      </c>
      <c r="S62" s="57">
        <f t="shared" si="10"/>
        <v>100000</v>
      </c>
      <c r="T62" s="56" t="s">
        <v>525</v>
      </c>
      <c r="U62" s="56">
        <v>298000</v>
      </c>
    </row>
    <row r="63" spans="1:21" x14ac:dyDescent="0.25">
      <c r="A63" s="56" t="s">
        <v>993</v>
      </c>
      <c r="B63" s="56">
        <v>68</v>
      </c>
      <c r="C63" s="60" t="str">
        <f t="shared" si="0"/>
        <v>50-100元</v>
      </c>
      <c r="D63" s="56" t="s">
        <v>992</v>
      </c>
      <c r="E63" s="56" t="s">
        <v>991</v>
      </c>
      <c r="F63" s="56" t="s">
        <v>990</v>
      </c>
      <c r="G63" s="56" t="s">
        <v>196</v>
      </c>
      <c r="H63" s="56" t="s">
        <v>141</v>
      </c>
      <c r="I63" s="56" t="s">
        <v>989</v>
      </c>
      <c r="J63" s="56" t="s">
        <v>988</v>
      </c>
      <c r="K63" s="56" t="s">
        <v>778</v>
      </c>
      <c r="L63" s="56" t="s">
        <v>137</v>
      </c>
      <c r="M63" s="56" t="s">
        <v>136</v>
      </c>
      <c r="N63" s="56" t="s">
        <v>135</v>
      </c>
      <c r="O63" s="56" t="s">
        <v>134</v>
      </c>
      <c r="P63" s="57" t="str">
        <f t="shared" si="9"/>
        <v>2000</v>
      </c>
      <c r="Q63" s="57">
        <f t="shared" si="2"/>
        <v>136000</v>
      </c>
      <c r="R63" s="58" t="s">
        <v>194</v>
      </c>
      <c r="S63" s="57" t="str">
        <f>P63</f>
        <v>2000</v>
      </c>
      <c r="T63" s="56" t="s">
        <v>516</v>
      </c>
      <c r="U63" s="56">
        <v>119800</v>
      </c>
    </row>
    <row r="64" spans="1:21" x14ac:dyDescent="0.25">
      <c r="A64" s="56" t="s">
        <v>987</v>
      </c>
      <c r="B64" s="56">
        <v>54.9</v>
      </c>
      <c r="C64" s="60" t="str">
        <f t="shared" si="0"/>
        <v>50-100元</v>
      </c>
      <c r="D64" s="56" t="s">
        <v>167</v>
      </c>
      <c r="E64" s="56" t="s">
        <v>166</v>
      </c>
      <c r="F64" s="56" t="s">
        <v>986</v>
      </c>
      <c r="G64" s="56" t="s">
        <v>269</v>
      </c>
      <c r="H64" s="56" t="s">
        <v>141</v>
      </c>
      <c r="I64" s="56" t="s">
        <v>163</v>
      </c>
      <c r="J64" s="56" t="s">
        <v>985</v>
      </c>
      <c r="K64" s="56" t="s">
        <v>778</v>
      </c>
      <c r="L64" s="56" t="s">
        <v>137</v>
      </c>
      <c r="M64" s="56" t="s">
        <v>136</v>
      </c>
      <c r="N64" s="56" t="s">
        <v>135</v>
      </c>
      <c r="O64" s="56" t="s">
        <v>134</v>
      </c>
      <c r="P64" s="57" t="str">
        <f t="shared" si="9"/>
        <v>20万</v>
      </c>
      <c r="Q64" s="57">
        <f t="shared" si="2"/>
        <v>10980000</v>
      </c>
      <c r="R64" s="58">
        <v>200000</v>
      </c>
      <c r="S64" s="57">
        <f>IF(FIND("万",G64),LEFT(G64,FIND("万",G64)-1),G64)*10000</f>
        <v>200000</v>
      </c>
      <c r="T64" s="56" t="s">
        <v>173</v>
      </c>
      <c r="U64" s="56">
        <v>1746000</v>
      </c>
    </row>
    <row r="65" spans="1:21" x14ac:dyDescent="0.25">
      <c r="A65" s="56" t="s">
        <v>984</v>
      </c>
      <c r="B65" s="56">
        <v>29.9</v>
      </c>
      <c r="C65" s="60" t="str">
        <f t="shared" si="0"/>
        <v>50元以下</v>
      </c>
      <c r="D65" s="56" t="s">
        <v>983</v>
      </c>
      <c r="E65" s="56" t="s">
        <v>982</v>
      </c>
      <c r="F65" s="56" t="s">
        <v>981</v>
      </c>
      <c r="G65" s="56" t="s">
        <v>164</v>
      </c>
      <c r="H65" s="56" t="s">
        <v>141</v>
      </c>
      <c r="I65" s="56" t="s">
        <v>980</v>
      </c>
      <c r="J65" s="56" t="s">
        <v>979</v>
      </c>
      <c r="K65" s="56" t="s">
        <v>778</v>
      </c>
      <c r="L65" s="56" t="s">
        <v>137</v>
      </c>
      <c r="M65" s="56" t="s">
        <v>136</v>
      </c>
      <c r="N65" s="56" t="s">
        <v>135</v>
      </c>
      <c r="O65" s="56" t="s">
        <v>134</v>
      </c>
      <c r="P65" s="57" t="str">
        <f t="shared" si="9"/>
        <v>1000</v>
      </c>
      <c r="Q65" s="57">
        <f t="shared" si="2"/>
        <v>29900</v>
      </c>
      <c r="R65" s="58" t="s">
        <v>161</v>
      </c>
      <c r="S65" s="57" t="str">
        <f>P65</f>
        <v>1000</v>
      </c>
      <c r="T65" s="56" t="s">
        <v>485</v>
      </c>
      <c r="U65" s="56">
        <v>159800</v>
      </c>
    </row>
    <row r="66" spans="1:21" x14ac:dyDescent="0.25">
      <c r="A66" s="56" t="s">
        <v>978</v>
      </c>
      <c r="B66" s="56">
        <v>109.8</v>
      </c>
      <c r="C66" s="60" t="str">
        <f t="shared" ref="C66:C129" si="11">IF(B66&lt;50,"50元以下",IF(B66&lt;100,"50-100元",IF(B66&lt;150,"100-150元",IF(B66&lt;200,"150-200元",IF(B66&lt;250,"200-250元",IF(B66&lt;300,"200-300元","300元以上"))))))</f>
        <v>100-150元</v>
      </c>
      <c r="D66" s="56" t="s">
        <v>977</v>
      </c>
      <c r="E66" s="56" t="s">
        <v>976</v>
      </c>
      <c r="F66" s="56" t="s">
        <v>975</v>
      </c>
      <c r="G66" s="56" t="s">
        <v>196</v>
      </c>
      <c r="H66" s="56" t="s">
        <v>141</v>
      </c>
      <c r="I66" s="56" t="s">
        <v>974</v>
      </c>
      <c r="J66" s="56" t="s">
        <v>973</v>
      </c>
      <c r="K66" s="56" t="s">
        <v>778</v>
      </c>
      <c r="L66" s="56" t="s">
        <v>137</v>
      </c>
      <c r="M66" s="56" t="s">
        <v>136</v>
      </c>
      <c r="N66" s="56" t="s">
        <v>135</v>
      </c>
      <c r="O66" s="56" t="s">
        <v>134</v>
      </c>
      <c r="P66" s="57" t="str">
        <f t="shared" si="9"/>
        <v>2000</v>
      </c>
      <c r="Q66" s="57">
        <f t="shared" ref="Q66:Q129" si="12">R66*B66</f>
        <v>219600</v>
      </c>
      <c r="R66" s="58" t="s">
        <v>194</v>
      </c>
      <c r="S66" s="57" t="str">
        <f>P66</f>
        <v>2000</v>
      </c>
      <c r="T66" s="56" t="s">
        <v>455</v>
      </c>
      <c r="U66" s="56">
        <v>1380000</v>
      </c>
    </row>
    <row r="67" spans="1:21" x14ac:dyDescent="0.25">
      <c r="A67" s="56" t="s">
        <v>972</v>
      </c>
      <c r="B67" s="56">
        <v>61.9</v>
      </c>
      <c r="C67" s="60" t="str">
        <f t="shared" si="11"/>
        <v>50-100元</v>
      </c>
      <c r="D67" s="56" t="s">
        <v>145</v>
      </c>
      <c r="E67" s="56" t="s">
        <v>144</v>
      </c>
      <c r="F67" s="56" t="s">
        <v>971</v>
      </c>
      <c r="G67" s="56" t="s">
        <v>774</v>
      </c>
      <c r="H67" s="56" t="s">
        <v>141</v>
      </c>
      <c r="I67" s="56" t="s">
        <v>140</v>
      </c>
      <c r="J67" s="56" t="s">
        <v>970</v>
      </c>
      <c r="K67" s="56" t="s">
        <v>778</v>
      </c>
      <c r="L67" s="56" t="s">
        <v>137</v>
      </c>
      <c r="M67" s="56" t="s">
        <v>136</v>
      </c>
      <c r="N67" s="56" t="s">
        <v>135</v>
      </c>
      <c r="O67" s="56" t="s">
        <v>134</v>
      </c>
      <c r="P67" s="57" t="str">
        <f t="shared" si="9"/>
        <v>100万</v>
      </c>
      <c r="Q67" s="57">
        <f t="shared" si="12"/>
        <v>61900000</v>
      </c>
      <c r="R67" s="58">
        <v>1000000</v>
      </c>
      <c r="S67" s="57">
        <f>IF(FIND("万",G67),LEFT(G67,FIND("万",G67)-1),G67)*10000</f>
        <v>1000000</v>
      </c>
      <c r="T67" s="56" t="s">
        <v>440</v>
      </c>
      <c r="U67" s="56">
        <v>299500</v>
      </c>
    </row>
    <row r="68" spans="1:21" x14ac:dyDescent="0.25">
      <c r="A68" s="56" t="s">
        <v>969</v>
      </c>
      <c r="B68" s="56">
        <v>1</v>
      </c>
      <c r="C68" s="60" t="str">
        <f t="shared" si="11"/>
        <v>50元以下</v>
      </c>
      <c r="D68" s="56" t="s">
        <v>968</v>
      </c>
      <c r="E68" s="56" t="s">
        <v>967</v>
      </c>
      <c r="F68" s="56" t="s">
        <v>966</v>
      </c>
      <c r="G68" s="56" t="s">
        <v>963</v>
      </c>
      <c r="H68" s="56" t="s">
        <v>141</v>
      </c>
      <c r="I68" s="56" t="s">
        <v>965</v>
      </c>
      <c r="J68" s="56" t="s">
        <v>964</v>
      </c>
      <c r="K68" s="56" t="s">
        <v>778</v>
      </c>
      <c r="L68" s="56" t="s">
        <v>137</v>
      </c>
      <c r="M68" s="56" t="s">
        <v>136</v>
      </c>
      <c r="N68" s="56" t="s">
        <v>135</v>
      </c>
      <c r="O68" s="56" t="s">
        <v>134</v>
      </c>
      <c r="P68" s="57" t="str">
        <f>G68</f>
        <v>58</v>
      </c>
      <c r="Q68" s="57">
        <f t="shared" si="12"/>
        <v>58</v>
      </c>
      <c r="R68" s="58" t="s">
        <v>963</v>
      </c>
      <c r="S68" s="57" t="str">
        <f>P68</f>
        <v>58</v>
      </c>
      <c r="T68" s="56" t="s">
        <v>300</v>
      </c>
      <c r="U68" s="56">
        <v>712900</v>
      </c>
    </row>
    <row r="69" spans="1:21" x14ac:dyDescent="0.25">
      <c r="A69" s="56" t="s">
        <v>962</v>
      </c>
      <c r="B69" s="56">
        <v>82</v>
      </c>
      <c r="C69" s="60" t="str">
        <f t="shared" si="11"/>
        <v>50-100元</v>
      </c>
      <c r="D69" s="56" t="s">
        <v>145</v>
      </c>
      <c r="E69" s="56" t="s">
        <v>144</v>
      </c>
      <c r="F69" s="56" t="s">
        <v>961</v>
      </c>
      <c r="G69" s="56" t="s">
        <v>269</v>
      </c>
      <c r="H69" s="56" t="s">
        <v>141</v>
      </c>
      <c r="I69" s="56" t="s">
        <v>140</v>
      </c>
      <c r="J69" s="56" t="s">
        <v>960</v>
      </c>
      <c r="K69" s="56" t="s">
        <v>778</v>
      </c>
      <c r="L69" s="56" t="s">
        <v>137</v>
      </c>
      <c r="M69" s="56" t="s">
        <v>136</v>
      </c>
      <c r="N69" s="56" t="s">
        <v>135</v>
      </c>
      <c r="O69" s="56" t="s">
        <v>134</v>
      </c>
      <c r="P69" s="57" t="str">
        <f t="shared" ref="P69:P132" si="13">IF(FIND("+",G69),LEFT(G69,FIND("+",G69)-1),G69)</f>
        <v>20万</v>
      </c>
      <c r="Q69" s="57">
        <f t="shared" si="12"/>
        <v>16400000</v>
      </c>
      <c r="R69" s="58">
        <v>200000</v>
      </c>
      <c r="S69" s="57">
        <f>IF(FIND("万",G69),LEFT(G69,FIND("万",G69)-1),G69)*10000</f>
        <v>200000</v>
      </c>
      <c r="T69" s="56" t="s">
        <v>276</v>
      </c>
      <c r="U69" s="56">
        <v>197600</v>
      </c>
    </row>
    <row r="70" spans="1:21" x14ac:dyDescent="0.25">
      <c r="A70" s="56" t="s">
        <v>959</v>
      </c>
      <c r="B70" s="56">
        <v>15</v>
      </c>
      <c r="C70" s="60" t="str">
        <f t="shared" si="11"/>
        <v>50元以下</v>
      </c>
      <c r="D70" s="56" t="s">
        <v>145</v>
      </c>
      <c r="E70" s="56" t="s">
        <v>144</v>
      </c>
      <c r="F70" s="56" t="s">
        <v>958</v>
      </c>
      <c r="G70" s="56" t="s">
        <v>269</v>
      </c>
      <c r="H70" s="56" t="s">
        <v>141</v>
      </c>
      <c r="I70" s="56" t="s">
        <v>140</v>
      </c>
      <c r="J70" s="56" t="s">
        <v>957</v>
      </c>
      <c r="K70" s="56" t="s">
        <v>778</v>
      </c>
      <c r="L70" s="56" t="s">
        <v>137</v>
      </c>
      <c r="M70" s="56" t="s">
        <v>136</v>
      </c>
      <c r="N70" s="56" t="s">
        <v>135</v>
      </c>
      <c r="O70" s="56" t="s">
        <v>134</v>
      </c>
      <c r="P70" s="57" t="str">
        <f t="shared" si="13"/>
        <v>20万</v>
      </c>
      <c r="Q70" s="57">
        <f t="shared" si="12"/>
        <v>3000000</v>
      </c>
      <c r="R70" s="58">
        <v>200000</v>
      </c>
      <c r="S70" s="57">
        <f>IF(FIND("万",G70),LEFT(G70,FIND("万",G70)-1),G70)*10000</f>
        <v>200000</v>
      </c>
      <c r="T70" s="56" t="s">
        <v>391</v>
      </c>
      <c r="U70" s="56">
        <v>215600</v>
      </c>
    </row>
    <row r="71" spans="1:21" x14ac:dyDescent="0.25">
      <c r="A71" s="56" t="s">
        <v>956</v>
      </c>
      <c r="B71" s="56">
        <v>339</v>
      </c>
      <c r="C71" s="60" t="str">
        <f t="shared" si="11"/>
        <v>300元以上</v>
      </c>
      <c r="D71" s="56" t="s">
        <v>145</v>
      </c>
      <c r="E71" s="56" t="s">
        <v>144</v>
      </c>
      <c r="F71" s="56" t="s">
        <v>955</v>
      </c>
      <c r="G71" s="56" t="s">
        <v>269</v>
      </c>
      <c r="H71" s="56" t="s">
        <v>141</v>
      </c>
      <c r="I71" s="56" t="s">
        <v>140</v>
      </c>
      <c r="J71" s="56" t="s">
        <v>954</v>
      </c>
      <c r="K71" s="56" t="s">
        <v>778</v>
      </c>
      <c r="L71" s="56" t="s">
        <v>137</v>
      </c>
      <c r="M71" s="56" t="s">
        <v>136</v>
      </c>
      <c r="N71" s="56" t="s">
        <v>135</v>
      </c>
      <c r="O71" s="56" t="s">
        <v>134</v>
      </c>
      <c r="P71" s="57" t="str">
        <f t="shared" si="13"/>
        <v>20万</v>
      </c>
      <c r="Q71" s="57">
        <f t="shared" si="12"/>
        <v>67800000</v>
      </c>
      <c r="R71" s="58">
        <v>200000</v>
      </c>
      <c r="S71" s="57">
        <f>IF(FIND("万",G71),LEFT(G71,FIND("万",G71)-1),G71)*10000</f>
        <v>200000</v>
      </c>
      <c r="T71" s="56" t="s">
        <v>382</v>
      </c>
      <c r="U71" s="56">
        <v>1780000</v>
      </c>
    </row>
    <row r="72" spans="1:21" x14ac:dyDescent="0.25">
      <c r="A72" s="56" t="s">
        <v>953</v>
      </c>
      <c r="B72" s="56">
        <v>39.9</v>
      </c>
      <c r="C72" s="60" t="str">
        <f t="shared" si="11"/>
        <v>50元以下</v>
      </c>
      <c r="D72" s="56" t="s">
        <v>409</v>
      </c>
      <c r="E72" s="56" t="s">
        <v>408</v>
      </c>
      <c r="F72" s="56" t="s">
        <v>952</v>
      </c>
      <c r="G72" s="56" t="s">
        <v>177</v>
      </c>
      <c r="H72" s="56" t="s">
        <v>141</v>
      </c>
      <c r="I72" s="56" t="s">
        <v>406</v>
      </c>
      <c r="J72" s="56" t="s">
        <v>951</v>
      </c>
      <c r="K72" s="56" t="s">
        <v>778</v>
      </c>
      <c r="L72" s="56" t="s">
        <v>137</v>
      </c>
      <c r="M72" s="56" t="s">
        <v>136</v>
      </c>
      <c r="N72" s="56" t="s">
        <v>135</v>
      </c>
      <c r="O72" s="56" t="s">
        <v>134</v>
      </c>
      <c r="P72" s="57" t="str">
        <f t="shared" si="13"/>
        <v>2万</v>
      </c>
      <c r="Q72" s="57">
        <f t="shared" si="12"/>
        <v>798000</v>
      </c>
      <c r="R72" s="58">
        <v>20000</v>
      </c>
      <c r="S72" s="57">
        <f>IF(FIND("万",G72),LEFT(G72,FIND("万",G72)-1),G72)*10000</f>
        <v>20000</v>
      </c>
      <c r="T72" s="56" t="s">
        <v>230</v>
      </c>
      <c r="U72" s="56">
        <v>119400</v>
      </c>
    </row>
    <row r="73" spans="1:21" x14ac:dyDescent="0.25">
      <c r="A73" s="56" t="s">
        <v>950</v>
      </c>
      <c r="B73" s="56">
        <v>19</v>
      </c>
      <c r="C73" s="60" t="str">
        <f t="shared" si="11"/>
        <v>50元以下</v>
      </c>
      <c r="D73" s="56" t="s">
        <v>145</v>
      </c>
      <c r="E73" s="56" t="s">
        <v>144</v>
      </c>
      <c r="F73" s="56" t="s">
        <v>949</v>
      </c>
      <c r="G73" s="56" t="s">
        <v>774</v>
      </c>
      <c r="H73" s="56" t="s">
        <v>141</v>
      </c>
      <c r="I73" s="56" t="s">
        <v>140</v>
      </c>
      <c r="J73" s="56" t="s">
        <v>948</v>
      </c>
      <c r="K73" s="56" t="s">
        <v>778</v>
      </c>
      <c r="L73" s="56" t="s">
        <v>137</v>
      </c>
      <c r="M73" s="56" t="s">
        <v>136</v>
      </c>
      <c r="N73" s="56" t="s">
        <v>135</v>
      </c>
      <c r="O73" s="56" t="s">
        <v>134</v>
      </c>
      <c r="P73" s="57" t="str">
        <f t="shared" si="13"/>
        <v>100万</v>
      </c>
      <c r="Q73" s="57">
        <f t="shared" si="12"/>
        <v>19000000</v>
      </c>
      <c r="R73" s="58">
        <v>1000000</v>
      </c>
      <c r="S73" s="57">
        <f>IF(FIND("万",G73),LEFT(G73,FIND("万",G73)-1),G73)*10000</f>
        <v>1000000</v>
      </c>
      <c r="T73" s="56" t="s">
        <v>367</v>
      </c>
      <c r="U73" s="56">
        <v>3516000</v>
      </c>
    </row>
    <row r="74" spans="1:21" x14ac:dyDescent="0.25">
      <c r="A74" s="56" t="s">
        <v>947</v>
      </c>
      <c r="B74" s="56">
        <v>15.8</v>
      </c>
      <c r="C74" s="60" t="str">
        <f t="shared" si="11"/>
        <v>50元以下</v>
      </c>
      <c r="D74" s="56" t="s">
        <v>946</v>
      </c>
      <c r="E74" s="56" t="s">
        <v>945</v>
      </c>
      <c r="F74" s="56" t="s">
        <v>944</v>
      </c>
      <c r="G74" s="56" t="s">
        <v>558</v>
      </c>
      <c r="H74" s="56" t="s">
        <v>141</v>
      </c>
      <c r="I74" s="56" t="s">
        <v>943</v>
      </c>
      <c r="J74" s="56" t="s">
        <v>942</v>
      </c>
      <c r="K74" s="56" t="s">
        <v>778</v>
      </c>
      <c r="L74" s="56" t="s">
        <v>137</v>
      </c>
      <c r="M74" s="56" t="s">
        <v>136</v>
      </c>
      <c r="N74" s="56" t="s">
        <v>135</v>
      </c>
      <c r="O74" s="56" t="s">
        <v>134</v>
      </c>
      <c r="P74" s="57" t="str">
        <f t="shared" si="13"/>
        <v>200</v>
      </c>
      <c r="Q74" s="57">
        <f t="shared" si="12"/>
        <v>3160</v>
      </c>
      <c r="R74" s="58" t="s">
        <v>555</v>
      </c>
      <c r="S74" s="57" t="str">
        <f>P74</f>
        <v>200</v>
      </c>
      <c r="T74" s="56" t="s">
        <v>941</v>
      </c>
      <c r="U74" s="56">
        <v>0</v>
      </c>
    </row>
    <row r="75" spans="1:21" x14ac:dyDescent="0.25">
      <c r="A75" s="56" t="s">
        <v>940</v>
      </c>
      <c r="B75" s="56">
        <v>39.799999999999997</v>
      </c>
      <c r="C75" s="60" t="str">
        <f t="shared" si="11"/>
        <v>50元以下</v>
      </c>
      <c r="D75" s="56" t="s">
        <v>349</v>
      </c>
      <c r="E75" s="56" t="s">
        <v>348</v>
      </c>
      <c r="F75" s="56" t="s">
        <v>939</v>
      </c>
      <c r="G75" s="56" t="s">
        <v>196</v>
      </c>
      <c r="H75" s="56" t="s">
        <v>141</v>
      </c>
      <c r="I75" s="56" t="s">
        <v>346</v>
      </c>
      <c r="J75" s="56" t="s">
        <v>938</v>
      </c>
      <c r="K75" s="56" t="s">
        <v>778</v>
      </c>
      <c r="L75" s="56" t="s">
        <v>137</v>
      </c>
      <c r="M75" s="56" t="s">
        <v>136</v>
      </c>
      <c r="N75" s="56" t="s">
        <v>135</v>
      </c>
      <c r="O75" s="56" t="s">
        <v>134</v>
      </c>
      <c r="P75" s="57" t="str">
        <f t="shared" si="13"/>
        <v>2000</v>
      </c>
      <c r="Q75" s="57">
        <f t="shared" si="12"/>
        <v>79600</v>
      </c>
      <c r="R75" s="58" t="s">
        <v>194</v>
      </c>
      <c r="S75" s="57" t="str">
        <f>P75</f>
        <v>2000</v>
      </c>
      <c r="T75" s="56" t="s">
        <v>260</v>
      </c>
      <c r="U75" s="56">
        <v>119800</v>
      </c>
    </row>
    <row r="76" spans="1:21" x14ac:dyDescent="0.25">
      <c r="A76" s="56" t="s">
        <v>937</v>
      </c>
      <c r="B76" s="56">
        <v>49.9</v>
      </c>
      <c r="C76" s="60" t="str">
        <f t="shared" si="11"/>
        <v>50元以下</v>
      </c>
      <c r="D76" s="56" t="s">
        <v>789</v>
      </c>
      <c r="E76" s="56" t="s">
        <v>788</v>
      </c>
      <c r="F76" s="56" t="s">
        <v>936</v>
      </c>
      <c r="G76" s="56" t="s">
        <v>303</v>
      </c>
      <c r="H76" s="56" t="s">
        <v>141</v>
      </c>
      <c r="I76" s="56" t="s">
        <v>786</v>
      </c>
      <c r="J76" s="56" t="s">
        <v>935</v>
      </c>
      <c r="K76" s="56" t="s">
        <v>778</v>
      </c>
      <c r="L76" s="56" t="s">
        <v>137</v>
      </c>
      <c r="M76" s="56" t="s">
        <v>136</v>
      </c>
      <c r="N76" s="56" t="s">
        <v>135</v>
      </c>
      <c r="O76" s="56" t="s">
        <v>134</v>
      </c>
      <c r="P76" s="57" t="str">
        <f t="shared" si="13"/>
        <v>10万</v>
      </c>
      <c r="Q76" s="57">
        <f t="shared" si="12"/>
        <v>4990000</v>
      </c>
      <c r="R76" s="58">
        <v>100000</v>
      </c>
      <c r="S76" s="57">
        <f t="shared" ref="S76:S105" si="14">IF(FIND("万",G76),LEFT(G76,FIND("万",G76)-1),G76)*10000</f>
        <v>100000</v>
      </c>
      <c r="T76" s="56" t="s">
        <v>215</v>
      </c>
      <c r="U76" s="56">
        <v>2980000</v>
      </c>
    </row>
    <row r="77" spans="1:21" x14ac:dyDescent="0.25">
      <c r="A77" s="56" t="s">
        <v>934</v>
      </c>
      <c r="B77" s="56">
        <v>108</v>
      </c>
      <c r="C77" s="60" t="str">
        <f t="shared" si="11"/>
        <v>100-150元</v>
      </c>
      <c r="D77" s="56" t="s">
        <v>186</v>
      </c>
      <c r="E77" s="56" t="s">
        <v>185</v>
      </c>
      <c r="F77" s="56" t="s">
        <v>933</v>
      </c>
      <c r="G77" s="56" t="s">
        <v>303</v>
      </c>
      <c r="H77" s="56" t="s">
        <v>141</v>
      </c>
      <c r="I77" s="56" t="s">
        <v>183</v>
      </c>
      <c r="J77" s="56" t="s">
        <v>932</v>
      </c>
      <c r="K77" s="56" t="s">
        <v>778</v>
      </c>
      <c r="L77" s="56" t="s">
        <v>137</v>
      </c>
      <c r="M77" s="56" t="s">
        <v>136</v>
      </c>
      <c r="N77" s="56" t="s">
        <v>135</v>
      </c>
      <c r="O77" s="56" t="s">
        <v>134</v>
      </c>
      <c r="P77" s="57" t="str">
        <f t="shared" si="13"/>
        <v>10万</v>
      </c>
      <c r="Q77" s="57">
        <f t="shared" si="12"/>
        <v>10800000</v>
      </c>
      <c r="R77" s="58">
        <v>100000</v>
      </c>
      <c r="S77" s="57">
        <f t="shared" si="14"/>
        <v>100000</v>
      </c>
      <c r="T77" s="56" t="s">
        <v>209</v>
      </c>
      <c r="U77" s="56">
        <v>5600</v>
      </c>
    </row>
    <row r="78" spans="1:21" x14ac:dyDescent="0.25">
      <c r="A78" s="56" t="s">
        <v>931</v>
      </c>
      <c r="B78" s="56">
        <v>299</v>
      </c>
      <c r="C78" s="60" t="str">
        <f t="shared" si="11"/>
        <v>200-300元</v>
      </c>
      <c r="D78" s="56" t="s">
        <v>145</v>
      </c>
      <c r="E78" s="56" t="s">
        <v>144</v>
      </c>
      <c r="F78" s="56" t="s">
        <v>930</v>
      </c>
      <c r="G78" s="56" t="s">
        <v>509</v>
      </c>
      <c r="H78" s="56" t="s">
        <v>141</v>
      </c>
      <c r="I78" s="56" t="s">
        <v>140</v>
      </c>
      <c r="J78" s="56" t="s">
        <v>929</v>
      </c>
      <c r="K78" s="56" t="s">
        <v>778</v>
      </c>
      <c r="L78" s="56" t="s">
        <v>137</v>
      </c>
      <c r="M78" s="56" t="s">
        <v>136</v>
      </c>
      <c r="N78" s="56" t="s">
        <v>135</v>
      </c>
      <c r="O78" s="56" t="s">
        <v>134</v>
      </c>
      <c r="P78" s="57" t="str">
        <f t="shared" si="13"/>
        <v>50万</v>
      </c>
      <c r="Q78" s="57">
        <f t="shared" si="12"/>
        <v>149500000</v>
      </c>
      <c r="R78" s="58">
        <v>500000</v>
      </c>
      <c r="S78" s="57">
        <f t="shared" si="14"/>
        <v>500000</v>
      </c>
      <c r="T78" s="56" t="s">
        <v>159</v>
      </c>
      <c r="U78" s="56">
        <v>80000</v>
      </c>
    </row>
    <row r="79" spans="1:21" x14ac:dyDescent="0.25">
      <c r="A79" s="56" t="s">
        <v>928</v>
      </c>
      <c r="B79" s="56">
        <v>17</v>
      </c>
      <c r="C79" s="60" t="str">
        <f t="shared" si="11"/>
        <v>50元以下</v>
      </c>
      <c r="D79" s="56" t="s">
        <v>145</v>
      </c>
      <c r="E79" s="56" t="s">
        <v>144</v>
      </c>
      <c r="F79" s="56" t="s">
        <v>927</v>
      </c>
      <c r="G79" s="56" t="s">
        <v>774</v>
      </c>
      <c r="H79" s="56" t="s">
        <v>141</v>
      </c>
      <c r="I79" s="56" t="s">
        <v>140</v>
      </c>
      <c r="J79" s="56" t="s">
        <v>926</v>
      </c>
      <c r="K79" s="56" t="s">
        <v>778</v>
      </c>
      <c r="L79" s="56" t="s">
        <v>137</v>
      </c>
      <c r="M79" s="56" t="s">
        <v>136</v>
      </c>
      <c r="N79" s="56" t="s">
        <v>135</v>
      </c>
      <c r="O79" s="56" t="s">
        <v>134</v>
      </c>
      <c r="P79" s="57" t="str">
        <f t="shared" si="13"/>
        <v>100万</v>
      </c>
      <c r="Q79" s="57">
        <f t="shared" si="12"/>
        <v>17000000</v>
      </c>
      <c r="R79" s="58">
        <v>1000000</v>
      </c>
      <c r="S79" s="57">
        <f t="shared" si="14"/>
        <v>1000000</v>
      </c>
    </row>
    <row r="80" spans="1:21" x14ac:dyDescent="0.25">
      <c r="A80" s="56" t="s">
        <v>925</v>
      </c>
      <c r="B80" s="56">
        <v>39.9</v>
      </c>
      <c r="C80" s="60" t="str">
        <f t="shared" si="11"/>
        <v>50元以下</v>
      </c>
      <c r="D80" s="56" t="s">
        <v>924</v>
      </c>
      <c r="E80" s="56" t="s">
        <v>923</v>
      </c>
      <c r="F80" s="56" t="s">
        <v>922</v>
      </c>
      <c r="G80" s="56" t="s">
        <v>253</v>
      </c>
      <c r="H80" s="56" t="s">
        <v>141</v>
      </c>
      <c r="I80" s="56" t="s">
        <v>921</v>
      </c>
      <c r="J80" s="56" t="s">
        <v>920</v>
      </c>
      <c r="K80" s="56" t="s">
        <v>778</v>
      </c>
      <c r="L80" s="56" t="s">
        <v>137</v>
      </c>
      <c r="M80" s="56" t="s">
        <v>136</v>
      </c>
      <c r="N80" s="56" t="s">
        <v>135</v>
      </c>
      <c r="O80" s="56" t="s">
        <v>134</v>
      </c>
      <c r="P80" s="57" t="str">
        <f t="shared" si="13"/>
        <v>1万</v>
      </c>
      <c r="Q80" s="57">
        <f t="shared" si="12"/>
        <v>399000</v>
      </c>
      <c r="R80" s="58">
        <v>10000</v>
      </c>
      <c r="S80" s="57">
        <f t="shared" si="14"/>
        <v>10000</v>
      </c>
    </row>
    <row r="81" spans="1:19" x14ac:dyDescent="0.25">
      <c r="A81" s="56" t="s">
        <v>919</v>
      </c>
      <c r="B81" s="56">
        <v>131</v>
      </c>
      <c r="C81" s="60" t="str">
        <f t="shared" si="11"/>
        <v>100-150元</v>
      </c>
      <c r="D81" s="56" t="s">
        <v>145</v>
      </c>
      <c r="E81" s="56" t="s">
        <v>144</v>
      </c>
      <c r="F81" s="56" t="s">
        <v>918</v>
      </c>
      <c r="G81" s="56" t="s">
        <v>269</v>
      </c>
      <c r="H81" s="56" t="s">
        <v>141</v>
      </c>
      <c r="I81" s="56" t="s">
        <v>140</v>
      </c>
      <c r="J81" s="56" t="s">
        <v>917</v>
      </c>
      <c r="K81" s="56" t="s">
        <v>778</v>
      </c>
      <c r="L81" s="56" t="s">
        <v>137</v>
      </c>
      <c r="M81" s="56" t="s">
        <v>136</v>
      </c>
      <c r="N81" s="56" t="s">
        <v>135</v>
      </c>
      <c r="O81" s="56" t="s">
        <v>134</v>
      </c>
      <c r="P81" s="57" t="str">
        <f t="shared" si="13"/>
        <v>20万</v>
      </c>
      <c r="Q81" s="57">
        <f t="shared" si="12"/>
        <v>26200000</v>
      </c>
      <c r="R81" s="58">
        <v>200000</v>
      </c>
      <c r="S81" s="57">
        <f t="shared" si="14"/>
        <v>200000</v>
      </c>
    </row>
    <row r="82" spans="1:19" x14ac:dyDescent="0.25">
      <c r="A82" s="56" t="s">
        <v>916</v>
      </c>
      <c r="B82" s="56">
        <v>203</v>
      </c>
      <c r="C82" s="60" t="str">
        <f t="shared" si="11"/>
        <v>200-250元</v>
      </c>
      <c r="D82" s="56" t="s">
        <v>145</v>
      </c>
      <c r="E82" s="56" t="s">
        <v>144</v>
      </c>
      <c r="F82" s="56" t="s">
        <v>915</v>
      </c>
      <c r="G82" s="56" t="s">
        <v>269</v>
      </c>
      <c r="H82" s="56" t="s">
        <v>141</v>
      </c>
      <c r="I82" s="56" t="s">
        <v>140</v>
      </c>
      <c r="J82" s="56" t="s">
        <v>914</v>
      </c>
      <c r="K82" s="56" t="s">
        <v>778</v>
      </c>
      <c r="L82" s="56" t="s">
        <v>137</v>
      </c>
      <c r="M82" s="56" t="s">
        <v>136</v>
      </c>
      <c r="N82" s="56" t="s">
        <v>135</v>
      </c>
      <c r="O82" s="56" t="s">
        <v>134</v>
      </c>
      <c r="P82" s="57" t="str">
        <f t="shared" si="13"/>
        <v>20万</v>
      </c>
      <c r="Q82" s="57">
        <f t="shared" si="12"/>
        <v>40600000</v>
      </c>
      <c r="R82" s="58">
        <v>200000</v>
      </c>
      <c r="S82" s="57">
        <f t="shared" si="14"/>
        <v>200000</v>
      </c>
    </row>
    <row r="83" spans="1:19" x14ac:dyDescent="0.25">
      <c r="A83" s="56" t="s">
        <v>913</v>
      </c>
      <c r="B83" s="56">
        <v>59</v>
      </c>
      <c r="C83" s="60" t="str">
        <f t="shared" si="11"/>
        <v>50-100元</v>
      </c>
      <c r="D83" s="56" t="s">
        <v>145</v>
      </c>
      <c r="E83" s="56" t="s">
        <v>144</v>
      </c>
      <c r="F83" s="56" t="s">
        <v>912</v>
      </c>
      <c r="G83" s="56" t="s">
        <v>142</v>
      </c>
      <c r="H83" s="56" t="s">
        <v>141</v>
      </c>
      <c r="I83" s="56" t="s">
        <v>140</v>
      </c>
      <c r="J83" s="56" t="s">
        <v>911</v>
      </c>
      <c r="K83" s="56" t="s">
        <v>778</v>
      </c>
      <c r="L83" s="56" t="s">
        <v>137</v>
      </c>
      <c r="M83" s="56" t="s">
        <v>136</v>
      </c>
      <c r="N83" s="56" t="s">
        <v>135</v>
      </c>
      <c r="O83" s="56" t="s">
        <v>134</v>
      </c>
      <c r="P83" s="57" t="str">
        <f t="shared" si="13"/>
        <v>5万</v>
      </c>
      <c r="Q83" s="57">
        <f t="shared" si="12"/>
        <v>2950000</v>
      </c>
      <c r="R83" s="58">
        <v>50000</v>
      </c>
      <c r="S83" s="57">
        <f t="shared" si="14"/>
        <v>50000</v>
      </c>
    </row>
    <row r="84" spans="1:19" x14ac:dyDescent="0.25">
      <c r="A84" s="56" t="s">
        <v>910</v>
      </c>
      <c r="B84" s="56">
        <v>179</v>
      </c>
      <c r="C84" s="60" t="str">
        <f t="shared" si="11"/>
        <v>150-200元</v>
      </c>
      <c r="D84" s="56" t="s">
        <v>397</v>
      </c>
      <c r="E84" s="56" t="s">
        <v>396</v>
      </c>
      <c r="F84" s="56" t="s">
        <v>909</v>
      </c>
      <c r="G84" s="56" t="s">
        <v>177</v>
      </c>
      <c r="H84" s="56" t="s">
        <v>141</v>
      </c>
      <c r="I84" s="56" t="s">
        <v>394</v>
      </c>
      <c r="J84" s="56" t="s">
        <v>908</v>
      </c>
      <c r="K84" s="56" t="s">
        <v>778</v>
      </c>
      <c r="L84" s="56" t="s">
        <v>137</v>
      </c>
      <c r="M84" s="56" t="s">
        <v>136</v>
      </c>
      <c r="N84" s="56" t="s">
        <v>135</v>
      </c>
      <c r="O84" s="56" t="s">
        <v>134</v>
      </c>
      <c r="P84" s="57" t="str">
        <f t="shared" si="13"/>
        <v>2万</v>
      </c>
      <c r="Q84" s="57">
        <f t="shared" si="12"/>
        <v>3580000</v>
      </c>
      <c r="R84" s="58">
        <v>20000</v>
      </c>
      <c r="S84" s="57">
        <f t="shared" si="14"/>
        <v>20000</v>
      </c>
    </row>
    <row r="85" spans="1:19" x14ac:dyDescent="0.25">
      <c r="A85" s="56" t="s">
        <v>907</v>
      </c>
      <c r="B85" s="56">
        <v>89</v>
      </c>
      <c r="C85" s="60" t="str">
        <f t="shared" si="11"/>
        <v>50-100元</v>
      </c>
      <c r="D85" s="56" t="s">
        <v>145</v>
      </c>
      <c r="E85" s="56" t="s">
        <v>144</v>
      </c>
      <c r="F85" s="56" t="s">
        <v>906</v>
      </c>
      <c r="G85" s="56" t="s">
        <v>303</v>
      </c>
      <c r="H85" s="56" t="s">
        <v>141</v>
      </c>
      <c r="I85" s="56" t="s">
        <v>140</v>
      </c>
      <c r="J85" s="56" t="s">
        <v>905</v>
      </c>
      <c r="K85" s="56" t="s">
        <v>778</v>
      </c>
      <c r="L85" s="56" t="s">
        <v>137</v>
      </c>
      <c r="M85" s="56" t="s">
        <v>136</v>
      </c>
      <c r="N85" s="56" t="s">
        <v>135</v>
      </c>
      <c r="O85" s="56" t="s">
        <v>134</v>
      </c>
      <c r="P85" s="57" t="str">
        <f t="shared" si="13"/>
        <v>10万</v>
      </c>
      <c r="Q85" s="57">
        <f t="shared" si="12"/>
        <v>8900000</v>
      </c>
      <c r="R85" s="58">
        <v>100000</v>
      </c>
      <c r="S85" s="57">
        <f t="shared" si="14"/>
        <v>100000</v>
      </c>
    </row>
    <row r="86" spans="1:19" x14ac:dyDescent="0.25">
      <c r="A86" s="56" t="s">
        <v>904</v>
      </c>
      <c r="B86" s="56">
        <v>12.9</v>
      </c>
      <c r="C86" s="60" t="str">
        <f t="shared" si="11"/>
        <v>50元以下</v>
      </c>
      <c r="D86" s="56" t="s">
        <v>322</v>
      </c>
      <c r="E86" s="56" t="s">
        <v>321</v>
      </c>
      <c r="F86" s="56" t="s">
        <v>903</v>
      </c>
      <c r="G86" s="56" t="s">
        <v>177</v>
      </c>
      <c r="H86" s="56" t="s">
        <v>141</v>
      </c>
      <c r="I86" s="56" t="s">
        <v>319</v>
      </c>
      <c r="J86" s="56" t="s">
        <v>902</v>
      </c>
      <c r="K86" s="56" t="s">
        <v>778</v>
      </c>
      <c r="L86" s="56" t="s">
        <v>137</v>
      </c>
      <c r="M86" s="56" t="s">
        <v>136</v>
      </c>
      <c r="N86" s="56" t="s">
        <v>135</v>
      </c>
      <c r="O86" s="56" t="s">
        <v>134</v>
      </c>
      <c r="P86" s="57" t="str">
        <f t="shared" si="13"/>
        <v>2万</v>
      </c>
      <c r="Q86" s="57">
        <f t="shared" si="12"/>
        <v>258000</v>
      </c>
      <c r="R86" s="58">
        <v>20000</v>
      </c>
      <c r="S86" s="57">
        <f t="shared" si="14"/>
        <v>20000</v>
      </c>
    </row>
    <row r="87" spans="1:19" x14ac:dyDescent="0.25">
      <c r="A87" s="56" t="s">
        <v>901</v>
      </c>
      <c r="B87" s="56">
        <v>79.900000000000006</v>
      </c>
      <c r="C87" s="60" t="str">
        <f t="shared" si="11"/>
        <v>50-100元</v>
      </c>
      <c r="D87" s="56" t="s">
        <v>789</v>
      </c>
      <c r="E87" s="56" t="s">
        <v>788</v>
      </c>
      <c r="F87" s="56" t="s">
        <v>900</v>
      </c>
      <c r="G87" s="56" t="s">
        <v>303</v>
      </c>
      <c r="H87" s="56" t="s">
        <v>141</v>
      </c>
      <c r="I87" s="56" t="s">
        <v>786</v>
      </c>
      <c r="J87" s="56" t="s">
        <v>899</v>
      </c>
      <c r="K87" s="56" t="s">
        <v>778</v>
      </c>
      <c r="L87" s="56" t="s">
        <v>137</v>
      </c>
      <c r="M87" s="56" t="s">
        <v>136</v>
      </c>
      <c r="N87" s="56" t="s">
        <v>135</v>
      </c>
      <c r="O87" s="56" t="s">
        <v>134</v>
      </c>
      <c r="P87" s="57" t="str">
        <f t="shared" si="13"/>
        <v>10万</v>
      </c>
      <c r="Q87" s="57">
        <f t="shared" si="12"/>
        <v>7990000.0000000009</v>
      </c>
      <c r="R87" s="58">
        <v>100000</v>
      </c>
      <c r="S87" s="57">
        <f t="shared" si="14"/>
        <v>100000</v>
      </c>
    </row>
    <row r="88" spans="1:19" x14ac:dyDescent="0.25">
      <c r="A88" s="56" t="s">
        <v>898</v>
      </c>
      <c r="B88" s="56">
        <v>19</v>
      </c>
      <c r="C88" s="60" t="str">
        <f t="shared" si="11"/>
        <v>50元以下</v>
      </c>
      <c r="D88" s="56" t="s">
        <v>145</v>
      </c>
      <c r="E88" s="56" t="s">
        <v>144</v>
      </c>
      <c r="F88" s="56" t="s">
        <v>897</v>
      </c>
      <c r="G88" s="56" t="s">
        <v>774</v>
      </c>
      <c r="H88" s="56" t="s">
        <v>141</v>
      </c>
      <c r="I88" s="56" t="s">
        <v>140</v>
      </c>
      <c r="J88" s="56" t="s">
        <v>896</v>
      </c>
      <c r="K88" s="56" t="s">
        <v>778</v>
      </c>
      <c r="L88" s="56" t="s">
        <v>137</v>
      </c>
      <c r="M88" s="56" t="s">
        <v>136</v>
      </c>
      <c r="N88" s="56" t="s">
        <v>135</v>
      </c>
      <c r="O88" s="56" t="s">
        <v>134</v>
      </c>
      <c r="P88" s="57" t="str">
        <f t="shared" si="13"/>
        <v>100万</v>
      </c>
      <c r="Q88" s="57">
        <f t="shared" si="12"/>
        <v>19000000</v>
      </c>
      <c r="R88" s="58">
        <v>1000000</v>
      </c>
      <c r="S88" s="57">
        <f t="shared" si="14"/>
        <v>1000000</v>
      </c>
    </row>
    <row r="89" spans="1:19" x14ac:dyDescent="0.25">
      <c r="A89" s="56" t="s">
        <v>895</v>
      </c>
      <c r="B89" s="56">
        <v>168</v>
      </c>
      <c r="C89" s="60" t="str">
        <f t="shared" si="11"/>
        <v>150-200元</v>
      </c>
      <c r="D89" s="56" t="s">
        <v>894</v>
      </c>
      <c r="E89" s="56" t="s">
        <v>893</v>
      </c>
      <c r="F89" s="56" t="s">
        <v>892</v>
      </c>
      <c r="G89" s="56" t="s">
        <v>142</v>
      </c>
      <c r="H89" s="56" t="s">
        <v>141</v>
      </c>
      <c r="I89" s="56" t="s">
        <v>891</v>
      </c>
      <c r="J89" s="56" t="s">
        <v>890</v>
      </c>
      <c r="K89" s="56" t="s">
        <v>778</v>
      </c>
      <c r="L89" s="56" t="s">
        <v>137</v>
      </c>
      <c r="M89" s="56" t="s">
        <v>136</v>
      </c>
      <c r="N89" s="56" t="s">
        <v>135</v>
      </c>
      <c r="O89" s="56" t="s">
        <v>134</v>
      </c>
      <c r="P89" s="57" t="str">
        <f t="shared" si="13"/>
        <v>5万</v>
      </c>
      <c r="Q89" s="57">
        <f t="shared" si="12"/>
        <v>8400000</v>
      </c>
      <c r="R89" s="58">
        <v>50000</v>
      </c>
      <c r="S89" s="57">
        <f t="shared" si="14"/>
        <v>50000</v>
      </c>
    </row>
    <row r="90" spans="1:19" x14ac:dyDescent="0.25">
      <c r="A90" s="56" t="s">
        <v>889</v>
      </c>
      <c r="B90" s="56">
        <v>90</v>
      </c>
      <c r="C90" s="60" t="str">
        <f t="shared" si="11"/>
        <v>50-100元</v>
      </c>
      <c r="D90" s="56" t="s">
        <v>145</v>
      </c>
      <c r="E90" s="56" t="s">
        <v>144</v>
      </c>
      <c r="F90" s="56" t="s">
        <v>888</v>
      </c>
      <c r="G90" s="56" t="s">
        <v>509</v>
      </c>
      <c r="H90" s="56" t="s">
        <v>141</v>
      </c>
      <c r="I90" s="56" t="s">
        <v>140</v>
      </c>
      <c r="J90" s="56" t="s">
        <v>887</v>
      </c>
      <c r="K90" s="56" t="s">
        <v>778</v>
      </c>
      <c r="L90" s="56" t="s">
        <v>137</v>
      </c>
      <c r="M90" s="56" t="s">
        <v>136</v>
      </c>
      <c r="N90" s="56" t="s">
        <v>135</v>
      </c>
      <c r="O90" s="56" t="s">
        <v>134</v>
      </c>
      <c r="P90" s="57" t="str">
        <f t="shared" si="13"/>
        <v>50万</v>
      </c>
      <c r="Q90" s="57">
        <f t="shared" si="12"/>
        <v>45000000</v>
      </c>
      <c r="R90" s="58">
        <v>500000</v>
      </c>
      <c r="S90" s="57">
        <f t="shared" si="14"/>
        <v>500000</v>
      </c>
    </row>
    <row r="91" spans="1:19" x14ac:dyDescent="0.25">
      <c r="A91" s="56" t="s">
        <v>886</v>
      </c>
      <c r="B91" s="56">
        <v>49.9</v>
      </c>
      <c r="C91" s="60" t="str">
        <f t="shared" si="11"/>
        <v>50元以下</v>
      </c>
      <c r="D91" s="56" t="s">
        <v>322</v>
      </c>
      <c r="E91" s="56" t="s">
        <v>321</v>
      </c>
      <c r="F91" s="56" t="s">
        <v>885</v>
      </c>
      <c r="G91" s="56" t="s">
        <v>177</v>
      </c>
      <c r="H91" s="56" t="s">
        <v>141</v>
      </c>
      <c r="I91" s="56" t="s">
        <v>319</v>
      </c>
      <c r="J91" s="56" t="s">
        <v>884</v>
      </c>
      <c r="K91" s="56" t="s">
        <v>778</v>
      </c>
      <c r="L91" s="56" t="s">
        <v>137</v>
      </c>
      <c r="M91" s="56" t="s">
        <v>136</v>
      </c>
      <c r="N91" s="56" t="s">
        <v>135</v>
      </c>
      <c r="O91" s="56" t="s">
        <v>134</v>
      </c>
      <c r="P91" s="57" t="str">
        <f t="shared" si="13"/>
        <v>2万</v>
      </c>
      <c r="Q91" s="57">
        <f t="shared" si="12"/>
        <v>998000</v>
      </c>
      <c r="R91" s="58">
        <v>20000</v>
      </c>
      <c r="S91" s="57">
        <f t="shared" si="14"/>
        <v>20000</v>
      </c>
    </row>
    <row r="92" spans="1:19" x14ac:dyDescent="0.25">
      <c r="A92" s="56" t="s">
        <v>883</v>
      </c>
      <c r="B92" s="56">
        <v>299</v>
      </c>
      <c r="C92" s="60" t="str">
        <f t="shared" si="11"/>
        <v>200-300元</v>
      </c>
      <c r="D92" s="56" t="s">
        <v>714</v>
      </c>
      <c r="E92" s="56" t="s">
        <v>713</v>
      </c>
      <c r="F92" s="56" t="s">
        <v>882</v>
      </c>
      <c r="G92" s="56" t="s">
        <v>303</v>
      </c>
      <c r="H92" s="56" t="s">
        <v>141</v>
      </c>
      <c r="I92" s="56" t="s">
        <v>711</v>
      </c>
      <c r="J92" s="56" t="s">
        <v>881</v>
      </c>
      <c r="K92" s="56" t="s">
        <v>778</v>
      </c>
      <c r="L92" s="56" t="s">
        <v>137</v>
      </c>
      <c r="M92" s="56" t="s">
        <v>136</v>
      </c>
      <c r="N92" s="56" t="s">
        <v>135</v>
      </c>
      <c r="O92" s="56" t="s">
        <v>134</v>
      </c>
      <c r="P92" s="57" t="str">
        <f t="shared" si="13"/>
        <v>10万</v>
      </c>
      <c r="Q92" s="57">
        <f t="shared" si="12"/>
        <v>29900000</v>
      </c>
      <c r="R92" s="58">
        <v>100000</v>
      </c>
      <c r="S92" s="57">
        <f t="shared" si="14"/>
        <v>100000</v>
      </c>
    </row>
    <row r="93" spans="1:19" x14ac:dyDescent="0.25">
      <c r="A93" s="56" t="s">
        <v>880</v>
      </c>
      <c r="B93" s="56">
        <v>99</v>
      </c>
      <c r="C93" s="60" t="str">
        <f t="shared" si="11"/>
        <v>50-100元</v>
      </c>
      <c r="D93" s="56" t="s">
        <v>409</v>
      </c>
      <c r="E93" s="56" t="s">
        <v>408</v>
      </c>
      <c r="F93" s="56" t="s">
        <v>879</v>
      </c>
      <c r="G93" s="56" t="s">
        <v>177</v>
      </c>
      <c r="H93" s="56" t="s">
        <v>141</v>
      </c>
      <c r="I93" s="56" t="s">
        <v>406</v>
      </c>
      <c r="J93" s="56" t="s">
        <v>878</v>
      </c>
      <c r="K93" s="56" t="s">
        <v>778</v>
      </c>
      <c r="L93" s="56" t="s">
        <v>137</v>
      </c>
      <c r="M93" s="56" t="s">
        <v>136</v>
      </c>
      <c r="N93" s="56" t="s">
        <v>135</v>
      </c>
      <c r="O93" s="56" t="s">
        <v>134</v>
      </c>
      <c r="P93" s="57" t="str">
        <f t="shared" si="13"/>
        <v>2万</v>
      </c>
      <c r="Q93" s="57">
        <f t="shared" si="12"/>
        <v>1980000</v>
      </c>
      <c r="R93" s="58">
        <v>20000</v>
      </c>
      <c r="S93" s="57">
        <f t="shared" si="14"/>
        <v>20000</v>
      </c>
    </row>
    <row r="94" spans="1:19" x14ac:dyDescent="0.25">
      <c r="A94" s="56" t="s">
        <v>877</v>
      </c>
      <c r="B94" s="56">
        <v>11</v>
      </c>
      <c r="C94" s="60" t="str">
        <f t="shared" si="11"/>
        <v>50元以下</v>
      </c>
      <c r="D94" s="56" t="s">
        <v>145</v>
      </c>
      <c r="E94" s="56" t="s">
        <v>144</v>
      </c>
      <c r="F94" s="56" t="s">
        <v>876</v>
      </c>
      <c r="G94" s="56" t="s">
        <v>269</v>
      </c>
      <c r="H94" s="56" t="s">
        <v>141</v>
      </c>
      <c r="I94" s="56" t="s">
        <v>140</v>
      </c>
      <c r="J94" s="56" t="s">
        <v>875</v>
      </c>
      <c r="K94" s="56" t="s">
        <v>778</v>
      </c>
      <c r="L94" s="56" t="s">
        <v>137</v>
      </c>
      <c r="M94" s="56" t="s">
        <v>136</v>
      </c>
      <c r="N94" s="56" t="s">
        <v>135</v>
      </c>
      <c r="O94" s="56" t="s">
        <v>134</v>
      </c>
      <c r="P94" s="57" t="str">
        <f t="shared" si="13"/>
        <v>20万</v>
      </c>
      <c r="Q94" s="57">
        <f t="shared" si="12"/>
        <v>2200000</v>
      </c>
      <c r="R94" s="58">
        <v>200000</v>
      </c>
      <c r="S94" s="57">
        <f t="shared" si="14"/>
        <v>200000</v>
      </c>
    </row>
    <row r="95" spans="1:19" x14ac:dyDescent="0.25">
      <c r="A95" s="56" t="s">
        <v>874</v>
      </c>
      <c r="B95" s="56">
        <v>49.9</v>
      </c>
      <c r="C95" s="60" t="str">
        <f t="shared" si="11"/>
        <v>50元以下</v>
      </c>
      <c r="D95" s="56" t="s">
        <v>192</v>
      </c>
      <c r="E95" s="56" t="s">
        <v>191</v>
      </c>
      <c r="F95" s="56" t="s">
        <v>873</v>
      </c>
      <c r="G95" s="56" t="s">
        <v>269</v>
      </c>
      <c r="H95" s="56" t="s">
        <v>141</v>
      </c>
      <c r="I95" s="56" t="s">
        <v>189</v>
      </c>
      <c r="J95" s="56" t="s">
        <v>872</v>
      </c>
      <c r="K95" s="56" t="s">
        <v>778</v>
      </c>
      <c r="L95" s="56" t="s">
        <v>137</v>
      </c>
      <c r="M95" s="56" t="s">
        <v>136</v>
      </c>
      <c r="N95" s="56" t="s">
        <v>135</v>
      </c>
      <c r="O95" s="56" t="s">
        <v>134</v>
      </c>
      <c r="P95" s="57" t="str">
        <f t="shared" si="13"/>
        <v>20万</v>
      </c>
      <c r="Q95" s="57">
        <f t="shared" si="12"/>
        <v>9980000</v>
      </c>
      <c r="R95" s="58">
        <v>200000</v>
      </c>
      <c r="S95" s="57">
        <f t="shared" si="14"/>
        <v>200000</v>
      </c>
    </row>
    <row r="96" spans="1:19" x14ac:dyDescent="0.25">
      <c r="A96" s="56" t="s">
        <v>871</v>
      </c>
      <c r="B96" s="56">
        <v>218</v>
      </c>
      <c r="C96" s="60" t="str">
        <f t="shared" si="11"/>
        <v>200-250元</v>
      </c>
      <c r="D96" s="56" t="s">
        <v>145</v>
      </c>
      <c r="E96" s="56" t="s">
        <v>144</v>
      </c>
      <c r="F96" s="56" t="s">
        <v>870</v>
      </c>
      <c r="G96" s="56" t="s">
        <v>509</v>
      </c>
      <c r="H96" s="56" t="s">
        <v>141</v>
      </c>
      <c r="I96" s="56" t="s">
        <v>140</v>
      </c>
      <c r="J96" s="56" t="s">
        <v>869</v>
      </c>
      <c r="K96" s="56" t="s">
        <v>778</v>
      </c>
      <c r="L96" s="56" t="s">
        <v>137</v>
      </c>
      <c r="M96" s="56" t="s">
        <v>136</v>
      </c>
      <c r="N96" s="56" t="s">
        <v>135</v>
      </c>
      <c r="O96" s="56" t="s">
        <v>134</v>
      </c>
      <c r="P96" s="57" t="str">
        <f t="shared" si="13"/>
        <v>50万</v>
      </c>
      <c r="Q96" s="57">
        <f t="shared" si="12"/>
        <v>109000000</v>
      </c>
      <c r="R96" s="58">
        <v>500000</v>
      </c>
      <c r="S96" s="57">
        <f t="shared" si="14"/>
        <v>500000</v>
      </c>
    </row>
    <row r="97" spans="1:19" x14ac:dyDescent="0.25">
      <c r="A97" s="56" t="s">
        <v>868</v>
      </c>
      <c r="B97" s="56">
        <v>12.5</v>
      </c>
      <c r="C97" s="60" t="str">
        <f t="shared" si="11"/>
        <v>50元以下</v>
      </c>
      <c r="D97" s="56" t="s">
        <v>145</v>
      </c>
      <c r="E97" s="56" t="s">
        <v>144</v>
      </c>
      <c r="F97" s="56" t="s">
        <v>867</v>
      </c>
      <c r="G97" s="56" t="s">
        <v>269</v>
      </c>
      <c r="H97" s="56" t="s">
        <v>141</v>
      </c>
      <c r="I97" s="56" t="s">
        <v>140</v>
      </c>
      <c r="J97" s="56" t="s">
        <v>866</v>
      </c>
      <c r="K97" s="56" t="s">
        <v>778</v>
      </c>
      <c r="L97" s="56" t="s">
        <v>137</v>
      </c>
      <c r="M97" s="56" t="s">
        <v>136</v>
      </c>
      <c r="N97" s="56" t="s">
        <v>135</v>
      </c>
      <c r="O97" s="56" t="s">
        <v>134</v>
      </c>
      <c r="P97" s="57" t="str">
        <f t="shared" si="13"/>
        <v>20万</v>
      </c>
      <c r="Q97" s="57">
        <f t="shared" si="12"/>
        <v>2500000</v>
      </c>
      <c r="R97" s="58">
        <v>200000</v>
      </c>
      <c r="S97" s="57">
        <f t="shared" si="14"/>
        <v>200000</v>
      </c>
    </row>
    <row r="98" spans="1:19" x14ac:dyDescent="0.25">
      <c r="A98" s="56" t="s">
        <v>865</v>
      </c>
      <c r="B98" s="56">
        <v>15</v>
      </c>
      <c r="C98" s="60" t="str">
        <f t="shared" si="11"/>
        <v>50元以下</v>
      </c>
      <c r="D98" s="56" t="s">
        <v>145</v>
      </c>
      <c r="E98" s="56" t="s">
        <v>144</v>
      </c>
      <c r="F98" s="56" t="s">
        <v>864</v>
      </c>
      <c r="G98" s="56" t="s">
        <v>269</v>
      </c>
      <c r="H98" s="56" t="s">
        <v>141</v>
      </c>
      <c r="I98" s="56" t="s">
        <v>140</v>
      </c>
      <c r="J98" s="56" t="s">
        <v>863</v>
      </c>
      <c r="K98" s="56" t="s">
        <v>778</v>
      </c>
      <c r="L98" s="56" t="s">
        <v>137</v>
      </c>
      <c r="M98" s="56" t="s">
        <v>136</v>
      </c>
      <c r="N98" s="56" t="s">
        <v>135</v>
      </c>
      <c r="O98" s="56" t="s">
        <v>134</v>
      </c>
      <c r="P98" s="57" t="str">
        <f t="shared" si="13"/>
        <v>20万</v>
      </c>
      <c r="Q98" s="57">
        <f t="shared" si="12"/>
        <v>3000000</v>
      </c>
      <c r="R98" s="58">
        <v>200000</v>
      </c>
      <c r="S98" s="57">
        <f t="shared" si="14"/>
        <v>200000</v>
      </c>
    </row>
    <row r="99" spans="1:19" x14ac:dyDescent="0.25">
      <c r="A99" s="56" t="s">
        <v>862</v>
      </c>
      <c r="B99" s="56">
        <v>12.5</v>
      </c>
      <c r="C99" s="60" t="str">
        <f t="shared" si="11"/>
        <v>50元以下</v>
      </c>
      <c r="D99" s="56" t="s">
        <v>145</v>
      </c>
      <c r="E99" s="56" t="s">
        <v>144</v>
      </c>
      <c r="F99" s="56" t="s">
        <v>861</v>
      </c>
      <c r="G99" s="56" t="s">
        <v>269</v>
      </c>
      <c r="H99" s="56" t="s">
        <v>141</v>
      </c>
      <c r="I99" s="56" t="s">
        <v>140</v>
      </c>
      <c r="J99" s="56" t="s">
        <v>860</v>
      </c>
      <c r="K99" s="56" t="s">
        <v>778</v>
      </c>
      <c r="L99" s="56" t="s">
        <v>137</v>
      </c>
      <c r="M99" s="56" t="s">
        <v>136</v>
      </c>
      <c r="N99" s="56" t="s">
        <v>135</v>
      </c>
      <c r="O99" s="56" t="s">
        <v>134</v>
      </c>
      <c r="P99" s="57" t="str">
        <f t="shared" si="13"/>
        <v>20万</v>
      </c>
      <c r="Q99" s="57">
        <f t="shared" si="12"/>
        <v>2500000</v>
      </c>
      <c r="R99" s="58">
        <v>200000</v>
      </c>
      <c r="S99" s="57">
        <f t="shared" si="14"/>
        <v>200000</v>
      </c>
    </row>
    <row r="100" spans="1:19" x14ac:dyDescent="0.25">
      <c r="A100" s="56" t="s">
        <v>859</v>
      </c>
      <c r="B100" s="56">
        <v>64.900000000000006</v>
      </c>
      <c r="C100" s="60" t="str">
        <f t="shared" si="11"/>
        <v>50-100元</v>
      </c>
      <c r="D100" s="56" t="s">
        <v>446</v>
      </c>
      <c r="E100" s="56" t="s">
        <v>445</v>
      </c>
      <c r="F100" s="56" t="s">
        <v>858</v>
      </c>
      <c r="G100" s="56" t="s">
        <v>142</v>
      </c>
      <c r="H100" s="56" t="s">
        <v>141</v>
      </c>
      <c r="I100" s="56" t="s">
        <v>443</v>
      </c>
      <c r="J100" s="56" t="s">
        <v>857</v>
      </c>
      <c r="K100" s="56" t="s">
        <v>778</v>
      </c>
      <c r="L100" s="56" t="s">
        <v>137</v>
      </c>
      <c r="M100" s="56" t="s">
        <v>136</v>
      </c>
      <c r="N100" s="56" t="s">
        <v>135</v>
      </c>
      <c r="O100" s="56" t="s">
        <v>134</v>
      </c>
      <c r="P100" s="57" t="str">
        <f t="shared" si="13"/>
        <v>5万</v>
      </c>
      <c r="Q100" s="57">
        <f t="shared" si="12"/>
        <v>3245000.0000000005</v>
      </c>
      <c r="R100" s="58">
        <v>50000</v>
      </c>
      <c r="S100" s="57">
        <f t="shared" si="14"/>
        <v>50000</v>
      </c>
    </row>
    <row r="101" spans="1:19" x14ac:dyDescent="0.25">
      <c r="A101" s="56" t="s">
        <v>856</v>
      </c>
      <c r="B101" s="56">
        <v>10</v>
      </c>
      <c r="C101" s="60" t="str">
        <f t="shared" si="11"/>
        <v>50元以下</v>
      </c>
      <c r="D101" s="56" t="s">
        <v>145</v>
      </c>
      <c r="E101" s="56" t="s">
        <v>144</v>
      </c>
      <c r="F101" s="56" t="s">
        <v>855</v>
      </c>
      <c r="G101" s="56" t="s">
        <v>269</v>
      </c>
      <c r="H101" s="56" t="s">
        <v>141</v>
      </c>
      <c r="I101" s="56" t="s">
        <v>140</v>
      </c>
      <c r="J101" s="56" t="s">
        <v>854</v>
      </c>
      <c r="K101" s="56" t="s">
        <v>778</v>
      </c>
      <c r="L101" s="56" t="s">
        <v>137</v>
      </c>
      <c r="M101" s="56" t="s">
        <v>136</v>
      </c>
      <c r="N101" s="56" t="s">
        <v>135</v>
      </c>
      <c r="O101" s="56" t="s">
        <v>134</v>
      </c>
      <c r="P101" s="57" t="str">
        <f t="shared" si="13"/>
        <v>20万</v>
      </c>
      <c r="Q101" s="57">
        <f t="shared" si="12"/>
        <v>2000000</v>
      </c>
      <c r="R101" s="58">
        <v>200000</v>
      </c>
      <c r="S101" s="57">
        <f t="shared" si="14"/>
        <v>200000</v>
      </c>
    </row>
    <row r="102" spans="1:19" x14ac:dyDescent="0.25">
      <c r="A102" s="56" t="s">
        <v>853</v>
      </c>
      <c r="B102" s="56">
        <v>105</v>
      </c>
      <c r="C102" s="60" t="str">
        <f t="shared" si="11"/>
        <v>100-150元</v>
      </c>
      <c r="D102" s="56" t="s">
        <v>145</v>
      </c>
      <c r="E102" s="56" t="s">
        <v>144</v>
      </c>
      <c r="F102" s="56" t="s">
        <v>852</v>
      </c>
      <c r="G102" s="56" t="s">
        <v>269</v>
      </c>
      <c r="H102" s="56" t="s">
        <v>141</v>
      </c>
      <c r="I102" s="56" t="s">
        <v>140</v>
      </c>
      <c r="J102" s="56" t="s">
        <v>851</v>
      </c>
      <c r="K102" s="56" t="s">
        <v>778</v>
      </c>
      <c r="L102" s="56" t="s">
        <v>137</v>
      </c>
      <c r="M102" s="56" t="s">
        <v>136</v>
      </c>
      <c r="N102" s="56" t="s">
        <v>135</v>
      </c>
      <c r="O102" s="56" t="s">
        <v>134</v>
      </c>
      <c r="P102" s="57" t="str">
        <f t="shared" si="13"/>
        <v>20万</v>
      </c>
      <c r="Q102" s="57">
        <f t="shared" si="12"/>
        <v>21000000</v>
      </c>
      <c r="R102" s="58">
        <v>200000</v>
      </c>
      <c r="S102" s="57">
        <f t="shared" si="14"/>
        <v>200000</v>
      </c>
    </row>
    <row r="103" spans="1:19" x14ac:dyDescent="0.25">
      <c r="A103" s="56" t="s">
        <v>850</v>
      </c>
      <c r="B103" s="56">
        <v>69.900000000000006</v>
      </c>
      <c r="C103" s="60" t="str">
        <f t="shared" si="11"/>
        <v>50-100元</v>
      </c>
      <c r="D103" s="56" t="s">
        <v>145</v>
      </c>
      <c r="E103" s="56" t="s">
        <v>144</v>
      </c>
      <c r="F103" s="56" t="s">
        <v>849</v>
      </c>
      <c r="G103" s="56" t="s">
        <v>303</v>
      </c>
      <c r="H103" s="56" t="s">
        <v>141</v>
      </c>
      <c r="I103" s="56" t="s">
        <v>140</v>
      </c>
      <c r="J103" s="56" t="s">
        <v>848</v>
      </c>
      <c r="K103" s="56" t="s">
        <v>778</v>
      </c>
      <c r="L103" s="56" t="s">
        <v>137</v>
      </c>
      <c r="M103" s="56" t="s">
        <v>136</v>
      </c>
      <c r="N103" s="56" t="s">
        <v>135</v>
      </c>
      <c r="O103" s="56" t="s">
        <v>134</v>
      </c>
      <c r="P103" s="57" t="str">
        <f t="shared" si="13"/>
        <v>10万</v>
      </c>
      <c r="Q103" s="57">
        <f t="shared" si="12"/>
        <v>6990000.0000000009</v>
      </c>
      <c r="R103" s="58">
        <v>100000</v>
      </c>
      <c r="S103" s="57">
        <f t="shared" si="14"/>
        <v>100000</v>
      </c>
    </row>
    <row r="104" spans="1:19" x14ac:dyDescent="0.25">
      <c r="A104" s="56" t="s">
        <v>847</v>
      </c>
      <c r="B104" s="56">
        <v>100</v>
      </c>
      <c r="C104" s="60" t="str">
        <f t="shared" si="11"/>
        <v>100-150元</v>
      </c>
      <c r="D104" s="56" t="s">
        <v>145</v>
      </c>
      <c r="E104" s="56" t="s">
        <v>144</v>
      </c>
      <c r="F104" s="56" t="s">
        <v>846</v>
      </c>
      <c r="G104" s="56" t="s">
        <v>509</v>
      </c>
      <c r="H104" s="56" t="s">
        <v>141</v>
      </c>
      <c r="I104" s="56" t="s">
        <v>140</v>
      </c>
      <c r="J104" s="56" t="s">
        <v>845</v>
      </c>
      <c r="K104" s="56" t="s">
        <v>778</v>
      </c>
      <c r="L104" s="56" t="s">
        <v>137</v>
      </c>
      <c r="M104" s="56" t="s">
        <v>136</v>
      </c>
      <c r="N104" s="56" t="s">
        <v>135</v>
      </c>
      <c r="O104" s="56" t="s">
        <v>134</v>
      </c>
      <c r="P104" s="57" t="str">
        <f t="shared" si="13"/>
        <v>50万</v>
      </c>
      <c r="Q104" s="57">
        <f t="shared" si="12"/>
        <v>50000000</v>
      </c>
      <c r="R104" s="58">
        <v>500000</v>
      </c>
      <c r="S104" s="57">
        <f t="shared" si="14"/>
        <v>500000</v>
      </c>
    </row>
    <row r="105" spans="1:19" x14ac:dyDescent="0.25">
      <c r="A105" s="56" t="s">
        <v>844</v>
      </c>
      <c r="B105" s="56">
        <v>139</v>
      </c>
      <c r="C105" s="60" t="str">
        <f t="shared" si="11"/>
        <v>100-150元</v>
      </c>
      <c r="D105" s="56" t="s">
        <v>397</v>
      </c>
      <c r="E105" s="56" t="s">
        <v>396</v>
      </c>
      <c r="F105" s="56" t="s">
        <v>843</v>
      </c>
      <c r="G105" s="56" t="s">
        <v>303</v>
      </c>
      <c r="H105" s="56" t="s">
        <v>141</v>
      </c>
      <c r="I105" s="56" t="s">
        <v>394</v>
      </c>
      <c r="J105" s="56" t="s">
        <v>842</v>
      </c>
      <c r="K105" s="56" t="s">
        <v>778</v>
      </c>
      <c r="L105" s="56" t="s">
        <v>137</v>
      </c>
      <c r="M105" s="56" t="s">
        <v>136</v>
      </c>
      <c r="N105" s="56" t="s">
        <v>135</v>
      </c>
      <c r="O105" s="56" t="s">
        <v>134</v>
      </c>
      <c r="P105" s="57" t="str">
        <f t="shared" si="13"/>
        <v>10万</v>
      </c>
      <c r="Q105" s="57">
        <f t="shared" si="12"/>
        <v>13900000</v>
      </c>
      <c r="R105" s="58">
        <v>100000</v>
      </c>
      <c r="S105" s="57">
        <f t="shared" si="14"/>
        <v>100000</v>
      </c>
    </row>
    <row r="106" spans="1:19" x14ac:dyDescent="0.25">
      <c r="A106" s="56" t="s">
        <v>841</v>
      </c>
      <c r="B106" s="56">
        <v>258</v>
      </c>
      <c r="C106" s="60" t="str">
        <f t="shared" si="11"/>
        <v>200-300元</v>
      </c>
      <c r="D106" s="56" t="s">
        <v>840</v>
      </c>
      <c r="E106" s="56" t="s">
        <v>839</v>
      </c>
      <c r="F106" s="56" t="s">
        <v>838</v>
      </c>
      <c r="G106" s="56" t="s">
        <v>558</v>
      </c>
      <c r="H106" s="56" t="s">
        <v>141</v>
      </c>
      <c r="I106" s="56" t="s">
        <v>837</v>
      </c>
      <c r="J106" s="56" t="s">
        <v>836</v>
      </c>
      <c r="K106" s="56" t="s">
        <v>778</v>
      </c>
      <c r="L106" s="56" t="s">
        <v>137</v>
      </c>
      <c r="M106" s="56" t="s">
        <v>136</v>
      </c>
      <c r="N106" s="56" t="s">
        <v>135</v>
      </c>
      <c r="O106" s="56" t="s">
        <v>134</v>
      </c>
      <c r="P106" s="57" t="str">
        <f t="shared" si="13"/>
        <v>200</v>
      </c>
      <c r="Q106" s="57">
        <f t="shared" si="12"/>
        <v>51600</v>
      </c>
      <c r="R106" s="58" t="s">
        <v>555</v>
      </c>
      <c r="S106" s="57" t="str">
        <f>P106</f>
        <v>200</v>
      </c>
    </row>
    <row r="107" spans="1:19" x14ac:dyDescent="0.25">
      <c r="A107" s="56" t="s">
        <v>835</v>
      </c>
      <c r="B107" s="56">
        <v>169</v>
      </c>
      <c r="C107" s="60" t="str">
        <f t="shared" si="11"/>
        <v>150-200元</v>
      </c>
      <c r="D107" s="56" t="s">
        <v>337</v>
      </c>
      <c r="E107" s="56" t="s">
        <v>336</v>
      </c>
      <c r="F107" s="56" t="s">
        <v>834</v>
      </c>
      <c r="G107" s="56" t="s">
        <v>142</v>
      </c>
      <c r="H107" s="56" t="s">
        <v>141</v>
      </c>
      <c r="I107" s="56" t="s">
        <v>334</v>
      </c>
      <c r="J107" s="56" t="s">
        <v>833</v>
      </c>
      <c r="K107" s="56" t="s">
        <v>778</v>
      </c>
      <c r="L107" s="56" t="s">
        <v>137</v>
      </c>
      <c r="M107" s="56" t="s">
        <v>136</v>
      </c>
      <c r="N107" s="56" t="s">
        <v>135</v>
      </c>
      <c r="O107" s="56" t="s">
        <v>134</v>
      </c>
      <c r="P107" s="57" t="str">
        <f t="shared" si="13"/>
        <v>5万</v>
      </c>
      <c r="Q107" s="57">
        <f t="shared" si="12"/>
        <v>8450000</v>
      </c>
      <c r="R107" s="58">
        <v>50000</v>
      </c>
      <c r="S107" s="57">
        <f t="shared" ref="S107:S113" si="15">IF(FIND("万",G107),LEFT(G107,FIND("万",G107)-1),G107)*10000</f>
        <v>50000</v>
      </c>
    </row>
    <row r="108" spans="1:19" x14ac:dyDescent="0.25">
      <c r="A108" s="56" t="s">
        <v>832</v>
      </c>
      <c r="B108" s="56">
        <v>88</v>
      </c>
      <c r="C108" s="60" t="str">
        <f t="shared" si="11"/>
        <v>50-100元</v>
      </c>
      <c r="D108" s="56" t="s">
        <v>186</v>
      </c>
      <c r="E108" s="56" t="s">
        <v>185</v>
      </c>
      <c r="F108" s="56" t="s">
        <v>831</v>
      </c>
      <c r="G108" s="56" t="s">
        <v>303</v>
      </c>
      <c r="H108" s="56" t="s">
        <v>141</v>
      </c>
      <c r="I108" s="56" t="s">
        <v>183</v>
      </c>
      <c r="J108" s="56" t="s">
        <v>830</v>
      </c>
      <c r="K108" s="56" t="s">
        <v>778</v>
      </c>
      <c r="L108" s="56" t="s">
        <v>137</v>
      </c>
      <c r="M108" s="56" t="s">
        <v>136</v>
      </c>
      <c r="N108" s="56" t="s">
        <v>135</v>
      </c>
      <c r="O108" s="56" t="s">
        <v>134</v>
      </c>
      <c r="P108" s="57" t="str">
        <f t="shared" si="13"/>
        <v>10万</v>
      </c>
      <c r="Q108" s="57">
        <f t="shared" si="12"/>
        <v>8800000</v>
      </c>
      <c r="R108" s="58">
        <v>100000</v>
      </c>
      <c r="S108" s="57">
        <f t="shared" si="15"/>
        <v>100000</v>
      </c>
    </row>
    <row r="109" spans="1:19" x14ac:dyDescent="0.25">
      <c r="A109" s="56" t="s">
        <v>829</v>
      </c>
      <c r="B109" s="56">
        <v>458</v>
      </c>
      <c r="C109" s="60" t="str">
        <f t="shared" si="11"/>
        <v>300元以上</v>
      </c>
      <c r="D109" s="56" t="s">
        <v>145</v>
      </c>
      <c r="E109" s="56" t="s">
        <v>144</v>
      </c>
      <c r="F109" s="56" t="s">
        <v>828</v>
      </c>
      <c r="G109" s="56" t="s">
        <v>509</v>
      </c>
      <c r="H109" s="56" t="s">
        <v>141</v>
      </c>
      <c r="I109" s="56" t="s">
        <v>140</v>
      </c>
      <c r="J109" s="56" t="s">
        <v>827</v>
      </c>
      <c r="K109" s="56" t="s">
        <v>778</v>
      </c>
      <c r="L109" s="56" t="s">
        <v>137</v>
      </c>
      <c r="M109" s="56" t="s">
        <v>136</v>
      </c>
      <c r="N109" s="56" t="s">
        <v>135</v>
      </c>
      <c r="O109" s="56" t="s">
        <v>134</v>
      </c>
      <c r="P109" s="57" t="str">
        <f t="shared" si="13"/>
        <v>50万</v>
      </c>
      <c r="Q109" s="57">
        <f t="shared" si="12"/>
        <v>229000000</v>
      </c>
      <c r="R109" s="58">
        <v>500000</v>
      </c>
      <c r="S109" s="57">
        <f t="shared" si="15"/>
        <v>500000</v>
      </c>
    </row>
    <row r="110" spans="1:19" x14ac:dyDescent="0.25">
      <c r="A110" s="56" t="s">
        <v>826</v>
      </c>
      <c r="B110" s="56">
        <v>49</v>
      </c>
      <c r="C110" s="60" t="str">
        <f t="shared" si="11"/>
        <v>50元以下</v>
      </c>
      <c r="D110" s="56" t="s">
        <v>825</v>
      </c>
      <c r="E110" s="56" t="s">
        <v>824</v>
      </c>
      <c r="F110" s="56" t="s">
        <v>823</v>
      </c>
      <c r="G110" s="56" t="s">
        <v>253</v>
      </c>
      <c r="H110" s="56" t="s">
        <v>141</v>
      </c>
      <c r="I110" s="56" t="s">
        <v>822</v>
      </c>
      <c r="J110" s="56" t="s">
        <v>821</v>
      </c>
      <c r="K110" s="56" t="s">
        <v>778</v>
      </c>
      <c r="L110" s="56" t="s">
        <v>137</v>
      </c>
      <c r="M110" s="56" t="s">
        <v>136</v>
      </c>
      <c r="N110" s="56" t="s">
        <v>135</v>
      </c>
      <c r="O110" s="56" t="s">
        <v>134</v>
      </c>
      <c r="P110" s="57" t="str">
        <f t="shared" si="13"/>
        <v>1万</v>
      </c>
      <c r="Q110" s="57">
        <f t="shared" si="12"/>
        <v>490000</v>
      </c>
      <c r="R110" s="58">
        <v>10000</v>
      </c>
      <c r="S110" s="57">
        <f t="shared" si="15"/>
        <v>10000</v>
      </c>
    </row>
    <row r="111" spans="1:19" x14ac:dyDescent="0.25">
      <c r="A111" s="56" t="s">
        <v>820</v>
      </c>
      <c r="B111" s="56">
        <v>91</v>
      </c>
      <c r="C111" s="60" t="str">
        <f t="shared" si="11"/>
        <v>50-100元</v>
      </c>
      <c r="D111" s="56" t="s">
        <v>145</v>
      </c>
      <c r="E111" s="56" t="s">
        <v>144</v>
      </c>
      <c r="F111" s="56" t="s">
        <v>819</v>
      </c>
      <c r="G111" s="56" t="s">
        <v>303</v>
      </c>
      <c r="H111" s="56" t="s">
        <v>141</v>
      </c>
      <c r="I111" s="56" t="s">
        <v>140</v>
      </c>
      <c r="J111" s="56" t="s">
        <v>818</v>
      </c>
      <c r="K111" s="56" t="s">
        <v>778</v>
      </c>
      <c r="L111" s="56" t="s">
        <v>137</v>
      </c>
      <c r="M111" s="56" t="s">
        <v>136</v>
      </c>
      <c r="N111" s="56" t="s">
        <v>135</v>
      </c>
      <c r="O111" s="56" t="s">
        <v>134</v>
      </c>
      <c r="P111" s="57" t="str">
        <f t="shared" si="13"/>
        <v>10万</v>
      </c>
      <c r="Q111" s="57">
        <f t="shared" si="12"/>
        <v>9100000</v>
      </c>
      <c r="R111" s="58">
        <v>100000</v>
      </c>
      <c r="S111" s="57">
        <f t="shared" si="15"/>
        <v>100000</v>
      </c>
    </row>
    <row r="112" spans="1:19" x14ac:dyDescent="0.25">
      <c r="A112" s="56" t="s">
        <v>817</v>
      </c>
      <c r="B112" s="56">
        <v>199</v>
      </c>
      <c r="C112" s="60" t="str">
        <f t="shared" si="11"/>
        <v>150-200元</v>
      </c>
      <c r="D112" s="56" t="s">
        <v>180</v>
      </c>
      <c r="E112" s="56" t="s">
        <v>179</v>
      </c>
      <c r="F112" s="56" t="s">
        <v>816</v>
      </c>
      <c r="G112" s="56" t="s">
        <v>177</v>
      </c>
      <c r="H112" s="56" t="s">
        <v>141</v>
      </c>
      <c r="I112" s="56" t="s">
        <v>176</v>
      </c>
      <c r="J112" s="56" t="s">
        <v>815</v>
      </c>
      <c r="K112" s="56" t="s">
        <v>778</v>
      </c>
      <c r="L112" s="56" t="s">
        <v>137</v>
      </c>
      <c r="M112" s="56" t="s">
        <v>136</v>
      </c>
      <c r="N112" s="56" t="s">
        <v>135</v>
      </c>
      <c r="O112" s="56" t="s">
        <v>134</v>
      </c>
      <c r="P112" s="57" t="str">
        <f t="shared" si="13"/>
        <v>2万</v>
      </c>
      <c r="Q112" s="57">
        <f t="shared" si="12"/>
        <v>3980000</v>
      </c>
      <c r="R112" s="58">
        <v>20000</v>
      </c>
      <c r="S112" s="57">
        <f t="shared" si="15"/>
        <v>20000</v>
      </c>
    </row>
    <row r="113" spans="1:19" x14ac:dyDescent="0.25">
      <c r="A113" s="56" t="s">
        <v>814</v>
      </c>
      <c r="B113" s="56">
        <v>76</v>
      </c>
      <c r="C113" s="60" t="str">
        <f t="shared" si="11"/>
        <v>50-100元</v>
      </c>
      <c r="D113" s="56" t="s">
        <v>186</v>
      </c>
      <c r="E113" s="56" t="s">
        <v>185</v>
      </c>
      <c r="F113" s="56" t="s">
        <v>813</v>
      </c>
      <c r="G113" s="56" t="s">
        <v>303</v>
      </c>
      <c r="H113" s="56" t="s">
        <v>141</v>
      </c>
      <c r="I113" s="56" t="s">
        <v>183</v>
      </c>
      <c r="J113" s="56" t="s">
        <v>812</v>
      </c>
      <c r="K113" s="56" t="s">
        <v>778</v>
      </c>
      <c r="L113" s="56" t="s">
        <v>137</v>
      </c>
      <c r="M113" s="56" t="s">
        <v>136</v>
      </c>
      <c r="N113" s="56" t="s">
        <v>135</v>
      </c>
      <c r="O113" s="56" t="s">
        <v>134</v>
      </c>
      <c r="P113" s="57" t="str">
        <f t="shared" si="13"/>
        <v>10万</v>
      </c>
      <c r="Q113" s="57">
        <f t="shared" si="12"/>
        <v>7600000</v>
      </c>
      <c r="R113" s="58">
        <v>100000</v>
      </c>
      <c r="S113" s="57">
        <f t="shared" si="15"/>
        <v>100000</v>
      </c>
    </row>
    <row r="114" spans="1:19" x14ac:dyDescent="0.25">
      <c r="A114" s="56" t="s">
        <v>811</v>
      </c>
      <c r="B114" s="56">
        <v>37.200000000000003</v>
      </c>
      <c r="C114" s="60" t="str">
        <f t="shared" si="11"/>
        <v>50元以下</v>
      </c>
      <c r="D114" s="56" t="s">
        <v>349</v>
      </c>
      <c r="E114" s="56" t="s">
        <v>348</v>
      </c>
      <c r="F114" s="56" t="s">
        <v>810</v>
      </c>
      <c r="G114" s="56" t="s">
        <v>196</v>
      </c>
      <c r="H114" s="56" t="s">
        <v>141</v>
      </c>
      <c r="I114" s="56" t="s">
        <v>346</v>
      </c>
      <c r="J114" s="56" t="s">
        <v>809</v>
      </c>
      <c r="K114" s="56" t="s">
        <v>778</v>
      </c>
      <c r="L114" s="56" t="s">
        <v>137</v>
      </c>
      <c r="M114" s="56" t="s">
        <v>136</v>
      </c>
      <c r="N114" s="56" t="s">
        <v>135</v>
      </c>
      <c r="O114" s="56" t="s">
        <v>134</v>
      </c>
      <c r="P114" s="57" t="str">
        <f t="shared" si="13"/>
        <v>2000</v>
      </c>
      <c r="Q114" s="57">
        <f t="shared" si="12"/>
        <v>74400</v>
      </c>
      <c r="R114" s="58" t="s">
        <v>194</v>
      </c>
      <c r="S114" s="57" t="str">
        <f>P114</f>
        <v>2000</v>
      </c>
    </row>
    <row r="115" spans="1:19" x14ac:dyDescent="0.25">
      <c r="A115" s="56" t="s">
        <v>808</v>
      </c>
      <c r="B115" s="56">
        <v>69.900000000000006</v>
      </c>
      <c r="C115" s="60" t="str">
        <f t="shared" si="11"/>
        <v>50-100元</v>
      </c>
      <c r="D115" s="56" t="s">
        <v>807</v>
      </c>
      <c r="E115" s="56" t="s">
        <v>806</v>
      </c>
      <c r="F115" s="56" t="s">
        <v>805</v>
      </c>
      <c r="G115" s="56" t="s">
        <v>253</v>
      </c>
      <c r="H115" s="56" t="s">
        <v>141</v>
      </c>
      <c r="I115" s="56" t="s">
        <v>804</v>
      </c>
      <c r="J115" s="56" t="s">
        <v>803</v>
      </c>
      <c r="K115" s="56" t="s">
        <v>778</v>
      </c>
      <c r="L115" s="56" t="s">
        <v>137</v>
      </c>
      <c r="M115" s="56" t="s">
        <v>136</v>
      </c>
      <c r="N115" s="56" t="s">
        <v>135</v>
      </c>
      <c r="O115" s="56" t="s">
        <v>134</v>
      </c>
      <c r="P115" s="57" t="str">
        <f t="shared" si="13"/>
        <v>1万</v>
      </c>
      <c r="Q115" s="57">
        <f t="shared" si="12"/>
        <v>699000</v>
      </c>
      <c r="R115" s="58">
        <v>10000</v>
      </c>
      <c r="S115" s="57">
        <f>IF(FIND("万",G115),LEFT(G115,FIND("万",G115)-1),G115)*10000</f>
        <v>10000</v>
      </c>
    </row>
    <row r="116" spans="1:19" x14ac:dyDescent="0.25">
      <c r="A116" s="56" t="s">
        <v>802</v>
      </c>
      <c r="B116" s="56">
        <v>79.900000000000006</v>
      </c>
      <c r="C116" s="60" t="str">
        <f t="shared" si="11"/>
        <v>50-100元</v>
      </c>
      <c r="D116" s="56" t="s">
        <v>145</v>
      </c>
      <c r="E116" s="56" t="s">
        <v>144</v>
      </c>
      <c r="F116" s="56" t="s">
        <v>801</v>
      </c>
      <c r="G116" s="56" t="s">
        <v>509</v>
      </c>
      <c r="H116" s="56" t="s">
        <v>141</v>
      </c>
      <c r="I116" s="56" t="s">
        <v>140</v>
      </c>
      <c r="J116" s="56" t="s">
        <v>800</v>
      </c>
      <c r="K116" s="56" t="s">
        <v>778</v>
      </c>
      <c r="L116" s="56" t="s">
        <v>137</v>
      </c>
      <c r="M116" s="56" t="s">
        <v>136</v>
      </c>
      <c r="N116" s="56" t="s">
        <v>135</v>
      </c>
      <c r="O116" s="56" t="s">
        <v>134</v>
      </c>
      <c r="P116" s="57" t="str">
        <f t="shared" si="13"/>
        <v>50万</v>
      </c>
      <c r="Q116" s="57">
        <f t="shared" si="12"/>
        <v>39950000</v>
      </c>
      <c r="R116" s="58">
        <v>500000</v>
      </c>
      <c r="S116" s="57">
        <f>IF(FIND("万",G116),LEFT(G116,FIND("万",G116)-1),G116)*10000</f>
        <v>500000</v>
      </c>
    </row>
    <row r="117" spans="1:19" x14ac:dyDescent="0.25">
      <c r="A117" s="56" t="s">
        <v>799</v>
      </c>
      <c r="B117" s="56">
        <v>109</v>
      </c>
      <c r="C117" s="60" t="str">
        <f t="shared" si="11"/>
        <v>100-150元</v>
      </c>
      <c r="D117" s="56" t="s">
        <v>192</v>
      </c>
      <c r="E117" s="56" t="s">
        <v>191</v>
      </c>
      <c r="F117" s="56" t="s">
        <v>798</v>
      </c>
      <c r="G117" s="56" t="s">
        <v>177</v>
      </c>
      <c r="H117" s="56" t="s">
        <v>141</v>
      </c>
      <c r="I117" s="56" t="s">
        <v>189</v>
      </c>
      <c r="J117" s="56" t="s">
        <v>797</v>
      </c>
      <c r="K117" s="56" t="s">
        <v>778</v>
      </c>
      <c r="L117" s="56" t="s">
        <v>137</v>
      </c>
      <c r="M117" s="56" t="s">
        <v>136</v>
      </c>
      <c r="N117" s="56" t="s">
        <v>135</v>
      </c>
      <c r="O117" s="56" t="s">
        <v>134</v>
      </c>
      <c r="P117" s="57" t="str">
        <f t="shared" si="13"/>
        <v>2万</v>
      </c>
      <c r="Q117" s="57">
        <f t="shared" si="12"/>
        <v>2180000</v>
      </c>
      <c r="R117" s="58">
        <v>20000</v>
      </c>
      <c r="S117" s="57">
        <f>IF(FIND("万",G117),LEFT(G117,FIND("万",G117)-1),G117)*10000</f>
        <v>20000</v>
      </c>
    </row>
    <row r="118" spans="1:19" x14ac:dyDescent="0.25">
      <c r="A118" s="56" t="s">
        <v>796</v>
      </c>
      <c r="B118" s="56">
        <v>79</v>
      </c>
      <c r="C118" s="60" t="str">
        <f t="shared" si="11"/>
        <v>50-100元</v>
      </c>
      <c r="D118" s="56" t="s">
        <v>153</v>
      </c>
      <c r="E118" s="56" t="s">
        <v>152</v>
      </c>
      <c r="F118" s="56" t="s">
        <v>795</v>
      </c>
      <c r="G118" s="56" t="s">
        <v>150</v>
      </c>
      <c r="H118" s="56" t="s">
        <v>141</v>
      </c>
      <c r="I118" s="56" t="s">
        <v>149</v>
      </c>
      <c r="J118" s="56" t="s">
        <v>794</v>
      </c>
      <c r="K118" s="56" t="s">
        <v>778</v>
      </c>
      <c r="L118" s="56" t="s">
        <v>137</v>
      </c>
      <c r="M118" s="56" t="s">
        <v>136</v>
      </c>
      <c r="N118" s="56" t="s">
        <v>135</v>
      </c>
      <c r="O118" s="56" t="s">
        <v>134</v>
      </c>
      <c r="P118" s="57" t="str">
        <f t="shared" si="13"/>
        <v>5000</v>
      </c>
      <c r="Q118" s="57">
        <f t="shared" si="12"/>
        <v>395000</v>
      </c>
      <c r="R118" s="58" t="s">
        <v>147</v>
      </c>
      <c r="S118" s="57" t="str">
        <f>P118</f>
        <v>5000</v>
      </c>
    </row>
    <row r="119" spans="1:19" x14ac:dyDescent="0.25">
      <c r="A119" s="56" t="s">
        <v>793</v>
      </c>
      <c r="B119" s="56">
        <v>79.900000000000006</v>
      </c>
      <c r="C119" s="60" t="str">
        <f t="shared" si="11"/>
        <v>50-100元</v>
      </c>
      <c r="D119" s="56" t="s">
        <v>446</v>
      </c>
      <c r="E119" s="56" t="s">
        <v>445</v>
      </c>
      <c r="F119" s="56" t="s">
        <v>792</v>
      </c>
      <c r="G119" s="56" t="s">
        <v>142</v>
      </c>
      <c r="H119" s="56" t="s">
        <v>141</v>
      </c>
      <c r="I119" s="56" t="s">
        <v>443</v>
      </c>
      <c r="J119" s="56" t="s">
        <v>791</v>
      </c>
      <c r="K119" s="56" t="s">
        <v>778</v>
      </c>
      <c r="L119" s="56" t="s">
        <v>137</v>
      </c>
      <c r="M119" s="56" t="s">
        <v>136</v>
      </c>
      <c r="N119" s="56" t="s">
        <v>135</v>
      </c>
      <c r="O119" s="56" t="s">
        <v>134</v>
      </c>
      <c r="P119" s="57" t="str">
        <f t="shared" si="13"/>
        <v>5万</v>
      </c>
      <c r="Q119" s="57">
        <f t="shared" si="12"/>
        <v>3995000.0000000005</v>
      </c>
      <c r="R119" s="58">
        <v>50000</v>
      </c>
      <c r="S119" s="57">
        <f>IF(FIND("万",G119),LEFT(G119,FIND("万",G119)-1),G119)*10000</f>
        <v>50000</v>
      </c>
    </row>
    <row r="120" spans="1:19" x14ac:dyDescent="0.25">
      <c r="A120" s="56" t="s">
        <v>790</v>
      </c>
      <c r="B120" s="56">
        <v>36.9</v>
      </c>
      <c r="C120" s="60" t="str">
        <f t="shared" si="11"/>
        <v>50元以下</v>
      </c>
      <c r="D120" s="56" t="s">
        <v>789</v>
      </c>
      <c r="E120" s="56" t="s">
        <v>788</v>
      </c>
      <c r="F120" s="56" t="s">
        <v>787</v>
      </c>
      <c r="G120" s="56" t="s">
        <v>303</v>
      </c>
      <c r="H120" s="56" t="s">
        <v>141</v>
      </c>
      <c r="I120" s="56" t="s">
        <v>786</v>
      </c>
      <c r="J120" s="56" t="s">
        <v>785</v>
      </c>
      <c r="K120" s="56" t="s">
        <v>778</v>
      </c>
      <c r="L120" s="56" t="s">
        <v>137</v>
      </c>
      <c r="M120" s="56" t="s">
        <v>136</v>
      </c>
      <c r="N120" s="56" t="s">
        <v>135</v>
      </c>
      <c r="O120" s="56" t="s">
        <v>134</v>
      </c>
      <c r="P120" s="57" t="str">
        <f t="shared" si="13"/>
        <v>10万</v>
      </c>
      <c r="Q120" s="57">
        <f t="shared" si="12"/>
        <v>3690000</v>
      </c>
      <c r="R120" s="58">
        <v>100000</v>
      </c>
      <c r="S120" s="57">
        <f>IF(FIND("万",G120),LEFT(G120,FIND("万",G120)-1),G120)*10000</f>
        <v>100000</v>
      </c>
    </row>
    <row r="121" spans="1:19" x14ac:dyDescent="0.25">
      <c r="A121" s="56" t="s">
        <v>784</v>
      </c>
      <c r="B121" s="56">
        <v>20.6</v>
      </c>
      <c r="C121" s="60" t="str">
        <f t="shared" si="11"/>
        <v>50元以下</v>
      </c>
      <c r="D121" s="56" t="s">
        <v>783</v>
      </c>
      <c r="E121" s="56" t="s">
        <v>782</v>
      </c>
      <c r="F121" s="56" t="s">
        <v>781</v>
      </c>
      <c r="G121" s="56" t="s">
        <v>142</v>
      </c>
      <c r="H121" s="56" t="s">
        <v>141</v>
      </c>
      <c r="I121" s="56" t="s">
        <v>780</v>
      </c>
      <c r="J121" s="56" t="s">
        <v>779</v>
      </c>
      <c r="K121" s="56" t="s">
        <v>778</v>
      </c>
      <c r="L121" s="56" t="s">
        <v>137</v>
      </c>
      <c r="M121" s="56" t="s">
        <v>136</v>
      </c>
      <c r="N121" s="56" t="s">
        <v>135</v>
      </c>
      <c r="O121" s="56" t="s">
        <v>134</v>
      </c>
      <c r="P121" s="57" t="str">
        <f t="shared" si="13"/>
        <v>5万</v>
      </c>
      <c r="Q121" s="57">
        <f t="shared" si="12"/>
        <v>1030000.0000000001</v>
      </c>
      <c r="R121" s="58">
        <v>50000</v>
      </c>
      <c r="S121" s="57">
        <f>IF(FIND("万",G121),LEFT(G121,FIND("万",G121)-1),G121)*10000</f>
        <v>50000</v>
      </c>
    </row>
    <row r="122" spans="1:19" x14ac:dyDescent="0.25">
      <c r="A122" s="56" t="s">
        <v>776</v>
      </c>
      <c r="B122" s="56">
        <v>16</v>
      </c>
      <c r="C122" s="60" t="str">
        <f t="shared" si="11"/>
        <v>50元以下</v>
      </c>
      <c r="D122" s="56" t="s">
        <v>145</v>
      </c>
      <c r="E122" s="56" t="s">
        <v>144</v>
      </c>
      <c r="F122" s="56" t="s">
        <v>775</v>
      </c>
      <c r="G122" s="56" t="s">
        <v>774</v>
      </c>
      <c r="H122" s="56" t="s">
        <v>141</v>
      </c>
      <c r="I122" s="56" t="s">
        <v>140</v>
      </c>
      <c r="J122" s="56" t="s">
        <v>773</v>
      </c>
      <c r="K122" s="56" t="s">
        <v>533</v>
      </c>
      <c r="L122" s="56" t="s">
        <v>137</v>
      </c>
      <c r="M122" s="56" t="s">
        <v>136</v>
      </c>
      <c r="N122" s="56" t="s">
        <v>135</v>
      </c>
      <c r="O122" s="56" t="s">
        <v>134</v>
      </c>
      <c r="P122" s="57" t="str">
        <f t="shared" si="13"/>
        <v>100万</v>
      </c>
      <c r="Q122" s="57">
        <f t="shared" si="12"/>
        <v>16000000</v>
      </c>
      <c r="R122" s="58">
        <v>1000000</v>
      </c>
      <c r="S122" s="57">
        <f>IF(FIND("万",G122),LEFT(G122,FIND("万",G122)-1),G122)*10000</f>
        <v>1000000</v>
      </c>
    </row>
    <row r="123" spans="1:19" x14ac:dyDescent="0.25">
      <c r="A123" s="56" t="s">
        <v>772</v>
      </c>
      <c r="B123" s="56">
        <v>69</v>
      </c>
      <c r="C123" s="60" t="str">
        <f t="shared" si="11"/>
        <v>50-100元</v>
      </c>
      <c r="D123" s="56" t="s">
        <v>771</v>
      </c>
      <c r="E123" s="56" t="s">
        <v>770</v>
      </c>
      <c r="F123" s="56" t="s">
        <v>769</v>
      </c>
      <c r="G123" s="56" t="s">
        <v>196</v>
      </c>
      <c r="H123" s="56" t="s">
        <v>141</v>
      </c>
      <c r="I123" s="56" t="s">
        <v>768</v>
      </c>
      <c r="J123" s="56" t="s">
        <v>767</v>
      </c>
      <c r="K123" s="56" t="s">
        <v>533</v>
      </c>
      <c r="L123" s="56" t="s">
        <v>137</v>
      </c>
      <c r="M123" s="56" t="s">
        <v>136</v>
      </c>
      <c r="N123" s="56" t="s">
        <v>135</v>
      </c>
      <c r="O123" s="56" t="s">
        <v>134</v>
      </c>
      <c r="P123" s="57" t="str">
        <f t="shared" si="13"/>
        <v>2000</v>
      </c>
      <c r="Q123" s="57">
        <f t="shared" si="12"/>
        <v>138000</v>
      </c>
      <c r="R123" s="58" t="s">
        <v>194</v>
      </c>
      <c r="S123" s="57" t="str">
        <f>P123</f>
        <v>2000</v>
      </c>
    </row>
    <row r="124" spans="1:19" x14ac:dyDescent="0.25">
      <c r="A124" s="56" t="s">
        <v>766</v>
      </c>
      <c r="B124" s="56">
        <v>79.900000000000006</v>
      </c>
      <c r="C124" s="60" t="str">
        <f t="shared" si="11"/>
        <v>50-100元</v>
      </c>
      <c r="D124" s="56" t="s">
        <v>192</v>
      </c>
      <c r="E124" s="56" t="s">
        <v>191</v>
      </c>
      <c r="F124" s="56" t="s">
        <v>765</v>
      </c>
      <c r="G124" s="56" t="s">
        <v>177</v>
      </c>
      <c r="H124" s="56" t="s">
        <v>141</v>
      </c>
      <c r="I124" s="56" t="s">
        <v>189</v>
      </c>
      <c r="J124" s="56" t="s">
        <v>764</v>
      </c>
      <c r="K124" s="56" t="s">
        <v>533</v>
      </c>
      <c r="L124" s="56" t="s">
        <v>137</v>
      </c>
      <c r="M124" s="56" t="s">
        <v>136</v>
      </c>
      <c r="N124" s="56" t="s">
        <v>135</v>
      </c>
      <c r="O124" s="56" t="s">
        <v>134</v>
      </c>
      <c r="P124" s="57" t="str">
        <f t="shared" si="13"/>
        <v>2万</v>
      </c>
      <c r="Q124" s="57">
        <f t="shared" si="12"/>
        <v>1598000</v>
      </c>
      <c r="R124" s="58">
        <v>20000</v>
      </c>
      <c r="S124" s="57">
        <f>IF(FIND("万",G124),LEFT(G124,FIND("万",G124)-1),G124)*10000</f>
        <v>20000</v>
      </c>
    </row>
    <row r="125" spans="1:19" x14ac:dyDescent="0.25">
      <c r="A125" s="56" t="s">
        <v>763</v>
      </c>
      <c r="B125" s="56">
        <v>45</v>
      </c>
      <c r="C125" s="60" t="str">
        <f t="shared" si="11"/>
        <v>50元以下</v>
      </c>
      <c r="D125" s="56" t="s">
        <v>145</v>
      </c>
      <c r="E125" s="56" t="s">
        <v>144</v>
      </c>
      <c r="F125" s="56" t="s">
        <v>762</v>
      </c>
      <c r="G125" s="56" t="s">
        <v>269</v>
      </c>
      <c r="H125" s="56" t="s">
        <v>141</v>
      </c>
      <c r="I125" s="56" t="s">
        <v>140</v>
      </c>
      <c r="J125" s="56" t="s">
        <v>761</v>
      </c>
      <c r="K125" s="56" t="s">
        <v>533</v>
      </c>
      <c r="L125" s="56" t="s">
        <v>137</v>
      </c>
      <c r="M125" s="56" t="s">
        <v>136</v>
      </c>
      <c r="N125" s="56" t="s">
        <v>135</v>
      </c>
      <c r="O125" s="56" t="s">
        <v>134</v>
      </c>
      <c r="P125" s="57" t="str">
        <f t="shared" si="13"/>
        <v>20万</v>
      </c>
      <c r="Q125" s="57">
        <f t="shared" si="12"/>
        <v>9000000</v>
      </c>
      <c r="R125" s="58">
        <v>200000</v>
      </c>
      <c r="S125" s="57">
        <f>IF(FIND("万",G125),LEFT(G125,FIND("万",G125)-1),G125)*10000</f>
        <v>200000</v>
      </c>
    </row>
    <row r="126" spans="1:19" x14ac:dyDescent="0.25">
      <c r="A126" s="56" t="s">
        <v>760</v>
      </c>
      <c r="B126" s="56">
        <v>26.7</v>
      </c>
      <c r="C126" s="60" t="str">
        <f t="shared" si="11"/>
        <v>50元以下</v>
      </c>
      <c r="D126" s="56" t="s">
        <v>660</v>
      </c>
      <c r="E126" s="56" t="s">
        <v>659</v>
      </c>
      <c r="F126" s="56" t="s">
        <v>759</v>
      </c>
      <c r="G126" s="56" t="s">
        <v>177</v>
      </c>
      <c r="H126" s="56" t="s">
        <v>777</v>
      </c>
      <c r="I126" s="56" t="s">
        <v>657</v>
      </c>
      <c r="J126" s="56" t="s">
        <v>758</v>
      </c>
      <c r="K126" s="56" t="s">
        <v>533</v>
      </c>
      <c r="L126" s="56" t="s">
        <v>137</v>
      </c>
      <c r="M126" s="56" t="s">
        <v>136</v>
      </c>
      <c r="N126" s="56" t="s">
        <v>135</v>
      </c>
      <c r="O126" s="56" t="s">
        <v>134</v>
      </c>
      <c r="P126" s="57" t="str">
        <f t="shared" si="13"/>
        <v>2万</v>
      </c>
      <c r="Q126" s="57">
        <f t="shared" si="12"/>
        <v>534000</v>
      </c>
      <c r="R126" s="58">
        <v>20000</v>
      </c>
      <c r="S126" s="57">
        <f>IF(FIND("万",G126),LEFT(G126,FIND("万",G126)-1),G126)*10000</f>
        <v>20000</v>
      </c>
    </row>
    <row r="127" spans="1:19" x14ac:dyDescent="0.25">
      <c r="A127" s="56" t="s">
        <v>757</v>
      </c>
      <c r="B127" s="56">
        <v>13.5</v>
      </c>
      <c r="C127" s="60" t="str">
        <f t="shared" si="11"/>
        <v>50元以下</v>
      </c>
      <c r="D127" s="56" t="s">
        <v>145</v>
      </c>
      <c r="E127" s="56" t="s">
        <v>144</v>
      </c>
      <c r="F127" s="56" t="s">
        <v>756</v>
      </c>
      <c r="G127" s="56" t="s">
        <v>269</v>
      </c>
      <c r="H127" s="56" t="s">
        <v>141</v>
      </c>
      <c r="I127" s="56" t="s">
        <v>140</v>
      </c>
      <c r="J127" s="56" t="s">
        <v>755</v>
      </c>
      <c r="K127" s="56" t="s">
        <v>533</v>
      </c>
      <c r="L127" s="56" t="s">
        <v>137</v>
      </c>
      <c r="M127" s="56" t="s">
        <v>136</v>
      </c>
      <c r="N127" s="56" t="s">
        <v>135</v>
      </c>
      <c r="O127" s="56" t="s">
        <v>134</v>
      </c>
      <c r="P127" s="57" t="str">
        <f t="shared" si="13"/>
        <v>20万</v>
      </c>
      <c r="Q127" s="57">
        <f t="shared" si="12"/>
        <v>2700000</v>
      </c>
      <c r="R127" s="58">
        <v>200000</v>
      </c>
      <c r="S127" s="57">
        <f>IF(FIND("万",G127),LEFT(G127,FIND("万",G127)-1),G127)*10000</f>
        <v>200000</v>
      </c>
    </row>
    <row r="128" spans="1:19" x14ac:dyDescent="0.25">
      <c r="A128" s="56" t="s">
        <v>754</v>
      </c>
      <c r="B128" s="56">
        <v>46</v>
      </c>
      <c r="C128" s="60" t="str">
        <f t="shared" si="11"/>
        <v>50元以下</v>
      </c>
      <c r="D128" s="56" t="s">
        <v>203</v>
      </c>
      <c r="E128" s="56" t="s">
        <v>202</v>
      </c>
      <c r="F128" s="56" t="s">
        <v>753</v>
      </c>
      <c r="G128" s="56" t="s">
        <v>196</v>
      </c>
      <c r="H128" s="56" t="s">
        <v>141</v>
      </c>
      <c r="I128" s="56" t="s">
        <v>200</v>
      </c>
      <c r="J128" s="56" t="s">
        <v>752</v>
      </c>
      <c r="K128" s="56" t="s">
        <v>533</v>
      </c>
      <c r="L128" s="56" t="s">
        <v>137</v>
      </c>
      <c r="M128" s="56" t="s">
        <v>136</v>
      </c>
      <c r="N128" s="56" t="s">
        <v>135</v>
      </c>
      <c r="O128" s="56" t="s">
        <v>134</v>
      </c>
      <c r="P128" s="57" t="str">
        <f t="shared" si="13"/>
        <v>2000</v>
      </c>
      <c r="Q128" s="57">
        <f t="shared" si="12"/>
        <v>92000</v>
      </c>
      <c r="R128" s="58" t="s">
        <v>194</v>
      </c>
      <c r="S128" s="57" t="str">
        <f>P128</f>
        <v>2000</v>
      </c>
    </row>
    <row r="129" spans="1:19" x14ac:dyDescent="0.25">
      <c r="A129" s="56" t="s">
        <v>751</v>
      </c>
      <c r="B129" s="56">
        <v>139</v>
      </c>
      <c r="C129" s="60" t="str">
        <f t="shared" si="11"/>
        <v>100-150元</v>
      </c>
      <c r="D129" s="56" t="s">
        <v>397</v>
      </c>
      <c r="E129" s="56" t="s">
        <v>396</v>
      </c>
      <c r="F129" s="56" t="s">
        <v>750</v>
      </c>
      <c r="G129" s="56" t="s">
        <v>150</v>
      </c>
      <c r="H129" s="56" t="s">
        <v>141</v>
      </c>
      <c r="I129" s="56" t="s">
        <v>394</v>
      </c>
      <c r="J129" s="56" t="s">
        <v>749</v>
      </c>
      <c r="K129" s="56" t="s">
        <v>533</v>
      </c>
      <c r="L129" s="56" t="s">
        <v>137</v>
      </c>
      <c r="M129" s="56" t="s">
        <v>136</v>
      </c>
      <c r="N129" s="56" t="s">
        <v>135</v>
      </c>
      <c r="O129" s="56" t="s">
        <v>134</v>
      </c>
      <c r="P129" s="57" t="str">
        <f t="shared" si="13"/>
        <v>5000</v>
      </c>
      <c r="Q129" s="57">
        <f t="shared" si="12"/>
        <v>695000</v>
      </c>
      <c r="R129" s="58" t="s">
        <v>147</v>
      </c>
      <c r="S129" s="57" t="str">
        <f>P129</f>
        <v>5000</v>
      </c>
    </row>
    <row r="130" spans="1:19" x14ac:dyDescent="0.25">
      <c r="A130" s="56" t="s">
        <v>748</v>
      </c>
      <c r="B130" s="56">
        <v>159</v>
      </c>
      <c r="C130" s="60" t="str">
        <f t="shared" ref="C130:C193" si="16">IF(B130&lt;50,"50元以下",IF(B130&lt;100,"50-100元",IF(B130&lt;150,"100-150元",IF(B130&lt;200,"150-200元",IF(B130&lt;250,"200-250元",IF(B130&lt;300,"200-300元","300元以上"))))))</f>
        <v>150-200元</v>
      </c>
      <c r="D130" s="56" t="s">
        <v>747</v>
      </c>
      <c r="E130" s="56" t="s">
        <v>746</v>
      </c>
      <c r="F130" s="56" t="s">
        <v>745</v>
      </c>
      <c r="G130" s="56" t="s">
        <v>253</v>
      </c>
      <c r="H130" s="56" t="s">
        <v>141</v>
      </c>
      <c r="I130" s="56" t="s">
        <v>744</v>
      </c>
      <c r="J130" s="56" t="s">
        <v>743</v>
      </c>
      <c r="K130" s="56" t="s">
        <v>533</v>
      </c>
      <c r="L130" s="56" t="s">
        <v>137</v>
      </c>
      <c r="M130" s="56" t="s">
        <v>136</v>
      </c>
      <c r="N130" s="56" t="s">
        <v>135</v>
      </c>
      <c r="O130" s="56" t="s">
        <v>134</v>
      </c>
      <c r="P130" s="57" t="str">
        <f t="shared" si="13"/>
        <v>1万</v>
      </c>
      <c r="Q130" s="57">
        <f t="shared" ref="Q130:Q193" si="17">R130*B130</f>
        <v>1590000</v>
      </c>
      <c r="R130" s="58">
        <v>10000</v>
      </c>
      <c r="S130" s="57">
        <f>IF(FIND("万",G130),LEFT(G130,FIND("万",G130)-1),G130)*10000</f>
        <v>10000</v>
      </c>
    </row>
    <row r="131" spans="1:19" x14ac:dyDescent="0.25">
      <c r="A131" s="56" t="s">
        <v>742</v>
      </c>
      <c r="B131" s="56">
        <v>15.9</v>
      </c>
      <c r="C131" s="60" t="str">
        <f t="shared" si="16"/>
        <v>50元以下</v>
      </c>
      <c r="D131" s="56" t="s">
        <v>322</v>
      </c>
      <c r="E131" s="56" t="s">
        <v>321</v>
      </c>
      <c r="F131" s="56" t="s">
        <v>741</v>
      </c>
      <c r="G131" s="56" t="s">
        <v>177</v>
      </c>
      <c r="H131" s="56" t="s">
        <v>141</v>
      </c>
      <c r="I131" s="56" t="s">
        <v>319</v>
      </c>
      <c r="J131" s="56" t="s">
        <v>740</v>
      </c>
      <c r="K131" s="56" t="s">
        <v>533</v>
      </c>
      <c r="L131" s="56" t="s">
        <v>137</v>
      </c>
      <c r="M131" s="56" t="s">
        <v>136</v>
      </c>
      <c r="N131" s="56" t="s">
        <v>135</v>
      </c>
      <c r="O131" s="56" t="s">
        <v>134</v>
      </c>
      <c r="P131" s="57" t="str">
        <f t="shared" si="13"/>
        <v>2万</v>
      </c>
      <c r="Q131" s="57">
        <f t="shared" si="17"/>
        <v>318000</v>
      </c>
      <c r="R131" s="58">
        <v>20000</v>
      </c>
      <c r="S131" s="57">
        <f>IF(FIND("万",G131),LEFT(G131,FIND("万",G131)-1),G131)*10000</f>
        <v>20000</v>
      </c>
    </row>
    <row r="132" spans="1:19" x14ac:dyDescent="0.25">
      <c r="A132" s="56" t="s">
        <v>739</v>
      </c>
      <c r="B132" s="56">
        <v>138</v>
      </c>
      <c r="C132" s="60" t="str">
        <f t="shared" si="16"/>
        <v>100-150元</v>
      </c>
      <c r="D132" s="56" t="s">
        <v>738</v>
      </c>
      <c r="E132" s="56" t="s">
        <v>737</v>
      </c>
      <c r="F132" s="56" t="s">
        <v>736</v>
      </c>
      <c r="G132" s="56" t="s">
        <v>558</v>
      </c>
      <c r="H132" s="56" t="s">
        <v>141</v>
      </c>
      <c r="I132" s="56" t="s">
        <v>735</v>
      </c>
      <c r="J132" s="56" t="s">
        <v>734</v>
      </c>
      <c r="K132" s="56" t="s">
        <v>533</v>
      </c>
      <c r="L132" s="56" t="s">
        <v>137</v>
      </c>
      <c r="M132" s="56" t="s">
        <v>136</v>
      </c>
      <c r="N132" s="56" t="s">
        <v>135</v>
      </c>
      <c r="O132" s="56" t="s">
        <v>134</v>
      </c>
      <c r="P132" s="57" t="str">
        <f t="shared" si="13"/>
        <v>200</v>
      </c>
      <c r="Q132" s="57">
        <f t="shared" si="17"/>
        <v>27600</v>
      </c>
      <c r="R132" s="58" t="s">
        <v>555</v>
      </c>
      <c r="S132" s="57" t="str">
        <f>P132</f>
        <v>200</v>
      </c>
    </row>
    <row r="133" spans="1:19" x14ac:dyDescent="0.25">
      <c r="A133" s="56" t="s">
        <v>733</v>
      </c>
      <c r="B133" s="56">
        <v>39</v>
      </c>
      <c r="C133" s="60" t="str">
        <f t="shared" si="16"/>
        <v>50元以下</v>
      </c>
      <c r="D133" s="56" t="s">
        <v>145</v>
      </c>
      <c r="E133" s="56" t="s">
        <v>144</v>
      </c>
      <c r="F133" s="56" t="s">
        <v>732</v>
      </c>
      <c r="G133" s="56" t="s">
        <v>142</v>
      </c>
      <c r="H133" s="56" t="s">
        <v>141</v>
      </c>
      <c r="I133" s="56" t="s">
        <v>140</v>
      </c>
      <c r="J133" s="56" t="s">
        <v>731</v>
      </c>
      <c r="K133" s="56" t="s">
        <v>533</v>
      </c>
      <c r="L133" s="56" t="s">
        <v>137</v>
      </c>
      <c r="M133" s="56" t="s">
        <v>136</v>
      </c>
      <c r="N133" s="56" t="s">
        <v>135</v>
      </c>
      <c r="O133" s="56" t="s">
        <v>134</v>
      </c>
      <c r="P133" s="57" t="str">
        <f t="shared" ref="P133:P196" si="18">IF(FIND("+",G133),LEFT(G133,FIND("+",G133)-1),G133)</f>
        <v>5万</v>
      </c>
      <c r="Q133" s="57">
        <f t="shared" si="17"/>
        <v>1950000</v>
      </c>
      <c r="R133" s="58">
        <v>50000</v>
      </c>
      <c r="S133" s="57">
        <f>IF(FIND("万",G133),LEFT(G133,FIND("万",G133)-1),G133)*10000</f>
        <v>50000</v>
      </c>
    </row>
    <row r="134" spans="1:19" x14ac:dyDescent="0.25">
      <c r="A134" s="56" t="s">
        <v>730</v>
      </c>
      <c r="B134" s="56">
        <v>49.9</v>
      </c>
      <c r="C134" s="60" t="str">
        <f t="shared" si="16"/>
        <v>50元以下</v>
      </c>
      <c r="D134" s="56" t="s">
        <v>331</v>
      </c>
      <c r="E134" s="56" t="s">
        <v>330</v>
      </c>
      <c r="F134" s="56" t="s">
        <v>729</v>
      </c>
      <c r="G134" s="56" t="s">
        <v>196</v>
      </c>
      <c r="H134" s="56" t="s">
        <v>141</v>
      </c>
      <c r="I134" s="56" t="s">
        <v>328</v>
      </c>
      <c r="J134" s="56" t="s">
        <v>728</v>
      </c>
      <c r="K134" s="56" t="s">
        <v>533</v>
      </c>
      <c r="L134" s="56" t="s">
        <v>137</v>
      </c>
      <c r="M134" s="56" t="s">
        <v>136</v>
      </c>
      <c r="N134" s="56" t="s">
        <v>135</v>
      </c>
      <c r="O134" s="56" t="s">
        <v>134</v>
      </c>
      <c r="P134" s="57" t="str">
        <f t="shared" si="18"/>
        <v>2000</v>
      </c>
      <c r="Q134" s="57">
        <f t="shared" si="17"/>
        <v>99800</v>
      </c>
      <c r="R134" s="58" t="s">
        <v>194</v>
      </c>
      <c r="S134" s="57" t="str">
        <f>P134</f>
        <v>2000</v>
      </c>
    </row>
    <row r="135" spans="1:19" x14ac:dyDescent="0.25">
      <c r="A135" s="56" t="s">
        <v>727</v>
      </c>
      <c r="B135" s="56">
        <v>38.6</v>
      </c>
      <c r="C135" s="60" t="str">
        <f t="shared" si="16"/>
        <v>50元以下</v>
      </c>
      <c r="D135" s="56" t="s">
        <v>603</v>
      </c>
      <c r="E135" s="56" t="s">
        <v>602</v>
      </c>
      <c r="F135" s="56" t="s">
        <v>726</v>
      </c>
      <c r="G135" s="56" t="s">
        <v>253</v>
      </c>
      <c r="H135" s="56" t="s">
        <v>141</v>
      </c>
      <c r="I135" s="56" t="s">
        <v>600</v>
      </c>
      <c r="J135" s="56" t="s">
        <v>725</v>
      </c>
      <c r="K135" s="56" t="s">
        <v>533</v>
      </c>
      <c r="L135" s="56" t="s">
        <v>137</v>
      </c>
      <c r="M135" s="56" t="s">
        <v>136</v>
      </c>
      <c r="N135" s="56" t="s">
        <v>135</v>
      </c>
      <c r="O135" s="56" t="s">
        <v>134</v>
      </c>
      <c r="P135" s="57" t="str">
        <f t="shared" si="18"/>
        <v>1万</v>
      </c>
      <c r="Q135" s="57">
        <f t="shared" si="17"/>
        <v>386000</v>
      </c>
      <c r="R135" s="58">
        <v>10000</v>
      </c>
      <c r="S135" s="57">
        <f>IF(FIND("万",G135),LEFT(G135,FIND("万",G135)-1),G135)*10000</f>
        <v>10000</v>
      </c>
    </row>
    <row r="136" spans="1:19" x14ac:dyDescent="0.25">
      <c r="A136" s="56" t="s">
        <v>724</v>
      </c>
      <c r="B136" s="56">
        <v>33</v>
      </c>
      <c r="C136" s="60" t="str">
        <f t="shared" si="16"/>
        <v>50元以下</v>
      </c>
      <c r="D136" s="56" t="s">
        <v>349</v>
      </c>
      <c r="E136" s="56" t="s">
        <v>348</v>
      </c>
      <c r="F136" s="56" t="s">
        <v>723</v>
      </c>
      <c r="G136" s="56" t="s">
        <v>196</v>
      </c>
      <c r="H136" s="56" t="s">
        <v>141</v>
      </c>
      <c r="I136" s="56" t="s">
        <v>346</v>
      </c>
      <c r="J136" s="56" t="s">
        <v>722</v>
      </c>
      <c r="K136" s="56" t="s">
        <v>533</v>
      </c>
      <c r="L136" s="56" t="s">
        <v>137</v>
      </c>
      <c r="M136" s="56" t="s">
        <v>136</v>
      </c>
      <c r="N136" s="56" t="s">
        <v>135</v>
      </c>
      <c r="O136" s="56" t="s">
        <v>134</v>
      </c>
      <c r="P136" s="57" t="str">
        <f t="shared" si="18"/>
        <v>2000</v>
      </c>
      <c r="Q136" s="57">
        <f t="shared" si="17"/>
        <v>66000</v>
      </c>
      <c r="R136" s="58" t="s">
        <v>194</v>
      </c>
      <c r="S136" s="57" t="str">
        <f>P136</f>
        <v>2000</v>
      </c>
    </row>
    <row r="137" spans="1:19" x14ac:dyDescent="0.25">
      <c r="A137" s="56" t="s">
        <v>721</v>
      </c>
      <c r="B137" s="56">
        <v>59.9</v>
      </c>
      <c r="C137" s="60" t="str">
        <f t="shared" si="16"/>
        <v>50-100元</v>
      </c>
      <c r="D137" s="56" t="s">
        <v>720</v>
      </c>
      <c r="E137" s="56" t="s">
        <v>719</v>
      </c>
      <c r="F137" s="56" t="s">
        <v>718</v>
      </c>
      <c r="G137" s="56" t="s">
        <v>196</v>
      </c>
      <c r="H137" s="56" t="s">
        <v>141</v>
      </c>
      <c r="I137" s="56" t="s">
        <v>717</v>
      </c>
      <c r="J137" s="56" t="s">
        <v>716</v>
      </c>
      <c r="K137" s="56" t="s">
        <v>533</v>
      </c>
      <c r="L137" s="56" t="s">
        <v>137</v>
      </c>
      <c r="M137" s="56" t="s">
        <v>136</v>
      </c>
      <c r="N137" s="56" t="s">
        <v>135</v>
      </c>
      <c r="O137" s="56" t="s">
        <v>134</v>
      </c>
      <c r="P137" s="57" t="str">
        <f t="shared" si="18"/>
        <v>2000</v>
      </c>
      <c r="Q137" s="57">
        <f t="shared" si="17"/>
        <v>119800</v>
      </c>
      <c r="R137" s="58" t="s">
        <v>194</v>
      </c>
      <c r="S137" s="57" t="str">
        <f>P137</f>
        <v>2000</v>
      </c>
    </row>
    <row r="138" spans="1:19" x14ac:dyDescent="0.25">
      <c r="A138" s="56" t="s">
        <v>715</v>
      </c>
      <c r="B138" s="56">
        <v>179</v>
      </c>
      <c r="C138" s="60" t="str">
        <f t="shared" si="16"/>
        <v>150-200元</v>
      </c>
      <c r="D138" s="56" t="s">
        <v>714</v>
      </c>
      <c r="E138" s="56" t="s">
        <v>713</v>
      </c>
      <c r="F138" s="56" t="s">
        <v>712</v>
      </c>
      <c r="G138" s="56" t="s">
        <v>303</v>
      </c>
      <c r="H138" s="56" t="s">
        <v>141</v>
      </c>
      <c r="I138" s="56" t="s">
        <v>711</v>
      </c>
      <c r="J138" s="56" t="s">
        <v>710</v>
      </c>
      <c r="K138" s="56" t="s">
        <v>533</v>
      </c>
      <c r="L138" s="56" t="s">
        <v>137</v>
      </c>
      <c r="M138" s="56" t="s">
        <v>136</v>
      </c>
      <c r="N138" s="56" t="s">
        <v>135</v>
      </c>
      <c r="O138" s="56" t="s">
        <v>134</v>
      </c>
      <c r="P138" s="57" t="str">
        <f t="shared" si="18"/>
        <v>10万</v>
      </c>
      <c r="Q138" s="57">
        <f t="shared" si="17"/>
        <v>17900000</v>
      </c>
      <c r="R138" s="58">
        <v>100000</v>
      </c>
      <c r="S138" s="57">
        <f>IF(FIND("万",G138),LEFT(G138,FIND("万",G138)-1),G138)*10000</f>
        <v>100000</v>
      </c>
    </row>
    <row r="139" spans="1:19" x14ac:dyDescent="0.25">
      <c r="A139" s="56" t="s">
        <v>709</v>
      </c>
      <c r="B139" s="56">
        <v>69.900000000000006</v>
      </c>
      <c r="C139" s="60" t="str">
        <f t="shared" si="16"/>
        <v>50-100元</v>
      </c>
      <c r="D139" s="56" t="s">
        <v>708</v>
      </c>
      <c r="E139" s="56" t="s">
        <v>707</v>
      </c>
      <c r="F139" s="56" t="s">
        <v>706</v>
      </c>
      <c r="G139" s="56" t="s">
        <v>150</v>
      </c>
      <c r="H139" s="56" t="s">
        <v>141</v>
      </c>
      <c r="I139" s="56" t="s">
        <v>705</v>
      </c>
      <c r="J139" s="56" t="s">
        <v>704</v>
      </c>
      <c r="K139" s="56" t="s">
        <v>533</v>
      </c>
      <c r="L139" s="56" t="s">
        <v>137</v>
      </c>
      <c r="M139" s="56" t="s">
        <v>136</v>
      </c>
      <c r="N139" s="56" t="s">
        <v>135</v>
      </c>
      <c r="O139" s="56" t="s">
        <v>134</v>
      </c>
      <c r="P139" s="57" t="str">
        <f t="shared" si="18"/>
        <v>5000</v>
      </c>
      <c r="Q139" s="57">
        <f t="shared" si="17"/>
        <v>349500</v>
      </c>
      <c r="R139" s="58" t="s">
        <v>147</v>
      </c>
      <c r="S139" s="57" t="str">
        <f>P139</f>
        <v>5000</v>
      </c>
    </row>
    <row r="140" spans="1:19" x14ac:dyDescent="0.25">
      <c r="A140" s="56" t="s">
        <v>703</v>
      </c>
      <c r="B140" s="56">
        <v>299</v>
      </c>
      <c r="C140" s="60" t="str">
        <f t="shared" si="16"/>
        <v>200-300元</v>
      </c>
      <c r="D140" s="56" t="s">
        <v>428</v>
      </c>
      <c r="E140" s="56" t="s">
        <v>427</v>
      </c>
      <c r="F140" s="56" t="s">
        <v>702</v>
      </c>
      <c r="G140" s="56" t="s">
        <v>150</v>
      </c>
      <c r="H140" s="56" t="s">
        <v>141</v>
      </c>
      <c r="I140" s="56" t="s">
        <v>425</v>
      </c>
      <c r="J140" s="56" t="s">
        <v>701</v>
      </c>
      <c r="K140" s="56" t="s">
        <v>533</v>
      </c>
      <c r="L140" s="56" t="s">
        <v>137</v>
      </c>
      <c r="M140" s="56" t="s">
        <v>136</v>
      </c>
      <c r="N140" s="56" t="s">
        <v>135</v>
      </c>
      <c r="O140" s="56" t="s">
        <v>134</v>
      </c>
      <c r="P140" s="57" t="str">
        <f t="shared" si="18"/>
        <v>5000</v>
      </c>
      <c r="Q140" s="57">
        <f t="shared" si="17"/>
        <v>1495000</v>
      </c>
      <c r="R140" s="58" t="s">
        <v>147</v>
      </c>
      <c r="S140" s="57" t="str">
        <f>P140</f>
        <v>5000</v>
      </c>
    </row>
    <row r="141" spans="1:19" x14ac:dyDescent="0.25">
      <c r="A141" s="56" t="s">
        <v>700</v>
      </c>
      <c r="B141" s="56">
        <v>86.9</v>
      </c>
      <c r="C141" s="60" t="str">
        <f t="shared" si="16"/>
        <v>50-100元</v>
      </c>
      <c r="D141" s="56" t="s">
        <v>582</v>
      </c>
      <c r="E141" s="56" t="s">
        <v>581</v>
      </c>
      <c r="F141" s="56" t="s">
        <v>699</v>
      </c>
      <c r="G141" s="56" t="s">
        <v>253</v>
      </c>
      <c r="H141" s="56" t="s">
        <v>141</v>
      </c>
      <c r="I141" s="56" t="s">
        <v>579</v>
      </c>
      <c r="J141" s="56" t="s">
        <v>698</v>
      </c>
      <c r="K141" s="56" t="s">
        <v>533</v>
      </c>
      <c r="L141" s="56" t="s">
        <v>137</v>
      </c>
      <c r="M141" s="56" t="s">
        <v>136</v>
      </c>
      <c r="N141" s="56" t="s">
        <v>135</v>
      </c>
      <c r="O141" s="56" t="s">
        <v>134</v>
      </c>
      <c r="P141" s="57" t="str">
        <f t="shared" si="18"/>
        <v>1万</v>
      </c>
      <c r="Q141" s="57">
        <f t="shared" si="17"/>
        <v>869000</v>
      </c>
      <c r="R141" s="58">
        <v>10000</v>
      </c>
      <c r="S141" s="57">
        <f>IF(FIND("万",G141),LEFT(G141,FIND("万",G141)-1),G141)*10000</f>
        <v>10000</v>
      </c>
    </row>
    <row r="142" spans="1:19" x14ac:dyDescent="0.25">
      <c r="A142" s="56" t="s">
        <v>697</v>
      </c>
      <c r="B142" s="56">
        <v>9.9</v>
      </c>
      <c r="C142" s="60" t="str">
        <f t="shared" si="16"/>
        <v>50元以下</v>
      </c>
      <c r="D142" s="56" t="s">
        <v>696</v>
      </c>
      <c r="E142" s="56" t="s">
        <v>695</v>
      </c>
      <c r="F142" s="56" t="s">
        <v>694</v>
      </c>
      <c r="G142" s="56" t="s">
        <v>196</v>
      </c>
      <c r="H142" s="56" t="s">
        <v>141</v>
      </c>
      <c r="I142" s="56" t="s">
        <v>693</v>
      </c>
      <c r="J142" s="56" t="s">
        <v>692</v>
      </c>
      <c r="K142" s="56" t="s">
        <v>533</v>
      </c>
      <c r="L142" s="56" t="s">
        <v>137</v>
      </c>
      <c r="M142" s="56" t="s">
        <v>136</v>
      </c>
      <c r="N142" s="56" t="s">
        <v>135</v>
      </c>
      <c r="O142" s="56" t="s">
        <v>134</v>
      </c>
      <c r="P142" s="57" t="str">
        <f t="shared" si="18"/>
        <v>2000</v>
      </c>
      <c r="Q142" s="57">
        <f t="shared" si="17"/>
        <v>19800</v>
      </c>
      <c r="R142" s="58" t="s">
        <v>194</v>
      </c>
      <c r="S142" s="57" t="str">
        <f>P142</f>
        <v>2000</v>
      </c>
    </row>
    <row r="143" spans="1:19" x14ac:dyDescent="0.25">
      <c r="A143" s="56" t="s">
        <v>691</v>
      </c>
      <c r="B143" s="56">
        <v>10.8</v>
      </c>
      <c r="C143" s="60" t="str">
        <f t="shared" si="16"/>
        <v>50元以下</v>
      </c>
      <c r="D143" s="56" t="s">
        <v>186</v>
      </c>
      <c r="E143" s="56" t="s">
        <v>185</v>
      </c>
      <c r="F143" s="56" t="s">
        <v>690</v>
      </c>
      <c r="G143" s="56" t="s">
        <v>177</v>
      </c>
      <c r="H143" s="56" t="s">
        <v>141</v>
      </c>
      <c r="I143" s="56" t="s">
        <v>183</v>
      </c>
      <c r="J143" s="56" t="s">
        <v>689</v>
      </c>
      <c r="K143" s="56" t="s">
        <v>533</v>
      </c>
      <c r="L143" s="56" t="s">
        <v>137</v>
      </c>
      <c r="M143" s="56" t="s">
        <v>136</v>
      </c>
      <c r="N143" s="56" t="s">
        <v>135</v>
      </c>
      <c r="O143" s="56" t="s">
        <v>134</v>
      </c>
      <c r="P143" s="57" t="str">
        <f t="shared" si="18"/>
        <v>2万</v>
      </c>
      <c r="Q143" s="57">
        <f t="shared" si="17"/>
        <v>216000</v>
      </c>
      <c r="R143" s="58">
        <v>20000</v>
      </c>
      <c r="S143" s="57">
        <f>IF(FIND("万",G143),LEFT(G143,FIND("万",G143)-1),G143)*10000</f>
        <v>20000</v>
      </c>
    </row>
    <row r="144" spans="1:19" x14ac:dyDescent="0.25">
      <c r="A144" s="56" t="s">
        <v>688</v>
      </c>
      <c r="B144" s="56">
        <v>59.9</v>
      </c>
      <c r="C144" s="60" t="str">
        <f t="shared" si="16"/>
        <v>50-100元</v>
      </c>
      <c r="D144" s="56" t="s">
        <v>687</v>
      </c>
      <c r="E144" s="56" t="s">
        <v>686</v>
      </c>
      <c r="F144" s="56" t="s">
        <v>685</v>
      </c>
      <c r="G144" s="56" t="s">
        <v>150</v>
      </c>
      <c r="H144" s="56" t="s">
        <v>141</v>
      </c>
      <c r="I144" s="56" t="s">
        <v>684</v>
      </c>
      <c r="J144" s="56" t="s">
        <v>683</v>
      </c>
      <c r="K144" s="56" t="s">
        <v>533</v>
      </c>
      <c r="L144" s="56" t="s">
        <v>137</v>
      </c>
      <c r="M144" s="56" t="s">
        <v>136</v>
      </c>
      <c r="N144" s="56" t="s">
        <v>135</v>
      </c>
      <c r="O144" s="56" t="s">
        <v>134</v>
      </c>
      <c r="P144" s="57" t="str">
        <f t="shared" si="18"/>
        <v>5000</v>
      </c>
      <c r="Q144" s="57">
        <f t="shared" si="17"/>
        <v>299500</v>
      </c>
      <c r="R144" s="58" t="s">
        <v>147</v>
      </c>
      <c r="S144" s="57" t="str">
        <f>P144</f>
        <v>5000</v>
      </c>
    </row>
    <row r="145" spans="1:19" x14ac:dyDescent="0.25">
      <c r="A145" s="56" t="s">
        <v>682</v>
      </c>
      <c r="B145" s="56">
        <v>31.5</v>
      </c>
      <c r="C145" s="60" t="str">
        <f t="shared" si="16"/>
        <v>50元以下</v>
      </c>
      <c r="D145" s="56" t="s">
        <v>603</v>
      </c>
      <c r="E145" s="56" t="s">
        <v>602</v>
      </c>
      <c r="F145" s="56" t="s">
        <v>681</v>
      </c>
      <c r="G145" s="56" t="s">
        <v>253</v>
      </c>
      <c r="H145" s="56" t="s">
        <v>141</v>
      </c>
      <c r="I145" s="56" t="s">
        <v>600</v>
      </c>
      <c r="J145" s="56" t="s">
        <v>680</v>
      </c>
      <c r="K145" s="56" t="s">
        <v>533</v>
      </c>
      <c r="L145" s="56" t="s">
        <v>137</v>
      </c>
      <c r="M145" s="56" t="s">
        <v>136</v>
      </c>
      <c r="N145" s="56" t="s">
        <v>135</v>
      </c>
      <c r="O145" s="56" t="s">
        <v>134</v>
      </c>
      <c r="P145" s="57" t="str">
        <f t="shared" si="18"/>
        <v>1万</v>
      </c>
      <c r="Q145" s="57">
        <f t="shared" si="17"/>
        <v>315000</v>
      </c>
      <c r="R145" s="58">
        <v>10000</v>
      </c>
      <c r="S145" s="57">
        <f>IF(FIND("万",G145),LEFT(G145,FIND("万",G145)-1),G145)*10000</f>
        <v>10000</v>
      </c>
    </row>
    <row r="146" spans="1:19" x14ac:dyDescent="0.25">
      <c r="A146" s="56" t="s">
        <v>679</v>
      </c>
      <c r="B146" s="56">
        <v>69.900000000000006</v>
      </c>
      <c r="C146" s="60" t="str">
        <f t="shared" si="16"/>
        <v>50-100元</v>
      </c>
      <c r="D146" s="56" t="s">
        <v>627</v>
      </c>
      <c r="E146" s="56" t="s">
        <v>626</v>
      </c>
      <c r="F146" s="56" t="s">
        <v>678</v>
      </c>
      <c r="G146" s="56" t="s">
        <v>196</v>
      </c>
      <c r="H146" s="56" t="s">
        <v>141</v>
      </c>
      <c r="I146" s="56" t="s">
        <v>624</v>
      </c>
      <c r="J146" s="56" t="s">
        <v>677</v>
      </c>
      <c r="K146" s="56" t="s">
        <v>533</v>
      </c>
      <c r="L146" s="56" t="s">
        <v>137</v>
      </c>
      <c r="M146" s="56" t="s">
        <v>136</v>
      </c>
      <c r="N146" s="56" t="s">
        <v>135</v>
      </c>
      <c r="O146" s="56" t="s">
        <v>134</v>
      </c>
      <c r="P146" s="57" t="str">
        <f t="shared" si="18"/>
        <v>2000</v>
      </c>
      <c r="Q146" s="57">
        <f t="shared" si="17"/>
        <v>139800</v>
      </c>
      <c r="R146" s="58" t="s">
        <v>194</v>
      </c>
      <c r="S146" s="57" t="str">
        <f>P146</f>
        <v>2000</v>
      </c>
    </row>
    <row r="147" spans="1:19" x14ac:dyDescent="0.25">
      <c r="A147" s="56" t="s">
        <v>676</v>
      </c>
      <c r="B147" s="56">
        <v>25.9</v>
      </c>
      <c r="C147" s="60" t="str">
        <f t="shared" si="16"/>
        <v>50元以下</v>
      </c>
      <c r="D147" s="56" t="s">
        <v>167</v>
      </c>
      <c r="E147" s="56" t="s">
        <v>166</v>
      </c>
      <c r="F147" s="56" t="s">
        <v>675</v>
      </c>
      <c r="G147" s="56" t="s">
        <v>253</v>
      </c>
      <c r="H147" s="56" t="s">
        <v>141</v>
      </c>
      <c r="I147" s="56" t="s">
        <v>163</v>
      </c>
      <c r="J147" s="56" t="s">
        <v>674</v>
      </c>
      <c r="K147" s="56" t="s">
        <v>533</v>
      </c>
      <c r="L147" s="56" t="s">
        <v>137</v>
      </c>
      <c r="M147" s="56" t="s">
        <v>136</v>
      </c>
      <c r="N147" s="56" t="s">
        <v>135</v>
      </c>
      <c r="O147" s="56" t="s">
        <v>134</v>
      </c>
      <c r="P147" s="57" t="str">
        <f t="shared" si="18"/>
        <v>1万</v>
      </c>
      <c r="Q147" s="57">
        <f t="shared" si="17"/>
        <v>259000</v>
      </c>
      <c r="R147" s="58">
        <v>10000</v>
      </c>
      <c r="S147" s="57">
        <f>IF(FIND("万",G147),LEFT(G147,FIND("万",G147)-1),G147)*10000</f>
        <v>10000</v>
      </c>
    </row>
    <row r="148" spans="1:19" x14ac:dyDescent="0.25">
      <c r="A148" s="56" t="s">
        <v>673</v>
      </c>
      <c r="B148" s="56">
        <v>26.4</v>
      </c>
      <c r="C148" s="60" t="str">
        <f t="shared" si="16"/>
        <v>50元以下</v>
      </c>
      <c r="D148" s="56" t="s">
        <v>349</v>
      </c>
      <c r="E148" s="56" t="s">
        <v>348</v>
      </c>
      <c r="F148" s="56" t="s">
        <v>672</v>
      </c>
      <c r="G148" s="56" t="s">
        <v>150</v>
      </c>
      <c r="H148" s="56" t="s">
        <v>141</v>
      </c>
      <c r="I148" s="56" t="s">
        <v>346</v>
      </c>
      <c r="J148" s="56" t="s">
        <v>671</v>
      </c>
      <c r="K148" s="56" t="s">
        <v>533</v>
      </c>
      <c r="L148" s="56" t="s">
        <v>137</v>
      </c>
      <c r="M148" s="56" t="s">
        <v>136</v>
      </c>
      <c r="N148" s="56" t="s">
        <v>135</v>
      </c>
      <c r="O148" s="56" t="s">
        <v>134</v>
      </c>
      <c r="P148" s="57" t="str">
        <f t="shared" si="18"/>
        <v>5000</v>
      </c>
      <c r="Q148" s="57">
        <f t="shared" si="17"/>
        <v>132000</v>
      </c>
      <c r="R148" s="58" t="s">
        <v>147</v>
      </c>
      <c r="S148" s="57" t="str">
        <f>P148</f>
        <v>5000</v>
      </c>
    </row>
    <row r="149" spans="1:19" x14ac:dyDescent="0.25">
      <c r="A149" s="56" t="s">
        <v>670</v>
      </c>
      <c r="B149" s="56">
        <v>99</v>
      </c>
      <c r="C149" s="60" t="str">
        <f t="shared" si="16"/>
        <v>50-100元</v>
      </c>
      <c r="D149" s="56" t="s">
        <v>669</v>
      </c>
      <c r="E149" s="56" t="s">
        <v>668</v>
      </c>
      <c r="F149" s="56" t="s">
        <v>667</v>
      </c>
      <c r="G149" s="56" t="s">
        <v>150</v>
      </c>
      <c r="H149" s="56" t="s">
        <v>141</v>
      </c>
      <c r="I149" s="56" t="s">
        <v>666</v>
      </c>
      <c r="J149" s="56" t="s">
        <v>665</v>
      </c>
      <c r="K149" s="56" t="s">
        <v>533</v>
      </c>
      <c r="L149" s="56" t="s">
        <v>137</v>
      </c>
      <c r="M149" s="56" t="s">
        <v>136</v>
      </c>
      <c r="N149" s="56" t="s">
        <v>135</v>
      </c>
      <c r="O149" s="56" t="s">
        <v>134</v>
      </c>
      <c r="P149" s="57" t="str">
        <f t="shared" si="18"/>
        <v>5000</v>
      </c>
      <c r="Q149" s="57">
        <f t="shared" si="17"/>
        <v>495000</v>
      </c>
      <c r="R149" s="58" t="s">
        <v>147</v>
      </c>
      <c r="S149" s="57" t="str">
        <f>P149</f>
        <v>5000</v>
      </c>
    </row>
    <row r="150" spans="1:19" x14ac:dyDescent="0.25">
      <c r="A150" s="56" t="s">
        <v>664</v>
      </c>
      <c r="B150" s="56">
        <v>20</v>
      </c>
      <c r="C150" s="60" t="str">
        <f t="shared" si="16"/>
        <v>50元以下</v>
      </c>
      <c r="D150" s="56" t="s">
        <v>145</v>
      </c>
      <c r="E150" s="56" t="s">
        <v>144</v>
      </c>
      <c r="F150" s="56" t="s">
        <v>663</v>
      </c>
      <c r="G150" s="56" t="s">
        <v>269</v>
      </c>
      <c r="H150" s="56" t="s">
        <v>141</v>
      </c>
      <c r="I150" s="56" t="s">
        <v>140</v>
      </c>
      <c r="J150" s="56" t="s">
        <v>662</v>
      </c>
      <c r="K150" s="56" t="s">
        <v>533</v>
      </c>
      <c r="L150" s="56" t="s">
        <v>137</v>
      </c>
      <c r="M150" s="56" t="s">
        <v>136</v>
      </c>
      <c r="N150" s="56" t="s">
        <v>135</v>
      </c>
      <c r="O150" s="56" t="s">
        <v>134</v>
      </c>
      <c r="P150" s="57" t="str">
        <f t="shared" si="18"/>
        <v>20万</v>
      </c>
      <c r="Q150" s="57">
        <f t="shared" si="17"/>
        <v>4000000</v>
      </c>
      <c r="R150" s="58">
        <v>200000</v>
      </c>
      <c r="S150" s="57">
        <f>IF(FIND("万",G150),LEFT(G150,FIND("万",G150)-1),G150)*10000</f>
        <v>200000</v>
      </c>
    </row>
    <row r="151" spans="1:19" x14ac:dyDescent="0.25">
      <c r="A151" s="56" t="s">
        <v>661</v>
      </c>
      <c r="B151" s="56">
        <v>26.7</v>
      </c>
      <c r="C151" s="60" t="str">
        <f t="shared" si="16"/>
        <v>50元以下</v>
      </c>
      <c r="D151" s="56" t="s">
        <v>660</v>
      </c>
      <c r="E151" s="56" t="s">
        <v>659</v>
      </c>
      <c r="F151" s="56" t="s">
        <v>658</v>
      </c>
      <c r="G151" s="56" t="s">
        <v>177</v>
      </c>
      <c r="H151" s="56" t="s">
        <v>141</v>
      </c>
      <c r="I151" s="56" t="s">
        <v>657</v>
      </c>
      <c r="J151" s="56" t="s">
        <v>656</v>
      </c>
      <c r="K151" s="56" t="s">
        <v>533</v>
      </c>
      <c r="L151" s="56" t="s">
        <v>137</v>
      </c>
      <c r="M151" s="56" t="s">
        <v>136</v>
      </c>
      <c r="N151" s="56" t="s">
        <v>135</v>
      </c>
      <c r="O151" s="56" t="s">
        <v>134</v>
      </c>
      <c r="P151" s="57" t="str">
        <f t="shared" si="18"/>
        <v>2万</v>
      </c>
      <c r="Q151" s="57">
        <f t="shared" si="17"/>
        <v>534000</v>
      </c>
      <c r="R151" s="58">
        <v>20000</v>
      </c>
      <c r="S151" s="57">
        <f>IF(FIND("万",G151),LEFT(G151,FIND("万",G151)-1),G151)*10000</f>
        <v>20000</v>
      </c>
    </row>
    <row r="152" spans="1:19" x14ac:dyDescent="0.25">
      <c r="A152" s="56" t="s">
        <v>776</v>
      </c>
      <c r="B152" s="56">
        <v>16</v>
      </c>
      <c r="C152" s="60" t="str">
        <f t="shared" si="16"/>
        <v>50元以下</v>
      </c>
      <c r="D152" s="56" t="s">
        <v>145</v>
      </c>
      <c r="E152" s="56" t="s">
        <v>144</v>
      </c>
      <c r="F152" s="56" t="s">
        <v>775</v>
      </c>
      <c r="G152" s="56" t="s">
        <v>774</v>
      </c>
      <c r="H152" s="56" t="s">
        <v>141</v>
      </c>
      <c r="I152" s="56" t="s">
        <v>140</v>
      </c>
      <c r="J152" s="56" t="s">
        <v>773</v>
      </c>
      <c r="K152" s="56" t="s">
        <v>533</v>
      </c>
      <c r="L152" s="56" t="s">
        <v>137</v>
      </c>
      <c r="M152" s="56" t="s">
        <v>136</v>
      </c>
      <c r="N152" s="56" t="s">
        <v>135</v>
      </c>
      <c r="O152" s="56" t="s">
        <v>134</v>
      </c>
      <c r="P152" s="57" t="str">
        <f t="shared" si="18"/>
        <v>100万</v>
      </c>
      <c r="Q152" s="57">
        <f t="shared" si="17"/>
        <v>16000000</v>
      </c>
      <c r="R152" s="58">
        <v>1000000</v>
      </c>
      <c r="S152" s="57">
        <f>IF(FIND("万",G152),LEFT(G152,FIND("万",G152)-1),G152)*10000</f>
        <v>1000000</v>
      </c>
    </row>
    <row r="153" spans="1:19" x14ac:dyDescent="0.25">
      <c r="A153" s="56" t="s">
        <v>772</v>
      </c>
      <c r="B153" s="56">
        <v>69</v>
      </c>
      <c r="C153" s="60" t="str">
        <f t="shared" si="16"/>
        <v>50-100元</v>
      </c>
      <c r="D153" s="56" t="s">
        <v>771</v>
      </c>
      <c r="E153" s="56" t="s">
        <v>770</v>
      </c>
      <c r="F153" s="56" t="s">
        <v>769</v>
      </c>
      <c r="G153" s="56" t="s">
        <v>196</v>
      </c>
      <c r="H153" s="56" t="s">
        <v>141</v>
      </c>
      <c r="I153" s="56" t="s">
        <v>768</v>
      </c>
      <c r="J153" s="56" t="s">
        <v>767</v>
      </c>
      <c r="K153" s="56" t="s">
        <v>533</v>
      </c>
      <c r="L153" s="56" t="s">
        <v>137</v>
      </c>
      <c r="M153" s="56" t="s">
        <v>136</v>
      </c>
      <c r="N153" s="56" t="s">
        <v>135</v>
      </c>
      <c r="O153" s="56" t="s">
        <v>134</v>
      </c>
      <c r="P153" s="57" t="str">
        <f t="shared" si="18"/>
        <v>2000</v>
      </c>
      <c r="Q153" s="57">
        <f t="shared" si="17"/>
        <v>138000</v>
      </c>
      <c r="R153" s="58" t="s">
        <v>194</v>
      </c>
      <c r="S153" s="57" t="str">
        <f>P153</f>
        <v>2000</v>
      </c>
    </row>
    <row r="154" spans="1:19" x14ac:dyDescent="0.25">
      <c r="A154" s="56" t="s">
        <v>766</v>
      </c>
      <c r="B154" s="56">
        <v>79.900000000000006</v>
      </c>
      <c r="C154" s="60" t="str">
        <f t="shared" si="16"/>
        <v>50-100元</v>
      </c>
      <c r="D154" s="56" t="s">
        <v>192</v>
      </c>
      <c r="E154" s="56" t="s">
        <v>191</v>
      </c>
      <c r="F154" s="56" t="s">
        <v>765</v>
      </c>
      <c r="G154" s="56" t="s">
        <v>177</v>
      </c>
      <c r="H154" s="56" t="s">
        <v>141</v>
      </c>
      <c r="I154" s="56" t="s">
        <v>189</v>
      </c>
      <c r="J154" s="56" t="s">
        <v>764</v>
      </c>
      <c r="K154" s="56" t="s">
        <v>533</v>
      </c>
      <c r="L154" s="56" t="s">
        <v>137</v>
      </c>
      <c r="M154" s="56" t="s">
        <v>136</v>
      </c>
      <c r="N154" s="56" t="s">
        <v>135</v>
      </c>
      <c r="O154" s="56" t="s">
        <v>134</v>
      </c>
      <c r="P154" s="57" t="str">
        <f t="shared" si="18"/>
        <v>2万</v>
      </c>
      <c r="Q154" s="57">
        <f t="shared" si="17"/>
        <v>1598000</v>
      </c>
      <c r="R154" s="58">
        <v>20000</v>
      </c>
      <c r="S154" s="57">
        <f>IF(FIND("万",G154),LEFT(G154,FIND("万",G154)-1),G154)*10000</f>
        <v>20000</v>
      </c>
    </row>
    <row r="155" spans="1:19" x14ac:dyDescent="0.25">
      <c r="A155" s="56" t="s">
        <v>763</v>
      </c>
      <c r="B155" s="56">
        <v>45</v>
      </c>
      <c r="C155" s="60" t="str">
        <f t="shared" si="16"/>
        <v>50元以下</v>
      </c>
      <c r="D155" s="56" t="s">
        <v>145</v>
      </c>
      <c r="E155" s="56" t="s">
        <v>144</v>
      </c>
      <c r="F155" s="56" t="s">
        <v>762</v>
      </c>
      <c r="G155" s="56" t="s">
        <v>269</v>
      </c>
      <c r="H155" s="56" t="s">
        <v>141</v>
      </c>
      <c r="I155" s="56" t="s">
        <v>140</v>
      </c>
      <c r="J155" s="56" t="s">
        <v>761</v>
      </c>
      <c r="K155" s="56" t="s">
        <v>533</v>
      </c>
      <c r="L155" s="56" t="s">
        <v>137</v>
      </c>
      <c r="M155" s="56" t="s">
        <v>136</v>
      </c>
      <c r="N155" s="56" t="s">
        <v>135</v>
      </c>
      <c r="O155" s="56" t="s">
        <v>134</v>
      </c>
      <c r="P155" s="57" t="str">
        <f t="shared" si="18"/>
        <v>20万</v>
      </c>
      <c r="Q155" s="57">
        <f t="shared" si="17"/>
        <v>9000000</v>
      </c>
      <c r="R155" s="58">
        <v>200000</v>
      </c>
      <c r="S155" s="57">
        <f>IF(FIND("万",G155),LEFT(G155,FIND("万",G155)-1),G155)*10000</f>
        <v>200000</v>
      </c>
    </row>
    <row r="156" spans="1:19" x14ac:dyDescent="0.25">
      <c r="A156" s="56" t="s">
        <v>760</v>
      </c>
      <c r="B156" s="56">
        <v>26.7</v>
      </c>
      <c r="C156" s="60" t="str">
        <f t="shared" si="16"/>
        <v>50元以下</v>
      </c>
      <c r="D156" s="56" t="s">
        <v>660</v>
      </c>
      <c r="E156" s="56" t="s">
        <v>659</v>
      </c>
      <c r="F156" s="56" t="s">
        <v>759</v>
      </c>
      <c r="G156" s="56" t="s">
        <v>177</v>
      </c>
      <c r="H156" s="56" t="s">
        <v>141</v>
      </c>
      <c r="I156" s="56" t="s">
        <v>657</v>
      </c>
      <c r="J156" s="56" t="s">
        <v>758</v>
      </c>
      <c r="K156" s="56" t="s">
        <v>533</v>
      </c>
      <c r="L156" s="56" t="s">
        <v>137</v>
      </c>
      <c r="M156" s="56" t="s">
        <v>136</v>
      </c>
      <c r="N156" s="56" t="s">
        <v>135</v>
      </c>
      <c r="O156" s="56" t="s">
        <v>134</v>
      </c>
      <c r="P156" s="57" t="str">
        <f t="shared" si="18"/>
        <v>2万</v>
      </c>
      <c r="Q156" s="57">
        <f t="shared" si="17"/>
        <v>534000</v>
      </c>
      <c r="R156" s="58">
        <v>20000</v>
      </c>
      <c r="S156" s="57">
        <f>IF(FIND("万",G156),LEFT(G156,FIND("万",G156)-1),G156)*10000</f>
        <v>20000</v>
      </c>
    </row>
    <row r="157" spans="1:19" x14ac:dyDescent="0.25">
      <c r="A157" s="56" t="s">
        <v>757</v>
      </c>
      <c r="B157" s="56">
        <v>13.5</v>
      </c>
      <c r="C157" s="60" t="str">
        <f t="shared" si="16"/>
        <v>50元以下</v>
      </c>
      <c r="D157" s="56" t="s">
        <v>145</v>
      </c>
      <c r="E157" s="56" t="s">
        <v>144</v>
      </c>
      <c r="F157" s="56" t="s">
        <v>756</v>
      </c>
      <c r="G157" s="56" t="s">
        <v>269</v>
      </c>
      <c r="H157" s="56" t="s">
        <v>141</v>
      </c>
      <c r="I157" s="56" t="s">
        <v>140</v>
      </c>
      <c r="J157" s="56" t="s">
        <v>755</v>
      </c>
      <c r="K157" s="56" t="s">
        <v>533</v>
      </c>
      <c r="L157" s="56" t="s">
        <v>137</v>
      </c>
      <c r="M157" s="56" t="s">
        <v>136</v>
      </c>
      <c r="N157" s="56" t="s">
        <v>135</v>
      </c>
      <c r="O157" s="56" t="s">
        <v>134</v>
      </c>
      <c r="P157" s="57" t="str">
        <f t="shared" si="18"/>
        <v>20万</v>
      </c>
      <c r="Q157" s="57">
        <f t="shared" si="17"/>
        <v>2700000</v>
      </c>
      <c r="R157" s="58">
        <v>200000</v>
      </c>
      <c r="S157" s="57">
        <f>IF(FIND("万",G157),LEFT(G157,FIND("万",G157)-1),G157)*10000</f>
        <v>200000</v>
      </c>
    </row>
    <row r="158" spans="1:19" x14ac:dyDescent="0.25">
      <c r="A158" s="56" t="s">
        <v>754</v>
      </c>
      <c r="B158" s="56">
        <v>46</v>
      </c>
      <c r="C158" s="60" t="str">
        <f t="shared" si="16"/>
        <v>50元以下</v>
      </c>
      <c r="D158" s="56" t="s">
        <v>203</v>
      </c>
      <c r="E158" s="56" t="s">
        <v>202</v>
      </c>
      <c r="F158" s="56" t="s">
        <v>753</v>
      </c>
      <c r="G158" s="56" t="s">
        <v>196</v>
      </c>
      <c r="H158" s="56" t="s">
        <v>141</v>
      </c>
      <c r="I158" s="56" t="s">
        <v>200</v>
      </c>
      <c r="J158" s="56" t="s">
        <v>752</v>
      </c>
      <c r="K158" s="56" t="s">
        <v>533</v>
      </c>
      <c r="L158" s="56" t="s">
        <v>137</v>
      </c>
      <c r="M158" s="56" t="s">
        <v>136</v>
      </c>
      <c r="N158" s="56" t="s">
        <v>135</v>
      </c>
      <c r="O158" s="56" t="s">
        <v>134</v>
      </c>
      <c r="P158" s="57" t="str">
        <f t="shared" si="18"/>
        <v>2000</v>
      </c>
      <c r="Q158" s="57">
        <f t="shared" si="17"/>
        <v>92000</v>
      </c>
      <c r="R158" s="58" t="s">
        <v>194</v>
      </c>
      <c r="S158" s="57" t="str">
        <f>P158</f>
        <v>2000</v>
      </c>
    </row>
    <row r="159" spans="1:19" x14ac:dyDescent="0.25">
      <c r="A159" s="56" t="s">
        <v>751</v>
      </c>
      <c r="B159" s="56">
        <v>139</v>
      </c>
      <c r="C159" s="60" t="str">
        <f t="shared" si="16"/>
        <v>100-150元</v>
      </c>
      <c r="D159" s="56" t="s">
        <v>397</v>
      </c>
      <c r="E159" s="56" t="s">
        <v>396</v>
      </c>
      <c r="F159" s="56" t="s">
        <v>750</v>
      </c>
      <c r="G159" s="56" t="s">
        <v>150</v>
      </c>
      <c r="H159" s="56" t="s">
        <v>141</v>
      </c>
      <c r="I159" s="56" t="s">
        <v>394</v>
      </c>
      <c r="J159" s="56" t="s">
        <v>749</v>
      </c>
      <c r="K159" s="56" t="s">
        <v>533</v>
      </c>
      <c r="L159" s="56" t="s">
        <v>137</v>
      </c>
      <c r="M159" s="56" t="s">
        <v>136</v>
      </c>
      <c r="N159" s="56" t="s">
        <v>135</v>
      </c>
      <c r="O159" s="56" t="s">
        <v>134</v>
      </c>
      <c r="P159" s="57" t="str">
        <f t="shared" si="18"/>
        <v>5000</v>
      </c>
      <c r="Q159" s="57">
        <f t="shared" si="17"/>
        <v>695000</v>
      </c>
      <c r="R159" s="58" t="s">
        <v>147</v>
      </c>
      <c r="S159" s="57" t="str">
        <f>P159</f>
        <v>5000</v>
      </c>
    </row>
    <row r="160" spans="1:19" x14ac:dyDescent="0.25">
      <c r="A160" s="56" t="s">
        <v>748</v>
      </c>
      <c r="B160" s="56">
        <v>159</v>
      </c>
      <c r="C160" s="60" t="str">
        <f t="shared" si="16"/>
        <v>150-200元</v>
      </c>
      <c r="D160" s="56" t="s">
        <v>747</v>
      </c>
      <c r="E160" s="56" t="s">
        <v>746</v>
      </c>
      <c r="F160" s="56" t="s">
        <v>745</v>
      </c>
      <c r="G160" s="56" t="s">
        <v>253</v>
      </c>
      <c r="H160" s="56" t="s">
        <v>141</v>
      </c>
      <c r="I160" s="56" t="s">
        <v>744</v>
      </c>
      <c r="J160" s="56" t="s">
        <v>743</v>
      </c>
      <c r="K160" s="56" t="s">
        <v>533</v>
      </c>
      <c r="L160" s="56" t="s">
        <v>137</v>
      </c>
      <c r="M160" s="56" t="s">
        <v>136</v>
      </c>
      <c r="N160" s="56" t="s">
        <v>135</v>
      </c>
      <c r="O160" s="56" t="s">
        <v>134</v>
      </c>
      <c r="P160" s="57" t="str">
        <f t="shared" si="18"/>
        <v>1万</v>
      </c>
      <c r="Q160" s="57">
        <f t="shared" si="17"/>
        <v>1590000</v>
      </c>
      <c r="R160" s="58">
        <v>10000</v>
      </c>
      <c r="S160" s="57">
        <f>IF(FIND("万",G160),LEFT(G160,FIND("万",G160)-1),G160)*10000</f>
        <v>10000</v>
      </c>
    </row>
    <row r="161" spans="1:19" x14ac:dyDescent="0.25">
      <c r="A161" s="56" t="s">
        <v>742</v>
      </c>
      <c r="B161" s="56">
        <v>15.9</v>
      </c>
      <c r="C161" s="60" t="str">
        <f t="shared" si="16"/>
        <v>50元以下</v>
      </c>
      <c r="D161" s="56" t="s">
        <v>322</v>
      </c>
      <c r="E161" s="56" t="s">
        <v>321</v>
      </c>
      <c r="F161" s="56" t="s">
        <v>741</v>
      </c>
      <c r="G161" s="56" t="s">
        <v>177</v>
      </c>
      <c r="H161" s="56" t="s">
        <v>141</v>
      </c>
      <c r="I161" s="56" t="s">
        <v>319</v>
      </c>
      <c r="J161" s="56" t="s">
        <v>740</v>
      </c>
      <c r="K161" s="56" t="s">
        <v>533</v>
      </c>
      <c r="L161" s="56" t="s">
        <v>137</v>
      </c>
      <c r="M161" s="56" t="s">
        <v>136</v>
      </c>
      <c r="N161" s="56" t="s">
        <v>135</v>
      </c>
      <c r="O161" s="56" t="s">
        <v>134</v>
      </c>
      <c r="P161" s="57" t="str">
        <f t="shared" si="18"/>
        <v>2万</v>
      </c>
      <c r="Q161" s="57">
        <f t="shared" si="17"/>
        <v>318000</v>
      </c>
      <c r="R161" s="58">
        <v>20000</v>
      </c>
      <c r="S161" s="57">
        <f>IF(FIND("万",G161),LEFT(G161,FIND("万",G161)-1),G161)*10000</f>
        <v>20000</v>
      </c>
    </row>
    <row r="162" spans="1:19" x14ac:dyDescent="0.25">
      <c r="A162" s="56" t="s">
        <v>739</v>
      </c>
      <c r="B162" s="56">
        <v>138</v>
      </c>
      <c r="C162" s="60" t="str">
        <f t="shared" si="16"/>
        <v>100-150元</v>
      </c>
      <c r="D162" s="56" t="s">
        <v>738</v>
      </c>
      <c r="E162" s="56" t="s">
        <v>737</v>
      </c>
      <c r="F162" s="56" t="s">
        <v>736</v>
      </c>
      <c r="G162" s="56" t="s">
        <v>558</v>
      </c>
      <c r="H162" s="56" t="s">
        <v>141</v>
      </c>
      <c r="I162" s="56" t="s">
        <v>735</v>
      </c>
      <c r="J162" s="56" t="s">
        <v>734</v>
      </c>
      <c r="K162" s="56" t="s">
        <v>533</v>
      </c>
      <c r="L162" s="56" t="s">
        <v>137</v>
      </c>
      <c r="M162" s="56" t="s">
        <v>136</v>
      </c>
      <c r="N162" s="56" t="s">
        <v>135</v>
      </c>
      <c r="O162" s="56" t="s">
        <v>134</v>
      </c>
      <c r="P162" s="57" t="str">
        <f t="shared" si="18"/>
        <v>200</v>
      </c>
      <c r="Q162" s="57">
        <f t="shared" si="17"/>
        <v>27600</v>
      </c>
      <c r="R162" s="58" t="s">
        <v>555</v>
      </c>
      <c r="S162" s="57" t="str">
        <f>P162</f>
        <v>200</v>
      </c>
    </row>
    <row r="163" spans="1:19" x14ac:dyDescent="0.25">
      <c r="A163" s="56" t="s">
        <v>733</v>
      </c>
      <c r="B163" s="56">
        <v>39</v>
      </c>
      <c r="C163" s="60" t="str">
        <f t="shared" si="16"/>
        <v>50元以下</v>
      </c>
      <c r="D163" s="56" t="s">
        <v>145</v>
      </c>
      <c r="E163" s="56" t="s">
        <v>144</v>
      </c>
      <c r="F163" s="56" t="s">
        <v>732</v>
      </c>
      <c r="G163" s="56" t="s">
        <v>142</v>
      </c>
      <c r="H163" s="56" t="s">
        <v>141</v>
      </c>
      <c r="I163" s="56" t="s">
        <v>140</v>
      </c>
      <c r="J163" s="56" t="s">
        <v>731</v>
      </c>
      <c r="K163" s="56" t="s">
        <v>533</v>
      </c>
      <c r="L163" s="56" t="s">
        <v>137</v>
      </c>
      <c r="M163" s="56" t="s">
        <v>136</v>
      </c>
      <c r="N163" s="56" t="s">
        <v>135</v>
      </c>
      <c r="O163" s="56" t="s">
        <v>134</v>
      </c>
      <c r="P163" s="57" t="str">
        <f t="shared" si="18"/>
        <v>5万</v>
      </c>
      <c r="Q163" s="57">
        <f t="shared" si="17"/>
        <v>1950000</v>
      </c>
      <c r="R163" s="58">
        <v>50000</v>
      </c>
      <c r="S163" s="57">
        <f>IF(FIND("万",G163),LEFT(G163,FIND("万",G163)-1),G163)*10000</f>
        <v>50000</v>
      </c>
    </row>
    <row r="164" spans="1:19" x14ac:dyDescent="0.25">
      <c r="A164" s="56" t="s">
        <v>730</v>
      </c>
      <c r="B164" s="56">
        <v>49.9</v>
      </c>
      <c r="C164" s="60" t="str">
        <f t="shared" si="16"/>
        <v>50元以下</v>
      </c>
      <c r="D164" s="56" t="s">
        <v>331</v>
      </c>
      <c r="E164" s="56" t="s">
        <v>330</v>
      </c>
      <c r="F164" s="56" t="s">
        <v>729</v>
      </c>
      <c r="G164" s="56" t="s">
        <v>196</v>
      </c>
      <c r="H164" s="56" t="s">
        <v>141</v>
      </c>
      <c r="I164" s="56" t="s">
        <v>328</v>
      </c>
      <c r="J164" s="56" t="s">
        <v>728</v>
      </c>
      <c r="K164" s="56" t="s">
        <v>533</v>
      </c>
      <c r="L164" s="56" t="s">
        <v>137</v>
      </c>
      <c r="M164" s="56" t="s">
        <v>136</v>
      </c>
      <c r="N164" s="56" t="s">
        <v>135</v>
      </c>
      <c r="O164" s="56" t="s">
        <v>134</v>
      </c>
      <c r="P164" s="57" t="str">
        <f t="shared" si="18"/>
        <v>2000</v>
      </c>
      <c r="Q164" s="57">
        <f t="shared" si="17"/>
        <v>99800</v>
      </c>
      <c r="R164" s="58" t="s">
        <v>194</v>
      </c>
      <c r="S164" s="57" t="str">
        <f>P164</f>
        <v>2000</v>
      </c>
    </row>
    <row r="165" spans="1:19" x14ac:dyDescent="0.25">
      <c r="A165" s="56" t="s">
        <v>727</v>
      </c>
      <c r="B165" s="56">
        <v>38.6</v>
      </c>
      <c r="C165" s="60" t="str">
        <f t="shared" si="16"/>
        <v>50元以下</v>
      </c>
      <c r="D165" s="56" t="s">
        <v>603</v>
      </c>
      <c r="E165" s="56" t="s">
        <v>602</v>
      </c>
      <c r="F165" s="56" t="s">
        <v>726</v>
      </c>
      <c r="G165" s="56" t="s">
        <v>253</v>
      </c>
      <c r="H165" s="56" t="s">
        <v>141</v>
      </c>
      <c r="I165" s="56" t="s">
        <v>600</v>
      </c>
      <c r="J165" s="56" t="s">
        <v>725</v>
      </c>
      <c r="K165" s="56" t="s">
        <v>533</v>
      </c>
      <c r="L165" s="56" t="s">
        <v>137</v>
      </c>
      <c r="M165" s="56" t="s">
        <v>136</v>
      </c>
      <c r="N165" s="56" t="s">
        <v>135</v>
      </c>
      <c r="O165" s="56" t="s">
        <v>134</v>
      </c>
      <c r="P165" s="57" t="str">
        <f t="shared" si="18"/>
        <v>1万</v>
      </c>
      <c r="Q165" s="57">
        <f t="shared" si="17"/>
        <v>386000</v>
      </c>
      <c r="R165" s="58">
        <v>10000</v>
      </c>
      <c r="S165" s="57">
        <f>IF(FIND("万",G165),LEFT(G165,FIND("万",G165)-1),G165)*10000</f>
        <v>10000</v>
      </c>
    </row>
    <row r="166" spans="1:19" x14ac:dyDescent="0.25">
      <c r="A166" s="56" t="s">
        <v>724</v>
      </c>
      <c r="B166" s="56">
        <v>33</v>
      </c>
      <c r="C166" s="60" t="str">
        <f t="shared" si="16"/>
        <v>50元以下</v>
      </c>
      <c r="D166" s="56" t="s">
        <v>349</v>
      </c>
      <c r="E166" s="56" t="s">
        <v>348</v>
      </c>
      <c r="F166" s="56" t="s">
        <v>723</v>
      </c>
      <c r="G166" s="56" t="s">
        <v>196</v>
      </c>
      <c r="H166" s="56" t="s">
        <v>141</v>
      </c>
      <c r="I166" s="56" t="s">
        <v>346</v>
      </c>
      <c r="J166" s="56" t="s">
        <v>722</v>
      </c>
      <c r="K166" s="56" t="s">
        <v>533</v>
      </c>
      <c r="L166" s="56" t="s">
        <v>137</v>
      </c>
      <c r="M166" s="56" t="s">
        <v>136</v>
      </c>
      <c r="N166" s="56" t="s">
        <v>135</v>
      </c>
      <c r="O166" s="56" t="s">
        <v>134</v>
      </c>
      <c r="P166" s="57" t="str">
        <f t="shared" si="18"/>
        <v>2000</v>
      </c>
      <c r="Q166" s="57">
        <f t="shared" si="17"/>
        <v>66000</v>
      </c>
      <c r="R166" s="58" t="s">
        <v>194</v>
      </c>
      <c r="S166" s="57" t="str">
        <f>P166</f>
        <v>2000</v>
      </c>
    </row>
    <row r="167" spans="1:19" x14ac:dyDescent="0.25">
      <c r="A167" s="56" t="s">
        <v>721</v>
      </c>
      <c r="B167" s="56">
        <v>59.9</v>
      </c>
      <c r="C167" s="60" t="str">
        <f t="shared" si="16"/>
        <v>50-100元</v>
      </c>
      <c r="D167" s="56" t="s">
        <v>720</v>
      </c>
      <c r="E167" s="56" t="s">
        <v>719</v>
      </c>
      <c r="F167" s="56" t="s">
        <v>718</v>
      </c>
      <c r="G167" s="56" t="s">
        <v>196</v>
      </c>
      <c r="H167" s="56" t="s">
        <v>141</v>
      </c>
      <c r="I167" s="56" t="s">
        <v>717</v>
      </c>
      <c r="J167" s="56" t="s">
        <v>716</v>
      </c>
      <c r="K167" s="56" t="s">
        <v>533</v>
      </c>
      <c r="L167" s="56" t="s">
        <v>137</v>
      </c>
      <c r="M167" s="56" t="s">
        <v>136</v>
      </c>
      <c r="N167" s="56" t="s">
        <v>135</v>
      </c>
      <c r="O167" s="56" t="s">
        <v>134</v>
      </c>
      <c r="P167" s="57" t="str">
        <f t="shared" si="18"/>
        <v>2000</v>
      </c>
      <c r="Q167" s="57">
        <f t="shared" si="17"/>
        <v>119800</v>
      </c>
      <c r="R167" s="58" t="s">
        <v>194</v>
      </c>
      <c r="S167" s="57" t="str">
        <f>P167</f>
        <v>2000</v>
      </c>
    </row>
    <row r="168" spans="1:19" x14ac:dyDescent="0.25">
      <c r="A168" s="56" t="s">
        <v>715</v>
      </c>
      <c r="B168" s="56">
        <v>179</v>
      </c>
      <c r="C168" s="60" t="str">
        <f t="shared" si="16"/>
        <v>150-200元</v>
      </c>
      <c r="D168" s="56" t="s">
        <v>714</v>
      </c>
      <c r="E168" s="56" t="s">
        <v>713</v>
      </c>
      <c r="F168" s="56" t="s">
        <v>712</v>
      </c>
      <c r="G168" s="56" t="s">
        <v>303</v>
      </c>
      <c r="H168" s="56" t="s">
        <v>141</v>
      </c>
      <c r="I168" s="56" t="s">
        <v>711</v>
      </c>
      <c r="J168" s="56" t="s">
        <v>710</v>
      </c>
      <c r="K168" s="56" t="s">
        <v>533</v>
      </c>
      <c r="L168" s="56" t="s">
        <v>137</v>
      </c>
      <c r="M168" s="56" t="s">
        <v>136</v>
      </c>
      <c r="N168" s="56" t="s">
        <v>135</v>
      </c>
      <c r="O168" s="56" t="s">
        <v>134</v>
      </c>
      <c r="P168" s="57" t="str">
        <f t="shared" si="18"/>
        <v>10万</v>
      </c>
      <c r="Q168" s="57">
        <f t="shared" si="17"/>
        <v>17900000</v>
      </c>
      <c r="R168" s="58">
        <v>100000</v>
      </c>
      <c r="S168" s="57">
        <f>IF(FIND("万",G168),LEFT(G168,FIND("万",G168)-1),G168)*10000</f>
        <v>100000</v>
      </c>
    </row>
    <row r="169" spans="1:19" x14ac:dyDescent="0.25">
      <c r="A169" s="56" t="s">
        <v>709</v>
      </c>
      <c r="B169" s="56">
        <v>69.900000000000006</v>
      </c>
      <c r="C169" s="60" t="str">
        <f t="shared" si="16"/>
        <v>50-100元</v>
      </c>
      <c r="D169" s="56" t="s">
        <v>708</v>
      </c>
      <c r="E169" s="56" t="s">
        <v>707</v>
      </c>
      <c r="F169" s="56" t="s">
        <v>706</v>
      </c>
      <c r="G169" s="56" t="s">
        <v>150</v>
      </c>
      <c r="H169" s="56" t="s">
        <v>141</v>
      </c>
      <c r="I169" s="56" t="s">
        <v>705</v>
      </c>
      <c r="J169" s="56" t="s">
        <v>704</v>
      </c>
      <c r="K169" s="56" t="s">
        <v>533</v>
      </c>
      <c r="L169" s="56" t="s">
        <v>137</v>
      </c>
      <c r="M169" s="56" t="s">
        <v>136</v>
      </c>
      <c r="N169" s="56" t="s">
        <v>135</v>
      </c>
      <c r="O169" s="56" t="s">
        <v>134</v>
      </c>
      <c r="P169" s="57" t="str">
        <f t="shared" si="18"/>
        <v>5000</v>
      </c>
      <c r="Q169" s="57">
        <f t="shared" si="17"/>
        <v>349500</v>
      </c>
      <c r="R169" s="58" t="s">
        <v>147</v>
      </c>
      <c r="S169" s="57" t="str">
        <f>P169</f>
        <v>5000</v>
      </c>
    </row>
    <row r="170" spans="1:19" x14ac:dyDescent="0.25">
      <c r="A170" s="56" t="s">
        <v>703</v>
      </c>
      <c r="B170" s="56">
        <v>299</v>
      </c>
      <c r="C170" s="60" t="str">
        <f t="shared" si="16"/>
        <v>200-300元</v>
      </c>
      <c r="D170" s="56" t="s">
        <v>428</v>
      </c>
      <c r="E170" s="56" t="s">
        <v>427</v>
      </c>
      <c r="F170" s="56" t="s">
        <v>702</v>
      </c>
      <c r="G170" s="56" t="s">
        <v>150</v>
      </c>
      <c r="H170" s="56" t="s">
        <v>141</v>
      </c>
      <c r="I170" s="56" t="s">
        <v>425</v>
      </c>
      <c r="J170" s="56" t="s">
        <v>701</v>
      </c>
      <c r="K170" s="56" t="s">
        <v>533</v>
      </c>
      <c r="L170" s="56" t="s">
        <v>137</v>
      </c>
      <c r="M170" s="56" t="s">
        <v>136</v>
      </c>
      <c r="N170" s="56" t="s">
        <v>135</v>
      </c>
      <c r="O170" s="56" t="s">
        <v>134</v>
      </c>
      <c r="P170" s="57" t="str">
        <f t="shared" si="18"/>
        <v>5000</v>
      </c>
      <c r="Q170" s="57">
        <f t="shared" si="17"/>
        <v>1495000</v>
      </c>
      <c r="R170" s="58" t="s">
        <v>147</v>
      </c>
      <c r="S170" s="57" t="str">
        <f>P170</f>
        <v>5000</v>
      </c>
    </row>
    <row r="171" spans="1:19" x14ac:dyDescent="0.25">
      <c r="A171" s="56" t="s">
        <v>700</v>
      </c>
      <c r="B171" s="56">
        <v>86.9</v>
      </c>
      <c r="C171" s="60" t="str">
        <f t="shared" si="16"/>
        <v>50-100元</v>
      </c>
      <c r="D171" s="56" t="s">
        <v>582</v>
      </c>
      <c r="E171" s="56" t="s">
        <v>581</v>
      </c>
      <c r="F171" s="56" t="s">
        <v>699</v>
      </c>
      <c r="G171" s="56" t="s">
        <v>253</v>
      </c>
      <c r="H171" s="56" t="s">
        <v>141</v>
      </c>
      <c r="I171" s="56" t="s">
        <v>579</v>
      </c>
      <c r="J171" s="56" t="s">
        <v>698</v>
      </c>
      <c r="K171" s="56" t="s">
        <v>533</v>
      </c>
      <c r="L171" s="56" t="s">
        <v>137</v>
      </c>
      <c r="M171" s="56" t="s">
        <v>136</v>
      </c>
      <c r="N171" s="56" t="s">
        <v>135</v>
      </c>
      <c r="O171" s="56" t="s">
        <v>134</v>
      </c>
      <c r="P171" s="57" t="str">
        <f t="shared" si="18"/>
        <v>1万</v>
      </c>
      <c r="Q171" s="57">
        <f t="shared" si="17"/>
        <v>869000</v>
      </c>
      <c r="R171" s="58">
        <v>10000</v>
      </c>
      <c r="S171" s="57">
        <f>IF(FIND("万",G171),LEFT(G171,FIND("万",G171)-1),G171)*10000</f>
        <v>10000</v>
      </c>
    </row>
    <row r="172" spans="1:19" x14ac:dyDescent="0.25">
      <c r="A172" s="56" t="s">
        <v>697</v>
      </c>
      <c r="B172" s="56">
        <v>9.9</v>
      </c>
      <c r="C172" s="60" t="str">
        <f t="shared" si="16"/>
        <v>50元以下</v>
      </c>
      <c r="D172" s="56" t="s">
        <v>696</v>
      </c>
      <c r="E172" s="56" t="s">
        <v>695</v>
      </c>
      <c r="F172" s="56" t="s">
        <v>694</v>
      </c>
      <c r="G172" s="56" t="s">
        <v>196</v>
      </c>
      <c r="H172" s="56" t="s">
        <v>141</v>
      </c>
      <c r="I172" s="56" t="s">
        <v>693</v>
      </c>
      <c r="J172" s="56" t="s">
        <v>692</v>
      </c>
      <c r="K172" s="56" t="s">
        <v>533</v>
      </c>
      <c r="L172" s="56" t="s">
        <v>137</v>
      </c>
      <c r="M172" s="56" t="s">
        <v>136</v>
      </c>
      <c r="N172" s="56" t="s">
        <v>135</v>
      </c>
      <c r="O172" s="56" t="s">
        <v>134</v>
      </c>
      <c r="P172" s="57" t="str">
        <f t="shared" si="18"/>
        <v>2000</v>
      </c>
      <c r="Q172" s="57">
        <f t="shared" si="17"/>
        <v>19800</v>
      </c>
      <c r="R172" s="58" t="s">
        <v>194</v>
      </c>
      <c r="S172" s="57" t="str">
        <f>P172</f>
        <v>2000</v>
      </c>
    </row>
    <row r="173" spans="1:19" x14ac:dyDescent="0.25">
      <c r="A173" s="56" t="s">
        <v>691</v>
      </c>
      <c r="B173" s="56">
        <v>10.8</v>
      </c>
      <c r="C173" s="60" t="str">
        <f t="shared" si="16"/>
        <v>50元以下</v>
      </c>
      <c r="D173" s="56" t="s">
        <v>186</v>
      </c>
      <c r="E173" s="56" t="s">
        <v>185</v>
      </c>
      <c r="F173" s="56" t="s">
        <v>690</v>
      </c>
      <c r="G173" s="56" t="s">
        <v>177</v>
      </c>
      <c r="H173" s="56" t="s">
        <v>141</v>
      </c>
      <c r="I173" s="56" t="s">
        <v>183</v>
      </c>
      <c r="J173" s="56" t="s">
        <v>689</v>
      </c>
      <c r="K173" s="56" t="s">
        <v>533</v>
      </c>
      <c r="L173" s="56" t="s">
        <v>137</v>
      </c>
      <c r="M173" s="56" t="s">
        <v>136</v>
      </c>
      <c r="N173" s="56" t="s">
        <v>135</v>
      </c>
      <c r="O173" s="56" t="s">
        <v>134</v>
      </c>
      <c r="P173" s="57" t="str">
        <f t="shared" si="18"/>
        <v>2万</v>
      </c>
      <c r="Q173" s="57">
        <f t="shared" si="17"/>
        <v>216000</v>
      </c>
      <c r="R173" s="58">
        <v>20000</v>
      </c>
      <c r="S173" s="57">
        <f>IF(FIND("万",G173),LEFT(G173,FIND("万",G173)-1),G173)*10000</f>
        <v>20000</v>
      </c>
    </row>
    <row r="174" spans="1:19" x14ac:dyDescent="0.25">
      <c r="A174" s="56" t="s">
        <v>688</v>
      </c>
      <c r="B174" s="56">
        <v>59.9</v>
      </c>
      <c r="C174" s="60" t="str">
        <f t="shared" si="16"/>
        <v>50-100元</v>
      </c>
      <c r="D174" s="56" t="s">
        <v>687</v>
      </c>
      <c r="E174" s="56" t="s">
        <v>686</v>
      </c>
      <c r="F174" s="56" t="s">
        <v>685</v>
      </c>
      <c r="G174" s="56" t="s">
        <v>150</v>
      </c>
      <c r="H174" s="56" t="s">
        <v>141</v>
      </c>
      <c r="I174" s="56" t="s">
        <v>684</v>
      </c>
      <c r="J174" s="56" t="s">
        <v>683</v>
      </c>
      <c r="K174" s="56" t="s">
        <v>533</v>
      </c>
      <c r="L174" s="56" t="s">
        <v>137</v>
      </c>
      <c r="M174" s="56" t="s">
        <v>136</v>
      </c>
      <c r="N174" s="56" t="s">
        <v>135</v>
      </c>
      <c r="O174" s="56" t="s">
        <v>134</v>
      </c>
      <c r="P174" s="57" t="str">
        <f t="shared" si="18"/>
        <v>5000</v>
      </c>
      <c r="Q174" s="57">
        <f t="shared" si="17"/>
        <v>299500</v>
      </c>
      <c r="R174" s="58" t="s">
        <v>147</v>
      </c>
      <c r="S174" s="57" t="str">
        <f>P174</f>
        <v>5000</v>
      </c>
    </row>
    <row r="175" spans="1:19" x14ac:dyDescent="0.25">
      <c r="A175" s="56" t="s">
        <v>682</v>
      </c>
      <c r="B175" s="56">
        <v>31.5</v>
      </c>
      <c r="C175" s="60" t="str">
        <f t="shared" si="16"/>
        <v>50元以下</v>
      </c>
      <c r="D175" s="56" t="s">
        <v>603</v>
      </c>
      <c r="E175" s="56" t="s">
        <v>602</v>
      </c>
      <c r="F175" s="56" t="s">
        <v>681</v>
      </c>
      <c r="G175" s="56" t="s">
        <v>253</v>
      </c>
      <c r="H175" s="56" t="s">
        <v>141</v>
      </c>
      <c r="I175" s="56" t="s">
        <v>600</v>
      </c>
      <c r="J175" s="56" t="s">
        <v>680</v>
      </c>
      <c r="K175" s="56" t="s">
        <v>533</v>
      </c>
      <c r="L175" s="56" t="s">
        <v>137</v>
      </c>
      <c r="M175" s="56" t="s">
        <v>136</v>
      </c>
      <c r="N175" s="56" t="s">
        <v>135</v>
      </c>
      <c r="O175" s="56" t="s">
        <v>134</v>
      </c>
      <c r="P175" s="57" t="str">
        <f t="shared" si="18"/>
        <v>1万</v>
      </c>
      <c r="Q175" s="57">
        <f t="shared" si="17"/>
        <v>315000</v>
      </c>
      <c r="R175" s="58">
        <v>10000</v>
      </c>
      <c r="S175" s="57">
        <f>IF(FIND("万",G175),LEFT(G175,FIND("万",G175)-1),G175)*10000</f>
        <v>10000</v>
      </c>
    </row>
    <row r="176" spans="1:19" x14ac:dyDescent="0.25">
      <c r="A176" s="56" t="s">
        <v>679</v>
      </c>
      <c r="B176" s="56">
        <v>69.900000000000006</v>
      </c>
      <c r="C176" s="60" t="str">
        <f t="shared" si="16"/>
        <v>50-100元</v>
      </c>
      <c r="D176" s="56" t="s">
        <v>627</v>
      </c>
      <c r="E176" s="56" t="s">
        <v>626</v>
      </c>
      <c r="F176" s="56" t="s">
        <v>678</v>
      </c>
      <c r="G176" s="56" t="s">
        <v>196</v>
      </c>
      <c r="H176" s="56" t="s">
        <v>141</v>
      </c>
      <c r="I176" s="56" t="s">
        <v>624</v>
      </c>
      <c r="J176" s="56" t="s">
        <v>677</v>
      </c>
      <c r="K176" s="56" t="s">
        <v>533</v>
      </c>
      <c r="L176" s="56" t="s">
        <v>137</v>
      </c>
      <c r="M176" s="56" t="s">
        <v>136</v>
      </c>
      <c r="N176" s="56" t="s">
        <v>135</v>
      </c>
      <c r="O176" s="56" t="s">
        <v>134</v>
      </c>
      <c r="P176" s="57" t="str">
        <f t="shared" si="18"/>
        <v>2000</v>
      </c>
      <c r="Q176" s="57">
        <f t="shared" si="17"/>
        <v>139800</v>
      </c>
      <c r="R176" s="58" t="s">
        <v>194</v>
      </c>
      <c r="S176" s="57" t="str">
        <f>P176</f>
        <v>2000</v>
      </c>
    </row>
    <row r="177" spans="1:19" x14ac:dyDescent="0.25">
      <c r="A177" s="56" t="s">
        <v>676</v>
      </c>
      <c r="B177" s="56">
        <v>25.9</v>
      </c>
      <c r="C177" s="60" t="str">
        <f t="shared" si="16"/>
        <v>50元以下</v>
      </c>
      <c r="D177" s="56" t="s">
        <v>167</v>
      </c>
      <c r="E177" s="56" t="s">
        <v>166</v>
      </c>
      <c r="F177" s="56" t="s">
        <v>675</v>
      </c>
      <c r="G177" s="56" t="s">
        <v>253</v>
      </c>
      <c r="H177" s="56" t="s">
        <v>141</v>
      </c>
      <c r="I177" s="56" t="s">
        <v>163</v>
      </c>
      <c r="J177" s="56" t="s">
        <v>674</v>
      </c>
      <c r="K177" s="56" t="s">
        <v>533</v>
      </c>
      <c r="L177" s="56" t="s">
        <v>137</v>
      </c>
      <c r="M177" s="56" t="s">
        <v>136</v>
      </c>
      <c r="N177" s="56" t="s">
        <v>135</v>
      </c>
      <c r="O177" s="56" t="s">
        <v>134</v>
      </c>
      <c r="P177" s="57" t="str">
        <f t="shared" si="18"/>
        <v>1万</v>
      </c>
      <c r="Q177" s="57">
        <f t="shared" si="17"/>
        <v>259000</v>
      </c>
      <c r="R177" s="58">
        <v>10000</v>
      </c>
      <c r="S177" s="57">
        <f>IF(FIND("万",G177),LEFT(G177,FIND("万",G177)-1),G177)*10000</f>
        <v>10000</v>
      </c>
    </row>
    <row r="178" spans="1:19" x14ac:dyDescent="0.25">
      <c r="A178" s="56" t="s">
        <v>673</v>
      </c>
      <c r="B178" s="56">
        <v>26.4</v>
      </c>
      <c r="C178" s="60" t="str">
        <f t="shared" si="16"/>
        <v>50元以下</v>
      </c>
      <c r="D178" s="56" t="s">
        <v>349</v>
      </c>
      <c r="E178" s="56" t="s">
        <v>348</v>
      </c>
      <c r="F178" s="56" t="s">
        <v>672</v>
      </c>
      <c r="G178" s="56" t="s">
        <v>150</v>
      </c>
      <c r="H178" s="56" t="s">
        <v>141</v>
      </c>
      <c r="I178" s="56" t="s">
        <v>346</v>
      </c>
      <c r="J178" s="56" t="s">
        <v>671</v>
      </c>
      <c r="K178" s="56" t="s">
        <v>533</v>
      </c>
      <c r="L178" s="56" t="s">
        <v>137</v>
      </c>
      <c r="M178" s="56" t="s">
        <v>136</v>
      </c>
      <c r="N178" s="56" t="s">
        <v>135</v>
      </c>
      <c r="O178" s="56" t="s">
        <v>134</v>
      </c>
      <c r="P178" s="57" t="str">
        <f t="shared" si="18"/>
        <v>5000</v>
      </c>
      <c r="Q178" s="57">
        <f t="shared" si="17"/>
        <v>132000</v>
      </c>
      <c r="R178" s="58" t="s">
        <v>147</v>
      </c>
      <c r="S178" s="57" t="str">
        <f>P178</f>
        <v>5000</v>
      </c>
    </row>
    <row r="179" spans="1:19" x14ac:dyDescent="0.25">
      <c r="A179" s="56" t="s">
        <v>670</v>
      </c>
      <c r="B179" s="56">
        <v>99</v>
      </c>
      <c r="C179" s="60" t="str">
        <f t="shared" si="16"/>
        <v>50-100元</v>
      </c>
      <c r="D179" s="56" t="s">
        <v>669</v>
      </c>
      <c r="E179" s="56" t="s">
        <v>668</v>
      </c>
      <c r="F179" s="56" t="s">
        <v>667</v>
      </c>
      <c r="G179" s="56" t="s">
        <v>150</v>
      </c>
      <c r="H179" s="56" t="s">
        <v>141</v>
      </c>
      <c r="I179" s="56" t="s">
        <v>666</v>
      </c>
      <c r="J179" s="56" t="s">
        <v>665</v>
      </c>
      <c r="K179" s="56" t="s">
        <v>533</v>
      </c>
      <c r="L179" s="56" t="s">
        <v>137</v>
      </c>
      <c r="M179" s="56" t="s">
        <v>136</v>
      </c>
      <c r="N179" s="56" t="s">
        <v>135</v>
      </c>
      <c r="O179" s="56" t="s">
        <v>134</v>
      </c>
      <c r="P179" s="57" t="str">
        <f t="shared" si="18"/>
        <v>5000</v>
      </c>
      <c r="Q179" s="57">
        <f t="shared" si="17"/>
        <v>495000</v>
      </c>
      <c r="R179" s="58" t="s">
        <v>147</v>
      </c>
      <c r="S179" s="57" t="str">
        <f>P179</f>
        <v>5000</v>
      </c>
    </row>
    <row r="180" spans="1:19" x14ac:dyDescent="0.25">
      <c r="A180" s="56" t="s">
        <v>664</v>
      </c>
      <c r="B180" s="56">
        <v>20</v>
      </c>
      <c r="C180" s="60" t="str">
        <f t="shared" si="16"/>
        <v>50元以下</v>
      </c>
      <c r="D180" s="56" t="s">
        <v>145</v>
      </c>
      <c r="E180" s="56" t="s">
        <v>144</v>
      </c>
      <c r="F180" s="56" t="s">
        <v>663</v>
      </c>
      <c r="G180" s="56" t="s">
        <v>269</v>
      </c>
      <c r="H180" s="56" t="s">
        <v>141</v>
      </c>
      <c r="I180" s="56" t="s">
        <v>140</v>
      </c>
      <c r="J180" s="56" t="s">
        <v>662</v>
      </c>
      <c r="K180" s="56" t="s">
        <v>533</v>
      </c>
      <c r="L180" s="56" t="s">
        <v>137</v>
      </c>
      <c r="M180" s="56" t="s">
        <v>136</v>
      </c>
      <c r="N180" s="56" t="s">
        <v>135</v>
      </c>
      <c r="O180" s="56" t="s">
        <v>134</v>
      </c>
      <c r="P180" s="57" t="str">
        <f t="shared" si="18"/>
        <v>20万</v>
      </c>
      <c r="Q180" s="57">
        <f t="shared" si="17"/>
        <v>4000000</v>
      </c>
      <c r="R180" s="58">
        <v>200000</v>
      </c>
      <c r="S180" s="57">
        <f>IF(FIND("万",G180),LEFT(G180,FIND("万",G180)-1),G180)*10000</f>
        <v>200000</v>
      </c>
    </row>
    <row r="181" spans="1:19" x14ac:dyDescent="0.25">
      <c r="A181" s="56" t="s">
        <v>661</v>
      </c>
      <c r="B181" s="56">
        <v>26.7</v>
      </c>
      <c r="C181" s="60" t="str">
        <f t="shared" si="16"/>
        <v>50元以下</v>
      </c>
      <c r="D181" s="56" t="s">
        <v>660</v>
      </c>
      <c r="E181" s="56" t="s">
        <v>659</v>
      </c>
      <c r="F181" s="56" t="s">
        <v>658</v>
      </c>
      <c r="G181" s="56" t="s">
        <v>177</v>
      </c>
      <c r="H181" s="56" t="s">
        <v>141</v>
      </c>
      <c r="I181" s="56" t="s">
        <v>657</v>
      </c>
      <c r="J181" s="56" t="s">
        <v>656</v>
      </c>
      <c r="K181" s="56" t="s">
        <v>533</v>
      </c>
      <c r="L181" s="56" t="s">
        <v>137</v>
      </c>
      <c r="M181" s="56" t="s">
        <v>136</v>
      </c>
      <c r="N181" s="56" t="s">
        <v>135</v>
      </c>
      <c r="O181" s="56" t="s">
        <v>134</v>
      </c>
      <c r="P181" s="57" t="str">
        <f t="shared" si="18"/>
        <v>2万</v>
      </c>
      <c r="Q181" s="57">
        <f t="shared" si="17"/>
        <v>534000</v>
      </c>
      <c r="R181" s="58">
        <v>20000</v>
      </c>
      <c r="S181" s="57">
        <f>IF(FIND("万",G181),LEFT(G181,FIND("万",G181)-1),G181)*10000</f>
        <v>20000</v>
      </c>
    </row>
    <row r="182" spans="1:19" x14ac:dyDescent="0.25">
      <c r="A182" s="56" t="s">
        <v>655</v>
      </c>
      <c r="B182" s="56">
        <v>49.9</v>
      </c>
      <c r="C182" s="60" t="str">
        <f t="shared" si="16"/>
        <v>50元以下</v>
      </c>
      <c r="D182" s="56" t="s">
        <v>654</v>
      </c>
      <c r="E182" s="56" t="s">
        <v>653</v>
      </c>
      <c r="F182" s="56" t="s">
        <v>652</v>
      </c>
      <c r="G182" s="56" t="s">
        <v>177</v>
      </c>
      <c r="H182" s="56" t="s">
        <v>141</v>
      </c>
      <c r="I182" s="56" t="s">
        <v>651</v>
      </c>
      <c r="J182" s="56" t="s">
        <v>650</v>
      </c>
      <c r="K182" s="56" t="s">
        <v>533</v>
      </c>
      <c r="L182" s="56" t="s">
        <v>137</v>
      </c>
      <c r="M182" s="56" t="s">
        <v>136</v>
      </c>
      <c r="N182" s="56" t="s">
        <v>135</v>
      </c>
      <c r="O182" s="56" t="s">
        <v>134</v>
      </c>
      <c r="P182" s="57" t="str">
        <f t="shared" si="18"/>
        <v>2万</v>
      </c>
      <c r="Q182" s="57">
        <f t="shared" si="17"/>
        <v>998000</v>
      </c>
      <c r="R182" s="58">
        <v>20000</v>
      </c>
      <c r="S182" s="57">
        <f>IF(FIND("万",G182),LEFT(G182,FIND("万",G182)-1),G182)*10000</f>
        <v>20000</v>
      </c>
    </row>
    <row r="183" spans="1:19" x14ac:dyDescent="0.25">
      <c r="A183" s="56" t="s">
        <v>649</v>
      </c>
      <c r="B183" s="56">
        <v>79.900000000000006</v>
      </c>
      <c r="C183" s="60" t="str">
        <f t="shared" si="16"/>
        <v>50-100元</v>
      </c>
      <c r="D183" s="56" t="s">
        <v>648</v>
      </c>
      <c r="E183" s="56" t="s">
        <v>647</v>
      </c>
      <c r="F183" s="56" t="s">
        <v>646</v>
      </c>
      <c r="G183" s="56" t="s">
        <v>164</v>
      </c>
      <c r="H183" s="56" t="s">
        <v>141</v>
      </c>
      <c r="I183" s="56" t="s">
        <v>645</v>
      </c>
      <c r="J183" s="56" t="s">
        <v>644</v>
      </c>
      <c r="K183" s="56" t="s">
        <v>533</v>
      </c>
      <c r="L183" s="56" t="s">
        <v>137</v>
      </c>
      <c r="M183" s="56" t="s">
        <v>136</v>
      </c>
      <c r="N183" s="56" t="s">
        <v>135</v>
      </c>
      <c r="O183" s="56" t="s">
        <v>134</v>
      </c>
      <c r="P183" s="57" t="str">
        <f t="shared" si="18"/>
        <v>1000</v>
      </c>
      <c r="Q183" s="57">
        <f t="shared" si="17"/>
        <v>79900</v>
      </c>
      <c r="R183" s="58" t="s">
        <v>161</v>
      </c>
      <c r="S183" s="57" t="str">
        <f>P183</f>
        <v>1000</v>
      </c>
    </row>
    <row r="184" spans="1:19" x14ac:dyDescent="0.25">
      <c r="A184" s="56" t="s">
        <v>643</v>
      </c>
      <c r="B184" s="56">
        <v>58.8</v>
      </c>
      <c r="C184" s="60" t="str">
        <f t="shared" si="16"/>
        <v>50-100元</v>
      </c>
      <c r="D184" s="56" t="s">
        <v>282</v>
      </c>
      <c r="E184" s="56" t="s">
        <v>281</v>
      </c>
      <c r="F184" s="56" t="s">
        <v>642</v>
      </c>
      <c r="G184" s="56" t="s">
        <v>164</v>
      </c>
      <c r="H184" s="56" t="s">
        <v>141</v>
      </c>
      <c r="I184" s="56" t="s">
        <v>279</v>
      </c>
      <c r="J184" s="56" t="s">
        <v>641</v>
      </c>
      <c r="K184" s="56" t="s">
        <v>533</v>
      </c>
      <c r="L184" s="56" t="s">
        <v>137</v>
      </c>
      <c r="M184" s="56" t="s">
        <v>136</v>
      </c>
      <c r="N184" s="56" t="s">
        <v>135</v>
      </c>
      <c r="O184" s="56" t="s">
        <v>134</v>
      </c>
      <c r="P184" s="57" t="str">
        <f t="shared" si="18"/>
        <v>1000</v>
      </c>
      <c r="Q184" s="57">
        <f t="shared" si="17"/>
        <v>58800</v>
      </c>
      <c r="R184" s="58" t="s">
        <v>161</v>
      </c>
      <c r="S184" s="57" t="str">
        <f>P184</f>
        <v>1000</v>
      </c>
    </row>
    <row r="185" spans="1:19" x14ac:dyDescent="0.25">
      <c r="A185" s="56" t="s">
        <v>640</v>
      </c>
      <c r="B185" s="56">
        <v>79.900000000000006</v>
      </c>
      <c r="C185" s="60" t="str">
        <f t="shared" si="16"/>
        <v>50-100元</v>
      </c>
      <c r="D185" s="56" t="s">
        <v>247</v>
      </c>
      <c r="E185" s="56" t="s">
        <v>246</v>
      </c>
      <c r="F185" s="56" t="s">
        <v>639</v>
      </c>
      <c r="G185" s="56" t="s">
        <v>150</v>
      </c>
      <c r="H185" s="56" t="s">
        <v>141</v>
      </c>
      <c r="I185" s="56" t="s">
        <v>244</v>
      </c>
      <c r="J185" s="56" t="s">
        <v>638</v>
      </c>
      <c r="K185" s="56" t="s">
        <v>533</v>
      </c>
      <c r="L185" s="56" t="s">
        <v>137</v>
      </c>
      <c r="M185" s="56" t="s">
        <v>136</v>
      </c>
      <c r="N185" s="56" t="s">
        <v>135</v>
      </c>
      <c r="O185" s="56" t="s">
        <v>134</v>
      </c>
      <c r="P185" s="57" t="str">
        <f t="shared" si="18"/>
        <v>5000</v>
      </c>
      <c r="Q185" s="57">
        <f t="shared" si="17"/>
        <v>399500</v>
      </c>
      <c r="R185" s="58" t="s">
        <v>147</v>
      </c>
      <c r="S185" s="57" t="str">
        <f>P185</f>
        <v>5000</v>
      </c>
    </row>
    <row r="186" spans="1:19" x14ac:dyDescent="0.25">
      <c r="A186" s="56" t="s">
        <v>637</v>
      </c>
      <c r="B186" s="56">
        <v>69.900000000000006</v>
      </c>
      <c r="C186" s="60" t="str">
        <f t="shared" si="16"/>
        <v>50-100元</v>
      </c>
      <c r="D186" s="56" t="s">
        <v>636</v>
      </c>
      <c r="E186" s="56" t="s">
        <v>635</v>
      </c>
      <c r="F186" s="56" t="s">
        <v>634</v>
      </c>
      <c r="G186" s="56" t="s">
        <v>164</v>
      </c>
      <c r="H186" s="56" t="s">
        <v>141</v>
      </c>
      <c r="I186" s="56" t="s">
        <v>633</v>
      </c>
      <c r="J186" s="56" t="s">
        <v>632</v>
      </c>
      <c r="K186" s="56" t="s">
        <v>533</v>
      </c>
      <c r="L186" s="56" t="s">
        <v>137</v>
      </c>
      <c r="M186" s="56" t="s">
        <v>136</v>
      </c>
      <c r="N186" s="56" t="s">
        <v>135</v>
      </c>
      <c r="O186" s="56" t="s">
        <v>134</v>
      </c>
      <c r="P186" s="57" t="str">
        <f t="shared" si="18"/>
        <v>1000</v>
      </c>
      <c r="Q186" s="57">
        <f t="shared" si="17"/>
        <v>69900</v>
      </c>
      <c r="R186" s="58" t="s">
        <v>161</v>
      </c>
      <c r="S186" s="57" t="str">
        <f>P186</f>
        <v>1000</v>
      </c>
    </row>
    <row r="187" spans="1:19" x14ac:dyDescent="0.25">
      <c r="A187" s="56" t="s">
        <v>631</v>
      </c>
      <c r="B187" s="56">
        <v>12</v>
      </c>
      <c r="C187" s="60" t="str">
        <f t="shared" si="16"/>
        <v>50元以下</v>
      </c>
      <c r="D187" s="56" t="s">
        <v>167</v>
      </c>
      <c r="E187" s="56" t="s">
        <v>166</v>
      </c>
      <c r="F187" s="56" t="s">
        <v>630</v>
      </c>
      <c r="G187" s="56" t="s">
        <v>150</v>
      </c>
      <c r="H187" s="56" t="s">
        <v>141</v>
      </c>
      <c r="I187" s="56" t="s">
        <v>163</v>
      </c>
      <c r="J187" s="56" t="s">
        <v>629</v>
      </c>
      <c r="K187" s="56" t="s">
        <v>533</v>
      </c>
      <c r="L187" s="56" t="s">
        <v>137</v>
      </c>
      <c r="M187" s="56" t="s">
        <v>136</v>
      </c>
      <c r="N187" s="56" t="s">
        <v>135</v>
      </c>
      <c r="O187" s="56" t="s">
        <v>134</v>
      </c>
      <c r="P187" s="57" t="str">
        <f t="shared" si="18"/>
        <v>5000</v>
      </c>
      <c r="Q187" s="57">
        <f t="shared" si="17"/>
        <v>60000</v>
      </c>
      <c r="R187" s="58" t="s">
        <v>147</v>
      </c>
      <c r="S187" s="57" t="str">
        <f>P187</f>
        <v>5000</v>
      </c>
    </row>
    <row r="188" spans="1:19" x14ac:dyDescent="0.25">
      <c r="A188" s="56" t="s">
        <v>628</v>
      </c>
      <c r="B188" s="56">
        <v>69.900000000000006</v>
      </c>
      <c r="C188" s="60" t="str">
        <f t="shared" si="16"/>
        <v>50-100元</v>
      </c>
      <c r="D188" s="56" t="s">
        <v>627</v>
      </c>
      <c r="E188" s="56" t="s">
        <v>626</v>
      </c>
      <c r="F188" s="56" t="s">
        <v>625</v>
      </c>
      <c r="G188" s="56" t="s">
        <v>253</v>
      </c>
      <c r="H188" s="56" t="s">
        <v>141</v>
      </c>
      <c r="I188" s="56" t="s">
        <v>624</v>
      </c>
      <c r="J188" s="56" t="s">
        <v>623</v>
      </c>
      <c r="K188" s="56" t="s">
        <v>533</v>
      </c>
      <c r="L188" s="56" t="s">
        <v>137</v>
      </c>
      <c r="M188" s="56" t="s">
        <v>136</v>
      </c>
      <c r="N188" s="56" t="s">
        <v>135</v>
      </c>
      <c r="O188" s="56" t="s">
        <v>134</v>
      </c>
      <c r="P188" s="57" t="str">
        <f t="shared" si="18"/>
        <v>1万</v>
      </c>
      <c r="Q188" s="57">
        <f t="shared" si="17"/>
        <v>699000</v>
      </c>
      <c r="R188" s="58">
        <v>10000</v>
      </c>
      <c r="S188" s="57">
        <f>IF(FIND("万",G188),LEFT(G188,FIND("万",G188)-1),G188)*10000</f>
        <v>10000</v>
      </c>
    </row>
    <row r="189" spans="1:19" x14ac:dyDescent="0.25">
      <c r="A189" s="56" t="s">
        <v>622</v>
      </c>
      <c r="B189" s="56">
        <v>78</v>
      </c>
      <c r="C189" s="60" t="str">
        <f t="shared" si="16"/>
        <v>50-100元</v>
      </c>
      <c r="D189" s="56" t="s">
        <v>621</v>
      </c>
      <c r="E189" s="56" t="s">
        <v>620</v>
      </c>
      <c r="F189" s="56" t="s">
        <v>619</v>
      </c>
      <c r="G189" s="56" t="s">
        <v>196</v>
      </c>
      <c r="H189" s="56" t="s">
        <v>141</v>
      </c>
      <c r="I189" s="56" t="s">
        <v>618</v>
      </c>
      <c r="J189" s="56" t="s">
        <v>617</v>
      </c>
      <c r="K189" s="56" t="s">
        <v>533</v>
      </c>
      <c r="L189" s="56" t="s">
        <v>137</v>
      </c>
      <c r="M189" s="56" t="s">
        <v>136</v>
      </c>
      <c r="N189" s="56" t="s">
        <v>135</v>
      </c>
      <c r="O189" s="56" t="s">
        <v>134</v>
      </c>
      <c r="P189" s="57" t="str">
        <f t="shared" si="18"/>
        <v>2000</v>
      </c>
      <c r="Q189" s="57">
        <f t="shared" si="17"/>
        <v>156000</v>
      </c>
      <c r="R189" s="58" t="s">
        <v>194</v>
      </c>
      <c r="S189" s="57" t="str">
        <f>P189</f>
        <v>2000</v>
      </c>
    </row>
    <row r="190" spans="1:19" x14ac:dyDescent="0.25">
      <c r="A190" s="56" t="s">
        <v>616</v>
      </c>
      <c r="B190" s="56">
        <v>98</v>
      </c>
      <c r="C190" s="60" t="str">
        <f t="shared" si="16"/>
        <v>50-100元</v>
      </c>
      <c r="D190" s="56" t="s">
        <v>294</v>
      </c>
      <c r="E190" s="56" t="s">
        <v>293</v>
      </c>
      <c r="F190" s="56" t="s">
        <v>615</v>
      </c>
      <c r="G190" s="56" t="s">
        <v>150</v>
      </c>
      <c r="H190" s="56" t="s">
        <v>141</v>
      </c>
      <c r="I190" s="56" t="s">
        <v>291</v>
      </c>
      <c r="J190" s="56" t="s">
        <v>614</v>
      </c>
      <c r="K190" s="56" t="s">
        <v>533</v>
      </c>
      <c r="L190" s="56" t="s">
        <v>137</v>
      </c>
      <c r="M190" s="56" t="s">
        <v>136</v>
      </c>
      <c r="N190" s="56" t="s">
        <v>135</v>
      </c>
      <c r="O190" s="56" t="s">
        <v>134</v>
      </c>
      <c r="P190" s="57" t="str">
        <f t="shared" si="18"/>
        <v>5000</v>
      </c>
      <c r="Q190" s="57">
        <f t="shared" si="17"/>
        <v>490000</v>
      </c>
      <c r="R190" s="58" t="s">
        <v>147</v>
      </c>
      <c r="S190" s="57" t="str">
        <f>P190</f>
        <v>5000</v>
      </c>
    </row>
    <row r="191" spans="1:19" x14ac:dyDescent="0.25">
      <c r="A191" s="56" t="s">
        <v>613</v>
      </c>
      <c r="B191" s="56">
        <v>44.9</v>
      </c>
      <c r="C191" s="60" t="str">
        <f t="shared" si="16"/>
        <v>50元以下</v>
      </c>
      <c r="D191" s="56" t="s">
        <v>322</v>
      </c>
      <c r="E191" s="56" t="s">
        <v>321</v>
      </c>
      <c r="F191" s="56" t="s">
        <v>612</v>
      </c>
      <c r="G191" s="56" t="s">
        <v>177</v>
      </c>
      <c r="H191" s="56" t="s">
        <v>141</v>
      </c>
      <c r="I191" s="56" t="s">
        <v>319</v>
      </c>
      <c r="J191" s="56" t="s">
        <v>611</v>
      </c>
      <c r="K191" s="56" t="s">
        <v>533</v>
      </c>
      <c r="L191" s="56" t="s">
        <v>137</v>
      </c>
      <c r="M191" s="56" t="s">
        <v>136</v>
      </c>
      <c r="N191" s="56" t="s">
        <v>135</v>
      </c>
      <c r="O191" s="56" t="s">
        <v>134</v>
      </c>
      <c r="P191" s="57" t="str">
        <f t="shared" si="18"/>
        <v>2万</v>
      </c>
      <c r="Q191" s="57">
        <f t="shared" si="17"/>
        <v>898000</v>
      </c>
      <c r="R191" s="58">
        <v>20000</v>
      </c>
      <c r="S191" s="57">
        <f>IF(FIND("万",G191),LEFT(G191,FIND("万",G191)-1),G191)*10000</f>
        <v>20000</v>
      </c>
    </row>
    <row r="192" spans="1:19" x14ac:dyDescent="0.25">
      <c r="A192" s="56" t="s">
        <v>610</v>
      </c>
      <c r="B192" s="56">
        <v>13.9</v>
      </c>
      <c r="C192" s="60" t="str">
        <f t="shared" si="16"/>
        <v>50元以下</v>
      </c>
      <c r="D192" s="56" t="s">
        <v>322</v>
      </c>
      <c r="E192" s="56" t="s">
        <v>321</v>
      </c>
      <c r="F192" s="56" t="s">
        <v>609</v>
      </c>
      <c r="G192" s="56" t="s">
        <v>177</v>
      </c>
      <c r="H192" s="56" t="s">
        <v>141</v>
      </c>
      <c r="I192" s="56" t="s">
        <v>319</v>
      </c>
      <c r="J192" s="56" t="s">
        <v>608</v>
      </c>
      <c r="K192" s="56" t="s">
        <v>533</v>
      </c>
      <c r="L192" s="56" t="s">
        <v>137</v>
      </c>
      <c r="M192" s="56" t="s">
        <v>136</v>
      </c>
      <c r="N192" s="56" t="s">
        <v>135</v>
      </c>
      <c r="O192" s="56" t="s">
        <v>134</v>
      </c>
      <c r="P192" s="57" t="str">
        <f t="shared" si="18"/>
        <v>2万</v>
      </c>
      <c r="Q192" s="57">
        <f t="shared" si="17"/>
        <v>278000</v>
      </c>
      <c r="R192" s="58">
        <v>20000</v>
      </c>
      <c r="S192" s="57">
        <f>IF(FIND("万",G192),LEFT(G192,FIND("万",G192)-1),G192)*10000</f>
        <v>20000</v>
      </c>
    </row>
    <row r="193" spans="1:19" x14ac:dyDescent="0.25">
      <c r="A193" s="56" t="s">
        <v>607</v>
      </c>
      <c r="B193" s="56">
        <v>21.9</v>
      </c>
      <c r="C193" s="60" t="str">
        <f t="shared" si="16"/>
        <v>50元以下</v>
      </c>
      <c r="D193" s="56" t="s">
        <v>288</v>
      </c>
      <c r="E193" s="56" t="s">
        <v>287</v>
      </c>
      <c r="F193" s="56" t="s">
        <v>606</v>
      </c>
      <c r="G193" s="56" t="s">
        <v>196</v>
      </c>
      <c r="H193" s="56" t="s">
        <v>141</v>
      </c>
      <c r="I193" s="56" t="s">
        <v>285</v>
      </c>
      <c r="J193" s="56" t="s">
        <v>605</v>
      </c>
      <c r="K193" s="56" t="s">
        <v>533</v>
      </c>
      <c r="L193" s="56" t="s">
        <v>137</v>
      </c>
      <c r="M193" s="56" t="s">
        <v>136</v>
      </c>
      <c r="N193" s="56" t="s">
        <v>135</v>
      </c>
      <c r="O193" s="56" t="s">
        <v>134</v>
      </c>
      <c r="P193" s="57" t="str">
        <f t="shared" si="18"/>
        <v>2000</v>
      </c>
      <c r="Q193" s="57">
        <f t="shared" si="17"/>
        <v>43800</v>
      </c>
      <c r="R193" s="58" t="s">
        <v>194</v>
      </c>
      <c r="S193" s="57" t="str">
        <f>P193</f>
        <v>2000</v>
      </c>
    </row>
    <row r="194" spans="1:19" x14ac:dyDescent="0.25">
      <c r="A194" s="56" t="s">
        <v>604</v>
      </c>
      <c r="B194" s="56">
        <v>5.8</v>
      </c>
      <c r="C194" s="60" t="str">
        <f t="shared" ref="C194:C257" si="19">IF(B194&lt;50,"50元以下",IF(B194&lt;100,"50-100元",IF(B194&lt;150,"100-150元",IF(B194&lt;200,"150-200元",IF(B194&lt;250,"200-250元",IF(B194&lt;300,"200-300元","300元以上"))))))</f>
        <v>50元以下</v>
      </c>
      <c r="D194" s="56" t="s">
        <v>603</v>
      </c>
      <c r="E194" s="56" t="s">
        <v>602</v>
      </c>
      <c r="F194" s="56" t="s">
        <v>601</v>
      </c>
      <c r="G194" s="56" t="s">
        <v>253</v>
      </c>
      <c r="H194" s="56" t="s">
        <v>141</v>
      </c>
      <c r="I194" s="56" t="s">
        <v>600</v>
      </c>
      <c r="J194" s="56" t="s">
        <v>599</v>
      </c>
      <c r="K194" s="56" t="s">
        <v>533</v>
      </c>
      <c r="L194" s="56" t="s">
        <v>137</v>
      </c>
      <c r="M194" s="56" t="s">
        <v>136</v>
      </c>
      <c r="N194" s="56" t="s">
        <v>135</v>
      </c>
      <c r="O194" s="56" t="s">
        <v>134</v>
      </c>
      <c r="P194" s="57" t="str">
        <f t="shared" si="18"/>
        <v>1万</v>
      </c>
      <c r="Q194" s="57">
        <f t="shared" ref="Q194:Q257" si="20">R194*B194</f>
        <v>58000</v>
      </c>
      <c r="R194" s="58">
        <v>10000</v>
      </c>
      <c r="S194" s="57">
        <f>IF(FIND("万",G194),LEFT(G194,FIND("万",G194)-1),G194)*10000</f>
        <v>10000</v>
      </c>
    </row>
    <row r="195" spans="1:19" x14ac:dyDescent="0.25">
      <c r="A195" s="56" t="s">
        <v>598</v>
      </c>
      <c r="B195" s="56">
        <v>79.900000000000006</v>
      </c>
      <c r="C195" s="60" t="str">
        <f t="shared" si="19"/>
        <v>50-100元</v>
      </c>
      <c r="D195" s="56" t="s">
        <v>597</v>
      </c>
      <c r="E195" s="56" t="s">
        <v>596</v>
      </c>
      <c r="F195" s="56" t="s">
        <v>595</v>
      </c>
      <c r="G195" s="56" t="s">
        <v>196</v>
      </c>
      <c r="H195" s="56" t="s">
        <v>141</v>
      </c>
      <c r="I195" s="56" t="s">
        <v>594</v>
      </c>
      <c r="J195" s="56" t="s">
        <v>593</v>
      </c>
      <c r="K195" s="56" t="s">
        <v>533</v>
      </c>
      <c r="L195" s="56" t="s">
        <v>137</v>
      </c>
      <c r="M195" s="56" t="s">
        <v>136</v>
      </c>
      <c r="N195" s="56" t="s">
        <v>135</v>
      </c>
      <c r="O195" s="56" t="s">
        <v>134</v>
      </c>
      <c r="P195" s="57" t="str">
        <f t="shared" si="18"/>
        <v>2000</v>
      </c>
      <c r="Q195" s="57">
        <f t="shared" si="20"/>
        <v>159800</v>
      </c>
      <c r="R195" s="58" t="s">
        <v>194</v>
      </c>
      <c r="S195" s="57" t="str">
        <f>P195</f>
        <v>2000</v>
      </c>
    </row>
    <row r="196" spans="1:19" x14ac:dyDescent="0.25">
      <c r="A196" s="56" t="s">
        <v>592</v>
      </c>
      <c r="B196" s="56">
        <v>62.9</v>
      </c>
      <c r="C196" s="60" t="str">
        <f t="shared" si="19"/>
        <v>50-100元</v>
      </c>
      <c r="D196" s="56" t="s">
        <v>349</v>
      </c>
      <c r="E196" s="56" t="s">
        <v>348</v>
      </c>
      <c r="F196" s="56" t="s">
        <v>591</v>
      </c>
      <c r="G196" s="56" t="s">
        <v>196</v>
      </c>
      <c r="H196" s="56" t="s">
        <v>141</v>
      </c>
      <c r="I196" s="56" t="s">
        <v>346</v>
      </c>
      <c r="J196" s="56" t="s">
        <v>590</v>
      </c>
      <c r="K196" s="56" t="s">
        <v>533</v>
      </c>
      <c r="L196" s="56" t="s">
        <v>137</v>
      </c>
      <c r="M196" s="56" t="s">
        <v>136</v>
      </c>
      <c r="N196" s="56" t="s">
        <v>135</v>
      </c>
      <c r="O196" s="56" t="s">
        <v>134</v>
      </c>
      <c r="P196" s="57" t="str">
        <f t="shared" si="18"/>
        <v>2000</v>
      </c>
      <c r="Q196" s="57">
        <f t="shared" si="20"/>
        <v>125800</v>
      </c>
      <c r="R196" s="58" t="s">
        <v>194</v>
      </c>
      <c r="S196" s="57" t="str">
        <f>P196</f>
        <v>2000</v>
      </c>
    </row>
    <row r="197" spans="1:19" x14ac:dyDescent="0.25">
      <c r="A197" s="56" t="s">
        <v>589</v>
      </c>
      <c r="B197" s="56">
        <v>18.899999999999999</v>
      </c>
      <c r="C197" s="60" t="str">
        <f t="shared" si="19"/>
        <v>50元以下</v>
      </c>
      <c r="D197" s="56" t="s">
        <v>343</v>
      </c>
      <c r="E197" s="56" t="s">
        <v>342</v>
      </c>
      <c r="F197" s="56" t="s">
        <v>588</v>
      </c>
      <c r="G197" s="56" t="s">
        <v>253</v>
      </c>
      <c r="H197" s="56" t="s">
        <v>141</v>
      </c>
      <c r="I197" s="56" t="s">
        <v>340</v>
      </c>
      <c r="J197" s="56" t="s">
        <v>587</v>
      </c>
      <c r="K197" s="56" t="s">
        <v>533</v>
      </c>
      <c r="L197" s="56" t="s">
        <v>137</v>
      </c>
      <c r="M197" s="56" t="s">
        <v>136</v>
      </c>
      <c r="N197" s="56" t="s">
        <v>135</v>
      </c>
      <c r="O197" s="56" t="s">
        <v>134</v>
      </c>
      <c r="P197" s="57" t="str">
        <f t="shared" ref="P197:P260" si="21">IF(FIND("+",G197),LEFT(G197,FIND("+",G197)-1),G197)</f>
        <v>1万</v>
      </c>
      <c r="Q197" s="57">
        <f t="shared" si="20"/>
        <v>189000</v>
      </c>
      <c r="R197" s="58">
        <v>10000</v>
      </c>
      <c r="S197" s="57">
        <f>IF(FIND("万",G197),LEFT(G197,FIND("万",G197)-1),G197)*10000</f>
        <v>10000</v>
      </c>
    </row>
    <row r="198" spans="1:19" x14ac:dyDescent="0.25">
      <c r="A198" s="56" t="s">
        <v>586</v>
      </c>
      <c r="B198" s="56">
        <v>11</v>
      </c>
      <c r="C198" s="60" t="str">
        <f t="shared" si="19"/>
        <v>50元以下</v>
      </c>
      <c r="D198" s="56" t="s">
        <v>145</v>
      </c>
      <c r="E198" s="56" t="s">
        <v>144</v>
      </c>
      <c r="F198" s="56" t="s">
        <v>585</v>
      </c>
      <c r="G198" s="56" t="s">
        <v>196</v>
      </c>
      <c r="H198" s="56" t="s">
        <v>141</v>
      </c>
      <c r="I198" s="56" t="s">
        <v>140</v>
      </c>
      <c r="J198" s="56" t="s">
        <v>584</v>
      </c>
      <c r="K198" s="56" t="s">
        <v>533</v>
      </c>
      <c r="L198" s="56" t="s">
        <v>137</v>
      </c>
      <c r="M198" s="56" t="s">
        <v>136</v>
      </c>
      <c r="N198" s="56" t="s">
        <v>135</v>
      </c>
      <c r="O198" s="56" t="s">
        <v>134</v>
      </c>
      <c r="P198" s="57" t="str">
        <f t="shared" si="21"/>
        <v>2000</v>
      </c>
      <c r="Q198" s="57">
        <f t="shared" si="20"/>
        <v>22000</v>
      </c>
      <c r="R198" s="58" t="s">
        <v>194</v>
      </c>
      <c r="S198" s="57" t="str">
        <f>P198</f>
        <v>2000</v>
      </c>
    </row>
    <row r="199" spans="1:19" x14ac:dyDescent="0.25">
      <c r="A199" s="56" t="s">
        <v>583</v>
      </c>
      <c r="B199" s="56">
        <v>58.9</v>
      </c>
      <c r="C199" s="60" t="str">
        <f t="shared" si="19"/>
        <v>50-100元</v>
      </c>
      <c r="D199" s="56" t="s">
        <v>582</v>
      </c>
      <c r="E199" s="56" t="s">
        <v>581</v>
      </c>
      <c r="F199" s="56" t="s">
        <v>580</v>
      </c>
      <c r="G199" s="56" t="s">
        <v>253</v>
      </c>
      <c r="H199" s="56" t="s">
        <v>141</v>
      </c>
      <c r="I199" s="56" t="s">
        <v>579</v>
      </c>
      <c r="J199" s="56" t="s">
        <v>578</v>
      </c>
      <c r="K199" s="56" t="s">
        <v>533</v>
      </c>
      <c r="L199" s="56" t="s">
        <v>137</v>
      </c>
      <c r="M199" s="56" t="s">
        <v>136</v>
      </c>
      <c r="N199" s="56" t="s">
        <v>135</v>
      </c>
      <c r="O199" s="56" t="s">
        <v>134</v>
      </c>
      <c r="P199" s="57" t="str">
        <f t="shared" si="21"/>
        <v>1万</v>
      </c>
      <c r="Q199" s="57">
        <f t="shared" si="20"/>
        <v>589000</v>
      </c>
      <c r="R199" s="58">
        <v>10000</v>
      </c>
      <c r="S199" s="57">
        <f>IF(FIND("万",G199),LEFT(G199,FIND("万",G199)-1),G199)*10000</f>
        <v>10000</v>
      </c>
    </row>
    <row r="200" spans="1:19" x14ac:dyDescent="0.25">
      <c r="A200" s="56" t="s">
        <v>577</v>
      </c>
      <c r="B200" s="56">
        <v>49.9</v>
      </c>
      <c r="C200" s="60" t="str">
        <f t="shared" si="19"/>
        <v>50元以下</v>
      </c>
      <c r="D200" s="56" t="s">
        <v>576</v>
      </c>
      <c r="E200" s="56" t="s">
        <v>575</v>
      </c>
      <c r="F200" s="56" t="s">
        <v>574</v>
      </c>
      <c r="G200" s="56" t="s">
        <v>150</v>
      </c>
      <c r="H200" s="56" t="s">
        <v>141</v>
      </c>
      <c r="I200" s="56" t="s">
        <v>573</v>
      </c>
      <c r="J200" s="56" t="s">
        <v>572</v>
      </c>
      <c r="K200" s="56" t="s">
        <v>533</v>
      </c>
      <c r="L200" s="56" t="s">
        <v>137</v>
      </c>
      <c r="M200" s="56" t="s">
        <v>136</v>
      </c>
      <c r="N200" s="56" t="s">
        <v>135</v>
      </c>
      <c r="O200" s="56" t="s">
        <v>134</v>
      </c>
      <c r="P200" s="57" t="str">
        <f t="shared" si="21"/>
        <v>5000</v>
      </c>
      <c r="Q200" s="57">
        <f t="shared" si="20"/>
        <v>249500</v>
      </c>
      <c r="R200" s="58" t="s">
        <v>147</v>
      </c>
      <c r="S200" s="57" t="str">
        <f>P200</f>
        <v>5000</v>
      </c>
    </row>
    <row r="201" spans="1:19" x14ac:dyDescent="0.25">
      <c r="A201" s="56" t="s">
        <v>571</v>
      </c>
      <c r="B201" s="56">
        <v>79</v>
      </c>
      <c r="C201" s="60" t="str">
        <f t="shared" si="19"/>
        <v>50-100元</v>
      </c>
      <c r="D201" s="56" t="s">
        <v>153</v>
      </c>
      <c r="E201" s="56" t="s">
        <v>152</v>
      </c>
      <c r="F201" s="56" t="s">
        <v>570</v>
      </c>
      <c r="G201" s="56" t="s">
        <v>150</v>
      </c>
      <c r="H201" s="56" t="s">
        <v>141</v>
      </c>
      <c r="I201" s="56" t="s">
        <v>149</v>
      </c>
      <c r="J201" s="56" t="s">
        <v>569</v>
      </c>
      <c r="K201" s="56" t="s">
        <v>533</v>
      </c>
      <c r="L201" s="56" t="s">
        <v>137</v>
      </c>
      <c r="M201" s="56" t="s">
        <v>136</v>
      </c>
      <c r="N201" s="56" t="s">
        <v>135</v>
      </c>
      <c r="O201" s="56" t="s">
        <v>134</v>
      </c>
      <c r="P201" s="57" t="str">
        <f t="shared" si="21"/>
        <v>5000</v>
      </c>
      <c r="Q201" s="57">
        <f t="shared" si="20"/>
        <v>395000</v>
      </c>
      <c r="R201" s="58" t="s">
        <v>147</v>
      </c>
      <c r="S201" s="57" t="str">
        <f>P201</f>
        <v>5000</v>
      </c>
    </row>
    <row r="202" spans="1:19" x14ac:dyDescent="0.25">
      <c r="A202" s="56" t="s">
        <v>568</v>
      </c>
      <c r="B202" s="56">
        <v>32.9</v>
      </c>
      <c r="C202" s="60" t="str">
        <f t="shared" si="19"/>
        <v>50元以下</v>
      </c>
      <c r="D202" s="56" t="s">
        <v>322</v>
      </c>
      <c r="E202" s="56" t="s">
        <v>321</v>
      </c>
      <c r="F202" s="56" t="s">
        <v>567</v>
      </c>
      <c r="G202" s="56" t="s">
        <v>177</v>
      </c>
      <c r="H202" s="56" t="s">
        <v>141</v>
      </c>
      <c r="I202" s="56" t="s">
        <v>319</v>
      </c>
      <c r="J202" s="56" t="s">
        <v>566</v>
      </c>
      <c r="K202" s="56" t="s">
        <v>533</v>
      </c>
      <c r="L202" s="56" t="s">
        <v>137</v>
      </c>
      <c r="M202" s="56" t="s">
        <v>136</v>
      </c>
      <c r="N202" s="56" t="s">
        <v>135</v>
      </c>
      <c r="O202" s="56" t="s">
        <v>134</v>
      </c>
      <c r="P202" s="57" t="str">
        <f t="shared" si="21"/>
        <v>2万</v>
      </c>
      <c r="Q202" s="57">
        <f t="shared" si="20"/>
        <v>658000</v>
      </c>
      <c r="R202" s="58">
        <v>20000</v>
      </c>
      <c r="S202" s="57">
        <f>IF(FIND("万",G202),LEFT(G202,FIND("万",G202)-1),G202)*10000</f>
        <v>20000</v>
      </c>
    </row>
    <row r="203" spans="1:19" x14ac:dyDescent="0.25">
      <c r="A203" s="56" t="s">
        <v>565</v>
      </c>
      <c r="B203" s="56">
        <v>44.9</v>
      </c>
      <c r="C203" s="60" t="str">
        <f t="shared" si="19"/>
        <v>50元以下</v>
      </c>
      <c r="D203" s="56" t="s">
        <v>322</v>
      </c>
      <c r="E203" s="56" t="s">
        <v>321</v>
      </c>
      <c r="F203" s="56" t="s">
        <v>564</v>
      </c>
      <c r="G203" s="56" t="s">
        <v>177</v>
      </c>
      <c r="H203" s="56" t="s">
        <v>141</v>
      </c>
      <c r="I203" s="56" t="s">
        <v>319</v>
      </c>
      <c r="J203" s="56" t="s">
        <v>563</v>
      </c>
      <c r="K203" s="56" t="s">
        <v>533</v>
      </c>
      <c r="L203" s="56" t="s">
        <v>137</v>
      </c>
      <c r="M203" s="56" t="s">
        <v>136</v>
      </c>
      <c r="N203" s="56" t="s">
        <v>135</v>
      </c>
      <c r="O203" s="56" t="s">
        <v>134</v>
      </c>
      <c r="P203" s="57" t="str">
        <f t="shared" si="21"/>
        <v>2万</v>
      </c>
      <c r="Q203" s="57">
        <f t="shared" si="20"/>
        <v>898000</v>
      </c>
      <c r="R203" s="58">
        <v>20000</v>
      </c>
      <c r="S203" s="57">
        <f>IF(FIND("万",G203),LEFT(G203,FIND("万",G203)-1),G203)*10000</f>
        <v>20000</v>
      </c>
    </row>
    <row r="204" spans="1:19" x14ac:dyDescent="0.25">
      <c r="A204" s="56" t="s">
        <v>562</v>
      </c>
      <c r="B204" s="56">
        <v>68</v>
      </c>
      <c r="C204" s="60" t="str">
        <f t="shared" si="19"/>
        <v>50-100元</v>
      </c>
      <c r="D204" s="56" t="s">
        <v>561</v>
      </c>
      <c r="E204" s="56" t="s">
        <v>560</v>
      </c>
      <c r="F204" s="56" t="s">
        <v>559</v>
      </c>
      <c r="G204" s="56" t="s">
        <v>558</v>
      </c>
      <c r="H204" s="56" t="s">
        <v>141</v>
      </c>
      <c r="I204" s="56" t="s">
        <v>557</v>
      </c>
      <c r="J204" s="56" t="s">
        <v>556</v>
      </c>
      <c r="K204" s="56" t="s">
        <v>533</v>
      </c>
      <c r="L204" s="56" t="s">
        <v>137</v>
      </c>
      <c r="M204" s="56" t="s">
        <v>136</v>
      </c>
      <c r="N204" s="56" t="s">
        <v>135</v>
      </c>
      <c r="O204" s="56" t="s">
        <v>134</v>
      </c>
      <c r="P204" s="57" t="str">
        <f t="shared" si="21"/>
        <v>200</v>
      </c>
      <c r="Q204" s="57">
        <f t="shared" si="20"/>
        <v>13600</v>
      </c>
      <c r="R204" s="58" t="s">
        <v>555</v>
      </c>
      <c r="S204" s="57" t="str">
        <f>P204</f>
        <v>200</v>
      </c>
    </row>
    <row r="205" spans="1:19" x14ac:dyDescent="0.25">
      <c r="A205" s="56" t="s">
        <v>554</v>
      </c>
      <c r="B205" s="56">
        <v>328</v>
      </c>
      <c r="C205" s="60" t="str">
        <f t="shared" si="19"/>
        <v>300元以上</v>
      </c>
      <c r="D205" s="56" t="s">
        <v>145</v>
      </c>
      <c r="E205" s="56" t="s">
        <v>144</v>
      </c>
      <c r="F205" s="56" t="s">
        <v>553</v>
      </c>
      <c r="G205" s="56" t="s">
        <v>269</v>
      </c>
      <c r="H205" s="56" t="s">
        <v>141</v>
      </c>
      <c r="I205" s="56" t="s">
        <v>140</v>
      </c>
      <c r="J205" s="56" t="s">
        <v>552</v>
      </c>
      <c r="K205" s="56" t="s">
        <v>533</v>
      </c>
      <c r="L205" s="56" t="s">
        <v>137</v>
      </c>
      <c r="M205" s="56" t="s">
        <v>136</v>
      </c>
      <c r="N205" s="56" t="s">
        <v>135</v>
      </c>
      <c r="O205" s="56" t="s">
        <v>134</v>
      </c>
      <c r="P205" s="57" t="str">
        <f t="shared" si="21"/>
        <v>20万</v>
      </c>
      <c r="Q205" s="57">
        <f t="shared" si="20"/>
        <v>65600000</v>
      </c>
      <c r="R205" s="58">
        <v>200000</v>
      </c>
      <c r="S205" s="57">
        <f>IF(FIND("万",G205),LEFT(G205,FIND("万",G205)-1),G205)*10000</f>
        <v>200000</v>
      </c>
    </row>
    <row r="206" spans="1:19" x14ac:dyDescent="0.25">
      <c r="A206" s="56" t="s">
        <v>551</v>
      </c>
      <c r="B206" s="56">
        <v>29.9</v>
      </c>
      <c r="C206" s="60" t="str">
        <f t="shared" si="19"/>
        <v>50元以下</v>
      </c>
      <c r="D206" s="56" t="s">
        <v>322</v>
      </c>
      <c r="E206" s="56" t="s">
        <v>321</v>
      </c>
      <c r="F206" s="56" t="s">
        <v>550</v>
      </c>
      <c r="G206" s="56" t="s">
        <v>177</v>
      </c>
      <c r="H206" s="56" t="s">
        <v>141</v>
      </c>
      <c r="I206" s="56" t="s">
        <v>319</v>
      </c>
      <c r="J206" s="56" t="s">
        <v>549</v>
      </c>
      <c r="K206" s="56" t="s">
        <v>533</v>
      </c>
      <c r="L206" s="56" t="s">
        <v>137</v>
      </c>
      <c r="M206" s="56" t="s">
        <v>136</v>
      </c>
      <c r="N206" s="56" t="s">
        <v>135</v>
      </c>
      <c r="O206" s="56" t="s">
        <v>134</v>
      </c>
      <c r="P206" s="57" t="str">
        <f t="shared" si="21"/>
        <v>2万</v>
      </c>
      <c r="Q206" s="57">
        <f t="shared" si="20"/>
        <v>598000</v>
      </c>
      <c r="R206" s="58">
        <v>20000</v>
      </c>
      <c r="S206" s="57">
        <f>IF(FIND("万",G206),LEFT(G206,FIND("万",G206)-1),G206)*10000</f>
        <v>20000</v>
      </c>
    </row>
    <row r="207" spans="1:19" x14ac:dyDescent="0.25">
      <c r="A207" s="56" t="s">
        <v>548</v>
      </c>
      <c r="B207" s="56">
        <v>219</v>
      </c>
      <c r="C207" s="60" t="str">
        <f t="shared" si="19"/>
        <v>200-250元</v>
      </c>
      <c r="D207" s="56" t="s">
        <v>145</v>
      </c>
      <c r="E207" s="56" t="s">
        <v>144</v>
      </c>
      <c r="F207" s="56" t="s">
        <v>547</v>
      </c>
      <c r="G207" s="56" t="s">
        <v>269</v>
      </c>
      <c r="H207" s="56" t="s">
        <v>141</v>
      </c>
      <c r="I207" s="56" t="s">
        <v>140</v>
      </c>
      <c r="J207" s="56" t="s">
        <v>546</v>
      </c>
      <c r="K207" s="56" t="s">
        <v>533</v>
      </c>
      <c r="L207" s="56" t="s">
        <v>137</v>
      </c>
      <c r="M207" s="56" t="s">
        <v>136</v>
      </c>
      <c r="N207" s="56" t="s">
        <v>135</v>
      </c>
      <c r="O207" s="56" t="s">
        <v>134</v>
      </c>
      <c r="P207" s="57" t="str">
        <f t="shared" si="21"/>
        <v>20万</v>
      </c>
      <c r="Q207" s="57">
        <f t="shared" si="20"/>
        <v>43800000</v>
      </c>
      <c r="R207" s="58">
        <v>200000</v>
      </c>
      <c r="S207" s="57">
        <f>IF(FIND("万",G207),LEFT(G207,FIND("万",G207)-1),G207)*10000</f>
        <v>200000</v>
      </c>
    </row>
    <row r="208" spans="1:19" x14ac:dyDescent="0.25">
      <c r="A208" s="56" t="s">
        <v>545</v>
      </c>
      <c r="B208" s="56">
        <v>49.8</v>
      </c>
      <c r="C208" s="60" t="str">
        <f t="shared" si="19"/>
        <v>50元以下</v>
      </c>
      <c r="D208" s="56" t="s">
        <v>282</v>
      </c>
      <c r="E208" s="56" t="s">
        <v>281</v>
      </c>
      <c r="F208" s="56" t="s">
        <v>544</v>
      </c>
      <c r="G208" s="56" t="s">
        <v>164</v>
      </c>
      <c r="H208" s="56" t="s">
        <v>141</v>
      </c>
      <c r="I208" s="56" t="s">
        <v>279</v>
      </c>
      <c r="J208" s="56" t="s">
        <v>543</v>
      </c>
      <c r="K208" s="56" t="s">
        <v>533</v>
      </c>
      <c r="L208" s="56" t="s">
        <v>137</v>
      </c>
      <c r="M208" s="56" t="s">
        <v>136</v>
      </c>
      <c r="N208" s="56" t="s">
        <v>135</v>
      </c>
      <c r="O208" s="56" t="s">
        <v>134</v>
      </c>
      <c r="P208" s="57" t="str">
        <f t="shared" si="21"/>
        <v>1000</v>
      </c>
      <c r="Q208" s="57">
        <f t="shared" si="20"/>
        <v>49800</v>
      </c>
      <c r="R208" s="58" t="s">
        <v>161</v>
      </c>
      <c r="S208" s="57" t="str">
        <f>P208</f>
        <v>1000</v>
      </c>
    </row>
    <row r="209" spans="1:19" x14ac:dyDescent="0.25">
      <c r="A209" s="56" t="s">
        <v>542</v>
      </c>
      <c r="B209" s="56">
        <v>12</v>
      </c>
      <c r="C209" s="60" t="str">
        <f t="shared" si="19"/>
        <v>50元以下</v>
      </c>
      <c r="D209" s="56" t="s">
        <v>145</v>
      </c>
      <c r="E209" s="56" t="s">
        <v>144</v>
      </c>
      <c r="F209" s="56" t="s">
        <v>541</v>
      </c>
      <c r="G209" s="56" t="s">
        <v>269</v>
      </c>
      <c r="H209" s="56" t="s">
        <v>141</v>
      </c>
      <c r="I209" s="56" t="s">
        <v>140</v>
      </c>
      <c r="J209" s="56" t="s">
        <v>540</v>
      </c>
      <c r="K209" s="56" t="s">
        <v>533</v>
      </c>
      <c r="L209" s="56" t="s">
        <v>137</v>
      </c>
      <c r="M209" s="56" t="s">
        <v>136</v>
      </c>
      <c r="N209" s="56" t="s">
        <v>135</v>
      </c>
      <c r="O209" s="56" t="s">
        <v>134</v>
      </c>
      <c r="P209" s="57" t="str">
        <f t="shared" si="21"/>
        <v>20万</v>
      </c>
      <c r="Q209" s="57">
        <f t="shared" si="20"/>
        <v>2400000</v>
      </c>
      <c r="R209" s="58">
        <v>200000</v>
      </c>
      <c r="S209" s="57">
        <f>IF(FIND("万",G209),LEFT(G209,FIND("万",G209)-1),G209)*10000</f>
        <v>200000</v>
      </c>
    </row>
    <row r="210" spans="1:19" x14ac:dyDescent="0.25">
      <c r="A210" s="56" t="s">
        <v>539</v>
      </c>
      <c r="B210" s="56">
        <v>599</v>
      </c>
      <c r="C210" s="60" t="str">
        <f t="shared" si="19"/>
        <v>300元以上</v>
      </c>
      <c r="D210" s="56" t="s">
        <v>145</v>
      </c>
      <c r="E210" s="56" t="s">
        <v>144</v>
      </c>
      <c r="F210" s="56" t="s">
        <v>538</v>
      </c>
      <c r="G210" s="56" t="s">
        <v>269</v>
      </c>
      <c r="H210" s="56" t="s">
        <v>141</v>
      </c>
      <c r="I210" s="56" t="s">
        <v>140</v>
      </c>
      <c r="J210" s="56" t="s">
        <v>537</v>
      </c>
      <c r="K210" s="56" t="s">
        <v>533</v>
      </c>
      <c r="L210" s="56" t="s">
        <v>137</v>
      </c>
      <c r="M210" s="56" t="s">
        <v>136</v>
      </c>
      <c r="N210" s="56" t="s">
        <v>135</v>
      </c>
      <c r="O210" s="56" t="s">
        <v>134</v>
      </c>
      <c r="P210" s="57" t="str">
        <f t="shared" si="21"/>
        <v>20万</v>
      </c>
      <c r="Q210" s="57">
        <f t="shared" si="20"/>
        <v>119800000</v>
      </c>
      <c r="R210" s="58">
        <v>200000</v>
      </c>
      <c r="S210" s="57">
        <f>IF(FIND("万",G210),LEFT(G210,FIND("万",G210)-1),G210)*10000</f>
        <v>200000</v>
      </c>
    </row>
    <row r="211" spans="1:19" x14ac:dyDescent="0.25">
      <c r="A211" s="56" t="s">
        <v>536</v>
      </c>
      <c r="B211" s="56">
        <v>88</v>
      </c>
      <c r="C211" s="60" t="str">
        <f t="shared" si="19"/>
        <v>50-100元</v>
      </c>
      <c r="D211" s="56" t="s">
        <v>409</v>
      </c>
      <c r="E211" s="56" t="s">
        <v>408</v>
      </c>
      <c r="F211" s="56" t="s">
        <v>535</v>
      </c>
      <c r="G211" s="56" t="s">
        <v>177</v>
      </c>
      <c r="H211" s="56" t="s">
        <v>141</v>
      </c>
      <c r="I211" s="56" t="s">
        <v>406</v>
      </c>
      <c r="J211" s="56" t="s">
        <v>534</v>
      </c>
      <c r="K211" s="56" t="s">
        <v>533</v>
      </c>
      <c r="L211" s="56" t="s">
        <v>137</v>
      </c>
      <c r="M211" s="56" t="s">
        <v>136</v>
      </c>
      <c r="N211" s="56" t="s">
        <v>135</v>
      </c>
      <c r="O211" s="56" t="s">
        <v>134</v>
      </c>
      <c r="P211" s="57" t="str">
        <f t="shared" si="21"/>
        <v>2万</v>
      </c>
      <c r="Q211" s="57">
        <f t="shared" si="20"/>
        <v>1760000</v>
      </c>
      <c r="R211" s="58">
        <v>20000</v>
      </c>
      <c r="S211" s="57">
        <f>IF(FIND("万",G211),LEFT(G211,FIND("万",G211)-1),G211)*10000</f>
        <v>20000</v>
      </c>
    </row>
    <row r="212" spans="1:19" x14ac:dyDescent="0.25">
      <c r="A212" s="56" t="s">
        <v>532</v>
      </c>
      <c r="B212" s="56">
        <v>10</v>
      </c>
      <c r="C212" s="60" t="str">
        <f t="shared" si="19"/>
        <v>50元以下</v>
      </c>
      <c r="D212" s="56" t="s">
        <v>145</v>
      </c>
      <c r="E212" s="56" t="s">
        <v>144</v>
      </c>
      <c r="F212" s="56" t="s">
        <v>531</v>
      </c>
      <c r="G212" s="56" t="s">
        <v>269</v>
      </c>
      <c r="H212" s="56" t="s">
        <v>141</v>
      </c>
      <c r="I212" s="56" t="s">
        <v>140</v>
      </c>
      <c r="J212" s="56" t="s">
        <v>530</v>
      </c>
      <c r="K212" s="56" t="s">
        <v>417</v>
      </c>
      <c r="L212" s="56" t="s">
        <v>137</v>
      </c>
      <c r="M212" s="56" t="s">
        <v>136</v>
      </c>
      <c r="N212" s="56" t="s">
        <v>135</v>
      </c>
      <c r="O212" s="56" t="s">
        <v>134</v>
      </c>
      <c r="P212" s="57" t="str">
        <f t="shared" si="21"/>
        <v>20万</v>
      </c>
      <c r="Q212" s="57">
        <f t="shared" si="20"/>
        <v>2000000</v>
      </c>
      <c r="R212" s="58">
        <v>200000</v>
      </c>
      <c r="S212" s="57">
        <f>IF(FIND("万",G212),LEFT(G212,FIND("万",G212)-1),G212)*10000</f>
        <v>200000</v>
      </c>
    </row>
    <row r="213" spans="1:19" x14ac:dyDescent="0.25">
      <c r="A213" s="56" t="s">
        <v>529</v>
      </c>
      <c r="B213" s="56">
        <v>79</v>
      </c>
      <c r="C213" s="60" t="str">
        <f t="shared" si="19"/>
        <v>50-100元</v>
      </c>
      <c r="D213" s="56" t="s">
        <v>470</v>
      </c>
      <c r="E213" s="56" t="s">
        <v>469</v>
      </c>
      <c r="F213" s="56" t="s">
        <v>528</v>
      </c>
      <c r="G213" s="56" t="s">
        <v>253</v>
      </c>
      <c r="H213" s="56" t="s">
        <v>141</v>
      </c>
      <c r="I213" s="56" t="s">
        <v>467</v>
      </c>
      <c r="J213" s="56" t="s">
        <v>527</v>
      </c>
      <c r="K213" s="56" t="s">
        <v>417</v>
      </c>
      <c r="L213" s="56" t="s">
        <v>137</v>
      </c>
      <c r="M213" s="56" t="s">
        <v>136</v>
      </c>
      <c r="N213" s="56" t="s">
        <v>135</v>
      </c>
      <c r="O213" s="56" t="s">
        <v>134</v>
      </c>
      <c r="P213" s="57" t="str">
        <f t="shared" si="21"/>
        <v>1万</v>
      </c>
      <c r="Q213" s="57">
        <f t="shared" si="20"/>
        <v>790000</v>
      </c>
      <c r="R213" s="58">
        <v>10000</v>
      </c>
      <c r="S213" s="57">
        <f>IF(FIND("万",G213),LEFT(G213,FIND("万",G213)-1),G213)*10000</f>
        <v>10000</v>
      </c>
    </row>
    <row r="214" spans="1:19" x14ac:dyDescent="0.25">
      <c r="A214" s="56" t="s">
        <v>526</v>
      </c>
      <c r="B214" s="56">
        <v>149</v>
      </c>
      <c r="C214" s="60" t="str">
        <f t="shared" si="19"/>
        <v>100-150元</v>
      </c>
      <c r="D214" s="56" t="s">
        <v>525</v>
      </c>
      <c r="E214" s="56" t="s">
        <v>524</v>
      </c>
      <c r="F214" s="56" t="s">
        <v>523</v>
      </c>
      <c r="G214" s="56" t="s">
        <v>196</v>
      </c>
      <c r="H214" s="56" t="s">
        <v>141</v>
      </c>
      <c r="I214" s="56" t="s">
        <v>522</v>
      </c>
      <c r="J214" s="56" t="s">
        <v>521</v>
      </c>
      <c r="K214" s="56" t="s">
        <v>417</v>
      </c>
      <c r="L214" s="56" t="s">
        <v>137</v>
      </c>
      <c r="M214" s="56" t="s">
        <v>136</v>
      </c>
      <c r="N214" s="56" t="s">
        <v>135</v>
      </c>
      <c r="O214" s="56" t="s">
        <v>134</v>
      </c>
      <c r="P214" s="57" t="str">
        <f t="shared" si="21"/>
        <v>2000</v>
      </c>
      <c r="Q214" s="57">
        <f t="shared" si="20"/>
        <v>298000</v>
      </c>
      <c r="R214" s="58" t="s">
        <v>194</v>
      </c>
      <c r="S214" s="57" t="str">
        <f>P214</f>
        <v>2000</v>
      </c>
    </row>
    <row r="215" spans="1:19" x14ac:dyDescent="0.25">
      <c r="A215" s="56" t="s">
        <v>520</v>
      </c>
      <c r="B215" s="56">
        <v>99.9</v>
      </c>
      <c r="C215" s="60" t="str">
        <f t="shared" si="19"/>
        <v>50-100元</v>
      </c>
      <c r="D215" s="56" t="s">
        <v>247</v>
      </c>
      <c r="E215" s="56" t="s">
        <v>246</v>
      </c>
      <c r="F215" s="56" t="s">
        <v>519</v>
      </c>
      <c r="G215" s="56" t="s">
        <v>196</v>
      </c>
      <c r="H215" s="56" t="s">
        <v>141</v>
      </c>
      <c r="I215" s="56" t="s">
        <v>244</v>
      </c>
      <c r="J215" s="56" t="s">
        <v>518</v>
      </c>
      <c r="K215" s="56" t="s">
        <v>417</v>
      </c>
      <c r="L215" s="56" t="s">
        <v>137</v>
      </c>
      <c r="M215" s="56" t="s">
        <v>136</v>
      </c>
      <c r="N215" s="56" t="s">
        <v>135</v>
      </c>
      <c r="O215" s="56" t="s">
        <v>134</v>
      </c>
      <c r="P215" s="57" t="str">
        <f t="shared" si="21"/>
        <v>2000</v>
      </c>
      <c r="Q215" s="57">
        <f t="shared" si="20"/>
        <v>199800</v>
      </c>
      <c r="R215" s="58" t="s">
        <v>194</v>
      </c>
      <c r="S215" s="57" t="str">
        <f>P215</f>
        <v>2000</v>
      </c>
    </row>
    <row r="216" spans="1:19" x14ac:dyDescent="0.25">
      <c r="A216" s="56" t="s">
        <v>517</v>
      </c>
      <c r="B216" s="56">
        <v>59.9</v>
      </c>
      <c r="C216" s="60" t="str">
        <f t="shared" si="19"/>
        <v>50-100元</v>
      </c>
      <c r="D216" s="56" t="s">
        <v>516</v>
      </c>
      <c r="E216" s="56" t="s">
        <v>515</v>
      </c>
      <c r="F216" s="56" t="s">
        <v>514</v>
      </c>
      <c r="G216" s="56" t="s">
        <v>196</v>
      </c>
      <c r="H216" s="56" t="s">
        <v>141</v>
      </c>
      <c r="I216" s="56" t="s">
        <v>513</v>
      </c>
      <c r="J216" s="56" t="s">
        <v>512</v>
      </c>
      <c r="K216" s="56" t="s">
        <v>417</v>
      </c>
      <c r="L216" s="56" t="s">
        <v>137</v>
      </c>
      <c r="M216" s="56" t="s">
        <v>136</v>
      </c>
      <c r="N216" s="56" t="s">
        <v>135</v>
      </c>
      <c r="O216" s="56" t="s">
        <v>134</v>
      </c>
      <c r="P216" s="57" t="str">
        <f t="shared" si="21"/>
        <v>2000</v>
      </c>
      <c r="Q216" s="57">
        <f t="shared" si="20"/>
        <v>119800</v>
      </c>
      <c r="R216" s="58" t="s">
        <v>194</v>
      </c>
      <c r="S216" s="57" t="str">
        <f>P216</f>
        <v>2000</v>
      </c>
    </row>
    <row r="217" spans="1:19" x14ac:dyDescent="0.25">
      <c r="A217" s="56" t="s">
        <v>511</v>
      </c>
      <c r="B217" s="56">
        <v>89</v>
      </c>
      <c r="C217" s="60" t="str">
        <f t="shared" si="19"/>
        <v>50-100元</v>
      </c>
      <c r="D217" s="56" t="s">
        <v>145</v>
      </c>
      <c r="E217" s="56" t="s">
        <v>144</v>
      </c>
      <c r="F217" s="56" t="s">
        <v>510</v>
      </c>
      <c r="G217" s="56" t="s">
        <v>509</v>
      </c>
      <c r="H217" s="56" t="s">
        <v>141</v>
      </c>
      <c r="I217" s="56" t="s">
        <v>140</v>
      </c>
      <c r="J217" s="56" t="s">
        <v>508</v>
      </c>
      <c r="K217" s="56" t="s">
        <v>417</v>
      </c>
      <c r="L217" s="56" t="s">
        <v>137</v>
      </c>
      <c r="M217" s="56" t="s">
        <v>136</v>
      </c>
      <c r="N217" s="56" t="s">
        <v>135</v>
      </c>
      <c r="O217" s="56" t="s">
        <v>134</v>
      </c>
      <c r="P217" s="57" t="str">
        <f t="shared" si="21"/>
        <v>50万</v>
      </c>
      <c r="Q217" s="57">
        <f t="shared" si="20"/>
        <v>44500000</v>
      </c>
      <c r="R217" s="58">
        <v>500000</v>
      </c>
      <c r="S217" s="57">
        <f>IF(FIND("万",G217),LEFT(G217,FIND("万",G217)-1),G217)*10000</f>
        <v>500000</v>
      </c>
    </row>
    <row r="218" spans="1:19" x14ac:dyDescent="0.25">
      <c r="A218" s="56" t="s">
        <v>507</v>
      </c>
      <c r="B218" s="56">
        <v>149</v>
      </c>
      <c r="C218" s="60" t="str">
        <f t="shared" si="19"/>
        <v>100-150元</v>
      </c>
      <c r="D218" s="56" t="s">
        <v>153</v>
      </c>
      <c r="E218" s="56" t="s">
        <v>152</v>
      </c>
      <c r="F218" s="56" t="s">
        <v>506</v>
      </c>
      <c r="G218" s="56" t="s">
        <v>150</v>
      </c>
      <c r="H218" s="56" t="s">
        <v>141</v>
      </c>
      <c r="I218" s="56" t="s">
        <v>149</v>
      </c>
      <c r="J218" s="56" t="s">
        <v>505</v>
      </c>
      <c r="K218" s="56" t="s">
        <v>417</v>
      </c>
      <c r="L218" s="56" t="s">
        <v>137</v>
      </c>
      <c r="M218" s="56" t="s">
        <v>136</v>
      </c>
      <c r="N218" s="56" t="s">
        <v>135</v>
      </c>
      <c r="O218" s="56" t="s">
        <v>134</v>
      </c>
      <c r="P218" s="57" t="str">
        <f t="shared" si="21"/>
        <v>5000</v>
      </c>
      <c r="Q218" s="57">
        <f t="shared" si="20"/>
        <v>745000</v>
      </c>
      <c r="R218" s="58" t="s">
        <v>147</v>
      </c>
      <c r="S218" s="57" t="str">
        <f>P218</f>
        <v>5000</v>
      </c>
    </row>
    <row r="219" spans="1:19" x14ac:dyDescent="0.25">
      <c r="A219" s="56" t="s">
        <v>504</v>
      </c>
      <c r="B219" s="56">
        <v>9.9</v>
      </c>
      <c r="C219" s="60" t="str">
        <f t="shared" si="19"/>
        <v>50元以下</v>
      </c>
      <c r="D219" s="56" t="s">
        <v>409</v>
      </c>
      <c r="E219" s="56" t="s">
        <v>408</v>
      </c>
      <c r="F219" s="56" t="s">
        <v>503</v>
      </c>
      <c r="G219" s="56" t="s">
        <v>150</v>
      </c>
      <c r="H219" s="56" t="s">
        <v>141</v>
      </c>
      <c r="I219" s="56" t="s">
        <v>406</v>
      </c>
      <c r="J219" s="56" t="s">
        <v>502</v>
      </c>
      <c r="K219" s="56" t="s">
        <v>417</v>
      </c>
      <c r="L219" s="56" t="s">
        <v>137</v>
      </c>
      <c r="M219" s="56" t="s">
        <v>136</v>
      </c>
      <c r="N219" s="56" t="s">
        <v>135</v>
      </c>
      <c r="O219" s="56" t="s">
        <v>134</v>
      </c>
      <c r="P219" s="57" t="str">
        <f t="shared" si="21"/>
        <v>5000</v>
      </c>
      <c r="Q219" s="57">
        <f t="shared" si="20"/>
        <v>49500</v>
      </c>
      <c r="R219" s="58" t="s">
        <v>147</v>
      </c>
      <c r="S219" s="57" t="str">
        <f>P219</f>
        <v>5000</v>
      </c>
    </row>
    <row r="220" spans="1:19" x14ac:dyDescent="0.25">
      <c r="A220" s="56" t="s">
        <v>501</v>
      </c>
      <c r="B220" s="56">
        <v>388</v>
      </c>
      <c r="C220" s="60" t="str">
        <f t="shared" si="19"/>
        <v>300元以上</v>
      </c>
      <c r="D220" s="56" t="s">
        <v>145</v>
      </c>
      <c r="E220" s="56" t="s">
        <v>144</v>
      </c>
      <c r="F220" s="56" t="s">
        <v>500</v>
      </c>
      <c r="G220" s="56" t="s">
        <v>269</v>
      </c>
      <c r="H220" s="56" t="s">
        <v>141</v>
      </c>
      <c r="I220" s="56" t="s">
        <v>140</v>
      </c>
      <c r="J220" s="56" t="s">
        <v>499</v>
      </c>
      <c r="K220" s="56" t="s">
        <v>417</v>
      </c>
      <c r="L220" s="56" t="s">
        <v>137</v>
      </c>
      <c r="M220" s="56" t="s">
        <v>136</v>
      </c>
      <c r="N220" s="56" t="s">
        <v>135</v>
      </c>
      <c r="O220" s="56" t="s">
        <v>134</v>
      </c>
      <c r="P220" s="57" t="str">
        <f t="shared" si="21"/>
        <v>20万</v>
      </c>
      <c r="Q220" s="57">
        <f t="shared" si="20"/>
        <v>77600000</v>
      </c>
      <c r="R220" s="58">
        <v>200000</v>
      </c>
      <c r="S220" s="57">
        <f>IF(FIND("万",G220),LEFT(G220,FIND("万",G220)-1),G220)*10000</f>
        <v>200000</v>
      </c>
    </row>
    <row r="221" spans="1:19" x14ac:dyDescent="0.25">
      <c r="A221" s="56" t="s">
        <v>498</v>
      </c>
      <c r="B221" s="56">
        <v>149</v>
      </c>
      <c r="C221" s="60" t="str">
        <f t="shared" si="19"/>
        <v>100-150元</v>
      </c>
      <c r="D221" s="56" t="s">
        <v>470</v>
      </c>
      <c r="E221" s="56" t="s">
        <v>469</v>
      </c>
      <c r="F221" s="56" t="s">
        <v>497</v>
      </c>
      <c r="G221" s="56" t="s">
        <v>150</v>
      </c>
      <c r="H221" s="56" t="s">
        <v>141</v>
      </c>
      <c r="I221" s="56" t="s">
        <v>467</v>
      </c>
      <c r="J221" s="56" t="s">
        <v>496</v>
      </c>
      <c r="K221" s="56" t="s">
        <v>417</v>
      </c>
      <c r="L221" s="56" t="s">
        <v>137</v>
      </c>
      <c r="M221" s="56" t="s">
        <v>136</v>
      </c>
      <c r="N221" s="56" t="s">
        <v>135</v>
      </c>
      <c r="O221" s="56" t="s">
        <v>134</v>
      </c>
      <c r="P221" s="57" t="str">
        <f t="shared" si="21"/>
        <v>5000</v>
      </c>
      <c r="Q221" s="57">
        <f t="shared" si="20"/>
        <v>745000</v>
      </c>
      <c r="R221" s="58" t="s">
        <v>147</v>
      </c>
      <c r="S221" s="57" t="str">
        <f>P221</f>
        <v>5000</v>
      </c>
    </row>
    <row r="222" spans="1:19" x14ac:dyDescent="0.25">
      <c r="A222" s="56" t="s">
        <v>495</v>
      </c>
      <c r="B222" s="56">
        <v>54.9</v>
      </c>
      <c r="C222" s="60" t="str">
        <f t="shared" si="19"/>
        <v>50-100元</v>
      </c>
      <c r="D222" s="56" t="s">
        <v>322</v>
      </c>
      <c r="E222" s="56" t="s">
        <v>321</v>
      </c>
      <c r="F222" s="56" t="s">
        <v>494</v>
      </c>
      <c r="G222" s="56" t="s">
        <v>177</v>
      </c>
      <c r="H222" s="56" t="s">
        <v>141</v>
      </c>
      <c r="I222" s="56" t="s">
        <v>319</v>
      </c>
      <c r="J222" s="56" t="s">
        <v>493</v>
      </c>
      <c r="K222" s="56" t="s">
        <v>417</v>
      </c>
      <c r="L222" s="56" t="s">
        <v>137</v>
      </c>
      <c r="M222" s="56" t="s">
        <v>136</v>
      </c>
      <c r="N222" s="56" t="s">
        <v>135</v>
      </c>
      <c r="O222" s="56" t="s">
        <v>134</v>
      </c>
      <c r="P222" s="57" t="str">
        <f t="shared" si="21"/>
        <v>2万</v>
      </c>
      <c r="Q222" s="57">
        <f t="shared" si="20"/>
        <v>1098000</v>
      </c>
      <c r="R222" s="58">
        <v>20000</v>
      </c>
      <c r="S222" s="57">
        <f>IF(FIND("万",G222),LEFT(G222,FIND("万",G222)-1),G222)*10000</f>
        <v>20000</v>
      </c>
    </row>
    <row r="223" spans="1:19" x14ac:dyDescent="0.25">
      <c r="A223" s="56" t="s">
        <v>492</v>
      </c>
      <c r="B223" s="56">
        <v>139</v>
      </c>
      <c r="C223" s="60" t="str">
        <f t="shared" si="19"/>
        <v>100-150元</v>
      </c>
      <c r="D223" s="56" t="s">
        <v>337</v>
      </c>
      <c r="E223" s="56" t="s">
        <v>336</v>
      </c>
      <c r="F223" s="56" t="s">
        <v>491</v>
      </c>
      <c r="G223" s="56" t="s">
        <v>142</v>
      </c>
      <c r="H223" s="56" t="s">
        <v>141</v>
      </c>
      <c r="I223" s="56" t="s">
        <v>334</v>
      </c>
      <c r="J223" s="56" t="s">
        <v>490</v>
      </c>
      <c r="K223" s="56" t="s">
        <v>417</v>
      </c>
      <c r="L223" s="56" t="s">
        <v>137</v>
      </c>
      <c r="M223" s="56" t="s">
        <v>136</v>
      </c>
      <c r="N223" s="56" t="s">
        <v>135</v>
      </c>
      <c r="O223" s="56" t="s">
        <v>134</v>
      </c>
      <c r="P223" s="57" t="str">
        <f t="shared" si="21"/>
        <v>5万</v>
      </c>
      <c r="Q223" s="57">
        <f t="shared" si="20"/>
        <v>6950000</v>
      </c>
      <c r="R223" s="58">
        <v>50000</v>
      </c>
      <c r="S223" s="57">
        <f>IF(FIND("万",G223),LEFT(G223,FIND("万",G223)-1),G223)*10000</f>
        <v>50000</v>
      </c>
    </row>
    <row r="224" spans="1:19" x14ac:dyDescent="0.25">
      <c r="A224" s="56" t="s">
        <v>489</v>
      </c>
      <c r="B224" s="56">
        <v>159</v>
      </c>
      <c r="C224" s="60" t="str">
        <f t="shared" si="19"/>
        <v>150-200元</v>
      </c>
      <c r="D224" s="56" t="s">
        <v>173</v>
      </c>
      <c r="E224" s="56" t="s">
        <v>172</v>
      </c>
      <c r="F224" s="56" t="s">
        <v>488</v>
      </c>
      <c r="G224" s="56" t="s">
        <v>196</v>
      </c>
      <c r="H224" s="56" t="s">
        <v>141</v>
      </c>
      <c r="I224" s="56" t="s">
        <v>170</v>
      </c>
      <c r="J224" s="56" t="s">
        <v>487</v>
      </c>
      <c r="K224" s="56" t="s">
        <v>417</v>
      </c>
      <c r="L224" s="56" t="s">
        <v>137</v>
      </c>
      <c r="M224" s="56" t="s">
        <v>136</v>
      </c>
      <c r="N224" s="56" t="s">
        <v>135</v>
      </c>
      <c r="O224" s="56" t="s">
        <v>134</v>
      </c>
      <c r="P224" s="57" t="str">
        <f t="shared" si="21"/>
        <v>2000</v>
      </c>
      <c r="Q224" s="57">
        <f t="shared" si="20"/>
        <v>318000</v>
      </c>
      <c r="R224" s="58" t="s">
        <v>194</v>
      </c>
      <c r="S224" s="57" t="str">
        <f>P224</f>
        <v>2000</v>
      </c>
    </row>
    <row r="225" spans="1:19" x14ac:dyDescent="0.25">
      <c r="A225" s="56" t="s">
        <v>486</v>
      </c>
      <c r="B225" s="56">
        <v>79.900000000000006</v>
      </c>
      <c r="C225" s="60" t="str">
        <f t="shared" si="19"/>
        <v>50-100元</v>
      </c>
      <c r="D225" s="56" t="s">
        <v>485</v>
      </c>
      <c r="E225" s="56" t="s">
        <v>484</v>
      </c>
      <c r="F225" s="56" t="s">
        <v>483</v>
      </c>
      <c r="G225" s="56" t="s">
        <v>196</v>
      </c>
      <c r="H225" s="56" t="s">
        <v>141</v>
      </c>
      <c r="I225" s="56" t="s">
        <v>482</v>
      </c>
      <c r="J225" s="56" t="s">
        <v>481</v>
      </c>
      <c r="K225" s="56" t="s">
        <v>417</v>
      </c>
      <c r="L225" s="56" t="s">
        <v>137</v>
      </c>
      <c r="M225" s="56" t="s">
        <v>136</v>
      </c>
      <c r="N225" s="56" t="s">
        <v>135</v>
      </c>
      <c r="O225" s="56" t="s">
        <v>134</v>
      </c>
      <c r="P225" s="57" t="str">
        <f t="shared" si="21"/>
        <v>2000</v>
      </c>
      <c r="Q225" s="57">
        <f t="shared" si="20"/>
        <v>159800</v>
      </c>
      <c r="R225" s="58" t="s">
        <v>194</v>
      </c>
      <c r="S225" s="57" t="str">
        <f>P225</f>
        <v>2000</v>
      </c>
    </row>
    <row r="226" spans="1:19" x14ac:dyDescent="0.25">
      <c r="A226" s="56" t="s">
        <v>480</v>
      </c>
      <c r="B226" s="56">
        <v>109</v>
      </c>
      <c r="C226" s="60" t="str">
        <f t="shared" si="19"/>
        <v>100-150元</v>
      </c>
      <c r="D226" s="56" t="s">
        <v>167</v>
      </c>
      <c r="E226" s="56" t="s">
        <v>166</v>
      </c>
      <c r="F226" s="56" t="s">
        <v>479</v>
      </c>
      <c r="G226" s="56" t="s">
        <v>196</v>
      </c>
      <c r="H226" s="56" t="s">
        <v>141</v>
      </c>
      <c r="I226" s="56" t="s">
        <v>163</v>
      </c>
      <c r="J226" s="56" t="s">
        <v>478</v>
      </c>
      <c r="K226" s="56" t="s">
        <v>417</v>
      </c>
      <c r="L226" s="56" t="s">
        <v>137</v>
      </c>
      <c r="M226" s="56" t="s">
        <v>136</v>
      </c>
      <c r="N226" s="56" t="s">
        <v>135</v>
      </c>
      <c r="O226" s="56" t="s">
        <v>134</v>
      </c>
      <c r="P226" s="57" t="str">
        <f t="shared" si="21"/>
        <v>2000</v>
      </c>
      <c r="Q226" s="57">
        <f t="shared" si="20"/>
        <v>218000</v>
      </c>
      <c r="R226" s="58" t="s">
        <v>194</v>
      </c>
      <c r="S226" s="57" t="str">
        <f>P226</f>
        <v>2000</v>
      </c>
    </row>
    <row r="227" spans="1:19" x14ac:dyDescent="0.25">
      <c r="A227" s="56" t="s">
        <v>477</v>
      </c>
      <c r="B227" s="56">
        <v>38.4</v>
      </c>
      <c r="C227" s="60" t="str">
        <f t="shared" si="19"/>
        <v>50元以下</v>
      </c>
      <c r="D227" s="56" t="s">
        <v>349</v>
      </c>
      <c r="E227" s="56" t="s">
        <v>348</v>
      </c>
      <c r="F227" s="56" t="s">
        <v>476</v>
      </c>
      <c r="G227" s="56" t="s">
        <v>150</v>
      </c>
      <c r="H227" s="56" t="s">
        <v>141</v>
      </c>
      <c r="I227" s="56" t="s">
        <v>346</v>
      </c>
      <c r="J227" s="56" t="s">
        <v>475</v>
      </c>
      <c r="K227" s="56" t="s">
        <v>417</v>
      </c>
      <c r="L227" s="56" t="s">
        <v>137</v>
      </c>
      <c r="M227" s="56" t="s">
        <v>136</v>
      </c>
      <c r="N227" s="56" t="s">
        <v>135</v>
      </c>
      <c r="O227" s="56" t="s">
        <v>134</v>
      </c>
      <c r="P227" s="57" t="str">
        <f t="shared" si="21"/>
        <v>5000</v>
      </c>
      <c r="Q227" s="57">
        <f t="shared" si="20"/>
        <v>192000</v>
      </c>
      <c r="R227" s="58" t="s">
        <v>147</v>
      </c>
      <c r="S227" s="57" t="str">
        <f>P227</f>
        <v>5000</v>
      </c>
    </row>
    <row r="228" spans="1:19" x14ac:dyDescent="0.25">
      <c r="A228" s="56" t="s">
        <v>474</v>
      </c>
      <c r="B228" s="56">
        <v>8.4</v>
      </c>
      <c r="C228" s="60" t="str">
        <f t="shared" si="19"/>
        <v>50元以下</v>
      </c>
      <c r="D228" s="56" t="s">
        <v>322</v>
      </c>
      <c r="E228" s="56" t="s">
        <v>321</v>
      </c>
      <c r="F228" s="56" t="s">
        <v>473</v>
      </c>
      <c r="G228" s="56" t="s">
        <v>177</v>
      </c>
      <c r="H228" s="56" t="s">
        <v>141</v>
      </c>
      <c r="I228" s="56" t="s">
        <v>319</v>
      </c>
      <c r="J228" s="56" t="s">
        <v>472</v>
      </c>
      <c r="K228" s="56" t="s">
        <v>417</v>
      </c>
      <c r="L228" s="56" t="s">
        <v>137</v>
      </c>
      <c r="M228" s="56" t="s">
        <v>136</v>
      </c>
      <c r="N228" s="56" t="s">
        <v>135</v>
      </c>
      <c r="O228" s="56" t="s">
        <v>134</v>
      </c>
      <c r="P228" s="57" t="str">
        <f t="shared" si="21"/>
        <v>2万</v>
      </c>
      <c r="Q228" s="57">
        <f t="shared" si="20"/>
        <v>168000</v>
      </c>
      <c r="R228" s="58">
        <v>20000</v>
      </c>
      <c r="S228" s="57">
        <f>IF(FIND("万",G228),LEFT(G228,FIND("万",G228)-1),G228)*10000</f>
        <v>20000</v>
      </c>
    </row>
    <row r="229" spans="1:19" x14ac:dyDescent="0.25">
      <c r="A229" s="56" t="s">
        <v>471</v>
      </c>
      <c r="B229" s="56">
        <v>139</v>
      </c>
      <c r="C229" s="60" t="str">
        <f t="shared" si="19"/>
        <v>100-150元</v>
      </c>
      <c r="D229" s="56" t="s">
        <v>470</v>
      </c>
      <c r="E229" s="56" t="s">
        <v>469</v>
      </c>
      <c r="F229" s="56" t="s">
        <v>468</v>
      </c>
      <c r="G229" s="56" t="s">
        <v>150</v>
      </c>
      <c r="H229" s="56" t="s">
        <v>141</v>
      </c>
      <c r="I229" s="56" t="s">
        <v>467</v>
      </c>
      <c r="J229" s="56" t="s">
        <v>466</v>
      </c>
      <c r="K229" s="56" t="s">
        <v>417</v>
      </c>
      <c r="L229" s="56" t="s">
        <v>137</v>
      </c>
      <c r="M229" s="56" t="s">
        <v>136</v>
      </c>
      <c r="N229" s="56" t="s">
        <v>135</v>
      </c>
      <c r="O229" s="56" t="s">
        <v>134</v>
      </c>
      <c r="P229" s="57" t="str">
        <f t="shared" si="21"/>
        <v>5000</v>
      </c>
      <c r="Q229" s="57">
        <f t="shared" si="20"/>
        <v>695000</v>
      </c>
      <c r="R229" s="58" t="s">
        <v>147</v>
      </c>
      <c r="S229" s="57" t="str">
        <f>P229</f>
        <v>5000</v>
      </c>
    </row>
    <row r="230" spans="1:19" x14ac:dyDescent="0.25">
      <c r="A230" s="56" t="s">
        <v>465</v>
      </c>
      <c r="B230" s="56">
        <v>90</v>
      </c>
      <c r="C230" s="60" t="str">
        <f t="shared" si="19"/>
        <v>50-100元</v>
      </c>
      <c r="D230" s="56" t="s">
        <v>167</v>
      </c>
      <c r="E230" s="56" t="s">
        <v>166</v>
      </c>
      <c r="F230" s="56" t="s">
        <v>464</v>
      </c>
      <c r="G230" s="56" t="s">
        <v>150</v>
      </c>
      <c r="H230" s="56" t="s">
        <v>141</v>
      </c>
      <c r="I230" s="56" t="s">
        <v>163</v>
      </c>
      <c r="J230" s="56" t="s">
        <v>463</v>
      </c>
      <c r="K230" s="56" t="s">
        <v>417</v>
      </c>
      <c r="L230" s="56" t="s">
        <v>137</v>
      </c>
      <c r="M230" s="56" t="s">
        <v>136</v>
      </c>
      <c r="N230" s="56" t="s">
        <v>135</v>
      </c>
      <c r="O230" s="56" t="s">
        <v>134</v>
      </c>
      <c r="P230" s="57" t="str">
        <f t="shared" si="21"/>
        <v>5000</v>
      </c>
      <c r="Q230" s="57">
        <f t="shared" si="20"/>
        <v>450000</v>
      </c>
      <c r="R230" s="58" t="s">
        <v>147</v>
      </c>
      <c r="S230" s="57" t="str">
        <f>P230</f>
        <v>5000</v>
      </c>
    </row>
    <row r="231" spans="1:19" x14ac:dyDescent="0.25">
      <c r="A231" s="56" t="s">
        <v>462</v>
      </c>
      <c r="B231" s="56">
        <v>61</v>
      </c>
      <c r="C231" s="60" t="str">
        <f t="shared" si="19"/>
        <v>50-100元</v>
      </c>
      <c r="D231" s="56" t="s">
        <v>145</v>
      </c>
      <c r="E231" s="56" t="s">
        <v>144</v>
      </c>
      <c r="F231" s="56" t="s">
        <v>461</v>
      </c>
      <c r="G231" s="56" t="s">
        <v>269</v>
      </c>
      <c r="H231" s="56" t="s">
        <v>141</v>
      </c>
      <c r="I231" s="56" t="s">
        <v>140</v>
      </c>
      <c r="J231" s="56" t="s">
        <v>460</v>
      </c>
      <c r="K231" s="56" t="s">
        <v>417</v>
      </c>
      <c r="L231" s="56" t="s">
        <v>137</v>
      </c>
      <c r="M231" s="56" t="s">
        <v>136</v>
      </c>
      <c r="N231" s="56" t="s">
        <v>135</v>
      </c>
      <c r="O231" s="56" t="s">
        <v>134</v>
      </c>
      <c r="P231" s="57" t="str">
        <f t="shared" si="21"/>
        <v>20万</v>
      </c>
      <c r="Q231" s="57">
        <f t="shared" si="20"/>
        <v>12200000</v>
      </c>
      <c r="R231" s="58">
        <v>200000</v>
      </c>
      <c r="S231" s="57">
        <f>IF(FIND("万",G231),LEFT(G231,FIND("万",G231)-1),G231)*10000</f>
        <v>200000</v>
      </c>
    </row>
    <row r="232" spans="1:19" x14ac:dyDescent="0.25">
      <c r="A232" s="56" t="s">
        <v>459</v>
      </c>
      <c r="B232" s="56">
        <v>152</v>
      </c>
      <c r="C232" s="60" t="str">
        <f t="shared" si="19"/>
        <v>150-200元</v>
      </c>
      <c r="D232" s="56" t="s">
        <v>192</v>
      </c>
      <c r="E232" s="56" t="s">
        <v>191</v>
      </c>
      <c r="F232" s="56" t="s">
        <v>458</v>
      </c>
      <c r="G232" s="56" t="s">
        <v>142</v>
      </c>
      <c r="H232" s="56" t="s">
        <v>141</v>
      </c>
      <c r="I232" s="56" t="s">
        <v>189</v>
      </c>
      <c r="J232" s="56" t="s">
        <v>457</v>
      </c>
      <c r="K232" s="56" t="s">
        <v>417</v>
      </c>
      <c r="L232" s="56" t="s">
        <v>137</v>
      </c>
      <c r="M232" s="56" t="s">
        <v>136</v>
      </c>
      <c r="N232" s="56" t="s">
        <v>135</v>
      </c>
      <c r="O232" s="56" t="s">
        <v>134</v>
      </c>
      <c r="P232" s="57" t="str">
        <f t="shared" si="21"/>
        <v>5万</v>
      </c>
      <c r="Q232" s="57">
        <f t="shared" si="20"/>
        <v>7600000</v>
      </c>
      <c r="R232" s="58">
        <v>50000</v>
      </c>
      <c r="S232" s="57">
        <f>IF(FIND("万",G232),LEFT(G232,FIND("万",G232)-1),G232)*10000</f>
        <v>50000</v>
      </c>
    </row>
    <row r="233" spans="1:19" x14ac:dyDescent="0.25">
      <c r="A233" s="56" t="s">
        <v>456</v>
      </c>
      <c r="B233" s="56">
        <v>69</v>
      </c>
      <c r="C233" s="60" t="str">
        <f t="shared" si="19"/>
        <v>50-100元</v>
      </c>
      <c r="D233" s="56" t="s">
        <v>455</v>
      </c>
      <c r="E233" s="56" t="s">
        <v>454</v>
      </c>
      <c r="F233" s="56" t="s">
        <v>453</v>
      </c>
      <c r="G233" s="56" t="s">
        <v>177</v>
      </c>
      <c r="H233" s="56" t="s">
        <v>141</v>
      </c>
      <c r="I233" s="56" t="s">
        <v>452</v>
      </c>
      <c r="J233" s="56" t="s">
        <v>451</v>
      </c>
      <c r="K233" s="56" t="s">
        <v>417</v>
      </c>
      <c r="L233" s="56" t="s">
        <v>137</v>
      </c>
      <c r="M233" s="56" t="s">
        <v>136</v>
      </c>
      <c r="N233" s="56" t="s">
        <v>135</v>
      </c>
      <c r="O233" s="56" t="s">
        <v>134</v>
      </c>
      <c r="P233" s="57" t="str">
        <f t="shared" si="21"/>
        <v>2万</v>
      </c>
      <c r="Q233" s="57">
        <f t="shared" si="20"/>
        <v>1380000</v>
      </c>
      <c r="R233" s="58">
        <v>20000</v>
      </c>
      <c r="S233" s="57">
        <f>IF(FIND("万",G233),LEFT(G233,FIND("万",G233)-1),G233)*10000</f>
        <v>20000</v>
      </c>
    </row>
    <row r="234" spans="1:19" x14ac:dyDescent="0.25">
      <c r="A234" s="56" t="s">
        <v>450</v>
      </c>
      <c r="B234" s="56">
        <v>30.9</v>
      </c>
      <c r="C234" s="60" t="str">
        <f t="shared" si="19"/>
        <v>50元以下</v>
      </c>
      <c r="D234" s="56" t="s">
        <v>349</v>
      </c>
      <c r="E234" s="56" t="s">
        <v>348</v>
      </c>
      <c r="F234" s="56" t="s">
        <v>449</v>
      </c>
      <c r="G234" s="56" t="s">
        <v>150</v>
      </c>
      <c r="H234" s="56" t="s">
        <v>141</v>
      </c>
      <c r="I234" s="56" t="s">
        <v>346</v>
      </c>
      <c r="J234" s="56" t="s">
        <v>448</v>
      </c>
      <c r="K234" s="56" t="s">
        <v>417</v>
      </c>
      <c r="L234" s="56" t="s">
        <v>137</v>
      </c>
      <c r="M234" s="56" t="s">
        <v>136</v>
      </c>
      <c r="N234" s="56" t="s">
        <v>135</v>
      </c>
      <c r="O234" s="56" t="s">
        <v>134</v>
      </c>
      <c r="P234" s="57" t="str">
        <f t="shared" si="21"/>
        <v>5000</v>
      </c>
      <c r="Q234" s="57">
        <f t="shared" si="20"/>
        <v>154500</v>
      </c>
      <c r="R234" s="58" t="s">
        <v>147</v>
      </c>
      <c r="S234" s="57" t="str">
        <f t="shared" ref="S234:S239" si="22">P234</f>
        <v>5000</v>
      </c>
    </row>
    <row r="235" spans="1:19" x14ac:dyDescent="0.25">
      <c r="A235" s="56" t="s">
        <v>447</v>
      </c>
      <c r="B235" s="56">
        <v>139</v>
      </c>
      <c r="C235" s="60" t="str">
        <f t="shared" si="19"/>
        <v>100-150元</v>
      </c>
      <c r="D235" s="56" t="s">
        <v>446</v>
      </c>
      <c r="E235" s="56" t="s">
        <v>445</v>
      </c>
      <c r="F235" s="56" t="s">
        <v>444</v>
      </c>
      <c r="G235" s="56" t="s">
        <v>150</v>
      </c>
      <c r="H235" s="56" t="s">
        <v>141</v>
      </c>
      <c r="I235" s="56" t="s">
        <v>443</v>
      </c>
      <c r="J235" s="56" t="s">
        <v>442</v>
      </c>
      <c r="K235" s="56" t="s">
        <v>417</v>
      </c>
      <c r="L235" s="56" t="s">
        <v>137</v>
      </c>
      <c r="M235" s="56" t="s">
        <v>136</v>
      </c>
      <c r="N235" s="56" t="s">
        <v>135</v>
      </c>
      <c r="O235" s="56" t="s">
        <v>134</v>
      </c>
      <c r="P235" s="57" t="str">
        <f t="shared" si="21"/>
        <v>5000</v>
      </c>
      <c r="Q235" s="57">
        <f t="shared" si="20"/>
        <v>695000</v>
      </c>
      <c r="R235" s="58" t="s">
        <v>147</v>
      </c>
      <c r="S235" s="57" t="str">
        <f t="shared" si="22"/>
        <v>5000</v>
      </c>
    </row>
    <row r="236" spans="1:19" x14ac:dyDescent="0.25">
      <c r="A236" s="56" t="s">
        <v>441</v>
      </c>
      <c r="B236" s="56">
        <v>59.9</v>
      </c>
      <c r="C236" s="60" t="str">
        <f t="shared" si="19"/>
        <v>50-100元</v>
      </c>
      <c r="D236" s="56" t="s">
        <v>440</v>
      </c>
      <c r="E236" s="56" t="s">
        <v>439</v>
      </c>
      <c r="F236" s="56" t="s">
        <v>438</v>
      </c>
      <c r="G236" s="56" t="s">
        <v>150</v>
      </c>
      <c r="H236" s="56" t="s">
        <v>141</v>
      </c>
      <c r="I236" s="56" t="s">
        <v>437</v>
      </c>
      <c r="J236" s="56" t="s">
        <v>436</v>
      </c>
      <c r="K236" s="56" t="s">
        <v>417</v>
      </c>
      <c r="L236" s="56" t="s">
        <v>137</v>
      </c>
      <c r="M236" s="56" t="s">
        <v>136</v>
      </c>
      <c r="N236" s="56" t="s">
        <v>135</v>
      </c>
      <c r="O236" s="56" t="s">
        <v>134</v>
      </c>
      <c r="P236" s="57" t="str">
        <f t="shared" si="21"/>
        <v>5000</v>
      </c>
      <c r="Q236" s="57">
        <f t="shared" si="20"/>
        <v>299500</v>
      </c>
      <c r="R236" s="58" t="s">
        <v>147</v>
      </c>
      <c r="S236" s="57" t="str">
        <f t="shared" si="22"/>
        <v>5000</v>
      </c>
    </row>
    <row r="237" spans="1:19" x14ac:dyDescent="0.25">
      <c r="A237" s="56" t="s">
        <v>435</v>
      </c>
      <c r="B237" s="56">
        <v>16.8</v>
      </c>
      <c r="C237" s="60" t="str">
        <f t="shared" si="19"/>
        <v>50元以下</v>
      </c>
      <c r="D237" s="56" t="s">
        <v>300</v>
      </c>
      <c r="E237" s="56" t="s">
        <v>299</v>
      </c>
      <c r="F237" s="56" t="s">
        <v>434</v>
      </c>
      <c r="G237" s="56" t="s">
        <v>150</v>
      </c>
      <c r="H237" s="56" t="s">
        <v>141</v>
      </c>
      <c r="I237" s="56" t="s">
        <v>297</v>
      </c>
      <c r="J237" s="56" t="s">
        <v>433</v>
      </c>
      <c r="K237" s="56" t="s">
        <v>417</v>
      </c>
      <c r="L237" s="56" t="s">
        <v>137</v>
      </c>
      <c r="M237" s="56" t="s">
        <v>136</v>
      </c>
      <c r="N237" s="56" t="s">
        <v>135</v>
      </c>
      <c r="O237" s="56" t="s">
        <v>134</v>
      </c>
      <c r="P237" s="57" t="str">
        <f t="shared" si="21"/>
        <v>5000</v>
      </c>
      <c r="Q237" s="57">
        <f t="shared" si="20"/>
        <v>84000</v>
      </c>
      <c r="R237" s="58" t="s">
        <v>147</v>
      </c>
      <c r="S237" s="57" t="str">
        <f t="shared" si="22"/>
        <v>5000</v>
      </c>
    </row>
    <row r="238" spans="1:19" x14ac:dyDescent="0.25">
      <c r="A238" s="56" t="s">
        <v>432</v>
      </c>
      <c r="B238" s="56">
        <v>179</v>
      </c>
      <c r="C238" s="60" t="str">
        <f t="shared" si="19"/>
        <v>150-200元</v>
      </c>
      <c r="D238" s="56" t="s">
        <v>173</v>
      </c>
      <c r="E238" s="56" t="s">
        <v>172</v>
      </c>
      <c r="F238" s="56" t="s">
        <v>431</v>
      </c>
      <c r="G238" s="56" t="s">
        <v>164</v>
      </c>
      <c r="H238" s="56" t="s">
        <v>141</v>
      </c>
      <c r="I238" s="56" t="s">
        <v>170</v>
      </c>
      <c r="J238" s="56" t="s">
        <v>430</v>
      </c>
      <c r="K238" s="56" t="s">
        <v>417</v>
      </c>
      <c r="L238" s="56" t="s">
        <v>137</v>
      </c>
      <c r="M238" s="56" t="s">
        <v>136</v>
      </c>
      <c r="N238" s="56" t="s">
        <v>135</v>
      </c>
      <c r="O238" s="56" t="s">
        <v>134</v>
      </c>
      <c r="P238" s="57" t="str">
        <f t="shared" si="21"/>
        <v>1000</v>
      </c>
      <c r="Q238" s="57">
        <f t="shared" si="20"/>
        <v>179000</v>
      </c>
      <c r="R238" s="58" t="s">
        <v>161</v>
      </c>
      <c r="S238" s="57" t="str">
        <f t="shared" si="22"/>
        <v>1000</v>
      </c>
    </row>
    <row r="239" spans="1:19" x14ac:dyDescent="0.25">
      <c r="A239" s="56" t="s">
        <v>429</v>
      </c>
      <c r="B239" s="56">
        <v>259</v>
      </c>
      <c r="C239" s="60" t="str">
        <f t="shared" si="19"/>
        <v>200-300元</v>
      </c>
      <c r="D239" s="56" t="s">
        <v>428</v>
      </c>
      <c r="E239" s="56" t="s">
        <v>427</v>
      </c>
      <c r="F239" s="56" t="s">
        <v>426</v>
      </c>
      <c r="G239" s="56" t="s">
        <v>196</v>
      </c>
      <c r="H239" s="56" t="s">
        <v>141</v>
      </c>
      <c r="I239" s="56" t="s">
        <v>425</v>
      </c>
      <c r="J239" s="56" t="s">
        <v>424</v>
      </c>
      <c r="K239" s="56" t="s">
        <v>417</v>
      </c>
      <c r="L239" s="56" t="s">
        <v>137</v>
      </c>
      <c r="M239" s="56" t="s">
        <v>136</v>
      </c>
      <c r="N239" s="56" t="s">
        <v>135</v>
      </c>
      <c r="O239" s="56" t="s">
        <v>134</v>
      </c>
      <c r="P239" s="57" t="str">
        <f t="shared" si="21"/>
        <v>2000</v>
      </c>
      <c r="Q239" s="57">
        <f t="shared" si="20"/>
        <v>518000</v>
      </c>
      <c r="R239" s="58" t="s">
        <v>194</v>
      </c>
      <c r="S239" s="57" t="str">
        <f t="shared" si="22"/>
        <v>2000</v>
      </c>
    </row>
    <row r="240" spans="1:19" x14ac:dyDescent="0.25">
      <c r="A240" s="56" t="s">
        <v>423</v>
      </c>
      <c r="B240" s="56">
        <v>15</v>
      </c>
      <c r="C240" s="60" t="str">
        <f t="shared" si="19"/>
        <v>50元以下</v>
      </c>
      <c r="D240" s="56" t="s">
        <v>145</v>
      </c>
      <c r="E240" s="56" t="s">
        <v>144</v>
      </c>
      <c r="F240" s="56" t="s">
        <v>422</v>
      </c>
      <c r="G240" s="56" t="s">
        <v>269</v>
      </c>
      <c r="H240" s="56" t="s">
        <v>141</v>
      </c>
      <c r="I240" s="56" t="s">
        <v>140</v>
      </c>
      <c r="J240" s="56" t="s">
        <v>421</v>
      </c>
      <c r="K240" s="56" t="s">
        <v>417</v>
      </c>
      <c r="L240" s="56" t="s">
        <v>137</v>
      </c>
      <c r="M240" s="56" t="s">
        <v>136</v>
      </c>
      <c r="N240" s="56" t="s">
        <v>135</v>
      </c>
      <c r="O240" s="56" t="s">
        <v>134</v>
      </c>
      <c r="P240" s="57" t="str">
        <f t="shared" si="21"/>
        <v>20万</v>
      </c>
      <c r="Q240" s="57">
        <f t="shared" si="20"/>
        <v>3000000</v>
      </c>
      <c r="R240" s="58">
        <v>200000</v>
      </c>
      <c r="S240" s="57">
        <f>IF(FIND("万",G240),LEFT(G240,FIND("万",G240)-1),G240)*10000</f>
        <v>200000</v>
      </c>
    </row>
    <row r="241" spans="1:19" x14ac:dyDescent="0.25">
      <c r="A241" s="56" t="s">
        <v>420</v>
      </c>
      <c r="B241" s="56">
        <v>189</v>
      </c>
      <c r="C241" s="60" t="str">
        <f t="shared" si="19"/>
        <v>150-200元</v>
      </c>
      <c r="D241" s="56" t="s">
        <v>153</v>
      </c>
      <c r="E241" s="56" t="s">
        <v>152</v>
      </c>
      <c r="F241" s="56" t="s">
        <v>419</v>
      </c>
      <c r="G241" s="56" t="s">
        <v>150</v>
      </c>
      <c r="H241" s="56" t="s">
        <v>141</v>
      </c>
      <c r="I241" s="56" t="s">
        <v>149</v>
      </c>
      <c r="J241" s="56" t="s">
        <v>418</v>
      </c>
      <c r="K241" s="56" t="s">
        <v>417</v>
      </c>
      <c r="L241" s="56" t="s">
        <v>137</v>
      </c>
      <c r="M241" s="56" t="s">
        <v>136</v>
      </c>
      <c r="N241" s="56" t="s">
        <v>135</v>
      </c>
      <c r="O241" s="56" t="s">
        <v>134</v>
      </c>
      <c r="P241" s="57" t="str">
        <f t="shared" si="21"/>
        <v>5000</v>
      </c>
      <c r="Q241" s="57">
        <f t="shared" si="20"/>
        <v>945000</v>
      </c>
      <c r="R241" s="58" t="s">
        <v>147</v>
      </c>
      <c r="S241" s="57" t="str">
        <f>P241</f>
        <v>5000</v>
      </c>
    </row>
    <row r="242" spans="1:19" x14ac:dyDescent="0.25">
      <c r="A242" s="56" t="s">
        <v>416</v>
      </c>
      <c r="B242" s="56">
        <v>93</v>
      </c>
      <c r="C242" s="60" t="str">
        <f t="shared" si="19"/>
        <v>50-100元</v>
      </c>
      <c r="D242" s="56" t="s">
        <v>167</v>
      </c>
      <c r="E242" s="56" t="s">
        <v>166</v>
      </c>
      <c r="F242" s="56" t="s">
        <v>415</v>
      </c>
      <c r="G242" s="56" t="s">
        <v>196</v>
      </c>
      <c r="H242" s="56" t="s">
        <v>141</v>
      </c>
      <c r="I242" s="56" t="s">
        <v>163</v>
      </c>
      <c r="J242" s="56" t="s">
        <v>414</v>
      </c>
      <c r="K242" s="56" t="s">
        <v>138</v>
      </c>
      <c r="L242" s="56" t="s">
        <v>137</v>
      </c>
      <c r="M242" s="56" t="s">
        <v>136</v>
      </c>
      <c r="N242" s="56" t="s">
        <v>135</v>
      </c>
      <c r="O242" s="56" t="s">
        <v>134</v>
      </c>
      <c r="P242" s="57" t="str">
        <f t="shared" si="21"/>
        <v>2000</v>
      </c>
      <c r="Q242" s="57">
        <f t="shared" si="20"/>
        <v>186000</v>
      </c>
      <c r="R242" s="58" t="s">
        <v>194</v>
      </c>
      <c r="S242" s="57" t="str">
        <f>P242</f>
        <v>2000</v>
      </c>
    </row>
    <row r="243" spans="1:19" x14ac:dyDescent="0.25">
      <c r="A243" s="56" t="s">
        <v>413</v>
      </c>
      <c r="B243" s="56">
        <v>12.9</v>
      </c>
      <c r="C243" s="60" t="str">
        <f t="shared" si="19"/>
        <v>50元以下</v>
      </c>
      <c r="D243" s="56" t="s">
        <v>322</v>
      </c>
      <c r="E243" s="56" t="s">
        <v>321</v>
      </c>
      <c r="F243" s="56" t="s">
        <v>412</v>
      </c>
      <c r="G243" s="56" t="s">
        <v>177</v>
      </c>
      <c r="H243" s="56" t="s">
        <v>141</v>
      </c>
      <c r="I243" s="56" t="s">
        <v>319</v>
      </c>
      <c r="J243" s="56" t="s">
        <v>411</v>
      </c>
      <c r="K243" s="56" t="s">
        <v>138</v>
      </c>
      <c r="L243" s="56" t="s">
        <v>137</v>
      </c>
      <c r="M243" s="56" t="s">
        <v>136</v>
      </c>
      <c r="N243" s="56" t="s">
        <v>135</v>
      </c>
      <c r="O243" s="56" t="s">
        <v>134</v>
      </c>
      <c r="P243" s="57" t="str">
        <f t="shared" si="21"/>
        <v>2万</v>
      </c>
      <c r="Q243" s="57">
        <f t="shared" si="20"/>
        <v>258000</v>
      </c>
      <c r="R243" s="58">
        <v>20000</v>
      </c>
      <c r="S243" s="57">
        <f>IF(FIND("万",G243),LEFT(G243,FIND("万",G243)-1),G243)*10000</f>
        <v>20000</v>
      </c>
    </row>
    <row r="244" spans="1:19" x14ac:dyDescent="0.25">
      <c r="A244" s="56" t="s">
        <v>410</v>
      </c>
      <c r="B244" s="56">
        <v>9.9</v>
      </c>
      <c r="C244" s="60" t="str">
        <f t="shared" si="19"/>
        <v>50元以下</v>
      </c>
      <c r="D244" s="56" t="s">
        <v>409</v>
      </c>
      <c r="E244" s="56" t="s">
        <v>408</v>
      </c>
      <c r="F244" s="56" t="s">
        <v>407</v>
      </c>
      <c r="G244" s="56" t="s">
        <v>150</v>
      </c>
      <c r="H244" s="56" t="s">
        <v>141</v>
      </c>
      <c r="I244" s="56" t="s">
        <v>406</v>
      </c>
      <c r="J244" s="56" t="s">
        <v>405</v>
      </c>
      <c r="K244" s="56" t="s">
        <v>138</v>
      </c>
      <c r="L244" s="56" t="s">
        <v>137</v>
      </c>
      <c r="M244" s="56" t="s">
        <v>136</v>
      </c>
      <c r="N244" s="56" t="s">
        <v>135</v>
      </c>
      <c r="O244" s="56" t="s">
        <v>134</v>
      </c>
      <c r="P244" s="57" t="str">
        <f t="shared" si="21"/>
        <v>5000</v>
      </c>
      <c r="Q244" s="57">
        <f t="shared" si="20"/>
        <v>49500</v>
      </c>
      <c r="R244" s="58" t="s">
        <v>147</v>
      </c>
      <c r="S244" s="57" t="str">
        <f>P244</f>
        <v>5000</v>
      </c>
    </row>
    <row r="245" spans="1:19" x14ac:dyDescent="0.25">
      <c r="A245" s="56" t="s">
        <v>404</v>
      </c>
      <c r="B245" s="56">
        <v>16.8</v>
      </c>
      <c r="C245" s="60" t="str">
        <f t="shared" si="19"/>
        <v>50元以下</v>
      </c>
      <c r="D245" s="56" t="s">
        <v>276</v>
      </c>
      <c r="E245" s="56" t="s">
        <v>275</v>
      </c>
      <c r="F245" s="56" t="s">
        <v>403</v>
      </c>
      <c r="G245" s="56" t="s">
        <v>150</v>
      </c>
      <c r="H245" s="56" t="s">
        <v>141</v>
      </c>
      <c r="I245" s="56" t="s">
        <v>273</v>
      </c>
      <c r="J245" s="56" t="s">
        <v>402</v>
      </c>
      <c r="K245" s="56" t="s">
        <v>138</v>
      </c>
      <c r="L245" s="56" t="s">
        <v>137</v>
      </c>
      <c r="M245" s="56" t="s">
        <v>136</v>
      </c>
      <c r="N245" s="56" t="s">
        <v>135</v>
      </c>
      <c r="O245" s="56" t="s">
        <v>134</v>
      </c>
      <c r="P245" s="57" t="str">
        <f t="shared" si="21"/>
        <v>5000</v>
      </c>
      <c r="Q245" s="57">
        <f t="shared" si="20"/>
        <v>84000</v>
      </c>
      <c r="R245" s="58" t="s">
        <v>147</v>
      </c>
      <c r="S245" s="57" t="str">
        <f>P245</f>
        <v>5000</v>
      </c>
    </row>
    <row r="246" spans="1:19" x14ac:dyDescent="0.25">
      <c r="A246" s="56" t="s">
        <v>401</v>
      </c>
      <c r="B246" s="56">
        <v>13.9</v>
      </c>
      <c r="C246" s="60" t="str">
        <f t="shared" si="19"/>
        <v>50元以下</v>
      </c>
      <c r="D246" s="56" t="s">
        <v>266</v>
      </c>
      <c r="E246" s="56" t="s">
        <v>265</v>
      </c>
      <c r="F246" s="56" t="s">
        <v>400</v>
      </c>
      <c r="G246" s="56" t="s">
        <v>142</v>
      </c>
      <c r="H246" s="56" t="s">
        <v>141</v>
      </c>
      <c r="I246" s="56" t="s">
        <v>263</v>
      </c>
      <c r="J246" s="56" t="s">
        <v>399</v>
      </c>
      <c r="K246" s="56" t="s">
        <v>138</v>
      </c>
      <c r="L246" s="56" t="s">
        <v>137</v>
      </c>
      <c r="M246" s="56" t="s">
        <v>136</v>
      </c>
      <c r="N246" s="56" t="s">
        <v>135</v>
      </c>
      <c r="O246" s="56" t="s">
        <v>134</v>
      </c>
      <c r="P246" s="57" t="str">
        <f t="shared" si="21"/>
        <v>5万</v>
      </c>
      <c r="Q246" s="57">
        <f t="shared" si="20"/>
        <v>695000</v>
      </c>
      <c r="R246" s="58">
        <v>50000</v>
      </c>
      <c r="S246" s="57">
        <f>IF(FIND("万",G246),LEFT(G246,FIND("万",G246)-1),G246)*10000</f>
        <v>50000</v>
      </c>
    </row>
    <row r="247" spans="1:19" x14ac:dyDescent="0.25">
      <c r="A247" s="56" t="s">
        <v>398</v>
      </c>
      <c r="B247" s="56">
        <v>19.899999999999999</v>
      </c>
      <c r="C247" s="60" t="str">
        <f t="shared" si="19"/>
        <v>50元以下</v>
      </c>
      <c r="D247" s="56" t="s">
        <v>397</v>
      </c>
      <c r="E247" s="56" t="s">
        <v>396</v>
      </c>
      <c r="F247" s="56" t="s">
        <v>395</v>
      </c>
      <c r="G247" s="56" t="s">
        <v>142</v>
      </c>
      <c r="H247" s="56" t="s">
        <v>141</v>
      </c>
      <c r="I247" s="56" t="s">
        <v>394</v>
      </c>
      <c r="J247" s="56" t="s">
        <v>393</v>
      </c>
      <c r="K247" s="56" t="s">
        <v>138</v>
      </c>
      <c r="L247" s="56" t="s">
        <v>137</v>
      </c>
      <c r="M247" s="56" t="s">
        <v>136</v>
      </c>
      <c r="N247" s="56" t="s">
        <v>135</v>
      </c>
      <c r="O247" s="56" t="s">
        <v>134</v>
      </c>
      <c r="P247" s="57" t="str">
        <f t="shared" si="21"/>
        <v>5万</v>
      </c>
      <c r="Q247" s="57">
        <f t="shared" si="20"/>
        <v>994999.99999999988</v>
      </c>
      <c r="R247" s="58">
        <v>50000</v>
      </c>
      <c r="S247" s="57">
        <f>IF(FIND("万",G247),LEFT(G247,FIND("万",G247)-1),G247)*10000</f>
        <v>50000</v>
      </c>
    </row>
    <row r="248" spans="1:19" x14ac:dyDescent="0.25">
      <c r="A248" s="56" t="s">
        <v>392</v>
      </c>
      <c r="B248" s="56">
        <v>53.9</v>
      </c>
      <c r="C248" s="60" t="str">
        <f t="shared" si="19"/>
        <v>50-100元</v>
      </c>
      <c r="D248" s="56" t="s">
        <v>391</v>
      </c>
      <c r="E248" s="56" t="s">
        <v>390</v>
      </c>
      <c r="F248" s="56" t="s">
        <v>389</v>
      </c>
      <c r="G248" s="56" t="s">
        <v>196</v>
      </c>
      <c r="H248" s="56" t="s">
        <v>141</v>
      </c>
      <c r="I248" s="56" t="s">
        <v>388</v>
      </c>
      <c r="J248" s="56" t="s">
        <v>387</v>
      </c>
      <c r="K248" s="56" t="s">
        <v>138</v>
      </c>
      <c r="L248" s="56" t="s">
        <v>137</v>
      </c>
      <c r="M248" s="56" t="s">
        <v>136</v>
      </c>
      <c r="N248" s="56" t="s">
        <v>135</v>
      </c>
      <c r="O248" s="56" t="s">
        <v>134</v>
      </c>
      <c r="P248" s="57" t="str">
        <f t="shared" si="21"/>
        <v>2000</v>
      </c>
      <c r="Q248" s="57">
        <f t="shared" si="20"/>
        <v>107800</v>
      </c>
      <c r="R248" s="58" t="s">
        <v>194</v>
      </c>
      <c r="S248" s="57" t="str">
        <f>P248</f>
        <v>2000</v>
      </c>
    </row>
    <row r="249" spans="1:19" x14ac:dyDescent="0.25">
      <c r="A249" s="56" t="s">
        <v>386</v>
      </c>
      <c r="B249" s="56">
        <v>9.9</v>
      </c>
      <c r="C249" s="60" t="str">
        <f t="shared" si="19"/>
        <v>50元以下</v>
      </c>
      <c r="D249" s="56" t="s">
        <v>382</v>
      </c>
      <c r="E249" s="56" t="s">
        <v>381</v>
      </c>
      <c r="F249" s="56" t="s">
        <v>385</v>
      </c>
      <c r="G249" s="56" t="s">
        <v>142</v>
      </c>
      <c r="H249" s="56" t="s">
        <v>141</v>
      </c>
      <c r="I249" s="56" t="s">
        <v>379</v>
      </c>
      <c r="J249" s="56" t="s">
        <v>384</v>
      </c>
      <c r="K249" s="56" t="s">
        <v>138</v>
      </c>
      <c r="L249" s="56" t="s">
        <v>137</v>
      </c>
      <c r="M249" s="56" t="s">
        <v>136</v>
      </c>
      <c r="N249" s="56" t="s">
        <v>135</v>
      </c>
      <c r="O249" s="56" t="s">
        <v>134</v>
      </c>
      <c r="P249" s="57" t="str">
        <f t="shared" si="21"/>
        <v>5万</v>
      </c>
      <c r="Q249" s="57">
        <f t="shared" si="20"/>
        <v>495000</v>
      </c>
      <c r="R249" s="58">
        <v>50000</v>
      </c>
      <c r="S249" s="57">
        <f>IF(FIND("万",G249),LEFT(G249,FIND("万",G249)-1),G249)*10000</f>
        <v>50000</v>
      </c>
    </row>
    <row r="250" spans="1:19" x14ac:dyDescent="0.25">
      <c r="A250" s="56" t="s">
        <v>383</v>
      </c>
      <c r="B250" s="56">
        <v>7.9</v>
      </c>
      <c r="C250" s="60" t="str">
        <f t="shared" si="19"/>
        <v>50元以下</v>
      </c>
      <c r="D250" s="56" t="s">
        <v>382</v>
      </c>
      <c r="E250" s="56" t="s">
        <v>381</v>
      </c>
      <c r="F250" s="56" t="s">
        <v>380</v>
      </c>
      <c r="G250" s="56" t="s">
        <v>142</v>
      </c>
      <c r="H250" s="56" t="s">
        <v>141</v>
      </c>
      <c r="I250" s="56" t="s">
        <v>379</v>
      </c>
      <c r="J250" s="56" t="s">
        <v>378</v>
      </c>
      <c r="K250" s="56" t="s">
        <v>138</v>
      </c>
      <c r="L250" s="56" t="s">
        <v>137</v>
      </c>
      <c r="M250" s="56" t="s">
        <v>136</v>
      </c>
      <c r="N250" s="56" t="s">
        <v>135</v>
      </c>
      <c r="O250" s="56" t="s">
        <v>134</v>
      </c>
      <c r="P250" s="57" t="str">
        <f t="shared" si="21"/>
        <v>5万</v>
      </c>
      <c r="Q250" s="57">
        <f t="shared" si="20"/>
        <v>395000</v>
      </c>
      <c r="R250" s="58">
        <v>50000</v>
      </c>
      <c r="S250" s="57">
        <f>IF(FIND("万",G250),LEFT(G250,FIND("万",G250)-1),G250)*10000</f>
        <v>50000</v>
      </c>
    </row>
    <row r="251" spans="1:19" x14ac:dyDescent="0.25">
      <c r="A251" s="56" t="s">
        <v>377</v>
      </c>
      <c r="B251" s="56">
        <v>13.8</v>
      </c>
      <c r="C251" s="60" t="str">
        <f t="shared" si="19"/>
        <v>50元以下</v>
      </c>
      <c r="D251" s="56" t="s">
        <v>300</v>
      </c>
      <c r="E251" s="56" t="s">
        <v>299</v>
      </c>
      <c r="F251" s="56" t="s">
        <v>376</v>
      </c>
      <c r="G251" s="56" t="s">
        <v>196</v>
      </c>
      <c r="H251" s="56" t="s">
        <v>141</v>
      </c>
      <c r="I251" s="56" t="s">
        <v>297</v>
      </c>
      <c r="J251" s="56" t="s">
        <v>375</v>
      </c>
      <c r="K251" s="56" t="s">
        <v>138</v>
      </c>
      <c r="L251" s="56" t="s">
        <v>137</v>
      </c>
      <c r="M251" s="56" t="s">
        <v>136</v>
      </c>
      <c r="N251" s="56" t="s">
        <v>135</v>
      </c>
      <c r="O251" s="56" t="s">
        <v>134</v>
      </c>
      <c r="P251" s="57" t="str">
        <f t="shared" si="21"/>
        <v>2000</v>
      </c>
      <c r="Q251" s="57">
        <f t="shared" si="20"/>
        <v>27600</v>
      </c>
      <c r="R251" s="58" t="s">
        <v>194</v>
      </c>
      <c r="S251" s="57" t="str">
        <f>P251</f>
        <v>2000</v>
      </c>
    </row>
    <row r="252" spans="1:19" x14ac:dyDescent="0.25">
      <c r="A252" s="56" t="s">
        <v>374</v>
      </c>
      <c r="B252" s="56">
        <v>19.899999999999999</v>
      </c>
      <c r="C252" s="60" t="str">
        <f t="shared" si="19"/>
        <v>50元以下</v>
      </c>
      <c r="D252" s="56" t="s">
        <v>230</v>
      </c>
      <c r="E252" s="56" t="s">
        <v>229</v>
      </c>
      <c r="F252" s="56" t="s">
        <v>373</v>
      </c>
      <c r="G252" s="56" t="s">
        <v>196</v>
      </c>
      <c r="H252" s="56" t="s">
        <v>141</v>
      </c>
      <c r="I252" s="56" t="s">
        <v>227</v>
      </c>
      <c r="J252" s="56" t="s">
        <v>372</v>
      </c>
      <c r="K252" s="56" t="s">
        <v>138</v>
      </c>
      <c r="L252" s="56" t="s">
        <v>137</v>
      </c>
      <c r="M252" s="56" t="s">
        <v>136</v>
      </c>
      <c r="N252" s="56" t="s">
        <v>135</v>
      </c>
      <c r="O252" s="56" t="s">
        <v>134</v>
      </c>
      <c r="P252" s="57" t="str">
        <f t="shared" si="21"/>
        <v>2000</v>
      </c>
      <c r="Q252" s="57">
        <f t="shared" si="20"/>
        <v>39800</v>
      </c>
      <c r="R252" s="58" t="s">
        <v>194</v>
      </c>
      <c r="S252" s="57" t="str">
        <f>P252</f>
        <v>2000</v>
      </c>
    </row>
    <row r="253" spans="1:19" x14ac:dyDescent="0.25">
      <c r="A253" s="56" t="s">
        <v>371</v>
      </c>
      <c r="B253" s="56">
        <v>29.9</v>
      </c>
      <c r="C253" s="60" t="str">
        <f t="shared" si="19"/>
        <v>50元以下</v>
      </c>
      <c r="D253" s="56" t="s">
        <v>300</v>
      </c>
      <c r="E253" s="56" t="s">
        <v>299</v>
      </c>
      <c r="F253" s="56" t="s">
        <v>370</v>
      </c>
      <c r="G253" s="56" t="s">
        <v>196</v>
      </c>
      <c r="H253" s="56" t="s">
        <v>141</v>
      </c>
      <c r="I253" s="56" t="s">
        <v>297</v>
      </c>
      <c r="J253" s="56" t="s">
        <v>369</v>
      </c>
      <c r="K253" s="56" t="s">
        <v>138</v>
      </c>
      <c r="L253" s="56" t="s">
        <v>137</v>
      </c>
      <c r="M253" s="56" t="s">
        <v>136</v>
      </c>
      <c r="N253" s="56" t="s">
        <v>135</v>
      </c>
      <c r="O253" s="56" t="s">
        <v>134</v>
      </c>
      <c r="P253" s="57" t="str">
        <f t="shared" si="21"/>
        <v>2000</v>
      </c>
      <c r="Q253" s="57">
        <f t="shared" si="20"/>
        <v>59800</v>
      </c>
      <c r="R253" s="58" t="s">
        <v>194</v>
      </c>
      <c r="S253" s="57" t="str">
        <f>P253</f>
        <v>2000</v>
      </c>
    </row>
    <row r="254" spans="1:19" x14ac:dyDescent="0.25">
      <c r="A254" s="56" t="s">
        <v>368</v>
      </c>
      <c r="B254" s="56">
        <v>87.9</v>
      </c>
      <c r="C254" s="60" t="str">
        <f t="shared" si="19"/>
        <v>50-100元</v>
      </c>
      <c r="D254" s="56" t="s">
        <v>367</v>
      </c>
      <c r="E254" s="56" t="s">
        <v>366</v>
      </c>
      <c r="F254" s="56" t="s">
        <v>365</v>
      </c>
      <c r="G254" s="56" t="s">
        <v>177</v>
      </c>
      <c r="H254" s="56" t="s">
        <v>141</v>
      </c>
      <c r="I254" s="56" t="s">
        <v>364</v>
      </c>
      <c r="J254" s="56" t="s">
        <v>363</v>
      </c>
      <c r="K254" s="56" t="s">
        <v>138</v>
      </c>
      <c r="L254" s="56" t="s">
        <v>137</v>
      </c>
      <c r="M254" s="56" t="s">
        <v>136</v>
      </c>
      <c r="N254" s="56" t="s">
        <v>135</v>
      </c>
      <c r="O254" s="56" t="s">
        <v>134</v>
      </c>
      <c r="P254" s="57" t="str">
        <f t="shared" si="21"/>
        <v>2万</v>
      </c>
      <c r="Q254" s="57">
        <f t="shared" si="20"/>
        <v>1758000</v>
      </c>
      <c r="R254" s="58">
        <v>20000</v>
      </c>
      <c r="S254" s="57">
        <f>IF(FIND("万",G254),LEFT(G254,FIND("万",G254)-1),G254)*10000</f>
        <v>20000</v>
      </c>
    </row>
    <row r="255" spans="1:19" x14ac:dyDescent="0.25">
      <c r="A255" s="56" t="s">
        <v>362</v>
      </c>
      <c r="B255" s="56">
        <v>18</v>
      </c>
      <c r="C255" s="60" t="str">
        <f t="shared" si="19"/>
        <v>50元以下</v>
      </c>
      <c r="D255" s="56" t="s">
        <v>167</v>
      </c>
      <c r="E255" s="56" t="s">
        <v>166</v>
      </c>
      <c r="F255" s="56" t="s">
        <v>361</v>
      </c>
      <c r="G255" s="56" t="s">
        <v>150</v>
      </c>
      <c r="H255" s="56" t="s">
        <v>141</v>
      </c>
      <c r="I255" s="56" t="s">
        <v>163</v>
      </c>
      <c r="J255" s="56" t="s">
        <v>360</v>
      </c>
      <c r="K255" s="56" t="s">
        <v>138</v>
      </c>
      <c r="L255" s="56" t="s">
        <v>137</v>
      </c>
      <c r="M255" s="56" t="s">
        <v>136</v>
      </c>
      <c r="N255" s="56" t="s">
        <v>135</v>
      </c>
      <c r="O255" s="56" t="s">
        <v>134</v>
      </c>
      <c r="P255" s="57" t="str">
        <f t="shared" si="21"/>
        <v>5000</v>
      </c>
      <c r="Q255" s="57">
        <f t="shared" si="20"/>
        <v>90000</v>
      </c>
      <c r="R255" s="58" t="s">
        <v>147</v>
      </c>
      <c r="S255" s="57" t="str">
        <f>P255</f>
        <v>5000</v>
      </c>
    </row>
    <row r="256" spans="1:19" x14ac:dyDescent="0.25">
      <c r="A256" s="56" t="s">
        <v>359</v>
      </c>
      <c r="B256" s="56">
        <v>89</v>
      </c>
      <c r="C256" s="60" t="str">
        <f t="shared" si="19"/>
        <v>50-100元</v>
      </c>
      <c r="D256" s="56" t="s">
        <v>173</v>
      </c>
      <c r="E256" s="56" t="s">
        <v>172</v>
      </c>
      <c r="F256" s="56" t="s">
        <v>358</v>
      </c>
      <c r="G256" s="56" t="s">
        <v>150</v>
      </c>
      <c r="H256" s="56" t="s">
        <v>141</v>
      </c>
      <c r="I256" s="56" t="s">
        <v>170</v>
      </c>
      <c r="J256" s="56" t="s">
        <v>357</v>
      </c>
      <c r="K256" s="56" t="s">
        <v>138</v>
      </c>
      <c r="L256" s="56" t="s">
        <v>137</v>
      </c>
      <c r="M256" s="56" t="s">
        <v>136</v>
      </c>
      <c r="N256" s="56" t="s">
        <v>135</v>
      </c>
      <c r="O256" s="56" t="s">
        <v>134</v>
      </c>
      <c r="P256" s="57" t="str">
        <f t="shared" si="21"/>
        <v>5000</v>
      </c>
      <c r="Q256" s="57">
        <f t="shared" si="20"/>
        <v>445000</v>
      </c>
      <c r="R256" s="58" t="s">
        <v>147</v>
      </c>
      <c r="S256" s="57" t="str">
        <f>P256</f>
        <v>5000</v>
      </c>
    </row>
    <row r="257" spans="1:19" x14ac:dyDescent="0.25">
      <c r="A257" s="56" t="s">
        <v>356</v>
      </c>
      <c r="B257" s="56">
        <v>106</v>
      </c>
      <c r="C257" s="60" t="str">
        <f t="shared" si="19"/>
        <v>100-150元</v>
      </c>
      <c r="D257" s="56" t="s">
        <v>247</v>
      </c>
      <c r="E257" s="56" t="s">
        <v>246</v>
      </c>
      <c r="F257" s="56" t="s">
        <v>355</v>
      </c>
      <c r="G257" s="56" t="s">
        <v>150</v>
      </c>
      <c r="H257" s="56" t="s">
        <v>141</v>
      </c>
      <c r="I257" s="56" t="s">
        <v>244</v>
      </c>
      <c r="J257" s="56" t="s">
        <v>354</v>
      </c>
      <c r="K257" s="56" t="s">
        <v>138</v>
      </c>
      <c r="L257" s="56" t="s">
        <v>137</v>
      </c>
      <c r="M257" s="56" t="s">
        <v>136</v>
      </c>
      <c r="N257" s="56" t="s">
        <v>135</v>
      </c>
      <c r="O257" s="56" t="s">
        <v>134</v>
      </c>
      <c r="P257" s="57" t="str">
        <f t="shared" si="21"/>
        <v>5000</v>
      </c>
      <c r="Q257" s="57">
        <f t="shared" si="20"/>
        <v>530000</v>
      </c>
      <c r="R257" s="58" t="s">
        <v>147</v>
      </c>
      <c r="S257" s="57" t="str">
        <f>P257</f>
        <v>5000</v>
      </c>
    </row>
    <row r="258" spans="1:19" x14ac:dyDescent="0.25">
      <c r="A258" s="56" t="s">
        <v>353</v>
      </c>
      <c r="B258" s="56">
        <v>16</v>
      </c>
      <c r="C258" s="60" t="str">
        <f t="shared" ref="C258:C321" si="23">IF(B258&lt;50,"50元以下",IF(B258&lt;100,"50-100元",IF(B258&lt;150,"100-150元",IF(B258&lt;200,"150-200元",IF(B258&lt;250,"200-250元",IF(B258&lt;300,"200-300元","300元以上"))))))</f>
        <v>50元以下</v>
      </c>
      <c r="D258" s="56" t="s">
        <v>145</v>
      </c>
      <c r="E258" s="56" t="s">
        <v>144</v>
      </c>
      <c r="F258" s="56" t="s">
        <v>352</v>
      </c>
      <c r="G258" s="56" t="s">
        <v>269</v>
      </c>
      <c r="H258" s="56" t="s">
        <v>141</v>
      </c>
      <c r="I258" s="56" t="s">
        <v>140</v>
      </c>
      <c r="J258" s="56" t="s">
        <v>351</v>
      </c>
      <c r="K258" s="56" t="s">
        <v>138</v>
      </c>
      <c r="L258" s="56" t="s">
        <v>137</v>
      </c>
      <c r="M258" s="56" t="s">
        <v>136</v>
      </c>
      <c r="N258" s="56" t="s">
        <v>135</v>
      </c>
      <c r="O258" s="56" t="s">
        <v>134</v>
      </c>
      <c r="P258" s="57" t="str">
        <f t="shared" si="21"/>
        <v>20万</v>
      </c>
      <c r="Q258" s="57">
        <f t="shared" ref="Q258:Q321" si="24">R258*B258</f>
        <v>3200000</v>
      </c>
      <c r="R258" s="58">
        <v>200000</v>
      </c>
      <c r="S258" s="57">
        <f>IF(FIND("万",G258),LEFT(G258,FIND("万",G258)-1),G258)*10000</f>
        <v>200000</v>
      </c>
    </row>
    <row r="259" spans="1:19" x14ac:dyDescent="0.25">
      <c r="A259" s="56" t="s">
        <v>350</v>
      </c>
      <c r="B259" s="56">
        <v>56.9</v>
      </c>
      <c r="C259" s="60" t="str">
        <f t="shared" si="23"/>
        <v>50-100元</v>
      </c>
      <c r="D259" s="56" t="s">
        <v>349</v>
      </c>
      <c r="E259" s="56" t="s">
        <v>348</v>
      </c>
      <c r="F259" s="56" t="s">
        <v>347</v>
      </c>
      <c r="G259" s="56" t="s">
        <v>196</v>
      </c>
      <c r="H259" s="56" t="s">
        <v>141</v>
      </c>
      <c r="I259" s="56" t="s">
        <v>346</v>
      </c>
      <c r="J259" s="56" t="s">
        <v>345</v>
      </c>
      <c r="K259" s="56" t="s">
        <v>138</v>
      </c>
      <c r="L259" s="56" t="s">
        <v>137</v>
      </c>
      <c r="M259" s="56" t="s">
        <v>136</v>
      </c>
      <c r="N259" s="56" t="s">
        <v>135</v>
      </c>
      <c r="O259" s="56" t="s">
        <v>134</v>
      </c>
      <c r="P259" s="57" t="str">
        <f t="shared" si="21"/>
        <v>2000</v>
      </c>
      <c r="Q259" s="57">
        <f t="shared" si="24"/>
        <v>113800</v>
      </c>
      <c r="R259" s="58" t="s">
        <v>194</v>
      </c>
      <c r="S259" s="57" t="str">
        <f>P259</f>
        <v>2000</v>
      </c>
    </row>
    <row r="260" spans="1:19" x14ac:dyDescent="0.25">
      <c r="A260" s="56" t="s">
        <v>344</v>
      </c>
      <c r="B260" s="56">
        <v>29.8</v>
      </c>
      <c r="C260" s="60" t="str">
        <f t="shared" si="23"/>
        <v>50元以下</v>
      </c>
      <c r="D260" s="56" t="s">
        <v>343</v>
      </c>
      <c r="E260" s="56" t="s">
        <v>342</v>
      </c>
      <c r="F260" s="56" t="s">
        <v>341</v>
      </c>
      <c r="G260" s="56" t="s">
        <v>253</v>
      </c>
      <c r="H260" s="56" t="s">
        <v>141</v>
      </c>
      <c r="I260" s="56" t="s">
        <v>340</v>
      </c>
      <c r="J260" s="56" t="s">
        <v>339</v>
      </c>
      <c r="K260" s="56" t="s">
        <v>138</v>
      </c>
      <c r="L260" s="56" t="s">
        <v>137</v>
      </c>
      <c r="M260" s="56" t="s">
        <v>136</v>
      </c>
      <c r="N260" s="56" t="s">
        <v>135</v>
      </c>
      <c r="O260" s="56" t="s">
        <v>134</v>
      </c>
      <c r="P260" s="57" t="str">
        <f t="shared" si="21"/>
        <v>1万</v>
      </c>
      <c r="Q260" s="57">
        <f t="shared" si="24"/>
        <v>298000</v>
      </c>
      <c r="R260" s="58">
        <v>10000</v>
      </c>
      <c r="S260" s="57">
        <f>IF(FIND("万",G260),LEFT(G260,FIND("万",G260)-1),G260)*10000</f>
        <v>10000</v>
      </c>
    </row>
    <row r="261" spans="1:19" x14ac:dyDescent="0.25">
      <c r="A261" s="56" t="s">
        <v>338</v>
      </c>
      <c r="B261" s="56">
        <v>139</v>
      </c>
      <c r="C261" s="60" t="str">
        <f t="shared" si="23"/>
        <v>100-150元</v>
      </c>
      <c r="D261" s="56" t="s">
        <v>337</v>
      </c>
      <c r="E261" s="56" t="s">
        <v>336</v>
      </c>
      <c r="F261" s="56" t="s">
        <v>335</v>
      </c>
      <c r="G261" s="56" t="s">
        <v>142</v>
      </c>
      <c r="H261" s="56" t="s">
        <v>141</v>
      </c>
      <c r="I261" s="56" t="s">
        <v>334</v>
      </c>
      <c r="J261" s="56" t="s">
        <v>333</v>
      </c>
      <c r="K261" s="56" t="s">
        <v>138</v>
      </c>
      <c r="L261" s="56" t="s">
        <v>137</v>
      </c>
      <c r="M261" s="56" t="s">
        <v>136</v>
      </c>
      <c r="N261" s="56" t="s">
        <v>135</v>
      </c>
      <c r="O261" s="56" t="s">
        <v>134</v>
      </c>
      <c r="P261" s="57" t="str">
        <f t="shared" ref="P261:P324" si="25">IF(FIND("+",G261),LEFT(G261,FIND("+",G261)-1),G261)</f>
        <v>5万</v>
      </c>
      <c r="Q261" s="57">
        <f t="shared" si="24"/>
        <v>6950000</v>
      </c>
      <c r="R261" s="58">
        <v>50000</v>
      </c>
      <c r="S261" s="57">
        <f>IF(FIND("万",G261),LEFT(G261,FIND("万",G261)-1),G261)*10000</f>
        <v>50000</v>
      </c>
    </row>
    <row r="262" spans="1:19" x14ac:dyDescent="0.25">
      <c r="A262" s="56" t="s">
        <v>332</v>
      </c>
      <c r="B262" s="56">
        <v>49.9</v>
      </c>
      <c r="C262" s="60" t="str">
        <f t="shared" si="23"/>
        <v>50元以下</v>
      </c>
      <c r="D262" s="56" t="s">
        <v>331</v>
      </c>
      <c r="E262" s="56" t="s">
        <v>330</v>
      </c>
      <c r="F262" s="56" t="s">
        <v>329</v>
      </c>
      <c r="G262" s="56" t="s">
        <v>238</v>
      </c>
      <c r="H262" s="56" t="s">
        <v>141</v>
      </c>
      <c r="I262" s="56" t="s">
        <v>328</v>
      </c>
      <c r="J262" s="56" t="s">
        <v>327</v>
      </c>
      <c r="K262" s="56" t="s">
        <v>138</v>
      </c>
      <c r="L262" s="56" t="s">
        <v>137</v>
      </c>
      <c r="M262" s="56" t="s">
        <v>136</v>
      </c>
      <c r="N262" s="56" t="s">
        <v>135</v>
      </c>
      <c r="O262" s="56" t="s">
        <v>134</v>
      </c>
      <c r="P262" s="57" t="str">
        <f t="shared" si="25"/>
        <v>500</v>
      </c>
      <c r="Q262" s="57">
        <f t="shared" si="24"/>
        <v>24950</v>
      </c>
      <c r="R262" s="58" t="s">
        <v>235</v>
      </c>
      <c r="S262" s="57" t="str">
        <f>P262</f>
        <v>500</v>
      </c>
    </row>
    <row r="263" spans="1:19" x14ac:dyDescent="0.25">
      <c r="A263" s="56" t="s">
        <v>326</v>
      </c>
      <c r="B263" s="56">
        <v>49</v>
      </c>
      <c r="C263" s="60" t="str">
        <f t="shared" si="23"/>
        <v>50元以下</v>
      </c>
      <c r="D263" s="56" t="s">
        <v>134</v>
      </c>
      <c r="E263" s="56" t="s">
        <v>134</v>
      </c>
      <c r="F263" s="56" t="s">
        <v>325</v>
      </c>
      <c r="G263" s="56" t="s">
        <v>150</v>
      </c>
      <c r="H263" s="56" t="s">
        <v>141</v>
      </c>
      <c r="I263" s="56" t="s">
        <v>134</v>
      </c>
      <c r="J263" s="56" t="s">
        <v>324</v>
      </c>
      <c r="K263" s="56" t="s">
        <v>138</v>
      </c>
      <c r="L263" s="56" t="s">
        <v>137</v>
      </c>
      <c r="M263" s="56" t="s">
        <v>136</v>
      </c>
      <c r="N263" s="56" t="s">
        <v>135</v>
      </c>
      <c r="O263" s="56" t="s">
        <v>134</v>
      </c>
      <c r="P263" s="57" t="str">
        <f t="shared" si="25"/>
        <v>5000</v>
      </c>
      <c r="Q263" s="57">
        <f t="shared" si="24"/>
        <v>245000</v>
      </c>
      <c r="R263" s="58" t="s">
        <v>147</v>
      </c>
      <c r="S263" s="57" t="str">
        <f>P263</f>
        <v>5000</v>
      </c>
    </row>
    <row r="264" spans="1:19" x14ac:dyDescent="0.25">
      <c r="A264" s="56" t="s">
        <v>323</v>
      </c>
      <c r="B264" s="56">
        <v>9.9</v>
      </c>
      <c r="C264" s="60" t="str">
        <f t="shared" si="23"/>
        <v>50元以下</v>
      </c>
      <c r="D264" s="56" t="s">
        <v>322</v>
      </c>
      <c r="E264" s="56" t="s">
        <v>321</v>
      </c>
      <c r="F264" s="56" t="s">
        <v>320</v>
      </c>
      <c r="G264" s="56" t="s">
        <v>177</v>
      </c>
      <c r="H264" s="56" t="s">
        <v>141</v>
      </c>
      <c r="I264" s="56" t="s">
        <v>319</v>
      </c>
      <c r="J264" s="56" t="s">
        <v>318</v>
      </c>
      <c r="K264" s="56" t="s">
        <v>138</v>
      </c>
      <c r="L264" s="56" t="s">
        <v>137</v>
      </c>
      <c r="M264" s="56" t="s">
        <v>136</v>
      </c>
      <c r="N264" s="56" t="s">
        <v>135</v>
      </c>
      <c r="O264" s="56" t="s">
        <v>134</v>
      </c>
      <c r="P264" s="57" t="str">
        <f t="shared" si="25"/>
        <v>2万</v>
      </c>
      <c r="Q264" s="57">
        <f t="shared" si="24"/>
        <v>198000</v>
      </c>
      <c r="R264" s="58">
        <v>20000</v>
      </c>
      <c r="S264" s="57">
        <f>IF(FIND("万",G264),LEFT(G264,FIND("万",G264)-1),G264)*10000</f>
        <v>20000</v>
      </c>
    </row>
    <row r="265" spans="1:19" x14ac:dyDescent="0.25">
      <c r="A265" s="56" t="s">
        <v>317</v>
      </c>
      <c r="B265" s="56">
        <v>129</v>
      </c>
      <c r="C265" s="60" t="str">
        <f t="shared" si="23"/>
        <v>100-150元</v>
      </c>
      <c r="D265" s="56" t="s">
        <v>247</v>
      </c>
      <c r="E265" s="56" t="s">
        <v>246</v>
      </c>
      <c r="F265" s="56" t="s">
        <v>316</v>
      </c>
      <c r="G265" s="56" t="s">
        <v>238</v>
      </c>
      <c r="H265" s="56" t="s">
        <v>141</v>
      </c>
      <c r="I265" s="56" t="s">
        <v>244</v>
      </c>
      <c r="J265" s="56" t="s">
        <v>315</v>
      </c>
      <c r="K265" s="56" t="s">
        <v>138</v>
      </c>
      <c r="L265" s="56" t="s">
        <v>137</v>
      </c>
      <c r="M265" s="56" t="s">
        <v>136</v>
      </c>
      <c r="N265" s="56" t="s">
        <v>135</v>
      </c>
      <c r="O265" s="56" t="s">
        <v>134</v>
      </c>
      <c r="P265" s="57" t="str">
        <f t="shared" si="25"/>
        <v>500</v>
      </c>
      <c r="Q265" s="57">
        <f t="shared" si="24"/>
        <v>64500</v>
      </c>
      <c r="R265" s="58" t="s">
        <v>235</v>
      </c>
      <c r="S265" s="57" t="str">
        <f>P265</f>
        <v>500</v>
      </c>
    </row>
    <row r="266" spans="1:19" x14ac:dyDescent="0.25">
      <c r="A266" s="56" t="s">
        <v>314</v>
      </c>
      <c r="B266" s="56">
        <v>239</v>
      </c>
      <c r="C266" s="60" t="str">
        <f t="shared" si="23"/>
        <v>200-250元</v>
      </c>
      <c r="D266" s="56" t="s">
        <v>167</v>
      </c>
      <c r="E266" s="56" t="s">
        <v>166</v>
      </c>
      <c r="F266" s="56" t="s">
        <v>313</v>
      </c>
      <c r="G266" s="56" t="s">
        <v>164</v>
      </c>
      <c r="H266" s="56" t="s">
        <v>141</v>
      </c>
      <c r="I266" s="56" t="s">
        <v>163</v>
      </c>
      <c r="J266" s="56" t="s">
        <v>312</v>
      </c>
      <c r="K266" s="56" t="s">
        <v>138</v>
      </c>
      <c r="L266" s="56" t="s">
        <v>137</v>
      </c>
      <c r="M266" s="56" t="s">
        <v>136</v>
      </c>
      <c r="N266" s="56" t="s">
        <v>135</v>
      </c>
      <c r="O266" s="56" t="s">
        <v>134</v>
      </c>
      <c r="P266" s="57" t="str">
        <f t="shared" si="25"/>
        <v>1000</v>
      </c>
      <c r="Q266" s="57">
        <f t="shared" si="24"/>
        <v>239000</v>
      </c>
      <c r="R266" s="58" t="s">
        <v>161</v>
      </c>
      <c r="S266" s="57" t="str">
        <f>P266</f>
        <v>1000</v>
      </c>
    </row>
    <row r="267" spans="1:19" x14ac:dyDescent="0.25">
      <c r="A267" s="56" t="s">
        <v>311</v>
      </c>
      <c r="B267" s="56">
        <v>23.9</v>
      </c>
      <c r="C267" s="60" t="str">
        <f t="shared" si="23"/>
        <v>50元以下</v>
      </c>
      <c r="D267" s="56" t="s">
        <v>300</v>
      </c>
      <c r="E267" s="56" t="s">
        <v>299</v>
      </c>
      <c r="F267" s="56" t="s">
        <v>310</v>
      </c>
      <c r="G267" s="56" t="s">
        <v>196</v>
      </c>
      <c r="H267" s="56" t="s">
        <v>141</v>
      </c>
      <c r="I267" s="56" t="s">
        <v>297</v>
      </c>
      <c r="J267" s="56" t="s">
        <v>309</v>
      </c>
      <c r="K267" s="56" t="s">
        <v>138</v>
      </c>
      <c r="L267" s="56" t="s">
        <v>137</v>
      </c>
      <c r="M267" s="56" t="s">
        <v>136</v>
      </c>
      <c r="N267" s="56" t="s">
        <v>135</v>
      </c>
      <c r="O267" s="56" t="s">
        <v>134</v>
      </c>
      <c r="P267" s="57" t="str">
        <f t="shared" si="25"/>
        <v>2000</v>
      </c>
      <c r="Q267" s="57">
        <f t="shared" si="24"/>
        <v>47800</v>
      </c>
      <c r="R267" s="58" t="s">
        <v>194</v>
      </c>
      <c r="S267" s="57" t="str">
        <f>P267</f>
        <v>2000</v>
      </c>
    </row>
    <row r="268" spans="1:19" x14ac:dyDescent="0.25">
      <c r="A268" s="56" t="s">
        <v>308</v>
      </c>
      <c r="B268" s="56">
        <v>189</v>
      </c>
      <c r="C268" s="60" t="str">
        <f t="shared" si="23"/>
        <v>150-200元</v>
      </c>
      <c r="D268" s="56" t="s">
        <v>167</v>
      </c>
      <c r="E268" s="56" t="s">
        <v>166</v>
      </c>
      <c r="F268" s="56" t="s">
        <v>307</v>
      </c>
      <c r="G268" s="56" t="s">
        <v>253</v>
      </c>
      <c r="H268" s="56" t="s">
        <v>141</v>
      </c>
      <c r="I268" s="56" t="s">
        <v>163</v>
      </c>
      <c r="J268" s="56" t="s">
        <v>306</v>
      </c>
      <c r="K268" s="56" t="s">
        <v>138</v>
      </c>
      <c r="L268" s="56" t="s">
        <v>137</v>
      </c>
      <c r="M268" s="56" t="s">
        <v>136</v>
      </c>
      <c r="N268" s="56" t="s">
        <v>135</v>
      </c>
      <c r="O268" s="56" t="s">
        <v>134</v>
      </c>
      <c r="P268" s="57" t="str">
        <f t="shared" si="25"/>
        <v>1万</v>
      </c>
      <c r="Q268" s="57">
        <f t="shared" si="24"/>
        <v>1890000</v>
      </c>
      <c r="R268" s="58">
        <v>10000</v>
      </c>
      <c r="S268" s="57">
        <f>IF(FIND("万",G268),LEFT(G268,FIND("万",G268)-1),G268)*10000</f>
        <v>10000</v>
      </c>
    </row>
    <row r="269" spans="1:19" x14ac:dyDescent="0.25">
      <c r="A269" s="56" t="s">
        <v>305</v>
      </c>
      <c r="B269" s="56">
        <v>159</v>
      </c>
      <c r="C269" s="60" t="str">
        <f t="shared" si="23"/>
        <v>150-200元</v>
      </c>
      <c r="D269" s="56" t="s">
        <v>145</v>
      </c>
      <c r="E269" s="56" t="s">
        <v>144</v>
      </c>
      <c r="F269" s="56" t="s">
        <v>304</v>
      </c>
      <c r="G269" s="56" t="s">
        <v>303</v>
      </c>
      <c r="H269" s="56" t="s">
        <v>141</v>
      </c>
      <c r="I269" s="56" t="s">
        <v>140</v>
      </c>
      <c r="J269" s="56" t="s">
        <v>302</v>
      </c>
      <c r="K269" s="56" t="s">
        <v>138</v>
      </c>
      <c r="L269" s="56" t="s">
        <v>137</v>
      </c>
      <c r="M269" s="56" t="s">
        <v>136</v>
      </c>
      <c r="N269" s="56" t="s">
        <v>135</v>
      </c>
      <c r="O269" s="56" t="s">
        <v>134</v>
      </c>
      <c r="P269" s="57" t="str">
        <f t="shared" si="25"/>
        <v>10万</v>
      </c>
      <c r="Q269" s="57">
        <f t="shared" si="24"/>
        <v>15900000</v>
      </c>
      <c r="R269" s="58">
        <v>100000</v>
      </c>
      <c r="S269" s="57">
        <f>IF(FIND("万",G269),LEFT(G269,FIND("万",G269)-1),G269)*10000</f>
        <v>100000</v>
      </c>
    </row>
    <row r="270" spans="1:19" x14ac:dyDescent="0.25">
      <c r="A270" s="56" t="s">
        <v>301</v>
      </c>
      <c r="B270" s="56">
        <v>23.9</v>
      </c>
      <c r="C270" s="60" t="str">
        <f t="shared" si="23"/>
        <v>50元以下</v>
      </c>
      <c r="D270" s="56" t="s">
        <v>300</v>
      </c>
      <c r="E270" s="56" t="s">
        <v>299</v>
      </c>
      <c r="F270" s="56" t="s">
        <v>298</v>
      </c>
      <c r="G270" s="56" t="s">
        <v>150</v>
      </c>
      <c r="H270" s="56" t="s">
        <v>141</v>
      </c>
      <c r="I270" s="56" t="s">
        <v>297</v>
      </c>
      <c r="J270" s="56" t="s">
        <v>296</v>
      </c>
      <c r="K270" s="56" t="s">
        <v>138</v>
      </c>
      <c r="L270" s="56" t="s">
        <v>137</v>
      </c>
      <c r="M270" s="56" t="s">
        <v>136</v>
      </c>
      <c r="N270" s="56" t="s">
        <v>135</v>
      </c>
      <c r="O270" s="56" t="s">
        <v>134</v>
      </c>
      <c r="P270" s="57" t="str">
        <f t="shared" si="25"/>
        <v>5000</v>
      </c>
      <c r="Q270" s="57">
        <f t="shared" si="24"/>
        <v>119500</v>
      </c>
      <c r="R270" s="58" t="s">
        <v>147</v>
      </c>
      <c r="S270" s="57" t="str">
        <f>P270</f>
        <v>5000</v>
      </c>
    </row>
    <row r="271" spans="1:19" x14ac:dyDescent="0.25">
      <c r="A271" s="56" t="s">
        <v>295</v>
      </c>
      <c r="B271" s="56">
        <v>88</v>
      </c>
      <c r="C271" s="60" t="str">
        <f t="shared" si="23"/>
        <v>50-100元</v>
      </c>
      <c r="D271" s="56" t="s">
        <v>294</v>
      </c>
      <c r="E271" s="56" t="s">
        <v>293</v>
      </c>
      <c r="F271" s="56" t="s">
        <v>292</v>
      </c>
      <c r="G271" s="56" t="s">
        <v>238</v>
      </c>
      <c r="H271" s="56" t="s">
        <v>141</v>
      </c>
      <c r="I271" s="56" t="s">
        <v>291</v>
      </c>
      <c r="J271" s="56" t="s">
        <v>290</v>
      </c>
      <c r="K271" s="56" t="s">
        <v>138</v>
      </c>
      <c r="L271" s="56" t="s">
        <v>137</v>
      </c>
      <c r="M271" s="56" t="s">
        <v>136</v>
      </c>
      <c r="N271" s="56" t="s">
        <v>135</v>
      </c>
      <c r="O271" s="56" t="s">
        <v>134</v>
      </c>
      <c r="P271" s="57" t="str">
        <f t="shared" si="25"/>
        <v>500</v>
      </c>
      <c r="Q271" s="57">
        <f t="shared" si="24"/>
        <v>44000</v>
      </c>
      <c r="R271" s="58" t="s">
        <v>235</v>
      </c>
      <c r="S271" s="57" t="str">
        <f>P271</f>
        <v>500</v>
      </c>
    </row>
    <row r="272" spans="1:19" x14ac:dyDescent="0.25">
      <c r="A272" s="56" t="s">
        <v>416</v>
      </c>
      <c r="B272" s="56">
        <v>93</v>
      </c>
      <c r="C272" s="60" t="str">
        <f t="shared" si="23"/>
        <v>50-100元</v>
      </c>
      <c r="D272" s="56" t="s">
        <v>167</v>
      </c>
      <c r="E272" s="56" t="s">
        <v>166</v>
      </c>
      <c r="F272" s="56" t="s">
        <v>415</v>
      </c>
      <c r="G272" s="56" t="s">
        <v>196</v>
      </c>
      <c r="H272" s="56" t="s">
        <v>141</v>
      </c>
      <c r="I272" s="56" t="s">
        <v>163</v>
      </c>
      <c r="J272" s="56" t="s">
        <v>414</v>
      </c>
      <c r="K272" s="56" t="s">
        <v>138</v>
      </c>
      <c r="L272" s="56" t="s">
        <v>137</v>
      </c>
      <c r="M272" s="56" t="s">
        <v>136</v>
      </c>
      <c r="N272" s="56" t="s">
        <v>135</v>
      </c>
      <c r="O272" s="56" t="s">
        <v>134</v>
      </c>
      <c r="P272" s="57" t="str">
        <f t="shared" si="25"/>
        <v>2000</v>
      </c>
      <c r="Q272" s="57">
        <f t="shared" si="24"/>
        <v>186000</v>
      </c>
      <c r="R272" s="58" t="s">
        <v>194</v>
      </c>
      <c r="S272" s="57" t="str">
        <f>P272</f>
        <v>2000</v>
      </c>
    </row>
    <row r="273" spans="1:19" x14ac:dyDescent="0.25">
      <c r="A273" s="56" t="s">
        <v>413</v>
      </c>
      <c r="B273" s="56">
        <v>12.9</v>
      </c>
      <c r="C273" s="60" t="str">
        <f t="shared" si="23"/>
        <v>50元以下</v>
      </c>
      <c r="D273" s="56" t="s">
        <v>322</v>
      </c>
      <c r="E273" s="56" t="s">
        <v>321</v>
      </c>
      <c r="F273" s="56" t="s">
        <v>412</v>
      </c>
      <c r="G273" s="56" t="s">
        <v>177</v>
      </c>
      <c r="H273" s="56" t="s">
        <v>141</v>
      </c>
      <c r="I273" s="56" t="s">
        <v>319</v>
      </c>
      <c r="J273" s="56" t="s">
        <v>411</v>
      </c>
      <c r="K273" s="56" t="s">
        <v>138</v>
      </c>
      <c r="L273" s="56" t="s">
        <v>137</v>
      </c>
      <c r="M273" s="56" t="s">
        <v>136</v>
      </c>
      <c r="N273" s="56" t="s">
        <v>135</v>
      </c>
      <c r="O273" s="56" t="s">
        <v>134</v>
      </c>
      <c r="P273" s="57" t="str">
        <f t="shared" si="25"/>
        <v>2万</v>
      </c>
      <c r="Q273" s="57">
        <f t="shared" si="24"/>
        <v>258000</v>
      </c>
      <c r="R273" s="58">
        <v>20000</v>
      </c>
      <c r="S273" s="57">
        <f>IF(FIND("万",G273),LEFT(G273,FIND("万",G273)-1),G273)*10000</f>
        <v>20000</v>
      </c>
    </row>
    <row r="274" spans="1:19" x14ac:dyDescent="0.25">
      <c r="A274" s="56" t="s">
        <v>410</v>
      </c>
      <c r="B274" s="56">
        <v>9.9</v>
      </c>
      <c r="C274" s="60" t="str">
        <f t="shared" si="23"/>
        <v>50元以下</v>
      </c>
      <c r="D274" s="56" t="s">
        <v>409</v>
      </c>
      <c r="E274" s="56" t="s">
        <v>408</v>
      </c>
      <c r="F274" s="56" t="s">
        <v>407</v>
      </c>
      <c r="G274" s="56" t="s">
        <v>150</v>
      </c>
      <c r="H274" s="56" t="s">
        <v>141</v>
      </c>
      <c r="I274" s="56" t="s">
        <v>406</v>
      </c>
      <c r="J274" s="56" t="s">
        <v>405</v>
      </c>
      <c r="K274" s="56" t="s">
        <v>138</v>
      </c>
      <c r="L274" s="56" t="s">
        <v>137</v>
      </c>
      <c r="M274" s="56" t="s">
        <v>136</v>
      </c>
      <c r="N274" s="56" t="s">
        <v>135</v>
      </c>
      <c r="O274" s="56" t="s">
        <v>134</v>
      </c>
      <c r="P274" s="57" t="str">
        <f t="shared" si="25"/>
        <v>5000</v>
      </c>
      <c r="Q274" s="57">
        <f t="shared" si="24"/>
        <v>49500</v>
      </c>
      <c r="R274" s="58" t="s">
        <v>147</v>
      </c>
      <c r="S274" s="57" t="str">
        <f>P274</f>
        <v>5000</v>
      </c>
    </row>
    <row r="275" spans="1:19" x14ac:dyDescent="0.25">
      <c r="A275" s="56" t="s">
        <v>404</v>
      </c>
      <c r="B275" s="56">
        <v>16.8</v>
      </c>
      <c r="C275" s="60" t="str">
        <f t="shared" si="23"/>
        <v>50元以下</v>
      </c>
      <c r="D275" s="56" t="s">
        <v>276</v>
      </c>
      <c r="E275" s="56" t="s">
        <v>275</v>
      </c>
      <c r="F275" s="56" t="s">
        <v>403</v>
      </c>
      <c r="G275" s="56" t="s">
        <v>150</v>
      </c>
      <c r="H275" s="56" t="s">
        <v>141</v>
      </c>
      <c r="I275" s="56" t="s">
        <v>273</v>
      </c>
      <c r="J275" s="56" t="s">
        <v>402</v>
      </c>
      <c r="K275" s="56" t="s">
        <v>138</v>
      </c>
      <c r="L275" s="56" t="s">
        <v>137</v>
      </c>
      <c r="M275" s="56" t="s">
        <v>136</v>
      </c>
      <c r="N275" s="56" t="s">
        <v>135</v>
      </c>
      <c r="O275" s="56" t="s">
        <v>134</v>
      </c>
      <c r="P275" s="57" t="str">
        <f t="shared" si="25"/>
        <v>5000</v>
      </c>
      <c r="Q275" s="57">
        <f t="shared" si="24"/>
        <v>84000</v>
      </c>
      <c r="R275" s="58" t="s">
        <v>147</v>
      </c>
      <c r="S275" s="57" t="str">
        <f>P275</f>
        <v>5000</v>
      </c>
    </row>
    <row r="276" spans="1:19" x14ac:dyDescent="0.25">
      <c r="A276" s="56" t="s">
        <v>401</v>
      </c>
      <c r="B276" s="56">
        <v>13.9</v>
      </c>
      <c r="C276" s="60" t="str">
        <f t="shared" si="23"/>
        <v>50元以下</v>
      </c>
      <c r="D276" s="56" t="s">
        <v>266</v>
      </c>
      <c r="E276" s="56" t="s">
        <v>265</v>
      </c>
      <c r="F276" s="56" t="s">
        <v>400</v>
      </c>
      <c r="G276" s="56" t="s">
        <v>142</v>
      </c>
      <c r="H276" s="56" t="s">
        <v>141</v>
      </c>
      <c r="I276" s="56" t="s">
        <v>263</v>
      </c>
      <c r="J276" s="56" t="s">
        <v>399</v>
      </c>
      <c r="K276" s="56" t="s">
        <v>138</v>
      </c>
      <c r="L276" s="56" t="s">
        <v>137</v>
      </c>
      <c r="M276" s="56" t="s">
        <v>136</v>
      </c>
      <c r="N276" s="56" t="s">
        <v>135</v>
      </c>
      <c r="O276" s="56" t="s">
        <v>134</v>
      </c>
      <c r="P276" s="57" t="str">
        <f t="shared" si="25"/>
        <v>5万</v>
      </c>
      <c r="Q276" s="57">
        <f t="shared" si="24"/>
        <v>695000</v>
      </c>
      <c r="R276" s="58">
        <v>50000</v>
      </c>
      <c r="S276" s="57">
        <f>IF(FIND("万",G276),LEFT(G276,FIND("万",G276)-1),G276)*10000</f>
        <v>50000</v>
      </c>
    </row>
    <row r="277" spans="1:19" x14ac:dyDescent="0.25">
      <c r="A277" s="56" t="s">
        <v>398</v>
      </c>
      <c r="B277" s="56">
        <v>19.899999999999999</v>
      </c>
      <c r="C277" s="60" t="str">
        <f t="shared" si="23"/>
        <v>50元以下</v>
      </c>
      <c r="D277" s="56" t="s">
        <v>397</v>
      </c>
      <c r="E277" s="56" t="s">
        <v>396</v>
      </c>
      <c r="F277" s="56" t="s">
        <v>395</v>
      </c>
      <c r="G277" s="56" t="s">
        <v>142</v>
      </c>
      <c r="H277" s="56" t="s">
        <v>141</v>
      </c>
      <c r="I277" s="56" t="s">
        <v>394</v>
      </c>
      <c r="J277" s="56" t="s">
        <v>393</v>
      </c>
      <c r="K277" s="56" t="s">
        <v>138</v>
      </c>
      <c r="L277" s="56" t="s">
        <v>137</v>
      </c>
      <c r="M277" s="56" t="s">
        <v>136</v>
      </c>
      <c r="N277" s="56" t="s">
        <v>135</v>
      </c>
      <c r="O277" s="56" t="s">
        <v>134</v>
      </c>
      <c r="P277" s="57" t="str">
        <f t="shared" si="25"/>
        <v>5万</v>
      </c>
      <c r="Q277" s="57">
        <f t="shared" si="24"/>
        <v>994999.99999999988</v>
      </c>
      <c r="R277" s="58">
        <v>50000</v>
      </c>
      <c r="S277" s="57">
        <f>IF(FIND("万",G277),LEFT(G277,FIND("万",G277)-1),G277)*10000</f>
        <v>50000</v>
      </c>
    </row>
    <row r="278" spans="1:19" x14ac:dyDescent="0.25">
      <c r="A278" s="56" t="s">
        <v>392</v>
      </c>
      <c r="B278" s="56">
        <v>53.9</v>
      </c>
      <c r="C278" s="60" t="str">
        <f t="shared" si="23"/>
        <v>50-100元</v>
      </c>
      <c r="D278" s="56" t="s">
        <v>391</v>
      </c>
      <c r="E278" s="56" t="s">
        <v>390</v>
      </c>
      <c r="F278" s="56" t="s">
        <v>389</v>
      </c>
      <c r="G278" s="56" t="s">
        <v>196</v>
      </c>
      <c r="H278" s="56" t="s">
        <v>141</v>
      </c>
      <c r="I278" s="56" t="s">
        <v>388</v>
      </c>
      <c r="J278" s="56" t="s">
        <v>387</v>
      </c>
      <c r="K278" s="56" t="s">
        <v>138</v>
      </c>
      <c r="L278" s="56" t="s">
        <v>137</v>
      </c>
      <c r="M278" s="56" t="s">
        <v>136</v>
      </c>
      <c r="N278" s="56" t="s">
        <v>135</v>
      </c>
      <c r="O278" s="56" t="s">
        <v>134</v>
      </c>
      <c r="P278" s="57" t="str">
        <f t="shared" si="25"/>
        <v>2000</v>
      </c>
      <c r="Q278" s="57">
        <f t="shared" si="24"/>
        <v>107800</v>
      </c>
      <c r="R278" s="58" t="s">
        <v>194</v>
      </c>
      <c r="S278" s="57" t="str">
        <f>P278</f>
        <v>2000</v>
      </c>
    </row>
    <row r="279" spans="1:19" x14ac:dyDescent="0.25">
      <c r="A279" s="56" t="s">
        <v>386</v>
      </c>
      <c r="B279" s="56">
        <v>9.9</v>
      </c>
      <c r="C279" s="60" t="str">
        <f t="shared" si="23"/>
        <v>50元以下</v>
      </c>
      <c r="D279" s="56" t="s">
        <v>382</v>
      </c>
      <c r="E279" s="56" t="s">
        <v>381</v>
      </c>
      <c r="F279" s="56" t="s">
        <v>385</v>
      </c>
      <c r="G279" s="56" t="s">
        <v>142</v>
      </c>
      <c r="H279" s="56" t="s">
        <v>141</v>
      </c>
      <c r="I279" s="56" t="s">
        <v>379</v>
      </c>
      <c r="J279" s="56" t="s">
        <v>384</v>
      </c>
      <c r="K279" s="56" t="s">
        <v>138</v>
      </c>
      <c r="L279" s="56" t="s">
        <v>137</v>
      </c>
      <c r="M279" s="56" t="s">
        <v>136</v>
      </c>
      <c r="N279" s="56" t="s">
        <v>135</v>
      </c>
      <c r="O279" s="56" t="s">
        <v>134</v>
      </c>
      <c r="P279" s="57" t="str">
        <f t="shared" si="25"/>
        <v>5万</v>
      </c>
      <c r="Q279" s="57">
        <f t="shared" si="24"/>
        <v>495000</v>
      </c>
      <c r="R279" s="58">
        <v>50000</v>
      </c>
      <c r="S279" s="57">
        <f>IF(FIND("万",G279),LEFT(G279,FIND("万",G279)-1),G279)*10000</f>
        <v>50000</v>
      </c>
    </row>
    <row r="280" spans="1:19" x14ac:dyDescent="0.25">
      <c r="A280" s="56" t="s">
        <v>383</v>
      </c>
      <c r="B280" s="56">
        <v>7.9</v>
      </c>
      <c r="C280" s="60" t="str">
        <f t="shared" si="23"/>
        <v>50元以下</v>
      </c>
      <c r="D280" s="56" t="s">
        <v>382</v>
      </c>
      <c r="E280" s="56" t="s">
        <v>381</v>
      </c>
      <c r="F280" s="56" t="s">
        <v>380</v>
      </c>
      <c r="G280" s="56" t="s">
        <v>142</v>
      </c>
      <c r="H280" s="56" t="s">
        <v>141</v>
      </c>
      <c r="I280" s="56" t="s">
        <v>379</v>
      </c>
      <c r="J280" s="56" t="s">
        <v>378</v>
      </c>
      <c r="K280" s="56" t="s">
        <v>138</v>
      </c>
      <c r="L280" s="56" t="s">
        <v>137</v>
      </c>
      <c r="M280" s="56" t="s">
        <v>136</v>
      </c>
      <c r="N280" s="56" t="s">
        <v>135</v>
      </c>
      <c r="O280" s="56" t="s">
        <v>134</v>
      </c>
      <c r="P280" s="57" t="str">
        <f t="shared" si="25"/>
        <v>5万</v>
      </c>
      <c r="Q280" s="57">
        <f t="shared" si="24"/>
        <v>395000</v>
      </c>
      <c r="R280" s="58">
        <v>50000</v>
      </c>
      <c r="S280" s="57">
        <f>IF(FIND("万",G280),LEFT(G280,FIND("万",G280)-1),G280)*10000</f>
        <v>50000</v>
      </c>
    </row>
    <row r="281" spans="1:19" x14ac:dyDescent="0.25">
      <c r="A281" s="56" t="s">
        <v>377</v>
      </c>
      <c r="B281" s="56">
        <v>13.8</v>
      </c>
      <c r="C281" s="60" t="str">
        <f t="shared" si="23"/>
        <v>50元以下</v>
      </c>
      <c r="D281" s="56" t="s">
        <v>300</v>
      </c>
      <c r="E281" s="56" t="s">
        <v>299</v>
      </c>
      <c r="F281" s="56" t="s">
        <v>376</v>
      </c>
      <c r="G281" s="56" t="s">
        <v>196</v>
      </c>
      <c r="H281" s="56" t="s">
        <v>141</v>
      </c>
      <c r="I281" s="56" t="s">
        <v>297</v>
      </c>
      <c r="J281" s="56" t="s">
        <v>375</v>
      </c>
      <c r="K281" s="56" t="s">
        <v>138</v>
      </c>
      <c r="L281" s="56" t="s">
        <v>137</v>
      </c>
      <c r="M281" s="56" t="s">
        <v>136</v>
      </c>
      <c r="N281" s="56" t="s">
        <v>135</v>
      </c>
      <c r="O281" s="56" t="s">
        <v>134</v>
      </c>
      <c r="P281" s="57" t="str">
        <f t="shared" si="25"/>
        <v>2000</v>
      </c>
      <c r="Q281" s="57">
        <f t="shared" si="24"/>
        <v>27600</v>
      </c>
      <c r="R281" s="58" t="s">
        <v>194</v>
      </c>
      <c r="S281" s="57" t="str">
        <f>P281</f>
        <v>2000</v>
      </c>
    </row>
    <row r="282" spans="1:19" x14ac:dyDescent="0.25">
      <c r="A282" s="56" t="s">
        <v>374</v>
      </c>
      <c r="B282" s="56">
        <v>19.899999999999999</v>
      </c>
      <c r="C282" s="60" t="str">
        <f t="shared" si="23"/>
        <v>50元以下</v>
      </c>
      <c r="D282" s="56" t="s">
        <v>230</v>
      </c>
      <c r="E282" s="56" t="s">
        <v>229</v>
      </c>
      <c r="F282" s="56" t="s">
        <v>373</v>
      </c>
      <c r="G282" s="56" t="s">
        <v>196</v>
      </c>
      <c r="H282" s="56" t="s">
        <v>141</v>
      </c>
      <c r="I282" s="56" t="s">
        <v>227</v>
      </c>
      <c r="J282" s="56" t="s">
        <v>372</v>
      </c>
      <c r="K282" s="56" t="s">
        <v>138</v>
      </c>
      <c r="L282" s="56" t="s">
        <v>137</v>
      </c>
      <c r="M282" s="56" t="s">
        <v>136</v>
      </c>
      <c r="N282" s="56" t="s">
        <v>135</v>
      </c>
      <c r="O282" s="56" t="s">
        <v>134</v>
      </c>
      <c r="P282" s="57" t="str">
        <f t="shared" si="25"/>
        <v>2000</v>
      </c>
      <c r="Q282" s="57">
        <f t="shared" si="24"/>
        <v>39800</v>
      </c>
      <c r="R282" s="58" t="s">
        <v>194</v>
      </c>
      <c r="S282" s="57" t="str">
        <f>P282</f>
        <v>2000</v>
      </c>
    </row>
    <row r="283" spans="1:19" x14ac:dyDescent="0.25">
      <c r="A283" s="56" t="s">
        <v>371</v>
      </c>
      <c r="B283" s="56">
        <v>29.9</v>
      </c>
      <c r="C283" s="60" t="str">
        <f t="shared" si="23"/>
        <v>50元以下</v>
      </c>
      <c r="D283" s="56" t="s">
        <v>300</v>
      </c>
      <c r="E283" s="56" t="s">
        <v>299</v>
      </c>
      <c r="F283" s="56" t="s">
        <v>370</v>
      </c>
      <c r="G283" s="56" t="s">
        <v>196</v>
      </c>
      <c r="H283" s="56" t="s">
        <v>141</v>
      </c>
      <c r="I283" s="56" t="s">
        <v>297</v>
      </c>
      <c r="J283" s="56" t="s">
        <v>369</v>
      </c>
      <c r="K283" s="56" t="s">
        <v>138</v>
      </c>
      <c r="L283" s="56" t="s">
        <v>137</v>
      </c>
      <c r="M283" s="56" t="s">
        <v>136</v>
      </c>
      <c r="N283" s="56" t="s">
        <v>135</v>
      </c>
      <c r="O283" s="56" t="s">
        <v>134</v>
      </c>
      <c r="P283" s="57" t="str">
        <f t="shared" si="25"/>
        <v>2000</v>
      </c>
      <c r="Q283" s="57">
        <f t="shared" si="24"/>
        <v>59800</v>
      </c>
      <c r="R283" s="58" t="s">
        <v>194</v>
      </c>
      <c r="S283" s="57" t="str">
        <f>P283</f>
        <v>2000</v>
      </c>
    </row>
    <row r="284" spans="1:19" x14ac:dyDescent="0.25">
      <c r="A284" s="56" t="s">
        <v>368</v>
      </c>
      <c r="B284" s="56">
        <v>87.9</v>
      </c>
      <c r="C284" s="60" t="str">
        <f t="shared" si="23"/>
        <v>50-100元</v>
      </c>
      <c r="D284" s="56" t="s">
        <v>367</v>
      </c>
      <c r="E284" s="56" t="s">
        <v>366</v>
      </c>
      <c r="F284" s="56" t="s">
        <v>365</v>
      </c>
      <c r="G284" s="56" t="s">
        <v>177</v>
      </c>
      <c r="H284" s="56" t="s">
        <v>141</v>
      </c>
      <c r="I284" s="56" t="s">
        <v>364</v>
      </c>
      <c r="J284" s="56" t="s">
        <v>363</v>
      </c>
      <c r="K284" s="56" t="s">
        <v>138</v>
      </c>
      <c r="L284" s="56" t="s">
        <v>137</v>
      </c>
      <c r="M284" s="56" t="s">
        <v>136</v>
      </c>
      <c r="N284" s="56" t="s">
        <v>135</v>
      </c>
      <c r="O284" s="56" t="s">
        <v>134</v>
      </c>
      <c r="P284" s="57" t="str">
        <f t="shared" si="25"/>
        <v>2万</v>
      </c>
      <c r="Q284" s="57">
        <f t="shared" si="24"/>
        <v>1758000</v>
      </c>
      <c r="R284" s="58">
        <v>20000</v>
      </c>
      <c r="S284" s="57">
        <f>IF(FIND("万",G284),LEFT(G284,FIND("万",G284)-1),G284)*10000</f>
        <v>20000</v>
      </c>
    </row>
    <row r="285" spans="1:19" x14ac:dyDescent="0.25">
      <c r="A285" s="56" t="s">
        <v>362</v>
      </c>
      <c r="B285" s="56">
        <v>18</v>
      </c>
      <c r="C285" s="60" t="str">
        <f t="shared" si="23"/>
        <v>50元以下</v>
      </c>
      <c r="D285" s="56" t="s">
        <v>167</v>
      </c>
      <c r="E285" s="56" t="s">
        <v>166</v>
      </c>
      <c r="F285" s="56" t="s">
        <v>361</v>
      </c>
      <c r="G285" s="56" t="s">
        <v>150</v>
      </c>
      <c r="H285" s="56" t="s">
        <v>141</v>
      </c>
      <c r="I285" s="56" t="s">
        <v>163</v>
      </c>
      <c r="J285" s="56" t="s">
        <v>360</v>
      </c>
      <c r="K285" s="56" t="s">
        <v>138</v>
      </c>
      <c r="L285" s="56" t="s">
        <v>137</v>
      </c>
      <c r="M285" s="56" t="s">
        <v>136</v>
      </c>
      <c r="N285" s="56" t="s">
        <v>135</v>
      </c>
      <c r="O285" s="56" t="s">
        <v>134</v>
      </c>
      <c r="P285" s="57" t="str">
        <f t="shared" si="25"/>
        <v>5000</v>
      </c>
      <c r="Q285" s="57">
        <f t="shared" si="24"/>
        <v>90000</v>
      </c>
      <c r="R285" s="58" t="s">
        <v>147</v>
      </c>
      <c r="S285" s="57" t="str">
        <f>P285</f>
        <v>5000</v>
      </c>
    </row>
    <row r="286" spans="1:19" x14ac:dyDescent="0.25">
      <c r="A286" s="56" t="s">
        <v>359</v>
      </c>
      <c r="B286" s="56">
        <v>89</v>
      </c>
      <c r="C286" s="60" t="str">
        <f t="shared" si="23"/>
        <v>50-100元</v>
      </c>
      <c r="D286" s="56" t="s">
        <v>173</v>
      </c>
      <c r="E286" s="56" t="s">
        <v>172</v>
      </c>
      <c r="F286" s="56" t="s">
        <v>358</v>
      </c>
      <c r="G286" s="56" t="s">
        <v>150</v>
      </c>
      <c r="H286" s="56" t="s">
        <v>141</v>
      </c>
      <c r="I286" s="56" t="s">
        <v>170</v>
      </c>
      <c r="J286" s="56" t="s">
        <v>357</v>
      </c>
      <c r="K286" s="56" t="s">
        <v>138</v>
      </c>
      <c r="L286" s="56" t="s">
        <v>137</v>
      </c>
      <c r="M286" s="56" t="s">
        <v>136</v>
      </c>
      <c r="N286" s="56" t="s">
        <v>135</v>
      </c>
      <c r="O286" s="56" t="s">
        <v>134</v>
      </c>
      <c r="P286" s="57" t="str">
        <f t="shared" si="25"/>
        <v>5000</v>
      </c>
      <c r="Q286" s="57">
        <f t="shared" si="24"/>
        <v>445000</v>
      </c>
      <c r="R286" s="58" t="s">
        <v>147</v>
      </c>
      <c r="S286" s="57" t="str">
        <f>P286</f>
        <v>5000</v>
      </c>
    </row>
    <row r="287" spans="1:19" x14ac:dyDescent="0.25">
      <c r="A287" s="56" t="s">
        <v>356</v>
      </c>
      <c r="B287" s="56">
        <v>106</v>
      </c>
      <c r="C287" s="60" t="str">
        <f t="shared" si="23"/>
        <v>100-150元</v>
      </c>
      <c r="D287" s="56" t="s">
        <v>247</v>
      </c>
      <c r="E287" s="56" t="s">
        <v>246</v>
      </c>
      <c r="F287" s="56" t="s">
        <v>355</v>
      </c>
      <c r="G287" s="56" t="s">
        <v>150</v>
      </c>
      <c r="H287" s="56" t="s">
        <v>141</v>
      </c>
      <c r="I287" s="56" t="s">
        <v>244</v>
      </c>
      <c r="J287" s="56" t="s">
        <v>354</v>
      </c>
      <c r="K287" s="56" t="s">
        <v>138</v>
      </c>
      <c r="L287" s="56" t="s">
        <v>137</v>
      </c>
      <c r="M287" s="56" t="s">
        <v>136</v>
      </c>
      <c r="N287" s="56" t="s">
        <v>135</v>
      </c>
      <c r="O287" s="56" t="s">
        <v>134</v>
      </c>
      <c r="P287" s="57" t="str">
        <f t="shared" si="25"/>
        <v>5000</v>
      </c>
      <c r="Q287" s="57">
        <f t="shared" si="24"/>
        <v>530000</v>
      </c>
      <c r="R287" s="58" t="s">
        <v>147</v>
      </c>
      <c r="S287" s="57" t="str">
        <f>P287</f>
        <v>5000</v>
      </c>
    </row>
    <row r="288" spans="1:19" x14ac:dyDescent="0.25">
      <c r="A288" s="56" t="s">
        <v>353</v>
      </c>
      <c r="B288" s="56">
        <v>16</v>
      </c>
      <c r="C288" s="60" t="str">
        <f t="shared" si="23"/>
        <v>50元以下</v>
      </c>
      <c r="D288" s="56" t="s">
        <v>145</v>
      </c>
      <c r="E288" s="56" t="s">
        <v>144</v>
      </c>
      <c r="F288" s="56" t="s">
        <v>352</v>
      </c>
      <c r="G288" s="56" t="s">
        <v>269</v>
      </c>
      <c r="H288" s="56" t="s">
        <v>141</v>
      </c>
      <c r="I288" s="56" t="s">
        <v>140</v>
      </c>
      <c r="J288" s="56" t="s">
        <v>351</v>
      </c>
      <c r="K288" s="56" t="s">
        <v>138</v>
      </c>
      <c r="L288" s="56" t="s">
        <v>137</v>
      </c>
      <c r="M288" s="56" t="s">
        <v>136</v>
      </c>
      <c r="N288" s="56" t="s">
        <v>135</v>
      </c>
      <c r="O288" s="56" t="s">
        <v>134</v>
      </c>
      <c r="P288" s="57" t="str">
        <f t="shared" si="25"/>
        <v>20万</v>
      </c>
      <c r="Q288" s="57">
        <f t="shared" si="24"/>
        <v>3200000</v>
      </c>
      <c r="R288" s="58">
        <v>200000</v>
      </c>
      <c r="S288" s="57">
        <f>IF(FIND("万",G288),LEFT(G288,FIND("万",G288)-1),G288)*10000</f>
        <v>200000</v>
      </c>
    </row>
    <row r="289" spans="1:19" x14ac:dyDescent="0.25">
      <c r="A289" s="56" t="s">
        <v>350</v>
      </c>
      <c r="B289" s="56">
        <v>56.9</v>
      </c>
      <c r="C289" s="60" t="str">
        <f t="shared" si="23"/>
        <v>50-100元</v>
      </c>
      <c r="D289" s="56" t="s">
        <v>349</v>
      </c>
      <c r="E289" s="56" t="s">
        <v>348</v>
      </c>
      <c r="F289" s="56" t="s">
        <v>347</v>
      </c>
      <c r="G289" s="56" t="s">
        <v>196</v>
      </c>
      <c r="H289" s="56" t="s">
        <v>141</v>
      </c>
      <c r="I289" s="56" t="s">
        <v>346</v>
      </c>
      <c r="J289" s="56" t="s">
        <v>345</v>
      </c>
      <c r="K289" s="56" t="s">
        <v>138</v>
      </c>
      <c r="L289" s="56" t="s">
        <v>137</v>
      </c>
      <c r="M289" s="56" t="s">
        <v>136</v>
      </c>
      <c r="N289" s="56" t="s">
        <v>135</v>
      </c>
      <c r="O289" s="56" t="s">
        <v>134</v>
      </c>
      <c r="P289" s="57" t="str">
        <f t="shared" si="25"/>
        <v>2000</v>
      </c>
      <c r="Q289" s="57">
        <f t="shared" si="24"/>
        <v>113800</v>
      </c>
      <c r="R289" s="58" t="s">
        <v>194</v>
      </c>
      <c r="S289" s="57" t="str">
        <f>P289</f>
        <v>2000</v>
      </c>
    </row>
    <row r="290" spans="1:19" x14ac:dyDescent="0.25">
      <c r="A290" s="56" t="s">
        <v>344</v>
      </c>
      <c r="B290" s="56">
        <v>29.8</v>
      </c>
      <c r="C290" s="60" t="str">
        <f t="shared" si="23"/>
        <v>50元以下</v>
      </c>
      <c r="D290" s="56" t="s">
        <v>343</v>
      </c>
      <c r="E290" s="56" t="s">
        <v>342</v>
      </c>
      <c r="F290" s="56" t="s">
        <v>341</v>
      </c>
      <c r="G290" s="56" t="s">
        <v>253</v>
      </c>
      <c r="H290" s="56" t="s">
        <v>141</v>
      </c>
      <c r="I290" s="56" t="s">
        <v>340</v>
      </c>
      <c r="J290" s="56" t="s">
        <v>339</v>
      </c>
      <c r="K290" s="56" t="s">
        <v>138</v>
      </c>
      <c r="L290" s="56" t="s">
        <v>137</v>
      </c>
      <c r="M290" s="56" t="s">
        <v>136</v>
      </c>
      <c r="N290" s="56" t="s">
        <v>135</v>
      </c>
      <c r="O290" s="56" t="s">
        <v>134</v>
      </c>
      <c r="P290" s="57" t="str">
        <f t="shared" si="25"/>
        <v>1万</v>
      </c>
      <c r="Q290" s="57">
        <f t="shared" si="24"/>
        <v>298000</v>
      </c>
      <c r="R290" s="58">
        <v>10000</v>
      </c>
      <c r="S290" s="57">
        <f>IF(FIND("万",G290),LEFT(G290,FIND("万",G290)-1),G290)*10000</f>
        <v>10000</v>
      </c>
    </row>
    <row r="291" spans="1:19" x14ac:dyDescent="0.25">
      <c r="A291" s="56" t="s">
        <v>338</v>
      </c>
      <c r="B291" s="56">
        <v>139</v>
      </c>
      <c r="C291" s="60" t="str">
        <f t="shared" si="23"/>
        <v>100-150元</v>
      </c>
      <c r="D291" s="56" t="s">
        <v>337</v>
      </c>
      <c r="E291" s="56" t="s">
        <v>336</v>
      </c>
      <c r="F291" s="56" t="s">
        <v>335</v>
      </c>
      <c r="G291" s="56" t="s">
        <v>142</v>
      </c>
      <c r="H291" s="56" t="s">
        <v>141</v>
      </c>
      <c r="I291" s="56" t="s">
        <v>334</v>
      </c>
      <c r="J291" s="56" t="s">
        <v>333</v>
      </c>
      <c r="K291" s="56" t="s">
        <v>138</v>
      </c>
      <c r="L291" s="56" t="s">
        <v>137</v>
      </c>
      <c r="M291" s="56" t="s">
        <v>136</v>
      </c>
      <c r="N291" s="56" t="s">
        <v>135</v>
      </c>
      <c r="O291" s="56" t="s">
        <v>134</v>
      </c>
      <c r="P291" s="57" t="str">
        <f t="shared" si="25"/>
        <v>5万</v>
      </c>
      <c r="Q291" s="57">
        <f t="shared" si="24"/>
        <v>6950000</v>
      </c>
      <c r="R291" s="58">
        <v>50000</v>
      </c>
      <c r="S291" s="57">
        <f>IF(FIND("万",G291),LEFT(G291,FIND("万",G291)-1),G291)*10000</f>
        <v>50000</v>
      </c>
    </row>
    <row r="292" spans="1:19" x14ac:dyDescent="0.25">
      <c r="A292" s="56" t="s">
        <v>332</v>
      </c>
      <c r="B292" s="56">
        <v>49.9</v>
      </c>
      <c r="C292" s="60" t="str">
        <f t="shared" si="23"/>
        <v>50元以下</v>
      </c>
      <c r="D292" s="56" t="s">
        <v>331</v>
      </c>
      <c r="E292" s="56" t="s">
        <v>330</v>
      </c>
      <c r="F292" s="56" t="s">
        <v>329</v>
      </c>
      <c r="G292" s="56" t="s">
        <v>238</v>
      </c>
      <c r="H292" s="56" t="s">
        <v>141</v>
      </c>
      <c r="I292" s="56" t="s">
        <v>328</v>
      </c>
      <c r="J292" s="56" t="s">
        <v>327</v>
      </c>
      <c r="K292" s="56" t="s">
        <v>138</v>
      </c>
      <c r="L292" s="56" t="s">
        <v>137</v>
      </c>
      <c r="M292" s="56" t="s">
        <v>136</v>
      </c>
      <c r="N292" s="56" t="s">
        <v>135</v>
      </c>
      <c r="O292" s="56" t="s">
        <v>134</v>
      </c>
      <c r="P292" s="57" t="str">
        <f t="shared" si="25"/>
        <v>500</v>
      </c>
      <c r="Q292" s="57">
        <f t="shared" si="24"/>
        <v>24950</v>
      </c>
      <c r="R292" s="58" t="s">
        <v>235</v>
      </c>
      <c r="S292" s="57" t="str">
        <f>P292</f>
        <v>500</v>
      </c>
    </row>
    <row r="293" spans="1:19" x14ac:dyDescent="0.25">
      <c r="A293" s="56" t="s">
        <v>326</v>
      </c>
      <c r="B293" s="56">
        <v>49</v>
      </c>
      <c r="C293" s="60" t="str">
        <f t="shared" si="23"/>
        <v>50元以下</v>
      </c>
      <c r="D293" s="56" t="s">
        <v>134</v>
      </c>
      <c r="E293" s="56" t="s">
        <v>134</v>
      </c>
      <c r="F293" s="56" t="s">
        <v>325</v>
      </c>
      <c r="G293" s="56" t="s">
        <v>150</v>
      </c>
      <c r="H293" s="56" t="s">
        <v>141</v>
      </c>
      <c r="I293" s="56" t="s">
        <v>134</v>
      </c>
      <c r="J293" s="56" t="s">
        <v>324</v>
      </c>
      <c r="K293" s="56" t="s">
        <v>138</v>
      </c>
      <c r="L293" s="56" t="s">
        <v>137</v>
      </c>
      <c r="M293" s="56" t="s">
        <v>136</v>
      </c>
      <c r="N293" s="56" t="s">
        <v>135</v>
      </c>
      <c r="O293" s="56" t="s">
        <v>134</v>
      </c>
      <c r="P293" s="57" t="str">
        <f t="shared" si="25"/>
        <v>5000</v>
      </c>
      <c r="Q293" s="57">
        <f t="shared" si="24"/>
        <v>245000</v>
      </c>
      <c r="R293" s="58" t="s">
        <v>147</v>
      </c>
      <c r="S293" s="57" t="str">
        <f>P293</f>
        <v>5000</v>
      </c>
    </row>
    <row r="294" spans="1:19" x14ac:dyDescent="0.25">
      <c r="A294" s="56" t="s">
        <v>323</v>
      </c>
      <c r="B294" s="56">
        <v>9.9</v>
      </c>
      <c r="C294" s="60" t="str">
        <f t="shared" si="23"/>
        <v>50元以下</v>
      </c>
      <c r="D294" s="56" t="s">
        <v>322</v>
      </c>
      <c r="E294" s="56" t="s">
        <v>321</v>
      </c>
      <c r="F294" s="56" t="s">
        <v>320</v>
      </c>
      <c r="G294" s="56" t="s">
        <v>177</v>
      </c>
      <c r="H294" s="56" t="s">
        <v>141</v>
      </c>
      <c r="I294" s="56" t="s">
        <v>319</v>
      </c>
      <c r="J294" s="56" t="s">
        <v>318</v>
      </c>
      <c r="K294" s="56" t="s">
        <v>138</v>
      </c>
      <c r="L294" s="56" t="s">
        <v>137</v>
      </c>
      <c r="M294" s="56" t="s">
        <v>136</v>
      </c>
      <c r="N294" s="56" t="s">
        <v>135</v>
      </c>
      <c r="O294" s="56" t="s">
        <v>134</v>
      </c>
      <c r="P294" s="57" t="str">
        <f t="shared" si="25"/>
        <v>2万</v>
      </c>
      <c r="Q294" s="57">
        <f t="shared" si="24"/>
        <v>198000</v>
      </c>
      <c r="R294" s="58">
        <v>20000</v>
      </c>
      <c r="S294" s="57">
        <f>IF(FIND("万",G294),LEFT(G294,FIND("万",G294)-1),G294)*10000</f>
        <v>20000</v>
      </c>
    </row>
    <row r="295" spans="1:19" x14ac:dyDescent="0.25">
      <c r="A295" s="56" t="s">
        <v>317</v>
      </c>
      <c r="B295" s="56">
        <v>129</v>
      </c>
      <c r="C295" s="60" t="str">
        <f t="shared" si="23"/>
        <v>100-150元</v>
      </c>
      <c r="D295" s="56" t="s">
        <v>247</v>
      </c>
      <c r="E295" s="56" t="s">
        <v>246</v>
      </c>
      <c r="F295" s="56" t="s">
        <v>316</v>
      </c>
      <c r="G295" s="56" t="s">
        <v>238</v>
      </c>
      <c r="H295" s="56" t="s">
        <v>141</v>
      </c>
      <c r="I295" s="56" t="s">
        <v>244</v>
      </c>
      <c r="J295" s="56" t="s">
        <v>315</v>
      </c>
      <c r="K295" s="56" t="s">
        <v>138</v>
      </c>
      <c r="L295" s="56" t="s">
        <v>137</v>
      </c>
      <c r="M295" s="56" t="s">
        <v>136</v>
      </c>
      <c r="N295" s="56" t="s">
        <v>135</v>
      </c>
      <c r="O295" s="56" t="s">
        <v>134</v>
      </c>
      <c r="P295" s="57" t="str">
        <f t="shared" si="25"/>
        <v>500</v>
      </c>
      <c r="Q295" s="57">
        <f t="shared" si="24"/>
        <v>64500</v>
      </c>
      <c r="R295" s="58" t="s">
        <v>235</v>
      </c>
      <c r="S295" s="57" t="str">
        <f>P295</f>
        <v>500</v>
      </c>
    </row>
    <row r="296" spans="1:19" x14ac:dyDescent="0.25">
      <c r="A296" s="56" t="s">
        <v>314</v>
      </c>
      <c r="B296" s="56">
        <v>239</v>
      </c>
      <c r="C296" s="60" t="str">
        <f t="shared" si="23"/>
        <v>200-250元</v>
      </c>
      <c r="D296" s="56" t="s">
        <v>167</v>
      </c>
      <c r="E296" s="56" t="s">
        <v>166</v>
      </c>
      <c r="F296" s="56" t="s">
        <v>313</v>
      </c>
      <c r="G296" s="56" t="s">
        <v>164</v>
      </c>
      <c r="H296" s="56" t="s">
        <v>141</v>
      </c>
      <c r="I296" s="56" t="s">
        <v>163</v>
      </c>
      <c r="J296" s="56" t="s">
        <v>312</v>
      </c>
      <c r="K296" s="56" t="s">
        <v>138</v>
      </c>
      <c r="L296" s="56" t="s">
        <v>137</v>
      </c>
      <c r="M296" s="56" t="s">
        <v>136</v>
      </c>
      <c r="N296" s="56" t="s">
        <v>135</v>
      </c>
      <c r="O296" s="56" t="s">
        <v>134</v>
      </c>
      <c r="P296" s="57" t="str">
        <f t="shared" si="25"/>
        <v>1000</v>
      </c>
      <c r="Q296" s="57">
        <f t="shared" si="24"/>
        <v>239000</v>
      </c>
      <c r="R296" s="58" t="s">
        <v>161</v>
      </c>
      <c r="S296" s="57" t="str">
        <f>P296</f>
        <v>1000</v>
      </c>
    </row>
    <row r="297" spans="1:19" x14ac:dyDescent="0.25">
      <c r="A297" s="56" t="s">
        <v>311</v>
      </c>
      <c r="B297" s="56">
        <v>23.9</v>
      </c>
      <c r="C297" s="60" t="str">
        <f t="shared" si="23"/>
        <v>50元以下</v>
      </c>
      <c r="D297" s="56" t="s">
        <v>300</v>
      </c>
      <c r="E297" s="56" t="s">
        <v>299</v>
      </c>
      <c r="F297" s="56" t="s">
        <v>310</v>
      </c>
      <c r="G297" s="56" t="s">
        <v>196</v>
      </c>
      <c r="H297" s="56" t="s">
        <v>141</v>
      </c>
      <c r="I297" s="56" t="s">
        <v>297</v>
      </c>
      <c r="J297" s="56" t="s">
        <v>309</v>
      </c>
      <c r="K297" s="56" t="s">
        <v>138</v>
      </c>
      <c r="L297" s="56" t="s">
        <v>137</v>
      </c>
      <c r="M297" s="56" t="s">
        <v>136</v>
      </c>
      <c r="N297" s="56" t="s">
        <v>135</v>
      </c>
      <c r="O297" s="56" t="s">
        <v>134</v>
      </c>
      <c r="P297" s="57" t="str">
        <f t="shared" si="25"/>
        <v>2000</v>
      </c>
      <c r="Q297" s="57">
        <f t="shared" si="24"/>
        <v>47800</v>
      </c>
      <c r="R297" s="58" t="s">
        <v>194</v>
      </c>
      <c r="S297" s="57" t="str">
        <f>P297</f>
        <v>2000</v>
      </c>
    </row>
    <row r="298" spans="1:19" x14ac:dyDescent="0.25">
      <c r="A298" s="56" t="s">
        <v>308</v>
      </c>
      <c r="B298" s="56">
        <v>189</v>
      </c>
      <c r="C298" s="60" t="str">
        <f t="shared" si="23"/>
        <v>150-200元</v>
      </c>
      <c r="D298" s="56" t="s">
        <v>167</v>
      </c>
      <c r="E298" s="56" t="s">
        <v>166</v>
      </c>
      <c r="F298" s="56" t="s">
        <v>307</v>
      </c>
      <c r="G298" s="56" t="s">
        <v>253</v>
      </c>
      <c r="H298" s="56" t="s">
        <v>141</v>
      </c>
      <c r="I298" s="56" t="s">
        <v>163</v>
      </c>
      <c r="J298" s="56" t="s">
        <v>306</v>
      </c>
      <c r="K298" s="56" t="s">
        <v>138</v>
      </c>
      <c r="L298" s="56" t="s">
        <v>137</v>
      </c>
      <c r="M298" s="56" t="s">
        <v>136</v>
      </c>
      <c r="N298" s="56" t="s">
        <v>135</v>
      </c>
      <c r="O298" s="56" t="s">
        <v>134</v>
      </c>
      <c r="P298" s="57" t="str">
        <f t="shared" si="25"/>
        <v>1万</v>
      </c>
      <c r="Q298" s="57">
        <f t="shared" si="24"/>
        <v>1890000</v>
      </c>
      <c r="R298" s="58">
        <v>10000</v>
      </c>
      <c r="S298" s="57">
        <f>IF(FIND("万",G298),LEFT(G298,FIND("万",G298)-1),G298)*10000</f>
        <v>10000</v>
      </c>
    </row>
    <row r="299" spans="1:19" x14ac:dyDescent="0.25">
      <c r="A299" s="56" t="s">
        <v>305</v>
      </c>
      <c r="B299" s="56">
        <v>159</v>
      </c>
      <c r="C299" s="60" t="str">
        <f t="shared" si="23"/>
        <v>150-200元</v>
      </c>
      <c r="D299" s="56" t="s">
        <v>145</v>
      </c>
      <c r="E299" s="56" t="s">
        <v>144</v>
      </c>
      <c r="F299" s="56" t="s">
        <v>304</v>
      </c>
      <c r="G299" s="56" t="s">
        <v>303</v>
      </c>
      <c r="H299" s="56" t="s">
        <v>141</v>
      </c>
      <c r="I299" s="56" t="s">
        <v>140</v>
      </c>
      <c r="J299" s="56" t="s">
        <v>302</v>
      </c>
      <c r="K299" s="56" t="s">
        <v>138</v>
      </c>
      <c r="L299" s="56" t="s">
        <v>137</v>
      </c>
      <c r="M299" s="56" t="s">
        <v>136</v>
      </c>
      <c r="N299" s="56" t="s">
        <v>135</v>
      </c>
      <c r="O299" s="56" t="s">
        <v>134</v>
      </c>
      <c r="P299" s="57" t="str">
        <f t="shared" si="25"/>
        <v>10万</v>
      </c>
      <c r="Q299" s="57">
        <f t="shared" si="24"/>
        <v>15900000</v>
      </c>
      <c r="R299" s="58">
        <v>100000</v>
      </c>
      <c r="S299" s="57">
        <f>IF(FIND("万",G299),LEFT(G299,FIND("万",G299)-1),G299)*10000</f>
        <v>100000</v>
      </c>
    </row>
    <row r="300" spans="1:19" x14ac:dyDescent="0.25">
      <c r="A300" s="56" t="s">
        <v>301</v>
      </c>
      <c r="B300" s="56">
        <v>23.9</v>
      </c>
      <c r="C300" s="60" t="str">
        <f t="shared" si="23"/>
        <v>50元以下</v>
      </c>
      <c r="D300" s="56" t="s">
        <v>300</v>
      </c>
      <c r="E300" s="56" t="s">
        <v>299</v>
      </c>
      <c r="F300" s="56" t="s">
        <v>298</v>
      </c>
      <c r="G300" s="56" t="s">
        <v>150</v>
      </c>
      <c r="H300" s="56" t="s">
        <v>141</v>
      </c>
      <c r="I300" s="56" t="s">
        <v>297</v>
      </c>
      <c r="J300" s="56" t="s">
        <v>296</v>
      </c>
      <c r="K300" s="56" t="s">
        <v>138</v>
      </c>
      <c r="L300" s="56" t="s">
        <v>137</v>
      </c>
      <c r="M300" s="56" t="s">
        <v>136</v>
      </c>
      <c r="N300" s="56" t="s">
        <v>135</v>
      </c>
      <c r="O300" s="56" t="s">
        <v>134</v>
      </c>
      <c r="P300" s="57" t="str">
        <f t="shared" si="25"/>
        <v>5000</v>
      </c>
      <c r="Q300" s="57">
        <f t="shared" si="24"/>
        <v>119500</v>
      </c>
      <c r="R300" s="58" t="s">
        <v>147</v>
      </c>
      <c r="S300" s="57" t="str">
        <f>P300</f>
        <v>5000</v>
      </c>
    </row>
    <row r="301" spans="1:19" x14ac:dyDescent="0.25">
      <c r="A301" s="56" t="s">
        <v>295</v>
      </c>
      <c r="B301" s="56">
        <v>88</v>
      </c>
      <c r="C301" s="60" t="str">
        <f t="shared" si="23"/>
        <v>50-100元</v>
      </c>
      <c r="D301" s="56" t="s">
        <v>294</v>
      </c>
      <c r="E301" s="56" t="s">
        <v>293</v>
      </c>
      <c r="F301" s="56" t="s">
        <v>292</v>
      </c>
      <c r="G301" s="56" t="s">
        <v>238</v>
      </c>
      <c r="H301" s="56" t="s">
        <v>141</v>
      </c>
      <c r="I301" s="56" t="s">
        <v>291</v>
      </c>
      <c r="J301" s="56" t="s">
        <v>290</v>
      </c>
      <c r="K301" s="56" t="s">
        <v>138</v>
      </c>
      <c r="L301" s="56" t="s">
        <v>137</v>
      </c>
      <c r="M301" s="56" t="s">
        <v>136</v>
      </c>
      <c r="N301" s="56" t="s">
        <v>135</v>
      </c>
      <c r="O301" s="56" t="s">
        <v>134</v>
      </c>
      <c r="P301" s="57" t="str">
        <f t="shared" si="25"/>
        <v>500</v>
      </c>
      <c r="Q301" s="57">
        <f t="shared" si="24"/>
        <v>44000</v>
      </c>
      <c r="R301" s="58" t="s">
        <v>235</v>
      </c>
      <c r="S301" s="57" t="str">
        <f>P301</f>
        <v>500</v>
      </c>
    </row>
    <row r="302" spans="1:19" x14ac:dyDescent="0.25">
      <c r="A302" s="56" t="s">
        <v>305</v>
      </c>
      <c r="B302" s="56">
        <v>159</v>
      </c>
      <c r="C302" s="60" t="str">
        <f t="shared" si="23"/>
        <v>150-200元</v>
      </c>
      <c r="D302" s="56" t="s">
        <v>145</v>
      </c>
      <c r="E302" s="56" t="s">
        <v>144</v>
      </c>
      <c r="F302" s="56" t="s">
        <v>304</v>
      </c>
      <c r="G302" s="56" t="s">
        <v>303</v>
      </c>
      <c r="H302" s="56" t="s">
        <v>141</v>
      </c>
      <c r="I302" s="56" t="s">
        <v>140</v>
      </c>
      <c r="J302" s="56" t="s">
        <v>302</v>
      </c>
      <c r="K302" s="56" t="s">
        <v>138</v>
      </c>
      <c r="L302" s="56" t="s">
        <v>137</v>
      </c>
      <c r="M302" s="56" t="s">
        <v>136</v>
      </c>
      <c r="N302" s="56" t="s">
        <v>135</v>
      </c>
      <c r="O302" s="56" t="s">
        <v>134</v>
      </c>
      <c r="P302" s="57" t="str">
        <f t="shared" si="25"/>
        <v>10万</v>
      </c>
      <c r="Q302" s="57">
        <f t="shared" si="24"/>
        <v>15900000</v>
      </c>
      <c r="R302" s="58">
        <v>100000</v>
      </c>
      <c r="S302" s="57">
        <f>IF(FIND("万",G302),LEFT(G302,FIND("万",G302)-1),G302)*10000</f>
        <v>100000</v>
      </c>
    </row>
    <row r="303" spans="1:19" x14ac:dyDescent="0.25">
      <c r="A303" s="56" t="s">
        <v>301</v>
      </c>
      <c r="B303" s="56">
        <v>23.9</v>
      </c>
      <c r="C303" s="60" t="str">
        <f t="shared" si="23"/>
        <v>50元以下</v>
      </c>
      <c r="D303" s="56" t="s">
        <v>300</v>
      </c>
      <c r="E303" s="56" t="s">
        <v>299</v>
      </c>
      <c r="F303" s="56" t="s">
        <v>298</v>
      </c>
      <c r="G303" s="56" t="s">
        <v>150</v>
      </c>
      <c r="H303" s="56" t="s">
        <v>141</v>
      </c>
      <c r="I303" s="56" t="s">
        <v>297</v>
      </c>
      <c r="J303" s="56" t="s">
        <v>296</v>
      </c>
      <c r="K303" s="56" t="s">
        <v>138</v>
      </c>
      <c r="L303" s="56" t="s">
        <v>137</v>
      </c>
      <c r="M303" s="56" t="s">
        <v>136</v>
      </c>
      <c r="N303" s="56" t="s">
        <v>135</v>
      </c>
      <c r="O303" s="56" t="s">
        <v>134</v>
      </c>
      <c r="P303" s="57" t="str">
        <f t="shared" si="25"/>
        <v>5000</v>
      </c>
      <c r="Q303" s="57">
        <f t="shared" si="24"/>
        <v>119500</v>
      </c>
      <c r="R303" s="58" t="s">
        <v>147</v>
      </c>
      <c r="S303" s="57" t="str">
        <f>P303</f>
        <v>5000</v>
      </c>
    </row>
    <row r="304" spans="1:19" x14ac:dyDescent="0.25">
      <c r="A304" s="56" t="s">
        <v>295</v>
      </c>
      <c r="B304" s="56">
        <v>88</v>
      </c>
      <c r="C304" s="60" t="str">
        <f t="shared" si="23"/>
        <v>50-100元</v>
      </c>
      <c r="D304" s="56" t="s">
        <v>294</v>
      </c>
      <c r="E304" s="56" t="s">
        <v>293</v>
      </c>
      <c r="F304" s="56" t="s">
        <v>292</v>
      </c>
      <c r="G304" s="56" t="s">
        <v>238</v>
      </c>
      <c r="H304" s="56" t="s">
        <v>141</v>
      </c>
      <c r="I304" s="56" t="s">
        <v>291</v>
      </c>
      <c r="J304" s="56" t="s">
        <v>290</v>
      </c>
      <c r="K304" s="56" t="s">
        <v>138</v>
      </c>
      <c r="L304" s="56" t="s">
        <v>137</v>
      </c>
      <c r="M304" s="56" t="s">
        <v>136</v>
      </c>
      <c r="N304" s="56" t="s">
        <v>135</v>
      </c>
      <c r="O304" s="56" t="s">
        <v>134</v>
      </c>
      <c r="P304" s="57" t="str">
        <f t="shared" si="25"/>
        <v>500</v>
      </c>
      <c r="Q304" s="57">
        <f t="shared" si="24"/>
        <v>44000</v>
      </c>
      <c r="R304" s="58" t="s">
        <v>235</v>
      </c>
      <c r="S304" s="57" t="str">
        <f>P304</f>
        <v>500</v>
      </c>
    </row>
    <row r="305" spans="1:19" x14ac:dyDescent="0.25">
      <c r="A305" s="56" t="s">
        <v>289</v>
      </c>
      <c r="B305" s="56">
        <v>13.9</v>
      </c>
      <c r="C305" s="60" t="str">
        <f t="shared" si="23"/>
        <v>50元以下</v>
      </c>
      <c r="D305" s="56" t="s">
        <v>288</v>
      </c>
      <c r="E305" s="56" t="s">
        <v>287</v>
      </c>
      <c r="F305" s="56" t="s">
        <v>286</v>
      </c>
      <c r="G305" s="56" t="s">
        <v>196</v>
      </c>
      <c r="H305" s="56" t="s">
        <v>141</v>
      </c>
      <c r="I305" s="56" t="s">
        <v>285</v>
      </c>
      <c r="J305" s="56" t="s">
        <v>284</v>
      </c>
      <c r="K305" s="56" t="s">
        <v>138</v>
      </c>
      <c r="L305" s="56" t="s">
        <v>137</v>
      </c>
      <c r="M305" s="56" t="s">
        <v>136</v>
      </c>
      <c r="N305" s="56" t="s">
        <v>135</v>
      </c>
      <c r="O305" s="56" t="s">
        <v>134</v>
      </c>
      <c r="P305" s="57" t="str">
        <f t="shared" si="25"/>
        <v>2000</v>
      </c>
      <c r="Q305" s="57">
        <f t="shared" si="24"/>
        <v>27800</v>
      </c>
      <c r="R305" s="58" t="s">
        <v>194</v>
      </c>
      <c r="S305" s="57" t="str">
        <f>P305</f>
        <v>2000</v>
      </c>
    </row>
    <row r="306" spans="1:19" x14ac:dyDescent="0.25">
      <c r="A306" s="56" t="s">
        <v>283</v>
      </c>
      <c r="B306" s="56">
        <v>24.8</v>
      </c>
      <c r="C306" s="60" t="str">
        <f t="shared" si="23"/>
        <v>50元以下</v>
      </c>
      <c r="D306" s="56" t="s">
        <v>282</v>
      </c>
      <c r="E306" s="56" t="s">
        <v>281</v>
      </c>
      <c r="F306" s="56" t="s">
        <v>280</v>
      </c>
      <c r="G306" s="56" t="s">
        <v>164</v>
      </c>
      <c r="H306" s="56" t="s">
        <v>141</v>
      </c>
      <c r="I306" s="56" t="s">
        <v>279</v>
      </c>
      <c r="J306" s="56" t="s">
        <v>278</v>
      </c>
      <c r="K306" s="56" t="s">
        <v>138</v>
      </c>
      <c r="L306" s="56" t="s">
        <v>137</v>
      </c>
      <c r="M306" s="56" t="s">
        <v>136</v>
      </c>
      <c r="N306" s="56" t="s">
        <v>135</v>
      </c>
      <c r="O306" s="56" t="s">
        <v>134</v>
      </c>
      <c r="P306" s="57" t="str">
        <f t="shared" si="25"/>
        <v>1000</v>
      </c>
      <c r="Q306" s="57">
        <f t="shared" si="24"/>
        <v>24800</v>
      </c>
      <c r="R306" s="58" t="s">
        <v>161</v>
      </c>
      <c r="S306" s="57" t="str">
        <f>P306</f>
        <v>1000</v>
      </c>
    </row>
    <row r="307" spans="1:19" x14ac:dyDescent="0.25">
      <c r="A307" s="56" t="s">
        <v>277</v>
      </c>
      <c r="B307" s="56">
        <v>14.8</v>
      </c>
      <c r="C307" s="60" t="str">
        <f t="shared" si="23"/>
        <v>50元以下</v>
      </c>
      <c r="D307" s="56" t="s">
        <v>276</v>
      </c>
      <c r="E307" s="56" t="s">
        <v>275</v>
      </c>
      <c r="F307" s="56" t="s">
        <v>274</v>
      </c>
      <c r="G307" s="56" t="s">
        <v>196</v>
      </c>
      <c r="H307" s="56" t="s">
        <v>141</v>
      </c>
      <c r="I307" s="56" t="s">
        <v>273</v>
      </c>
      <c r="J307" s="56" t="s">
        <v>272</v>
      </c>
      <c r="K307" s="56" t="s">
        <v>138</v>
      </c>
      <c r="L307" s="56" t="s">
        <v>137</v>
      </c>
      <c r="M307" s="56" t="s">
        <v>136</v>
      </c>
      <c r="N307" s="56" t="s">
        <v>135</v>
      </c>
      <c r="O307" s="56" t="s">
        <v>134</v>
      </c>
      <c r="P307" s="57" t="str">
        <f t="shared" si="25"/>
        <v>2000</v>
      </c>
      <c r="Q307" s="57">
        <f t="shared" si="24"/>
        <v>29600</v>
      </c>
      <c r="R307" s="58" t="s">
        <v>194</v>
      </c>
      <c r="S307" s="57" t="str">
        <f>P307</f>
        <v>2000</v>
      </c>
    </row>
    <row r="308" spans="1:19" x14ac:dyDescent="0.25">
      <c r="A308" s="56" t="s">
        <v>271</v>
      </c>
      <c r="B308" s="56">
        <v>55.9</v>
      </c>
      <c r="C308" s="60" t="str">
        <f t="shared" si="23"/>
        <v>50-100元</v>
      </c>
      <c r="D308" s="56" t="s">
        <v>145</v>
      </c>
      <c r="E308" s="56" t="s">
        <v>144</v>
      </c>
      <c r="F308" s="56" t="s">
        <v>270</v>
      </c>
      <c r="G308" s="56" t="s">
        <v>269</v>
      </c>
      <c r="H308" s="56" t="s">
        <v>141</v>
      </c>
      <c r="I308" s="56" t="s">
        <v>140</v>
      </c>
      <c r="J308" s="56" t="s">
        <v>268</v>
      </c>
      <c r="K308" s="56" t="s">
        <v>138</v>
      </c>
      <c r="L308" s="56" t="s">
        <v>137</v>
      </c>
      <c r="M308" s="56" t="s">
        <v>136</v>
      </c>
      <c r="N308" s="56" t="s">
        <v>135</v>
      </c>
      <c r="O308" s="56" t="s">
        <v>134</v>
      </c>
      <c r="P308" s="57" t="str">
        <f t="shared" si="25"/>
        <v>20万</v>
      </c>
      <c r="Q308" s="57">
        <f t="shared" si="24"/>
        <v>11180000</v>
      </c>
      <c r="R308" s="58">
        <v>200000</v>
      </c>
      <c r="S308" s="57">
        <f>IF(FIND("万",G308),LEFT(G308,FIND("万",G308)-1),G308)*10000</f>
        <v>200000</v>
      </c>
    </row>
    <row r="309" spans="1:19" x14ac:dyDescent="0.25">
      <c r="A309" s="56" t="s">
        <v>267</v>
      </c>
      <c r="B309" s="56">
        <v>16.8</v>
      </c>
      <c r="C309" s="60" t="str">
        <f t="shared" si="23"/>
        <v>50元以下</v>
      </c>
      <c r="D309" s="56" t="s">
        <v>266</v>
      </c>
      <c r="E309" s="56" t="s">
        <v>265</v>
      </c>
      <c r="F309" s="56" t="s">
        <v>264</v>
      </c>
      <c r="G309" s="56" t="s">
        <v>142</v>
      </c>
      <c r="H309" s="56" t="s">
        <v>141</v>
      </c>
      <c r="I309" s="56" t="s">
        <v>263</v>
      </c>
      <c r="J309" s="56" t="s">
        <v>262</v>
      </c>
      <c r="K309" s="56" t="s">
        <v>138</v>
      </c>
      <c r="L309" s="56" t="s">
        <v>137</v>
      </c>
      <c r="M309" s="56" t="s">
        <v>136</v>
      </c>
      <c r="N309" s="56" t="s">
        <v>135</v>
      </c>
      <c r="O309" s="56" t="s">
        <v>134</v>
      </c>
      <c r="P309" s="57" t="str">
        <f t="shared" si="25"/>
        <v>5万</v>
      </c>
      <c r="Q309" s="57">
        <f t="shared" si="24"/>
        <v>840000</v>
      </c>
      <c r="R309" s="58">
        <v>50000</v>
      </c>
      <c r="S309" s="57">
        <f>IF(FIND("万",G309),LEFT(G309,FIND("万",G309)-1),G309)*10000</f>
        <v>50000</v>
      </c>
    </row>
    <row r="310" spans="1:19" x14ac:dyDescent="0.25">
      <c r="A310" s="56" t="s">
        <v>261</v>
      </c>
      <c r="B310" s="56">
        <v>59.9</v>
      </c>
      <c r="C310" s="60" t="str">
        <f t="shared" si="23"/>
        <v>50-100元</v>
      </c>
      <c r="D310" s="56" t="s">
        <v>260</v>
      </c>
      <c r="E310" s="56" t="s">
        <v>259</v>
      </c>
      <c r="F310" s="56" t="s">
        <v>258</v>
      </c>
      <c r="G310" s="56" t="s">
        <v>196</v>
      </c>
      <c r="H310" s="56" t="s">
        <v>141</v>
      </c>
      <c r="I310" s="56" t="s">
        <v>257</v>
      </c>
      <c r="J310" s="56" t="s">
        <v>256</v>
      </c>
      <c r="K310" s="56" t="s">
        <v>138</v>
      </c>
      <c r="L310" s="56" t="s">
        <v>137</v>
      </c>
      <c r="M310" s="56" t="s">
        <v>136</v>
      </c>
      <c r="N310" s="56" t="s">
        <v>135</v>
      </c>
      <c r="O310" s="56" t="s">
        <v>134</v>
      </c>
      <c r="P310" s="57" t="str">
        <f t="shared" si="25"/>
        <v>2000</v>
      </c>
      <c r="Q310" s="57">
        <f t="shared" si="24"/>
        <v>119800</v>
      </c>
      <c r="R310" s="58" t="s">
        <v>194</v>
      </c>
      <c r="S310" s="57" t="str">
        <f>P310</f>
        <v>2000</v>
      </c>
    </row>
    <row r="311" spans="1:19" x14ac:dyDescent="0.25">
      <c r="A311" s="56" t="s">
        <v>255</v>
      </c>
      <c r="B311" s="56">
        <v>105</v>
      </c>
      <c r="C311" s="60" t="str">
        <f t="shared" si="23"/>
        <v>100-150元</v>
      </c>
      <c r="D311" s="56" t="s">
        <v>167</v>
      </c>
      <c r="E311" s="56" t="s">
        <v>166</v>
      </c>
      <c r="F311" s="56" t="s">
        <v>254</v>
      </c>
      <c r="G311" s="56" t="s">
        <v>253</v>
      </c>
      <c r="H311" s="56" t="s">
        <v>141</v>
      </c>
      <c r="I311" s="56" t="s">
        <v>163</v>
      </c>
      <c r="J311" s="56" t="s">
        <v>252</v>
      </c>
      <c r="K311" s="56" t="s">
        <v>138</v>
      </c>
      <c r="L311" s="56" t="s">
        <v>137</v>
      </c>
      <c r="M311" s="56" t="s">
        <v>136</v>
      </c>
      <c r="N311" s="56" t="s">
        <v>135</v>
      </c>
      <c r="O311" s="56" t="s">
        <v>134</v>
      </c>
      <c r="P311" s="57" t="str">
        <f t="shared" si="25"/>
        <v>1万</v>
      </c>
      <c r="Q311" s="57">
        <f t="shared" si="24"/>
        <v>1050000</v>
      </c>
      <c r="R311" s="58">
        <v>10000</v>
      </c>
      <c r="S311" s="57">
        <f>IF(FIND("万",G311),LEFT(G311,FIND("万",G311)-1),G311)*10000</f>
        <v>10000</v>
      </c>
    </row>
    <row r="312" spans="1:19" x14ac:dyDescent="0.25">
      <c r="A312" s="56" t="s">
        <v>251</v>
      </c>
      <c r="B312" s="56">
        <v>112</v>
      </c>
      <c r="C312" s="60" t="str">
        <f t="shared" si="23"/>
        <v>100-150元</v>
      </c>
      <c r="D312" s="56" t="s">
        <v>167</v>
      </c>
      <c r="E312" s="56" t="s">
        <v>166</v>
      </c>
      <c r="F312" s="56" t="s">
        <v>250</v>
      </c>
      <c r="G312" s="56" t="s">
        <v>177</v>
      </c>
      <c r="H312" s="56" t="s">
        <v>141</v>
      </c>
      <c r="I312" s="56" t="s">
        <v>163</v>
      </c>
      <c r="J312" s="56" t="s">
        <v>249</v>
      </c>
      <c r="K312" s="56" t="s">
        <v>138</v>
      </c>
      <c r="L312" s="56" t="s">
        <v>137</v>
      </c>
      <c r="M312" s="56" t="s">
        <v>136</v>
      </c>
      <c r="N312" s="56" t="s">
        <v>135</v>
      </c>
      <c r="O312" s="56" t="s">
        <v>134</v>
      </c>
      <c r="P312" s="57" t="str">
        <f t="shared" si="25"/>
        <v>2万</v>
      </c>
      <c r="Q312" s="57">
        <f t="shared" si="24"/>
        <v>2240000</v>
      </c>
      <c r="R312" s="58">
        <v>20000</v>
      </c>
      <c r="S312" s="57">
        <f>IF(FIND("万",G312),LEFT(G312,FIND("万",G312)-1),G312)*10000</f>
        <v>20000</v>
      </c>
    </row>
    <row r="313" spans="1:19" x14ac:dyDescent="0.25">
      <c r="A313" s="56" t="s">
        <v>248</v>
      </c>
      <c r="B313" s="56">
        <v>69.900000000000006</v>
      </c>
      <c r="C313" s="60" t="str">
        <f t="shared" si="23"/>
        <v>50-100元</v>
      </c>
      <c r="D313" s="56" t="s">
        <v>247</v>
      </c>
      <c r="E313" s="56" t="s">
        <v>246</v>
      </c>
      <c r="F313" s="56" t="s">
        <v>245</v>
      </c>
      <c r="G313" s="56" t="s">
        <v>150</v>
      </c>
      <c r="H313" s="56" t="s">
        <v>141</v>
      </c>
      <c r="I313" s="56" t="s">
        <v>244</v>
      </c>
      <c r="J313" s="56" t="s">
        <v>243</v>
      </c>
      <c r="K313" s="56" t="s">
        <v>138</v>
      </c>
      <c r="L313" s="56" t="s">
        <v>137</v>
      </c>
      <c r="M313" s="56" t="s">
        <v>136</v>
      </c>
      <c r="N313" s="56" t="s">
        <v>135</v>
      </c>
      <c r="O313" s="56" t="s">
        <v>134</v>
      </c>
      <c r="P313" s="57" t="str">
        <f t="shared" si="25"/>
        <v>5000</v>
      </c>
      <c r="Q313" s="57">
        <f t="shared" si="24"/>
        <v>349500</v>
      </c>
      <c r="R313" s="58" t="s">
        <v>147</v>
      </c>
      <c r="S313" s="57" t="str">
        <f t="shared" ref="S313:S319" si="26">P313</f>
        <v>5000</v>
      </c>
    </row>
    <row r="314" spans="1:19" x14ac:dyDescent="0.25">
      <c r="A314" s="56" t="s">
        <v>242</v>
      </c>
      <c r="B314" s="56">
        <v>79.900000000000006</v>
      </c>
      <c r="C314" s="60" t="str">
        <f t="shared" si="23"/>
        <v>50-100元</v>
      </c>
      <c r="D314" s="56" t="s">
        <v>241</v>
      </c>
      <c r="E314" s="56" t="s">
        <v>240</v>
      </c>
      <c r="F314" s="56" t="s">
        <v>239</v>
      </c>
      <c r="G314" s="56" t="s">
        <v>238</v>
      </c>
      <c r="H314" s="56" t="s">
        <v>141</v>
      </c>
      <c r="I314" s="56" t="s">
        <v>237</v>
      </c>
      <c r="J314" s="56" t="s">
        <v>236</v>
      </c>
      <c r="K314" s="56" t="s">
        <v>138</v>
      </c>
      <c r="L314" s="56" t="s">
        <v>137</v>
      </c>
      <c r="M314" s="56" t="s">
        <v>136</v>
      </c>
      <c r="N314" s="56" t="s">
        <v>135</v>
      </c>
      <c r="O314" s="56" t="s">
        <v>134</v>
      </c>
      <c r="P314" s="57" t="str">
        <f t="shared" si="25"/>
        <v>500</v>
      </c>
      <c r="Q314" s="57">
        <f t="shared" si="24"/>
        <v>39950</v>
      </c>
      <c r="R314" s="58" t="s">
        <v>235</v>
      </c>
      <c r="S314" s="57" t="str">
        <f t="shared" si="26"/>
        <v>500</v>
      </c>
    </row>
    <row r="315" spans="1:19" x14ac:dyDescent="0.25">
      <c r="A315" s="56" t="s">
        <v>234</v>
      </c>
      <c r="B315" s="56">
        <v>9</v>
      </c>
      <c r="C315" s="60" t="str">
        <f t="shared" si="23"/>
        <v>50元以下</v>
      </c>
      <c r="D315" s="56" t="s">
        <v>145</v>
      </c>
      <c r="E315" s="56" t="s">
        <v>144</v>
      </c>
      <c r="F315" s="56" t="s">
        <v>233</v>
      </c>
      <c r="G315" s="56" t="s">
        <v>150</v>
      </c>
      <c r="H315" s="56" t="s">
        <v>141</v>
      </c>
      <c r="I315" s="56" t="s">
        <v>140</v>
      </c>
      <c r="J315" s="56" t="s">
        <v>232</v>
      </c>
      <c r="K315" s="56" t="s">
        <v>138</v>
      </c>
      <c r="L315" s="56" t="s">
        <v>137</v>
      </c>
      <c r="M315" s="56" t="s">
        <v>136</v>
      </c>
      <c r="N315" s="56" t="s">
        <v>135</v>
      </c>
      <c r="O315" s="56" t="s">
        <v>134</v>
      </c>
      <c r="P315" s="57" t="str">
        <f t="shared" si="25"/>
        <v>5000</v>
      </c>
      <c r="Q315" s="57">
        <f t="shared" si="24"/>
        <v>45000</v>
      </c>
      <c r="R315" s="58" t="s">
        <v>147</v>
      </c>
      <c r="S315" s="57" t="str">
        <f t="shared" si="26"/>
        <v>5000</v>
      </c>
    </row>
    <row r="316" spans="1:19" x14ac:dyDescent="0.25">
      <c r="A316" s="56" t="s">
        <v>231</v>
      </c>
      <c r="B316" s="56">
        <v>19.899999999999999</v>
      </c>
      <c r="C316" s="60" t="str">
        <f t="shared" si="23"/>
        <v>50元以下</v>
      </c>
      <c r="D316" s="56" t="s">
        <v>230</v>
      </c>
      <c r="E316" s="56" t="s">
        <v>229</v>
      </c>
      <c r="F316" s="56" t="s">
        <v>228</v>
      </c>
      <c r="G316" s="56" t="s">
        <v>196</v>
      </c>
      <c r="H316" s="56" t="s">
        <v>141</v>
      </c>
      <c r="I316" s="56" t="s">
        <v>227</v>
      </c>
      <c r="J316" s="56" t="s">
        <v>226</v>
      </c>
      <c r="K316" s="56" t="s">
        <v>138</v>
      </c>
      <c r="L316" s="56" t="s">
        <v>137</v>
      </c>
      <c r="M316" s="56" t="s">
        <v>136</v>
      </c>
      <c r="N316" s="56" t="s">
        <v>135</v>
      </c>
      <c r="O316" s="56" t="s">
        <v>134</v>
      </c>
      <c r="P316" s="57" t="str">
        <f t="shared" si="25"/>
        <v>2000</v>
      </c>
      <c r="Q316" s="57">
        <f t="shared" si="24"/>
        <v>39800</v>
      </c>
      <c r="R316" s="58" t="s">
        <v>194</v>
      </c>
      <c r="S316" s="57" t="str">
        <f t="shared" si="26"/>
        <v>2000</v>
      </c>
    </row>
    <row r="317" spans="1:19" x14ac:dyDescent="0.25">
      <c r="A317" s="56" t="s">
        <v>225</v>
      </c>
      <c r="B317" s="56">
        <v>16</v>
      </c>
      <c r="C317" s="60" t="str">
        <f t="shared" si="23"/>
        <v>50元以下</v>
      </c>
      <c r="D317" s="56" t="s">
        <v>167</v>
      </c>
      <c r="E317" s="56" t="s">
        <v>166</v>
      </c>
      <c r="F317" s="56" t="s">
        <v>224</v>
      </c>
      <c r="G317" s="56" t="s">
        <v>150</v>
      </c>
      <c r="H317" s="56" t="s">
        <v>141</v>
      </c>
      <c r="I317" s="56" t="s">
        <v>163</v>
      </c>
      <c r="J317" s="56" t="s">
        <v>223</v>
      </c>
      <c r="K317" s="56" t="s">
        <v>138</v>
      </c>
      <c r="L317" s="56" t="s">
        <v>137</v>
      </c>
      <c r="M317" s="56" t="s">
        <v>136</v>
      </c>
      <c r="N317" s="56" t="s">
        <v>135</v>
      </c>
      <c r="O317" s="56" t="s">
        <v>134</v>
      </c>
      <c r="P317" s="57" t="str">
        <f t="shared" si="25"/>
        <v>5000</v>
      </c>
      <c r="Q317" s="57">
        <f t="shared" si="24"/>
        <v>80000</v>
      </c>
      <c r="R317" s="58" t="s">
        <v>147</v>
      </c>
      <c r="S317" s="57" t="str">
        <f t="shared" si="26"/>
        <v>5000</v>
      </c>
    </row>
    <row r="318" spans="1:19" x14ac:dyDescent="0.25">
      <c r="A318" s="56" t="s">
        <v>222</v>
      </c>
      <c r="B318" s="56">
        <v>79</v>
      </c>
      <c r="C318" s="60" t="str">
        <f t="shared" si="23"/>
        <v>50-100元</v>
      </c>
      <c r="D318" s="56" t="s">
        <v>153</v>
      </c>
      <c r="E318" s="56" t="s">
        <v>152</v>
      </c>
      <c r="F318" s="56" t="s">
        <v>221</v>
      </c>
      <c r="G318" s="56" t="s">
        <v>150</v>
      </c>
      <c r="H318" s="56" t="s">
        <v>141</v>
      </c>
      <c r="I318" s="56" t="s">
        <v>149</v>
      </c>
      <c r="J318" s="56" t="s">
        <v>220</v>
      </c>
      <c r="K318" s="56" t="s">
        <v>138</v>
      </c>
      <c r="L318" s="56" t="s">
        <v>137</v>
      </c>
      <c r="M318" s="56" t="s">
        <v>136</v>
      </c>
      <c r="N318" s="56" t="s">
        <v>135</v>
      </c>
      <c r="O318" s="56" t="s">
        <v>134</v>
      </c>
      <c r="P318" s="57" t="str">
        <f t="shared" si="25"/>
        <v>5000</v>
      </c>
      <c r="Q318" s="57">
        <f t="shared" si="24"/>
        <v>395000</v>
      </c>
      <c r="R318" s="58" t="s">
        <v>147</v>
      </c>
      <c r="S318" s="57" t="str">
        <f t="shared" si="26"/>
        <v>5000</v>
      </c>
    </row>
    <row r="319" spans="1:19" x14ac:dyDescent="0.25">
      <c r="A319" s="56" t="s">
        <v>219</v>
      </c>
      <c r="B319" s="56">
        <v>13.5</v>
      </c>
      <c r="C319" s="60" t="str">
        <f t="shared" si="23"/>
        <v>50元以下</v>
      </c>
      <c r="D319" s="56" t="s">
        <v>192</v>
      </c>
      <c r="E319" s="56" t="s">
        <v>191</v>
      </c>
      <c r="F319" s="56" t="s">
        <v>218</v>
      </c>
      <c r="G319" s="56" t="s">
        <v>150</v>
      </c>
      <c r="H319" s="56" t="s">
        <v>141</v>
      </c>
      <c r="I319" s="56" t="s">
        <v>189</v>
      </c>
      <c r="J319" s="56" t="s">
        <v>217</v>
      </c>
      <c r="K319" s="56" t="s">
        <v>138</v>
      </c>
      <c r="L319" s="56" t="s">
        <v>137</v>
      </c>
      <c r="M319" s="56" t="s">
        <v>136</v>
      </c>
      <c r="N319" s="56" t="s">
        <v>135</v>
      </c>
      <c r="O319" s="56" t="s">
        <v>134</v>
      </c>
      <c r="P319" s="57" t="str">
        <f t="shared" si="25"/>
        <v>5000</v>
      </c>
      <c r="Q319" s="57">
        <f t="shared" si="24"/>
        <v>67500</v>
      </c>
      <c r="R319" s="58" t="s">
        <v>147</v>
      </c>
      <c r="S319" s="57" t="str">
        <f t="shared" si="26"/>
        <v>5000</v>
      </c>
    </row>
    <row r="320" spans="1:19" x14ac:dyDescent="0.25">
      <c r="A320" s="56" t="s">
        <v>216</v>
      </c>
      <c r="B320" s="56">
        <v>149</v>
      </c>
      <c r="C320" s="60" t="str">
        <f t="shared" si="23"/>
        <v>100-150元</v>
      </c>
      <c r="D320" s="56" t="s">
        <v>215</v>
      </c>
      <c r="E320" s="56" t="s">
        <v>214</v>
      </c>
      <c r="F320" s="56" t="s">
        <v>213</v>
      </c>
      <c r="G320" s="56" t="s">
        <v>177</v>
      </c>
      <c r="H320" s="56" t="s">
        <v>141</v>
      </c>
      <c r="I320" s="56" t="s">
        <v>212</v>
      </c>
      <c r="J320" s="56" t="s">
        <v>211</v>
      </c>
      <c r="K320" s="56" t="s">
        <v>138</v>
      </c>
      <c r="L320" s="56" t="s">
        <v>137</v>
      </c>
      <c r="M320" s="56" t="s">
        <v>136</v>
      </c>
      <c r="N320" s="56" t="s">
        <v>135</v>
      </c>
      <c r="O320" s="56" t="s">
        <v>134</v>
      </c>
      <c r="P320" s="57" t="str">
        <f t="shared" si="25"/>
        <v>2万</v>
      </c>
      <c r="Q320" s="57">
        <f t="shared" si="24"/>
        <v>2980000</v>
      </c>
      <c r="R320" s="58">
        <v>20000</v>
      </c>
      <c r="S320" s="57">
        <f>IF(FIND("万",G320),LEFT(G320,FIND("万",G320)-1),G320)*10000</f>
        <v>20000</v>
      </c>
    </row>
    <row r="321" spans="1:19" x14ac:dyDescent="0.25">
      <c r="A321" s="56" t="s">
        <v>210</v>
      </c>
      <c r="B321" s="56">
        <v>2.8</v>
      </c>
      <c r="C321" s="60" t="str">
        <f t="shared" si="23"/>
        <v>50元以下</v>
      </c>
      <c r="D321" s="56" t="s">
        <v>209</v>
      </c>
      <c r="E321" s="56" t="s">
        <v>208</v>
      </c>
      <c r="F321" s="56" t="s">
        <v>207</v>
      </c>
      <c r="G321" s="56" t="s">
        <v>196</v>
      </c>
      <c r="H321" s="56" t="s">
        <v>141</v>
      </c>
      <c r="I321" s="56" t="s">
        <v>206</v>
      </c>
      <c r="J321" s="56" t="s">
        <v>205</v>
      </c>
      <c r="K321" s="56" t="s">
        <v>138</v>
      </c>
      <c r="L321" s="56" t="s">
        <v>137</v>
      </c>
      <c r="M321" s="56" t="s">
        <v>136</v>
      </c>
      <c r="N321" s="56" t="s">
        <v>135</v>
      </c>
      <c r="O321" s="56" t="s">
        <v>134</v>
      </c>
      <c r="P321" s="57" t="str">
        <f t="shared" si="25"/>
        <v>2000</v>
      </c>
      <c r="Q321" s="57">
        <f t="shared" si="24"/>
        <v>5600</v>
      </c>
      <c r="R321" s="58" t="s">
        <v>194</v>
      </c>
      <c r="S321" s="57" t="str">
        <f>P321</f>
        <v>2000</v>
      </c>
    </row>
    <row r="322" spans="1:19" x14ac:dyDescent="0.25">
      <c r="A322" s="56" t="s">
        <v>204</v>
      </c>
      <c r="B322" s="56">
        <v>19.899999999999999</v>
      </c>
      <c r="C322" s="60" t="str">
        <f t="shared" ref="C322:C385" si="27">IF(B322&lt;50,"50元以下",IF(B322&lt;100,"50-100元",IF(B322&lt;150,"100-150元",IF(B322&lt;200,"150-200元",IF(B322&lt;250,"200-250元",IF(B322&lt;300,"200-300元","300元以上"))))))</f>
        <v>50元以下</v>
      </c>
      <c r="D322" s="56" t="s">
        <v>203</v>
      </c>
      <c r="E322" s="56" t="s">
        <v>202</v>
      </c>
      <c r="F322" s="56" t="s">
        <v>201</v>
      </c>
      <c r="G322" s="56" t="s">
        <v>164</v>
      </c>
      <c r="H322" s="56" t="s">
        <v>141</v>
      </c>
      <c r="I322" s="56" t="s">
        <v>200</v>
      </c>
      <c r="J322" s="56" t="s">
        <v>199</v>
      </c>
      <c r="K322" s="56" t="s">
        <v>138</v>
      </c>
      <c r="L322" s="56" t="s">
        <v>137</v>
      </c>
      <c r="M322" s="56" t="s">
        <v>136</v>
      </c>
      <c r="N322" s="56" t="s">
        <v>135</v>
      </c>
      <c r="O322" s="56" t="s">
        <v>134</v>
      </c>
      <c r="P322" s="57" t="str">
        <f t="shared" si="25"/>
        <v>1000</v>
      </c>
      <c r="Q322" s="57">
        <f t="shared" ref="Q322:Q385" si="28">R322*B322</f>
        <v>19900</v>
      </c>
      <c r="R322" s="58" t="s">
        <v>161</v>
      </c>
      <c r="S322" s="57" t="str">
        <f>P322</f>
        <v>1000</v>
      </c>
    </row>
    <row r="323" spans="1:19" x14ac:dyDescent="0.25">
      <c r="A323" s="56" t="s">
        <v>198</v>
      </c>
      <c r="B323" s="56">
        <v>19</v>
      </c>
      <c r="C323" s="60" t="str">
        <f t="shared" si="27"/>
        <v>50元以下</v>
      </c>
      <c r="D323" s="56" t="s">
        <v>167</v>
      </c>
      <c r="E323" s="56" t="s">
        <v>166</v>
      </c>
      <c r="F323" s="56" t="s">
        <v>197</v>
      </c>
      <c r="G323" s="56" t="s">
        <v>196</v>
      </c>
      <c r="H323" s="56" t="s">
        <v>141</v>
      </c>
      <c r="I323" s="56" t="s">
        <v>163</v>
      </c>
      <c r="J323" s="56" t="s">
        <v>195</v>
      </c>
      <c r="K323" s="56" t="s">
        <v>138</v>
      </c>
      <c r="L323" s="56" t="s">
        <v>137</v>
      </c>
      <c r="M323" s="56" t="s">
        <v>136</v>
      </c>
      <c r="N323" s="56" t="s">
        <v>135</v>
      </c>
      <c r="O323" s="56" t="s">
        <v>134</v>
      </c>
      <c r="P323" s="57" t="str">
        <f t="shared" si="25"/>
        <v>2000</v>
      </c>
      <c r="Q323" s="57">
        <f t="shared" si="28"/>
        <v>38000</v>
      </c>
      <c r="R323" s="58" t="s">
        <v>194</v>
      </c>
      <c r="S323" s="57" t="str">
        <f>P323</f>
        <v>2000</v>
      </c>
    </row>
    <row r="324" spans="1:19" x14ac:dyDescent="0.25">
      <c r="A324" s="56" t="s">
        <v>193</v>
      </c>
      <c r="B324" s="56">
        <v>9.6</v>
      </c>
      <c r="C324" s="60" t="str">
        <f t="shared" si="27"/>
        <v>50元以下</v>
      </c>
      <c r="D324" s="56" t="s">
        <v>192</v>
      </c>
      <c r="E324" s="56" t="s">
        <v>191</v>
      </c>
      <c r="F324" s="56" t="s">
        <v>190</v>
      </c>
      <c r="G324" s="56" t="s">
        <v>150</v>
      </c>
      <c r="H324" s="56" t="s">
        <v>141</v>
      </c>
      <c r="I324" s="56" t="s">
        <v>189</v>
      </c>
      <c r="J324" s="56" t="s">
        <v>188</v>
      </c>
      <c r="K324" s="56" t="s">
        <v>138</v>
      </c>
      <c r="L324" s="56" t="s">
        <v>137</v>
      </c>
      <c r="M324" s="56" t="s">
        <v>136</v>
      </c>
      <c r="N324" s="56" t="s">
        <v>135</v>
      </c>
      <c r="O324" s="56" t="s">
        <v>134</v>
      </c>
      <c r="P324" s="57" t="str">
        <f t="shared" si="25"/>
        <v>5000</v>
      </c>
      <c r="Q324" s="57">
        <f t="shared" si="28"/>
        <v>48000</v>
      </c>
      <c r="R324" s="58" t="s">
        <v>147</v>
      </c>
      <c r="S324" s="57" t="str">
        <f>P324</f>
        <v>5000</v>
      </c>
    </row>
    <row r="325" spans="1:19" x14ac:dyDescent="0.25">
      <c r="A325" s="56" t="s">
        <v>187</v>
      </c>
      <c r="B325" s="56">
        <v>48</v>
      </c>
      <c r="C325" s="60" t="str">
        <f t="shared" si="27"/>
        <v>50元以下</v>
      </c>
      <c r="D325" s="56" t="s">
        <v>186</v>
      </c>
      <c r="E325" s="56" t="s">
        <v>185</v>
      </c>
      <c r="F325" s="56" t="s">
        <v>184</v>
      </c>
      <c r="G325" s="56" t="s">
        <v>177</v>
      </c>
      <c r="H325" s="56" t="s">
        <v>141</v>
      </c>
      <c r="I325" s="56" t="s">
        <v>183</v>
      </c>
      <c r="J325" s="56" t="s">
        <v>182</v>
      </c>
      <c r="K325" s="56" t="s">
        <v>138</v>
      </c>
      <c r="L325" s="56" t="s">
        <v>137</v>
      </c>
      <c r="M325" s="56" t="s">
        <v>136</v>
      </c>
      <c r="N325" s="56" t="s">
        <v>135</v>
      </c>
      <c r="O325" s="56" t="s">
        <v>134</v>
      </c>
      <c r="P325" s="57" t="str">
        <f t="shared" ref="P325:P331" si="29">IF(FIND("+",G325),LEFT(G325,FIND("+",G325)-1),G325)</f>
        <v>2万</v>
      </c>
      <c r="Q325" s="57">
        <f t="shared" si="28"/>
        <v>960000</v>
      </c>
      <c r="R325" s="58">
        <v>20000</v>
      </c>
      <c r="S325" s="57">
        <f>IF(FIND("万",G325),LEFT(G325,FIND("万",G325)-1),G325)*10000</f>
        <v>20000</v>
      </c>
    </row>
    <row r="326" spans="1:19" x14ac:dyDescent="0.25">
      <c r="A326" s="56" t="s">
        <v>181</v>
      </c>
      <c r="B326" s="56">
        <v>199</v>
      </c>
      <c r="C326" s="60" t="str">
        <f t="shared" si="27"/>
        <v>150-200元</v>
      </c>
      <c r="D326" s="56" t="s">
        <v>180</v>
      </c>
      <c r="E326" s="56" t="s">
        <v>179</v>
      </c>
      <c r="F326" s="56" t="s">
        <v>178</v>
      </c>
      <c r="G326" s="56" t="s">
        <v>177</v>
      </c>
      <c r="H326" s="56" t="s">
        <v>141</v>
      </c>
      <c r="I326" s="56" t="s">
        <v>176</v>
      </c>
      <c r="J326" s="56" t="s">
        <v>175</v>
      </c>
      <c r="K326" s="56" t="s">
        <v>138</v>
      </c>
      <c r="L326" s="56" t="s">
        <v>137</v>
      </c>
      <c r="M326" s="56" t="s">
        <v>136</v>
      </c>
      <c r="N326" s="56" t="s">
        <v>135</v>
      </c>
      <c r="O326" s="56" t="s">
        <v>134</v>
      </c>
      <c r="P326" s="57" t="str">
        <f t="shared" si="29"/>
        <v>2万</v>
      </c>
      <c r="Q326" s="57">
        <f t="shared" si="28"/>
        <v>3980000</v>
      </c>
      <c r="R326" s="58">
        <v>20000</v>
      </c>
      <c r="S326" s="57">
        <f>IF(FIND("万",G326),LEFT(G326,FIND("万",G326)-1),G326)*10000</f>
        <v>20000</v>
      </c>
    </row>
    <row r="327" spans="1:19" x14ac:dyDescent="0.25">
      <c r="A327" s="56" t="s">
        <v>174</v>
      </c>
      <c r="B327" s="56">
        <v>359</v>
      </c>
      <c r="C327" s="60" t="str">
        <f t="shared" si="27"/>
        <v>300元以上</v>
      </c>
      <c r="D327" s="56" t="s">
        <v>173</v>
      </c>
      <c r="E327" s="56" t="s">
        <v>172</v>
      </c>
      <c r="F327" s="56" t="s">
        <v>171</v>
      </c>
      <c r="G327" s="56" t="s">
        <v>164</v>
      </c>
      <c r="H327" s="56" t="s">
        <v>141</v>
      </c>
      <c r="I327" s="56" t="s">
        <v>170</v>
      </c>
      <c r="J327" s="56" t="s">
        <v>169</v>
      </c>
      <c r="K327" s="56" t="s">
        <v>138</v>
      </c>
      <c r="L327" s="56" t="s">
        <v>137</v>
      </c>
      <c r="M327" s="56" t="s">
        <v>136</v>
      </c>
      <c r="N327" s="56" t="s">
        <v>135</v>
      </c>
      <c r="O327" s="56" t="s">
        <v>134</v>
      </c>
      <c r="P327" s="57" t="str">
        <f t="shared" si="29"/>
        <v>1000</v>
      </c>
      <c r="Q327" s="57">
        <f t="shared" si="28"/>
        <v>359000</v>
      </c>
      <c r="R327" s="58" t="s">
        <v>161</v>
      </c>
      <c r="S327" s="57" t="str">
        <f>P327</f>
        <v>1000</v>
      </c>
    </row>
    <row r="328" spans="1:19" x14ac:dyDescent="0.25">
      <c r="A328" s="56" t="s">
        <v>168</v>
      </c>
      <c r="B328" s="56">
        <v>75</v>
      </c>
      <c r="C328" s="60" t="str">
        <f t="shared" si="27"/>
        <v>50-100元</v>
      </c>
      <c r="D328" s="56" t="s">
        <v>167</v>
      </c>
      <c r="E328" s="56" t="s">
        <v>166</v>
      </c>
      <c r="F328" s="56" t="s">
        <v>165</v>
      </c>
      <c r="G328" s="56" t="s">
        <v>164</v>
      </c>
      <c r="H328" s="56" t="s">
        <v>141</v>
      </c>
      <c r="I328" s="56" t="s">
        <v>163</v>
      </c>
      <c r="J328" s="56" t="s">
        <v>162</v>
      </c>
      <c r="K328" s="56" t="s">
        <v>138</v>
      </c>
      <c r="L328" s="56" t="s">
        <v>137</v>
      </c>
      <c r="M328" s="56" t="s">
        <v>136</v>
      </c>
      <c r="N328" s="56" t="s">
        <v>135</v>
      </c>
      <c r="O328" s="56" t="s">
        <v>134</v>
      </c>
      <c r="P328" s="57" t="str">
        <f t="shared" si="29"/>
        <v>1000</v>
      </c>
      <c r="Q328" s="57">
        <f t="shared" si="28"/>
        <v>75000</v>
      </c>
      <c r="R328" s="58" t="s">
        <v>161</v>
      </c>
      <c r="S328" s="57" t="str">
        <f>P328</f>
        <v>1000</v>
      </c>
    </row>
    <row r="329" spans="1:19" x14ac:dyDescent="0.25">
      <c r="A329" s="56" t="s">
        <v>160</v>
      </c>
      <c r="B329" s="56">
        <v>16</v>
      </c>
      <c r="C329" s="60" t="str">
        <f t="shared" si="27"/>
        <v>50元以下</v>
      </c>
      <c r="D329" s="56" t="s">
        <v>159</v>
      </c>
      <c r="E329" s="56" t="s">
        <v>158</v>
      </c>
      <c r="F329" s="56" t="s">
        <v>157</v>
      </c>
      <c r="G329" s="56" t="s">
        <v>150</v>
      </c>
      <c r="H329" s="56" t="s">
        <v>141</v>
      </c>
      <c r="I329" s="56" t="s">
        <v>156</v>
      </c>
      <c r="J329" s="56" t="s">
        <v>155</v>
      </c>
      <c r="K329" s="56" t="s">
        <v>138</v>
      </c>
      <c r="L329" s="56" t="s">
        <v>137</v>
      </c>
      <c r="M329" s="56" t="s">
        <v>136</v>
      </c>
      <c r="N329" s="56" t="s">
        <v>135</v>
      </c>
      <c r="O329" s="56" t="s">
        <v>134</v>
      </c>
      <c r="P329" s="57" t="str">
        <f t="shared" si="29"/>
        <v>5000</v>
      </c>
      <c r="Q329" s="57">
        <f t="shared" si="28"/>
        <v>80000</v>
      </c>
      <c r="R329" s="58" t="s">
        <v>147</v>
      </c>
      <c r="S329" s="57" t="str">
        <f>P329</f>
        <v>5000</v>
      </c>
    </row>
    <row r="330" spans="1:19" x14ac:dyDescent="0.25">
      <c r="A330" s="56" t="s">
        <v>154</v>
      </c>
      <c r="B330" s="56">
        <v>159</v>
      </c>
      <c r="C330" s="60" t="str">
        <f t="shared" si="27"/>
        <v>150-200元</v>
      </c>
      <c r="D330" s="56" t="s">
        <v>153</v>
      </c>
      <c r="E330" s="56" t="s">
        <v>152</v>
      </c>
      <c r="F330" s="56" t="s">
        <v>151</v>
      </c>
      <c r="G330" s="56" t="s">
        <v>150</v>
      </c>
      <c r="H330" s="56" t="s">
        <v>141</v>
      </c>
      <c r="I330" s="56" t="s">
        <v>149</v>
      </c>
      <c r="J330" s="56" t="s">
        <v>148</v>
      </c>
      <c r="K330" s="56" t="s">
        <v>138</v>
      </c>
      <c r="L330" s="56" t="s">
        <v>137</v>
      </c>
      <c r="M330" s="56" t="s">
        <v>136</v>
      </c>
      <c r="N330" s="56" t="s">
        <v>135</v>
      </c>
      <c r="O330" s="56" t="s">
        <v>134</v>
      </c>
      <c r="P330" s="57" t="str">
        <f t="shared" si="29"/>
        <v>5000</v>
      </c>
      <c r="Q330" s="57">
        <f t="shared" si="28"/>
        <v>795000</v>
      </c>
      <c r="R330" s="58" t="s">
        <v>147</v>
      </c>
      <c r="S330" s="57" t="str">
        <f>P330</f>
        <v>5000</v>
      </c>
    </row>
    <row r="331" spans="1:19" x14ac:dyDescent="0.25">
      <c r="A331" s="56" t="s">
        <v>146</v>
      </c>
      <c r="B331" s="56">
        <v>30</v>
      </c>
      <c r="C331" s="60" t="str">
        <f t="shared" si="27"/>
        <v>50元以下</v>
      </c>
      <c r="D331" s="56" t="s">
        <v>145</v>
      </c>
      <c r="E331" s="56" t="s">
        <v>144</v>
      </c>
      <c r="F331" s="56" t="s">
        <v>143</v>
      </c>
      <c r="G331" s="56" t="s">
        <v>142</v>
      </c>
      <c r="H331" s="56" t="s">
        <v>141</v>
      </c>
      <c r="I331" s="56" t="s">
        <v>140</v>
      </c>
      <c r="J331" s="56" t="s">
        <v>139</v>
      </c>
      <c r="K331" s="56" t="s">
        <v>138</v>
      </c>
      <c r="L331" s="56" t="s">
        <v>137</v>
      </c>
      <c r="M331" s="56" t="s">
        <v>136</v>
      </c>
      <c r="N331" s="56" t="s">
        <v>135</v>
      </c>
      <c r="O331" s="56" t="s">
        <v>134</v>
      </c>
      <c r="P331" s="57" t="str">
        <f t="shared" si="29"/>
        <v>5万</v>
      </c>
      <c r="Q331" s="57">
        <f t="shared" si="28"/>
        <v>1500000</v>
      </c>
      <c r="R331" s="58">
        <v>50000</v>
      </c>
      <c r="S331" s="57">
        <f>IF(FIND("万",G331),LEFT(G331,FIND("万",G331)-1),G331)*10000</f>
        <v>50000</v>
      </c>
    </row>
    <row r="332" spans="1:19" x14ac:dyDescent="0.25">
      <c r="P332" s="57" t="e">
        <f>IF(FIND("万",G332),LEFT(G332,FIND("万",G332)-1),IF(FIND("+",G332),LEFT(G332,FIND("+",G332)-1),G332))</f>
        <v>#VALUE!</v>
      </c>
    </row>
  </sheetData>
  <phoneticPr fontId="6" type="noConversion"/>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3313" r:id="rId4" name="List Box 1">
              <controlPr defaultSize="0" autoLine="0" autoPict="0">
                <anchor moveWithCells="1">
                  <from>
                    <xdr:col>21</xdr:col>
                    <xdr:colOff>30480</xdr:colOff>
                    <xdr:row>4</xdr:row>
                    <xdr:rowOff>15240</xdr:rowOff>
                  </from>
                  <to>
                    <xdr:col>22</xdr:col>
                    <xdr:colOff>723900</xdr:colOff>
                    <xdr:row>9</xdr:row>
                    <xdr:rowOff>121920</xdr:rowOff>
                  </to>
                </anchor>
              </controlPr>
            </control>
          </mc:Choice>
        </mc:AlternateContent>
        <mc:AlternateContent xmlns:mc="http://schemas.openxmlformats.org/markup-compatibility/2006">
          <mc:Choice Requires="x14">
            <control shapeId="13314" r:id="rId5" name="Drop Down 2">
              <controlPr defaultSize="0" autoLine="0" autoPict="0">
                <anchor moveWithCells="1">
                  <from>
                    <xdr:col>25</xdr:col>
                    <xdr:colOff>1043940</xdr:colOff>
                    <xdr:row>6</xdr:row>
                    <xdr:rowOff>129540</xdr:rowOff>
                  </from>
                  <to>
                    <xdr:col>27</xdr:col>
                    <xdr:colOff>15240</xdr:colOff>
                    <xdr:row>8</xdr:row>
                    <xdr:rowOff>30480</xdr:rowOff>
                  </to>
                </anchor>
              </controlPr>
            </control>
          </mc:Choice>
        </mc:AlternateContent>
        <mc:AlternateContent xmlns:mc="http://schemas.openxmlformats.org/markup-compatibility/2006">
          <mc:Choice Requires="x14">
            <control shapeId="13315" r:id="rId6" name="Drop Down 3">
              <controlPr defaultSize="0" autoLine="0" autoPict="0">
                <anchor moveWithCells="1">
                  <from>
                    <xdr:col>24</xdr:col>
                    <xdr:colOff>15240</xdr:colOff>
                    <xdr:row>6</xdr:row>
                    <xdr:rowOff>114300</xdr:rowOff>
                  </from>
                  <to>
                    <xdr:col>25</xdr:col>
                    <xdr:colOff>60960</xdr:colOff>
                    <xdr:row>8</xdr:row>
                    <xdr:rowOff>38100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7A620-5ED7-4EDC-AF99-33D7437785F8}">
  <dimension ref="A1:F14"/>
  <sheetViews>
    <sheetView workbookViewId="0">
      <selection activeCell="A15" sqref="A15"/>
    </sheetView>
  </sheetViews>
  <sheetFormatPr defaultRowHeight="14.4" x14ac:dyDescent="0.25"/>
  <cols>
    <col min="1" max="1" width="13.33203125" style="64" bestFit="1" customWidth="1"/>
    <col min="2" max="3" width="14.33203125" style="64" bestFit="1" customWidth="1"/>
    <col min="4" max="4" width="28.21875" style="64" customWidth="1"/>
    <col min="5" max="6" width="13" style="64" bestFit="1" customWidth="1"/>
    <col min="7" max="7" width="12.33203125" style="64" bestFit="1" customWidth="1"/>
    <col min="8" max="9" width="13.88671875" style="64" bestFit="1" customWidth="1"/>
    <col min="10" max="11" width="8.88671875" style="64"/>
    <col min="12" max="13" width="13.88671875" style="64" bestFit="1" customWidth="1"/>
    <col min="14" max="16384" width="8.88671875" style="64"/>
  </cols>
  <sheetData>
    <row r="1" spans="1:6" x14ac:dyDescent="0.25">
      <c r="A1" s="66"/>
      <c r="B1" s="65" t="s">
        <v>1136</v>
      </c>
    </row>
    <row r="2" spans="1:6" x14ac:dyDescent="0.25">
      <c r="A2" s="66">
        <v>0</v>
      </c>
      <c r="B2" s="65">
        <v>2</v>
      </c>
    </row>
    <row r="3" spans="1:6" x14ac:dyDescent="0.25">
      <c r="A3" s="66">
        <v>1</v>
      </c>
      <c r="B3" s="65" t="str">
        <f t="shared" ref="B3:B10" si="0">"排名"&amp;(A3-1)*10+1&amp;"-"&amp;A3*10&amp;"品牌"</f>
        <v>排名1-10品牌</v>
      </c>
    </row>
    <row r="4" spans="1:6" x14ac:dyDescent="0.25">
      <c r="A4" s="66">
        <v>2</v>
      </c>
      <c r="B4" s="65" t="str">
        <f t="shared" si="0"/>
        <v>排名11-20品牌</v>
      </c>
      <c r="E4" s="67"/>
      <c r="F4" s="67"/>
    </row>
    <row r="5" spans="1:6" x14ac:dyDescent="0.25">
      <c r="A5" s="66">
        <v>3</v>
      </c>
      <c r="B5" s="65" t="str">
        <f t="shared" si="0"/>
        <v>排名21-30品牌</v>
      </c>
      <c r="E5" s="67"/>
      <c r="F5" s="67"/>
    </row>
    <row r="6" spans="1:6" x14ac:dyDescent="0.25">
      <c r="A6" s="66">
        <v>4</v>
      </c>
      <c r="B6" s="65" t="str">
        <f t="shared" si="0"/>
        <v>排名31-40品牌</v>
      </c>
    </row>
    <row r="7" spans="1:6" x14ac:dyDescent="0.25">
      <c r="A7" s="66">
        <v>5</v>
      </c>
      <c r="B7" s="65" t="str">
        <f t="shared" si="0"/>
        <v>排名41-50品牌</v>
      </c>
    </row>
    <row r="8" spans="1:6" x14ac:dyDescent="0.25">
      <c r="A8" s="66">
        <v>6</v>
      </c>
      <c r="B8" s="65" t="str">
        <f t="shared" si="0"/>
        <v>排名51-60品牌</v>
      </c>
    </row>
    <row r="9" spans="1:6" x14ac:dyDescent="0.25">
      <c r="A9" s="66">
        <v>7</v>
      </c>
      <c r="B9" s="65" t="str">
        <f t="shared" si="0"/>
        <v>排名61-70品牌</v>
      </c>
    </row>
    <row r="10" spans="1:6" x14ac:dyDescent="0.25">
      <c r="A10" s="66">
        <v>8</v>
      </c>
      <c r="B10" s="65" t="str">
        <f t="shared" si="0"/>
        <v>排名71-80品牌</v>
      </c>
    </row>
    <row r="11" spans="1:6" x14ac:dyDescent="0.25">
      <c r="A11" s="66">
        <v>9</v>
      </c>
      <c r="B11" s="65"/>
    </row>
    <row r="13" spans="1:6" x14ac:dyDescent="0.25">
      <c r="A13" s="64" t="s">
        <v>1135</v>
      </c>
    </row>
    <row r="14" spans="1:6" x14ac:dyDescent="0.25">
      <c r="A14" s="64" t="str">
        <f>"京东粽子销售量"&amp;INDEX(B3:B11,B2)&amp;"情况"</f>
        <v>京东粽子销售量排名11-20品牌情况</v>
      </c>
    </row>
  </sheetData>
  <dataConsolidate/>
  <phoneticPr fontId="6" type="noConversion"/>
  <pageMargins left="0.7" right="0.7" top="0.75" bottom="0.75" header="0.3" footer="0.3"/>
  <pageSetup paperSize="9" orientation="portrait" horizontalDpi="1200" verticalDpi="1200" r:id="rId1"/>
  <drawing r:id="rId2"/>
  <legacyDrawing r:id="rId3"/>
  <mc:AlternateContent xmlns:mc="http://schemas.openxmlformats.org/markup-compatibility/2006">
    <mc:Choice Requires="x14">
      <controls>
        <mc:AlternateContent xmlns:mc="http://schemas.openxmlformats.org/markup-compatibility/2006">
          <mc:Choice Requires="x14">
            <control shapeId="14337" r:id="rId4" name="Drop Down 1">
              <controlPr defaultSize="0" autoLine="0" autoPict="0">
                <anchor moveWithCells="1">
                  <from>
                    <xdr:col>3</xdr:col>
                    <xdr:colOff>487680</xdr:colOff>
                    <xdr:row>1</xdr:row>
                    <xdr:rowOff>129540</xdr:rowOff>
                  </from>
                  <to>
                    <xdr:col>3</xdr:col>
                    <xdr:colOff>1706880</xdr:colOff>
                    <xdr:row>3</xdr:row>
                    <xdr:rowOff>83820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9C369-DA6E-4814-A87D-9E904727E43B}">
  <dimension ref="A1"/>
  <sheetViews>
    <sheetView workbookViewId="0">
      <selection activeCell="U5" sqref="U5"/>
    </sheetView>
  </sheetViews>
  <sheetFormatPr defaultRowHeight="14.4" x14ac:dyDescent="0.25"/>
  <cols>
    <col min="1" max="16384" width="8.88671875" style="13"/>
  </cols>
  <sheetData/>
  <phoneticPr fontId="6"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0211-090C-4124-ACCB-762A36A5ECD4}">
  <dimension ref="A1:N51"/>
  <sheetViews>
    <sheetView workbookViewId="0">
      <selection activeCell="H28" sqref="H28"/>
    </sheetView>
  </sheetViews>
  <sheetFormatPr defaultRowHeight="14.4" x14ac:dyDescent="0.25"/>
  <cols>
    <col min="1" max="1" width="21" style="13" customWidth="1"/>
    <col min="2" max="2" width="9.109375" style="13" bestFit="1" customWidth="1"/>
    <col min="3" max="3" width="21.21875" style="13" customWidth="1"/>
    <col min="4" max="4" width="13.5546875" style="13" customWidth="1"/>
    <col min="5" max="5" width="8.88671875" style="13"/>
    <col min="6" max="6" width="9.109375" style="13" bestFit="1" customWidth="1"/>
    <col min="7" max="7" width="8.88671875" style="13"/>
    <col min="8" max="8" width="14.109375" style="13" customWidth="1"/>
    <col min="9" max="9" width="12.88671875" style="13" customWidth="1"/>
    <col min="10" max="10" width="11.88671875" style="13" customWidth="1"/>
    <col min="11" max="11" width="22.33203125" style="13" customWidth="1"/>
    <col min="12" max="12" width="11" style="13" customWidth="1"/>
    <col min="13" max="13" width="11.44140625" style="13" customWidth="1"/>
    <col min="14" max="16384" width="8.88671875" style="13"/>
  </cols>
  <sheetData>
    <row r="1" spans="1:13" x14ac:dyDescent="0.25">
      <c r="H1" s="13" t="s">
        <v>1137</v>
      </c>
      <c r="I1" s="13" t="s">
        <v>1138</v>
      </c>
      <c r="J1" s="13" t="s">
        <v>1139</v>
      </c>
      <c r="K1" s="13" t="s">
        <v>1140</v>
      </c>
      <c r="L1" s="13" t="s">
        <v>1141</v>
      </c>
      <c r="M1" s="13" t="s">
        <v>1142</v>
      </c>
    </row>
    <row r="2" spans="1:13" x14ac:dyDescent="0.25">
      <c r="C2" s="71" t="s">
        <v>1143</v>
      </c>
      <c r="D2" s="13">
        <v>5</v>
      </c>
      <c r="F2" s="13" t="str">
        <f>"当前销售单价="&amp;D5&amp;"元"</f>
        <v>当前销售单价=75元</v>
      </c>
      <c r="I2" s="13">
        <f>D9</f>
        <v>253125</v>
      </c>
      <c r="J2" s="13">
        <f>D10</f>
        <v>199915</v>
      </c>
      <c r="K2" s="13">
        <f>MIN(I2,J2)</f>
        <v>199915</v>
      </c>
      <c r="L2" s="13">
        <f>IF(I2&gt;J2,I2-J2,0)</f>
        <v>53210</v>
      </c>
      <c r="M2" s="13">
        <f>IF(I2&lt;J2,J2-I2,0)</f>
        <v>0</v>
      </c>
    </row>
    <row r="3" spans="1:13" x14ac:dyDescent="0.25">
      <c r="A3" s="72" t="s">
        <v>1144</v>
      </c>
      <c r="B3" s="13">
        <v>14033</v>
      </c>
      <c r="C3" s="71" t="s">
        <v>1137</v>
      </c>
      <c r="D3" s="13">
        <f>B29</f>
        <v>675</v>
      </c>
      <c r="H3" s="13">
        <v>0</v>
      </c>
      <c r="I3" s="13">
        <f t="dataTable" ref="I3:M15" dt2D="0" dtr="0" r1="D3" ca="1"/>
        <v>0</v>
      </c>
      <c r="J3" s="13">
        <v>166165</v>
      </c>
      <c r="K3" s="13">
        <v>0</v>
      </c>
      <c r="L3" s="13">
        <v>0</v>
      </c>
      <c r="M3" s="13">
        <v>166165</v>
      </c>
    </row>
    <row r="4" spans="1:13" x14ac:dyDescent="0.25">
      <c r="A4" s="72" t="s">
        <v>1145</v>
      </c>
      <c r="B4" s="13">
        <v>20000</v>
      </c>
      <c r="C4" s="73" t="s">
        <v>1146</v>
      </c>
      <c r="D4" s="13">
        <f>D3*D2</f>
        <v>3375</v>
      </c>
      <c r="H4" s="13">
        <v>1000</v>
      </c>
      <c r="I4" s="13">
        <v>375000</v>
      </c>
      <c r="J4" s="13">
        <v>216165</v>
      </c>
      <c r="K4" s="13">
        <v>216165</v>
      </c>
      <c r="L4" s="13">
        <v>158835</v>
      </c>
      <c r="M4" s="13">
        <v>0</v>
      </c>
    </row>
    <row r="5" spans="1:13" x14ac:dyDescent="0.25">
      <c r="A5" s="72" t="s">
        <v>1147</v>
      </c>
      <c r="B5" s="13">
        <v>1500</v>
      </c>
      <c r="C5" s="71" t="s">
        <v>1148</v>
      </c>
      <c r="D5" s="13">
        <v>75</v>
      </c>
      <c r="H5" s="13">
        <v>2000</v>
      </c>
      <c r="I5" s="13">
        <v>750000</v>
      </c>
      <c r="J5" s="13">
        <v>266165</v>
      </c>
      <c r="K5" s="13">
        <v>266165</v>
      </c>
      <c r="L5" s="13">
        <v>483835</v>
      </c>
      <c r="M5" s="13">
        <v>0</v>
      </c>
    </row>
    <row r="6" spans="1:13" x14ac:dyDescent="0.25">
      <c r="A6" s="72" t="s">
        <v>1149</v>
      </c>
      <c r="B6" s="13">
        <v>500</v>
      </c>
      <c r="C6" s="71" t="s">
        <v>1150</v>
      </c>
      <c r="D6" s="13">
        <f>B4+B5+B6+B7+(B8+B9+B10+B11)*D2</f>
        <v>166165</v>
      </c>
      <c r="H6" s="13">
        <v>3000</v>
      </c>
      <c r="I6" s="13">
        <v>1125000</v>
      </c>
      <c r="J6" s="13">
        <v>316165</v>
      </c>
      <c r="K6" s="13">
        <v>316165</v>
      </c>
      <c r="L6" s="13">
        <v>808835</v>
      </c>
      <c r="M6" s="13">
        <v>0</v>
      </c>
    </row>
    <row r="7" spans="1:13" x14ac:dyDescent="0.25">
      <c r="A7" s="72" t="s">
        <v>1151</v>
      </c>
      <c r="B7" s="13">
        <v>80000</v>
      </c>
      <c r="C7" s="71" t="s">
        <v>1152</v>
      </c>
      <c r="D7" s="13">
        <f>B14</f>
        <v>10</v>
      </c>
      <c r="H7" s="13">
        <v>4000</v>
      </c>
      <c r="I7" s="13">
        <v>1500000</v>
      </c>
      <c r="J7" s="13">
        <v>366165</v>
      </c>
      <c r="K7" s="13">
        <v>366165</v>
      </c>
      <c r="L7" s="13">
        <v>1133835</v>
      </c>
      <c r="M7" s="13">
        <v>0</v>
      </c>
    </row>
    <row r="8" spans="1:13" x14ac:dyDescent="0.25">
      <c r="A8" s="72" t="s">
        <v>1153</v>
      </c>
      <c r="B8" s="13">
        <v>3000</v>
      </c>
      <c r="C8" s="71" t="s">
        <v>1154</v>
      </c>
      <c r="D8" s="13">
        <f>(B13-D7)*D4</f>
        <v>219375</v>
      </c>
      <c r="H8" s="13">
        <v>5000</v>
      </c>
      <c r="I8" s="13">
        <v>1875000</v>
      </c>
      <c r="J8" s="13">
        <v>416165</v>
      </c>
      <c r="K8" s="13">
        <v>416165</v>
      </c>
      <c r="L8" s="13">
        <v>1458835</v>
      </c>
      <c r="M8" s="13">
        <v>0</v>
      </c>
    </row>
    <row r="9" spans="1:13" x14ac:dyDescent="0.25">
      <c r="A9" s="72" t="s">
        <v>1155</v>
      </c>
      <c r="B9" s="13">
        <v>8000</v>
      </c>
      <c r="C9" s="71" t="s">
        <v>1138</v>
      </c>
      <c r="D9" s="13">
        <f>D4*D5</f>
        <v>253125</v>
      </c>
      <c r="H9" s="13">
        <v>6000</v>
      </c>
      <c r="I9" s="13">
        <v>2250000</v>
      </c>
      <c r="J9" s="13">
        <v>466165</v>
      </c>
      <c r="K9" s="13">
        <v>466165</v>
      </c>
      <c r="L9" s="13">
        <v>1783835</v>
      </c>
      <c r="M9" s="13">
        <v>0</v>
      </c>
    </row>
    <row r="10" spans="1:13" x14ac:dyDescent="0.25">
      <c r="A10" s="72" t="s">
        <v>1156</v>
      </c>
      <c r="B10" s="13">
        <v>500</v>
      </c>
      <c r="C10" s="71" t="s">
        <v>1139</v>
      </c>
      <c r="D10" s="13">
        <f>D7*D4+D6</f>
        <v>199915</v>
      </c>
      <c r="H10" s="13">
        <v>7000</v>
      </c>
      <c r="I10" s="13">
        <v>2625000</v>
      </c>
      <c r="J10" s="13">
        <v>516165</v>
      </c>
      <c r="K10" s="13">
        <v>516165</v>
      </c>
      <c r="L10" s="13">
        <v>2108835</v>
      </c>
      <c r="M10" s="13">
        <v>0</v>
      </c>
    </row>
    <row r="11" spans="1:13" x14ac:dyDescent="0.25">
      <c r="A11" s="72" t="s">
        <v>1157</v>
      </c>
      <c r="B11" s="13">
        <v>1333</v>
      </c>
      <c r="C11" s="71" t="s">
        <v>1158</v>
      </c>
      <c r="D11" s="13">
        <f>D9-D10</f>
        <v>53210</v>
      </c>
      <c r="H11" s="13">
        <v>8000</v>
      </c>
      <c r="I11" s="13">
        <v>3000000</v>
      </c>
      <c r="J11" s="13">
        <v>566165</v>
      </c>
      <c r="K11" s="13">
        <v>566165</v>
      </c>
      <c r="L11" s="13">
        <v>2433835</v>
      </c>
      <c r="M11" s="13">
        <v>0</v>
      </c>
    </row>
    <row r="12" spans="1:13" x14ac:dyDescent="0.25">
      <c r="C12" s="73" t="s">
        <v>1159</v>
      </c>
      <c r="D12" s="13">
        <f>D11/D2</f>
        <v>10642</v>
      </c>
      <c r="H12" s="13">
        <v>9000</v>
      </c>
      <c r="I12" s="13">
        <v>3375000</v>
      </c>
      <c r="J12" s="13">
        <v>616165</v>
      </c>
      <c r="K12" s="13">
        <v>616165</v>
      </c>
      <c r="L12" s="13">
        <v>2758835</v>
      </c>
      <c r="M12" s="13">
        <v>0</v>
      </c>
    </row>
    <row r="13" spans="1:13" x14ac:dyDescent="0.25">
      <c r="A13" s="72" t="s">
        <v>1160</v>
      </c>
      <c r="B13" s="13">
        <f>D5</f>
        <v>75</v>
      </c>
      <c r="C13" s="71" t="s">
        <v>1161</v>
      </c>
      <c r="D13" s="13">
        <f>ROUND(D6/(D5-D7),0)/D2</f>
        <v>511.2</v>
      </c>
      <c r="H13" s="13">
        <v>10000</v>
      </c>
      <c r="I13" s="13">
        <v>3750000</v>
      </c>
      <c r="J13" s="13">
        <v>666165</v>
      </c>
      <c r="K13" s="13">
        <v>666165</v>
      </c>
      <c r="L13" s="13">
        <v>3083835</v>
      </c>
      <c r="M13" s="13">
        <v>0</v>
      </c>
    </row>
    <row r="14" spans="1:13" x14ac:dyDescent="0.25">
      <c r="A14" s="72" t="s">
        <v>1162</v>
      </c>
      <c r="B14" s="13">
        <v>10</v>
      </c>
      <c r="C14" s="71" t="s">
        <v>1163</v>
      </c>
      <c r="D14" s="13">
        <f>D9/D2</f>
        <v>50625</v>
      </c>
      <c r="H14" s="13">
        <v>11000</v>
      </c>
      <c r="I14" s="13">
        <v>4125000</v>
      </c>
      <c r="J14" s="13">
        <v>716165</v>
      </c>
      <c r="K14" s="13">
        <v>716165</v>
      </c>
      <c r="L14" s="13">
        <v>3408835</v>
      </c>
      <c r="M14" s="13">
        <v>0</v>
      </c>
    </row>
    <row r="15" spans="1:13" x14ac:dyDescent="0.25">
      <c r="A15" s="72" t="s">
        <v>1164</v>
      </c>
      <c r="B15" s="13">
        <f>D3/30</f>
        <v>22.5</v>
      </c>
      <c r="H15" s="13">
        <v>12000</v>
      </c>
      <c r="I15" s="13">
        <v>4500000</v>
      </c>
      <c r="J15" s="13">
        <v>766165</v>
      </c>
      <c r="K15" s="13">
        <v>766165</v>
      </c>
      <c r="L15" s="13">
        <v>3733835</v>
      </c>
      <c r="M15" s="13">
        <v>0</v>
      </c>
    </row>
    <row r="17" spans="1:10" x14ac:dyDescent="0.25">
      <c r="B17" s="13">
        <f>D13</f>
        <v>511.2</v>
      </c>
      <c r="C17" s="13">
        <f>D5*D13</f>
        <v>38340</v>
      </c>
      <c r="D17" s="13">
        <f>D6+D7*D13</f>
        <v>171277</v>
      </c>
    </row>
    <row r="19" spans="1:10" x14ac:dyDescent="0.25">
      <c r="A19" s="13" t="str">
        <f>"蛋糕单价="&amp;D5&amp;"元,"</f>
        <v>蛋糕单价=75元,</v>
      </c>
      <c r="C19" s="13">
        <f>D13</f>
        <v>511.2</v>
      </c>
      <c r="D19" s="13">
        <f>D17</f>
        <v>171277</v>
      </c>
    </row>
    <row r="20" spans="1:10" x14ac:dyDescent="0.25">
      <c r="A20" s="13" t="str">
        <f>A19&amp;C13&amp;"=月售"&amp;ROUND(D13,0)</f>
        <v>蛋糕单价=75元,盈亏平衡销量（每月）=月售511</v>
      </c>
    </row>
    <row r="21" spans="1:10" x14ac:dyDescent="0.25">
      <c r="A21" s="13" t="str">
        <f>"经营"&amp;D2&amp;
"个月,"&amp;A20</f>
        <v>经营5个月,蛋糕单价=75元,盈亏平衡销量（每月）=月售511</v>
      </c>
    </row>
    <row r="23" spans="1:10" x14ac:dyDescent="0.25">
      <c r="A23" s="72" t="s">
        <v>1165</v>
      </c>
      <c r="B23" s="72" t="s">
        <v>1166</v>
      </c>
      <c r="C23" s="13" t="str">
        <f>"单位变动成本="&amp;B25&amp;",最优单价="&amp;B34&amp;"元，利润极大值为"&amp;B35&amp;"元"</f>
        <v>单位变动成本=10,最优单价=65元，利润极大值为12142元</v>
      </c>
    </row>
    <row r="24" spans="1:10" x14ac:dyDescent="0.25">
      <c r="A24" s="72" t="s">
        <v>1167</v>
      </c>
      <c r="B24" s="13">
        <f>D6/D2</f>
        <v>33233</v>
      </c>
    </row>
    <row r="25" spans="1:10" x14ac:dyDescent="0.25">
      <c r="A25" s="72" t="s">
        <v>1168</v>
      </c>
      <c r="B25" s="13">
        <f>D7</f>
        <v>10</v>
      </c>
    </row>
    <row r="26" spans="1:10" x14ac:dyDescent="0.25">
      <c r="A26" s="72" t="s">
        <v>1169</v>
      </c>
      <c r="B26" s="13">
        <v>1800</v>
      </c>
      <c r="D26" s="13">
        <f>B32</f>
        <v>10642</v>
      </c>
    </row>
    <row r="27" spans="1:10" x14ac:dyDescent="0.25">
      <c r="A27" s="72" t="s">
        <v>1170</v>
      </c>
      <c r="B27" s="13">
        <v>-15</v>
      </c>
      <c r="C27" s="13">
        <v>60</v>
      </c>
      <c r="D27" s="13">
        <f t="dataTable" ref="D27:D39" dt2D="0" dtr="0" r1="B28"/>
        <v>11767</v>
      </c>
    </row>
    <row r="28" spans="1:10" x14ac:dyDescent="0.25">
      <c r="A28" s="72" t="s">
        <v>1171</v>
      </c>
      <c r="B28" s="13">
        <f>D5</f>
        <v>75</v>
      </c>
      <c r="C28" s="13">
        <v>65</v>
      </c>
      <c r="D28" s="13">
        <v>12142</v>
      </c>
    </row>
    <row r="29" spans="1:10" x14ac:dyDescent="0.25">
      <c r="A29" s="72" t="s">
        <v>1172</v>
      </c>
      <c r="B29" s="13">
        <f>B26+B27*B28</f>
        <v>675</v>
      </c>
      <c r="C29" s="13">
        <v>70</v>
      </c>
      <c r="D29" s="13">
        <v>11767</v>
      </c>
      <c r="I29" s="13">
        <v>0</v>
      </c>
      <c r="J29" s="13">
        <f>B35</f>
        <v>12142</v>
      </c>
    </row>
    <row r="30" spans="1:10" x14ac:dyDescent="0.25">
      <c r="A30" s="72" t="s">
        <v>1173</v>
      </c>
      <c r="B30" s="13">
        <f>B24+B25*B29</f>
        <v>39983</v>
      </c>
      <c r="C30" s="13">
        <v>75</v>
      </c>
      <c r="D30" s="13">
        <v>10642</v>
      </c>
      <c r="I30" s="13">
        <f>B34</f>
        <v>65</v>
      </c>
      <c r="J30" s="13">
        <f>B35</f>
        <v>12142</v>
      </c>
    </row>
    <row r="31" spans="1:10" x14ac:dyDescent="0.25">
      <c r="A31" s="72" t="s">
        <v>1174</v>
      </c>
      <c r="B31" s="13">
        <f>B29*B28</f>
        <v>50625</v>
      </c>
      <c r="C31" s="13">
        <v>80</v>
      </c>
      <c r="D31" s="13">
        <v>8767</v>
      </c>
      <c r="I31" s="13">
        <f>B34</f>
        <v>65</v>
      </c>
      <c r="J31" s="13">
        <f>0</f>
        <v>0</v>
      </c>
    </row>
    <row r="32" spans="1:10" x14ac:dyDescent="0.25">
      <c r="A32" s="72" t="s">
        <v>1175</v>
      </c>
      <c r="B32" s="13">
        <f>B31-B30</f>
        <v>10642</v>
      </c>
      <c r="C32" s="13">
        <v>85</v>
      </c>
      <c r="D32" s="13">
        <v>6142</v>
      </c>
    </row>
    <row r="33" spans="1:14" x14ac:dyDescent="0.25">
      <c r="C33" s="13">
        <v>90</v>
      </c>
      <c r="D33" s="13">
        <v>2767</v>
      </c>
      <c r="F33" s="13">
        <f>B32</f>
        <v>10642</v>
      </c>
      <c r="G33" s="13">
        <v>6</v>
      </c>
      <c r="H33" s="13">
        <v>8</v>
      </c>
      <c r="I33" s="13">
        <v>10</v>
      </c>
      <c r="J33" s="13">
        <v>12</v>
      </c>
      <c r="K33" s="13">
        <v>14</v>
      </c>
      <c r="L33" s="13">
        <v>16</v>
      </c>
      <c r="M33" s="13">
        <v>18</v>
      </c>
      <c r="N33" s="13">
        <v>20</v>
      </c>
    </row>
    <row r="34" spans="1:14" x14ac:dyDescent="0.25">
      <c r="A34" s="72" t="s">
        <v>1176</v>
      </c>
      <c r="B34" s="13">
        <f>(B27*B25-B26)/(2*B27)</f>
        <v>65</v>
      </c>
      <c r="C34" s="13">
        <v>95</v>
      </c>
      <c r="D34" s="13">
        <v>-1358</v>
      </c>
      <c r="F34" s="13">
        <v>60</v>
      </c>
      <c r="G34" s="13">
        <f t="dataTable" ref="G34:N46" dt2D="1" dtr="1" r1="B14" r2="B28" ca="1"/>
        <v>15367</v>
      </c>
      <c r="H34" s="13">
        <v>13567</v>
      </c>
      <c r="I34" s="13">
        <v>11767</v>
      </c>
      <c r="J34" s="13">
        <v>9967</v>
      </c>
      <c r="K34" s="13">
        <v>8167</v>
      </c>
      <c r="L34" s="13">
        <v>6367</v>
      </c>
      <c r="M34" s="13">
        <v>4567</v>
      </c>
      <c r="N34" s="13">
        <v>2767</v>
      </c>
    </row>
    <row r="35" spans="1:14" x14ac:dyDescent="0.25">
      <c r="A35" s="72" t="s">
        <v>1177</v>
      </c>
      <c r="B35" s="13">
        <f>(-1)/(4*B27)*(B25*B27-B26)^2-B24-B26*B25</f>
        <v>12142</v>
      </c>
      <c r="C35" s="13">
        <v>100</v>
      </c>
      <c r="D35" s="13">
        <v>-6233</v>
      </c>
      <c r="F35" s="13">
        <v>65</v>
      </c>
      <c r="G35" s="13">
        <v>15442</v>
      </c>
      <c r="H35" s="13">
        <v>13792</v>
      </c>
      <c r="I35" s="13">
        <v>12142</v>
      </c>
      <c r="J35" s="13">
        <v>10492</v>
      </c>
      <c r="K35" s="13">
        <v>8842</v>
      </c>
      <c r="L35" s="13">
        <v>7192</v>
      </c>
      <c r="M35" s="13">
        <v>5542</v>
      </c>
      <c r="N35" s="13">
        <v>3892</v>
      </c>
    </row>
    <row r="36" spans="1:14" x14ac:dyDescent="0.25">
      <c r="C36" s="13">
        <v>105</v>
      </c>
      <c r="D36" s="13">
        <v>-11858</v>
      </c>
      <c r="F36" s="13">
        <v>70</v>
      </c>
      <c r="G36" s="13">
        <v>14767</v>
      </c>
      <c r="H36" s="13">
        <v>13267</v>
      </c>
      <c r="I36" s="13">
        <v>11767</v>
      </c>
      <c r="J36" s="13">
        <v>10267</v>
      </c>
      <c r="K36" s="13">
        <v>8767</v>
      </c>
      <c r="L36" s="13">
        <v>7267</v>
      </c>
      <c r="M36" s="13">
        <v>5767</v>
      </c>
      <c r="N36" s="13">
        <v>4267</v>
      </c>
    </row>
    <row r="37" spans="1:14" x14ac:dyDescent="0.25">
      <c r="C37" s="13">
        <v>110</v>
      </c>
      <c r="D37" s="13">
        <v>-18233</v>
      </c>
      <c r="F37" s="13">
        <v>75</v>
      </c>
      <c r="G37" s="13">
        <v>13342</v>
      </c>
      <c r="H37" s="13">
        <v>11992</v>
      </c>
      <c r="I37" s="13">
        <v>10642</v>
      </c>
      <c r="J37" s="13">
        <v>9292</v>
      </c>
      <c r="K37" s="13">
        <v>7942</v>
      </c>
      <c r="L37" s="13">
        <v>6592</v>
      </c>
      <c r="M37" s="13">
        <v>5242</v>
      </c>
      <c r="N37" s="13">
        <v>3892</v>
      </c>
    </row>
    <row r="38" spans="1:14" x14ac:dyDescent="0.25">
      <c r="A38" s="13">
        <f>B34</f>
        <v>65</v>
      </c>
      <c r="B38" s="13">
        <f>-30000</f>
        <v>-30000</v>
      </c>
      <c r="C38" s="13">
        <v>115</v>
      </c>
      <c r="D38" s="13">
        <v>-25358</v>
      </c>
      <c r="F38" s="13">
        <v>80</v>
      </c>
      <c r="G38" s="13">
        <v>11167</v>
      </c>
      <c r="H38" s="13">
        <v>9967</v>
      </c>
      <c r="I38" s="13">
        <v>8767</v>
      </c>
      <c r="J38" s="13">
        <v>7567</v>
      </c>
      <c r="K38" s="13">
        <v>6367</v>
      </c>
      <c r="L38" s="13">
        <v>5167</v>
      </c>
      <c r="M38" s="13">
        <v>3967</v>
      </c>
      <c r="N38" s="13">
        <v>2767</v>
      </c>
    </row>
    <row r="39" spans="1:14" x14ac:dyDescent="0.25">
      <c r="A39" s="13">
        <f>B34</f>
        <v>65</v>
      </c>
      <c r="B39" s="13">
        <f>B35</f>
        <v>12142</v>
      </c>
      <c r="C39" s="13">
        <v>120</v>
      </c>
      <c r="D39" s="13">
        <v>-33233</v>
      </c>
      <c r="F39" s="13">
        <v>85</v>
      </c>
      <c r="G39" s="13">
        <v>8242</v>
      </c>
      <c r="H39" s="13">
        <v>7192</v>
      </c>
      <c r="I39" s="13">
        <v>6142</v>
      </c>
      <c r="J39" s="13">
        <v>5092</v>
      </c>
      <c r="K39" s="13">
        <v>4042</v>
      </c>
      <c r="L39" s="13">
        <v>2992</v>
      </c>
      <c r="M39" s="13">
        <v>1942</v>
      </c>
      <c r="N39" s="13">
        <v>892</v>
      </c>
    </row>
    <row r="40" spans="1:14" x14ac:dyDescent="0.25">
      <c r="A40" s="13">
        <f>B34</f>
        <v>65</v>
      </c>
      <c r="B40" s="13">
        <f>30000</f>
        <v>30000</v>
      </c>
      <c r="F40" s="13">
        <v>90</v>
      </c>
      <c r="G40" s="13">
        <v>4567</v>
      </c>
      <c r="H40" s="13">
        <v>3667</v>
      </c>
      <c r="I40" s="13">
        <v>2767</v>
      </c>
      <c r="J40" s="13">
        <v>1867</v>
      </c>
      <c r="K40" s="13">
        <v>967</v>
      </c>
      <c r="L40" s="13">
        <v>67</v>
      </c>
      <c r="M40" s="13">
        <v>-833</v>
      </c>
      <c r="N40" s="13">
        <v>-1733</v>
      </c>
    </row>
    <row r="41" spans="1:14" x14ac:dyDescent="0.25">
      <c r="F41" s="13">
        <v>95</v>
      </c>
      <c r="G41" s="13">
        <v>142</v>
      </c>
      <c r="H41" s="13">
        <v>-608</v>
      </c>
      <c r="I41" s="13">
        <v>-1358</v>
      </c>
      <c r="J41" s="13">
        <v>-2108</v>
      </c>
      <c r="K41" s="13">
        <v>-2858</v>
      </c>
      <c r="L41" s="13">
        <v>-3608</v>
      </c>
      <c r="M41" s="13">
        <v>-4358</v>
      </c>
      <c r="N41" s="13">
        <v>-5108</v>
      </c>
    </row>
    <row r="42" spans="1:14" x14ac:dyDescent="0.25">
      <c r="A42" s="13">
        <f>B28</f>
        <v>75</v>
      </c>
      <c r="B42" s="13">
        <v>-30000</v>
      </c>
      <c r="F42" s="13">
        <v>100</v>
      </c>
      <c r="G42" s="13">
        <v>-5033</v>
      </c>
      <c r="H42" s="13">
        <v>-5633</v>
      </c>
      <c r="I42" s="13">
        <v>-6233</v>
      </c>
      <c r="J42" s="13">
        <v>-6833</v>
      </c>
      <c r="K42" s="13">
        <v>-7433</v>
      </c>
      <c r="L42" s="13">
        <v>-8033</v>
      </c>
      <c r="M42" s="13">
        <v>-8633</v>
      </c>
      <c r="N42" s="13">
        <v>-9233</v>
      </c>
    </row>
    <row r="43" spans="1:14" x14ac:dyDescent="0.25">
      <c r="A43" s="13">
        <f>B28</f>
        <v>75</v>
      </c>
      <c r="B43" s="13">
        <f>B32</f>
        <v>10642</v>
      </c>
      <c r="D43" s="13">
        <f>B34</f>
        <v>65</v>
      </c>
      <c r="E43" s="13">
        <f>B35</f>
        <v>12142</v>
      </c>
      <c r="F43" s="13">
        <v>105</v>
      </c>
      <c r="G43" s="13">
        <v>-10958</v>
      </c>
      <c r="H43" s="13">
        <v>-11408</v>
      </c>
      <c r="I43" s="13">
        <v>-11858</v>
      </c>
      <c r="J43" s="13">
        <v>-12308</v>
      </c>
      <c r="K43" s="13">
        <v>-12758</v>
      </c>
      <c r="L43" s="13">
        <v>-13208</v>
      </c>
      <c r="M43" s="13">
        <v>-13658</v>
      </c>
      <c r="N43" s="13">
        <v>-14108</v>
      </c>
    </row>
    <row r="44" spans="1:14" x14ac:dyDescent="0.25">
      <c r="A44" s="13">
        <f>B28</f>
        <v>75</v>
      </c>
      <c r="B44" s="13">
        <f>30000</f>
        <v>30000</v>
      </c>
      <c r="C44" s="13">
        <v>6</v>
      </c>
      <c r="D44" s="13">
        <f t="dataTable" ref="D44:E51" dt2D="0" dtr="0" r1="B25"/>
        <v>63</v>
      </c>
      <c r="E44" s="13">
        <v>15502</v>
      </c>
      <c r="F44" s="13">
        <v>110</v>
      </c>
      <c r="G44" s="13">
        <v>-17633</v>
      </c>
      <c r="H44" s="13">
        <v>-17933</v>
      </c>
      <c r="I44" s="13">
        <v>-18233</v>
      </c>
      <c r="J44" s="13">
        <v>-18533</v>
      </c>
      <c r="K44" s="13">
        <v>-18833</v>
      </c>
      <c r="L44" s="13">
        <v>-19133</v>
      </c>
      <c r="M44" s="13">
        <v>-19433</v>
      </c>
      <c r="N44" s="13">
        <v>-19733</v>
      </c>
    </row>
    <row r="45" spans="1:14" x14ac:dyDescent="0.25">
      <c r="C45" s="13">
        <v>8</v>
      </c>
      <c r="D45" s="13">
        <v>64</v>
      </c>
      <c r="E45" s="13">
        <v>13807</v>
      </c>
      <c r="F45" s="13">
        <v>115</v>
      </c>
      <c r="G45" s="13">
        <v>-25058</v>
      </c>
      <c r="H45" s="13">
        <v>-25208</v>
      </c>
      <c r="I45" s="13">
        <v>-25358</v>
      </c>
      <c r="J45" s="13">
        <v>-25508</v>
      </c>
      <c r="K45" s="13">
        <v>-25658</v>
      </c>
      <c r="L45" s="13">
        <v>-25808</v>
      </c>
      <c r="M45" s="13">
        <v>-25958</v>
      </c>
      <c r="N45" s="13">
        <v>-26108</v>
      </c>
    </row>
    <row r="46" spans="1:14" x14ac:dyDescent="0.25">
      <c r="C46" s="13">
        <v>10</v>
      </c>
      <c r="D46" s="13">
        <v>65</v>
      </c>
      <c r="E46" s="13">
        <v>12142</v>
      </c>
      <c r="F46" s="13">
        <v>120</v>
      </c>
      <c r="G46" s="13">
        <v>-33233</v>
      </c>
      <c r="H46" s="13">
        <v>-33233</v>
      </c>
      <c r="I46" s="13">
        <v>-33233</v>
      </c>
      <c r="J46" s="13">
        <v>-33233</v>
      </c>
      <c r="K46" s="13">
        <v>-33233</v>
      </c>
      <c r="L46" s="13">
        <v>-33233</v>
      </c>
      <c r="M46" s="13">
        <v>-33233</v>
      </c>
      <c r="N46" s="13">
        <v>-33233</v>
      </c>
    </row>
    <row r="47" spans="1:14" x14ac:dyDescent="0.25">
      <c r="C47" s="13">
        <v>12</v>
      </c>
      <c r="D47" s="13">
        <v>66</v>
      </c>
      <c r="E47" s="13">
        <v>10507</v>
      </c>
    </row>
    <row r="48" spans="1:14" x14ac:dyDescent="0.25">
      <c r="C48" s="13">
        <v>14</v>
      </c>
      <c r="D48" s="13">
        <v>67</v>
      </c>
      <c r="E48" s="13">
        <v>8902</v>
      </c>
    </row>
    <row r="49" spans="3:5" x14ac:dyDescent="0.25">
      <c r="C49" s="13">
        <v>16</v>
      </c>
      <c r="D49" s="13">
        <v>68</v>
      </c>
      <c r="E49" s="13">
        <v>7327</v>
      </c>
    </row>
    <row r="50" spans="3:5" x14ac:dyDescent="0.25">
      <c r="C50" s="13">
        <v>18</v>
      </c>
      <c r="D50" s="13">
        <v>69</v>
      </c>
      <c r="E50" s="13">
        <v>5782</v>
      </c>
    </row>
    <row r="51" spans="3:5" x14ac:dyDescent="0.25">
      <c r="C51" s="13">
        <v>20</v>
      </c>
      <c r="D51" s="13">
        <v>70</v>
      </c>
      <c r="E51" s="13">
        <v>4267</v>
      </c>
    </row>
  </sheetData>
  <phoneticPr fontId="6" type="noConversion"/>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6385" r:id="rId3" name="Spinner 1">
              <controlPr defaultSize="0" autoPict="0">
                <anchor moveWithCells="1" sizeWithCells="1">
                  <from>
                    <xdr:col>6</xdr:col>
                    <xdr:colOff>373380</xdr:colOff>
                    <xdr:row>10</xdr:row>
                    <xdr:rowOff>129540</xdr:rowOff>
                  </from>
                  <to>
                    <xdr:col>7</xdr:col>
                    <xdr:colOff>45720</xdr:colOff>
                    <xdr:row>12</xdr:row>
                    <xdr:rowOff>7620</xdr:rowOff>
                  </to>
                </anchor>
              </controlPr>
            </control>
          </mc:Choice>
        </mc:AlternateContent>
        <mc:AlternateContent xmlns:mc="http://schemas.openxmlformats.org/markup-compatibility/2006">
          <mc:Choice Requires="x14">
            <control shapeId="16386" r:id="rId4" name="Spinner 2">
              <controlPr defaultSize="0" autoPict="0">
                <anchor moveWithCells="1" sizeWithCells="1">
                  <from>
                    <xdr:col>2</xdr:col>
                    <xdr:colOff>1188720</xdr:colOff>
                    <xdr:row>4</xdr:row>
                    <xdr:rowOff>167640</xdr:rowOff>
                  </from>
                  <to>
                    <xdr:col>3</xdr:col>
                    <xdr:colOff>182880</xdr:colOff>
                    <xdr:row>6</xdr:row>
                    <xdr:rowOff>91440</xdr:rowOff>
                  </to>
                </anchor>
              </controlPr>
            </control>
          </mc:Choice>
        </mc:AlternateContent>
        <mc:AlternateContent xmlns:mc="http://schemas.openxmlformats.org/markup-compatibility/2006">
          <mc:Choice Requires="x14">
            <control shapeId="16387" r:id="rId5" name="Spinner 3">
              <controlPr defaultSize="0" autoPict="0">
                <anchor moveWithCells="1" sizeWithCells="1">
                  <from>
                    <xdr:col>2</xdr:col>
                    <xdr:colOff>91440</xdr:colOff>
                    <xdr:row>19</xdr:row>
                    <xdr:rowOff>38100</xdr:rowOff>
                  </from>
                  <to>
                    <xdr:col>2</xdr:col>
                    <xdr:colOff>510540</xdr:colOff>
                    <xdr:row>20</xdr:row>
                    <xdr:rowOff>152400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DD43B-DD98-4736-9093-EB8261DDCB9D}">
  <dimension ref="A1"/>
  <sheetViews>
    <sheetView workbookViewId="0">
      <selection activeCell="R14" sqref="R14"/>
    </sheetView>
  </sheetViews>
  <sheetFormatPr defaultRowHeight="14.4" x14ac:dyDescent="0.25"/>
  <cols>
    <col min="1" max="16384" width="8.88671875" style="74"/>
  </cols>
  <sheetData/>
  <phoneticPr fontId="6"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181C4-F057-41B5-938F-227E285ED6DD}">
  <dimension ref="B2:W55"/>
  <sheetViews>
    <sheetView workbookViewId="0">
      <selection activeCell="G6" sqref="G6"/>
    </sheetView>
  </sheetViews>
  <sheetFormatPr defaultColWidth="9" defaultRowHeight="15" x14ac:dyDescent="0.25"/>
  <cols>
    <col min="1" max="2" width="2.6640625" style="76" customWidth="1"/>
    <col min="3" max="3" width="21.21875" style="76" bestFit="1" customWidth="1"/>
    <col min="4" max="4" width="11.88671875" style="76" customWidth="1"/>
    <col min="5" max="5" width="2.33203125" style="76" customWidth="1"/>
    <col min="6" max="6" width="5.6640625" style="76" customWidth="1"/>
    <col min="7" max="7" width="20.44140625" style="76" customWidth="1"/>
    <col min="8" max="8" width="16.109375" style="76" customWidth="1"/>
    <col min="9" max="9" width="11.6640625" style="76" bestFit="1" customWidth="1"/>
    <col min="10" max="10" width="43.6640625" style="76" customWidth="1"/>
    <col min="11" max="14" width="9" style="76"/>
    <col min="15" max="16" width="9.5546875" style="76" bestFit="1" customWidth="1"/>
    <col min="17" max="18" width="9" style="76"/>
    <col min="19" max="19" width="9.5546875" style="76" bestFit="1" customWidth="1"/>
    <col min="20" max="22" width="9" style="76"/>
    <col min="23" max="23" width="9.5546875" style="76" bestFit="1" customWidth="1"/>
    <col min="24" max="16384" width="9" style="76"/>
  </cols>
  <sheetData>
    <row r="2" spans="2:23" ht="15.6" x14ac:dyDescent="0.25">
      <c r="B2" s="75"/>
      <c r="C2" s="75"/>
      <c r="D2" s="75"/>
      <c r="E2" s="75"/>
      <c r="G2" s="77" t="s">
        <v>1178</v>
      </c>
    </row>
    <row r="3" spans="2:23" ht="15.6" x14ac:dyDescent="0.25">
      <c r="B3" s="75"/>
      <c r="C3" s="78" t="s">
        <v>1179</v>
      </c>
      <c r="D3" s="79">
        <f>48000/7/288</f>
        <v>23.80952380952381</v>
      </c>
      <c r="E3" s="75"/>
      <c r="G3" s="80" t="s">
        <v>1180</v>
      </c>
      <c r="H3" s="80" t="s">
        <v>1181</v>
      </c>
      <c r="I3" s="80" t="s">
        <v>1182</v>
      </c>
      <c r="J3" s="80" t="s">
        <v>1183</v>
      </c>
    </row>
    <row r="4" spans="2:23" ht="15.6" x14ac:dyDescent="0.25">
      <c r="B4" s="75"/>
      <c r="C4" s="78" t="s">
        <v>1184</v>
      </c>
      <c r="D4" s="79">
        <v>20</v>
      </c>
      <c r="E4" s="75"/>
      <c r="G4" s="81">
        <v>0</v>
      </c>
      <c r="H4" s="81">
        <v>185</v>
      </c>
      <c r="I4" s="82">
        <v>0</v>
      </c>
      <c r="J4" s="83" t="s">
        <v>1185</v>
      </c>
    </row>
    <row r="5" spans="2:23" ht="15.6" x14ac:dyDescent="0.25">
      <c r="B5" s="75"/>
      <c r="C5" s="78" t="s">
        <v>1186</v>
      </c>
      <c r="D5" s="79">
        <v>24</v>
      </c>
      <c r="E5" s="75"/>
      <c r="G5" s="81">
        <v>2</v>
      </c>
      <c r="H5" s="81">
        <v>170</v>
      </c>
      <c r="I5" s="82">
        <f>(H4-H5)/H4</f>
        <v>8.1081081081081086E-2</v>
      </c>
      <c r="J5" s="84" t="s">
        <v>1187</v>
      </c>
    </row>
    <row r="6" spans="2:23" ht="15.6" x14ac:dyDescent="0.25">
      <c r="B6" s="75"/>
      <c r="C6" s="78" t="s">
        <v>1188</v>
      </c>
      <c r="D6" s="85">
        <v>185</v>
      </c>
      <c r="E6" s="75"/>
      <c r="G6" s="81">
        <v>10</v>
      </c>
      <c r="H6" s="81">
        <v>160</v>
      </c>
      <c r="I6" s="82">
        <f>(H4-H6)/H4</f>
        <v>0.13513513513513514</v>
      </c>
      <c r="J6" s="84" t="s">
        <v>1189</v>
      </c>
      <c r="R6" s="86" t="s">
        <v>1190</v>
      </c>
      <c r="S6" s="86" t="s">
        <v>1191</v>
      </c>
    </row>
    <row r="7" spans="2:23" ht="15.6" x14ac:dyDescent="0.25">
      <c r="B7" s="75"/>
      <c r="C7" s="78" t="s">
        <v>1192</v>
      </c>
      <c r="D7" s="87">
        <f>IF(D10&lt;G5,I4,IF(D10&lt;G6,I5,IF(D10&lt;G7,I6,I7)))</f>
        <v>0.13513513513513514</v>
      </c>
      <c r="E7" s="75"/>
      <c r="G7" s="81">
        <v>20</v>
      </c>
      <c r="H7" s="81">
        <v>145</v>
      </c>
      <c r="I7" s="82">
        <f>(H4-H7)/H4</f>
        <v>0.21621621621621623</v>
      </c>
      <c r="J7" s="84" t="s">
        <v>1193</v>
      </c>
      <c r="P7" s="88"/>
      <c r="S7" s="88">
        <f>D15</f>
        <v>3977.1428571428573</v>
      </c>
      <c r="W7" s="88">
        <f>S7</f>
        <v>3977.1428571428573</v>
      </c>
    </row>
    <row r="8" spans="2:23" ht="15.6" x14ac:dyDescent="0.25">
      <c r="B8" s="75"/>
      <c r="C8" s="78" t="s">
        <v>1194</v>
      </c>
      <c r="D8" s="89">
        <f>H4*(1-D7)</f>
        <v>160</v>
      </c>
      <c r="E8" s="75"/>
      <c r="G8" s="90"/>
      <c r="H8" s="90"/>
      <c r="I8" s="91"/>
      <c r="R8" s="76">
        <v>1</v>
      </c>
      <c r="S8" s="76">
        <f t="dataTable" ref="S8:S23" dt2D="0" dtr="0" r1="D10" ca="1"/>
        <v>4892.9523809523807</v>
      </c>
      <c r="U8" s="76">
        <v>1</v>
      </c>
      <c r="V8" s="76">
        <v>1</v>
      </c>
      <c r="W8" s="76">
        <f t="dataTable" ref="W8:W15" dt2D="0" dtr="0" r1="D10" ca="1"/>
        <v>4892.9523809523807</v>
      </c>
    </row>
    <row r="9" spans="2:23" ht="15.6" x14ac:dyDescent="0.25">
      <c r="B9" s="75"/>
      <c r="C9" s="78"/>
      <c r="D9" s="89"/>
      <c r="E9" s="75"/>
      <c r="G9" s="90"/>
      <c r="H9" s="90"/>
      <c r="I9" s="91"/>
      <c r="R9" s="76">
        <f>2-0.01</f>
        <v>1.99</v>
      </c>
      <c r="S9" s="76">
        <v>4667.9336013400334</v>
      </c>
      <c r="U9" s="76">
        <v>1.99</v>
      </c>
      <c r="V9" s="76">
        <v>1.99</v>
      </c>
      <c r="W9" s="76">
        <v>4667.9336013400334</v>
      </c>
    </row>
    <row r="10" spans="2:23" ht="15.6" x14ac:dyDescent="0.25">
      <c r="B10" s="75"/>
      <c r="C10" s="78" t="s">
        <v>1195</v>
      </c>
      <c r="D10" s="79">
        <v>10</v>
      </c>
      <c r="E10" s="75"/>
      <c r="O10" s="90"/>
      <c r="P10" s="90"/>
      <c r="R10" s="92">
        <v>2</v>
      </c>
      <c r="S10" s="92">
        <v>4309.7142857142862</v>
      </c>
      <c r="U10" s="76">
        <v>2</v>
      </c>
      <c r="V10" s="76">
        <v>2</v>
      </c>
      <c r="W10" s="76">
        <v>4309.7142857142862</v>
      </c>
    </row>
    <row r="11" spans="2:23" ht="15.6" x14ac:dyDescent="0.25">
      <c r="B11" s="75"/>
      <c r="C11" s="78" t="s">
        <v>1196</v>
      </c>
      <c r="D11" s="89">
        <f>D3*D4/D10</f>
        <v>47.61904761904762</v>
      </c>
      <c r="E11" s="75"/>
      <c r="R11" s="76">
        <v>4</v>
      </c>
      <c r="S11" s="76">
        <v>4214.666666666667</v>
      </c>
      <c r="V11" s="76">
        <v>9.99</v>
      </c>
      <c r="W11" s="76">
        <v>4215.1657619524285</v>
      </c>
    </row>
    <row r="12" spans="2:23" ht="15.6" x14ac:dyDescent="0.25">
      <c r="B12" s="75"/>
      <c r="C12" s="78" t="s">
        <v>1197</v>
      </c>
      <c r="D12" s="89">
        <f>D5*D10/2</f>
        <v>120</v>
      </c>
      <c r="E12" s="75"/>
      <c r="R12" s="76">
        <v>6</v>
      </c>
      <c r="S12" s="76">
        <v>4198.9841269841272</v>
      </c>
      <c r="U12" s="76">
        <v>6</v>
      </c>
      <c r="V12" s="76">
        <v>10</v>
      </c>
      <c r="W12" s="76">
        <v>3977.1428571428573</v>
      </c>
    </row>
    <row r="13" spans="2:23" ht="15.6" x14ac:dyDescent="0.25">
      <c r="B13" s="75"/>
      <c r="C13" s="78" t="s">
        <v>1198</v>
      </c>
      <c r="D13" s="89">
        <f>D8*D3</f>
        <v>3809.5238095238096</v>
      </c>
      <c r="E13" s="75"/>
      <c r="R13" s="76">
        <v>8</v>
      </c>
      <c r="S13" s="76">
        <v>4203.1428571428569</v>
      </c>
      <c r="U13" s="76">
        <v>8</v>
      </c>
      <c r="V13" s="76">
        <v>19.989999999999998</v>
      </c>
      <c r="W13" s="76">
        <v>4073.2252440505968</v>
      </c>
    </row>
    <row r="14" spans="2:23" ht="15.6" x14ac:dyDescent="0.25">
      <c r="B14" s="75"/>
      <c r="C14" s="78"/>
      <c r="D14" s="89"/>
      <c r="E14" s="75"/>
      <c r="R14" s="76">
        <f>10-0.01</f>
        <v>9.99</v>
      </c>
      <c r="S14" s="76">
        <v>4215.1657619524285</v>
      </c>
      <c r="U14" s="76">
        <v>9.99</v>
      </c>
      <c r="V14" s="76">
        <v>20</v>
      </c>
      <c r="W14" s="76">
        <v>3716.1904761904761</v>
      </c>
    </row>
    <row r="15" spans="2:23" ht="15.6" x14ac:dyDescent="0.25">
      <c r="B15" s="75"/>
      <c r="C15" s="78" t="s">
        <v>1199</v>
      </c>
      <c r="D15" s="89">
        <f>D11+D12+D13</f>
        <v>3977.1428571428573</v>
      </c>
      <c r="E15" s="75"/>
      <c r="I15" s="93"/>
      <c r="O15" s="90"/>
      <c r="P15" s="90"/>
      <c r="R15" s="92">
        <v>10</v>
      </c>
      <c r="S15" s="92">
        <v>3977.1428571428573</v>
      </c>
      <c r="U15" s="76">
        <v>10</v>
      </c>
      <c r="V15" s="76">
        <v>24</v>
      </c>
      <c r="W15" s="76">
        <v>3760.2222222222222</v>
      </c>
    </row>
    <row r="16" spans="2:23" x14ac:dyDescent="0.25">
      <c r="B16" s="75"/>
      <c r="C16" s="75"/>
      <c r="D16" s="94"/>
      <c r="E16" s="75"/>
      <c r="O16" s="90"/>
      <c r="P16" s="90"/>
      <c r="R16" s="76">
        <v>12</v>
      </c>
      <c r="S16" s="76">
        <v>3993.2063492063494</v>
      </c>
      <c r="U16" s="76">
        <v>12</v>
      </c>
    </row>
    <row r="17" spans="2:21" ht="15.6" x14ac:dyDescent="0.25">
      <c r="B17" s="75"/>
      <c r="C17" s="78" t="s">
        <v>1200</v>
      </c>
      <c r="D17" s="89">
        <f>ROUND(SQRT(2*D3*D11/D5),0)</f>
        <v>10</v>
      </c>
      <c r="E17" s="75"/>
      <c r="R17" s="76">
        <v>14</v>
      </c>
      <c r="S17" s="76">
        <v>4011.5374149659865</v>
      </c>
      <c r="U17" s="76">
        <v>14</v>
      </c>
    </row>
    <row r="18" spans="2:21" ht="15.6" x14ac:dyDescent="0.25">
      <c r="B18" s="75"/>
      <c r="C18" s="95" t="s">
        <v>1201</v>
      </c>
      <c r="D18" s="89">
        <f>D3*D4/D17</f>
        <v>47.61904761904762</v>
      </c>
      <c r="E18" s="75"/>
      <c r="R18" s="76">
        <v>16</v>
      </c>
      <c r="S18" s="76">
        <v>4031.2857142857142</v>
      </c>
      <c r="U18" s="76">
        <v>16</v>
      </c>
    </row>
    <row r="19" spans="2:21" ht="15.6" x14ac:dyDescent="0.25">
      <c r="B19" s="75"/>
      <c r="C19" s="95" t="s">
        <v>1202</v>
      </c>
      <c r="D19" s="89">
        <f>D5*D17/2</f>
        <v>120</v>
      </c>
      <c r="E19" s="75"/>
      <c r="R19" s="76">
        <v>18</v>
      </c>
      <c r="S19" s="76">
        <v>4051.9788359788363</v>
      </c>
      <c r="U19" s="76">
        <v>18</v>
      </c>
    </row>
    <row r="20" spans="2:21" x14ac:dyDescent="0.25">
      <c r="B20" s="75"/>
      <c r="C20" s="95"/>
      <c r="D20" s="89"/>
      <c r="E20" s="75"/>
      <c r="R20" s="76">
        <f>20-0.01</f>
        <v>19.989999999999998</v>
      </c>
      <c r="S20" s="76">
        <v>4073.2252440505968</v>
      </c>
      <c r="U20" s="76">
        <v>19.989999999999998</v>
      </c>
    </row>
    <row r="21" spans="2:21" ht="15.6" x14ac:dyDescent="0.25">
      <c r="B21" s="75"/>
      <c r="C21" s="95" t="s">
        <v>1203</v>
      </c>
      <c r="D21" s="89">
        <f>D3*D6*(1-D7)</f>
        <v>3809.5238095238096</v>
      </c>
      <c r="E21" s="75"/>
      <c r="O21" s="90"/>
      <c r="P21" s="90"/>
      <c r="R21" s="92">
        <v>20</v>
      </c>
      <c r="S21" s="92">
        <v>3716.1904761904761</v>
      </c>
      <c r="U21" s="76">
        <v>20</v>
      </c>
    </row>
    <row r="22" spans="2:21" ht="15.6" x14ac:dyDescent="0.25">
      <c r="B22" s="75"/>
      <c r="C22" s="95" t="s">
        <v>1204</v>
      </c>
      <c r="D22" s="89">
        <f>ROUND(D18+D19+D21,2)</f>
        <v>3977.14</v>
      </c>
      <c r="E22" s="75"/>
      <c r="R22" s="76">
        <v>22</v>
      </c>
      <c r="S22" s="76">
        <v>3738.0259740259739</v>
      </c>
      <c r="U22" s="76">
        <v>22</v>
      </c>
    </row>
    <row r="23" spans="2:21" x14ac:dyDescent="0.25">
      <c r="B23" s="75"/>
      <c r="C23" s="75"/>
      <c r="D23" s="75"/>
      <c r="E23" s="75"/>
      <c r="R23" s="76">
        <v>24</v>
      </c>
      <c r="S23" s="76">
        <v>3760.2222222222222</v>
      </c>
      <c r="U23" s="76">
        <v>24</v>
      </c>
    </row>
    <row r="24" spans="2:21" x14ac:dyDescent="0.25">
      <c r="O24" s="88">
        <f>D15</f>
        <v>3977.1428571428573</v>
      </c>
      <c r="P24" s="76">
        <v>20</v>
      </c>
      <c r="Q24" s="76">
        <v>22</v>
      </c>
      <c r="R24" s="76">
        <v>24</v>
      </c>
      <c r="S24" s="76">
        <v>26</v>
      </c>
      <c r="T24" s="76">
        <v>28</v>
      </c>
      <c r="U24" s="76">
        <v>30</v>
      </c>
    </row>
    <row r="25" spans="2:21" x14ac:dyDescent="0.25">
      <c r="C25" s="76" t="str">
        <f>"单位年储存成本="&amp;D5&amp;"时，采用订货量="&amp;D17&amp;"的方案"</f>
        <v>单位年储存成本=24时，采用订货量=10的方案</v>
      </c>
      <c r="D25" s="96"/>
      <c r="O25" s="76">
        <v>1</v>
      </c>
      <c r="P25" s="76">
        <f t="dataTable" ref="P25:U37" dt2D="1" dtr="1" r1="D5" r2="D10" ca="1"/>
        <v>4890.9523809523807</v>
      </c>
      <c r="Q25" s="76">
        <v>4891.9523809523807</v>
      </c>
      <c r="R25" s="76">
        <v>4892.9523809523807</v>
      </c>
      <c r="S25" s="76">
        <v>4893.9523809523807</v>
      </c>
      <c r="T25" s="76">
        <v>4894.9523809523807</v>
      </c>
      <c r="U25" s="76">
        <v>4895.9523809523807</v>
      </c>
    </row>
    <row r="26" spans="2:21" x14ac:dyDescent="0.25">
      <c r="O26" s="76">
        <v>2</v>
      </c>
      <c r="P26" s="76">
        <v>4305.7142857142862</v>
      </c>
      <c r="Q26" s="76">
        <v>4307.7142857142862</v>
      </c>
      <c r="R26" s="76">
        <v>4309.7142857142862</v>
      </c>
      <c r="S26" s="76">
        <v>4311.7142857142862</v>
      </c>
      <c r="T26" s="76">
        <v>4313.7142857142862</v>
      </c>
      <c r="U26" s="76">
        <v>4315.7142857142862</v>
      </c>
    </row>
    <row r="27" spans="2:21" x14ac:dyDescent="0.25">
      <c r="O27" s="76">
        <v>4</v>
      </c>
      <c r="P27" s="76">
        <v>4206.666666666667</v>
      </c>
      <c r="Q27" s="76">
        <v>4210.666666666667</v>
      </c>
      <c r="R27" s="76">
        <v>4214.666666666667</v>
      </c>
      <c r="S27" s="76">
        <v>4218.666666666667</v>
      </c>
      <c r="T27" s="76">
        <v>4222.666666666667</v>
      </c>
      <c r="U27" s="76">
        <v>4226.666666666667</v>
      </c>
    </row>
    <row r="28" spans="2:21" x14ac:dyDescent="0.25">
      <c r="O28" s="76">
        <v>6</v>
      </c>
      <c r="P28" s="76">
        <v>4186.9841269841272</v>
      </c>
      <c r="Q28" s="76">
        <v>4192.9841269841272</v>
      </c>
      <c r="R28" s="76">
        <v>4198.9841269841272</v>
      </c>
      <c r="S28" s="76">
        <v>4204.9841269841272</v>
      </c>
      <c r="T28" s="76">
        <v>4210.9841269841272</v>
      </c>
      <c r="U28" s="76">
        <v>4216.9841269841272</v>
      </c>
    </row>
    <row r="29" spans="2:21" x14ac:dyDescent="0.25">
      <c r="O29" s="76">
        <v>8</v>
      </c>
      <c r="P29" s="76">
        <v>4187.1428571428569</v>
      </c>
      <c r="Q29" s="76">
        <v>4195.1428571428569</v>
      </c>
      <c r="R29" s="76">
        <v>4203.1428571428569</v>
      </c>
      <c r="S29" s="76">
        <v>4211.1428571428569</v>
      </c>
      <c r="T29" s="76">
        <v>4219.1428571428569</v>
      </c>
      <c r="U29" s="76">
        <v>4227.1428571428569</v>
      </c>
    </row>
    <row r="30" spans="2:21" x14ac:dyDescent="0.25">
      <c r="C30" s="76">
        <v>0</v>
      </c>
      <c r="D30" s="88">
        <f>D22</f>
        <v>3977.14</v>
      </c>
      <c r="O30" s="76">
        <v>10</v>
      </c>
      <c r="P30" s="76">
        <v>3957.1428571428573</v>
      </c>
      <c r="Q30" s="76">
        <v>3967.1428571428573</v>
      </c>
      <c r="R30" s="76">
        <v>3977.1428571428573</v>
      </c>
      <c r="S30" s="76">
        <v>3987.1428571428573</v>
      </c>
      <c r="T30" s="76">
        <v>3997.1428571428573</v>
      </c>
      <c r="U30" s="76">
        <v>4007.1428571428573</v>
      </c>
    </row>
    <row r="31" spans="2:21" x14ac:dyDescent="0.25">
      <c r="C31" s="88">
        <f>D17</f>
        <v>10</v>
      </c>
      <c r="D31" s="88">
        <f>D22</f>
        <v>3977.14</v>
      </c>
      <c r="O31" s="76">
        <v>12</v>
      </c>
      <c r="P31" s="76">
        <v>3969.2063492063494</v>
      </c>
      <c r="Q31" s="76">
        <v>3981.2063492063494</v>
      </c>
      <c r="R31" s="76">
        <v>3993.2063492063494</v>
      </c>
      <c r="S31" s="76">
        <v>4005.2063492063494</v>
      </c>
      <c r="T31" s="76">
        <v>4017.2063492063494</v>
      </c>
      <c r="U31" s="76">
        <v>4029.2063492063494</v>
      </c>
    </row>
    <row r="32" spans="2:21" x14ac:dyDescent="0.25">
      <c r="C32" s="76">
        <v>24</v>
      </c>
      <c r="D32" s="88">
        <f>D31</f>
        <v>3977.14</v>
      </c>
      <c r="O32" s="76">
        <v>14</v>
      </c>
      <c r="P32" s="76">
        <v>3983.5374149659865</v>
      </c>
      <c r="Q32" s="76">
        <v>3997.5374149659865</v>
      </c>
      <c r="R32" s="76">
        <v>4011.5374149659865</v>
      </c>
      <c r="S32" s="76">
        <v>4025.5374149659865</v>
      </c>
      <c r="T32" s="76">
        <v>4039.5374149659865</v>
      </c>
      <c r="U32" s="76">
        <v>4053.5374149659865</v>
      </c>
    </row>
    <row r="33" spans="15:21" x14ac:dyDescent="0.25">
      <c r="O33" s="76">
        <v>16</v>
      </c>
      <c r="P33" s="76">
        <v>3999.2857142857142</v>
      </c>
      <c r="Q33" s="76">
        <v>4015.2857142857142</v>
      </c>
      <c r="R33" s="76">
        <v>4031.2857142857142</v>
      </c>
      <c r="S33" s="76">
        <v>4047.2857142857142</v>
      </c>
      <c r="T33" s="76">
        <v>4063.2857142857142</v>
      </c>
      <c r="U33" s="76">
        <v>4079.2857142857142</v>
      </c>
    </row>
    <row r="34" spans="15:21" x14ac:dyDescent="0.25">
      <c r="O34" s="76">
        <v>18</v>
      </c>
      <c r="P34" s="76">
        <v>4015.9788359788363</v>
      </c>
      <c r="Q34" s="76">
        <v>4033.9788359788363</v>
      </c>
      <c r="R34" s="76">
        <v>4051.9788359788363</v>
      </c>
      <c r="S34" s="76">
        <v>4069.9788359788363</v>
      </c>
      <c r="T34" s="76">
        <v>4087.9788359788363</v>
      </c>
      <c r="U34" s="76">
        <v>4105.9788359788363</v>
      </c>
    </row>
    <row r="35" spans="15:21" x14ac:dyDescent="0.25">
      <c r="O35" s="76">
        <v>20</v>
      </c>
      <c r="P35" s="76">
        <v>3676.1904761904761</v>
      </c>
      <c r="Q35" s="76">
        <v>3696.1904761904761</v>
      </c>
      <c r="R35" s="76">
        <v>3716.1904761904761</v>
      </c>
      <c r="S35" s="76">
        <v>3736.1904761904761</v>
      </c>
      <c r="T35" s="76">
        <v>3756.1904761904761</v>
      </c>
      <c r="U35" s="76">
        <v>3776.1904761904761</v>
      </c>
    </row>
    <row r="36" spans="15:21" x14ac:dyDescent="0.25">
      <c r="O36" s="76">
        <v>22</v>
      </c>
      <c r="P36" s="76">
        <v>3694.0259740259739</v>
      </c>
      <c r="Q36" s="76">
        <v>3716.0259740259739</v>
      </c>
      <c r="R36" s="76">
        <v>3738.0259740259739</v>
      </c>
      <c r="S36" s="76">
        <v>3760.0259740259739</v>
      </c>
      <c r="T36" s="76">
        <v>3782.0259740259739</v>
      </c>
      <c r="U36" s="76">
        <v>3804.0259740259739</v>
      </c>
    </row>
    <row r="37" spans="15:21" x14ac:dyDescent="0.25">
      <c r="O37" s="76">
        <v>24</v>
      </c>
      <c r="P37" s="76">
        <v>3712.2222222222222</v>
      </c>
      <c r="Q37" s="76">
        <v>3736.2222222222222</v>
      </c>
      <c r="R37" s="76">
        <v>3760.2222222222222</v>
      </c>
      <c r="S37" s="76">
        <v>3784.2222222222222</v>
      </c>
      <c r="T37" s="76">
        <v>3808.2222222222222</v>
      </c>
      <c r="U37" s="76">
        <v>3832.2222222222222</v>
      </c>
    </row>
    <row r="39" spans="15:21" x14ac:dyDescent="0.25">
      <c r="O39" s="88">
        <f>O24</f>
        <v>3977.1428571428573</v>
      </c>
      <c r="P39" s="76">
        <v>20</v>
      </c>
      <c r="Q39" s="76">
        <v>22</v>
      </c>
      <c r="R39" s="76">
        <v>24</v>
      </c>
      <c r="S39" s="76">
        <v>26</v>
      </c>
      <c r="T39" s="76">
        <v>28</v>
      </c>
      <c r="U39" s="76">
        <v>30</v>
      </c>
    </row>
    <row r="40" spans="15:21" x14ac:dyDescent="0.25">
      <c r="O40" s="76">
        <v>1</v>
      </c>
      <c r="P40" s="76">
        <f t="dataTable" ref="P40:U55" dt2D="1" dtr="1" r1="D5" r2="D10"/>
        <v>4890.9523809523807</v>
      </c>
      <c r="Q40" s="76">
        <v>4891.9523809523807</v>
      </c>
      <c r="R40" s="76">
        <v>4892.9523809523807</v>
      </c>
      <c r="S40" s="76">
        <v>4893.9523809523807</v>
      </c>
      <c r="T40" s="76">
        <v>4894.9523809523807</v>
      </c>
      <c r="U40" s="76">
        <v>4895.9523809523807</v>
      </c>
    </row>
    <row r="41" spans="15:21" x14ac:dyDescent="0.25">
      <c r="O41" s="76">
        <v>1.99</v>
      </c>
      <c r="P41" s="76">
        <v>4663.9536013400329</v>
      </c>
      <c r="Q41" s="76">
        <v>4665.9436013400336</v>
      </c>
      <c r="R41" s="76">
        <v>4667.9336013400334</v>
      </c>
      <c r="S41" s="76">
        <v>4669.9236013400332</v>
      </c>
      <c r="T41" s="76">
        <v>4671.913601340033</v>
      </c>
      <c r="U41" s="76">
        <v>4673.9036013400337</v>
      </c>
    </row>
    <row r="42" spans="15:21" x14ac:dyDescent="0.25">
      <c r="O42" s="76">
        <v>2</v>
      </c>
      <c r="P42" s="76">
        <v>4305.7142857142862</v>
      </c>
      <c r="Q42" s="76">
        <v>4307.7142857142862</v>
      </c>
      <c r="R42" s="76">
        <v>4309.7142857142862</v>
      </c>
      <c r="S42" s="76">
        <v>4311.7142857142862</v>
      </c>
      <c r="T42" s="76">
        <v>4313.7142857142862</v>
      </c>
      <c r="U42" s="76">
        <v>4315.7142857142862</v>
      </c>
    </row>
    <row r="43" spans="15:21" x14ac:dyDescent="0.25">
      <c r="O43" s="76">
        <v>4</v>
      </c>
      <c r="P43" s="76">
        <v>4206.666666666667</v>
      </c>
      <c r="Q43" s="76">
        <v>4210.666666666667</v>
      </c>
      <c r="R43" s="76">
        <v>4214.666666666667</v>
      </c>
      <c r="S43" s="76">
        <v>4218.666666666667</v>
      </c>
      <c r="T43" s="76">
        <v>4222.666666666667</v>
      </c>
      <c r="U43" s="76">
        <v>4226.666666666667</v>
      </c>
    </row>
    <row r="44" spans="15:21" x14ac:dyDescent="0.25">
      <c r="O44" s="76">
        <v>6</v>
      </c>
      <c r="P44" s="76">
        <v>4186.9841269841272</v>
      </c>
      <c r="Q44" s="76">
        <v>4192.9841269841272</v>
      </c>
      <c r="R44" s="76">
        <v>4198.9841269841272</v>
      </c>
      <c r="S44" s="76">
        <v>4204.9841269841272</v>
      </c>
      <c r="T44" s="76">
        <v>4210.9841269841272</v>
      </c>
      <c r="U44" s="76">
        <v>4216.9841269841272</v>
      </c>
    </row>
    <row r="45" spans="15:21" x14ac:dyDescent="0.25">
      <c r="O45" s="76">
        <v>8</v>
      </c>
      <c r="P45" s="76">
        <v>4187.1428571428569</v>
      </c>
      <c r="Q45" s="76">
        <v>4195.1428571428569</v>
      </c>
      <c r="R45" s="76">
        <v>4203.1428571428569</v>
      </c>
      <c r="S45" s="76">
        <v>4211.1428571428569</v>
      </c>
      <c r="T45" s="76">
        <v>4219.1428571428569</v>
      </c>
      <c r="U45" s="76">
        <v>4227.1428571428569</v>
      </c>
    </row>
    <row r="46" spans="15:21" x14ac:dyDescent="0.25">
      <c r="O46" s="76">
        <v>9.99</v>
      </c>
      <c r="P46" s="76">
        <v>4195.1857619524289</v>
      </c>
      <c r="Q46" s="76">
        <v>4205.1757619524287</v>
      </c>
      <c r="R46" s="76">
        <v>4215.1657619524285</v>
      </c>
      <c r="S46" s="76">
        <v>4225.1557619524283</v>
      </c>
      <c r="T46" s="76">
        <v>4235.145761952429</v>
      </c>
      <c r="U46" s="76">
        <v>4245.1357619524288</v>
      </c>
    </row>
    <row r="47" spans="15:21" x14ac:dyDescent="0.25">
      <c r="O47" s="76">
        <v>10</v>
      </c>
      <c r="P47" s="76">
        <v>3957.1428571428573</v>
      </c>
      <c r="Q47" s="76">
        <v>3967.1428571428573</v>
      </c>
      <c r="R47" s="76">
        <v>3977.1428571428573</v>
      </c>
      <c r="S47" s="76">
        <v>3987.1428571428573</v>
      </c>
      <c r="T47" s="76">
        <v>3997.1428571428573</v>
      </c>
      <c r="U47" s="76">
        <v>4007.1428571428573</v>
      </c>
    </row>
    <row r="48" spans="15:21" x14ac:dyDescent="0.25">
      <c r="O48" s="76">
        <v>12</v>
      </c>
      <c r="P48" s="76">
        <v>3969.2063492063494</v>
      </c>
      <c r="Q48" s="76">
        <v>3981.2063492063494</v>
      </c>
      <c r="R48" s="76">
        <v>3993.2063492063494</v>
      </c>
      <c r="S48" s="76">
        <v>4005.2063492063494</v>
      </c>
      <c r="T48" s="76">
        <v>4017.2063492063494</v>
      </c>
      <c r="U48" s="76">
        <v>4029.2063492063494</v>
      </c>
    </row>
    <row r="49" spans="15:21" x14ac:dyDescent="0.25">
      <c r="O49" s="76">
        <v>14</v>
      </c>
      <c r="P49" s="76">
        <v>3983.5374149659865</v>
      </c>
      <c r="Q49" s="76">
        <v>3997.5374149659865</v>
      </c>
      <c r="R49" s="76">
        <v>4011.5374149659865</v>
      </c>
      <c r="S49" s="76">
        <v>4025.5374149659865</v>
      </c>
      <c r="T49" s="76">
        <v>4039.5374149659865</v>
      </c>
      <c r="U49" s="76">
        <v>4053.5374149659865</v>
      </c>
    </row>
    <row r="50" spans="15:21" x14ac:dyDescent="0.25">
      <c r="O50" s="76">
        <v>16</v>
      </c>
      <c r="P50" s="76">
        <v>3999.2857142857142</v>
      </c>
      <c r="Q50" s="76">
        <v>4015.2857142857142</v>
      </c>
      <c r="R50" s="76">
        <v>4031.2857142857142</v>
      </c>
      <c r="S50" s="76">
        <v>4047.2857142857142</v>
      </c>
      <c r="T50" s="76">
        <v>4063.2857142857142</v>
      </c>
      <c r="U50" s="76">
        <v>4079.2857142857142</v>
      </c>
    </row>
    <row r="51" spans="15:21" x14ac:dyDescent="0.25">
      <c r="O51" s="76">
        <v>18</v>
      </c>
      <c r="P51" s="76">
        <v>4015.9788359788363</v>
      </c>
      <c r="Q51" s="76">
        <v>4033.9788359788363</v>
      </c>
      <c r="R51" s="76">
        <v>4051.9788359788363</v>
      </c>
      <c r="S51" s="76">
        <v>4069.9788359788363</v>
      </c>
      <c r="T51" s="76">
        <v>4087.9788359788363</v>
      </c>
      <c r="U51" s="76">
        <v>4105.9788359788363</v>
      </c>
    </row>
    <row r="52" spans="15:21" x14ac:dyDescent="0.25">
      <c r="O52" s="76">
        <v>19.989999999999998</v>
      </c>
      <c r="P52" s="76">
        <v>4033.2452440505967</v>
      </c>
      <c r="Q52" s="76">
        <v>4053.235244050597</v>
      </c>
      <c r="R52" s="76">
        <v>4073.2252440505968</v>
      </c>
      <c r="S52" s="76">
        <v>4093.215244050597</v>
      </c>
      <c r="T52" s="76">
        <v>4113.2052440505968</v>
      </c>
      <c r="U52" s="76">
        <v>4133.1952440505966</v>
      </c>
    </row>
    <row r="53" spans="15:21" x14ac:dyDescent="0.25">
      <c r="O53" s="76">
        <v>20</v>
      </c>
      <c r="P53" s="76">
        <v>3676.1904761904761</v>
      </c>
      <c r="Q53" s="76">
        <v>3696.1904761904761</v>
      </c>
      <c r="R53" s="76">
        <v>3716.1904761904761</v>
      </c>
      <c r="S53" s="76">
        <v>3736.1904761904761</v>
      </c>
      <c r="T53" s="76">
        <v>3756.1904761904761</v>
      </c>
      <c r="U53" s="76">
        <v>3776.1904761904761</v>
      </c>
    </row>
    <row r="54" spans="15:21" x14ac:dyDescent="0.25">
      <c r="O54" s="76">
        <v>22</v>
      </c>
      <c r="P54" s="76">
        <v>3694.0259740259739</v>
      </c>
      <c r="Q54" s="76">
        <v>3716.0259740259739</v>
      </c>
      <c r="R54" s="76">
        <v>3738.0259740259739</v>
      </c>
      <c r="S54" s="76">
        <v>3760.0259740259739</v>
      </c>
      <c r="T54" s="76">
        <v>3782.0259740259739</v>
      </c>
      <c r="U54" s="76">
        <v>3804.0259740259739</v>
      </c>
    </row>
    <row r="55" spans="15:21" x14ac:dyDescent="0.25">
      <c r="O55" s="76">
        <v>24</v>
      </c>
      <c r="P55" s="76">
        <v>3712.2222222222222</v>
      </c>
      <c r="Q55" s="76">
        <v>3736.2222222222222</v>
      </c>
      <c r="R55" s="76">
        <v>3760.2222222222222</v>
      </c>
      <c r="S55" s="76">
        <v>3784.2222222222222</v>
      </c>
      <c r="T55" s="76">
        <v>3808.2222222222222</v>
      </c>
      <c r="U55" s="76">
        <v>3832.2222222222222</v>
      </c>
    </row>
  </sheetData>
  <phoneticPr fontId="6" type="noConversion"/>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5601" r:id="rId3" name="Spinner 1">
              <controlPr defaultSize="0" autoPict="0">
                <anchor moveWithCells="1" sizeWithCells="1">
                  <from>
                    <xdr:col>7</xdr:col>
                    <xdr:colOff>53340</xdr:colOff>
                    <xdr:row>9</xdr:row>
                    <xdr:rowOff>137160</xdr:rowOff>
                  </from>
                  <to>
                    <xdr:col>7</xdr:col>
                    <xdr:colOff>411480</xdr:colOff>
                    <xdr:row>10</xdr:row>
                    <xdr:rowOff>152400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C107F-7D7C-4B97-BAB3-B3754FC06E4E}">
  <dimension ref="A1"/>
  <sheetViews>
    <sheetView workbookViewId="0">
      <selection activeCell="R6" sqref="R6"/>
    </sheetView>
  </sheetViews>
  <sheetFormatPr defaultRowHeight="13.2" x14ac:dyDescent="0.25"/>
  <sheetData/>
  <phoneticPr fontId="6"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C3232-E4C3-4C40-A2DC-588DC3A755C6}">
  <dimension ref="B1:DU424"/>
  <sheetViews>
    <sheetView tabSelected="1" workbookViewId="0">
      <selection activeCell="G6" sqref="G6"/>
    </sheetView>
  </sheetViews>
  <sheetFormatPr defaultColWidth="7.77734375" defaultRowHeight="14.4" x14ac:dyDescent="0.25"/>
  <cols>
    <col min="1" max="1" width="1.21875" style="108" customWidth="1"/>
    <col min="2" max="2" width="15.109375" style="108" bestFit="1" customWidth="1"/>
    <col min="3" max="3" width="6.77734375" style="98" customWidth="1"/>
    <col min="4" max="4" width="1.21875" style="98" customWidth="1"/>
    <col min="5" max="5" width="4.109375" style="98" customWidth="1"/>
    <col min="6" max="6" width="5.77734375" style="98" bestFit="1" customWidth="1"/>
    <col min="7" max="7" width="5.44140625" style="161" bestFit="1" customWidth="1"/>
    <col min="8" max="9" width="5.44140625" style="161" customWidth="1"/>
    <col min="10" max="10" width="5.44140625" style="98" bestFit="1" customWidth="1"/>
    <col min="11" max="11" width="5.44140625" style="162" bestFit="1" customWidth="1"/>
    <col min="12" max="13" width="5.21875" style="162" bestFit="1" customWidth="1"/>
    <col min="14" max="14" width="6" style="162" customWidth="1"/>
    <col min="15" max="15" width="5.109375" style="162" customWidth="1"/>
    <col min="16" max="17" width="6.44140625" style="98" bestFit="1" customWidth="1"/>
    <col min="18" max="18" width="7.44140625" style="164" bestFit="1" customWidth="1"/>
    <col min="19" max="19" width="1" style="98" customWidth="1"/>
    <col min="20" max="20" width="5.6640625" style="98" customWidth="1"/>
    <col min="21" max="21" width="9.5546875" style="98" bestFit="1" customWidth="1"/>
    <col min="22" max="22" width="1.33203125" style="98" customWidth="1"/>
    <col min="23" max="23" width="8.109375" style="98" customWidth="1"/>
    <col min="24" max="25" width="8.5546875" style="107" bestFit="1" customWidth="1"/>
    <col min="26" max="26" width="6.88671875" style="107" hidden="1" customWidth="1"/>
    <col min="27" max="122" width="7.77734375" style="107" hidden="1" customWidth="1"/>
    <col min="123" max="123" width="8.5546875" style="107" bestFit="1" customWidth="1"/>
    <col min="124" max="124" width="10.109375" style="98" bestFit="1" customWidth="1"/>
    <col min="125" max="125" width="1.33203125" style="108" customWidth="1"/>
    <col min="126" max="171" width="17.109375" style="108" customWidth="1"/>
    <col min="172" max="172" width="9.21875" style="108" customWidth="1"/>
    <col min="173" max="180" width="16.21875" style="108" customWidth="1"/>
    <col min="181" max="181" width="9.21875" style="108" customWidth="1"/>
    <col min="182" max="16384" width="7.77734375" style="108"/>
  </cols>
  <sheetData>
    <row r="1" spans="2:124" x14ac:dyDescent="0.25">
      <c r="B1" s="97"/>
      <c r="E1" s="99" t="s">
        <v>1205</v>
      </c>
      <c r="F1" s="100"/>
      <c r="G1" s="98"/>
      <c r="H1" s="98"/>
      <c r="I1" s="98"/>
      <c r="J1" s="100"/>
      <c r="K1" s="98"/>
      <c r="L1" s="98"/>
      <c r="M1" s="101"/>
      <c r="N1" s="98"/>
      <c r="O1" s="102" t="s">
        <v>1206</v>
      </c>
      <c r="P1" s="103">
        <f ca="1">SUM(P5:P364)</f>
        <v>148090</v>
      </c>
      <c r="Q1" s="104">
        <f ca="1">SUM(Q5:Q364)</f>
        <v>28480</v>
      </c>
      <c r="R1" s="104">
        <f ca="1">SUM(R5:R364)</f>
        <v>22424.657534246577</v>
      </c>
      <c r="T1" s="105" t="s">
        <v>1207</v>
      </c>
      <c r="U1" s="98" t="s">
        <v>1199</v>
      </c>
      <c r="W1" s="106" t="s">
        <v>1208</v>
      </c>
      <c r="DT1" s="102" t="s">
        <v>1209</v>
      </c>
    </row>
    <row r="2" spans="2:124" ht="13.65" customHeight="1" x14ac:dyDescent="0.25">
      <c r="B2" s="109" t="s">
        <v>1210</v>
      </c>
      <c r="E2" s="110" t="s">
        <v>1211</v>
      </c>
      <c r="F2" s="111" t="s">
        <v>1212</v>
      </c>
      <c r="G2" s="112" t="s">
        <v>1213</v>
      </c>
      <c r="H2" s="113" t="s">
        <v>1214</v>
      </c>
      <c r="I2" s="113" t="s">
        <v>1214</v>
      </c>
      <c r="J2" s="114" t="s">
        <v>1215</v>
      </c>
      <c r="K2" s="112" t="s">
        <v>1216</v>
      </c>
      <c r="L2" s="115" t="s">
        <v>1217</v>
      </c>
      <c r="M2" s="115" t="s">
        <v>1218</v>
      </c>
      <c r="N2" s="116" t="s">
        <v>1219</v>
      </c>
      <c r="O2" s="113" t="s">
        <v>1220</v>
      </c>
      <c r="P2" s="117" t="s">
        <v>1220</v>
      </c>
      <c r="Q2" s="117" t="s">
        <v>1217</v>
      </c>
      <c r="R2" s="117" t="s">
        <v>1221</v>
      </c>
      <c r="U2" s="118">
        <f ca="1">C16</f>
        <v>198994.65753424657</v>
      </c>
      <c r="W2" s="119">
        <f ca="1">C16</f>
        <v>198994.65753424657</v>
      </c>
      <c r="X2" s="120">
        <v>1</v>
      </c>
      <c r="Y2" s="120">
        <v>2</v>
      </c>
      <c r="Z2" s="120">
        <v>3</v>
      </c>
      <c r="AA2" s="120">
        <v>4</v>
      </c>
      <c r="AB2" s="120">
        <v>5</v>
      </c>
      <c r="AC2" s="120">
        <v>6</v>
      </c>
      <c r="AD2" s="120">
        <v>7</v>
      </c>
      <c r="AE2" s="120">
        <v>8</v>
      </c>
      <c r="AF2" s="120">
        <v>9</v>
      </c>
      <c r="AG2" s="120">
        <v>10</v>
      </c>
      <c r="AH2" s="120">
        <v>11</v>
      </c>
      <c r="AI2" s="120">
        <v>12</v>
      </c>
      <c r="AJ2" s="120">
        <v>13</v>
      </c>
      <c r="AK2" s="120">
        <v>14</v>
      </c>
      <c r="AL2" s="120">
        <v>15</v>
      </c>
      <c r="AM2" s="120">
        <v>16</v>
      </c>
      <c r="AN2" s="120">
        <v>17</v>
      </c>
      <c r="AO2" s="120">
        <v>18</v>
      </c>
      <c r="AP2" s="120">
        <v>19</v>
      </c>
      <c r="AQ2" s="120">
        <v>20</v>
      </c>
      <c r="AR2" s="120">
        <v>21</v>
      </c>
      <c r="AS2" s="120">
        <v>22</v>
      </c>
      <c r="AT2" s="120">
        <v>23</v>
      </c>
      <c r="AU2" s="120">
        <v>24</v>
      </c>
      <c r="AV2" s="120">
        <v>25</v>
      </c>
      <c r="AW2" s="120">
        <v>26</v>
      </c>
      <c r="AX2" s="120">
        <v>27</v>
      </c>
      <c r="AY2" s="120">
        <v>28</v>
      </c>
      <c r="AZ2" s="120">
        <v>29</v>
      </c>
      <c r="BA2" s="120">
        <v>30</v>
      </c>
      <c r="BB2" s="120">
        <v>31</v>
      </c>
      <c r="BC2" s="120">
        <v>32</v>
      </c>
      <c r="BD2" s="120">
        <v>33</v>
      </c>
      <c r="BE2" s="120">
        <v>34</v>
      </c>
      <c r="BF2" s="120">
        <v>35</v>
      </c>
      <c r="BG2" s="120">
        <v>36</v>
      </c>
      <c r="BH2" s="120">
        <v>37</v>
      </c>
      <c r="BI2" s="120">
        <v>38</v>
      </c>
      <c r="BJ2" s="120">
        <v>39</v>
      </c>
      <c r="BK2" s="120">
        <v>40</v>
      </c>
      <c r="BL2" s="120">
        <v>41</v>
      </c>
      <c r="BM2" s="120">
        <v>42</v>
      </c>
      <c r="BN2" s="120">
        <v>43</v>
      </c>
      <c r="BO2" s="120">
        <v>44</v>
      </c>
      <c r="BP2" s="120">
        <v>45</v>
      </c>
      <c r="BQ2" s="120">
        <v>46</v>
      </c>
      <c r="BR2" s="120">
        <v>47</v>
      </c>
      <c r="BS2" s="120">
        <v>48</v>
      </c>
      <c r="BT2" s="120">
        <v>49</v>
      </c>
      <c r="BU2" s="120">
        <v>50</v>
      </c>
      <c r="BV2" s="120">
        <v>51</v>
      </c>
      <c r="BW2" s="120">
        <v>52</v>
      </c>
      <c r="BX2" s="120">
        <v>53</v>
      </c>
      <c r="BY2" s="120">
        <v>54</v>
      </c>
      <c r="BZ2" s="120">
        <v>55</v>
      </c>
      <c r="CA2" s="120">
        <v>56</v>
      </c>
      <c r="CB2" s="120">
        <v>57</v>
      </c>
      <c r="CC2" s="120">
        <v>58</v>
      </c>
      <c r="CD2" s="120">
        <v>59</v>
      </c>
      <c r="CE2" s="120">
        <v>60</v>
      </c>
      <c r="CF2" s="120">
        <v>61</v>
      </c>
      <c r="CG2" s="120">
        <v>62</v>
      </c>
      <c r="CH2" s="120">
        <v>63</v>
      </c>
      <c r="CI2" s="120">
        <v>64</v>
      </c>
      <c r="CJ2" s="120">
        <v>65</v>
      </c>
      <c r="CK2" s="120">
        <v>66</v>
      </c>
      <c r="CL2" s="120">
        <v>67</v>
      </c>
      <c r="CM2" s="120">
        <v>68</v>
      </c>
      <c r="CN2" s="120">
        <v>69</v>
      </c>
      <c r="CO2" s="120">
        <v>70</v>
      </c>
      <c r="CP2" s="120">
        <v>71</v>
      </c>
      <c r="CQ2" s="120">
        <v>72</v>
      </c>
      <c r="CR2" s="120">
        <v>73</v>
      </c>
      <c r="CS2" s="120">
        <v>74</v>
      </c>
      <c r="CT2" s="120">
        <v>75</v>
      </c>
      <c r="CU2" s="120">
        <v>76</v>
      </c>
      <c r="CV2" s="120">
        <v>77</v>
      </c>
      <c r="CW2" s="120">
        <v>78</v>
      </c>
      <c r="CX2" s="120">
        <v>79</v>
      </c>
      <c r="CY2" s="120">
        <v>80</v>
      </c>
      <c r="CZ2" s="120">
        <v>81</v>
      </c>
      <c r="DA2" s="120">
        <v>82</v>
      </c>
      <c r="DB2" s="120">
        <v>83</v>
      </c>
      <c r="DC2" s="120">
        <v>84</v>
      </c>
      <c r="DD2" s="120">
        <v>85</v>
      </c>
      <c r="DE2" s="120">
        <v>86</v>
      </c>
      <c r="DF2" s="120">
        <v>87</v>
      </c>
      <c r="DG2" s="120">
        <v>88</v>
      </c>
      <c r="DH2" s="120">
        <v>89</v>
      </c>
      <c r="DI2" s="120">
        <v>90</v>
      </c>
      <c r="DJ2" s="120">
        <v>91</v>
      </c>
      <c r="DK2" s="120">
        <v>92</v>
      </c>
      <c r="DL2" s="120">
        <v>93</v>
      </c>
      <c r="DM2" s="120">
        <v>94</v>
      </c>
      <c r="DN2" s="120">
        <v>95</v>
      </c>
      <c r="DO2" s="120">
        <v>96</v>
      </c>
      <c r="DP2" s="120">
        <v>97</v>
      </c>
      <c r="DQ2" s="120">
        <v>98</v>
      </c>
      <c r="DR2" s="120">
        <v>99</v>
      </c>
      <c r="DS2" s="120">
        <v>100</v>
      </c>
      <c r="DT2" s="114" t="s">
        <v>1222</v>
      </c>
    </row>
    <row r="3" spans="2:124" ht="14.1" customHeight="1" x14ac:dyDescent="0.25">
      <c r="B3" s="121" t="s">
        <v>1223</v>
      </c>
      <c r="C3" s="122">
        <v>100</v>
      </c>
      <c r="E3" s="123"/>
      <c r="F3" s="124" t="s">
        <v>1224</v>
      </c>
      <c r="G3" s="125" t="s">
        <v>1225</v>
      </c>
      <c r="H3" s="126" t="s">
        <v>1226</v>
      </c>
      <c r="I3" s="126" t="s">
        <v>1227</v>
      </c>
      <c r="J3" s="127" t="s">
        <v>1228</v>
      </c>
      <c r="K3" s="125" t="s">
        <v>1225</v>
      </c>
      <c r="L3" s="128" t="s">
        <v>1229</v>
      </c>
      <c r="M3" s="128" t="s">
        <v>1230</v>
      </c>
      <c r="N3" s="129" t="s">
        <v>1224</v>
      </c>
      <c r="O3" s="126" t="s">
        <v>1231</v>
      </c>
      <c r="P3" s="130" t="s">
        <v>1232</v>
      </c>
      <c r="Q3" s="130" t="s">
        <v>1233</v>
      </c>
      <c r="R3" s="130" t="s">
        <v>1233</v>
      </c>
      <c r="T3" s="131">
        <v>50</v>
      </c>
      <c r="U3" s="103">
        <f t="dataTable" ref="U3:U13" dt2D="0" dtr="0" r1="C11" ca="1"/>
        <v>290404.38356164383</v>
      </c>
      <c r="W3" s="131">
        <v>50</v>
      </c>
      <c r="X3" s="132">
        <f t="dataTable" ref="X3:DT13" dt2D="1" dtr="1" r1="DV5" r2="C11" ca="1"/>
        <v>278819.17808219179</v>
      </c>
      <c r="Y3" s="132">
        <v>277911.23287671234</v>
      </c>
      <c r="Z3" s="132">
        <v>283072.19178082194</v>
      </c>
      <c r="AA3" s="132">
        <v>275880.9589041096</v>
      </c>
      <c r="AB3" s="132">
        <v>287366.0273972603</v>
      </c>
      <c r="AC3" s="132">
        <v>276089.0410958904</v>
      </c>
      <c r="AD3" s="132">
        <v>275509.0410958904</v>
      </c>
      <c r="AE3" s="132">
        <v>280178.63013698632</v>
      </c>
      <c r="AF3" s="132">
        <v>283123.42465753423</v>
      </c>
      <c r="AG3" s="132">
        <v>283189.0410958904</v>
      </c>
      <c r="AH3" s="132">
        <v>292913.42465753423</v>
      </c>
      <c r="AI3" s="132">
        <v>274242.32876712328</v>
      </c>
      <c r="AJ3" s="132">
        <v>279412.05479452055</v>
      </c>
      <c r="AK3" s="132">
        <v>289656.71232876711</v>
      </c>
      <c r="AL3" s="132">
        <v>276532.60273972602</v>
      </c>
      <c r="AM3" s="132">
        <v>290374.65753424657</v>
      </c>
      <c r="AN3" s="132">
        <v>285874.52054794523</v>
      </c>
      <c r="AO3" s="132">
        <v>281717.12328767125</v>
      </c>
      <c r="AP3" s="132">
        <v>290935.20547945204</v>
      </c>
      <c r="AQ3" s="132">
        <v>273169.17808219179</v>
      </c>
      <c r="AR3" s="132">
        <v>283586.0273972603</v>
      </c>
      <c r="AS3" s="132">
        <v>295869.31506849313</v>
      </c>
      <c r="AT3" s="132">
        <v>286767.67123287672</v>
      </c>
      <c r="AU3" s="132">
        <v>280596.0273972603</v>
      </c>
      <c r="AV3" s="132">
        <v>287584.24657534249</v>
      </c>
      <c r="AW3" s="132">
        <v>270346.43835616438</v>
      </c>
      <c r="AX3" s="132">
        <v>273700.1369863014</v>
      </c>
      <c r="AY3" s="132">
        <v>281939.58904109587</v>
      </c>
      <c r="AZ3" s="132">
        <v>288533.69863013696</v>
      </c>
      <c r="BA3" s="132">
        <v>290329.0410958904</v>
      </c>
      <c r="BB3" s="132">
        <v>278841.78082191781</v>
      </c>
      <c r="BC3" s="132">
        <v>280684.52054794523</v>
      </c>
      <c r="BD3" s="132">
        <v>284851.36986301368</v>
      </c>
      <c r="BE3" s="132">
        <v>288715.20547945204</v>
      </c>
      <c r="BF3" s="132">
        <v>274837.26027397258</v>
      </c>
      <c r="BG3" s="132">
        <v>276070.82191780821</v>
      </c>
      <c r="BH3" s="132">
        <v>278799.17808219179</v>
      </c>
      <c r="BI3" s="132">
        <v>282096.0273972603</v>
      </c>
      <c r="BJ3" s="132">
        <v>281349.58904109587</v>
      </c>
      <c r="BK3" s="132">
        <v>279613.15068493149</v>
      </c>
      <c r="BL3" s="132">
        <v>284375.61643835617</v>
      </c>
      <c r="BM3" s="132">
        <v>275829.58904109587</v>
      </c>
      <c r="BN3" s="132">
        <v>283731.23287671234</v>
      </c>
      <c r="BO3" s="132">
        <v>271154.38356164383</v>
      </c>
      <c r="BP3" s="132">
        <v>285975.20547945204</v>
      </c>
      <c r="BQ3" s="132">
        <v>279954.65753424657</v>
      </c>
      <c r="BR3" s="132">
        <v>283007.39726027398</v>
      </c>
      <c r="BS3" s="132">
        <v>283264.65753424657</v>
      </c>
      <c r="BT3" s="132">
        <v>281202.60273972602</v>
      </c>
      <c r="BU3" s="132">
        <v>280174.24657534249</v>
      </c>
      <c r="BV3" s="132">
        <v>288014.10958904109</v>
      </c>
      <c r="BW3" s="132">
        <v>277615.89041095891</v>
      </c>
      <c r="BX3" s="132">
        <v>275988.21917808219</v>
      </c>
      <c r="BY3" s="132">
        <v>289687.80821917806</v>
      </c>
      <c r="BZ3" s="132">
        <v>281162.60273972602</v>
      </c>
      <c r="CA3" s="132">
        <v>283828.76712328766</v>
      </c>
      <c r="CB3" s="132">
        <v>271560.41095890413</v>
      </c>
      <c r="CC3" s="132">
        <v>290937.94520547945</v>
      </c>
      <c r="CD3" s="132">
        <v>276226.16438356164</v>
      </c>
      <c r="CE3" s="132">
        <v>287498.08219178085</v>
      </c>
      <c r="CF3" s="132">
        <v>289145.47945205477</v>
      </c>
      <c r="CG3" s="132">
        <v>285189.17808219179</v>
      </c>
      <c r="CH3" s="132">
        <v>274269.58904109587</v>
      </c>
      <c r="CI3" s="132">
        <v>270854.52054794523</v>
      </c>
      <c r="CJ3" s="132">
        <v>281402.32876712328</v>
      </c>
      <c r="CK3" s="132">
        <v>273965.75342465751</v>
      </c>
      <c r="CL3" s="132">
        <v>283500.82191780821</v>
      </c>
      <c r="CM3" s="132">
        <v>284656.0273972603</v>
      </c>
      <c r="CN3" s="132">
        <v>280292.46575342468</v>
      </c>
      <c r="CO3" s="132">
        <v>276020.27397260274</v>
      </c>
      <c r="CP3" s="132">
        <v>277508.35616438359</v>
      </c>
      <c r="CQ3" s="132">
        <v>282578.63013698632</v>
      </c>
      <c r="CR3" s="132">
        <v>279250</v>
      </c>
      <c r="CS3" s="132">
        <v>278163.56164383562</v>
      </c>
      <c r="CT3" s="132">
        <v>280541.50684931508</v>
      </c>
      <c r="CU3" s="132">
        <v>274960.82191780821</v>
      </c>
      <c r="CV3" s="132">
        <v>282150.1369863014</v>
      </c>
      <c r="CW3" s="132">
        <v>290894.65753424657</v>
      </c>
      <c r="CX3" s="132">
        <v>275274.38356164383</v>
      </c>
      <c r="CY3" s="132">
        <v>271727.80821917806</v>
      </c>
      <c r="CZ3" s="132">
        <v>281333.28767123289</v>
      </c>
      <c r="DA3" s="132">
        <v>271847.94520547945</v>
      </c>
      <c r="DB3" s="132">
        <v>285577.80821917806</v>
      </c>
      <c r="DC3" s="132">
        <v>279201.50684931508</v>
      </c>
      <c r="DD3" s="132">
        <v>288890.54794520547</v>
      </c>
      <c r="DE3" s="132">
        <v>271079.72602739726</v>
      </c>
      <c r="DF3" s="132">
        <v>271596.16438356164</v>
      </c>
      <c r="DG3" s="132">
        <v>284801.64383561641</v>
      </c>
      <c r="DH3" s="132">
        <v>275396.30136986304</v>
      </c>
      <c r="DI3" s="132">
        <v>277675.34246575343</v>
      </c>
      <c r="DJ3" s="132">
        <v>276265.61643835617</v>
      </c>
      <c r="DK3" s="132">
        <v>275335.34246575343</v>
      </c>
      <c r="DL3" s="132">
        <v>271920.68493150687</v>
      </c>
      <c r="DM3" s="132">
        <v>268182.73972602742</v>
      </c>
      <c r="DN3" s="132">
        <v>280627.39726027398</v>
      </c>
      <c r="DO3" s="132">
        <v>289382.19178082194</v>
      </c>
      <c r="DP3" s="132">
        <v>284723.9726027397</v>
      </c>
      <c r="DQ3" s="132">
        <v>274862.32876712328</v>
      </c>
      <c r="DR3" s="132">
        <v>283270.82191780821</v>
      </c>
      <c r="DS3" s="132">
        <v>283440.82191780821</v>
      </c>
      <c r="DT3" s="118">
        <v>265089.8630136986</v>
      </c>
    </row>
    <row r="4" spans="2:124" ht="13.35" customHeight="1" x14ac:dyDescent="0.25">
      <c r="B4" s="121" t="s">
        <v>1234</v>
      </c>
      <c r="C4" s="122">
        <v>20</v>
      </c>
      <c r="E4" s="133">
        <v>0</v>
      </c>
      <c r="F4" s="101"/>
      <c r="G4" s="101"/>
      <c r="H4" s="101"/>
      <c r="I4" s="101"/>
      <c r="J4" s="101"/>
      <c r="K4" s="101">
        <v>20</v>
      </c>
      <c r="L4" s="101"/>
      <c r="M4" s="101"/>
      <c r="N4" s="134">
        <v>20</v>
      </c>
      <c r="O4" s="101"/>
      <c r="P4" s="101"/>
      <c r="Q4" s="101"/>
      <c r="R4" s="135"/>
      <c r="T4" s="131">
        <v>55</v>
      </c>
      <c r="U4" s="103">
        <v>265101.50684931508</v>
      </c>
      <c r="W4" s="131">
        <v>55</v>
      </c>
      <c r="X4" s="132">
        <v>277239.58904109587</v>
      </c>
      <c r="Y4" s="132">
        <v>268536.57534246577</v>
      </c>
      <c r="Z4" s="132">
        <v>271977.67123287672</v>
      </c>
      <c r="AA4" s="132">
        <v>279461.09589041094</v>
      </c>
      <c r="AB4" s="132">
        <v>267235.47945205477</v>
      </c>
      <c r="AC4" s="132">
        <v>287642.32876712328</v>
      </c>
      <c r="AD4" s="132">
        <v>278042.32876712328</v>
      </c>
      <c r="AE4" s="132">
        <v>277280.9589041096</v>
      </c>
      <c r="AF4" s="132">
        <v>265755.75342465751</v>
      </c>
      <c r="AG4" s="132">
        <v>267133.28767123289</v>
      </c>
      <c r="AH4" s="132">
        <v>277999.0410958904</v>
      </c>
      <c r="AI4" s="132">
        <v>267416.84931506851</v>
      </c>
      <c r="AJ4" s="132">
        <v>272541.50684931508</v>
      </c>
      <c r="AK4" s="132">
        <v>276200.41095890413</v>
      </c>
      <c r="AL4" s="132">
        <v>268172.46575342468</v>
      </c>
      <c r="AM4" s="132">
        <v>269043.83561643836</v>
      </c>
      <c r="AN4" s="132">
        <v>273400.82191780821</v>
      </c>
      <c r="AO4" s="132">
        <v>277978.63013698632</v>
      </c>
      <c r="AP4" s="132">
        <v>266225.20547945204</v>
      </c>
      <c r="AQ4" s="132">
        <v>269145.34246575343</v>
      </c>
      <c r="AR4" s="132">
        <v>272644.38356164383</v>
      </c>
      <c r="AS4" s="132">
        <v>262965.89041095891</v>
      </c>
      <c r="AT4" s="132">
        <v>284778.21917808219</v>
      </c>
      <c r="AU4" s="132">
        <v>274082.60273972602</v>
      </c>
      <c r="AV4" s="132">
        <v>277617.39726027398</v>
      </c>
      <c r="AW4" s="132">
        <v>268361.78082191781</v>
      </c>
      <c r="AX4" s="132">
        <v>271306.16438356164</v>
      </c>
      <c r="AY4" s="132">
        <v>270549.72602739726</v>
      </c>
      <c r="AZ4" s="132">
        <v>272548.35616438359</v>
      </c>
      <c r="BA4" s="132">
        <v>281262.87671232875</v>
      </c>
      <c r="BB4" s="132">
        <v>267480.27397260274</v>
      </c>
      <c r="BC4" s="132">
        <v>275480</v>
      </c>
      <c r="BD4" s="132">
        <v>272521.09589041094</v>
      </c>
      <c r="BE4" s="132">
        <v>270848.21917808219</v>
      </c>
      <c r="BF4" s="132">
        <v>269616.57534246577</v>
      </c>
      <c r="BG4" s="132">
        <v>274490.68493150687</v>
      </c>
      <c r="BH4" s="132">
        <v>255721.78082191781</v>
      </c>
      <c r="BI4" s="132">
        <v>267090.82191780821</v>
      </c>
      <c r="BJ4" s="132">
        <v>255377.67123287672</v>
      </c>
      <c r="BK4" s="132">
        <v>261081.78082191781</v>
      </c>
      <c r="BL4" s="132">
        <v>271043.15068493149</v>
      </c>
      <c r="BM4" s="132">
        <v>271620.54794520547</v>
      </c>
      <c r="BN4" s="132">
        <v>268585.75342465751</v>
      </c>
      <c r="BO4" s="132">
        <v>273359.0410958904</v>
      </c>
      <c r="BP4" s="132">
        <v>272285.61643835617</v>
      </c>
      <c r="BQ4" s="132">
        <v>277839.31506849313</v>
      </c>
      <c r="BR4" s="132">
        <v>275375.75342465751</v>
      </c>
      <c r="BS4" s="132">
        <v>262097.67123287672</v>
      </c>
      <c r="BT4" s="132">
        <v>269127.26027397258</v>
      </c>
      <c r="BU4" s="132">
        <v>275102.73972602742</v>
      </c>
      <c r="BV4" s="132">
        <v>274906.71232876711</v>
      </c>
      <c r="BW4" s="132">
        <v>273608.21917808219</v>
      </c>
      <c r="BX4" s="132">
        <v>270791.50684931508</v>
      </c>
      <c r="BY4" s="132">
        <v>266345.0684931507</v>
      </c>
      <c r="BZ4" s="132">
        <v>268584.9315068493</v>
      </c>
      <c r="CA4" s="132">
        <v>275439.31506849313</v>
      </c>
      <c r="CB4" s="132">
        <v>271429.72602739726</v>
      </c>
      <c r="CC4" s="132">
        <v>278407.67123287672</v>
      </c>
      <c r="CD4" s="132">
        <v>271160.41095890413</v>
      </c>
      <c r="CE4" s="132">
        <v>278619.17808219179</v>
      </c>
      <c r="CF4" s="132">
        <v>279569.31506849313</v>
      </c>
      <c r="CG4" s="132">
        <v>266093.56164383562</v>
      </c>
      <c r="CH4" s="132">
        <v>271977.39726027398</v>
      </c>
      <c r="CI4" s="132">
        <v>270026.57534246577</v>
      </c>
      <c r="CJ4" s="132">
        <v>274986.16438356164</v>
      </c>
      <c r="CK4" s="132">
        <v>279985.89041095891</v>
      </c>
      <c r="CL4" s="132">
        <v>269104.52054794523</v>
      </c>
      <c r="CM4" s="132">
        <v>273802.19178082194</v>
      </c>
      <c r="CN4" s="132">
        <v>286737.80821917806</v>
      </c>
      <c r="CO4" s="132">
        <v>276041.64383561641</v>
      </c>
      <c r="CP4" s="132">
        <v>263399.45205479453</v>
      </c>
      <c r="CQ4" s="132">
        <v>270905.61643835617</v>
      </c>
      <c r="CR4" s="132">
        <v>269110.54794520547</v>
      </c>
      <c r="CS4" s="132">
        <v>269772.73972602742</v>
      </c>
      <c r="CT4" s="132">
        <v>270046.98630136985</v>
      </c>
      <c r="CU4" s="132">
        <v>277598.21917808219</v>
      </c>
      <c r="CV4" s="132">
        <v>278853.15068493149</v>
      </c>
      <c r="CW4" s="132">
        <v>265339.8630136986</v>
      </c>
      <c r="CX4" s="132">
        <v>273176.02739726024</v>
      </c>
      <c r="CY4" s="132">
        <v>269619.31506849313</v>
      </c>
      <c r="CZ4" s="132">
        <v>268882.46575342468</v>
      </c>
      <c r="DA4" s="132">
        <v>267139.0410958904</v>
      </c>
      <c r="DB4" s="132">
        <v>266687.80821917806</v>
      </c>
      <c r="DC4" s="132">
        <v>274216.30136986304</v>
      </c>
      <c r="DD4" s="132">
        <v>276814.52054794523</v>
      </c>
      <c r="DE4" s="132">
        <v>279146.16438356164</v>
      </c>
      <c r="DF4" s="132">
        <v>278520</v>
      </c>
      <c r="DG4" s="132">
        <v>269210.1369863014</v>
      </c>
      <c r="DH4" s="132">
        <v>273053.15068493149</v>
      </c>
      <c r="DI4" s="132">
        <v>265006.16438356164</v>
      </c>
      <c r="DJ4" s="132">
        <v>264757.26027397258</v>
      </c>
      <c r="DK4" s="132">
        <v>281760.54794520547</v>
      </c>
      <c r="DL4" s="132">
        <v>262503.42465753423</v>
      </c>
      <c r="DM4" s="132">
        <v>281172.87671232875</v>
      </c>
      <c r="DN4" s="132">
        <v>272872.60273972602</v>
      </c>
      <c r="DO4" s="132">
        <v>272483.28767123289</v>
      </c>
      <c r="DP4" s="132">
        <v>262320.68493150687</v>
      </c>
      <c r="DQ4" s="132">
        <v>275348.90410958906</v>
      </c>
      <c r="DR4" s="132">
        <v>279750.27397260274</v>
      </c>
      <c r="DS4" s="132">
        <v>269902.05479452055</v>
      </c>
      <c r="DT4" s="118">
        <v>276391.09589041094</v>
      </c>
    </row>
    <row r="5" spans="2:124" ht="13.35" customHeight="1" x14ac:dyDescent="0.25">
      <c r="B5" s="121" t="s">
        <v>1235</v>
      </c>
      <c r="C5" s="136">
        <v>200</v>
      </c>
      <c r="D5" s="137"/>
      <c r="E5" s="133">
        <v>1</v>
      </c>
      <c r="F5" s="138">
        <f>N4</f>
        <v>20</v>
      </c>
      <c r="G5" s="138">
        <f>K4</f>
        <v>20</v>
      </c>
      <c r="H5" s="138">
        <v>0</v>
      </c>
      <c r="I5" s="138">
        <f>H5*$C$11</f>
        <v>0</v>
      </c>
      <c r="J5" s="138">
        <f ca="1">INT(_xlfn.NORM.INV(RAND(),100,20))</f>
        <v>121</v>
      </c>
      <c r="K5" s="138">
        <f ca="1">IF(G5+I5-J5&gt;=0,G5+I5-J5,0)</f>
        <v>0</v>
      </c>
      <c r="L5" s="138">
        <f ca="1">IF(K5&lt;$C$5,1,0)</f>
        <v>1</v>
      </c>
      <c r="M5" s="138">
        <f ca="1">INT(RANDBETWEEN(1,5))</f>
        <v>4</v>
      </c>
      <c r="N5" s="138">
        <f ca="1">F5+L5*$C$11-(J5-O5)</f>
        <v>100</v>
      </c>
      <c r="O5" s="138">
        <f ca="1">IF(G5-J5+I5&lt;0,J5-G5-I5,0)</f>
        <v>101</v>
      </c>
      <c r="P5" s="138">
        <f ca="1">O5*$C$10</f>
        <v>1010</v>
      </c>
      <c r="Q5" s="138">
        <f t="shared" ref="Q5:Q68" ca="1" si="0">$C$6*L5</f>
        <v>80</v>
      </c>
      <c r="R5" s="139">
        <f t="shared" ref="R5:R68" ca="1" si="1">K5*$C$9</f>
        <v>0</v>
      </c>
      <c r="T5" s="131">
        <v>60</v>
      </c>
      <c r="U5" s="103">
        <v>255721.64383561644</v>
      </c>
      <c r="W5" s="131">
        <v>60</v>
      </c>
      <c r="X5" s="132">
        <v>261531.50684931508</v>
      </c>
      <c r="Y5" s="132">
        <v>250816.02739726027</v>
      </c>
      <c r="Z5" s="132">
        <v>270655.34246575343</v>
      </c>
      <c r="AA5" s="132">
        <v>254818.49315068492</v>
      </c>
      <c r="AB5" s="132">
        <v>258747.94520547945</v>
      </c>
      <c r="AC5" s="132">
        <v>268200.9589041096</v>
      </c>
      <c r="AD5" s="132">
        <v>264647.80821917806</v>
      </c>
      <c r="AE5" s="132">
        <v>258321.91780821918</v>
      </c>
      <c r="AF5" s="132">
        <v>263049.72602739726</v>
      </c>
      <c r="AG5" s="132">
        <v>269156.98630136985</v>
      </c>
      <c r="AH5" s="132">
        <v>269537.12328767125</v>
      </c>
      <c r="AI5" s="132">
        <v>262669.58904109587</v>
      </c>
      <c r="AJ5" s="132">
        <v>248199.45205479453</v>
      </c>
      <c r="AK5" s="132">
        <v>263444.9315068493</v>
      </c>
      <c r="AL5" s="132">
        <v>262810.41095890413</v>
      </c>
      <c r="AM5" s="132">
        <v>273208.76712328766</v>
      </c>
      <c r="AN5" s="132">
        <v>261704.10958904109</v>
      </c>
      <c r="AO5" s="132">
        <v>257372.87671232875</v>
      </c>
      <c r="AP5" s="132">
        <v>259956.16438356164</v>
      </c>
      <c r="AQ5" s="132">
        <v>265245.47945205477</v>
      </c>
      <c r="AR5" s="132">
        <v>264801.50684931508</v>
      </c>
      <c r="AS5" s="132">
        <v>263068.08219178085</v>
      </c>
      <c r="AT5" s="132">
        <v>263275.75342465751</v>
      </c>
      <c r="AU5" s="132">
        <v>256068.90410958903</v>
      </c>
      <c r="AV5" s="132">
        <v>257348.08219178082</v>
      </c>
      <c r="AW5" s="132">
        <v>253893.97260273973</v>
      </c>
      <c r="AX5" s="132">
        <v>263610.54794520547</v>
      </c>
      <c r="AY5" s="132">
        <v>270875.34246575343</v>
      </c>
      <c r="AZ5" s="132">
        <v>273640.68493150687</v>
      </c>
      <c r="BA5" s="132">
        <v>260769.86301369863</v>
      </c>
      <c r="BB5" s="132">
        <v>270635.0684931507</v>
      </c>
      <c r="BC5" s="132">
        <v>259962.19178082192</v>
      </c>
      <c r="BD5" s="132">
        <v>262345.20547945204</v>
      </c>
      <c r="BE5" s="132">
        <v>257966.71232876711</v>
      </c>
      <c r="BF5" s="132">
        <v>264305.34246575343</v>
      </c>
      <c r="BG5" s="132">
        <v>255881.36986301371</v>
      </c>
      <c r="BH5" s="132">
        <v>259403.28767123289</v>
      </c>
      <c r="BI5" s="132">
        <v>274432.32876712328</v>
      </c>
      <c r="BJ5" s="132">
        <v>255795.0684931507</v>
      </c>
      <c r="BK5" s="132">
        <v>250327.53424657535</v>
      </c>
      <c r="BL5" s="132">
        <v>254103.15068493152</v>
      </c>
      <c r="BM5" s="132">
        <v>260597.12328767125</v>
      </c>
      <c r="BN5" s="132">
        <v>259205.61643835617</v>
      </c>
      <c r="BO5" s="132">
        <v>262338.21917808219</v>
      </c>
      <c r="BP5" s="132">
        <v>263591.64383561641</v>
      </c>
      <c r="BQ5" s="132">
        <v>260338.63013698629</v>
      </c>
      <c r="BR5" s="132">
        <v>260024.79452054793</v>
      </c>
      <c r="BS5" s="132">
        <v>257096.71232876711</v>
      </c>
      <c r="BT5" s="132">
        <v>248085.20547945207</v>
      </c>
      <c r="BU5" s="132">
        <v>256416.02739726027</v>
      </c>
      <c r="BV5" s="132">
        <v>264081.09589041094</v>
      </c>
      <c r="BW5" s="132">
        <v>259740.27397260274</v>
      </c>
      <c r="BX5" s="132">
        <v>269930</v>
      </c>
      <c r="BY5" s="132">
        <v>263409.45205479453</v>
      </c>
      <c r="BZ5" s="132">
        <v>261469.5890410959</v>
      </c>
      <c r="CA5" s="132">
        <v>262514.24657534249</v>
      </c>
      <c r="CB5" s="132">
        <v>254002.60273972602</v>
      </c>
      <c r="CC5" s="132">
        <v>265089.72602739726</v>
      </c>
      <c r="CD5" s="132">
        <v>244278.21917808219</v>
      </c>
      <c r="CE5" s="132">
        <v>259712.73972602739</v>
      </c>
      <c r="CF5" s="132">
        <v>242479.45205479453</v>
      </c>
      <c r="CG5" s="132">
        <v>264248.21917808219</v>
      </c>
      <c r="CH5" s="132">
        <v>253715.0684931507</v>
      </c>
      <c r="CI5" s="132">
        <v>248656.43835616438</v>
      </c>
      <c r="CJ5" s="132">
        <v>256110.82191780821</v>
      </c>
      <c r="CK5" s="132">
        <v>258700</v>
      </c>
      <c r="CL5" s="132">
        <v>261006.84931506848</v>
      </c>
      <c r="CM5" s="132">
        <v>262721.50684931508</v>
      </c>
      <c r="CN5" s="132">
        <v>260960</v>
      </c>
      <c r="CO5" s="132">
        <v>270950</v>
      </c>
      <c r="CP5" s="132">
        <v>263515.89041095891</v>
      </c>
      <c r="CQ5" s="132">
        <v>268029.8630136986</v>
      </c>
      <c r="CR5" s="132">
        <v>258105.0684931507</v>
      </c>
      <c r="CS5" s="132">
        <v>252205.89041095891</v>
      </c>
      <c r="CT5" s="132">
        <v>264851.09589041094</v>
      </c>
      <c r="CU5" s="132">
        <v>268616.16438356164</v>
      </c>
      <c r="CV5" s="132">
        <v>251364.9315068493</v>
      </c>
      <c r="CW5" s="132">
        <v>259259.45205479453</v>
      </c>
      <c r="CX5" s="132">
        <v>260530.27397260274</v>
      </c>
      <c r="CY5" s="132">
        <v>263325.0684931507</v>
      </c>
      <c r="CZ5" s="132">
        <v>262617.80821917806</v>
      </c>
      <c r="DA5" s="132">
        <v>261903.69863013699</v>
      </c>
      <c r="DB5" s="132">
        <v>267817.26027397258</v>
      </c>
      <c r="DC5" s="132">
        <v>257277.12328767125</v>
      </c>
      <c r="DD5" s="132">
        <v>259676.84931506848</v>
      </c>
      <c r="DE5" s="132">
        <v>268221.78082191781</v>
      </c>
      <c r="DF5" s="132">
        <v>263462.32876712328</v>
      </c>
      <c r="DG5" s="132">
        <v>267958.63013698632</v>
      </c>
      <c r="DH5" s="132">
        <v>278088.35616438359</v>
      </c>
      <c r="DI5" s="132">
        <v>257627.67123287672</v>
      </c>
      <c r="DJ5" s="132">
        <v>261359.86301369863</v>
      </c>
      <c r="DK5" s="132">
        <v>254811.09589041097</v>
      </c>
      <c r="DL5" s="132">
        <v>262096.16438356164</v>
      </c>
      <c r="DM5" s="132">
        <v>258110</v>
      </c>
      <c r="DN5" s="132">
        <v>260718.35616438356</v>
      </c>
      <c r="DO5" s="132">
        <v>254602.87671232875</v>
      </c>
      <c r="DP5" s="132">
        <v>258617.53424657535</v>
      </c>
      <c r="DQ5" s="132">
        <v>250951.09589041097</v>
      </c>
      <c r="DR5" s="132">
        <v>262147.53424657532</v>
      </c>
      <c r="DS5" s="132">
        <v>256763.15068493152</v>
      </c>
      <c r="DT5" s="118">
        <v>260417.94520547945</v>
      </c>
    </row>
    <row r="6" spans="2:124" ht="13.35" customHeight="1" x14ac:dyDescent="0.25">
      <c r="B6" s="121" t="s">
        <v>1236</v>
      </c>
      <c r="C6" s="122">
        <v>80</v>
      </c>
      <c r="E6" s="133">
        <v>2</v>
      </c>
      <c r="F6" s="138">
        <f t="shared" ref="F6:F69" ca="1" si="2">N5</f>
        <v>100</v>
      </c>
      <c r="G6" s="138">
        <f ca="1">K5</f>
        <v>0</v>
      </c>
      <c r="H6" s="138">
        <f ca="1">IF(AND(L5=1,M5=1),1,0)</f>
        <v>0</v>
      </c>
      <c r="I6" s="138">
        <f ca="1">H6*$C$11</f>
        <v>0</v>
      </c>
      <c r="J6" s="138">
        <f t="shared" ref="J6:J69" ca="1" si="3">INT(_xlfn.NORM.INV(RAND(),100,20))</f>
        <v>86</v>
      </c>
      <c r="K6" s="138">
        <f t="shared" ref="K6:K69" ca="1" si="4">IF(G6+I6-J6&gt;=0,G6+I6-J6,0)</f>
        <v>0</v>
      </c>
      <c r="L6" s="138">
        <f t="shared" ref="L6:L69" ca="1" si="5">IF(K6&lt;$C$5,1,0)</f>
        <v>1</v>
      </c>
      <c r="M6" s="138">
        <f t="shared" ref="M6:M69" ca="1" si="6">INT(RANDBETWEEN(1,5))</f>
        <v>5</v>
      </c>
      <c r="N6" s="138">
        <f t="shared" ref="N6:N9" ca="1" si="7">F6+L6*$C$11-J6+O6</f>
        <v>200</v>
      </c>
      <c r="O6" s="138">
        <f t="shared" ref="O6:O69" ca="1" si="8">IF(G6-J6+I6&lt;0,J6-G6-I6,0)</f>
        <v>86</v>
      </c>
      <c r="P6" s="138">
        <f t="shared" ref="P6:P69" ca="1" si="9">O6*$C$10</f>
        <v>860</v>
      </c>
      <c r="Q6" s="138">
        <f t="shared" ca="1" si="0"/>
        <v>80</v>
      </c>
      <c r="R6" s="139">
        <f t="shared" ca="1" si="1"/>
        <v>0</v>
      </c>
      <c r="T6" s="131">
        <v>65</v>
      </c>
      <c r="U6" s="103">
        <v>267212.46575342468</v>
      </c>
      <c r="W6" s="131">
        <v>65</v>
      </c>
      <c r="X6" s="132">
        <v>254694.65753424657</v>
      </c>
      <c r="Y6" s="132">
        <v>253729.17808219179</v>
      </c>
      <c r="Z6" s="132">
        <v>244754.79452054793</v>
      </c>
      <c r="AA6" s="132">
        <v>260197.67123287672</v>
      </c>
      <c r="AB6" s="132">
        <v>252319.5890410959</v>
      </c>
      <c r="AC6" s="132">
        <v>255574.5205479452</v>
      </c>
      <c r="AD6" s="132">
        <v>260607.39726027398</v>
      </c>
      <c r="AE6" s="132">
        <v>250609.0410958904</v>
      </c>
      <c r="AF6" s="132">
        <v>254115.89041095891</v>
      </c>
      <c r="AG6" s="132">
        <v>251313.28767123289</v>
      </c>
      <c r="AH6" s="132">
        <v>232824.79452054793</v>
      </c>
      <c r="AI6" s="132">
        <v>248936.57534246575</v>
      </c>
      <c r="AJ6" s="132">
        <v>253246.02739726027</v>
      </c>
      <c r="AK6" s="132">
        <v>254332.05479452055</v>
      </c>
      <c r="AL6" s="132">
        <v>251285.4794520548</v>
      </c>
      <c r="AM6" s="132">
        <v>256473.42465753425</v>
      </c>
      <c r="AN6" s="132">
        <v>245771.78082191781</v>
      </c>
      <c r="AO6" s="132">
        <v>239285.75342465754</v>
      </c>
      <c r="AP6" s="132">
        <v>247451.23287671234</v>
      </c>
      <c r="AQ6" s="132">
        <v>239601.09589041094</v>
      </c>
      <c r="AR6" s="132">
        <v>252855.34246575343</v>
      </c>
      <c r="AS6" s="132">
        <v>261219.86301369863</v>
      </c>
      <c r="AT6" s="132">
        <v>254949.86301369863</v>
      </c>
      <c r="AU6" s="132">
        <v>250043.28767123289</v>
      </c>
      <c r="AV6" s="132">
        <v>267120.41095890413</v>
      </c>
      <c r="AW6" s="132">
        <v>261713.83561643836</v>
      </c>
      <c r="AX6" s="132">
        <v>267853.28767123289</v>
      </c>
      <c r="AY6" s="132">
        <v>248449.31506849316</v>
      </c>
      <c r="AZ6" s="132">
        <v>239100</v>
      </c>
      <c r="BA6" s="132">
        <v>249824.5205479452</v>
      </c>
      <c r="BB6" s="132">
        <v>248893.15068493152</v>
      </c>
      <c r="BC6" s="132">
        <v>249998.21917808219</v>
      </c>
      <c r="BD6" s="132">
        <v>260652.05479452055</v>
      </c>
      <c r="BE6" s="132">
        <v>262023.15068493152</v>
      </c>
      <c r="BF6" s="132">
        <v>241972.87671232875</v>
      </c>
      <c r="BG6" s="132">
        <v>252661.64383561644</v>
      </c>
      <c r="BH6" s="132">
        <v>251213.69863013699</v>
      </c>
      <c r="BI6" s="132">
        <v>241213.56164383562</v>
      </c>
      <c r="BJ6" s="132">
        <v>255949.45205479453</v>
      </c>
      <c r="BK6" s="132">
        <v>255725.34246575343</v>
      </c>
      <c r="BL6" s="132">
        <v>247111.36986301371</v>
      </c>
      <c r="BM6" s="132">
        <v>248356.30136986301</v>
      </c>
      <c r="BN6" s="132">
        <v>252249.17808219179</v>
      </c>
      <c r="BO6" s="132">
        <v>252821.78082191781</v>
      </c>
      <c r="BP6" s="132">
        <v>242547.67123287672</v>
      </c>
      <c r="BQ6" s="132">
        <v>242772.60273972602</v>
      </c>
      <c r="BR6" s="132">
        <v>242549.04109589042</v>
      </c>
      <c r="BS6" s="132">
        <v>255008.49315068492</v>
      </c>
      <c r="BT6" s="132">
        <v>252457.67123287672</v>
      </c>
      <c r="BU6" s="132">
        <v>251748.63013698629</v>
      </c>
      <c r="BV6" s="132">
        <v>249485.20547945207</v>
      </c>
      <c r="BW6" s="132">
        <v>260696.16438356164</v>
      </c>
      <c r="BX6" s="132">
        <v>249503.56164383562</v>
      </c>
      <c r="BY6" s="132">
        <v>246378.08219178082</v>
      </c>
      <c r="BZ6" s="132">
        <v>258547.80821917808</v>
      </c>
      <c r="CA6" s="132">
        <v>243873.69863013699</v>
      </c>
      <c r="CB6" s="132">
        <v>239907.53424657535</v>
      </c>
      <c r="CC6" s="132">
        <v>245176.30136986301</v>
      </c>
      <c r="CD6" s="132">
        <v>260580.4109589041</v>
      </c>
      <c r="CE6" s="132">
        <v>262596.43835616438</v>
      </c>
      <c r="CF6" s="132">
        <v>252465.0684931507</v>
      </c>
      <c r="CG6" s="132">
        <v>256506.30136986301</v>
      </c>
      <c r="CH6" s="132">
        <v>250741.50684931508</v>
      </c>
      <c r="CI6" s="132">
        <v>247418.35616438356</v>
      </c>
      <c r="CJ6" s="132">
        <v>237504.65753424657</v>
      </c>
      <c r="CK6" s="132">
        <v>245333.83561643836</v>
      </c>
      <c r="CL6" s="132">
        <v>246933.28767123289</v>
      </c>
      <c r="CM6" s="132">
        <v>251685.34246575343</v>
      </c>
      <c r="CN6" s="132">
        <v>248107.67123287672</v>
      </c>
      <c r="CO6" s="132">
        <v>244533.15068493152</v>
      </c>
      <c r="CP6" s="132">
        <v>247762.32876712328</v>
      </c>
      <c r="CQ6" s="132">
        <v>257560</v>
      </c>
      <c r="CR6" s="132">
        <v>260037.67123287672</v>
      </c>
      <c r="CS6" s="132">
        <v>249373.69863013699</v>
      </c>
      <c r="CT6" s="132">
        <v>241564.38356164383</v>
      </c>
      <c r="CU6" s="132">
        <v>255420.9589041096</v>
      </c>
      <c r="CV6" s="132">
        <v>260790.95890410958</v>
      </c>
      <c r="CW6" s="132">
        <v>254254.65753424657</v>
      </c>
      <c r="CX6" s="132">
        <v>254278.08219178082</v>
      </c>
      <c r="CY6" s="132">
        <v>264902.60273972602</v>
      </c>
      <c r="CZ6" s="132">
        <v>237999.5890410959</v>
      </c>
      <c r="DA6" s="132">
        <v>251542.05479452055</v>
      </c>
      <c r="DB6" s="132">
        <v>264424.52054794523</v>
      </c>
      <c r="DC6" s="132">
        <v>247191.23287671234</v>
      </c>
      <c r="DD6" s="132">
        <v>258503.83561643836</v>
      </c>
      <c r="DE6" s="132">
        <v>245164.79452054793</v>
      </c>
      <c r="DF6" s="132">
        <v>258413.56164383562</v>
      </c>
      <c r="DG6" s="132">
        <v>253051.50684931508</v>
      </c>
      <c r="DH6" s="132">
        <v>255511.09589041097</v>
      </c>
      <c r="DI6" s="132">
        <v>241626.57534246575</v>
      </c>
      <c r="DJ6" s="132">
        <v>261752.87671232875</v>
      </c>
      <c r="DK6" s="132">
        <v>240005.0684931507</v>
      </c>
      <c r="DL6" s="132">
        <v>251883.15068493152</v>
      </c>
      <c r="DM6" s="132">
        <v>243580.27397260274</v>
      </c>
      <c r="DN6" s="132">
        <v>247509.31506849316</v>
      </c>
      <c r="DO6" s="132">
        <v>262793.83561643836</v>
      </c>
      <c r="DP6" s="132">
        <v>239584.79452054793</v>
      </c>
      <c r="DQ6" s="132">
        <v>246148.63013698629</v>
      </c>
      <c r="DR6" s="132">
        <v>240077.94520547945</v>
      </c>
      <c r="DS6" s="132">
        <v>241929.0410958904</v>
      </c>
      <c r="DT6" s="118">
        <v>251790.27397260274</v>
      </c>
    </row>
    <row r="7" spans="2:124" ht="13.35" customHeight="1" x14ac:dyDescent="0.25">
      <c r="B7" s="121" t="s">
        <v>1237</v>
      </c>
      <c r="C7" s="122">
        <v>1000</v>
      </c>
      <c r="E7" s="133">
        <v>3</v>
      </c>
      <c r="F7" s="138">
        <f ca="1">N6</f>
        <v>200</v>
      </c>
      <c r="G7" s="138">
        <f t="shared" ref="G7:G70" ca="1" si="10">K6</f>
        <v>0</v>
      </c>
      <c r="H7" s="138">
        <f ca="1">IF(AND(L6=1,M6=0),1,0)+IF(AND(L5=1,M5=1),1,0)</f>
        <v>0</v>
      </c>
      <c r="I7" s="138">
        <f t="shared" ref="I7:I70" ca="1" si="11">H7*$C$11</f>
        <v>0</v>
      </c>
      <c r="J7" s="138">
        <f t="shared" ca="1" si="3"/>
        <v>54</v>
      </c>
      <c r="K7" s="138">
        <f t="shared" ca="1" si="4"/>
        <v>0</v>
      </c>
      <c r="L7" s="138">
        <f t="shared" ca="1" si="5"/>
        <v>1</v>
      </c>
      <c r="M7" s="138">
        <f t="shared" ca="1" si="6"/>
        <v>3</v>
      </c>
      <c r="N7" s="138">
        <f t="shared" ca="1" si="7"/>
        <v>300</v>
      </c>
      <c r="O7" s="138">
        <f t="shared" ca="1" si="8"/>
        <v>54</v>
      </c>
      <c r="P7" s="138">
        <f t="shared" ca="1" si="9"/>
        <v>540</v>
      </c>
      <c r="Q7" s="138">
        <f t="shared" ca="1" si="0"/>
        <v>80</v>
      </c>
      <c r="R7" s="139">
        <f t="shared" ca="1" si="1"/>
        <v>0</v>
      </c>
      <c r="T7" s="131">
        <v>70</v>
      </c>
      <c r="U7" s="103">
        <v>242962.87671232875</v>
      </c>
      <c r="W7" s="131">
        <v>70</v>
      </c>
      <c r="X7" s="132">
        <v>234242.87671232875</v>
      </c>
      <c r="Y7" s="132">
        <v>245021.23287671234</v>
      </c>
      <c r="Z7" s="132">
        <v>235421.78082191781</v>
      </c>
      <c r="AA7" s="132">
        <v>233612.46575342465</v>
      </c>
      <c r="AB7" s="132">
        <v>240545.06849315067</v>
      </c>
      <c r="AC7" s="132">
        <v>253108.49315068492</v>
      </c>
      <c r="AD7" s="132">
        <v>240013.97260273973</v>
      </c>
      <c r="AE7" s="132">
        <v>246788.21917808219</v>
      </c>
      <c r="AF7" s="132">
        <v>242316.98630136988</v>
      </c>
      <c r="AG7" s="132">
        <v>252790</v>
      </c>
      <c r="AH7" s="132">
        <v>243399.04109589042</v>
      </c>
      <c r="AI7" s="132">
        <v>235368.35616438356</v>
      </c>
      <c r="AJ7" s="132">
        <v>241145.89041095891</v>
      </c>
      <c r="AK7" s="132">
        <v>233838.76712328766</v>
      </c>
      <c r="AL7" s="132">
        <v>231742.46575342465</v>
      </c>
      <c r="AM7" s="132">
        <v>247741.78082191781</v>
      </c>
      <c r="AN7" s="132">
        <v>239683.69863013699</v>
      </c>
      <c r="AO7" s="132">
        <v>245034.24657534246</v>
      </c>
      <c r="AP7" s="132">
        <v>250472.87671232875</v>
      </c>
      <c r="AQ7" s="132">
        <v>249339.0410958904</v>
      </c>
      <c r="AR7" s="132">
        <v>245620</v>
      </c>
      <c r="AS7" s="132">
        <v>244300.4109589041</v>
      </c>
      <c r="AT7" s="132">
        <v>243994.79452054793</v>
      </c>
      <c r="AU7" s="132">
        <v>241389.5890410959</v>
      </c>
      <c r="AV7" s="132">
        <v>247335.75342465754</v>
      </c>
      <c r="AW7" s="132">
        <v>230093.28767123289</v>
      </c>
      <c r="AX7" s="132">
        <v>243396.57534246575</v>
      </c>
      <c r="AY7" s="132">
        <v>248506.57534246575</v>
      </c>
      <c r="AZ7" s="132">
        <v>244753.56164383562</v>
      </c>
      <c r="BA7" s="132">
        <v>236501.36986301371</v>
      </c>
      <c r="BB7" s="132">
        <v>239144.10958904109</v>
      </c>
      <c r="BC7" s="132">
        <v>231781.36986301371</v>
      </c>
      <c r="BD7" s="132">
        <v>243200.95890410958</v>
      </c>
      <c r="BE7" s="132">
        <v>232882.46575342465</v>
      </c>
      <c r="BF7" s="132">
        <v>243894.79452054793</v>
      </c>
      <c r="BG7" s="132">
        <v>243923.28767123289</v>
      </c>
      <c r="BH7" s="132">
        <v>240408.63013698629</v>
      </c>
      <c r="BI7" s="132">
        <v>238338.90410958906</v>
      </c>
      <c r="BJ7" s="132">
        <v>236326.30136986301</v>
      </c>
      <c r="BK7" s="132">
        <v>238091.50684931508</v>
      </c>
      <c r="BL7" s="132">
        <v>235769.31506849316</v>
      </c>
      <c r="BM7" s="132">
        <v>247803.01369863015</v>
      </c>
      <c r="BN7" s="132">
        <v>249035.34246575343</v>
      </c>
      <c r="BO7" s="132">
        <v>231044.65753424657</v>
      </c>
      <c r="BP7" s="132">
        <v>241391.91780821918</v>
      </c>
      <c r="BQ7" s="132">
        <v>243294.5205479452</v>
      </c>
      <c r="BR7" s="132">
        <v>227068.49315068492</v>
      </c>
      <c r="BS7" s="132">
        <v>247148.35616438356</v>
      </c>
      <c r="BT7" s="132">
        <v>243935.75342465754</v>
      </c>
      <c r="BU7" s="132">
        <v>243695.0684931507</v>
      </c>
      <c r="BV7" s="132">
        <v>242010.95890410958</v>
      </c>
      <c r="BW7" s="132">
        <v>250728.49315068492</v>
      </c>
      <c r="BX7" s="132">
        <v>243010.68493150684</v>
      </c>
      <c r="BY7" s="132">
        <v>235015.89041095891</v>
      </c>
      <c r="BZ7" s="132">
        <v>247161.78082191781</v>
      </c>
      <c r="CA7" s="132">
        <v>245376.57534246575</v>
      </c>
      <c r="CB7" s="132">
        <v>241593.42465753425</v>
      </c>
      <c r="CC7" s="132">
        <v>230230.82191780821</v>
      </c>
      <c r="CD7" s="132">
        <v>242390.82191780821</v>
      </c>
      <c r="CE7" s="132">
        <v>241769.04109589042</v>
      </c>
      <c r="CF7" s="132">
        <v>238020.27397260274</v>
      </c>
      <c r="CG7" s="132">
        <v>244498.76712328766</v>
      </c>
      <c r="CH7" s="132">
        <v>242163.28767123289</v>
      </c>
      <c r="CI7" s="132">
        <v>253012.05479452055</v>
      </c>
      <c r="CJ7" s="132">
        <v>232075.61643835617</v>
      </c>
      <c r="CK7" s="132">
        <v>241853.01369863012</v>
      </c>
      <c r="CL7" s="132">
        <v>238163.28767123289</v>
      </c>
      <c r="CM7" s="132">
        <v>240986.57534246575</v>
      </c>
      <c r="CN7" s="132">
        <v>245582.32876712328</v>
      </c>
      <c r="CO7" s="132">
        <v>239697.12328767125</v>
      </c>
      <c r="CP7" s="132">
        <v>251710.68493150684</v>
      </c>
      <c r="CQ7" s="132">
        <v>239225.61643835617</v>
      </c>
      <c r="CR7" s="132">
        <v>225473.15068493152</v>
      </c>
      <c r="CS7" s="132">
        <v>239339.86301369863</v>
      </c>
      <c r="CT7" s="132">
        <v>250418.35616438356</v>
      </c>
      <c r="CU7" s="132">
        <v>245115.89041095891</v>
      </c>
      <c r="CV7" s="132">
        <v>251662.60273972602</v>
      </c>
      <c r="CW7" s="132">
        <v>230543.42465753425</v>
      </c>
      <c r="CX7" s="132">
        <v>244554.79452054793</v>
      </c>
      <c r="CY7" s="132">
        <v>245746.02739726027</v>
      </c>
      <c r="CZ7" s="132">
        <v>252096.30136986301</v>
      </c>
      <c r="DA7" s="132">
        <v>236774.9315068493</v>
      </c>
      <c r="DB7" s="132">
        <v>240972.19178082192</v>
      </c>
      <c r="DC7" s="132">
        <v>233698.76712328766</v>
      </c>
      <c r="DD7" s="132">
        <v>259049.0410958904</v>
      </c>
      <c r="DE7" s="132">
        <v>249472.19178082192</v>
      </c>
      <c r="DF7" s="132">
        <v>245639.17808219179</v>
      </c>
      <c r="DG7" s="132">
        <v>232985.34246575343</v>
      </c>
      <c r="DH7" s="132">
        <v>243492.19178082192</v>
      </c>
      <c r="DI7" s="132">
        <v>249256.43835616438</v>
      </c>
      <c r="DJ7" s="132">
        <v>249173.83561643836</v>
      </c>
      <c r="DK7" s="132">
        <v>237885.34246575343</v>
      </c>
      <c r="DL7" s="132">
        <v>245698.21917808219</v>
      </c>
      <c r="DM7" s="132">
        <v>251138.21917808219</v>
      </c>
      <c r="DN7" s="132">
        <v>228449.86301369863</v>
      </c>
      <c r="DO7" s="132">
        <v>246602.87671232875</v>
      </c>
      <c r="DP7" s="132">
        <v>239028.76712328766</v>
      </c>
      <c r="DQ7" s="132">
        <v>251968.21917808219</v>
      </c>
      <c r="DR7" s="132">
        <v>247351.36986301371</v>
      </c>
      <c r="DS7" s="132">
        <v>240199.72602739726</v>
      </c>
      <c r="DT7" s="118">
        <v>232956.98630136985</v>
      </c>
    </row>
    <row r="8" spans="2:124" ht="13.35" customHeight="1" x14ac:dyDescent="0.25">
      <c r="B8" s="121" t="s">
        <v>1238</v>
      </c>
      <c r="C8" s="122">
        <v>20</v>
      </c>
      <c r="E8" s="133">
        <v>4</v>
      </c>
      <c r="F8" s="138">
        <f t="shared" ca="1" si="2"/>
        <v>300</v>
      </c>
      <c r="G8" s="138">
        <f t="shared" ca="1" si="10"/>
        <v>0</v>
      </c>
      <c r="H8" s="138">
        <f ca="1">IF(AND(L7=1,M7=0),1,0)+IF(AND(L6=1,M6=1),1,0)+IF(AND(L5=1,M5=2),1,0)</f>
        <v>0</v>
      </c>
      <c r="I8" s="138">
        <f t="shared" ca="1" si="11"/>
        <v>0</v>
      </c>
      <c r="J8" s="138">
        <f t="shared" ca="1" si="3"/>
        <v>85</v>
      </c>
      <c r="K8" s="138">
        <f t="shared" ca="1" si="4"/>
        <v>0</v>
      </c>
      <c r="L8" s="138">
        <f t="shared" ca="1" si="5"/>
        <v>1</v>
      </c>
      <c r="M8" s="138">
        <f t="shared" ca="1" si="6"/>
        <v>5</v>
      </c>
      <c r="N8" s="138">
        <f t="shared" ca="1" si="7"/>
        <v>400</v>
      </c>
      <c r="O8" s="138">
        <f t="shared" ca="1" si="8"/>
        <v>85</v>
      </c>
      <c r="P8" s="138">
        <f t="shared" ca="1" si="9"/>
        <v>850</v>
      </c>
      <c r="Q8" s="138">
        <f t="shared" ca="1" si="0"/>
        <v>80</v>
      </c>
      <c r="R8" s="139">
        <f t="shared" ca="1" si="1"/>
        <v>0</v>
      </c>
      <c r="T8" s="131">
        <v>75</v>
      </c>
      <c r="U8" s="103">
        <v>231705.89041095891</v>
      </c>
      <c r="W8" s="131">
        <v>75</v>
      </c>
      <c r="X8" s="132">
        <v>228702.19178082192</v>
      </c>
      <c r="Y8" s="132">
        <v>221558.08219178082</v>
      </c>
      <c r="Z8" s="132">
        <v>233106.16438356164</v>
      </c>
      <c r="AA8" s="132">
        <v>228195.34246575343</v>
      </c>
      <c r="AB8" s="132">
        <v>231115.34246575343</v>
      </c>
      <c r="AC8" s="132">
        <v>237006.84931506848</v>
      </c>
      <c r="AD8" s="132">
        <v>235266.71232876711</v>
      </c>
      <c r="AE8" s="132">
        <v>240108.21917808219</v>
      </c>
      <c r="AF8" s="132">
        <v>246356.16438356164</v>
      </c>
      <c r="AG8" s="132">
        <v>217950.27397260274</v>
      </c>
      <c r="AH8" s="132">
        <v>233032.05479452055</v>
      </c>
      <c r="AI8" s="132">
        <v>227311.36986301371</v>
      </c>
      <c r="AJ8" s="132">
        <v>229502.46575342465</v>
      </c>
      <c r="AK8" s="132">
        <v>224010.82191780821</v>
      </c>
      <c r="AL8" s="132">
        <v>241677.94520547945</v>
      </c>
      <c r="AM8" s="132">
        <v>225791.23287671234</v>
      </c>
      <c r="AN8" s="132">
        <v>221366.84931506851</v>
      </c>
      <c r="AO8" s="132">
        <v>234083.42465753425</v>
      </c>
      <c r="AP8" s="132">
        <v>232693.01369863015</v>
      </c>
      <c r="AQ8" s="132">
        <v>230637.94520547945</v>
      </c>
      <c r="AR8" s="132">
        <v>226410</v>
      </c>
      <c r="AS8" s="132">
        <v>240254.5205479452</v>
      </c>
      <c r="AT8" s="132">
        <v>234742.46575342465</v>
      </c>
      <c r="AU8" s="132">
        <v>251125.75342465754</v>
      </c>
      <c r="AV8" s="132">
        <v>230470.54794520547</v>
      </c>
      <c r="AW8" s="132">
        <v>248024.10958904109</v>
      </c>
      <c r="AX8" s="132">
        <v>237073.83561643836</v>
      </c>
      <c r="AY8" s="132">
        <v>226586.43835616438</v>
      </c>
      <c r="AZ8" s="132">
        <v>251888.35616438356</v>
      </c>
      <c r="BA8" s="132">
        <v>230251.91780821918</v>
      </c>
      <c r="BB8" s="132">
        <v>232735.34246575343</v>
      </c>
      <c r="BC8" s="132">
        <v>244706.02739726027</v>
      </c>
      <c r="BD8" s="132">
        <v>235006.98630136985</v>
      </c>
      <c r="BE8" s="132">
        <v>235369.04109589042</v>
      </c>
      <c r="BF8" s="132">
        <v>237476.98630136988</v>
      </c>
      <c r="BG8" s="132">
        <v>234917.39726027398</v>
      </c>
      <c r="BH8" s="132">
        <v>225694.24657534246</v>
      </c>
      <c r="BI8" s="132">
        <v>241511.36986301371</v>
      </c>
      <c r="BJ8" s="132">
        <v>222936.98630136988</v>
      </c>
      <c r="BK8" s="132">
        <v>229783.69863013699</v>
      </c>
      <c r="BL8" s="132">
        <v>244213.83561643836</v>
      </c>
      <c r="BM8" s="132">
        <v>239630.27397260274</v>
      </c>
      <c r="BN8" s="132">
        <v>239015.20547945207</v>
      </c>
      <c r="BO8" s="132">
        <v>243879.17808219179</v>
      </c>
      <c r="BP8" s="132">
        <v>237644.24657534246</v>
      </c>
      <c r="BQ8" s="132">
        <v>252428.90410958903</v>
      </c>
      <c r="BR8" s="132">
        <v>226820.68493150684</v>
      </c>
      <c r="BS8" s="132">
        <v>237414.65753424657</v>
      </c>
      <c r="BT8" s="132">
        <v>225415.4794520548</v>
      </c>
      <c r="BU8" s="132">
        <v>237244.65753424657</v>
      </c>
      <c r="BV8" s="132">
        <v>231799.31506849316</v>
      </c>
      <c r="BW8" s="132">
        <v>242188.49315068492</v>
      </c>
      <c r="BX8" s="132">
        <v>244796.98630136985</v>
      </c>
      <c r="BY8" s="132">
        <v>221190</v>
      </c>
      <c r="BZ8" s="132">
        <v>229285.75342465754</v>
      </c>
      <c r="CA8" s="132">
        <v>226286.84931506851</v>
      </c>
      <c r="CB8" s="132">
        <v>236573.42465753425</v>
      </c>
      <c r="CC8" s="132">
        <v>230164.10958904109</v>
      </c>
      <c r="CD8" s="132">
        <v>240646.57534246575</v>
      </c>
      <c r="CE8" s="132">
        <v>245611.78082191781</v>
      </c>
      <c r="CF8" s="132">
        <v>237480.4109589041</v>
      </c>
      <c r="CG8" s="132">
        <v>230657.39726027398</v>
      </c>
      <c r="CH8" s="132">
        <v>235021.36986301371</v>
      </c>
      <c r="CI8" s="132">
        <v>222505.34246575343</v>
      </c>
      <c r="CJ8" s="132">
        <v>236904.24657534246</v>
      </c>
      <c r="CK8" s="132">
        <v>248691.78082191781</v>
      </c>
      <c r="CL8" s="132">
        <v>222317.26027397261</v>
      </c>
      <c r="CM8" s="132">
        <v>228688.35616438356</v>
      </c>
      <c r="CN8" s="132">
        <v>230333.01369863015</v>
      </c>
      <c r="CO8" s="132">
        <v>226144.38356164383</v>
      </c>
      <c r="CP8" s="132">
        <v>226975.89041095891</v>
      </c>
      <c r="CQ8" s="132">
        <v>233619.86301369863</v>
      </c>
      <c r="CR8" s="132">
        <v>231687.26027397261</v>
      </c>
      <c r="CS8" s="132">
        <v>232506.30136986301</v>
      </c>
      <c r="CT8" s="132">
        <v>237262.05479452055</v>
      </c>
      <c r="CU8" s="132">
        <v>243114.38356164383</v>
      </c>
      <c r="CV8" s="132">
        <v>239351.09589041097</v>
      </c>
      <c r="CW8" s="132">
        <v>223875.4794520548</v>
      </c>
      <c r="CX8" s="132">
        <v>230920</v>
      </c>
      <c r="CY8" s="132">
        <v>240879.86301369863</v>
      </c>
      <c r="CZ8" s="132">
        <v>232937.94520547945</v>
      </c>
      <c r="DA8" s="132">
        <v>244494.38356164383</v>
      </c>
      <c r="DB8" s="132">
        <v>231766.30136986301</v>
      </c>
      <c r="DC8" s="132">
        <v>238088.63013698629</v>
      </c>
      <c r="DD8" s="132">
        <v>230351.50684931508</v>
      </c>
      <c r="DE8" s="132">
        <v>241977.39726027398</v>
      </c>
      <c r="DF8" s="132">
        <v>228628.49315068492</v>
      </c>
      <c r="DG8" s="132">
        <v>246735.61643835617</v>
      </c>
      <c r="DH8" s="132">
        <v>226131.91780821918</v>
      </c>
      <c r="DI8" s="132">
        <v>232958.21917808219</v>
      </c>
      <c r="DJ8" s="132">
        <v>237984.24657534246</v>
      </c>
      <c r="DK8" s="132">
        <v>238236.43835616438</v>
      </c>
      <c r="DL8" s="132">
        <v>244113.97260273973</v>
      </c>
      <c r="DM8" s="132">
        <v>237360.68493150684</v>
      </c>
      <c r="DN8" s="132">
        <v>234069.04109589042</v>
      </c>
      <c r="DO8" s="132">
        <v>236535.4794520548</v>
      </c>
      <c r="DP8" s="132">
        <v>223348.76712328766</v>
      </c>
      <c r="DQ8" s="132">
        <v>240680.82191780821</v>
      </c>
      <c r="DR8" s="132">
        <v>246777.26027397261</v>
      </c>
      <c r="DS8" s="132">
        <v>224616.98630136988</v>
      </c>
      <c r="DT8" s="118">
        <v>236923.28767123289</v>
      </c>
    </row>
    <row r="9" spans="2:124" ht="13.35" customHeight="1" x14ac:dyDescent="0.25">
      <c r="B9" s="121" t="s">
        <v>1239</v>
      </c>
      <c r="C9" s="140">
        <f>C7/365</f>
        <v>2.7397260273972601</v>
      </c>
      <c r="E9" s="133">
        <v>5</v>
      </c>
      <c r="F9" s="138">
        <f t="shared" ca="1" si="2"/>
        <v>400</v>
      </c>
      <c r="G9" s="138">
        <f t="shared" ca="1" si="10"/>
        <v>0</v>
      </c>
      <c r="H9" s="138">
        <f ca="1">IF(AND(L8=1,M8=0),1,0)+IF(AND(L7=1,M7=1),1,0)+IF(AND(L6=1,M6=2),1,0)+IF(AND(L5=1,M5=3),1,0)</f>
        <v>0</v>
      </c>
      <c r="I9" s="138">
        <f t="shared" ca="1" si="11"/>
        <v>0</v>
      </c>
      <c r="J9" s="138">
        <f t="shared" ca="1" si="3"/>
        <v>111</v>
      </c>
      <c r="K9" s="138">
        <f t="shared" ca="1" si="4"/>
        <v>0</v>
      </c>
      <c r="L9" s="138">
        <f t="shared" ca="1" si="5"/>
        <v>1</v>
      </c>
      <c r="M9" s="138">
        <f t="shared" ca="1" si="6"/>
        <v>1</v>
      </c>
      <c r="N9" s="138">
        <f t="shared" ca="1" si="7"/>
        <v>500</v>
      </c>
      <c r="O9" s="138">
        <f t="shared" ca="1" si="8"/>
        <v>111</v>
      </c>
      <c r="P9" s="138">
        <f t="shared" ca="1" si="9"/>
        <v>1110</v>
      </c>
      <c r="Q9" s="138">
        <f t="shared" ca="1" si="0"/>
        <v>80</v>
      </c>
      <c r="R9" s="139">
        <f t="shared" ca="1" si="1"/>
        <v>0</v>
      </c>
      <c r="T9" s="131">
        <v>80</v>
      </c>
      <c r="U9" s="103">
        <v>224337.67123287672</v>
      </c>
      <c r="W9" s="131">
        <v>80</v>
      </c>
      <c r="X9" s="132">
        <v>224880.13698630137</v>
      </c>
      <c r="Y9" s="132">
        <v>218651.23287671234</v>
      </c>
      <c r="Z9" s="132">
        <v>222593.56164383562</v>
      </c>
      <c r="AA9" s="132">
        <v>221318.63013698629</v>
      </c>
      <c r="AB9" s="132">
        <v>239525.06849315067</v>
      </c>
      <c r="AC9" s="132">
        <v>227587.94520547945</v>
      </c>
      <c r="AD9" s="132">
        <v>221875.0684931507</v>
      </c>
      <c r="AE9" s="132">
        <v>223993.01369863015</v>
      </c>
      <c r="AF9" s="132">
        <v>212154.5205479452</v>
      </c>
      <c r="AG9" s="132">
        <v>217197.53424657535</v>
      </c>
      <c r="AH9" s="132">
        <v>225937.67123287672</v>
      </c>
      <c r="AI9" s="132">
        <v>227883.01369863015</v>
      </c>
      <c r="AJ9" s="132">
        <v>224739.86301369863</v>
      </c>
      <c r="AK9" s="132">
        <v>232966.43835616438</v>
      </c>
      <c r="AL9" s="132">
        <v>227915.4794520548</v>
      </c>
      <c r="AM9" s="132">
        <v>223663.15068493152</v>
      </c>
      <c r="AN9" s="132">
        <v>232417.12328767125</v>
      </c>
      <c r="AO9" s="132">
        <v>221629.04109589042</v>
      </c>
      <c r="AP9" s="132">
        <v>221656.84931506851</v>
      </c>
      <c r="AQ9" s="132">
        <v>219476.30136986301</v>
      </c>
      <c r="AR9" s="132">
        <v>221003.42465753425</v>
      </c>
      <c r="AS9" s="132">
        <v>217730.13698630137</v>
      </c>
      <c r="AT9" s="132">
        <v>211288.49315068492</v>
      </c>
      <c r="AU9" s="132">
        <v>229569.0410958904</v>
      </c>
      <c r="AV9" s="132">
        <v>228919.72602739726</v>
      </c>
      <c r="AW9" s="132">
        <v>214113.15068493152</v>
      </c>
      <c r="AX9" s="132">
        <v>222785.34246575343</v>
      </c>
      <c r="AY9" s="132">
        <v>221869.72602739726</v>
      </c>
      <c r="AZ9" s="132">
        <v>219229.45205479453</v>
      </c>
      <c r="BA9" s="132">
        <v>227923.15068493152</v>
      </c>
      <c r="BB9" s="132">
        <v>231061.09589041094</v>
      </c>
      <c r="BC9" s="132">
        <v>237693.42465753425</v>
      </c>
      <c r="BD9" s="132">
        <v>222116.71232876711</v>
      </c>
      <c r="BE9" s="132">
        <v>226430.68493150684</v>
      </c>
      <c r="BF9" s="132">
        <v>231240</v>
      </c>
      <c r="BG9" s="132">
        <v>224010.4109589041</v>
      </c>
      <c r="BH9" s="132">
        <v>229213.83561643836</v>
      </c>
      <c r="BI9" s="132">
        <v>216421.91780821918</v>
      </c>
      <c r="BJ9" s="132">
        <v>211547.26027397261</v>
      </c>
      <c r="BK9" s="132">
        <v>216283.28767123289</v>
      </c>
      <c r="BL9" s="132">
        <v>229210</v>
      </c>
      <c r="BM9" s="132">
        <v>230209.86301369863</v>
      </c>
      <c r="BN9" s="132">
        <v>221766.71232876711</v>
      </c>
      <c r="BO9" s="132">
        <v>224789.86301369863</v>
      </c>
      <c r="BP9" s="132">
        <v>230640</v>
      </c>
      <c r="BQ9" s="132">
        <v>230606.30136986301</v>
      </c>
      <c r="BR9" s="132">
        <v>219428.21917808219</v>
      </c>
      <c r="BS9" s="132">
        <v>228484.24657534246</v>
      </c>
      <c r="BT9" s="132">
        <v>221372.05479452055</v>
      </c>
      <c r="BU9" s="132">
        <v>233795.34246575343</v>
      </c>
      <c r="BV9" s="132">
        <v>238861.78082191781</v>
      </c>
      <c r="BW9" s="132">
        <v>229806.71232876711</v>
      </c>
      <c r="BX9" s="132">
        <v>234455.34246575343</v>
      </c>
      <c r="BY9" s="132">
        <v>237493.42465753425</v>
      </c>
      <c r="BZ9" s="132">
        <v>228903.28767123289</v>
      </c>
      <c r="CA9" s="132">
        <v>221141.23287671234</v>
      </c>
      <c r="CB9" s="132">
        <v>220727.67123287672</v>
      </c>
      <c r="CC9" s="132">
        <v>230381.64383561644</v>
      </c>
      <c r="CD9" s="132">
        <v>232556.98630136988</v>
      </c>
      <c r="CE9" s="132">
        <v>229362.32876712328</v>
      </c>
      <c r="CF9" s="132">
        <v>226552.19178082192</v>
      </c>
      <c r="CG9" s="132">
        <v>226031.09589041097</v>
      </c>
      <c r="CH9" s="132">
        <v>212833.97260273973</v>
      </c>
      <c r="CI9" s="132">
        <v>226654.10958904109</v>
      </c>
      <c r="CJ9" s="132">
        <v>222585.4794520548</v>
      </c>
      <c r="CK9" s="132">
        <v>236327.53424657535</v>
      </c>
      <c r="CL9" s="132">
        <v>214822.73972602739</v>
      </c>
      <c r="CM9" s="132">
        <v>223332.19178082192</v>
      </c>
      <c r="CN9" s="132">
        <v>226050.82191780821</v>
      </c>
      <c r="CO9" s="132">
        <v>226417.39726027398</v>
      </c>
      <c r="CP9" s="132">
        <v>230457.80821917808</v>
      </c>
      <c r="CQ9" s="132">
        <v>233085.4794520548</v>
      </c>
      <c r="CR9" s="132">
        <v>230581.36986301371</v>
      </c>
      <c r="CS9" s="132">
        <v>231727.12328767125</v>
      </c>
      <c r="CT9" s="132">
        <v>218813.01369863015</v>
      </c>
      <c r="CU9" s="132">
        <v>234831.36986301371</v>
      </c>
      <c r="CV9" s="132">
        <v>244105.0684931507</v>
      </c>
      <c r="CW9" s="132">
        <v>228758.08219178082</v>
      </c>
      <c r="CX9" s="132">
        <v>233426.84931506851</v>
      </c>
      <c r="CY9" s="132">
        <v>232494.10958904109</v>
      </c>
      <c r="CZ9" s="132">
        <v>227980.4109589041</v>
      </c>
      <c r="DA9" s="132">
        <v>228262.32876712328</v>
      </c>
      <c r="DB9" s="132">
        <v>227577.26027397261</v>
      </c>
      <c r="DC9" s="132">
        <v>225332.87671232878</v>
      </c>
      <c r="DD9" s="132">
        <v>229695.34246575343</v>
      </c>
      <c r="DE9" s="132">
        <v>217773.01369863015</v>
      </c>
      <c r="DF9" s="132">
        <v>219209.45205479453</v>
      </c>
      <c r="DG9" s="132">
        <v>215950.54794520547</v>
      </c>
      <c r="DH9" s="132">
        <v>235833.83561643836</v>
      </c>
      <c r="DI9" s="132">
        <v>229736.84931506851</v>
      </c>
      <c r="DJ9" s="132">
        <v>218066.02739726027</v>
      </c>
      <c r="DK9" s="132">
        <v>216230.68493150684</v>
      </c>
      <c r="DL9" s="132">
        <v>226033.56164383562</v>
      </c>
      <c r="DM9" s="132">
        <v>210271.36986301371</v>
      </c>
      <c r="DN9" s="132">
        <v>212451.64383561644</v>
      </c>
      <c r="DO9" s="132">
        <v>227190</v>
      </c>
      <c r="DP9" s="132">
        <v>224290</v>
      </c>
      <c r="DQ9" s="132">
        <v>228529.5890410959</v>
      </c>
      <c r="DR9" s="132">
        <v>214693.42465753425</v>
      </c>
      <c r="DS9" s="132">
        <v>245603.56164383562</v>
      </c>
      <c r="DT9" s="118">
        <v>227870.13698630137</v>
      </c>
    </row>
    <row r="10" spans="2:124" ht="13.35" customHeight="1" x14ac:dyDescent="0.25">
      <c r="B10" s="121" t="s">
        <v>1240</v>
      </c>
      <c r="C10" s="122">
        <v>10</v>
      </c>
      <c r="E10" s="133">
        <v>6</v>
      </c>
      <c r="F10" s="138">
        <f t="shared" ca="1" si="2"/>
        <v>500</v>
      </c>
      <c r="G10" s="138">
        <f t="shared" ca="1" si="10"/>
        <v>0</v>
      </c>
      <c r="H10" s="138">
        <f t="shared" ref="H10:H73" ca="1" si="12">IF(AND(L9=1,M9=0),1,0)+IF(AND(L8=1,M8=1),1,0)+IF(AND(L7=1,M7=2),1,0)+IF(AND(L6=1,M6=3),1,0)</f>
        <v>0</v>
      </c>
      <c r="I10" s="138">
        <f t="shared" ca="1" si="11"/>
        <v>0</v>
      </c>
      <c r="J10" s="138">
        <f t="shared" ca="1" si="3"/>
        <v>97</v>
      </c>
      <c r="K10" s="138">
        <f t="shared" ca="1" si="4"/>
        <v>0</v>
      </c>
      <c r="L10" s="138">
        <f t="shared" ca="1" si="5"/>
        <v>1</v>
      </c>
      <c r="M10" s="138">
        <f t="shared" ca="1" si="6"/>
        <v>4</v>
      </c>
      <c r="N10" s="138">
        <f ca="1">F10+L10*$C$11-J10+O10</f>
        <v>600</v>
      </c>
      <c r="O10" s="138">
        <f t="shared" ca="1" si="8"/>
        <v>97</v>
      </c>
      <c r="P10" s="138">
        <f t="shared" ca="1" si="9"/>
        <v>970</v>
      </c>
      <c r="Q10" s="138">
        <f t="shared" ca="1" si="0"/>
        <v>80</v>
      </c>
      <c r="R10" s="139">
        <f t="shared" ca="1" si="1"/>
        <v>0</v>
      </c>
      <c r="T10" s="131">
        <v>85</v>
      </c>
      <c r="U10" s="103">
        <v>225503.97260273973</v>
      </c>
      <c r="W10" s="131">
        <v>85</v>
      </c>
      <c r="X10" s="132">
        <v>217579.17808219179</v>
      </c>
      <c r="Y10" s="132">
        <v>225527.53424657535</v>
      </c>
      <c r="Z10" s="132">
        <v>213770.9589041096</v>
      </c>
      <c r="AA10" s="132">
        <v>223190.82191780821</v>
      </c>
      <c r="AB10" s="132">
        <v>210538.08219178082</v>
      </c>
      <c r="AC10" s="132">
        <v>219866.43835616438</v>
      </c>
      <c r="AD10" s="132">
        <v>199472.19178082192</v>
      </c>
      <c r="AE10" s="132">
        <v>225954.65753424657</v>
      </c>
      <c r="AF10" s="132">
        <v>220033.15068493152</v>
      </c>
      <c r="AG10" s="132">
        <v>224526.43835616438</v>
      </c>
      <c r="AH10" s="132">
        <v>216939.45205479453</v>
      </c>
      <c r="AI10" s="132">
        <v>222223.42465753425</v>
      </c>
      <c r="AJ10" s="132">
        <v>215075.4794520548</v>
      </c>
      <c r="AK10" s="132">
        <v>222639.72602739726</v>
      </c>
      <c r="AL10" s="132">
        <v>214736.57534246575</v>
      </c>
      <c r="AM10" s="132">
        <v>217460.54794520547</v>
      </c>
      <c r="AN10" s="132">
        <v>216494.38356164383</v>
      </c>
      <c r="AO10" s="132">
        <v>220034.38356164383</v>
      </c>
      <c r="AP10" s="132">
        <v>221483.56164383562</v>
      </c>
      <c r="AQ10" s="132">
        <v>213547.39726027398</v>
      </c>
      <c r="AR10" s="132">
        <v>220230</v>
      </c>
      <c r="AS10" s="132">
        <v>218964.65753424657</v>
      </c>
      <c r="AT10" s="132">
        <v>223636.02739726027</v>
      </c>
      <c r="AU10" s="132">
        <v>225629.0410958904</v>
      </c>
      <c r="AV10" s="132">
        <v>217745.20547945207</v>
      </c>
      <c r="AW10" s="132">
        <v>221218.90410958903</v>
      </c>
      <c r="AX10" s="132">
        <v>206852.46575342465</v>
      </c>
      <c r="AY10" s="132">
        <v>223600.9589041096</v>
      </c>
      <c r="AZ10" s="132">
        <v>202338.08219178082</v>
      </c>
      <c r="BA10" s="132">
        <v>207802.73972602739</v>
      </c>
      <c r="BB10" s="132">
        <v>211330.4109589041</v>
      </c>
      <c r="BC10" s="132">
        <v>226856.30136986301</v>
      </c>
      <c r="BD10" s="132">
        <v>215640.82191780824</v>
      </c>
      <c r="BE10" s="132">
        <v>205028.35616438356</v>
      </c>
      <c r="BF10" s="132">
        <v>206833.28767123289</v>
      </c>
      <c r="BG10" s="132">
        <v>213453.42465753425</v>
      </c>
      <c r="BH10" s="132">
        <v>218838.35616438356</v>
      </c>
      <c r="BI10" s="132">
        <v>216586.98630136985</v>
      </c>
      <c r="BJ10" s="132">
        <v>212802.60273972602</v>
      </c>
      <c r="BK10" s="132">
        <v>211574.9315068493</v>
      </c>
      <c r="BL10" s="132">
        <v>211677.67123287672</v>
      </c>
      <c r="BM10" s="132">
        <v>211261.50684931508</v>
      </c>
      <c r="BN10" s="132">
        <v>207999.04109589042</v>
      </c>
      <c r="BO10" s="132">
        <v>201353.28767123289</v>
      </c>
      <c r="BP10" s="132">
        <v>207210.68493150684</v>
      </c>
      <c r="BQ10" s="132">
        <v>220472.60273972602</v>
      </c>
      <c r="BR10" s="132">
        <v>212469.86301369863</v>
      </c>
      <c r="BS10" s="132">
        <v>214946.71232876711</v>
      </c>
      <c r="BT10" s="132">
        <v>209984.5205479452</v>
      </c>
      <c r="BU10" s="132">
        <v>224709.5890410959</v>
      </c>
      <c r="BV10" s="132">
        <v>218301.91780821918</v>
      </c>
      <c r="BW10" s="132">
        <v>218604.65753424657</v>
      </c>
      <c r="BX10" s="132">
        <v>220105.34246575343</v>
      </c>
      <c r="BY10" s="132">
        <v>208513.42465753425</v>
      </c>
      <c r="BZ10" s="132">
        <v>211926.43835616438</v>
      </c>
      <c r="CA10" s="132">
        <v>215187.26027397261</v>
      </c>
      <c r="CB10" s="132">
        <v>219126.98630136988</v>
      </c>
      <c r="CC10" s="132">
        <v>209121.91780821918</v>
      </c>
      <c r="CD10" s="132">
        <v>240893.97260273973</v>
      </c>
      <c r="CE10" s="132">
        <v>220608.08219178082</v>
      </c>
      <c r="CF10" s="132">
        <v>213256.02739726027</v>
      </c>
      <c r="CG10" s="132">
        <v>216492.73972602739</v>
      </c>
      <c r="CH10" s="132">
        <v>215268.90410958903</v>
      </c>
      <c r="CI10" s="132">
        <v>221866.71232876711</v>
      </c>
      <c r="CJ10" s="132">
        <v>216020.82191780821</v>
      </c>
      <c r="CK10" s="132">
        <v>207173.56164383562</v>
      </c>
      <c r="CL10" s="132">
        <v>212330.82191780821</v>
      </c>
      <c r="CM10" s="132">
        <v>213293.42465753425</v>
      </c>
      <c r="CN10" s="132">
        <v>219326.30136986301</v>
      </c>
      <c r="CO10" s="132">
        <v>222865.20547945207</v>
      </c>
      <c r="CP10" s="132">
        <v>213259.31506849313</v>
      </c>
      <c r="CQ10" s="132">
        <v>203413.15068493149</v>
      </c>
      <c r="CR10" s="132">
        <v>211100.68493150684</v>
      </c>
      <c r="CS10" s="132">
        <v>215351.36986301371</v>
      </c>
      <c r="CT10" s="132">
        <v>213553.83561643836</v>
      </c>
      <c r="CU10" s="132">
        <v>227230.54794520547</v>
      </c>
      <c r="CV10" s="132">
        <v>218710.68493150687</v>
      </c>
      <c r="CW10" s="132">
        <v>229027.26027397261</v>
      </c>
      <c r="CX10" s="132">
        <v>227507.39726027398</v>
      </c>
      <c r="CY10" s="132">
        <v>230862.87671232875</v>
      </c>
      <c r="CZ10" s="132">
        <v>222251.23287671234</v>
      </c>
      <c r="DA10" s="132">
        <v>213474.5205479452</v>
      </c>
      <c r="DB10" s="132">
        <v>209548.08219178082</v>
      </c>
      <c r="DC10" s="132">
        <v>216167.12328767125</v>
      </c>
      <c r="DD10" s="132">
        <v>211469.86301369863</v>
      </c>
      <c r="DE10" s="132">
        <v>221673.83561643836</v>
      </c>
      <c r="DF10" s="132">
        <v>224707.94520547945</v>
      </c>
      <c r="DG10" s="132">
        <v>222249.04109589042</v>
      </c>
      <c r="DH10" s="132">
        <v>212950.13698630137</v>
      </c>
      <c r="DI10" s="132">
        <v>228122.19178082192</v>
      </c>
      <c r="DJ10" s="132">
        <v>213913.28767123289</v>
      </c>
      <c r="DK10" s="132">
        <v>218112.60273972602</v>
      </c>
      <c r="DL10" s="132">
        <v>216930.68493150684</v>
      </c>
      <c r="DM10" s="132">
        <v>232669.86301369863</v>
      </c>
      <c r="DN10" s="132">
        <v>213170</v>
      </c>
      <c r="DO10" s="132">
        <v>210555.61643835617</v>
      </c>
      <c r="DP10" s="132">
        <v>212219.45205479453</v>
      </c>
      <c r="DQ10" s="132">
        <v>215724.65753424657</v>
      </c>
      <c r="DR10" s="132">
        <v>232862.19178082192</v>
      </c>
      <c r="DS10" s="132">
        <v>214203.97260273973</v>
      </c>
      <c r="DT10" s="118">
        <v>205212.32876712328</v>
      </c>
    </row>
    <row r="11" spans="2:124" ht="13.35" customHeight="1" x14ac:dyDescent="0.25">
      <c r="B11" s="121" t="s">
        <v>1241</v>
      </c>
      <c r="C11" s="141">
        <v>100</v>
      </c>
      <c r="E11" s="133">
        <v>7</v>
      </c>
      <c r="F11" s="138">
        <f t="shared" ca="1" si="2"/>
        <v>600</v>
      </c>
      <c r="G11" s="138">
        <f t="shared" ca="1" si="10"/>
        <v>0</v>
      </c>
      <c r="H11" s="138">
        <f t="shared" ca="1" si="12"/>
        <v>2</v>
      </c>
      <c r="I11" s="138">
        <f t="shared" ca="1" si="11"/>
        <v>200</v>
      </c>
      <c r="J11" s="138">
        <f t="shared" ca="1" si="3"/>
        <v>76</v>
      </c>
      <c r="K11" s="138">
        <f t="shared" ca="1" si="4"/>
        <v>124</v>
      </c>
      <c r="L11" s="138">
        <f t="shared" ca="1" si="5"/>
        <v>1</v>
      </c>
      <c r="M11" s="138">
        <f t="shared" ca="1" si="6"/>
        <v>5</v>
      </c>
      <c r="N11" s="138">
        <f t="shared" ref="N11:N74" ca="1" si="13">F11+L11*$C$11-J11+O11</f>
        <v>624</v>
      </c>
      <c r="O11" s="138">
        <f t="shared" ca="1" si="8"/>
        <v>0</v>
      </c>
      <c r="P11" s="138">
        <f t="shared" ca="1" si="9"/>
        <v>0</v>
      </c>
      <c r="Q11" s="138">
        <f t="shared" ca="1" si="0"/>
        <v>80</v>
      </c>
      <c r="R11" s="139">
        <f t="shared" ca="1" si="1"/>
        <v>339.72602739726028</v>
      </c>
      <c r="T11" s="131">
        <v>90</v>
      </c>
      <c r="U11" s="103">
        <v>195085.61643835617</v>
      </c>
      <c r="W11" s="131">
        <v>90</v>
      </c>
      <c r="X11" s="132">
        <v>210081.78082191781</v>
      </c>
      <c r="Y11" s="132">
        <v>194405.0684931507</v>
      </c>
      <c r="Z11" s="132">
        <v>201947.94520547945</v>
      </c>
      <c r="AA11" s="132">
        <v>212266.57534246575</v>
      </c>
      <c r="AB11" s="132">
        <v>210289.04109589042</v>
      </c>
      <c r="AC11" s="132">
        <v>216666.43835616438</v>
      </c>
      <c r="AD11" s="132">
        <v>208696.43835616438</v>
      </c>
      <c r="AE11" s="132">
        <v>210329.0410958904</v>
      </c>
      <c r="AF11" s="132">
        <v>210862.05479452055</v>
      </c>
      <c r="AG11" s="132">
        <v>215559.45205479453</v>
      </c>
      <c r="AH11" s="132">
        <v>210707.67123287672</v>
      </c>
      <c r="AI11" s="132">
        <v>212904.65753424657</v>
      </c>
      <c r="AJ11" s="132">
        <v>207357.67123287672</v>
      </c>
      <c r="AK11" s="132">
        <v>207699.45205479453</v>
      </c>
      <c r="AL11" s="132">
        <v>219649.5890410959</v>
      </c>
      <c r="AM11" s="132">
        <v>203010.68493150684</v>
      </c>
      <c r="AN11" s="132">
        <v>214021.64383561644</v>
      </c>
      <c r="AO11" s="132">
        <v>208970.68493150684</v>
      </c>
      <c r="AP11" s="132">
        <v>216857.39726027398</v>
      </c>
      <c r="AQ11" s="132">
        <v>211728.21917808219</v>
      </c>
      <c r="AR11" s="132">
        <v>194340.41095890413</v>
      </c>
      <c r="AS11" s="132">
        <v>197120</v>
      </c>
      <c r="AT11" s="132">
        <v>203333.56164383562</v>
      </c>
      <c r="AU11" s="132">
        <v>197372.87671232875</v>
      </c>
      <c r="AV11" s="132">
        <v>206401.91780821918</v>
      </c>
      <c r="AW11" s="132">
        <v>208496.98630136985</v>
      </c>
      <c r="AX11" s="132">
        <v>217978.35616438356</v>
      </c>
      <c r="AY11" s="132">
        <v>208893.28767123289</v>
      </c>
      <c r="AZ11" s="132">
        <v>215990.13698630137</v>
      </c>
      <c r="BA11" s="132">
        <v>215895.61643835617</v>
      </c>
      <c r="BB11" s="132">
        <v>209250.13698630137</v>
      </c>
      <c r="BC11" s="132">
        <v>222841.91780821918</v>
      </c>
      <c r="BD11" s="132">
        <v>220023.83561643836</v>
      </c>
      <c r="BE11" s="132">
        <v>221426.71232876711</v>
      </c>
      <c r="BF11" s="132">
        <v>216941.78082191781</v>
      </c>
      <c r="BG11" s="132">
        <v>222353.83561643836</v>
      </c>
      <c r="BH11" s="132">
        <v>203176.71232876711</v>
      </c>
      <c r="BI11" s="132">
        <v>200083.69863013699</v>
      </c>
      <c r="BJ11" s="132">
        <v>225307.67123287672</v>
      </c>
      <c r="BK11" s="132">
        <v>205294.93150684933</v>
      </c>
      <c r="BL11" s="132">
        <v>220924.93150684933</v>
      </c>
      <c r="BM11" s="132">
        <v>197328.49315068492</v>
      </c>
      <c r="BN11" s="132">
        <v>216022.05479452055</v>
      </c>
      <c r="BO11" s="132">
        <v>212120.13698630137</v>
      </c>
      <c r="BP11" s="132">
        <v>212206.30136986301</v>
      </c>
      <c r="BQ11" s="132">
        <v>210151.50684931508</v>
      </c>
      <c r="BR11" s="132">
        <v>221958.21917808219</v>
      </c>
      <c r="BS11" s="132">
        <v>210463.56164383562</v>
      </c>
      <c r="BT11" s="132">
        <v>203224.5205479452</v>
      </c>
      <c r="BU11" s="132">
        <v>208595.4794520548</v>
      </c>
      <c r="BV11" s="132">
        <v>223488.63013698629</v>
      </c>
      <c r="BW11" s="132">
        <v>211961.78082191781</v>
      </c>
      <c r="BX11" s="132">
        <v>213750.9589041096</v>
      </c>
      <c r="BY11" s="132">
        <v>203972.46575342465</v>
      </c>
      <c r="BZ11" s="132">
        <v>203682.32876712328</v>
      </c>
      <c r="CA11" s="132">
        <v>218251.78082191781</v>
      </c>
      <c r="CB11" s="132">
        <v>217172.19178082192</v>
      </c>
      <c r="CC11" s="132">
        <v>214264.65753424657</v>
      </c>
      <c r="CD11" s="132">
        <v>210665.0684931507</v>
      </c>
      <c r="CE11" s="132">
        <v>211506.98630136988</v>
      </c>
      <c r="CF11" s="132">
        <v>211929.0410958904</v>
      </c>
      <c r="CG11" s="132">
        <v>206207.67123287672</v>
      </c>
      <c r="CH11" s="132">
        <v>200962.05479452055</v>
      </c>
      <c r="CI11" s="132">
        <v>222668.21917808219</v>
      </c>
      <c r="CJ11" s="132">
        <v>215727.39726027398</v>
      </c>
      <c r="CK11" s="132">
        <v>204093.69863013699</v>
      </c>
      <c r="CL11" s="132">
        <v>213929.17808219179</v>
      </c>
      <c r="CM11" s="132">
        <v>208499.86301369863</v>
      </c>
      <c r="CN11" s="132">
        <v>215307.94520547945</v>
      </c>
      <c r="CO11" s="132">
        <v>209751.91780821918</v>
      </c>
      <c r="CP11" s="132">
        <v>211880.68493150687</v>
      </c>
      <c r="CQ11" s="132">
        <v>204822.46575342465</v>
      </c>
      <c r="CR11" s="132">
        <v>209037.67123287672</v>
      </c>
      <c r="CS11" s="132">
        <v>214966.98630136985</v>
      </c>
      <c r="CT11" s="132">
        <v>200359.5890410959</v>
      </c>
      <c r="CU11" s="132">
        <v>209703.97260273973</v>
      </c>
      <c r="CV11" s="132">
        <v>206121.50684931508</v>
      </c>
      <c r="CW11" s="132">
        <v>207525.75342465754</v>
      </c>
      <c r="CX11" s="132">
        <v>208634.65753424657</v>
      </c>
      <c r="CY11" s="132">
        <v>197533.83561643836</v>
      </c>
      <c r="CZ11" s="132">
        <v>205319.31506849316</v>
      </c>
      <c r="DA11" s="132">
        <v>206066.02739726027</v>
      </c>
      <c r="DB11" s="132">
        <v>207020.13698630137</v>
      </c>
      <c r="DC11" s="132">
        <v>206211.50684931508</v>
      </c>
      <c r="DD11" s="132">
        <v>225122.05479452055</v>
      </c>
      <c r="DE11" s="132">
        <v>207613.83561643836</v>
      </c>
      <c r="DF11" s="132">
        <v>202877.53424657535</v>
      </c>
      <c r="DG11" s="132">
        <v>208441.09589041097</v>
      </c>
      <c r="DH11" s="132">
        <v>210333.15068493152</v>
      </c>
      <c r="DI11" s="132">
        <v>223593.97260273973</v>
      </c>
      <c r="DJ11" s="132">
        <v>204190.5479452055</v>
      </c>
      <c r="DK11" s="132">
        <v>210710.68493150684</v>
      </c>
      <c r="DL11" s="132">
        <v>212571.64383561644</v>
      </c>
      <c r="DM11" s="132">
        <v>199826.16438356164</v>
      </c>
      <c r="DN11" s="132">
        <v>223069.5890410959</v>
      </c>
      <c r="DO11" s="132">
        <v>212982.46575342465</v>
      </c>
      <c r="DP11" s="132">
        <v>225212.73972602739</v>
      </c>
      <c r="DQ11" s="132">
        <v>218953.56164383562</v>
      </c>
      <c r="DR11" s="132">
        <v>212849.31506849316</v>
      </c>
      <c r="DS11" s="132">
        <v>197482.19178082192</v>
      </c>
      <c r="DT11" s="118">
        <v>201484.93150684933</v>
      </c>
    </row>
    <row r="12" spans="2:124" ht="12.75" customHeight="1" x14ac:dyDescent="0.25">
      <c r="B12" s="106" t="s">
        <v>1206</v>
      </c>
      <c r="E12" s="133">
        <v>8</v>
      </c>
      <c r="F12" s="138">
        <f t="shared" ca="1" si="2"/>
        <v>624</v>
      </c>
      <c r="G12" s="138">
        <f t="shared" ca="1" si="10"/>
        <v>124</v>
      </c>
      <c r="H12" s="138">
        <f t="shared" ca="1" si="12"/>
        <v>0</v>
      </c>
      <c r="I12" s="138">
        <f t="shared" ca="1" si="11"/>
        <v>0</v>
      </c>
      <c r="J12" s="138">
        <f t="shared" ca="1" si="3"/>
        <v>92</v>
      </c>
      <c r="K12" s="138">
        <f t="shared" ca="1" si="4"/>
        <v>32</v>
      </c>
      <c r="L12" s="138">
        <f t="shared" ca="1" si="5"/>
        <v>1</v>
      </c>
      <c r="M12" s="138">
        <f t="shared" ca="1" si="6"/>
        <v>5</v>
      </c>
      <c r="N12" s="138">
        <f t="shared" ca="1" si="13"/>
        <v>632</v>
      </c>
      <c r="O12" s="138">
        <f t="shared" ca="1" si="8"/>
        <v>0</v>
      </c>
      <c r="P12" s="138">
        <f t="shared" ca="1" si="9"/>
        <v>0</v>
      </c>
      <c r="Q12" s="138">
        <f t="shared" ca="1" si="0"/>
        <v>80</v>
      </c>
      <c r="R12" s="139">
        <f t="shared" ca="1" si="1"/>
        <v>87.671232876712324</v>
      </c>
      <c r="T12" s="131">
        <v>95</v>
      </c>
      <c r="U12" s="103">
        <v>217227.12328767125</v>
      </c>
      <c r="W12" s="131">
        <v>95</v>
      </c>
      <c r="X12" s="132">
        <v>204203.69863013699</v>
      </c>
      <c r="Y12" s="132">
        <v>207386.16438356164</v>
      </c>
      <c r="Z12" s="132">
        <v>195512.46575342465</v>
      </c>
      <c r="AA12" s="132">
        <v>208271.50684931508</v>
      </c>
      <c r="AB12" s="132">
        <v>197860.4109589041</v>
      </c>
      <c r="AC12" s="132">
        <v>195534.65753424657</v>
      </c>
      <c r="AD12" s="132">
        <v>187785.0684931507</v>
      </c>
      <c r="AE12" s="132">
        <v>204662.32876712328</v>
      </c>
      <c r="AF12" s="132">
        <v>197922.19178082192</v>
      </c>
      <c r="AG12" s="132">
        <v>209311.36986301371</v>
      </c>
      <c r="AH12" s="132">
        <v>211199.72602739726</v>
      </c>
      <c r="AI12" s="132">
        <v>203554.9315068493</v>
      </c>
      <c r="AJ12" s="132">
        <v>215646.30136986301</v>
      </c>
      <c r="AK12" s="132">
        <v>200674.5205479452</v>
      </c>
      <c r="AL12" s="132">
        <v>220021.50684931508</v>
      </c>
      <c r="AM12" s="132">
        <v>203193.97260273973</v>
      </c>
      <c r="AN12" s="132">
        <v>211560.41095890413</v>
      </c>
      <c r="AO12" s="132">
        <v>201124.10958904109</v>
      </c>
      <c r="AP12" s="132">
        <v>207175.75342465754</v>
      </c>
      <c r="AQ12" s="132">
        <v>210438.63013698629</v>
      </c>
      <c r="AR12" s="132">
        <v>195836.30136986304</v>
      </c>
      <c r="AS12" s="132">
        <v>198384.24657534246</v>
      </c>
      <c r="AT12" s="132">
        <v>203286.84931506851</v>
      </c>
      <c r="AU12" s="132">
        <v>196556.43835616438</v>
      </c>
      <c r="AV12" s="132">
        <v>213618.35616438359</v>
      </c>
      <c r="AW12" s="132">
        <v>185864.10958904109</v>
      </c>
      <c r="AX12" s="132">
        <v>205331.91780821918</v>
      </c>
      <c r="AY12" s="132">
        <v>198760.68493150687</v>
      </c>
      <c r="AZ12" s="132">
        <v>205761.91780821918</v>
      </c>
      <c r="BA12" s="132">
        <v>195494.10958904109</v>
      </c>
      <c r="BB12" s="132">
        <v>204537.53424657535</v>
      </c>
      <c r="BC12" s="132">
        <v>211379.0410958904</v>
      </c>
      <c r="BD12" s="132">
        <v>201979.31506849316</v>
      </c>
      <c r="BE12" s="132">
        <v>210059.17808219179</v>
      </c>
      <c r="BF12" s="132">
        <v>214471.50684931508</v>
      </c>
      <c r="BG12" s="132">
        <v>193346.84931506851</v>
      </c>
      <c r="BH12" s="132">
        <v>215849.5890410959</v>
      </c>
      <c r="BI12" s="132">
        <v>202696.02739726027</v>
      </c>
      <c r="BJ12" s="132">
        <v>216725.20547945207</v>
      </c>
      <c r="BK12" s="132">
        <v>208040.13698630137</v>
      </c>
      <c r="BL12" s="132">
        <v>209287.53424657535</v>
      </c>
      <c r="BM12" s="132">
        <v>194478.76712328766</v>
      </c>
      <c r="BN12" s="132">
        <v>201374.24657534246</v>
      </c>
      <c r="BO12" s="132">
        <v>209756.16438356164</v>
      </c>
      <c r="BP12" s="132">
        <v>214637.80821917808</v>
      </c>
      <c r="BQ12" s="132">
        <v>197157.94520547945</v>
      </c>
      <c r="BR12" s="132">
        <v>207454.65753424657</v>
      </c>
      <c r="BS12" s="132">
        <v>204188.63013698629</v>
      </c>
      <c r="BT12" s="132">
        <v>202957.12328767125</v>
      </c>
      <c r="BU12" s="132">
        <v>193185.0684931507</v>
      </c>
      <c r="BV12" s="132">
        <v>208828.76712328769</v>
      </c>
      <c r="BW12" s="132">
        <v>206550.41095890413</v>
      </c>
      <c r="BX12" s="132">
        <v>210529.45205479453</v>
      </c>
      <c r="BY12" s="132">
        <v>205577.67123287672</v>
      </c>
      <c r="BZ12" s="132">
        <v>202178.63013698629</v>
      </c>
      <c r="CA12" s="132">
        <v>205179.86301369863</v>
      </c>
      <c r="CB12" s="132">
        <v>209237.53424657535</v>
      </c>
      <c r="CC12" s="132">
        <v>194914.79452054796</v>
      </c>
      <c r="CD12" s="132">
        <v>207945.0684931507</v>
      </c>
      <c r="CE12" s="132">
        <v>203319.17808219179</v>
      </c>
      <c r="CF12" s="132">
        <v>191597.26027397261</v>
      </c>
      <c r="CG12" s="132">
        <v>190126.30136986304</v>
      </c>
      <c r="CH12" s="132">
        <v>212324.38356164383</v>
      </c>
      <c r="CI12" s="132">
        <v>189837.80821917808</v>
      </c>
      <c r="CJ12" s="132">
        <v>193954.52054794523</v>
      </c>
      <c r="CK12" s="132">
        <v>194685.0684931507</v>
      </c>
      <c r="CL12" s="132">
        <v>208451.50684931508</v>
      </c>
      <c r="CM12" s="132">
        <v>200594.65753424657</v>
      </c>
      <c r="CN12" s="132">
        <v>217621.36986301371</v>
      </c>
      <c r="CO12" s="132">
        <v>210373.28767123289</v>
      </c>
      <c r="CP12" s="132">
        <v>206364.24657534246</v>
      </c>
      <c r="CQ12" s="132">
        <v>205766.71232876711</v>
      </c>
      <c r="CR12" s="132">
        <v>212807.67123287672</v>
      </c>
      <c r="CS12" s="132">
        <v>198379.5890410959</v>
      </c>
      <c r="CT12" s="132">
        <v>215608.35616438359</v>
      </c>
      <c r="CU12" s="132">
        <v>197883.83561643836</v>
      </c>
      <c r="CV12" s="132">
        <v>212858.63013698632</v>
      </c>
      <c r="CW12" s="132">
        <v>201306.98630136985</v>
      </c>
      <c r="CX12" s="132">
        <v>212542.73972602739</v>
      </c>
      <c r="CY12" s="132">
        <v>191905.4794520548</v>
      </c>
      <c r="CZ12" s="132">
        <v>207910.82191780824</v>
      </c>
      <c r="DA12" s="132">
        <v>208021.23287671234</v>
      </c>
      <c r="DB12" s="132">
        <v>206501.91780821921</v>
      </c>
      <c r="DC12" s="132">
        <v>197530.5479452055</v>
      </c>
      <c r="DD12" s="132">
        <v>225149.31506849316</v>
      </c>
      <c r="DE12" s="132">
        <v>191140.54794520547</v>
      </c>
      <c r="DF12" s="132">
        <v>206565.0684931507</v>
      </c>
      <c r="DG12" s="132">
        <v>211464.79452054796</v>
      </c>
      <c r="DH12" s="132">
        <v>199149.17808219179</v>
      </c>
      <c r="DI12" s="132">
        <v>190979.17808219179</v>
      </c>
      <c r="DJ12" s="132">
        <v>206355.34246575343</v>
      </c>
      <c r="DK12" s="132">
        <v>206838.08219178082</v>
      </c>
      <c r="DL12" s="132">
        <v>205052.60273972602</v>
      </c>
      <c r="DM12" s="132">
        <v>195179.86301369863</v>
      </c>
      <c r="DN12" s="132">
        <v>206114.79452054793</v>
      </c>
      <c r="DO12" s="132">
        <v>216477.12328767125</v>
      </c>
      <c r="DP12" s="132">
        <v>208687.26027397261</v>
      </c>
      <c r="DQ12" s="132">
        <v>204732.19178082192</v>
      </c>
      <c r="DR12" s="132">
        <v>196388.21917808219</v>
      </c>
      <c r="DS12" s="132">
        <v>196802.05479452055</v>
      </c>
      <c r="DT12" s="118">
        <v>204167.39726027398</v>
      </c>
    </row>
    <row r="13" spans="2:124" ht="13.35" customHeight="1" x14ac:dyDescent="0.25">
      <c r="B13" s="142" t="s">
        <v>1242</v>
      </c>
      <c r="C13" s="103">
        <f ca="1">P1</f>
        <v>148090</v>
      </c>
      <c r="E13" s="133">
        <v>9</v>
      </c>
      <c r="F13" s="138">
        <f t="shared" ca="1" si="2"/>
        <v>632</v>
      </c>
      <c r="G13" s="138">
        <f t="shared" ca="1" si="10"/>
        <v>32</v>
      </c>
      <c r="H13" s="138">
        <f t="shared" ca="1" si="12"/>
        <v>0</v>
      </c>
      <c r="I13" s="138">
        <f t="shared" ca="1" si="11"/>
        <v>0</v>
      </c>
      <c r="J13" s="138">
        <f t="shared" ca="1" si="3"/>
        <v>95</v>
      </c>
      <c r="K13" s="138">
        <f t="shared" ca="1" si="4"/>
        <v>0</v>
      </c>
      <c r="L13" s="138">
        <f t="shared" ca="1" si="5"/>
        <v>1</v>
      </c>
      <c r="M13" s="138">
        <f t="shared" ca="1" si="6"/>
        <v>5</v>
      </c>
      <c r="N13" s="138">
        <f t="shared" ca="1" si="13"/>
        <v>700</v>
      </c>
      <c r="O13" s="138">
        <f t="shared" ca="1" si="8"/>
        <v>63</v>
      </c>
      <c r="P13" s="138">
        <f t="shared" ca="1" si="9"/>
        <v>630</v>
      </c>
      <c r="Q13" s="138">
        <f t="shared" ca="1" si="0"/>
        <v>80</v>
      </c>
      <c r="R13" s="139">
        <f t="shared" ca="1" si="1"/>
        <v>0</v>
      </c>
      <c r="T13" s="131">
        <v>100</v>
      </c>
      <c r="U13" s="103">
        <v>206851.36986301371</v>
      </c>
      <c r="W13" s="131">
        <v>100</v>
      </c>
      <c r="X13" s="132">
        <v>190588.76712328766</v>
      </c>
      <c r="Y13" s="132">
        <v>192755.20547945207</v>
      </c>
      <c r="Z13" s="132">
        <v>190877.53424657535</v>
      </c>
      <c r="AA13" s="132">
        <v>200664.79452054796</v>
      </c>
      <c r="AB13" s="132">
        <v>186561.09589041097</v>
      </c>
      <c r="AC13" s="132">
        <v>198608.90410958906</v>
      </c>
      <c r="AD13" s="132">
        <v>197308.21917808219</v>
      </c>
      <c r="AE13" s="132">
        <v>210355.4794520548</v>
      </c>
      <c r="AF13" s="132">
        <v>191563.83561643836</v>
      </c>
      <c r="AG13" s="132">
        <v>197160.82191780824</v>
      </c>
      <c r="AH13" s="132">
        <v>202582.87671232878</v>
      </c>
      <c r="AI13" s="132">
        <v>209940.27397260274</v>
      </c>
      <c r="AJ13" s="132">
        <v>195003.97260273973</v>
      </c>
      <c r="AK13" s="132">
        <v>192716.16438356164</v>
      </c>
      <c r="AL13" s="132">
        <v>190192.05479452055</v>
      </c>
      <c r="AM13" s="132">
        <v>203777.12328767125</v>
      </c>
      <c r="AN13" s="132">
        <v>203258.76712328769</v>
      </c>
      <c r="AO13" s="132">
        <v>191004.93150684933</v>
      </c>
      <c r="AP13" s="132">
        <v>202189.17808219179</v>
      </c>
      <c r="AQ13" s="132">
        <v>195761.23287671234</v>
      </c>
      <c r="AR13" s="132">
        <v>208158.49315068492</v>
      </c>
      <c r="AS13" s="132">
        <v>191340</v>
      </c>
      <c r="AT13" s="132">
        <v>211093.42465753425</v>
      </c>
      <c r="AU13" s="132">
        <v>188074.24657534246</v>
      </c>
      <c r="AV13" s="132">
        <v>190811.64383561644</v>
      </c>
      <c r="AW13" s="132">
        <v>194636.43835616438</v>
      </c>
      <c r="AX13" s="132">
        <v>205851.50684931508</v>
      </c>
      <c r="AY13" s="132">
        <v>198211.09589041094</v>
      </c>
      <c r="AZ13" s="132">
        <v>182453.69863013699</v>
      </c>
      <c r="BA13" s="132">
        <v>193727.94520547945</v>
      </c>
      <c r="BB13" s="132">
        <v>194004.52054794523</v>
      </c>
      <c r="BC13" s="132">
        <v>196675.61643835617</v>
      </c>
      <c r="BD13" s="132">
        <v>217486.57534246577</v>
      </c>
      <c r="BE13" s="132">
        <v>202279.31506849316</v>
      </c>
      <c r="BF13" s="132">
        <v>189263.28767123289</v>
      </c>
      <c r="BG13" s="132">
        <v>215161.36986301371</v>
      </c>
      <c r="BH13" s="132">
        <v>186410</v>
      </c>
      <c r="BI13" s="132">
        <v>215126.84931506848</v>
      </c>
      <c r="BJ13" s="132">
        <v>203710.54794520547</v>
      </c>
      <c r="BK13" s="132">
        <v>191051.23287671231</v>
      </c>
      <c r="BL13" s="132">
        <v>193206.02739726027</v>
      </c>
      <c r="BM13" s="132">
        <v>201856.57534246575</v>
      </c>
      <c r="BN13" s="132">
        <v>204617.53424657535</v>
      </c>
      <c r="BO13" s="132">
        <v>197133.69863013699</v>
      </c>
      <c r="BP13" s="132">
        <v>189525.20547945207</v>
      </c>
      <c r="BQ13" s="132">
        <v>202622.73972602742</v>
      </c>
      <c r="BR13" s="132">
        <v>193027.94520547945</v>
      </c>
      <c r="BS13" s="132">
        <v>193478.35616438359</v>
      </c>
      <c r="BT13" s="132">
        <v>182694.38356164386</v>
      </c>
      <c r="BU13" s="132">
        <v>199361.23287671234</v>
      </c>
      <c r="BV13" s="132">
        <v>203417.39726027398</v>
      </c>
      <c r="BW13" s="132">
        <v>202865.4794520548</v>
      </c>
      <c r="BX13" s="132">
        <v>201390.27397260274</v>
      </c>
      <c r="BY13" s="132">
        <v>205764.79452054796</v>
      </c>
      <c r="BZ13" s="132">
        <v>198557.26027397258</v>
      </c>
      <c r="CA13" s="132">
        <v>194201.23287671234</v>
      </c>
      <c r="CB13" s="132">
        <v>208487.67123287672</v>
      </c>
      <c r="CC13" s="132">
        <v>196386.02739726027</v>
      </c>
      <c r="CD13" s="132">
        <v>211310.4109589041</v>
      </c>
      <c r="CE13" s="132">
        <v>204990</v>
      </c>
      <c r="CF13" s="132">
        <v>189177.12328767125</v>
      </c>
      <c r="CG13" s="132">
        <v>200011.64383561644</v>
      </c>
      <c r="CH13" s="132">
        <v>218467.67123287672</v>
      </c>
      <c r="CI13" s="132">
        <v>212351.78082191781</v>
      </c>
      <c r="CJ13" s="132">
        <v>202770.41095890413</v>
      </c>
      <c r="CK13" s="132">
        <v>205969.5890410959</v>
      </c>
      <c r="CL13" s="132">
        <v>202411.50684931508</v>
      </c>
      <c r="CM13" s="132">
        <v>199276.57534246577</v>
      </c>
      <c r="CN13" s="132">
        <v>209419.72602739726</v>
      </c>
      <c r="CO13" s="132">
        <v>191730.5479452055</v>
      </c>
      <c r="CP13" s="132">
        <v>196964.38356164383</v>
      </c>
      <c r="CQ13" s="132">
        <v>194608.76712328766</v>
      </c>
      <c r="CR13" s="132">
        <v>208901.64383561644</v>
      </c>
      <c r="CS13" s="132">
        <v>210772.05479452055</v>
      </c>
      <c r="CT13" s="132">
        <v>202822.87671232875</v>
      </c>
      <c r="CU13" s="132">
        <v>191318.76712328769</v>
      </c>
      <c r="CV13" s="132">
        <v>210432.87671232878</v>
      </c>
      <c r="CW13" s="132">
        <v>198623.01369863015</v>
      </c>
      <c r="CX13" s="132">
        <v>214984.79452054796</v>
      </c>
      <c r="CY13" s="132">
        <v>192853.28767123289</v>
      </c>
      <c r="CZ13" s="132">
        <v>208041.78082191781</v>
      </c>
      <c r="DA13" s="132">
        <v>190304.38356164383</v>
      </c>
      <c r="DB13" s="132">
        <v>188127.53424657535</v>
      </c>
      <c r="DC13" s="132">
        <v>213475.4794520548</v>
      </c>
      <c r="DD13" s="132">
        <v>202249.5890410959</v>
      </c>
      <c r="DE13" s="132">
        <v>189902.87671232878</v>
      </c>
      <c r="DF13" s="132">
        <v>196088.21917808222</v>
      </c>
      <c r="DG13" s="132">
        <v>200440.27397260274</v>
      </c>
      <c r="DH13" s="132">
        <v>194322.19178082192</v>
      </c>
      <c r="DI13" s="132">
        <v>198865.4794520548</v>
      </c>
      <c r="DJ13" s="132">
        <v>193850</v>
      </c>
      <c r="DK13" s="132">
        <v>205861.78082191781</v>
      </c>
      <c r="DL13" s="132">
        <v>192652.73972602742</v>
      </c>
      <c r="DM13" s="132">
        <v>203155.75342465754</v>
      </c>
      <c r="DN13" s="132">
        <v>208859.5890410959</v>
      </c>
      <c r="DO13" s="132">
        <v>206852.05479452055</v>
      </c>
      <c r="DP13" s="132">
        <v>186974.52054794523</v>
      </c>
      <c r="DQ13" s="132">
        <v>191018.08219178082</v>
      </c>
      <c r="DR13" s="132">
        <v>186150.68493150687</v>
      </c>
      <c r="DS13" s="132">
        <v>205473.69863013699</v>
      </c>
      <c r="DT13" s="118">
        <v>209143.56164383562</v>
      </c>
    </row>
    <row r="14" spans="2:124" ht="12.75" customHeight="1" x14ac:dyDescent="0.25">
      <c r="B14" s="142" t="s">
        <v>1243</v>
      </c>
      <c r="C14" s="103">
        <f ca="1">Q1</f>
        <v>28480</v>
      </c>
      <c r="E14" s="133">
        <v>10</v>
      </c>
      <c r="F14" s="138">
        <f t="shared" ca="1" si="2"/>
        <v>700</v>
      </c>
      <c r="G14" s="138">
        <f t="shared" ca="1" si="10"/>
        <v>0</v>
      </c>
      <c r="H14" s="138">
        <f t="shared" ca="1" si="12"/>
        <v>0</v>
      </c>
      <c r="I14" s="138">
        <f t="shared" ca="1" si="11"/>
        <v>0</v>
      </c>
      <c r="J14" s="138">
        <f t="shared" ca="1" si="3"/>
        <v>129</v>
      </c>
      <c r="K14" s="138">
        <f t="shared" ca="1" si="4"/>
        <v>0</v>
      </c>
      <c r="L14" s="138">
        <f t="shared" ca="1" si="5"/>
        <v>1</v>
      </c>
      <c r="M14" s="138">
        <f t="shared" ca="1" si="6"/>
        <v>5</v>
      </c>
      <c r="N14" s="138">
        <f t="shared" ca="1" si="13"/>
        <v>800</v>
      </c>
      <c r="O14" s="138">
        <f t="shared" ca="1" si="8"/>
        <v>129</v>
      </c>
      <c r="P14" s="138">
        <f t="shared" ca="1" si="9"/>
        <v>1290</v>
      </c>
      <c r="Q14" s="138">
        <f t="shared" ca="1" si="0"/>
        <v>80</v>
      </c>
      <c r="R14" s="139">
        <f t="shared" ca="1" si="1"/>
        <v>0</v>
      </c>
      <c r="U14" s="143"/>
      <c r="W14" s="144"/>
      <c r="X14" s="144"/>
      <c r="Y14" s="144"/>
      <c r="Z14" s="144"/>
      <c r="AA14" s="144"/>
      <c r="AB14" s="144"/>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44"/>
      <c r="BG14" s="144"/>
      <c r="BH14" s="144"/>
      <c r="BI14" s="144"/>
      <c r="BJ14" s="144"/>
      <c r="BK14" s="144"/>
      <c r="BL14" s="144"/>
      <c r="BM14" s="144"/>
      <c r="BN14" s="144"/>
      <c r="BO14" s="144"/>
      <c r="BP14" s="144"/>
      <c r="BQ14" s="144"/>
      <c r="BR14" s="144"/>
      <c r="BS14" s="144"/>
      <c r="BT14" s="144"/>
      <c r="BU14" s="144"/>
      <c r="BV14" s="144"/>
      <c r="BW14" s="144"/>
      <c r="BX14" s="144"/>
      <c r="BY14" s="144"/>
      <c r="BZ14" s="144"/>
      <c r="CA14" s="144"/>
      <c r="CB14" s="144"/>
      <c r="CC14" s="144"/>
      <c r="CD14" s="144"/>
      <c r="CE14" s="144"/>
      <c r="CF14" s="144"/>
      <c r="CG14" s="144"/>
      <c r="CH14" s="144"/>
      <c r="CI14" s="144"/>
      <c r="CJ14" s="144"/>
      <c r="CK14" s="144"/>
      <c r="CL14" s="144"/>
      <c r="CM14" s="144"/>
      <c r="CN14" s="144"/>
      <c r="CO14" s="144"/>
      <c r="CP14" s="144"/>
      <c r="CQ14" s="144"/>
      <c r="CR14" s="144"/>
      <c r="CS14" s="144"/>
      <c r="CT14" s="144"/>
      <c r="CU14" s="144"/>
      <c r="CV14" s="144"/>
      <c r="CW14" s="144"/>
      <c r="CX14" s="144"/>
      <c r="CY14" s="144"/>
      <c r="CZ14" s="144"/>
      <c r="DA14" s="144"/>
      <c r="DB14" s="144"/>
      <c r="DC14" s="144"/>
      <c r="DD14" s="144"/>
      <c r="DE14" s="144"/>
      <c r="DF14" s="144"/>
      <c r="DG14" s="144"/>
      <c r="DH14" s="144"/>
      <c r="DI14" s="144"/>
      <c r="DJ14" s="144"/>
      <c r="DK14" s="144"/>
      <c r="DL14" s="144"/>
      <c r="DM14" s="144"/>
      <c r="DN14" s="144"/>
      <c r="DO14" s="144"/>
      <c r="DP14" s="144"/>
      <c r="DQ14" s="144"/>
      <c r="DR14" s="144"/>
      <c r="DS14" s="144"/>
      <c r="DT14" s="144"/>
    </row>
    <row r="15" spans="2:124" ht="12.75" customHeight="1" x14ac:dyDescent="0.25">
      <c r="B15" s="142" t="s">
        <v>1244</v>
      </c>
      <c r="C15" s="103">
        <f ca="1">R1</f>
        <v>22424.657534246577</v>
      </c>
      <c r="E15" s="133">
        <v>11</v>
      </c>
      <c r="F15" s="138">
        <f t="shared" ca="1" si="2"/>
        <v>800</v>
      </c>
      <c r="G15" s="138">
        <f t="shared" ca="1" si="10"/>
        <v>0</v>
      </c>
      <c r="H15" s="138">
        <f t="shared" ca="1" si="12"/>
        <v>0</v>
      </c>
      <c r="I15" s="138">
        <f t="shared" ca="1" si="11"/>
        <v>0</v>
      </c>
      <c r="J15" s="138">
        <f t="shared" ca="1" si="3"/>
        <v>116</v>
      </c>
      <c r="K15" s="138">
        <f t="shared" ca="1" si="4"/>
        <v>0</v>
      </c>
      <c r="L15" s="138">
        <f t="shared" ca="1" si="5"/>
        <v>1</v>
      </c>
      <c r="M15" s="138">
        <f t="shared" ca="1" si="6"/>
        <v>5</v>
      </c>
      <c r="N15" s="138">
        <f t="shared" ca="1" si="13"/>
        <v>900</v>
      </c>
      <c r="O15" s="138">
        <f t="shared" ca="1" si="8"/>
        <v>116</v>
      </c>
      <c r="P15" s="138">
        <f t="shared" ca="1" si="9"/>
        <v>1160</v>
      </c>
      <c r="Q15" s="138">
        <f t="shared" ca="1" si="0"/>
        <v>80</v>
      </c>
      <c r="R15" s="139">
        <f t="shared" ca="1" si="1"/>
        <v>0</v>
      </c>
      <c r="T15" s="145" t="s">
        <v>1245</v>
      </c>
      <c r="U15" s="146"/>
      <c r="V15" s="97"/>
      <c r="W15" s="144"/>
      <c r="X15" s="144"/>
      <c r="Y15" s="144"/>
      <c r="Z15" s="144"/>
      <c r="AA15" s="144"/>
      <c r="AB15" s="144"/>
      <c r="AC15" s="144"/>
      <c r="AD15" s="144"/>
      <c r="AE15" s="144"/>
      <c r="AF15" s="144"/>
      <c r="AG15" s="144"/>
      <c r="AH15" s="144"/>
      <c r="AI15" s="144"/>
      <c r="AJ15" s="144"/>
      <c r="AK15" s="144"/>
      <c r="AL15" s="144"/>
      <c r="AM15" s="144"/>
      <c r="AN15" s="144"/>
      <c r="AO15" s="144"/>
      <c r="AP15" s="144"/>
      <c r="AQ15" s="144"/>
      <c r="AR15" s="144"/>
      <c r="AS15" s="144"/>
      <c r="AT15" s="144"/>
      <c r="AU15" s="144"/>
      <c r="AV15" s="144"/>
      <c r="AW15" s="144"/>
      <c r="AX15" s="144"/>
      <c r="AY15" s="144"/>
      <c r="AZ15" s="144"/>
      <c r="BA15" s="144"/>
      <c r="BB15" s="144"/>
      <c r="BC15" s="144"/>
      <c r="BD15" s="144"/>
      <c r="BE15" s="144"/>
      <c r="BF15" s="144"/>
      <c r="BG15" s="144"/>
      <c r="BH15" s="144"/>
      <c r="BI15" s="144"/>
      <c r="BJ15" s="144"/>
      <c r="BK15" s="144"/>
      <c r="BL15" s="144"/>
      <c r="BM15" s="144"/>
      <c r="BN15" s="144"/>
      <c r="BO15" s="144"/>
      <c r="BP15" s="144"/>
      <c r="BQ15" s="144"/>
      <c r="BR15" s="144"/>
      <c r="BS15" s="144"/>
      <c r="BT15" s="144"/>
      <c r="BU15" s="144"/>
      <c r="BV15" s="144"/>
      <c r="BW15" s="144"/>
      <c r="BX15" s="144"/>
      <c r="BY15" s="144"/>
      <c r="BZ15" s="144"/>
      <c r="CA15" s="144"/>
      <c r="CB15" s="144"/>
      <c r="CC15" s="144"/>
      <c r="CD15" s="144"/>
      <c r="CE15" s="144"/>
      <c r="CF15" s="144"/>
      <c r="CG15" s="144"/>
      <c r="CH15" s="144"/>
      <c r="CI15" s="144"/>
      <c r="CJ15" s="144"/>
      <c r="CK15" s="144"/>
      <c r="CL15" s="144"/>
      <c r="CM15" s="144"/>
      <c r="CN15" s="144"/>
      <c r="CO15" s="144"/>
      <c r="CP15" s="144"/>
      <c r="CQ15" s="144"/>
      <c r="CR15" s="144"/>
      <c r="CS15" s="144"/>
      <c r="CT15" s="144"/>
      <c r="CU15" s="144"/>
      <c r="CV15" s="144"/>
      <c r="CW15" s="144"/>
      <c r="CX15" s="144"/>
      <c r="CY15" s="144"/>
      <c r="CZ15" s="144"/>
      <c r="DA15" s="144"/>
      <c r="DB15" s="144"/>
      <c r="DC15" s="144"/>
      <c r="DD15" s="144"/>
      <c r="DE15" s="144"/>
      <c r="DF15" s="144"/>
      <c r="DG15" s="144"/>
      <c r="DH15" s="144"/>
      <c r="DI15" s="144"/>
      <c r="DJ15" s="144"/>
      <c r="DK15" s="144"/>
      <c r="DL15" s="144"/>
      <c r="DM15" s="144"/>
      <c r="DN15" s="144"/>
      <c r="DO15" s="144"/>
      <c r="DP15" s="144"/>
      <c r="DQ15" s="144"/>
      <c r="DR15" s="144"/>
      <c r="DS15" s="144"/>
      <c r="DT15" s="144"/>
    </row>
    <row r="16" spans="2:124" ht="12.75" customHeight="1" x14ac:dyDescent="0.25">
      <c r="B16" s="147" t="s">
        <v>1246</v>
      </c>
      <c r="C16" s="118">
        <f ca="1">C13+C14+C15</f>
        <v>198994.65753424657</v>
      </c>
      <c r="E16" s="133">
        <v>12</v>
      </c>
      <c r="F16" s="138">
        <f t="shared" ca="1" si="2"/>
        <v>900</v>
      </c>
      <c r="G16" s="138">
        <f t="shared" ca="1" si="10"/>
        <v>0</v>
      </c>
      <c r="H16" s="138">
        <f t="shared" ca="1" si="12"/>
        <v>0</v>
      </c>
      <c r="I16" s="138">
        <f t="shared" ca="1" si="11"/>
        <v>0</v>
      </c>
      <c r="J16" s="138">
        <f t="shared" ca="1" si="3"/>
        <v>109</v>
      </c>
      <c r="K16" s="138">
        <f t="shared" ca="1" si="4"/>
        <v>0</v>
      </c>
      <c r="L16" s="138">
        <f t="shared" ca="1" si="5"/>
        <v>1</v>
      </c>
      <c r="M16" s="138">
        <f t="shared" ca="1" si="6"/>
        <v>2</v>
      </c>
      <c r="N16" s="138">
        <f t="shared" ca="1" si="13"/>
        <v>1000</v>
      </c>
      <c r="O16" s="138">
        <f t="shared" ca="1" si="8"/>
        <v>109</v>
      </c>
      <c r="P16" s="138">
        <f t="shared" ca="1" si="9"/>
        <v>1090</v>
      </c>
      <c r="Q16" s="138">
        <f t="shared" ca="1" si="0"/>
        <v>80</v>
      </c>
      <c r="R16" s="139">
        <f t="shared" ca="1" si="1"/>
        <v>0</v>
      </c>
      <c r="T16" s="132">
        <f>$C$20</f>
        <v>90</v>
      </c>
      <c r="U16" s="132">
        <v>20000</v>
      </c>
      <c r="V16" s="97"/>
      <c r="W16" s="144"/>
      <c r="X16" s="148"/>
      <c r="Y16" s="144"/>
      <c r="Z16" s="144"/>
      <c r="AA16" s="144"/>
      <c r="AB16" s="144"/>
      <c r="AC16" s="144"/>
      <c r="AD16" s="144"/>
      <c r="AE16" s="144"/>
      <c r="AF16" s="144"/>
      <c r="AG16" s="144"/>
      <c r="AH16" s="144"/>
      <c r="AI16" s="144"/>
      <c r="AJ16" s="144"/>
      <c r="AK16" s="144"/>
      <c r="AL16" s="144"/>
      <c r="AM16" s="144"/>
      <c r="AN16" s="144"/>
      <c r="AO16" s="144"/>
      <c r="AP16" s="144"/>
      <c r="AQ16" s="144"/>
      <c r="AR16" s="144"/>
      <c r="AS16" s="144"/>
      <c r="AT16" s="144"/>
      <c r="AU16" s="144"/>
      <c r="AV16" s="144"/>
      <c r="AW16" s="144"/>
      <c r="AX16" s="144"/>
      <c r="AY16" s="144"/>
      <c r="AZ16" s="144"/>
      <c r="BA16" s="144"/>
      <c r="BB16" s="144"/>
      <c r="BC16" s="144"/>
      <c r="BD16" s="144"/>
      <c r="BE16" s="144"/>
      <c r="BF16" s="144"/>
      <c r="BG16" s="144"/>
      <c r="BH16" s="144"/>
      <c r="BI16" s="144"/>
      <c r="BJ16" s="144"/>
      <c r="BK16" s="144"/>
      <c r="BL16" s="144"/>
      <c r="BM16" s="144"/>
      <c r="BN16" s="144"/>
      <c r="BO16" s="144"/>
      <c r="BP16" s="144"/>
      <c r="BQ16" s="144"/>
      <c r="BR16" s="144"/>
      <c r="BS16" s="144"/>
      <c r="BT16" s="144"/>
      <c r="BU16" s="144"/>
      <c r="BV16" s="144"/>
      <c r="BW16" s="144"/>
      <c r="BX16" s="144"/>
      <c r="BY16" s="144"/>
      <c r="BZ16" s="144"/>
      <c r="CA16" s="144"/>
      <c r="CB16" s="144"/>
      <c r="CC16" s="144"/>
      <c r="CD16" s="144"/>
      <c r="CE16" s="144"/>
      <c r="CF16" s="144"/>
      <c r="CG16" s="144"/>
      <c r="CH16" s="144"/>
      <c r="CI16" s="144"/>
      <c r="CJ16" s="144"/>
      <c r="CK16" s="144"/>
      <c r="CL16" s="144"/>
      <c r="CM16" s="144"/>
      <c r="CN16" s="144"/>
      <c r="CO16" s="144"/>
      <c r="CP16" s="144"/>
      <c r="CQ16" s="144"/>
      <c r="CR16" s="144"/>
      <c r="CS16" s="144"/>
      <c r="CT16" s="144"/>
      <c r="CU16" s="144"/>
      <c r="CV16" s="144"/>
      <c r="CW16" s="144"/>
      <c r="CX16" s="144"/>
      <c r="CY16" s="144"/>
      <c r="CZ16" s="144"/>
      <c r="DA16" s="144"/>
      <c r="DB16" s="144"/>
      <c r="DC16" s="144"/>
      <c r="DD16" s="144"/>
      <c r="DE16" s="144"/>
      <c r="DF16" s="144"/>
      <c r="DG16" s="144"/>
      <c r="DH16" s="144"/>
      <c r="DI16" s="144"/>
      <c r="DJ16" s="144"/>
      <c r="DK16" s="144"/>
      <c r="DL16" s="144"/>
      <c r="DM16" s="144"/>
      <c r="DN16" s="144"/>
      <c r="DO16" s="144"/>
      <c r="DP16" s="144"/>
      <c r="DQ16" s="144"/>
      <c r="DR16" s="144"/>
      <c r="DS16" s="144"/>
      <c r="DT16" s="148"/>
    </row>
    <row r="17" spans="2:125" x14ac:dyDescent="0.25">
      <c r="B17" s="97"/>
      <c r="E17" s="133">
        <v>13</v>
      </c>
      <c r="F17" s="138">
        <f t="shared" ca="1" si="2"/>
        <v>1000</v>
      </c>
      <c r="G17" s="138">
        <f t="shared" ca="1" si="10"/>
        <v>0</v>
      </c>
      <c r="H17" s="138">
        <f t="shared" ca="1" si="12"/>
        <v>0</v>
      </c>
      <c r="I17" s="138">
        <f t="shared" ca="1" si="11"/>
        <v>0</v>
      </c>
      <c r="J17" s="138">
        <f t="shared" ca="1" si="3"/>
        <v>73</v>
      </c>
      <c r="K17" s="138">
        <f t="shared" ca="1" si="4"/>
        <v>0</v>
      </c>
      <c r="L17" s="138">
        <f t="shared" ca="1" si="5"/>
        <v>1</v>
      </c>
      <c r="M17" s="138">
        <f t="shared" ca="1" si="6"/>
        <v>1</v>
      </c>
      <c r="N17" s="138">
        <f t="shared" ca="1" si="13"/>
        <v>1100</v>
      </c>
      <c r="O17" s="138">
        <f t="shared" ca="1" si="8"/>
        <v>73</v>
      </c>
      <c r="P17" s="138">
        <f t="shared" ca="1" si="9"/>
        <v>730</v>
      </c>
      <c r="Q17" s="138">
        <f t="shared" ca="1" si="0"/>
        <v>80</v>
      </c>
      <c r="R17" s="139">
        <f t="shared" ca="1" si="1"/>
        <v>0</v>
      </c>
      <c r="T17" s="132">
        <f>T16</f>
        <v>90</v>
      </c>
      <c r="U17" s="132">
        <f>C19</f>
        <v>195085.61643835617</v>
      </c>
      <c r="V17" s="97"/>
      <c r="W17" s="144"/>
      <c r="X17" s="144"/>
      <c r="Y17" s="144"/>
      <c r="Z17" s="144"/>
      <c r="AA17" s="144"/>
      <c r="AB17" s="144"/>
      <c r="AC17" s="144"/>
      <c r="AD17" s="144"/>
      <c r="AE17" s="144"/>
      <c r="AF17" s="144"/>
      <c r="AG17" s="144"/>
      <c r="AH17" s="144"/>
      <c r="AI17" s="144"/>
      <c r="AJ17" s="144"/>
      <c r="AK17" s="144"/>
      <c r="AL17" s="144"/>
      <c r="AM17" s="144"/>
      <c r="AN17" s="144"/>
      <c r="AO17" s="144"/>
      <c r="AP17" s="144"/>
      <c r="AQ17" s="144"/>
      <c r="AR17" s="144"/>
      <c r="AS17" s="144"/>
      <c r="AT17" s="144"/>
      <c r="AU17" s="144"/>
      <c r="AV17" s="144"/>
      <c r="AW17" s="144"/>
      <c r="AX17" s="144"/>
      <c r="AY17" s="144"/>
      <c r="AZ17" s="144"/>
      <c r="BA17" s="144"/>
      <c r="BB17" s="144"/>
      <c r="BC17" s="144"/>
      <c r="BD17" s="144"/>
      <c r="BE17" s="144"/>
      <c r="BF17" s="144"/>
      <c r="BG17" s="144"/>
      <c r="BH17" s="144"/>
      <c r="BI17" s="144"/>
      <c r="BJ17" s="144"/>
      <c r="BK17" s="144"/>
      <c r="BL17" s="144"/>
      <c r="BM17" s="144"/>
      <c r="BN17" s="144"/>
      <c r="BO17" s="144"/>
      <c r="BP17" s="144"/>
      <c r="BQ17" s="144"/>
      <c r="BR17" s="144"/>
      <c r="BS17" s="144"/>
      <c r="BT17" s="144"/>
      <c r="BU17" s="144"/>
      <c r="BV17" s="144"/>
      <c r="BW17" s="144"/>
      <c r="BX17" s="144"/>
      <c r="BY17" s="144"/>
      <c r="BZ17" s="144"/>
      <c r="CA17" s="144"/>
      <c r="CB17" s="144"/>
      <c r="CC17" s="144"/>
      <c r="CD17" s="144"/>
      <c r="CE17" s="144"/>
      <c r="CF17" s="144"/>
      <c r="CG17" s="144"/>
      <c r="CH17" s="144"/>
      <c r="CI17" s="144"/>
      <c r="CJ17" s="144"/>
      <c r="CK17" s="144"/>
      <c r="CL17" s="144"/>
      <c r="CM17" s="144"/>
      <c r="CN17" s="144"/>
      <c r="CO17" s="144"/>
      <c r="CP17" s="144"/>
      <c r="CQ17" s="144"/>
      <c r="CR17" s="144"/>
      <c r="CS17" s="144"/>
      <c r="CT17" s="144"/>
      <c r="CU17" s="144"/>
      <c r="CV17" s="144"/>
      <c r="CW17" s="144"/>
      <c r="CX17" s="144"/>
      <c r="CY17" s="144"/>
      <c r="CZ17" s="144"/>
      <c r="DA17" s="144"/>
      <c r="DB17" s="144"/>
      <c r="DC17" s="144"/>
      <c r="DD17" s="144"/>
      <c r="DE17" s="144"/>
      <c r="DF17" s="144"/>
      <c r="DG17" s="144"/>
      <c r="DH17" s="144"/>
      <c r="DI17" s="144"/>
      <c r="DJ17" s="144"/>
      <c r="DK17" s="144"/>
      <c r="DL17" s="144"/>
      <c r="DM17" s="144"/>
      <c r="DN17" s="144"/>
      <c r="DO17" s="144"/>
      <c r="DP17" s="144"/>
      <c r="DQ17" s="144"/>
      <c r="DR17" s="144"/>
      <c r="DS17" s="144"/>
      <c r="DT17" s="148"/>
    </row>
    <row r="18" spans="2:125" ht="12.75" customHeight="1" x14ac:dyDescent="0.25">
      <c r="B18" s="97" t="s">
        <v>1247</v>
      </c>
      <c r="E18" s="133">
        <v>14</v>
      </c>
      <c r="F18" s="138">
        <f t="shared" ca="1" si="2"/>
        <v>1100</v>
      </c>
      <c r="G18" s="138">
        <f t="shared" ca="1" si="10"/>
        <v>0</v>
      </c>
      <c r="H18" s="138">
        <f t="shared" ca="1" si="12"/>
        <v>0</v>
      </c>
      <c r="I18" s="138">
        <f t="shared" ca="1" si="11"/>
        <v>0</v>
      </c>
      <c r="J18" s="138">
        <f t="shared" ca="1" si="3"/>
        <v>85</v>
      </c>
      <c r="K18" s="138">
        <f t="shared" ca="1" si="4"/>
        <v>0</v>
      </c>
      <c r="L18" s="138">
        <f t="shared" ca="1" si="5"/>
        <v>1</v>
      </c>
      <c r="M18" s="138">
        <f t="shared" ca="1" si="6"/>
        <v>3</v>
      </c>
      <c r="N18" s="138">
        <f t="shared" ca="1" si="13"/>
        <v>1200</v>
      </c>
      <c r="O18" s="138">
        <f t="shared" ca="1" si="8"/>
        <v>85</v>
      </c>
      <c r="P18" s="138">
        <f t="shared" ca="1" si="9"/>
        <v>850</v>
      </c>
      <c r="Q18" s="138">
        <f t="shared" ca="1" si="0"/>
        <v>80</v>
      </c>
      <c r="R18" s="139">
        <f t="shared" ca="1" si="1"/>
        <v>0</v>
      </c>
      <c r="T18" s="132">
        <f>T17</f>
        <v>90</v>
      </c>
      <c r="U18" s="132">
        <v>60000</v>
      </c>
      <c r="V18" s="97"/>
      <c r="W18" s="144"/>
      <c r="X18" s="144"/>
      <c r="Y18" s="144"/>
      <c r="Z18" s="144"/>
      <c r="AA18" s="144"/>
      <c r="AB18" s="144"/>
      <c r="AC18" s="144"/>
      <c r="AD18" s="144"/>
      <c r="AE18" s="144"/>
      <c r="AF18" s="144"/>
      <c r="AG18" s="144"/>
      <c r="AH18" s="144"/>
      <c r="AI18" s="144"/>
      <c r="AJ18" s="144"/>
      <c r="AK18" s="144"/>
      <c r="AL18" s="144"/>
      <c r="AM18" s="144"/>
      <c r="AN18" s="144"/>
      <c r="AO18" s="144"/>
      <c r="AP18" s="144"/>
      <c r="AQ18" s="144"/>
      <c r="AR18" s="144"/>
      <c r="AS18" s="144"/>
      <c r="AT18" s="144"/>
      <c r="AU18" s="144"/>
      <c r="AV18" s="144"/>
      <c r="AW18" s="144"/>
      <c r="AX18" s="144"/>
      <c r="AY18" s="144"/>
      <c r="AZ18" s="144"/>
      <c r="BA18" s="144"/>
      <c r="BB18" s="144"/>
      <c r="BC18" s="144"/>
      <c r="BD18" s="144"/>
      <c r="BE18" s="144"/>
      <c r="BF18" s="144"/>
      <c r="BG18" s="144"/>
      <c r="BH18" s="144"/>
      <c r="BI18" s="144"/>
      <c r="BJ18" s="144"/>
      <c r="BK18" s="144"/>
      <c r="BL18" s="144"/>
      <c r="BM18" s="144"/>
      <c r="BN18" s="144"/>
      <c r="BO18" s="144"/>
      <c r="BP18" s="144"/>
      <c r="BQ18" s="144"/>
      <c r="BR18" s="144"/>
      <c r="BS18" s="144"/>
      <c r="BT18" s="144"/>
      <c r="BU18" s="144"/>
      <c r="BV18" s="144"/>
      <c r="BW18" s="144"/>
      <c r="BX18" s="144"/>
      <c r="BY18" s="144"/>
      <c r="BZ18" s="144"/>
      <c r="CA18" s="144"/>
      <c r="CB18" s="144"/>
      <c r="CC18" s="144"/>
      <c r="CD18" s="144"/>
      <c r="CE18" s="144"/>
      <c r="CF18" s="144"/>
      <c r="CG18" s="144"/>
      <c r="CH18" s="144"/>
      <c r="CI18" s="144"/>
      <c r="CJ18" s="144"/>
      <c r="CK18" s="144"/>
      <c r="CL18" s="144"/>
      <c r="CM18" s="144"/>
      <c r="CN18" s="144"/>
      <c r="CO18" s="144"/>
      <c r="CP18" s="144"/>
      <c r="CQ18" s="144"/>
      <c r="CR18" s="144"/>
      <c r="CS18" s="144"/>
      <c r="CT18" s="144"/>
      <c r="CU18" s="144"/>
      <c r="CV18" s="144"/>
      <c r="CW18" s="144"/>
      <c r="CX18" s="144"/>
      <c r="CY18" s="144"/>
      <c r="CZ18" s="144"/>
      <c r="DA18" s="144"/>
      <c r="DB18" s="144"/>
      <c r="DC18" s="144"/>
      <c r="DD18" s="144"/>
      <c r="DE18" s="144"/>
      <c r="DF18" s="144"/>
      <c r="DG18" s="144"/>
      <c r="DH18" s="144"/>
      <c r="DI18" s="144"/>
      <c r="DJ18" s="144"/>
      <c r="DK18" s="144"/>
      <c r="DL18" s="144"/>
      <c r="DM18" s="144"/>
      <c r="DN18" s="144"/>
      <c r="DO18" s="144"/>
      <c r="DP18" s="144"/>
      <c r="DQ18" s="144"/>
      <c r="DR18" s="144"/>
      <c r="DS18" s="144"/>
      <c r="DT18" s="148"/>
    </row>
    <row r="19" spans="2:125" ht="12.75" customHeight="1" x14ac:dyDescent="0.25">
      <c r="B19" s="142" t="s">
        <v>1248</v>
      </c>
      <c r="C19" s="118">
        <f>MIN(U3:U13)</f>
        <v>195085.61643835617</v>
      </c>
      <c r="E19" s="133">
        <v>15</v>
      </c>
      <c r="F19" s="138">
        <f t="shared" ca="1" si="2"/>
        <v>1200</v>
      </c>
      <c r="G19" s="138">
        <f t="shared" ca="1" si="10"/>
        <v>0</v>
      </c>
      <c r="H19" s="138">
        <f t="shared" ca="1" si="12"/>
        <v>2</v>
      </c>
      <c r="I19" s="138">
        <f t="shared" ca="1" si="11"/>
        <v>200</v>
      </c>
      <c r="J19" s="138">
        <f t="shared" ca="1" si="3"/>
        <v>78</v>
      </c>
      <c r="K19" s="138">
        <f t="shared" ca="1" si="4"/>
        <v>122</v>
      </c>
      <c r="L19" s="138">
        <f t="shared" ca="1" si="5"/>
        <v>1</v>
      </c>
      <c r="M19" s="138">
        <f t="shared" ca="1" si="6"/>
        <v>2</v>
      </c>
      <c r="N19" s="138">
        <f t="shared" ca="1" si="13"/>
        <v>1222</v>
      </c>
      <c r="O19" s="138">
        <f t="shared" ca="1" si="8"/>
        <v>0</v>
      </c>
      <c r="P19" s="138">
        <f t="shared" ca="1" si="9"/>
        <v>0</v>
      </c>
      <c r="Q19" s="138">
        <f t="shared" ca="1" si="0"/>
        <v>80</v>
      </c>
      <c r="R19" s="139">
        <f t="shared" ca="1" si="1"/>
        <v>334.24657534246575</v>
      </c>
      <c r="U19" s="146"/>
      <c r="V19" s="97"/>
      <c r="W19" s="144"/>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4"/>
      <c r="AT19" s="144"/>
      <c r="AU19" s="144"/>
      <c r="AV19" s="144"/>
      <c r="AW19" s="144"/>
      <c r="AX19" s="144"/>
      <c r="AY19" s="144"/>
      <c r="AZ19" s="144"/>
      <c r="BA19" s="144"/>
      <c r="BB19" s="144"/>
      <c r="BC19" s="144"/>
      <c r="BD19" s="144"/>
      <c r="BE19" s="144"/>
      <c r="BF19" s="144"/>
      <c r="BG19" s="144"/>
      <c r="BH19" s="144"/>
      <c r="BI19" s="144"/>
      <c r="BJ19" s="144"/>
      <c r="BK19" s="144"/>
      <c r="BL19" s="144"/>
      <c r="BM19" s="144"/>
      <c r="BN19" s="144"/>
      <c r="BO19" s="144"/>
      <c r="BP19" s="144"/>
      <c r="BQ19" s="144"/>
      <c r="BR19" s="144"/>
      <c r="BS19" s="144"/>
      <c r="BT19" s="144"/>
      <c r="BU19" s="144"/>
      <c r="BV19" s="144"/>
      <c r="BW19" s="144"/>
      <c r="BX19" s="144"/>
      <c r="BY19" s="144"/>
      <c r="BZ19" s="144"/>
      <c r="CA19" s="144"/>
      <c r="CB19" s="144"/>
      <c r="CC19" s="144"/>
      <c r="CD19" s="144"/>
      <c r="CE19" s="144"/>
      <c r="CF19" s="144"/>
      <c r="CG19" s="144"/>
      <c r="CH19" s="144"/>
      <c r="CI19" s="144"/>
      <c r="CJ19" s="144"/>
      <c r="CK19" s="144"/>
      <c r="CL19" s="144"/>
      <c r="CM19" s="144"/>
      <c r="CN19" s="144"/>
      <c r="CO19" s="144"/>
      <c r="CP19" s="144"/>
      <c r="CQ19" s="144"/>
      <c r="CR19" s="144"/>
      <c r="CS19" s="144"/>
      <c r="CT19" s="144"/>
      <c r="CU19" s="144"/>
      <c r="CV19" s="144"/>
      <c r="CW19" s="144"/>
      <c r="CX19" s="144"/>
      <c r="CY19" s="144"/>
      <c r="CZ19" s="144"/>
      <c r="DA19" s="144"/>
      <c r="DB19" s="144"/>
      <c r="DC19" s="144"/>
      <c r="DD19" s="144"/>
      <c r="DE19" s="144"/>
      <c r="DF19" s="144"/>
      <c r="DG19" s="144"/>
      <c r="DH19" s="144"/>
      <c r="DI19" s="144"/>
      <c r="DJ19" s="144"/>
      <c r="DK19" s="144"/>
      <c r="DL19" s="144"/>
      <c r="DM19" s="144"/>
      <c r="DN19" s="144"/>
      <c r="DO19" s="144"/>
      <c r="DP19" s="144"/>
      <c r="DQ19" s="144"/>
      <c r="DR19" s="144"/>
      <c r="DS19" s="144"/>
      <c r="DT19" s="144"/>
    </row>
    <row r="20" spans="2:125" ht="12.6" customHeight="1" x14ac:dyDescent="0.25">
      <c r="B20" s="142" t="s">
        <v>1249</v>
      </c>
      <c r="C20" s="149">
        <f>INDEX(T3:T13,MATCH(C19,U3:U13,0))</f>
        <v>90</v>
      </c>
      <c r="E20" s="133">
        <v>16</v>
      </c>
      <c r="F20" s="138">
        <f t="shared" ca="1" si="2"/>
        <v>1222</v>
      </c>
      <c r="G20" s="138">
        <f t="shared" ca="1" si="10"/>
        <v>122</v>
      </c>
      <c r="H20" s="138">
        <f t="shared" ca="1" si="12"/>
        <v>0</v>
      </c>
      <c r="I20" s="138">
        <f t="shared" ca="1" si="11"/>
        <v>0</v>
      </c>
      <c r="J20" s="138">
        <f t="shared" ca="1" si="3"/>
        <v>96</v>
      </c>
      <c r="K20" s="138">
        <f t="shared" ca="1" si="4"/>
        <v>26</v>
      </c>
      <c r="L20" s="138">
        <f t="shared" ca="1" si="5"/>
        <v>1</v>
      </c>
      <c r="M20" s="138">
        <f t="shared" ca="1" si="6"/>
        <v>1</v>
      </c>
      <c r="N20" s="138">
        <f t="shared" ca="1" si="13"/>
        <v>1226</v>
      </c>
      <c r="O20" s="138">
        <f t="shared" ca="1" si="8"/>
        <v>0</v>
      </c>
      <c r="P20" s="138">
        <f t="shared" ca="1" si="9"/>
        <v>0</v>
      </c>
      <c r="Q20" s="138">
        <f t="shared" ca="1" si="0"/>
        <v>80</v>
      </c>
      <c r="R20" s="139">
        <f t="shared" ca="1" si="1"/>
        <v>71.232876712328761</v>
      </c>
      <c r="T20" s="150" t="s">
        <v>1250</v>
      </c>
      <c r="U20" s="146"/>
      <c r="V20" s="151"/>
      <c r="W20" s="144"/>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4"/>
      <c r="AT20" s="144"/>
      <c r="AU20" s="144"/>
      <c r="AV20" s="144"/>
      <c r="AW20" s="144"/>
      <c r="AX20" s="144"/>
      <c r="AY20" s="144"/>
      <c r="AZ20" s="144"/>
      <c r="BA20" s="144"/>
      <c r="BB20" s="144"/>
      <c r="BC20" s="144"/>
      <c r="BD20" s="144"/>
      <c r="BE20" s="144"/>
      <c r="BF20" s="144"/>
      <c r="BG20" s="144"/>
      <c r="BH20" s="144"/>
      <c r="BI20" s="144"/>
      <c r="BJ20" s="144"/>
      <c r="BK20" s="144"/>
      <c r="BL20" s="144"/>
      <c r="BM20" s="144"/>
      <c r="BN20" s="144"/>
      <c r="BO20" s="144"/>
      <c r="BP20" s="144"/>
      <c r="BQ20" s="144"/>
      <c r="BR20" s="144"/>
      <c r="BS20" s="144"/>
      <c r="BT20" s="144"/>
      <c r="BU20" s="144"/>
      <c r="BV20" s="144"/>
      <c r="BW20" s="144"/>
      <c r="BX20" s="144"/>
      <c r="BY20" s="144"/>
      <c r="BZ20" s="144"/>
      <c r="CA20" s="144"/>
      <c r="CB20" s="144"/>
      <c r="CC20" s="144"/>
      <c r="CD20" s="144"/>
      <c r="CE20" s="144"/>
      <c r="CF20" s="144"/>
      <c r="CG20" s="144"/>
      <c r="CH20" s="144"/>
      <c r="CI20" s="144"/>
      <c r="CJ20" s="144"/>
      <c r="CK20" s="144"/>
      <c r="CL20" s="144"/>
      <c r="CM20" s="144"/>
      <c r="CN20" s="144"/>
      <c r="CO20" s="144"/>
      <c r="CP20" s="144"/>
      <c r="CQ20" s="144"/>
      <c r="CR20" s="144"/>
      <c r="CS20" s="144"/>
      <c r="CT20" s="144"/>
      <c r="CU20" s="144"/>
      <c r="CV20" s="144"/>
      <c r="CW20" s="144"/>
      <c r="CX20" s="144"/>
      <c r="CY20" s="144"/>
      <c r="CZ20" s="144"/>
      <c r="DA20" s="144"/>
      <c r="DB20" s="144"/>
      <c r="DC20" s="144"/>
      <c r="DD20" s="144"/>
      <c r="DE20" s="144"/>
      <c r="DF20" s="144"/>
      <c r="DG20" s="144"/>
      <c r="DH20" s="144"/>
      <c r="DI20" s="144"/>
      <c r="DJ20" s="144"/>
      <c r="DK20" s="144"/>
      <c r="DL20" s="144"/>
      <c r="DM20" s="144"/>
      <c r="DN20" s="144"/>
      <c r="DO20" s="144"/>
      <c r="DP20" s="144"/>
      <c r="DQ20" s="144"/>
      <c r="DR20" s="144"/>
      <c r="DS20" s="152"/>
      <c r="DT20" s="144"/>
    </row>
    <row r="21" spans="2:125" ht="13.35" customHeight="1" x14ac:dyDescent="0.25">
      <c r="B21" s="97"/>
      <c r="E21" s="133">
        <v>17</v>
      </c>
      <c r="F21" s="138">
        <f t="shared" ca="1" si="2"/>
        <v>1226</v>
      </c>
      <c r="G21" s="138">
        <f t="shared" ca="1" si="10"/>
        <v>26</v>
      </c>
      <c r="H21" s="138">
        <f t="shared" ca="1" si="12"/>
        <v>0</v>
      </c>
      <c r="I21" s="138">
        <f t="shared" ca="1" si="11"/>
        <v>0</v>
      </c>
      <c r="J21" s="138">
        <f t="shared" ca="1" si="3"/>
        <v>108</v>
      </c>
      <c r="K21" s="138">
        <f t="shared" ca="1" si="4"/>
        <v>0</v>
      </c>
      <c r="L21" s="138">
        <f t="shared" ca="1" si="5"/>
        <v>1</v>
      </c>
      <c r="M21" s="138">
        <f t="shared" ca="1" si="6"/>
        <v>2</v>
      </c>
      <c r="N21" s="138">
        <f t="shared" ca="1" si="13"/>
        <v>1300</v>
      </c>
      <c r="O21" s="138">
        <f t="shared" ca="1" si="8"/>
        <v>82</v>
      </c>
      <c r="P21" s="138">
        <f t="shared" ca="1" si="9"/>
        <v>820</v>
      </c>
      <c r="Q21" s="138">
        <f t="shared" ca="1" si="0"/>
        <v>80</v>
      </c>
      <c r="R21" s="139">
        <f t="shared" ca="1" si="1"/>
        <v>0</v>
      </c>
      <c r="T21" s="132">
        <f>$C$24</f>
        <v>90</v>
      </c>
      <c r="U21" s="132">
        <v>290000</v>
      </c>
      <c r="V21" s="151"/>
      <c r="W21" s="144"/>
      <c r="X21" s="144"/>
      <c r="Y21" s="144"/>
      <c r="Z21" s="144"/>
      <c r="AA21" s="144"/>
      <c r="AB21" s="144"/>
      <c r="AC21" s="144"/>
      <c r="AD21" s="144"/>
      <c r="AE21" s="144"/>
      <c r="AF21" s="144"/>
      <c r="AG21" s="144"/>
      <c r="AH21" s="144"/>
      <c r="AI21" s="144"/>
      <c r="AJ21" s="144"/>
      <c r="AK21" s="144"/>
      <c r="AL21" s="144"/>
      <c r="AM21" s="144"/>
      <c r="AN21" s="144"/>
      <c r="AO21" s="144"/>
      <c r="AP21" s="144"/>
      <c r="AQ21" s="144"/>
      <c r="AR21" s="144"/>
      <c r="AS21" s="144"/>
      <c r="AT21" s="144"/>
      <c r="AU21" s="144"/>
      <c r="AV21" s="144"/>
      <c r="AW21" s="144"/>
      <c r="AX21" s="144"/>
      <c r="AY21" s="144"/>
      <c r="AZ21" s="144"/>
      <c r="BA21" s="144"/>
      <c r="BB21" s="144"/>
      <c r="BC21" s="144"/>
      <c r="BD21" s="144"/>
      <c r="BE21" s="144"/>
      <c r="BF21" s="144"/>
      <c r="BG21" s="144"/>
      <c r="BH21" s="144"/>
      <c r="BI21" s="144"/>
      <c r="BJ21" s="144"/>
      <c r="BK21" s="144"/>
      <c r="BL21" s="144"/>
      <c r="BM21" s="144"/>
      <c r="BN21" s="144"/>
      <c r="BO21" s="144"/>
      <c r="BP21" s="144"/>
      <c r="BQ21" s="144"/>
      <c r="BR21" s="144"/>
      <c r="BS21" s="144"/>
      <c r="BT21" s="144"/>
      <c r="BU21" s="144"/>
      <c r="BV21" s="144"/>
      <c r="BW21" s="144"/>
      <c r="BX21" s="144"/>
      <c r="BY21" s="144"/>
      <c r="BZ21" s="144"/>
      <c r="CA21" s="144"/>
      <c r="CB21" s="144"/>
      <c r="CC21" s="144"/>
      <c r="CD21" s="144"/>
      <c r="CE21" s="144"/>
      <c r="CF21" s="144"/>
      <c r="CG21" s="144"/>
      <c r="CH21" s="144"/>
      <c r="CI21" s="144"/>
      <c r="CJ21" s="144"/>
      <c r="CK21" s="144"/>
      <c r="CL21" s="144"/>
      <c r="CM21" s="144"/>
      <c r="CN21" s="144"/>
      <c r="CO21" s="144"/>
      <c r="CP21" s="144"/>
      <c r="CQ21" s="144"/>
      <c r="CR21" s="144"/>
      <c r="CS21" s="144"/>
      <c r="CT21" s="144"/>
      <c r="CU21" s="144"/>
      <c r="CV21" s="144"/>
      <c r="CW21" s="144"/>
      <c r="CX21" s="144"/>
      <c r="CY21" s="144"/>
      <c r="CZ21" s="144"/>
      <c r="DA21" s="144"/>
      <c r="DB21" s="144"/>
      <c r="DC21" s="144"/>
      <c r="DD21" s="144"/>
      <c r="DE21" s="144"/>
      <c r="DF21" s="144"/>
      <c r="DG21" s="144"/>
      <c r="DH21" s="144"/>
      <c r="DI21" s="144"/>
      <c r="DJ21" s="144"/>
      <c r="DK21" s="144"/>
      <c r="DL21" s="144"/>
      <c r="DM21" s="144"/>
      <c r="DN21" s="144"/>
      <c r="DO21" s="144"/>
      <c r="DP21" s="144"/>
      <c r="DQ21" s="144"/>
      <c r="DR21" s="144"/>
      <c r="DS21" s="144"/>
      <c r="DT21" s="144"/>
    </row>
    <row r="22" spans="2:125" ht="13.35" customHeight="1" x14ac:dyDescent="0.25">
      <c r="B22" s="150" t="s">
        <v>1250</v>
      </c>
      <c r="E22" s="133">
        <v>18</v>
      </c>
      <c r="F22" s="138">
        <f t="shared" ca="1" si="2"/>
        <v>1300</v>
      </c>
      <c r="G22" s="138">
        <f t="shared" ca="1" si="10"/>
        <v>0</v>
      </c>
      <c r="H22" s="138">
        <f t="shared" ca="1" si="12"/>
        <v>3</v>
      </c>
      <c r="I22" s="138">
        <f t="shared" ca="1" si="11"/>
        <v>300</v>
      </c>
      <c r="J22" s="138">
        <f t="shared" ca="1" si="3"/>
        <v>90</v>
      </c>
      <c r="K22" s="138">
        <f t="shared" ca="1" si="4"/>
        <v>210</v>
      </c>
      <c r="L22" s="138">
        <f t="shared" ca="1" si="5"/>
        <v>0</v>
      </c>
      <c r="M22" s="138">
        <f t="shared" ca="1" si="6"/>
        <v>4</v>
      </c>
      <c r="N22" s="138">
        <f t="shared" ca="1" si="13"/>
        <v>1210</v>
      </c>
      <c r="O22" s="138">
        <f t="shared" ca="1" si="8"/>
        <v>0</v>
      </c>
      <c r="P22" s="138">
        <f t="shared" ca="1" si="9"/>
        <v>0</v>
      </c>
      <c r="Q22" s="138">
        <f t="shared" ca="1" si="0"/>
        <v>0</v>
      </c>
      <c r="R22" s="139">
        <f t="shared" ca="1" si="1"/>
        <v>575.34246575342468</v>
      </c>
      <c r="T22" s="132">
        <f>T21</f>
        <v>90</v>
      </c>
      <c r="U22" s="132">
        <f>C23</f>
        <v>201484.93150684933</v>
      </c>
      <c r="V22" s="151"/>
      <c r="W22" s="144"/>
      <c r="X22" s="153"/>
      <c r="Y22" s="144"/>
      <c r="Z22" s="144"/>
      <c r="AA22" s="144"/>
      <c r="AB22" s="144"/>
      <c r="AC22" s="144"/>
      <c r="AD22" s="144"/>
      <c r="AE22" s="144"/>
      <c r="AF22" s="144"/>
      <c r="AG22" s="144"/>
      <c r="AH22" s="144"/>
      <c r="AI22" s="144"/>
      <c r="AJ22" s="144"/>
      <c r="AK22" s="144"/>
      <c r="AL22" s="144"/>
      <c r="AM22" s="144"/>
      <c r="AN22" s="144"/>
      <c r="AO22" s="144"/>
      <c r="AP22" s="144"/>
      <c r="AQ22" s="144"/>
      <c r="AR22" s="144"/>
      <c r="AS22" s="144"/>
      <c r="AT22" s="144"/>
      <c r="AU22" s="144"/>
      <c r="AV22" s="144"/>
      <c r="AW22" s="144"/>
      <c r="AX22" s="144"/>
      <c r="AY22" s="144"/>
      <c r="AZ22" s="144"/>
      <c r="BA22" s="144"/>
      <c r="BB22" s="144"/>
      <c r="BC22" s="144"/>
      <c r="BD22" s="144"/>
      <c r="BE22" s="144"/>
      <c r="BF22" s="144"/>
      <c r="BG22" s="144"/>
      <c r="BH22" s="144"/>
      <c r="BI22" s="144"/>
      <c r="BJ22" s="144"/>
      <c r="BK22" s="144"/>
      <c r="BL22" s="144"/>
      <c r="BM22" s="144"/>
      <c r="BN22" s="144"/>
      <c r="BO22" s="144"/>
      <c r="BP22" s="144"/>
      <c r="BQ22" s="144"/>
      <c r="BR22" s="144"/>
      <c r="BS22" s="144"/>
      <c r="BT22" s="144"/>
      <c r="BU22" s="144"/>
      <c r="BV22" s="144"/>
      <c r="BW22" s="144"/>
      <c r="BX22" s="144"/>
      <c r="BY22" s="144"/>
      <c r="BZ22" s="144"/>
      <c r="CA22" s="144"/>
      <c r="CB22" s="144"/>
      <c r="CC22" s="144"/>
      <c r="CD22" s="144"/>
      <c r="CE22" s="144"/>
      <c r="CF22" s="144"/>
      <c r="CG22" s="144"/>
      <c r="CH22" s="144"/>
      <c r="CI22" s="144"/>
      <c r="CJ22" s="144"/>
      <c r="CK22" s="144"/>
      <c r="CL22" s="144"/>
      <c r="CM22" s="144"/>
      <c r="CN22" s="144"/>
      <c r="CO22" s="144"/>
      <c r="CP22" s="144"/>
      <c r="CQ22" s="144"/>
      <c r="CR22" s="144"/>
      <c r="CS22" s="144"/>
      <c r="CT22" s="144"/>
      <c r="CU22" s="144"/>
      <c r="CV22" s="144"/>
      <c r="CW22" s="144"/>
      <c r="CX22" s="144"/>
      <c r="CY22" s="144"/>
      <c r="CZ22" s="144"/>
      <c r="DA22" s="144"/>
      <c r="DB22" s="144"/>
      <c r="DC22" s="144"/>
      <c r="DD22" s="144"/>
      <c r="DE22" s="144"/>
      <c r="DF22" s="144"/>
      <c r="DG22" s="144"/>
      <c r="DH22" s="144"/>
      <c r="DI22" s="144"/>
      <c r="DJ22" s="144"/>
      <c r="DK22" s="144"/>
      <c r="DL22" s="144"/>
      <c r="DM22" s="144"/>
      <c r="DN22" s="144"/>
      <c r="DO22" s="144"/>
      <c r="DP22" s="144"/>
      <c r="DQ22" s="144"/>
      <c r="DR22" s="144"/>
      <c r="DS22" s="144"/>
      <c r="DT22" s="144"/>
    </row>
    <row r="23" spans="2:125" ht="13.35" customHeight="1" x14ac:dyDescent="0.25">
      <c r="B23" s="154" t="s">
        <v>1248</v>
      </c>
      <c r="C23" s="118">
        <f>MIN(DT3:DT13)</f>
        <v>201484.93150684933</v>
      </c>
      <c r="E23" s="133">
        <v>19</v>
      </c>
      <c r="F23" s="138">
        <f t="shared" ca="1" si="2"/>
        <v>1210</v>
      </c>
      <c r="G23" s="138">
        <f t="shared" ca="1" si="10"/>
        <v>210</v>
      </c>
      <c r="H23" s="138">
        <f t="shared" ca="1" si="12"/>
        <v>0</v>
      </c>
      <c r="I23" s="138">
        <f t="shared" ca="1" si="11"/>
        <v>0</v>
      </c>
      <c r="J23" s="138">
        <f t="shared" ca="1" si="3"/>
        <v>89</v>
      </c>
      <c r="K23" s="138">
        <f t="shared" ca="1" si="4"/>
        <v>121</v>
      </c>
      <c r="L23" s="138">
        <f t="shared" ca="1" si="5"/>
        <v>1</v>
      </c>
      <c r="M23" s="138">
        <f t="shared" ca="1" si="6"/>
        <v>3</v>
      </c>
      <c r="N23" s="138">
        <f t="shared" ca="1" si="13"/>
        <v>1221</v>
      </c>
      <c r="O23" s="138">
        <f t="shared" ca="1" si="8"/>
        <v>0</v>
      </c>
      <c r="P23" s="138">
        <f t="shared" ca="1" si="9"/>
        <v>0</v>
      </c>
      <c r="Q23" s="138">
        <f t="shared" ca="1" si="0"/>
        <v>80</v>
      </c>
      <c r="R23" s="139">
        <f t="shared" ca="1" si="1"/>
        <v>331.50684931506845</v>
      </c>
      <c r="T23" s="132">
        <f>T22</f>
        <v>90</v>
      </c>
      <c r="U23" s="132">
        <v>150000</v>
      </c>
      <c r="V23" s="151"/>
      <c r="W23" s="144"/>
      <c r="Z23" s="144"/>
      <c r="AA23" s="144"/>
      <c r="AB23" s="144"/>
      <c r="AC23" s="144"/>
      <c r="AD23" s="144"/>
      <c r="AE23" s="144"/>
      <c r="AF23" s="144"/>
      <c r="AG23" s="144"/>
      <c r="AH23" s="144"/>
      <c r="AI23" s="144"/>
      <c r="AJ23" s="144"/>
      <c r="AK23" s="144"/>
      <c r="AL23" s="144"/>
      <c r="AM23" s="144"/>
      <c r="AN23" s="144"/>
      <c r="AO23" s="144"/>
      <c r="AP23" s="144"/>
      <c r="AQ23" s="144"/>
      <c r="AR23" s="144"/>
      <c r="AS23" s="144"/>
      <c r="AT23" s="144"/>
      <c r="AU23" s="144"/>
      <c r="AV23" s="144"/>
      <c r="AW23" s="144"/>
      <c r="AX23" s="144"/>
      <c r="AY23" s="144"/>
      <c r="AZ23" s="144"/>
      <c r="BA23" s="144"/>
      <c r="BB23" s="144"/>
      <c r="BC23" s="144"/>
      <c r="BD23" s="144"/>
      <c r="BE23" s="144"/>
      <c r="BF23" s="144"/>
      <c r="BG23" s="144"/>
      <c r="BH23" s="144"/>
      <c r="BI23" s="144"/>
      <c r="BJ23" s="144"/>
      <c r="BK23" s="144"/>
      <c r="BL23" s="144"/>
      <c r="BM23" s="144"/>
      <c r="BN23" s="144"/>
      <c r="BO23" s="144"/>
      <c r="BP23" s="144"/>
      <c r="BQ23" s="144"/>
      <c r="BR23" s="144"/>
      <c r="BS23" s="144"/>
      <c r="BT23" s="144"/>
      <c r="BU23" s="144"/>
      <c r="BV23" s="144"/>
      <c r="BW23" s="144"/>
      <c r="BX23" s="144"/>
      <c r="BY23" s="144"/>
      <c r="BZ23" s="144"/>
      <c r="CA23" s="144"/>
      <c r="CB23" s="144"/>
      <c r="CC23" s="144"/>
      <c r="CD23" s="144"/>
      <c r="CE23" s="144"/>
      <c r="CF23" s="144"/>
      <c r="CG23" s="144"/>
      <c r="CH23" s="144"/>
      <c r="CI23" s="144"/>
      <c r="CJ23" s="144"/>
      <c r="CK23" s="144"/>
      <c r="CL23" s="144"/>
      <c r="CM23" s="144"/>
      <c r="CN23" s="144"/>
      <c r="CO23" s="144"/>
      <c r="CP23" s="144"/>
      <c r="CQ23" s="144"/>
      <c r="CR23" s="144"/>
      <c r="CS23" s="144"/>
      <c r="CT23" s="144"/>
      <c r="CU23" s="144"/>
      <c r="CV23" s="144"/>
      <c r="CW23" s="144"/>
      <c r="CX23" s="144"/>
      <c r="CY23" s="144"/>
      <c r="CZ23" s="144"/>
      <c r="DA23" s="144"/>
      <c r="DB23" s="144"/>
      <c r="DC23" s="144"/>
      <c r="DD23" s="144"/>
      <c r="DE23" s="144"/>
      <c r="DF23" s="144"/>
      <c r="DG23" s="144"/>
      <c r="DH23" s="144"/>
      <c r="DI23" s="144"/>
      <c r="DJ23" s="144"/>
      <c r="DK23" s="144"/>
      <c r="DL23" s="144"/>
      <c r="DM23" s="144"/>
      <c r="DN23" s="144"/>
      <c r="DO23" s="144"/>
      <c r="DP23" s="144"/>
      <c r="DQ23" s="144"/>
      <c r="DR23" s="144"/>
      <c r="DS23" s="144"/>
      <c r="DT23" s="152"/>
    </row>
    <row r="24" spans="2:125" ht="13.35" customHeight="1" x14ac:dyDescent="0.25">
      <c r="B24" s="154" t="s">
        <v>1249</v>
      </c>
      <c r="C24" s="155">
        <f>INDEX(W3:W13,MATCH(C23,DT3:DT13,0))</f>
        <v>90</v>
      </c>
      <c r="E24" s="133">
        <v>20</v>
      </c>
      <c r="F24" s="138">
        <f t="shared" ca="1" si="2"/>
        <v>1221</v>
      </c>
      <c r="G24" s="138">
        <f t="shared" ca="1" si="10"/>
        <v>121</v>
      </c>
      <c r="H24" s="138">
        <f t="shared" ca="1" si="12"/>
        <v>1</v>
      </c>
      <c r="I24" s="138">
        <f t="shared" ca="1" si="11"/>
        <v>100</v>
      </c>
      <c r="J24" s="138">
        <f t="shared" ca="1" si="3"/>
        <v>110</v>
      </c>
      <c r="K24" s="138">
        <f t="shared" ca="1" si="4"/>
        <v>111</v>
      </c>
      <c r="L24" s="138">
        <f t="shared" ca="1" si="5"/>
        <v>1</v>
      </c>
      <c r="M24" s="138">
        <f t="shared" ca="1" si="6"/>
        <v>2</v>
      </c>
      <c r="N24" s="138">
        <f t="shared" ca="1" si="13"/>
        <v>1211</v>
      </c>
      <c r="O24" s="138">
        <f t="shared" ca="1" si="8"/>
        <v>0</v>
      </c>
      <c r="P24" s="138">
        <f t="shared" ca="1" si="9"/>
        <v>0</v>
      </c>
      <c r="Q24" s="138">
        <f t="shared" ca="1" si="0"/>
        <v>80</v>
      </c>
      <c r="R24" s="139">
        <f t="shared" ca="1" si="1"/>
        <v>304.10958904109589</v>
      </c>
      <c r="T24" s="143"/>
      <c r="U24" s="143"/>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4"/>
      <c r="AT24" s="144"/>
      <c r="AU24" s="144"/>
      <c r="AV24" s="144"/>
      <c r="AW24" s="144"/>
      <c r="AX24" s="144"/>
      <c r="AY24" s="144"/>
      <c r="AZ24" s="144"/>
      <c r="BA24" s="144"/>
      <c r="BB24" s="144"/>
      <c r="BC24" s="144"/>
      <c r="BD24" s="144"/>
      <c r="BE24" s="144"/>
      <c r="BF24" s="144"/>
      <c r="BG24" s="144"/>
      <c r="BH24" s="144"/>
      <c r="BI24" s="144"/>
      <c r="BJ24" s="144"/>
      <c r="BK24" s="144"/>
      <c r="BL24" s="144"/>
      <c r="BM24" s="144"/>
      <c r="BN24" s="144"/>
      <c r="BO24" s="144"/>
      <c r="BP24" s="144"/>
      <c r="BQ24" s="144"/>
      <c r="BR24" s="144"/>
      <c r="BS24" s="144"/>
      <c r="BT24" s="144"/>
      <c r="BU24" s="144"/>
      <c r="BV24" s="144"/>
      <c r="BW24" s="144"/>
      <c r="BX24" s="144"/>
      <c r="BY24" s="144"/>
      <c r="BZ24" s="144"/>
      <c r="CA24" s="144"/>
      <c r="CB24" s="144"/>
      <c r="CC24" s="144"/>
      <c r="CD24" s="144"/>
      <c r="CE24" s="144"/>
      <c r="CF24" s="144"/>
      <c r="CG24" s="144"/>
      <c r="CH24" s="144"/>
      <c r="CI24" s="144"/>
      <c r="CJ24" s="144"/>
      <c r="CK24" s="144"/>
      <c r="CL24" s="144"/>
      <c r="CM24" s="144"/>
      <c r="CN24" s="144"/>
      <c r="CO24" s="144"/>
      <c r="CP24" s="144"/>
      <c r="CQ24" s="144"/>
      <c r="CR24" s="144"/>
      <c r="CS24" s="144"/>
      <c r="CT24" s="144"/>
      <c r="CU24" s="144"/>
      <c r="CV24" s="144"/>
      <c r="CW24" s="144"/>
      <c r="CX24" s="144"/>
      <c r="CY24" s="144"/>
      <c r="CZ24" s="144"/>
      <c r="DA24" s="144"/>
      <c r="DB24" s="144"/>
      <c r="DC24" s="144"/>
      <c r="DD24" s="144"/>
      <c r="DE24" s="144"/>
      <c r="DF24" s="144"/>
      <c r="DG24" s="144"/>
      <c r="DH24" s="144"/>
      <c r="DI24" s="144"/>
      <c r="DJ24" s="144"/>
      <c r="DK24" s="144"/>
      <c r="DL24" s="144"/>
      <c r="DM24" s="144"/>
      <c r="DN24" s="144"/>
      <c r="DO24" s="144"/>
      <c r="DP24" s="144"/>
      <c r="DQ24" s="144"/>
      <c r="DR24" s="144"/>
      <c r="DS24" s="144"/>
      <c r="DT24" s="144"/>
    </row>
    <row r="25" spans="2:125" ht="13.35" customHeight="1" x14ac:dyDescent="0.25">
      <c r="E25" s="133">
        <v>21</v>
      </c>
      <c r="F25" s="138">
        <f t="shared" ca="1" si="2"/>
        <v>1211</v>
      </c>
      <c r="G25" s="138">
        <f t="shared" ca="1" si="10"/>
        <v>111</v>
      </c>
      <c r="H25" s="138">
        <f t="shared" ca="1" si="12"/>
        <v>0</v>
      </c>
      <c r="I25" s="138">
        <f t="shared" ca="1" si="11"/>
        <v>0</v>
      </c>
      <c r="J25" s="138">
        <f t="shared" ca="1" si="3"/>
        <v>132</v>
      </c>
      <c r="K25" s="138">
        <f t="shared" ca="1" si="4"/>
        <v>0</v>
      </c>
      <c r="L25" s="138">
        <f t="shared" ca="1" si="5"/>
        <v>1</v>
      </c>
      <c r="M25" s="138">
        <f t="shared" ca="1" si="6"/>
        <v>5</v>
      </c>
      <c r="N25" s="138">
        <f t="shared" ca="1" si="13"/>
        <v>1200</v>
      </c>
      <c r="O25" s="138">
        <f t="shared" ca="1" si="8"/>
        <v>21</v>
      </c>
      <c r="P25" s="138">
        <f t="shared" ca="1" si="9"/>
        <v>210</v>
      </c>
      <c r="Q25" s="138">
        <f t="shared" ca="1" si="0"/>
        <v>80</v>
      </c>
      <c r="R25" s="139">
        <f t="shared" ca="1" si="1"/>
        <v>0</v>
      </c>
      <c r="T25" s="143">
        <f>C24</f>
        <v>90</v>
      </c>
      <c r="U25" s="156">
        <f>C23</f>
        <v>201484.93150684933</v>
      </c>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4"/>
      <c r="AT25" s="144"/>
      <c r="AU25" s="144"/>
      <c r="AV25" s="144"/>
      <c r="AW25" s="144"/>
      <c r="AX25" s="144"/>
      <c r="AY25" s="144"/>
      <c r="AZ25" s="144"/>
      <c r="BA25" s="144"/>
      <c r="BB25" s="144"/>
      <c r="BC25" s="144"/>
      <c r="BD25" s="144"/>
      <c r="BE25" s="144"/>
      <c r="BF25" s="144"/>
      <c r="BG25" s="144"/>
      <c r="BH25" s="144"/>
      <c r="BI25" s="144"/>
      <c r="BJ25" s="144"/>
      <c r="BK25" s="144"/>
      <c r="BL25" s="144"/>
      <c r="BM25" s="144"/>
      <c r="BN25" s="144"/>
      <c r="BO25" s="144"/>
      <c r="BP25" s="144"/>
      <c r="BQ25" s="144"/>
      <c r="BR25" s="144"/>
      <c r="BS25" s="144"/>
      <c r="BT25" s="144"/>
      <c r="BU25" s="144"/>
      <c r="BV25" s="144"/>
      <c r="BW25" s="144"/>
      <c r="BX25" s="144"/>
      <c r="BY25" s="144"/>
      <c r="BZ25" s="144"/>
      <c r="CA25" s="144"/>
      <c r="CB25" s="144"/>
      <c r="CC25" s="144"/>
      <c r="CD25" s="144"/>
      <c r="CE25" s="144"/>
      <c r="CF25" s="144"/>
      <c r="CG25" s="144"/>
      <c r="CH25" s="144"/>
      <c r="CI25" s="144"/>
      <c r="CJ25" s="144"/>
      <c r="CK25" s="144"/>
      <c r="CL25" s="144"/>
      <c r="CM25" s="144"/>
      <c r="CN25" s="144"/>
      <c r="CO25" s="144"/>
      <c r="CP25" s="144"/>
      <c r="CQ25" s="144"/>
      <c r="CR25" s="144"/>
      <c r="CS25" s="144"/>
      <c r="CT25" s="144"/>
      <c r="CU25" s="144"/>
      <c r="CV25" s="144"/>
      <c r="CW25" s="144"/>
      <c r="CX25" s="144"/>
      <c r="CY25" s="144"/>
      <c r="CZ25" s="144"/>
      <c r="DA25" s="144"/>
      <c r="DB25" s="144"/>
      <c r="DC25" s="144"/>
      <c r="DD25" s="144"/>
      <c r="DE25" s="144"/>
      <c r="DF25" s="144"/>
      <c r="DG25" s="144"/>
      <c r="DH25" s="144"/>
      <c r="DI25" s="144"/>
      <c r="DJ25" s="144"/>
      <c r="DK25" s="144"/>
      <c r="DL25" s="144"/>
      <c r="DM25" s="144"/>
      <c r="DN25" s="144"/>
      <c r="DO25" s="144"/>
      <c r="DP25" s="144"/>
      <c r="DQ25" s="144"/>
      <c r="DR25" s="144"/>
      <c r="DS25" s="144"/>
      <c r="DT25" s="144"/>
    </row>
    <row r="26" spans="2:125" ht="13.35" customHeight="1" x14ac:dyDescent="0.25">
      <c r="C26" s="157"/>
      <c r="E26" s="133">
        <v>22</v>
      </c>
      <c r="F26" s="138">
        <f t="shared" ca="1" si="2"/>
        <v>1200</v>
      </c>
      <c r="G26" s="138">
        <f t="shared" ca="1" si="10"/>
        <v>0</v>
      </c>
      <c r="H26" s="138">
        <f t="shared" ca="1" si="12"/>
        <v>0</v>
      </c>
      <c r="I26" s="138">
        <f t="shared" ca="1" si="11"/>
        <v>0</v>
      </c>
      <c r="J26" s="138">
        <f t="shared" ca="1" si="3"/>
        <v>61</v>
      </c>
      <c r="K26" s="138">
        <f t="shared" ca="1" si="4"/>
        <v>0</v>
      </c>
      <c r="L26" s="138">
        <f t="shared" ca="1" si="5"/>
        <v>1</v>
      </c>
      <c r="M26" s="138">
        <f t="shared" ca="1" si="6"/>
        <v>3</v>
      </c>
      <c r="N26" s="138">
        <f t="shared" ca="1" si="13"/>
        <v>1300</v>
      </c>
      <c r="O26" s="138">
        <f t="shared" ca="1" si="8"/>
        <v>61</v>
      </c>
      <c r="P26" s="138">
        <f t="shared" ca="1" si="9"/>
        <v>610</v>
      </c>
      <c r="Q26" s="138">
        <f t="shared" ca="1" si="0"/>
        <v>80</v>
      </c>
      <c r="R26" s="139">
        <f t="shared" ca="1" si="1"/>
        <v>0</v>
      </c>
      <c r="T26" s="143"/>
      <c r="U26" s="143"/>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4"/>
      <c r="AT26" s="144"/>
      <c r="AU26" s="144"/>
      <c r="AV26" s="144"/>
      <c r="AW26" s="144"/>
      <c r="AX26" s="144"/>
      <c r="AY26" s="144"/>
      <c r="AZ26" s="144"/>
      <c r="BA26" s="144"/>
      <c r="BB26" s="144"/>
      <c r="BC26" s="144"/>
      <c r="BD26" s="144"/>
      <c r="BE26" s="144"/>
      <c r="BF26" s="144"/>
      <c r="BG26" s="144"/>
      <c r="BH26" s="144"/>
      <c r="BI26" s="144"/>
      <c r="BJ26" s="144"/>
      <c r="BK26" s="144"/>
      <c r="BL26" s="144"/>
      <c r="BM26" s="144"/>
      <c r="BN26" s="144"/>
      <c r="BO26" s="144"/>
      <c r="BP26" s="144"/>
      <c r="BQ26" s="144"/>
      <c r="BR26" s="144"/>
      <c r="BS26" s="144"/>
      <c r="BT26" s="144"/>
      <c r="BU26" s="144"/>
      <c r="BV26" s="144"/>
      <c r="BW26" s="144"/>
      <c r="BX26" s="144"/>
      <c r="BY26" s="144"/>
      <c r="BZ26" s="144"/>
      <c r="CA26" s="144"/>
      <c r="CB26" s="144"/>
      <c r="CC26" s="144"/>
      <c r="CD26" s="144"/>
      <c r="CE26" s="144"/>
      <c r="CF26" s="144"/>
      <c r="CG26" s="144"/>
      <c r="CH26" s="144"/>
      <c r="CI26" s="144"/>
      <c r="CJ26" s="144"/>
      <c r="CK26" s="144"/>
      <c r="CL26" s="144"/>
      <c r="CM26" s="144"/>
      <c r="CN26" s="144"/>
      <c r="CO26" s="144"/>
      <c r="CP26" s="144"/>
      <c r="CQ26" s="144"/>
      <c r="CR26" s="144"/>
      <c r="CS26" s="144"/>
      <c r="CT26" s="144"/>
      <c r="CU26" s="144"/>
      <c r="CV26" s="144"/>
      <c r="CW26" s="144"/>
      <c r="CX26" s="144"/>
      <c r="CY26" s="144"/>
      <c r="CZ26" s="144"/>
      <c r="DA26" s="144"/>
      <c r="DB26" s="144"/>
      <c r="DC26" s="144"/>
      <c r="DD26" s="144"/>
      <c r="DE26" s="144"/>
      <c r="DF26" s="144"/>
      <c r="DG26" s="144"/>
      <c r="DH26" s="144"/>
      <c r="DI26" s="144"/>
      <c r="DJ26" s="144"/>
      <c r="DK26" s="144"/>
      <c r="DL26" s="144"/>
      <c r="DM26" s="144"/>
      <c r="DN26" s="144"/>
      <c r="DO26" s="144"/>
      <c r="DP26" s="144"/>
      <c r="DQ26" s="144"/>
      <c r="DR26" s="144"/>
      <c r="DS26" s="144"/>
      <c r="DT26" s="144"/>
    </row>
    <row r="27" spans="2:125" ht="13.35" customHeight="1" x14ac:dyDescent="0.25">
      <c r="B27" s="97"/>
      <c r="C27" s="158"/>
      <c r="E27" s="133">
        <v>23</v>
      </c>
      <c r="F27" s="138">
        <f t="shared" ca="1" si="2"/>
        <v>1300</v>
      </c>
      <c r="G27" s="138">
        <f t="shared" ca="1" si="10"/>
        <v>0</v>
      </c>
      <c r="H27" s="138">
        <f t="shared" ca="1" si="12"/>
        <v>2</v>
      </c>
      <c r="I27" s="138">
        <f t="shared" ca="1" si="11"/>
        <v>200</v>
      </c>
      <c r="J27" s="138">
        <f t="shared" ca="1" si="3"/>
        <v>117</v>
      </c>
      <c r="K27" s="138">
        <f t="shared" ca="1" si="4"/>
        <v>83</v>
      </c>
      <c r="L27" s="138">
        <f t="shared" ca="1" si="5"/>
        <v>1</v>
      </c>
      <c r="M27" s="138">
        <f t="shared" ca="1" si="6"/>
        <v>3</v>
      </c>
      <c r="N27" s="138">
        <f t="shared" ca="1" si="13"/>
        <v>1283</v>
      </c>
      <c r="O27" s="138">
        <f t="shared" ca="1" si="8"/>
        <v>0</v>
      </c>
      <c r="P27" s="138">
        <f t="shared" ca="1" si="9"/>
        <v>0</v>
      </c>
      <c r="Q27" s="138">
        <f t="shared" ca="1" si="0"/>
        <v>80</v>
      </c>
      <c r="R27" s="139">
        <f t="shared" ca="1" si="1"/>
        <v>227.39726027397259</v>
      </c>
      <c r="T27" s="144"/>
      <c r="U27" s="144"/>
      <c r="V27" s="144"/>
      <c r="W27" s="144"/>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4"/>
      <c r="AT27" s="144"/>
      <c r="AU27" s="144"/>
      <c r="AV27" s="144"/>
      <c r="AW27" s="144"/>
      <c r="AX27" s="144"/>
      <c r="AY27" s="144"/>
      <c r="AZ27" s="144"/>
      <c r="BA27" s="144"/>
      <c r="BB27" s="144"/>
      <c r="BC27" s="144"/>
      <c r="BD27" s="144"/>
      <c r="BE27" s="144"/>
      <c r="BF27" s="144"/>
      <c r="BG27" s="144"/>
      <c r="BH27" s="144"/>
      <c r="BI27" s="144"/>
      <c r="BJ27" s="144"/>
      <c r="BK27" s="144"/>
      <c r="BL27" s="144"/>
      <c r="BM27" s="144"/>
      <c r="BN27" s="144"/>
      <c r="BO27" s="144"/>
      <c r="BP27" s="144"/>
      <c r="BQ27" s="144"/>
      <c r="BR27" s="144"/>
      <c r="BS27" s="144"/>
      <c r="BT27" s="144"/>
      <c r="BU27" s="144"/>
      <c r="BV27" s="144"/>
      <c r="BW27" s="144"/>
      <c r="BX27" s="144"/>
      <c r="BY27" s="144"/>
      <c r="BZ27" s="144"/>
      <c r="CA27" s="144"/>
      <c r="CB27" s="144"/>
      <c r="CC27" s="144"/>
      <c r="CD27" s="144"/>
      <c r="CE27" s="144"/>
      <c r="CF27" s="144"/>
      <c r="CG27" s="144"/>
      <c r="CH27" s="144"/>
      <c r="CI27" s="144"/>
      <c r="CJ27" s="144"/>
      <c r="CK27" s="144"/>
      <c r="CL27" s="144"/>
      <c r="CM27" s="144"/>
      <c r="CN27" s="144"/>
      <c r="CO27" s="144"/>
      <c r="CP27" s="144"/>
      <c r="CQ27" s="144"/>
      <c r="CR27" s="144"/>
      <c r="CS27" s="144"/>
      <c r="CT27" s="144"/>
      <c r="CU27" s="144"/>
      <c r="CV27" s="144"/>
      <c r="CW27" s="144"/>
      <c r="CX27" s="144"/>
      <c r="CY27" s="144"/>
      <c r="CZ27" s="144"/>
      <c r="DA27" s="144"/>
      <c r="DB27" s="144"/>
      <c r="DC27" s="144"/>
      <c r="DD27" s="144"/>
      <c r="DE27" s="144"/>
      <c r="DF27" s="144"/>
      <c r="DG27" s="144"/>
      <c r="DH27" s="144"/>
      <c r="DI27" s="144"/>
      <c r="DJ27" s="144"/>
      <c r="DK27" s="144"/>
      <c r="DL27" s="144"/>
      <c r="DM27" s="144"/>
      <c r="DN27" s="144"/>
      <c r="DO27" s="144"/>
      <c r="DP27" s="144"/>
      <c r="DQ27" s="144"/>
      <c r="DR27" s="144"/>
      <c r="DS27" s="144"/>
      <c r="DT27" s="144"/>
      <c r="DU27" s="159"/>
    </row>
    <row r="28" spans="2:125" ht="13.35" customHeight="1" x14ac:dyDescent="0.25">
      <c r="B28" s="97"/>
      <c r="E28" s="133">
        <v>24</v>
      </c>
      <c r="F28" s="138">
        <f t="shared" ca="1" si="2"/>
        <v>1283</v>
      </c>
      <c r="G28" s="138">
        <f t="shared" ca="1" si="10"/>
        <v>83</v>
      </c>
      <c r="H28" s="138">
        <f t="shared" ca="1" si="12"/>
        <v>0</v>
      </c>
      <c r="I28" s="138">
        <f t="shared" ca="1" si="11"/>
        <v>0</v>
      </c>
      <c r="J28" s="138">
        <f t="shared" ca="1" si="3"/>
        <v>86</v>
      </c>
      <c r="K28" s="138">
        <f t="shared" ca="1" si="4"/>
        <v>0</v>
      </c>
      <c r="L28" s="138">
        <f t="shared" ca="1" si="5"/>
        <v>1</v>
      </c>
      <c r="M28" s="138">
        <f t="shared" ca="1" si="6"/>
        <v>3</v>
      </c>
      <c r="N28" s="138">
        <f t="shared" ca="1" si="13"/>
        <v>1300</v>
      </c>
      <c r="O28" s="138">
        <f t="shared" ca="1" si="8"/>
        <v>3</v>
      </c>
      <c r="P28" s="138">
        <f t="shared" ca="1" si="9"/>
        <v>30</v>
      </c>
      <c r="Q28" s="138">
        <f t="shared" ca="1" si="0"/>
        <v>80</v>
      </c>
      <c r="R28" s="139">
        <f t="shared" ca="1" si="1"/>
        <v>0</v>
      </c>
      <c r="T28" s="144"/>
      <c r="U28" s="144"/>
      <c r="V28" s="144"/>
      <c r="W28" s="144"/>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4"/>
      <c r="AT28" s="144"/>
      <c r="AU28" s="144"/>
      <c r="AV28" s="144"/>
      <c r="AW28" s="144"/>
      <c r="AX28" s="144"/>
      <c r="AY28" s="144"/>
      <c r="AZ28" s="144"/>
      <c r="BA28" s="144"/>
      <c r="BB28" s="144"/>
      <c r="BC28" s="144"/>
      <c r="BD28" s="144"/>
      <c r="BE28" s="144"/>
      <c r="BF28" s="144"/>
      <c r="BG28" s="144"/>
      <c r="BH28" s="144"/>
      <c r="BI28" s="144"/>
      <c r="BJ28" s="144"/>
      <c r="BK28" s="144"/>
      <c r="BL28" s="144"/>
      <c r="BM28" s="144"/>
      <c r="BN28" s="144"/>
      <c r="BO28" s="144"/>
      <c r="BP28" s="144"/>
      <c r="BQ28" s="144"/>
      <c r="BR28" s="144"/>
      <c r="BS28" s="144"/>
      <c r="BT28" s="144"/>
      <c r="BU28" s="144"/>
      <c r="BV28" s="144"/>
      <c r="BW28" s="144"/>
      <c r="BX28" s="144"/>
      <c r="BY28" s="144"/>
      <c r="BZ28" s="144"/>
      <c r="CA28" s="144"/>
      <c r="CB28" s="144"/>
      <c r="CC28" s="144"/>
      <c r="CD28" s="144"/>
      <c r="CE28" s="144"/>
      <c r="CF28" s="144"/>
      <c r="CG28" s="144"/>
      <c r="CH28" s="144"/>
      <c r="CI28" s="144"/>
      <c r="CJ28" s="144"/>
      <c r="CK28" s="144"/>
      <c r="CL28" s="144"/>
      <c r="CM28" s="144"/>
      <c r="CN28" s="144"/>
      <c r="CO28" s="144"/>
      <c r="CP28" s="144"/>
      <c r="CQ28" s="144"/>
      <c r="CR28" s="144"/>
      <c r="CS28" s="144"/>
      <c r="CT28" s="144"/>
      <c r="CU28" s="144"/>
      <c r="CV28" s="144"/>
      <c r="CW28" s="144"/>
      <c r="CX28" s="144"/>
      <c r="CY28" s="144"/>
      <c r="CZ28" s="144"/>
      <c r="DA28" s="144"/>
      <c r="DB28" s="144"/>
      <c r="DC28" s="144"/>
      <c r="DD28" s="144"/>
      <c r="DE28" s="144"/>
      <c r="DF28" s="144"/>
      <c r="DG28" s="144"/>
      <c r="DH28" s="144"/>
      <c r="DI28" s="144"/>
      <c r="DJ28" s="144"/>
      <c r="DK28" s="144"/>
      <c r="DL28" s="144"/>
      <c r="DM28" s="144"/>
      <c r="DN28" s="144"/>
      <c r="DO28" s="144"/>
      <c r="DP28" s="144"/>
      <c r="DQ28" s="144"/>
      <c r="DR28" s="144"/>
      <c r="DS28" s="144"/>
      <c r="DT28" s="144"/>
      <c r="DU28" s="159"/>
    </row>
    <row r="29" spans="2:125" ht="13.35" customHeight="1" x14ac:dyDescent="0.25">
      <c r="B29" s="97"/>
      <c r="E29" s="133">
        <v>25</v>
      </c>
      <c r="F29" s="138">
        <f t="shared" ca="1" si="2"/>
        <v>1300</v>
      </c>
      <c r="G29" s="138">
        <f t="shared" ca="1" si="10"/>
        <v>0</v>
      </c>
      <c r="H29" s="138">
        <f t="shared" ca="1" si="12"/>
        <v>0</v>
      </c>
      <c r="I29" s="138">
        <f t="shared" ca="1" si="11"/>
        <v>0</v>
      </c>
      <c r="J29" s="138">
        <f t="shared" ca="1" si="3"/>
        <v>143</v>
      </c>
      <c r="K29" s="138">
        <f t="shared" ca="1" si="4"/>
        <v>0</v>
      </c>
      <c r="L29" s="138">
        <f t="shared" ca="1" si="5"/>
        <v>1</v>
      </c>
      <c r="M29" s="138">
        <f t="shared" ca="1" si="6"/>
        <v>5</v>
      </c>
      <c r="N29" s="138">
        <f t="shared" ca="1" si="13"/>
        <v>1400</v>
      </c>
      <c r="O29" s="138">
        <f t="shared" ca="1" si="8"/>
        <v>143</v>
      </c>
      <c r="P29" s="138">
        <f t="shared" ca="1" si="9"/>
        <v>1430</v>
      </c>
      <c r="Q29" s="138">
        <f t="shared" ca="1" si="0"/>
        <v>80</v>
      </c>
      <c r="R29" s="139">
        <f t="shared" ca="1" si="1"/>
        <v>0</v>
      </c>
      <c r="U29" s="160"/>
      <c r="DT29" s="160"/>
    </row>
    <row r="30" spans="2:125" ht="13.35" customHeight="1" x14ac:dyDescent="0.25">
      <c r="B30" s="97"/>
      <c r="E30" s="133">
        <v>26</v>
      </c>
      <c r="F30" s="138">
        <f t="shared" ca="1" si="2"/>
        <v>1400</v>
      </c>
      <c r="G30" s="138">
        <f t="shared" ca="1" si="10"/>
        <v>0</v>
      </c>
      <c r="H30" s="138">
        <f t="shared" ca="1" si="12"/>
        <v>1</v>
      </c>
      <c r="I30" s="138">
        <f t="shared" ca="1" si="11"/>
        <v>100</v>
      </c>
      <c r="J30" s="138">
        <f t="shared" ca="1" si="3"/>
        <v>94</v>
      </c>
      <c r="K30" s="138">
        <f t="shared" ca="1" si="4"/>
        <v>6</v>
      </c>
      <c r="L30" s="138">
        <f t="shared" ca="1" si="5"/>
        <v>1</v>
      </c>
      <c r="M30" s="138">
        <f t="shared" ca="1" si="6"/>
        <v>5</v>
      </c>
      <c r="N30" s="138">
        <f t="shared" ca="1" si="13"/>
        <v>1406</v>
      </c>
      <c r="O30" s="138">
        <f t="shared" ca="1" si="8"/>
        <v>0</v>
      </c>
      <c r="P30" s="138">
        <f t="shared" ca="1" si="9"/>
        <v>0</v>
      </c>
      <c r="Q30" s="138">
        <f t="shared" ca="1" si="0"/>
        <v>80</v>
      </c>
      <c r="R30" s="139">
        <f t="shared" ca="1" si="1"/>
        <v>16.43835616438356</v>
      </c>
      <c r="U30" s="160"/>
      <c r="DT30" s="160"/>
    </row>
    <row r="31" spans="2:125" ht="13.35" customHeight="1" x14ac:dyDescent="0.25">
      <c r="B31" s="97"/>
      <c r="E31" s="133">
        <v>27</v>
      </c>
      <c r="F31" s="138">
        <f t="shared" ca="1" si="2"/>
        <v>1406</v>
      </c>
      <c r="G31" s="138">
        <f t="shared" ca="1" si="10"/>
        <v>6</v>
      </c>
      <c r="H31" s="138">
        <f t="shared" ca="1" si="12"/>
        <v>1</v>
      </c>
      <c r="I31" s="138">
        <f t="shared" ca="1" si="11"/>
        <v>100</v>
      </c>
      <c r="J31" s="138">
        <f t="shared" ca="1" si="3"/>
        <v>84</v>
      </c>
      <c r="K31" s="138">
        <f t="shared" ca="1" si="4"/>
        <v>22</v>
      </c>
      <c r="L31" s="138">
        <f t="shared" ca="1" si="5"/>
        <v>1</v>
      </c>
      <c r="M31" s="138">
        <f t="shared" ca="1" si="6"/>
        <v>3</v>
      </c>
      <c r="N31" s="138">
        <f t="shared" ca="1" si="13"/>
        <v>1422</v>
      </c>
      <c r="O31" s="138">
        <f t="shared" ca="1" si="8"/>
        <v>0</v>
      </c>
      <c r="P31" s="138">
        <f t="shared" ca="1" si="9"/>
        <v>0</v>
      </c>
      <c r="Q31" s="138">
        <f t="shared" ca="1" si="0"/>
        <v>80</v>
      </c>
      <c r="R31" s="139">
        <f t="shared" ca="1" si="1"/>
        <v>60.273972602739725</v>
      </c>
      <c r="U31" s="160"/>
      <c r="DT31" s="160"/>
    </row>
    <row r="32" spans="2:125" ht="13.35" customHeight="1" x14ac:dyDescent="0.25">
      <c r="B32" s="97"/>
      <c r="E32" s="133">
        <v>28</v>
      </c>
      <c r="F32" s="138">
        <f t="shared" ca="1" si="2"/>
        <v>1422</v>
      </c>
      <c r="G32" s="138">
        <f t="shared" ca="1" si="10"/>
        <v>22</v>
      </c>
      <c r="H32" s="138">
        <f t="shared" ca="1" si="12"/>
        <v>1</v>
      </c>
      <c r="I32" s="138">
        <f t="shared" ca="1" si="11"/>
        <v>100</v>
      </c>
      <c r="J32" s="138">
        <f t="shared" ca="1" si="3"/>
        <v>102</v>
      </c>
      <c r="K32" s="138">
        <f t="shared" ca="1" si="4"/>
        <v>20</v>
      </c>
      <c r="L32" s="138">
        <f t="shared" ca="1" si="5"/>
        <v>1</v>
      </c>
      <c r="M32" s="138">
        <f t="shared" ca="1" si="6"/>
        <v>1</v>
      </c>
      <c r="N32" s="138">
        <f t="shared" ca="1" si="13"/>
        <v>1420</v>
      </c>
      <c r="O32" s="138">
        <f t="shared" ca="1" si="8"/>
        <v>0</v>
      </c>
      <c r="P32" s="138">
        <f t="shared" ca="1" si="9"/>
        <v>0</v>
      </c>
      <c r="Q32" s="138">
        <f t="shared" ca="1" si="0"/>
        <v>80</v>
      </c>
      <c r="R32" s="139">
        <f t="shared" ca="1" si="1"/>
        <v>54.794520547945204</v>
      </c>
      <c r="U32" s="160"/>
      <c r="DT32" s="160"/>
    </row>
    <row r="33" spans="2:124" ht="13.35" customHeight="1" x14ac:dyDescent="0.25">
      <c r="B33" s="97"/>
      <c r="E33" s="133">
        <v>29</v>
      </c>
      <c r="F33" s="138">
        <f t="shared" ca="1" si="2"/>
        <v>1420</v>
      </c>
      <c r="G33" s="138">
        <f t="shared" ca="1" si="10"/>
        <v>20</v>
      </c>
      <c r="H33" s="138">
        <f t="shared" ca="1" si="12"/>
        <v>0</v>
      </c>
      <c r="I33" s="138">
        <f t="shared" ca="1" si="11"/>
        <v>0</v>
      </c>
      <c r="J33" s="138">
        <f t="shared" ca="1" si="3"/>
        <v>94</v>
      </c>
      <c r="K33" s="138">
        <f t="shared" ca="1" si="4"/>
        <v>0</v>
      </c>
      <c r="L33" s="138">
        <f t="shared" ca="1" si="5"/>
        <v>1</v>
      </c>
      <c r="M33" s="138">
        <f t="shared" ca="1" si="6"/>
        <v>2</v>
      </c>
      <c r="N33" s="138">
        <f t="shared" ca="1" si="13"/>
        <v>1500</v>
      </c>
      <c r="O33" s="138">
        <f t="shared" ca="1" si="8"/>
        <v>74</v>
      </c>
      <c r="P33" s="138">
        <f t="shared" ca="1" si="9"/>
        <v>740</v>
      </c>
      <c r="Q33" s="138">
        <f t="shared" ca="1" si="0"/>
        <v>80</v>
      </c>
      <c r="R33" s="139">
        <f t="shared" ca="1" si="1"/>
        <v>0</v>
      </c>
      <c r="U33" s="160"/>
      <c r="DT33" s="160"/>
    </row>
    <row r="34" spans="2:124" ht="13.35" customHeight="1" x14ac:dyDescent="0.25">
      <c r="B34" s="97"/>
      <c r="E34" s="133">
        <v>30</v>
      </c>
      <c r="F34" s="138">
        <f t="shared" ca="1" si="2"/>
        <v>1500</v>
      </c>
      <c r="G34" s="138">
        <f t="shared" ca="1" si="10"/>
        <v>0</v>
      </c>
      <c r="H34" s="138">
        <f t="shared" ca="1" si="12"/>
        <v>1</v>
      </c>
      <c r="I34" s="138">
        <f t="shared" ca="1" si="11"/>
        <v>100</v>
      </c>
      <c r="J34" s="138">
        <f t="shared" ca="1" si="3"/>
        <v>129</v>
      </c>
      <c r="K34" s="138">
        <f t="shared" ca="1" si="4"/>
        <v>0</v>
      </c>
      <c r="L34" s="138">
        <f t="shared" ca="1" si="5"/>
        <v>1</v>
      </c>
      <c r="M34" s="138">
        <f t="shared" ca="1" si="6"/>
        <v>1</v>
      </c>
      <c r="N34" s="138">
        <f t="shared" ca="1" si="13"/>
        <v>1500</v>
      </c>
      <c r="O34" s="138">
        <f t="shared" ca="1" si="8"/>
        <v>29</v>
      </c>
      <c r="P34" s="138">
        <f t="shared" ca="1" si="9"/>
        <v>290</v>
      </c>
      <c r="Q34" s="138">
        <f t="shared" ca="1" si="0"/>
        <v>80</v>
      </c>
      <c r="R34" s="139">
        <f t="shared" ca="1" si="1"/>
        <v>0</v>
      </c>
      <c r="U34" s="160"/>
      <c r="DT34" s="160"/>
    </row>
    <row r="35" spans="2:124" ht="13.35" customHeight="1" x14ac:dyDescent="0.25">
      <c r="B35" s="97"/>
      <c r="E35" s="133">
        <v>31</v>
      </c>
      <c r="F35" s="138">
        <f t="shared" ca="1" si="2"/>
        <v>1500</v>
      </c>
      <c r="G35" s="138">
        <f t="shared" ca="1" si="10"/>
        <v>0</v>
      </c>
      <c r="H35" s="138">
        <f t="shared" ca="1" si="12"/>
        <v>1</v>
      </c>
      <c r="I35" s="138">
        <f t="shared" ca="1" si="11"/>
        <v>100</v>
      </c>
      <c r="J35" s="138">
        <f t="shared" ca="1" si="3"/>
        <v>95</v>
      </c>
      <c r="K35" s="138">
        <f t="shared" ca="1" si="4"/>
        <v>5</v>
      </c>
      <c r="L35" s="138">
        <f t="shared" ca="1" si="5"/>
        <v>1</v>
      </c>
      <c r="M35" s="138">
        <f t="shared" ca="1" si="6"/>
        <v>1</v>
      </c>
      <c r="N35" s="138">
        <f t="shared" ca="1" si="13"/>
        <v>1505</v>
      </c>
      <c r="O35" s="138">
        <f t="shared" ca="1" si="8"/>
        <v>0</v>
      </c>
      <c r="P35" s="138">
        <f t="shared" ca="1" si="9"/>
        <v>0</v>
      </c>
      <c r="Q35" s="138">
        <f t="shared" ca="1" si="0"/>
        <v>80</v>
      </c>
      <c r="R35" s="139">
        <f t="shared" ca="1" si="1"/>
        <v>13.698630136986301</v>
      </c>
      <c r="U35" s="160"/>
      <c r="DT35" s="160"/>
    </row>
    <row r="36" spans="2:124" ht="13.35" customHeight="1" x14ac:dyDescent="0.25">
      <c r="B36" s="97"/>
      <c r="E36" s="133">
        <v>32</v>
      </c>
      <c r="F36" s="138">
        <f t="shared" ca="1" si="2"/>
        <v>1505</v>
      </c>
      <c r="G36" s="138">
        <f t="shared" ca="1" si="10"/>
        <v>5</v>
      </c>
      <c r="H36" s="138">
        <f t="shared" ca="1" si="12"/>
        <v>2</v>
      </c>
      <c r="I36" s="138">
        <f t="shared" ca="1" si="11"/>
        <v>200</v>
      </c>
      <c r="J36" s="138">
        <f t="shared" ca="1" si="3"/>
        <v>74</v>
      </c>
      <c r="K36" s="138">
        <f t="shared" ca="1" si="4"/>
        <v>131</v>
      </c>
      <c r="L36" s="138">
        <f t="shared" ca="1" si="5"/>
        <v>1</v>
      </c>
      <c r="M36" s="138">
        <f t="shared" ca="1" si="6"/>
        <v>5</v>
      </c>
      <c r="N36" s="138">
        <f t="shared" ca="1" si="13"/>
        <v>1531</v>
      </c>
      <c r="O36" s="138">
        <f t="shared" ca="1" si="8"/>
        <v>0</v>
      </c>
      <c r="P36" s="138">
        <f t="shared" ca="1" si="9"/>
        <v>0</v>
      </c>
      <c r="Q36" s="138">
        <f t="shared" ca="1" si="0"/>
        <v>80</v>
      </c>
      <c r="R36" s="139">
        <f t="shared" ca="1" si="1"/>
        <v>358.90410958904107</v>
      </c>
      <c r="U36" s="160"/>
      <c r="DT36" s="160"/>
    </row>
    <row r="37" spans="2:124" ht="13.35" customHeight="1" x14ac:dyDescent="0.25">
      <c r="B37" s="97"/>
      <c r="E37" s="133">
        <v>33</v>
      </c>
      <c r="F37" s="138">
        <f t="shared" ca="1" si="2"/>
        <v>1531</v>
      </c>
      <c r="G37" s="138">
        <f t="shared" ca="1" si="10"/>
        <v>131</v>
      </c>
      <c r="H37" s="138">
        <f t="shared" ca="1" si="12"/>
        <v>1</v>
      </c>
      <c r="I37" s="138">
        <f t="shared" ca="1" si="11"/>
        <v>100</v>
      </c>
      <c r="J37" s="138">
        <f t="shared" ca="1" si="3"/>
        <v>75</v>
      </c>
      <c r="K37" s="138">
        <f t="shared" ca="1" si="4"/>
        <v>156</v>
      </c>
      <c r="L37" s="138">
        <f t="shared" ca="1" si="5"/>
        <v>1</v>
      </c>
      <c r="M37" s="138">
        <f t="shared" ca="1" si="6"/>
        <v>3</v>
      </c>
      <c r="N37" s="138">
        <f t="shared" ca="1" si="13"/>
        <v>1556</v>
      </c>
      <c r="O37" s="138">
        <f t="shared" ca="1" si="8"/>
        <v>0</v>
      </c>
      <c r="P37" s="138">
        <f t="shared" ca="1" si="9"/>
        <v>0</v>
      </c>
      <c r="Q37" s="138">
        <f t="shared" ca="1" si="0"/>
        <v>80</v>
      </c>
      <c r="R37" s="139">
        <f t="shared" ca="1" si="1"/>
        <v>427.39726027397256</v>
      </c>
      <c r="U37" s="160"/>
      <c r="DT37" s="160"/>
    </row>
    <row r="38" spans="2:124" ht="13.35" customHeight="1" x14ac:dyDescent="0.25">
      <c r="B38" s="97"/>
      <c r="E38" s="133">
        <v>34</v>
      </c>
      <c r="F38" s="138">
        <f t="shared" ca="1" si="2"/>
        <v>1556</v>
      </c>
      <c r="G38" s="138">
        <f t="shared" ca="1" si="10"/>
        <v>156</v>
      </c>
      <c r="H38" s="138">
        <f t="shared" ca="1" si="12"/>
        <v>0</v>
      </c>
      <c r="I38" s="138">
        <f t="shared" ca="1" si="11"/>
        <v>0</v>
      </c>
      <c r="J38" s="138">
        <f t="shared" ca="1" si="3"/>
        <v>97</v>
      </c>
      <c r="K38" s="138">
        <f t="shared" ca="1" si="4"/>
        <v>59</v>
      </c>
      <c r="L38" s="138">
        <f t="shared" ca="1" si="5"/>
        <v>1</v>
      </c>
      <c r="M38" s="138">
        <f t="shared" ca="1" si="6"/>
        <v>2</v>
      </c>
      <c r="N38" s="138">
        <f t="shared" ca="1" si="13"/>
        <v>1559</v>
      </c>
      <c r="O38" s="138">
        <f t="shared" ca="1" si="8"/>
        <v>0</v>
      </c>
      <c r="P38" s="138">
        <f t="shared" ca="1" si="9"/>
        <v>0</v>
      </c>
      <c r="Q38" s="138">
        <f t="shared" ca="1" si="0"/>
        <v>80</v>
      </c>
      <c r="R38" s="139">
        <f t="shared" ca="1" si="1"/>
        <v>161.64383561643834</v>
      </c>
      <c r="U38" s="160"/>
      <c r="DT38" s="160"/>
    </row>
    <row r="39" spans="2:124" ht="13.35" customHeight="1" x14ac:dyDescent="0.25">
      <c r="B39" s="97"/>
      <c r="E39" s="133">
        <v>35</v>
      </c>
      <c r="F39" s="138">
        <f t="shared" ca="1" si="2"/>
        <v>1559</v>
      </c>
      <c r="G39" s="138">
        <f t="shared" ca="1" si="10"/>
        <v>59</v>
      </c>
      <c r="H39" s="138">
        <f t="shared" ca="1" si="12"/>
        <v>0</v>
      </c>
      <c r="I39" s="138">
        <f t="shared" ca="1" si="11"/>
        <v>0</v>
      </c>
      <c r="J39" s="138">
        <f t="shared" ca="1" si="3"/>
        <v>128</v>
      </c>
      <c r="K39" s="138">
        <f t="shared" ca="1" si="4"/>
        <v>0</v>
      </c>
      <c r="L39" s="138">
        <f t="shared" ca="1" si="5"/>
        <v>1</v>
      </c>
      <c r="M39" s="138">
        <f t="shared" ca="1" si="6"/>
        <v>4</v>
      </c>
      <c r="N39" s="138">
        <f t="shared" ca="1" si="13"/>
        <v>1600</v>
      </c>
      <c r="O39" s="138">
        <f t="shared" ca="1" si="8"/>
        <v>69</v>
      </c>
      <c r="P39" s="138">
        <f t="shared" ca="1" si="9"/>
        <v>690</v>
      </c>
      <c r="Q39" s="138">
        <f t="shared" ca="1" si="0"/>
        <v>80</v>
      </c>
      <c r="R39" s="139">
        <f t="shared" ca="1" si="1"/>
        <v>0</v>
      </c>
      <c r="U39" s="160"/>
      <c r="DT39" s="160"/>
    </row>
    <row r="40" spans="2:124" ht="13.35" customHeight="1" x14ac:dyDescent="0.25">
      <c r="B40" s="97"/>
      <c r="E40" s="133">
        <v>36</v>
      </c>
      <c r="F40" s="138">
        <f t="shared" ca="1" si="2"/>
        <v>1600</v>
      </c>
      <c r="G40" s="138">
        <f t="shared" ca="1" si="10"/>
        <v>0</v>
      </c>
      <c r="H40" s="138">
        <f t="shared" ca="1" si="12"/>
        <v>0</v>
      </c>
      <c r="I40" s="138">
        <f t="shared" ca="1" si="11"/>
        <v>0</v>
      </c>
      <c r="J40" s="138">
        <f t="shared" ca="1" si="3"/>
        <v>105</v>
      </c>
      <c r="K40" s="138">
        <f t="shared" ca="1" si="4"/>
        <v>0</v>
      </c>
      <c r="L40" s="138">
        <f t="shared" ca="1" si="5"/>
        <v>1</v>
      </c>
      <c r="M40" s="138">
        <f t="shared" ca="1" si="6"/>
        <v>5</v>
      </c>
      <c r="N40" s="138">
        <f t="shared" ca="1" si="13"/>
        <v>1700</v>
      </c>
      <c r="O40" s="138">
        <f t="shared" ca="1" si="8"/>
        <v>105</v>
      </c>
      <c r="P40" s="138">
        <f t="shared" ca="1" si="9"/>
        <v>1050</v>
      </c>
      <c r="Q40" s="138">
        <f t="shared" ca="1" si="0"/>
        <v>80</v>
      </c>
      <c r="R40" s="139">
        <f t="shared" ca="1" si="1"/>
        <v>0</v>
      </c>
      <c r="U40" s="160"/>
      <c r="DT40" s="160"/>
    </row>
    <row r="41" spans="2:124" ht="13.35" customHeight="1" x14ac:dyDescent="0.25">
      <c r="B41" s="97"/>
      <c r="E41" s="133">
        <v>37</v>
      </c>
      <c r="F41" s="138">
        <f t="shared" ca="1" si="2"/>
        <v>1700</v>
      </c>
      <c r="G41" s="138">
        <f t="shared" ca="1" si="10"/>
        <v>0</v>
      </c>
      <c r="H41" s="138">
        <f t="shared" ca="1" si="12"/>
        <v>2</v>
      </c>
      <c r="I41" s="138">
        <f t="shared" ca="1" si="11"/>
        <v>200</v>
      </c>
      <c r="J41" s="138">
        <f t="shared" ca="1" si="3"/>
        <v>103</v>
      </c>
      <c r="K41" s="138">
        <f t="shared" ca="1" si="4"/>
        <v>97</v>
      </c>
      <c r="L41" s="138">
        <f t="shared" ca="1" si="5"/>
        <v>1</v>
      </c>
      <c r="M41" s="138">
        <f t="shared" ca="1" si="6"/>
        <v>1</v>
      </c>
      <c r="N41" s="138">
        <f t="shared" ca="1" si="13"/>
        <v>1697</v>
      </c>
      <c r="O41" s="138">
        <f t="shared" ca="1" si="8"/>
        <v>0</v>
      </c>
      <c r="P41" s="138">
        <f t="shared" ca="1" si="9"/>
        <v>0</v>
      </c>
      <c r="Q41" s="138">
        <f t="shared" ca="1" si="0"/>
        <v>80</v>
      </c>
      <c r="R41" s="139">
        <f t="shared" ca="1" si="1"/>
        <v>265.75342465753425</v>
      </c>
      <c r="U41" s="160"/>
      <c r="DT41" s="160"/>
    </row>
    <row r="42" spans="2:124" ht="13.35" customHeight="1" x14ac:dyDescent="0.25">
      <c r="B42" s="97"/>
      <c r="E42" s="133">
        <v>38</v>
      </c>
      <c r="F42" s="138">
        <f t="shared" ca="1" si="2"/>
        <v>1697</v>
      </c>
      <c r="G42" s="138">
        <f t="shared" ca="1" si="10"/>
        <v>97</v>
      </c>
      <c r="H42" s="138">
        <f t="shared" ca="1" si="12"/>
        <v>0</v>
      </c>
      <c r="I42" s="138">
        <f t="shared" ca="1" si="11"/>
        <v>0</v>
      </c>
      <c r="J42" s="138">
        <f t="shared" ca="1" si="3"/>
        <v>109</v>
      </c>
      <c r="K42" s="138">
        <f t="shared" ca="1" si="4"/>
        <v>0</v>
      </c>
      <c r="L42" s="138">
        <f t="shared" ca="1" si="5"/>
        <v>1</v>
      </c>
      <c r="M42" s="138">
        <f t="shared" ca="1" si="6"/>
        <v>1</v>
      </c>
      <c r="N42" s="138">
        <f t="shared" ca="1" si="13"/>
        <v>1700</v>
      </c>
      <c r="O42" s="138">
        <f t="shared" ca="1" si="8"/>
        <v>12</v>
      </c>
      <c r="P42" s="138">
        <f t="shared" ca="1" si="9"/>
        <v>120</v>
      </c>
      <c r="Q42" s="138">
        <f t="shared" ca="1" si="0"/>
        <v>80</v>
      </c>
      <c r="R42" s="139">
        <f t="shared" ca="1" si="1"/>
        <v>0</v>
      </c>
      <c r="U42" s="160"/>
      <c r="DT42" s="160"/>
    </row>
    <row r="43" spans="2:124" ht="13.35" customHeight="1" x14ac:dyDescent="0.25">
      <c r="B43" s="97"/>
      <c r="E43" s="133">
        <v>39</v>
      </c>
      <c r="F43" s="138">
        <f t="shared" ca="1" si="2"/>
        <v>1700</v>
      </c>
      <c r="G43" s="138">
        <f t="shared" ca="1" si="10"/>
        <v>0</v>
      </c>
      <c r="H43" s="138">
        <f t="shared" ca="1" si="12"/>
        <v>1</v>
      </c>
      <c r="I43" s="138">
        <f t="shared" ca="1" si="11"/>
        <v>100</v>
      </c>
      <c r="J43" s="138">
        <f t="shared" ca="1" si="3"/>
        <v>88</v>
      </c>
      <c r="K43" s="138">
        <f t="shared" ca="1" si="4"/>
        <v>12</v>
      </c>
      <c r="L43" s="138">
        <f t="shared" ca="1" si="5"/>
        <v>1</v>
      </c>
      <c r="M43" s="138">
        <f t="shared" ca="1" si="6"/>
        <v>1</v>
      </c>
      <c r="N43" s="138">
        <f t="shared" ca="1" si="13"/>
        <v>1712</v>
      </c>
      <c r="O43" s="138">
        <f t="shared" ca="1" si="8"/>
        <v>0</v>
      </c>
      <c r="P43" s="138">
        <f t="shared" ca="1" si="9"/>
        <v>0</v>
      </c>
      <c r="Q43" s="138">
        <f t="shared" ca="1" si="0"/>
        <v>80</v>
      </c>
      <c r="R43" s="139">
        <f t="shared" ca="1" si="1"/>
        <v>32.87671232876712</v>
      </c>
      <c r="U43" s="160"/>
      <c r="DT43" s="160"/>
    </row>
    <row r="44" spans="2:124" ht="13.35" customHeight="1" x14ac:dyDescent="0.25">
      <c r="B44" s="97"/>
      <c r="E44" s="133">
        <v>40</v>
      </c>
      <c r="F44" s="138">
        <f t="shared" ca="1" si="2"/>
        <v>1712</v>
      </c>
      <c r="G44" s="138">
        <f t="shared" ca="1" si="10"/>
        <v>12</v>
      </c>
      <c r="H44" s="138">
        <f t="shared" ca="1" si="12"/>
        <v>1</v>
      </c>
      <c r="I44" s="138">
        <f t="shared" ca="1" si="11"/>
        <v>100</v>
      </c>
      <c r="J44" s="138">
        <f t="shared" ca="1" si="3"/>
        <v>94</v>
      </c>
      <c r="K44" s="138">
        <f t="shared" ca="1" si="4"/>
        <v>18</v>
      </c>
      <c r="L44" s="138">
        <f t="shared" ca="1" si="5"/>
        <v>1</v>
      </c>
      <c r="M44" s="138">
        <f t="shared" ca="1" si="6"/>
        <v>1</v>
      </c>
      <c r="N44" s="138">
        <f t="shared" ca="1" si="13"/>
        <v>1718</v>
      </c>
      <c r="O44" s="138">
        <f t="shared" ca="1" si="8"/>
        <v>0</v>
      </c>
      <c r="P44" s="138">
        <f t="shared" ca="1" si="9"/>
        <v>0</v>
      </c>
      <c r="Q44" s="138">
        <f t="shared" ca="1" si="0"/>
        <v>80</v>
      </c>
      <c r="R44" s="139">
        <f t="shared" ca="1" si="1"/>
        <v>49.315068493150683</v>
      </c>
      <c r="U44" s="160"/>
      <c r="DT44" s="160"/>
    </row>
    <row r="45" spans="2:124" ht="13.35" customHeight="1" x14ac:dyDescent="0.25">
      <c r="B45" s="97"/>
      <c r="E45" s="133">
        <v>41</v>
      </c>
      <c r="F45" s="138">
        <f t="shared" ca="1" si="2"/>
        <v>1718</v>
      </c>
      <c r="G45" s="138">
        <f t="shared" ca="1" si="10"/>
        <v>18</v>
      </c>
      <c r="H45" s="138">
        <f t="shared" ca="1" si="12"/>
        <v>1</v>
      </c>
      <c r="I45" s="138">
        <f t="shared" ca="1" si="11"/>
        <v>100</v>
      </c>
      <c r="J45" s="138">
        <f t="shared" ca="1" si="3"/>
        <v>118</v>
      </c>
      <c r="K45" s="138">
        <f t="shared" ca="1" si="4"/>
        <v>0</v>
      </c>
      <c r="L45" s="138">
        <f t="shared" ca="1" si="5"/>
        <v>1</v>
      </c>
      <c r="M45" s="138">
        <f t="shared" ca="1" si="6"/>
        <v>5</v>
      </c>
      <c r="N45" s="138">
        <f t="shared" ca="1" si="13"/>
        <v>1700</v>
      </c>
      <c r="O45" s="138">
        <f t="shared" ca="1" si="8"/>
        <v>0</v>
      </c>
      <c r="P45" s="138">
        <f t="shared" ca="1" si="9"/>
        <v>0</v>
      </c>
      <c r="Q45" s="138">
        <f t="shared" ca="1" si="0"/>
        <v>80</v>
      </c>
      <c r="R45" s="139">
        <f t="shared" ca="1" si="1"/>
        <v>0</v>
      </c>
      <c r="U45" s="160"/>
      <c r="DT45" s="160"/>
    </row>
    <row r="46" spans="2:124" ht="13.35" customHeight="1" x14ac:dyDescent="0.25">
      <c r="B46" s="97"/>
      <c r="E46" s="133">
        <v>42</v>
      </c>
      <c r="F46" s="138">
        <f t="shared" ca="1" si="2"/>
        <v>1700</v>
      </c>
      <c r="G46" s="138">
        <f t="shared" ca="1" si="10"/>
        <v>0</v>
      </c>
      <c r="H46" s="138">
        <f t="shared" ca="1" si="12"/>
        <v>1</v>
      </c>
      <c r="I46" s="138">
        <f t="shared" ca="1" si="11"/>
        <v>100</v>
      </c>
      <c r="J46" s="138">
        <f t="shared" ca="1" si="3"/>
        <v>99</v>
      </c>
      <c r="K46" s="138">
        <f t="shared" ca="1" si="4"/>
        <v>1</v>
      </c>
      <c r="L46" s="138">
        <f t="shared" ca="1" si="5"/>
        <v>1</v>
      </c>
      <c r="M46" s="138">
        <f t="shared" ca="1" si="6"/>
        <v>3</v>
      </c>
      <c r="N46" s="138">
        <f t="shared" ca="1" si="13"/>
        <v>1701</v>
      </c>
      <c r="O46" s="138">
        <f t="shared" ca="1" si="8"/>
        <v>0</v>
      </c>
      <c r="P46" s="138">
        <f t="shared" ca="1" si="9"/>
        <v>0</v>
      </c>
      <c r="Q46" s="138">
        <f t="shared" ca="1" si="0"/>
        <v>80</v>
      </c>
      <c r="R46" s="139">
        <f t="shared" ca="1" si="1"/>
        <v>2.7397260273972601</v>
      </c>
      <c r="U46" s="160"/>
      <c r="DT46" s="160"/>
    </row>
    <row r="47" spans="2:124" ht="13.35" customHeight="1" x14ac:dyDescent="0.25">
      <c r="B47" s="97"/>
      <c r="E47" s="133">
        <v>43</v>
      </c>
      <c r="F47" s="138">
        <f t="shared" ca="1" si="2"/>
        <v>1701</v>
      </c>
      <c r="G47" s="138">
        <f t="shared" ca="1" si="10"/>
        <v>1</v>
      </c>
      <c r="H47" s="138">
        <f t="shared" ca="1" si="12"/>
        <v>0</v>
      </c>
      <c r="I47" s="138">
        <f t="shared" ca="1" si="11"/>
        <v>0</v>
      </c>
      <c r="J47" s="138">
        <f t="shared" ca="1" si="3"/>
        <v>89</v>
      </c>
      <c r="K47" s="138">
        <f t="shared" ca="1" si="4"/>
        <v>0</v>
      </c>
      <c r="L47" s="138">
        <f t="shared" ca="1" si="5"/>
        <v>1</v>
      </c>
      <c r="M47" s="138">
        <f t="shared" ca="1" si="6"/>
        <v>3</v>
      </c>
      <c r="N47" s="138">
        <f t="shared" ca="1" si="13"/>
        <v>1800</v>
      </c>
      <c r="O47" s="138">
        <f t="shared" ca="1" si="8"/>
        <v>88</v>
      </c>
      <c r="P47" s="138">
        <f t="shared" ca="1" si="9"/>
        <v>880</v>
      </c>
      <c r="Q47" s="138">
        <f t="shared" ca="1" si="0"/>
        <v>80</v>
      </c>
      <c r="R47" s="139">
        <f t="shared" ca="1" si="1"/>
        <v>0</v>
      </c>
      <c r="U47" s="160"/>
      <c r="DT47" s="160"/>
    </row>
    <row r="48" spans="2:124" ht="13.35" customHeight="1" x14ac:dyDescent="0.25">
      <c r="B48" s="97"/>
      <c r="E48" s="133">
        <v>44</v>
      </c>
      <c r="F48" s="138">
        <f t="shared" ca="1" si="2"/>
        <v>1800</v>
      </c>
      <c r="G48" s="138">
        <f t="shared" ca="1" si="10"/>
        <v>0</v>
      </c>
      <c r="H48" s="138">
        <f t="shared" ca="1" si="12"/>
        <v>0</v>
      </c>
      <c r="I48" s="138">
        <f t="shared" ca="1" si="11"/>
        <v>0</v>
      </c>
      <c r="J48" s="138">
        <f t="shared" ca="1" si="3"/>
        <v>112</v>
      </c>
      <c r="K48" s="138">
        <f t="shared" ca="1" si="4"/>
        <v>0</v>
      </c>
      <c r="L48" s="138">
        <f t="shared" ca="1" si="5"/>
        <v>1</v>
      </c>
      <c r="M48" s="138">
        <f t="shared" ca="1" si="6"/>
        <v>3</v>
      </c>
      <c r="N48" s="138">
        <f t="shared" ca="1" si="13"/>
        <v>1900</v>
      </c>
      <c r="O48" s="138">
        <f t="shared" ca="1" si="8"/>
        <v>112</v>
      </c>
      <c r="P48" s="138">
        <f t="shared" ca="1" si="9"/>
        <v>1120</v>
      </c>
      <c r="Q48" s="138">
        <f t="shared" ca="1" si="0"/>
        <v>80</v>
      </c>
      <c r="R48" s="139">
        <f t="shared" ca="1" si="1"/>
        <v>0</v>
      </c>
      <c r="U48" s="160"/>
      <c r="DT48" s="160"/>
    </row>
    <row r="49" spans="2:124" ht="13.35" customHeight="1" x14ac:dyDescent="0.25">
      <c r="B49" s="97"/>
      <c r="E49" s="133">
        <v>45</v>
      </c>
      <c r="F49" s="138">
        <f t="shared" ca="1" si="2"/>
        <v>1900</v>
      </c>
      <c r="G49" s="138">
        <f t="shared" ca="1" si="10"/>
        <v>0</v>
      </c>
      <c r="H49" s="138">
        <f t="shared" ca="1" si="12"/>
        <v>0</v>
      </c>
      <c r="I49" s="138">
        <f t="shared" ca="1" si="11"/>
        <v>0</v>
      </c>
      <c r="J49" s="138">
        <f t="shared" ca="1" si="3"/>
        <v>79</v>
      </c>
      <c r="K49" s="138">
        <f t="shared" ca="1" si="4"/>
        <v>0</v>
      </c>
      <c r="L49" s="138">
        <f t="shared" ca="1" si="5"/>
        <v>1</v>
      </c>
      <c r="M49" s="138">
        <f t="shared" ca="1" si="6"/>
        <v>4</v>
      </c>
      <c r="N49" s="138">
        <f t="shared" ca="1" si="13"/>
        <v>2000</v>
      </c>
      <c r="O49" s="138">
        <f t="shared" ca="1" si="8"/>
        <v>79</v>
      </c>
      <c r="P49" s="138">
        <f t="shared" ca="1" si="9"/>
        <v>790</v>
      </c>
      <c r="Q49" s="138">
        <f t="shared" ca="1" si="0"/>
        <v>80</v>
      </c>
      <c r="R49" s="139">
        <f t="shared" ca="1" si="1"/>
        <v>0</v>
      </c>
      <c r="U49" s="160"/>
      <c r="DT49" s="160"/>
    </row>
    <row r="50" spans="2:124" ht="13.35" customHeight="1" x14ac:dyDescent="0.25">
      <c r="B50" s="97"/>
      <c r="E50" s="133">
        <v>46</v>
      </c>
      <c r="F50" s="138">
        <f t="shared" ca="1" si="2"/>
        <v>2000</v>
      </c>
      <c r="G50" s="138">
        <f t="shared" ca="1" si="10"/>
        <v>0</v>
      </c>
      <c r="H50" s="138">
        <f t="shared" ca="1" si="12"/>
        <v>1</v>
      </c>
      <c r="I50" s="138">
        <f t="shared" ca="1" si="11"/>
        <v>100</v>
      </c>
      <c r="J50" s="138">
        <f t="shared" ca="1" si="3"/>
        <v>125</v>
      </c>
      <c r="K50" s="138">
        <f t="shared" ca="1" si="4"/>
        <v>0</v>
      </c>
      <c r="L50" s="138">
        <f t="shared" ca="1" si="5"/>
        <v>1</v>
      </c>
      <c r="M50" s="138">
        <f t="shared" ca="1" si="6"/>
        <v>5</v>
      </c>
      <c r="N50" s="138">
        <f t="shared" ca="1" si="13"/>
        <v>2000</v>
      </c>
      <c r="O50" s="138">
        <f t="shared" ca="1" si="8"/>
        <v>25</v>
      </c>
      <c r="P50" s="138">
        <f t="shared" ca="1" si="9"/>
        <v>250</v>
      </c>
      <c r="Q50" s="138">
        <f t="shared" ca="1" si="0"/>
        <v>80</v>
      </c>
      <c r="R50" s="139">
        <f t="shared" ca="1" si="1"/>
        <v>0</v>
      </c>
      <c r="U50" s="160"/>
      <c r="DT50" s="160"/>
    </row>
    <row r="51" spans="2:124" ht="13.35" customHeight="1" x14ac:dyDescent="0.25">
      <c r="B51" s="97"/>
      <c r="E51" s="133">
        <v>47</v>
      </c>
      <c r="F51" s="138">
        <f t="shared" ca="1" si="2"/>
        <v>2000</v>
      </c>
      <c r="G51" s="138">
        <f t="shared" ca="1" si="10"/>
        <v>0</v>
      </c>
      <c r="H51" s="138">
        <f t="shared" ca="1" si="12"/>
        <v>1</v>
      </c>
      <c r="I51" s="138">
        <f t="shared" ca="1" si="11"/>
        <v>100</v>
      </c>
      <c r="J51" s="138">
        <f t="shared" ca="1" si="3"/>
        <v>95</v>
      </c>
      <c r="K51" s="138">
        <f t="shared" ca="1" si="4"/>
        <v>5</v>
      </c>
      <c r="L51" s="138">
        <f t="shared" ca="1" si="5"/>
        <v>1</v>
      </c>
      <c r="M51" s="138">
        <f t="shared" ca="1" si="6"/>
        <v>4</v>
      </c>
      <c r="N51" s="138">
        <f t="shared" ca="1" si="13"/>
        <v>2005</v>
      </c>
      <c r="O51" s="138">
        <f t="shared" ca="1" si="8"/>
        <v>0</v>
      </c>
      <c r="P51" s="138">
        <f t="shared" ca="1" si="9"/>
        <v>0</v>
      </c>
      <c r="Q51" s="138">
        <f t="shared" ca="1" si="0"/>
        <v>80</v>
      </c>
      <c r="R51" s="139">
        <f t="shared" ca="1" si="1"/>
        <v>13.698630136986301</v>
      </c>
      <c r="U51" s="160"/>
      <c r="DT51" s="160"/>
    </row>
    <row r="52" spans="2:124" ht="13.35" customHeight="1" x14ac:dyDescent="0.25">
      <c r="B52" s="97"/>
      <c r="E52" s="133">
        <v>48</v>
      </c>
      <c r="F52" s="138">
        <f t="shared" ca="1" si="2"/>
        <v>2005</v>
      </c>
      <c r="G52" s="138">
        <f t="shared" ca="1" si="10"/>
        <v>5</v>
      </c>
      <c r="H52" s="138">
        <f t="shared" ca="1" si="12"/>
        <v>1</v>
      </c>
      <c r="I52" s="138">
        <f t="shared" ca="1" si="11"/>
        <v>100</v>
      </c>
      <c r="J52" s="138">
        <f t="shared" ca="1" si="3"/>
        <v>90</v>
      </c>
      <c r="K52" s="138">
        <f t="shared" ca="1" si="4"/>
        <v>15</v>
      </c>
      <c r="L52" s="138">
        <f t="shared" ca="1" si="5"/>
        <v>1</v>
      </c>
      <c r="M52" s="138">
        <f t="shared" ca="1" si="6"/>
        <v>5</v>
      </c>
      <c r="N52" s="138">
        <f t="shared" ca="1" si="13"/>
        <v>2015</v>
      </c>
      <c r="O52" s="138">
        <f t="shared" ca="1" si="8"/>
        <v>0</v>
      </c>
      <c r="P52" s="138">
        <f t="shared" ca="1" si="9"/>
        <v>0</v>
      </c>
      <c r="Q52" s="138">
        <f t="shared" ca="1" si="0"/>
        <v>80</v>
      </c>
      <c r="R52" s="139">
        <f t="shared" ca="1" si="1"/>
        <v>41.095890410958901</v>
      </c>
      <c r="U52" s="160"/>
      <c r="DT52" s="160"/>
    </row>
    <row r="53" spans="2:124" ht="13.35" customHeight="1" x14ac:dyDescent="0.25">
      <c r="B53" s="97"/>
      <c r="E53" s="133">
        <v>49</v>
      </c>
      <c r="F53" s="138">
        <f t="shared" ca="1" si="2"/>
        <v>2015</v>
      </c>
      <c r="G53" s="138">
        <f t="shared" ca="1" si="10"/>
        <v>15</v>
      </c>
      <c r="H53" s="138">
        <f t="shared" ca="1" si="12"/>
        <v>0</v>
      </c>
      <c r="I53" s="138">
        <f t="shared" ca="1" si="11"/>
        <v>0</v>
      </c>
      <c r="J53" s="138">
        <f t="shared" ca="1" si="3"/>
        <v>98</v>
      </c>
      <c r="K53" s="138">
        <f t="shared" ca="1" si="4"/>
        <v>0</v>
      </c>
      <c r="L53" s="138">
        <f t="shared" ca="1" si="5"/>
        <v>1</v>
      </c>
      <c r="M53" s="138">
        <f t="shared" ca="1" si="6"/>
        <v>2</v>
      </c>
      <c r="N53" s="138">
        <f t="shared" ca="1" si="13"/>
        <v>2100</v>
      </c>
      <c r="O53" s="138">
        <f t="shared" ca="1" si="8"/>
        <v>83</v>
      </c>
      <c r="P53" s="138">
        <f t="shared" ca="1" si="9"/>
        <v>830</v>
      </c>
      <c r="Q53" s="138">
        <f t="shared" ca="1" si="0"/>
        <v>80</v>
      </c>
      <c r="R53" s="139">
        <f t="shared" ca="1" si="1"/>
        <v>0</v>
      </c>
      <c r="U53" s="160"/>
      <c r="DT53" s="160"/>
    </row>
    <row r="54" spans="2:124" ht="13.35" customHeight="1" x14ac:dyDescent="0.25">
      <c r="B54" s="97"/>
      <c r="E54" s="133">
        <v>50</v>
      </c>
      <c r="F54" s="138">
        <f t="shared" ca="1" si="2"/>
        <v>2100</v>
      </c>
      <c r="G54" s="138">
        <f t="shared" ca="1" si="10"/>
        <v>0</v>
      </c>
      <c r="H54" s="138">
        <f t="shared" ca="1" si="12"/>
        <v>0</v>
      </c>
      <c r="I54" s="138">
        <f t="shared" ca="1" si="11"/>
        <v>0</v>
      </c>
      <c r="J54" s="138">
        <f t="shared" ca="1" si="3"/>
        <v>100</v>
      </c>
      <c r="K54" s="138">
        <f t="shared" ca="1" si="4"/>
        <v>0</v>
      </c>
      <c r="L54" s="138">
        <f t="shared" ca="1" si="5"/>
        <v>1</v>
      </c>
      <c r="M54" s="138">
        <f t="shared" ca="1" si="6"/>
        <v>1</v>
      </c>
      <c r="N54" s="138">
        <f t="shared" ca="1" si="13"/>
        <v>2200</v>
      </c>
      <c r="O54" s="138">
        <f t="shared" ca="1" si="8"/>
        <v>100</v>
      </c>
      <c r="P54" s="138">
        <f t="shared" ca="1" si="9"/>
        <v>1000</v>
      </c>
      <c r="Q54" s="138">
        <f t="shared" ca="1" si="0"/>
        <v>80</v>
      </c>
      <c r="R54" s="139">
        <f t="shared" ca="1" si="1"/>
        <v>0</v>
      </c>
    </row>
    <row r="55" spans="2:124" ht="13.35" customHeight="1" x14ac:dyDescent="0.25">
      <c r="B55" s="97"/>
      <c r="E55" s="133">
        <v>51</v>
      </c>
      <c r="F55" s="138">
        <f t="shared" ca="1" si="2"/>
        <v>2200</v>
      </c>
      <c r="G55" s="138">
        <f t="shared" ca="1" si="10"/>
        <v>0</v>
      </c>
      <c r="H55" s="138">
        <f t="shared" ca="1" si="12"/>
        <v>0</v>
      </c>
      <c r="I55" s="138">
        <f t="shared" ca="1" si="11"/>
        <v>0</v>
      </c>
      <c r="J55" s="138">
        <f t="shared" ca="1" si="3"/>
        <v>100</v>
      </c>
      <c r="K55" s="138">
        <f t="shared" ca="1" si="4"/>
        <v>0</v>
      </c>
      <c r="L55" s="138">
        <f t="shared" ca="1" si="5"/>
        <v>1</v>
      </c>
      <c r="M55" s="138">
        <f t="shared" ca="1" si="6"/>
        <v>1</v>
      </c>
      <c r="N55" s="138">
        <f t="shared" ca="1" si="13"/>
        <v>2300</v>
      </c>
      <c r="O55" s="138">
        <f t="shared" ca="1" si="8"/>
        <v>100</v>
      </c>
      <c r="P55" s="138">
        <f t="shared" ca="1" si="9"/>
        <v>1000</v>
      </c>
      <c r="Q55" s="138">
        <f t="shared" ca="1" si="0"/>
        <v>80</v>
      </c>
      <c r="R55" s="139">
        <f t="shared" ca="1" si="1"/>
        <v>0</v>
      </c>
    </row>
    <row r="56" spans="2:124" ht="13.35" customHeight="1" x14ac:dyDescent="0.25">
      <c r="B56" s="97"/>
      <c r="E56" s="133">
        <v>52</v>
      </c>
      <c r="F56" s="138">
        <f t="shared" ca="1" si="2"/>
        <v>2300</v>
      </c>
      <c r="G56" s="138">
        <f t="shared" ca="1" si="10"/>
        <v>0</v>
      </c>
      <c r="H56" s="138">
        <f t="shared" ca="1" si="12"/>
        <v>2</v>
      </c>
      <c r="I56" s="138">
        <f t="shared" ca="1" si="11"/>
        <v>200</v>
      </c>
      <c r="J56" s="138">
        <f t="shared" ca="1" si="3"/>
        <v>79</v>
      </c>
      <c r="K56" s="138">
        <f t="shared" ca="1" si="4"/>
        <v>121</v>
      </c>
      <c r="L56" s="138">
        <f t="shared" ca="1" si="5"/>
        <v>1</v>
      </c>
      <c r="M56" s="138">
        <f t="shared" ca="1" si="6"/>
        <v>3</v>
      </c>
      <c r="N56" s="138">
        <f t="shared" ca="1" si="13"/>
        <v>2321</v>
      </c>
      <c r="O56" s="138">
        <f t="shared" ca="1" si="8"/>
        <v>0</v>
      </c>
      <c r="P56" s="138">
        <f t="shared" ca="1" si="9"/>
        <v>0</v>
      </c>
      <c r="Q56" s="138">
        <f t="shared" ca="1" si="0"/>
        <v>80</v>
      </c>
      <c r="R56" s="139">
        <f t="shared" ca="1" si="1"/>
        <v>331.50684931506845</v>
      </c>
    </row>
    <row r="57" spans="2:124" ht="13.35" customHeight="1" x14ac:dyDescent="0.25">
      <c r="B57" s="97"/>
      <c r="E57" s="133">
        <v>53</v>
      </c>
      <c r="F57" s="138">
        <f t="shared" ca="1" si="2"/>
        <v>2321</v>
      </c>
      <c r="G57" s="138">
        <f t="shared" ca="1" si="10"/>
        <v>121</v>
      </c>
      <c r="H57" s="138">
        <f t="shared" ca="1" si="12"/>
        <v>1</v>
      </c>
      <c r="I57" s="138">
        <f t="shared" ca="1" si="11"/>
        <v>100</v>
      </c>
      <c r="J57" s="138">
        <f t="shared" ca="1" si="3"/>
        <v>81</v>
      </c>
      <c r="K57" s="138">
        <f t="shared" ca="1" si="4"/>
        <v>140</v>
      </c>
      <c r="L57" s="138">
        <f t="shared" ca="1" si="5"/>
        <v>1</v>
      </c>
      <c r="M57" s="138">
        <f t="shared" ca="1" si="6"/>
        <v>3</v>
      </c>
      <c r="N57" s="138">
        <f t="shared" ca="1" si="13"/>
        <v>2340</v>
      </c>
      <c r="O57" s="138">
        <f t="shared" ca="1" si="8"/>
        <v>0</v>
      </c>
      <c r="P57" s="138">
        <f t="shared" ca="1" si="9"/>
        <v>0</v>
      </c>
      <c r="Q57" s="138">
        <f t="shared" ca="1" si="0"/>
        <v>80</v>
      </c>
      <c r="R57" s="139">
        <f t="shared" ca="1" si="1"/>
        <v>383.56164383561639</v>
      </c>
    </row>
    <row r="58" spans="2:124" ht="13.35" customHeight="1" x14ac:dyDescent="0.25">
      <c r="B58" s="97"/>
      <c r="E58" s="133">
        <v>54</v>
      </c>
      <c r="F58" s="138">
        <f t="shared" ca="1" si="2"/>
        <v>2340</v>
      </c>
      <c r="G58" s="138">
        <f t="shared" ca="1" si="10"/>
        <v>140</v>
      </c>
      <c r="H58" s="138">
        <f t="shared" ca="1" si="12"/>
        <v>0</v>
      </c>
      <c r="I58" s="138">
        <f t="shared" ca="1" si="11"/>
        <v>0</v>
      </c>
      <c r="J58" s="138">
        <f t="shared" ca="1" si="3"/>
        <v>114</v>
      </c>
      <c r="K58" s="138">
        <f t="shared" ca="1" si="4"/>
        <v>26</v>
      </c>
      <c r="L58" s="138">
        <f t="shared" ca="1" si="5"/>
        <v>1</v>
      </c>
      <c r="M58" s="138">
        <f t="shared" ca="1" si="6"/>
        <v>1</v>
      </c>
      <c r="N58" s="138">
        <f t="shared" ca="1" si="13"/>
        <v>2326</v>
      </c>
      <c r="O58" s="138">
        <f t="shared" ca="1" si="8"/>
        <v>0</v>
      </c>
      <c r="P58" s="138">
        <f t="shared" ca="1" si="9"/>
        <v>0</v>
      </c>
      <c r="Q58" s="138">
        <f t="shared" ca="1" si="0"/>
        <v>80</v>
      </c>
      <c r="R58" s="139">
        <f t="shared" ca="1" si="1"/>
        <v>71.232876712328761</v>
      </c>
    </row>
    <row r="59" spans="2:124" ht="13.35" customHeight="1" x14ac:dyDescent="0.25">
      <c r="B59" s="97"/>
      <c r="E59" s="133">
        <v>55</v>
      </c>
      <c r="F59" s="138">
        <f t="shared" ca="1" si="2"/>
        <v>2326</v>
      </c>
      <c r="G59" s="138">
        <f t="shared" ca="1" si="10"/>
        <v>26</v>
      </c>
      <c r="H59" s="138">
        <f t="shared" ca="1" si="12"/>
        <v>0</v>
      </c>
      <c r="I59" s="138">
        <f t="shared" ca="1" si="11"/>
        <v>0</v>
      </c>
      <c r="J59" s="138">
        <f t="shared" ca="1" si="3"/>
        <v>88</v>
      </c>
      <c r="K59" s="138">
        <f t="shared" ca="1" si="4"/>
        <v>0</v>
      </c>
      <c r="L59" s="138">
        <f t="shared" ca="1" si="5"/>
        <v>1</v>
      </c>
      <c r="M59" s="138">
        <f t="shared" ca="1" si="6"/>
        <v>1</v>
      </c>
      <c r="N59" s="138">
        <f t="shared" ca="1" si="13"/>
        <v>2400</v>
      </c>
      <c r="O59" s="138">
        <f t="shared" ca="1" si="8"/>
        <v>62</v>
      </c>
      <c r="P59" s="138">
        <f t="shared" ca="1" si="9"/>
        <v>620</v>
      </c>
      <c r="Q59" s="138">
        <f t="shared" ca="1" si="0"/>
        <v>80</v>
      </c>
      <c r="R59" s="139">
        <f t="shared" ca="1" si="1"/>
        <v>0</v>
      </c>
    </row>
    <row r="60" spans="2:124" ht="13.35" customHeight="1" x14ac:dyDescent="0.25">
      <c r="B60" s="97"/>
      <c r="E60" s="133">
        <v>56</v>
      </c>
      <c r="F60" s="138">
        <f t="shared" ca="1" si="2"/>
        <v>2400</v>
      </c>
      <c r="G60" s="138">
        <f t="shared" ca="1" si="10"/>
        <v>0</v>
      </c>
      <c r="H60" s="138">
        <f t="shared" ca="1" si="12"/>
        <v>2</v>
      </c>
      <c r="I60" s="138">
        <f t="shared" ca="1" si="11"/>
        <v>200</v>
      </c>
      <c r="J60" s="138">
        <f t="shared" ca="1" si="3"/>
        <v>96</v>
      </c>
      <c r="K60" s="138">
        <f t="shared" ca="1" si="4"/>
        <v>104</v>
      </c>
      <c r="L60" s="138">
        <f t="shared" ca="1" si="5"/>
        <v>1</v>
      </c>
      <c r="M60" s="138">
        <f t="shared" ca="1" si="6"/>
        <v>5</v>
      </c>
      <c r="N60" s="138">
        <f t="shared" ca="1" si="13"/>
        <v>2404</v>
      </c>
      <c r="O60" s="138">
        <f t="shared" ca="1" si="8"/>
        <v>0</v>
      </c>
      <c r="P60" s="138">
        <f t="shared" ca="1" si="9"/>
        <v>0</v>
      </c>
      <c r="Q60" s="138">
        <f t="shared" ca="1" si="0"/>
        <v>80</v>
      </c>
      <c r="R60" s="139">
        <f t="shared" ca="1" si="1"/>
        <v>284.93150684931504</v>
      </c>
    </row>
    <row r="61" spans="2:124" ht="13.35" customHeight="1" x14ac:dyDescent="0.25">
      <c r="B61" s="97"/>
      <c r="E61" s="133">
        <v>57</v>
      </c>
      <c r="F61" s="138">
        <f t="shared" ca="1" si="2"/>
        <v>2404</v>
      </c>
      <c r="G61" s="138">
        <f t="shared" ca="1" si="10"/>
        <v>104</v>
      </c>
      <c r="H61" s="138">
        <f t="shared" ca="1" si="12"/>
        <v>2</v>
      </c>
      <c r="I61" s="138">
        <f t="shared" ca="1" si="11"/>
        <v>200</v>
      </c>
      <c r="J61" s="138">
        <f t="shared" ca="1" si="3"/>
        <v>90</v>
      </c>
      <c r="K61" s="138">
        <f t="shared" ca="1" si="4"/>
        <v>214</v>
      </c>
      <c r="L61" s="138">
        <f t="shared" ca="1" si="5"/>
        <v>0</v>
      </c>
      <c r="M61" s="138">
        <f t="shared" ca="1" si="6"/>
        <v>3</v>
      </c>
      <c r="N61" s="138">
        <f t="shared" ca="1" si="13"/>
        <v>2314</v>
      </c>
      <c r="O61" s="138">
        <f t="shared" ca="1" si="8"/>
        <v>0</v>
      </c>
      <c r="P61" s="138">
        <f t="shared" ca="1" si="9"/>
        <v>0</v>
      </c>
      <c r="Q61" s="138">
        <f t="shared" ca="1" si="0"/>
        <v>0</v>
      </c>
      <c r="R61" s="139">
        <f t="shared" ca="1" si="1"/>
        <v>586.30136986301363</v>
      </c>
    </row>
    <row r="62" spans="2:124" ht="13.35" customHeight="1" x14ac:dyDescent="0.25">
      <c r="B62" s="97"/>
      <c r="E62" s="133">
        <v>58</v>
      </c>
      <c r="F62" s="138">
        <f t="shared" ca="1" si="2"/>
        <v>2314</v>
      </c>
      <c r="G62" s="138">
        <f t="shared" ca="1" si="10"/>
        <v>214</v>
      </c>
      <c r="H62" s="138">
        <f t="shared" ca="1" si="12"/>
        <v>0</v>
      </c>
      <c r="I62" s="138">
        <f t="shared" ca="1" si="11"/>
        <v>0</v>
      </c>
      <c r="J62" s="138">
        <f t="shared" ca="1" si="3"/>
        <v>82</v>
      </c>
      <c r="K62" s="138">
        <f t="shared" ca="1" si="4"/>
        <v>132</v>
      </c>
      <c r="L62" s="138">
        <f t="shared" ca="1" si="5"/>
        <v>1</v>
      </c>
      <c r="M62" s="138">
        <f t="shared" ca="1" si="6"/>
        <v>1</v>
      </c>
      <c r="N62" s="138">
        <f t="shared" ca="1" si="13"/>
        <v>2332</v>
      </c>
      <c r="O62" s="138">
        <f t="shared" ca="1" si="8"/>
        <v>0</v>
      </c>
      <c r="P62" s="138">
        <f t="shared" ca="1" si="9"/>
        <v>0</v>
      </c>
      <c r="Q62" s="138">
        <f t="shared" ca="1" si="0"/>
        <v>80</v>
      </c>
      <c r="R62" s="139">
        <f t="shared" ca="1" si="1"/>
        <v>361.64383561643831</v>
      </c>
    </row>
    <row r="63" spans="2:124" ht="13.35" customHeight="1" x14ac:dyDescent="0.25">
      <c r="B63" s="97"/>
      <c r="E63" s="133">
        <v>59</v>
      </c>
      <c r="F63" s="138">
        <f t="shared" ca="1" si="2"/>
        <v>2332</v>
      </c>
      <c r="G63" s="138">
        <f t="shared" ca="1" si="10"/>
        <v>132</v>
      </c>
      <c r="H63" s="138">
        <f t="shared" ca="1" si="12"/>
        <v>0</v>
      </c>
      <c r="I63" s="138">
        <f t="shared" ca="1" si="11"/>
        <v>0</v>
      </c>
      <c r="J63" s="138">
        <f t="shared" ca="1" si="3"/>
        <v>117</v>
      </c>
      <c r="K63" s="138">
        <f t="shared" ca="1" si="4"/>
        <v>15</v>
      </c>
      <c r="L63" s="138">
        <f t="shared" ca="1" si="5"/>
        <v>1</v>
      </c>
      <c r="M63" s="138">
        <f t="shared" ca="1" si="6"/>
        <v>4</v>
      </c>
      <c r="N63" s="138">
        <f t="shared" ca="1" si="13"/>
        <v>2315</v>
      </c>
      <c r="O63" s="138">
        <f t="shared" ca="1" si="8"/>
        <v>0</v>
      </c>
      <c r="P63" s="138">
        <f t="shared" ca="1" si="9"/>
        <v>0</v>
      </c>
      <c r="Q63" s="138">
        <f t="shared" ca="1" si="0"/>
        <v>80</v>
      </c>
      <c r="R63" s="139">
        <f t="shared" ca="1" si="1"/>
        <v>41.095890410958901</v>
      </c>
    </row>
    <row r="64" spans="2:124" ht="13.35" customHeight="1" x14ac:dyDescent="0.25">
      <c r="B64" s="97"/>
      <c r="E64" s="133">
        <v>60</v>
      </c>
      <c r="F64" s="138">
        <f t="shared" ca="1" si="2"/>
        <v>2315</v>
      </c>
      <c r="G64" s="138">
        <f t="shared" ca="1" si="10"/>
        <v>15</v>
      </c>
      <c r="H64" s="138">
        <f t="shared" ca="1" si="12"/>
        <v>1</v>
      </c>
      <c r="I64" s="138">
        <f t="shared" ca="1" si="11"/>
        <v>100</v>
      </c>
      <c r="J64" s="138">
        <f t="shared" ca="1" si="3"/>
        <v>113</v>
      </c>
      <c r="K64" s="138">
        <f t="shared" ca="1" si="4"/>
        <v>2</v>
      </c>
      <c r="L64" s="138">
        <f t="shared" ca="1" si="5"/>
        <v>1</v>
      </c>
      <c r="M64" s="138">
        <f t="shared" ca="1" si="6"/>
        <v>2</v>
      </c>
      <c r="N64" s="138">
        <f t="shared" ca="1" si="13"/>
        <v>2302</v>
      </c>
      <c r="O64" s="138">
        <f t="shared" ca="1" si="8"/>
        <v>0</v>
      </c>
      <c r="P64" s="138">
        <f t="shared" ca="1" si="9"/>
        <v>0</v>
      </c>
      <c r="Q64" s="138">
        <f t="shared" ca="1" si="0"/>
        <v>80</v>
      </c>
      <c r="R64" s="139">
        <f t="shared" ca="1" si="1"/>
        <v>5.4794520547945202</v>
      </c>
    </row>
    <row r="65" spans="2:18" ht="13.35" customHeight="1" x14ac:dyDescent="0.25">
      <c r="B65" s="97"/>
      <c r="E65" s="133">
        <v>61</v>
      </c>
      <c r="F65" s="138">
        <f t="shared" ca="1" si="2"/>
        <v>2302</v>
      </c>
      <c r="G65" s="138">
        <f t="shared" ca="1" si="10"/>
        <v>2</v>
      </c>
      <c r="H65" s="138">
        <f t="shared" ca="1" si="12"/>
        <v>0</v>
      </c>
      <c r="I65" s="138">
        <f t="shared" ca="1" si="11"/>
        <v>0</v>
      </c>
      <c r="J65" s="138">
        <f t="shared" ca="1" si="3"/>
        <v>95</v>
      </c>
      <c r="K65" s="138">
        <f t="shared" ca="1" si="4"/>
        <v>0</v>
      </c>
      <c r="L65" s="138">
        <f t="shared" ca="1" si="5"/>
        <v>1</v>
      </c>
      <c r="M65" s="138">
        <f t="shared" ca="1" si="6"/>
        <v>5</v>
      </c>
      <c r="N65" s="138">
        <f t="shared" ca="1" si="13"/>
        <v>2400</v>
      </c>
      <c r="O65" s="138">
        <f t="shared" ca="1" si="8"/>
        <v>93</v>
      </c>
      <c r="P65" s="138">
        <f t="shared" ca="1" si="9"/>
        <v>930</v>
      </c>
      <c r="Q65" s="138">
        <f t="shared" ca="1" si="0"/>
        <v>80</v>
      </c>
      <c r="R65" s="139">
        <f t="shared" ca="1" si="1"/>
        <v>0</v>
      </c>
    </row>
    <row r="66" spans="2:18" ht="13.35" customHeight="1" x14ac:dyDescent="0.25">
      <c r="B66" s="97"/>
      <c r="E66" s="133">
        <v>62</v>
      </c>
      <c r="F66" s="138">
        <f t="shared" ca="1" si="2"/>
        <v>2400</v>
      </c>
      <c r="G66" s="138">
        <f t="shared" ca="1" si="10"/>
        <v>0</v>
      </c>
      <c r="H66" s="138">
        <f t="shared" ca="1" si="12"/>
        <v>0</v>
      </c>
      <c r="I66" s="138">
        <f t="shared" ca="1" si="11"/>
        <v>0</v>
      </c>
      <c r="J66" s="138">
        <f t="shared" ca="1" si="3"/>
        <v>113</v>
      </c>
      <c r="K66" s="138">
        <f t="shared" ca="1" si="4"/>
        <v>0</v>
      </c>
      <c r="L66" s="138">
        <f t="shared" ca="1" si="5"/>
        <v>1</v>
      </c>
      <c r="M66" s="138">
        <f t="shared" ca="1" si="6"/>
        <v>2</v>
      </c>
      <c r="N66" s="138">
        <f t="shared" ca="1" si="13"/>
        <v>2500</v>
      </c>
      <c r="O66" s="138">
        <f t="shared" ca="1" si="8"/>
        <v>113</v>
      </c>
      <c r="P66" s="138">
        <f t="shared" ca="1" si="9"/>
        <v>1130</v>
      </c>
      <c r="Q66" s="138">
        <f t="shared" ca="1" si="0"/>
        <v>80</v>
      </c>
      <c r="R66" s="139">
        <f t="shared" ca="1" si="1"/>
        <v>0</v>
      </c>
    </row>
    <row r="67" spans="2:18" ht="13.35" customHeight="1" x14ac:dyDescent="0.25">
      <c r="B67" s="97"/>
      <c r="E67" s="133">
        <v>63</v>
      </c>
      <c r="F67" s="138">
        <f t="shared" ca="1" si="2"/>
        <v>2500</v>
      </c>
      <c r="G67" s="138">
        <f t="shared" ca="1" si="10"/>
        <v>0</v>
      </c>
      <c r="H67" s="138">
        <f t="shared" ca="1" si="12"/>
        <v>1</v>
      </c>
      <c r="I67" s="138">
        <f t="shared" ca="1" si="11"/>
        <v>100</v>
      </c>
      <c r="J67" s="138">
        <f t="shared" ca="1" si="3"/>
        <v>116</v>
      </c>
      <c r="K67" s="138">
        <f t="shared" ca="1" si="4"/>
        <v>0</v>
      </c>
      <c r="L67" s="138">
        <f t="shared" ca="1" si="5"/>
        <v>1</v>
      </c>
      <c r="M67" s="138">
        <f t="shared" ca="1" si="6"/>
        <v>1</v>
      </c>
      <c r="N67" s="138">
        <f t="shared" ca="1" si="13"/>
        <v>2500</v>
      </c>
      <c r="O67" s="138">
        <f t="shared" ca="1" si="8"/>
        <v>16</v>
      </c>
      <c r="P67" s="138">
        <f t="shared" ca="1" si="9"/>
        <v>160</v>
      </c>
      <c r="Q67" s="138">
        <f t="shared" ca="1" si="0"/>
        <v>80</v>
      </c>
      <c r="R67" s="139">
        <f t="shared" ca="1" si="1"/>
        <v>0</v>
      </c>
    </row>
    <row r="68" spans="2:18" ht="13.35" customHeight="1" x14ac:dyDescent="0.25">
      <c r="B68" s="97"/>
      <c r="E68" s="133">
        <v>64</v>
      </c>
      <c r="F68" s="138">
        <f t="shared" ca="1" si="2"/>
        <v>2500</v>
      </c>
      <c r="G68" s="138">
        <f t="shared" ca="1" si="10"/>
        <v>0</v>
      </c>
      <c r="H68" s="138">
        <f t="shared" ca="1" si="12"/>
        <v>0</v>
      </c>
      <c r="I68" s="138">
        <f t="shared" ca="1" si="11"/>
        <v>0</v>
      </c>
      <c r="J68" s="138">
        <f t="shared" ca="1" si="3"/>
        <v>107</v>
      </c>
      <c r="K68" s="138">
        <f t="shared" ca="1" si="4"/>
        <v>0</v>
      </c>
      <c r="L68" s="138">
        <f t="shared" ca="1" si="5"/>
        <v>1</v>
      </c>
      <c r="M68" s="138">
        <f t="shared" ca="1" si="6"/>
        <v>4</v>
      </c>
      <c r="N68" s="138">
        <f t="shared" ca="1" si="13"/>
        <v>2600</v>
      </c>
      <c r="O68" s="138">
        <f t="shared" ca="1" si="8"/>
        <v>107</v>
      </c>
      <c r="P68" s="138">
        <f t="shared" ca="1" si="9"/>
        <v>1070</v>
      </c>
      <c r="Q68" s="138">
        <f t="shared" ca="1" si="0"/>
        <v>80</v>
      </c>
      <c r="R68" s="139">
        <f t="shared" ca="1" si="1"/>
        <v>0</v>
      </c>
    </row>
    <row r="69" spans="2:18" ht="13.35" customHeight="1" x14ac:dyDescent="0.25">
      <c r="B69" s="97"/>
      <c r="E69" s="133">
        <v>65</v>
      </c>
      <c r="F69" s="138">
        <f t="shared" ca="1" si="2"/>
        <v>2600</v>
      </c>
      <c r="G69" s="138">
        <f t="shared" ca="1" si="10"/>
        <v>0</v>
      </c>
      <c r="H69" s="138">
        <f t="shared" ca="1" si="12"/>
        <v>2</v>
      </c>
      <c r="I69" s="138">
        <f t="shared" ca="1" si="11"/>
        <v>200</v>
      </c>
      <c r="J69" s="138">
        <f t="shared" ca="1" si="3"/>
        <v>138</v>
      </c>
      <c r="K69" s="138">
        <f t="shared" ca="1" si="4"/>
        <v>62</v>
      </c>
      <c r="L69" s="138">
        <f t="shared" ca="1" si="5"/>
        <v>1</v>
      </c>
      <c r="M69" s="138">
        <f t="shared" ca="1" si="6"/>
        <v>4</v>
      </c>
      <c r="N69" s="138">
        <f t="shared" ca="1" si="13"/>
        <v>2562</v>
      </c>
      <c r="O69" s="138">
        <f t="shared" ca="1" si="8"/>
        <v>0</v>
      </c>
      <c r="P69" s="138">
        <f t="shared" ca="1" si="9"/>
        <v>0</v>
      </c>
      <c r="Q69" s="138">
        <f t="shared" ref="Q69:Q132" ca="1" si="14">$C$6*L69</f>
        <v>80</v>
      </c>
      <c r="R69" s="139">
        <f t="shared" ref="R69:R132" ca="1" si="15">K69*$C$9</f>
        <v>169.86301369863014</v>
      </c>
    </row>
    <row r="70" spans="2:18" ht="13.35" customHeight="1" x14ac:dyDescent="0.25">
      <c r="B70" s="97"/>
      <c r="E70" s="133">
        <v>66</v>
      </c>
      <c r="F70" s="138">
        <f t="shared" ref="F70:F133" ca="1" si="16">N69</f>
        <v>2562</v>
      </c>
      <c r="G70" s="138">
        <f t="shared" ca="1" si="10"/>
        <v>62</v>
      </c>
      <c r="H70" s="138">
        <f t="shared" ca="1" si="12"/>
        <v>0</v>
      </c>
      <c r="I70" s="138">
        <f t="shared" ca="1" si="11"/>
        <v>0</v>
      </c>
      <c r="J70" s="138">
        <f t="shared" ref="J70:J133" ca="1" si="17">INT(_xlfn.NORM.INV(RAND(),100,20))</f>
        <v>84</v>
      </c>
      <c r="K70" s="138">
        <f t="shared" ref="K70:K133" ca="1" si="18">IF(G70+I70-J70&gt;=0,G70+I70-J70,0)</f>
        <v>0</v>
      </c>
      <c r="L70" s="138">
        <f t="shared" ref="L70:L133" ca="1" si="19">IF(K70&lt;$C$5,1,0)</f>
        <v>1</v>
      </c>
      <c r="M70" s="138">
        <f t="shared" ref="M70:M133" ca="1" si="20">INT(RANDBETWEEN(1,5))</f>
        <v>5</v>
      </c>
      <c r="N70" s="138">
        <f t="shared" ca="1" si="13"/>
        <v>2600</v>
      </c>
      <c r="O70" s="138">
        <f t="shared" ref="O70:O133" ca="1" si="21">IF(G70-J70+I70&lt;0,J70-G70-I70,0)</f>
        <v>22</v>
      </c>
      <c r="P70" s="138">
        <f t="shared" ref="P70:P133" ca="1" si="22">O70*$C$10</f>
        <v>220</v>
      </c>
      <c r="Q70" s="138">
        <f t="shared" ca="1" si="14"/>
        <v>80</v>
      </c>
      <c r="R70" s="139">
        <f t="shared" ca="1" si="15"/>
        <v>0</v>
      </c>
    </row>
    <row r="71" spans="2:18" ht="13.35" customHeight="1" x14ac:dyDescent="0.25">
      <c r="B71" s="97"/>
      <c r="E71" s="133">
        <v>67</v>
      </c>
      <c r="F71" s="138">
        <f t="shared" ca="1" si="16"/>
        <v>2600</v>
      </c>
      <c r="G71" s="138">
        <f t="shared" ref="G71:G134" ca="1" si="23">K70</f>
        <v>0</v>
      </c>
      <c r="H71" s="138">
        <f t="shared" ca="1" si="12"/>
        <v>0</v>
      </c>
      <c r="I71" s="138">
        <f t="shared" ref="I71:I134" ca="1" si="24">H71*$C$11</f>
        <v>0</v>
      </c>
      <c r="J71" s="138">
        <f t="shared" ca="1" si="17"/>
        <v>92</v>
      </c>
      <c r="K71" s="138">
        <f t="shared" ca="1" si="18"/>
        <v>0</v>
      </c>
      <c r="L71" s="138">
        <f t="shared" ca="1" si="19"/>
        <v>1</v>
      </c>
      <c r="M71" s="138">
        <f t="shared" ca="1" si="20"/>
        <v>3</v>
      </c>
      <c r="N71" s="138">
        <f t="shared" ca="1" si="13"/>
        <v>2700</v>
      </c>
      <c r="O71" s="138">
        <f t="shared" ca="1" si="21"/>
        <v>92</v>
      </c>
      <c r="P71" s="138">
        <f t="shared" ca="1" si="22"/>
        <v>920</v>
      </c>
      <c r="Q71" s="138">
        <f t="shared" ca="1" si="14"/>
        <v>80</v>
      </c>
      <c r="R71" s="139">
        <f t="shared" ca="1" si="15"/>
        <v>0</v>
      </c>
    </row>
    <row r="72" spans="2:18" ht="13.35" customHeight="1" x14ac:dyDescent="0.25">
      <c r="B72" s="97"/>
      <c r="E72" s="133">
        <v>68</v>
      </c>
      <c r="F72" s="138">
        <f t="shared" ca="1" si="16"/>
        <v>2700</v>
      </c>
      <c r="G72" s="138">
        <f t="shared" ca="1" si="23"/>
        <v>0</v>
      </c>
      <c r="H72" s="138">
        <f t="shared" ca="1" si="12"/>
        <v>0</v>
      </c>
      <c r="I72" s="138">
        <f t="shared" ca="1" si="24"/>
        <v>0</v>
      </c>
      <c r="J72" s="138">
        <f t="shared" ca="1" si="17"/>
        <v>90</v>
      </c>
      <c r="K72" s="138">
        <f t="shared" ca="1" si="18"/>
        <v>0</v>
      </c>
      <c r="L72" s="138">
        <f t="shared" ca="1" si="19"/>
        <v>1</v>
      </c>
      <c r="M72" s="138">
        <f t="shared" ca="1" si="20"/>
        <v>2</v>
      </c>
      <c r="N72" s="138">
        <f t="shared" ca="1" si="13"/>
        <v>2800</v>
      </c>
      <c r="O72" s="138">
        <f t="shared" ca="1" si="21"/>
        <v>90</v>
      </c>
      <c r="P72" s="138">
        <f t="shared" ca="1" si="22"/>
        <v>900</v>
      </c>
      <c r="Q72" s="138">
        <f t="shared" ca="1" si="14"/>
        <v>80</v>
      </c>
      <c r="R72" s="139">
        <f t="shared" ca="1" si="15"/>
        <v>0</v>
      </c>
    </row>
    <row r="73" spans="2:18" ht="13.35" customHeight="1" x14ac:dyDescent="0.25">
      <c r="B73" s="97"/>
      <c r="E73" s="133">
        <v>69</v>
      </c>
      <c r="F73" s="138">
        <f t="shared" ca="1" si="16"/>
        <v>2800</v>
      </c>
      <c r="G73" s="138">
        <f t="shared" ca="1" si="23"/>
        <v>0</v>
      </c>
      <c r="H73" s="138">
        <f t="shared" ca="1" si="12"/>
        <v>0</v>
      </c>
      <c r="I73" s="138">
        <f t="shared" ca="1" si="24"/>
        <v>0</v>
      </c>
      <c r="J73" s="138">
        <f t="shared" ca="1" si="17"/>
        <v>122</v>
      </c>
      <c r="K73" s="138">
        <f t="shared" ca="1" si="18"/>
        <v>0</v>
      </c>
      <c r="L73" s="138">
        <f t="shared" ca="1" si="19"/>
        <v>1</v>
      </c>
      <c r="M73" s="138">
        <f t="shared" ca="1" si="20"/>
        <v>4</v>
      </c>
      <c r="N73" s="138">
        <f t="shared" ca="1" si="13"/>
        <v>2900</v>
      </c>
      <c r="O73" s="138">
        <f t="shared" ca="1" si="21"/>
        <v>122</v>
      </c>
      <c r="P73" s="138">
        <f t="shared" ca="1" si="22"/>
        <v>1220</v>
      </c>
      <c r="Q73" s="138">
        <f t="shared" ca="1" si="14"/>
        <v>80</v>
      </c>
      <c r="R73" s="139">
        <f t="shared" ca="1" si="15"/>
        <v>0</v>
      </c>
    </row>
    <row r="74" spans="2:18" ht="13.35" customHeight="1" x14ac:dyDescent="0.25">
      <c r="B74" s="97"/>
      <c r="E74" s="133">
        <v>70</v>
      </c>
      <c r="F74" s="138">
        <f t="shared" ca="1" si="16"/>
        <v>2900</v>
      </c>
      <c r="G74" s="138">
        <f t="shared" ca="1" si="23"/>
        <v>0</v>
      </c>
      <c r="H74" s="138">
        <f t="shared" ref="H74:H137" ca="1" si="25">IF(AND(L73=1,M73=0),1,0)+IF(AND(L72=1,M72=1),1,0)+IF(AND(L71=1,M71=2),1,0)+IF(AND(L70=1,M70=3),1,0)</f>
        <v>0</v>
      </c>
      <c r="I74" s="138">
        <f t="shared" ca="1" si="24"/>
        <v>0</v>
      </c>
      <c r="J74" s="138">
        <f t="shared" ca="1" si="17"/>
        <v>112</v>
      </c>
      <c r="K74" s="138">
        <f t="shared" ca="1" si="18"/>
        <v>0</v>
      </c>
      <c r="L74" s="138">
        <f t="shared" ca="1" si="19"/>
        <v>1</v>
      </c>
      <c r="M74" s="138">
        <f t="shared" ca="1" si="20"/>
        <v>3</v>
      </c>
      <c r="N74" s="138">
        <f t="shared" ca="1" si="13"/>
        <v>3000</v>
      </c>
      <c r="O74" s="138">
        <f t="shared" ca="1" si="21"/>
        <v>112</v>
      </c>
      <c r="P74" s="138">
        <f t="shared" ca="1" si="22"/>
        <v>1120</v>
      </c>
      <c r="Q74" s="138">
        <f t="shared" ca="1" si="14"/>
        <v>80</v>
      </c>
      <c r="R74" s="139">
        <f t="shared" ca="1" si="15"/>
        <v>0</v>
      </c>
    </row>
    <row r="75" spans="2:18" ht="13.35" customHeight="1" x14ac:dyDescent="0.25">
      <c r="B75" s="97"/>
      <c r="E75" s="133">
        <v>71</v>
      </c>
      <c r="F75" s="138">
        <f t="shared" ca="1" si="16"/>
        <v>3000</v>
      </c>
      <c r="G75" s="138">
        <f t="shared" ca="1" si="23"/>
        <v>0</v>
      </c>
      <c r="H75" s="138">
        <f t="shared" ca="1" si="25"/>
        <v>2</v>
      </c>
      <c r="I75" s="138">
        <f t="shared" ca="1" si="24"/>
        <v>200</v>
      </c>
      <c r="J75" s="138">
        <f t="shared" ca="1" si="17"/>
        <v>94</v>
      </c>
      <c r="K75" s="138">
        <f t="shared" ca="1" si="18"/>
        <v>106</v>
      </c>
      <c r="L75" s="138">
        <f t="shared" ca="1" si="19"/>
        <v>1</v>
      </c>
      <c r="M75" s="138">
        <f t="shared" ca="1" si="20"/>
        <v>3</v>
      </c>
      <c r="N75" s="138">
        <f t="shared" ref="N75:N138" ca="1" si="26">F75+L75*$C$11-J75+O75</f>
        <v>3006</v>
      </c>
      <c r="O75" s="138">
        <f t="shared" ca="1" si="21"/>
        <v>0</v>
      </c>
      <c r="P75" s="138">
        <f t="shared" ca="1" si="22"/>
        <v>0</v>
      </c>
      <c r="Q75" s="138">
        <f t="shared" ca="1" si="14"/>
        <v>80</v>
      </c>
      <c r="R75" s="139">
        <f t="shared" ca="1" si="15"/>
        <v>290.41095890410958</v>
      </c>
    </row>
    <row r="76" spans="2:18" ht="13.35" customHeight="1" x14ac:dyDescent="0.25">
      <c r="B76" s="97"/>
      <c r="E76" s="133">
        <v>72</v>
      </c>
      <c r="F76" s="138">
        <f t="shared" ca="1" si="16"/>
        <v>3006</v>
      </c>
      <c r="G76" s="138">
        <f t="shared" ca="1" si="23"/>
        <v>106</v>
      </c>
      <c r="H76" s="138">
        <f t="shared" ca="1" si="25"/>
        <v>0</v>
      </c>
      <c r="I76" s="138">
        <f t="shared" ca="1" si="24"/>
        <v>0</v>
      </c>
      <c r="J76" s="138">
        <f t="shared" ca="1" si="17"/>
        <v>105</v>
      </c>
      <c r="K76" s="138">
        <f t="shared" ca="1" si="18"/>
        <v>1</v>
      </c>
      <c r="L76" s="138">
        <f t="shared" ca="1" si="19"/>
        <v>1</v>
      </c>
      <c r="M76" s="138">
        <f t="shared" ca="1" si="20"/>
        <v>4</v>
      </c>
      <c r="N76" s="138">
        <f t="shared" ca="1" si="26"/>
        <v>3001</v>
      </c>
      <c r="O76" s="138">
        <f t="shared" ca="1" si="21"/>
        <v>0</v>
      </c>
      <c r="P76" s="138">
        <f t="shared" ca="1" si="22"/>
        <v>0</v>
      </c>
      <c r="Q76" s="138">
        <f t="shared" ca="1" si="14"/>
        <v>80</v>
      </c>
      <c r="R76" s="139">
        <f t="shared" ca="1" si="15"/>
        <v>2.7397260273972601</v>
      </c>
    </row>
    <row r="77" spans="2:18" ht="13.35" customHeight="1" x14ac:dyDescent="0.25">
      <c r="B77" s="97"/>
      <c r="E77" s="133">
        <v>73</v>
      </c>
      <c r="F77" s="138">
        <f t="shared" ca="1" si="16"/>
        <v>3001</v>
      </c>
      <c r="G77" s="138">
        <f t="shared" ca="1" si="23"/>
        <v>1</v>
      </c>
      <c r="H77" s="138">
        <f t="shared" ca="1" si="25"/>
        <v>0</v>
      </c>
      <c r="I77" s="138">
        <f t="shared" ca="1" si="24"/>
        <v>0</v>
      </c>
      <c r="J77" s="138">
        <f t="shared" ca="1" si="17"/>
        <v>113</v>
      </c>
      <c r="K77" s="138">
        <f t="shared" ca="1" si="18"/>
        <v>0</v>
      </c>
      <c r="L77" s="138">
        <f t="shared" ca="1" si="19"/>
        <v>1</v>
      </c>
      <c r="M77" s="138">
        <f t="shared" ca="1" si="20"/>
        <v>1</v>
      </c>
      <c r="N77" s="138">
        <f t="shared" ca="1" si="26"/>
        <v>3100</v>
      </c>
      <c r="O77" s="138">
        <f t="shared" ca="1" si="21"/>
        <v>112</v>
      </c>
      <c r="P77" s="138">
        <f t="shared" ca="1" si="22"/>
        <v>1120</v>
      </c>
      <c r="Q77" s="138">
        <f t="shared" ca="1" si="14"/>
        <v>80</v>
      </c>
      <c r="R77" s="139">
        <f t="shared" ca="1" si="15"/>
        <v>0</v>
      </c>
    </row>
    <row r="78" spans="2:18" ht="13.35" customHeight="1" x14ac:dyDescent="0.25">
      <c r="B78" s="97"/>
      <c r="E78" s="133">
        <v>74</v>
      </c>
      <c r="F78" s="138">
        <f t="shared" ca="1" si="16"/>
        <v>3100</v>
      </c>
      <c r="G78" s="138">
        <f t="shared" ca="1" si="23"/>
        <v>0</v>
      </c>
      <c r="H78" s="138">
        <f t="shared" ca="1" si="25"/>
        <v>1</v>
      </c>
      <c r="I78" s="138">
        <f t="shared" ca="1" si="24"/>
        <v>100</v>
      </c>
      <c r="J78" s="138">
        <f t="shared" ca="1" si="17"/>
        <v>82</v>
      </c>
      <c r="K78" s="138">
        <f t="shared" ca="1" si="18"/>
        <v>18</v>
      </c>
      <c r="L78" s="138">
        <f t="shared" ca="1" si="19"/>
        <v>1</v>
      </c>
      <c r="M78" s="138">
        <f t="shared" ca="1" si="20"/>
        <v>2</v>
      </c>
      <c r="N78" s="138">
        <f t="shared" ca="1" si="26"/>
        <v>3118</v>
      </c>
      <c r="O78" s="138">
        <f t="shared" ca="1" si="21"/>
        <v>0</v>
      </c>
      <c r="P78" s="138">
        <f t="shared" ca="1" si="22"/>
        <v>0</v>
      </c>
      <c r="Q78" s="138">
        <f t="shared" ca="1" si="14"/>
        <v>80</v>
      </c>
      <c r="R78" s="139">
        <f t="shared" ca="1" si="15"/>
        <v>49.315068493150683</v>
      </c>
    </row>
    <row r="79" spans="2:18" ht="13.35" customHeight="1" x14ac:dyDescent="0.25">
      <c r="B79" s="97"/>
      <c r="E79" s="133">
        <v>75</v>
      </c>
      <c r="F79" s="138">
        <f t="shared" ca="1" si="16"/>
        <v>3118</v>
      </c>
      <c r="G79" s="138">
        <f t="shared" ca="1" si="23"/>
        <v>18</v>
      </c>
      <c r="H79" s="138">
        <f t="shared" ca="1" si="25"/>
        <v>2</v>
      </c>
      <c r="I79" s="138">
        <f t="shared" ca="1" si="24"/>
        <v>200</v>
      </c>
      <c r="J79" s="138">
        <f t="shared" ca="1" si="17"/>
        <v>89</v>
      </c>
      <c r="K79" s="138">
        <f t="shared" ca="1" si="18"/>
        <v>129</v>
      </c>
      <c r="L79" s="138">
        <f t="shared" ca="1" si="19"/>
        <v>1</v>
      </c>
      <c r="M79" s="138">
        <f t="shared" ca="1" si="20"/>
        <v>4</v>
      </c>
      <c r="N79" s="138">
        <f t="shared" ca="1" si="26"/>
        <v>3129</v>
      </c>
      <c r="O79" s="138">
        <f t="shared" ca="1" si="21"/>
        <v>0</v>
      </c>
      <c r="P79" s="138">
        <f t="shared" ca="1" si="22"/>
        <v>0</v>
      </c>
      <c r="Q79" s="138">
        <f t="shared" ca="1" si="14"/>
        <v>80</v>
      </c>
      <c r="R79" s="139">
        <f t="shared" ca="1" si="15"/>
        <v>353.42465753424653</v>
      </c>
    </row>
    <row r="80" spans="2:18" ht="13.35" customHeight="1" x14ac:dyDescent="0.25">
      <c r="B80" s="97"/>
      <c r="E80" s="133">
        <v>76</v>
      </c>
      <c r="F80" s="138">
        <f t="shared" ca="1" si="16"/>
        <v>3129</v>
      </c>
      <c r="G80" s="138">
        <f t="shared" ca="1" si="23"/>
        <v>129</v>
      </c>
      <c r="H80" s="138">
        <f t="shared" ca="1" si="25"/>
        <v>0</v>
      </c>
      <c r="I80" s="138">
        <f t="shared" ca="1" si="24"/>
        <v>0</v>
      </c>
      <c r="J80" s="138">
        <f t="shared" ca="1" si="17"/>
        <v>132</v>
      </c>
      <c r="K80" s="138">
        <f t="shared" ca="1" si="18"/>
        <v>0</v>
      </c>
      <c r="L80" s="138">
        <f t="shared" ca="1" si="19"/>
        <v>1</v>
      </c>
      <c r="M80" s="138">
        <f t="shared" ca="1" si="20"/>
        <v>2</v>
      </c>
      <c r="N80" s="138">
        <f t="shared" ca="1" si="26"/>
        <v>3100</v>
      </c>
      <c r="O80" s="138">
        <f t="shared" ca="1" si="21"/>
        <v>3</v>
      </c>
      <c r="P80" s="138">
        <f t="shared" ca="1" si="22"/>
        <v>30</v>
      </c>
      <c r="Q80" s="138">
        <f t="shared" ca="1" si="14"/>
        <v>80</v>
      </c>
      <c r="R80" s="139">
        <f t="shared" ca="1" si="15"/>
        <v>0</v>
      </c>
    </row>
    <row r="81" spans="2:18" ht="13.35" customHeight="1" x14ac:dyDescent="0.25">
      <c r="B81" s="97"/>
      <c r="E81" s="133">
        <v>77</v>
      </c>
      <c r="F81" s="138">
        <f t="shared" ca="1" si="16"/>
        <v>3100</v>
      </c>
      <c r="G81" s="138">
        <f t="shared" ca="1" si="23"/>
        <v>0</v>
      </c>
      <c r="H81" s="138">
        <f t="shared" ca="1" si="25"/>
        <v>1</v>
      </c>
      <c r="I81" s="138">
        <f t="shared" ca="1" si="24"/>
        <v>100</v>
      </c>
      <c r="J81" s="138">
        <f t="shared" ca="1" si="17"/>
        <v>95</v>
      </c>
      <c r="K81" s="138">
        <f t="shared" ca="1" si="18"/>
        <v>5</v>
      </c>
      <c r="L81" s="138">
        <f t="shared" ca="1" si="19"/>
        <v>1</v>
      </c>
      <c r="M81" s="138">
        <f t="shared" ca="1" si="20"/>
        <v>3</v>
      </c>
      <c r="N81" s="138">
        <f t="shared" ca="1" si="26"/>
        <v>3105</v>
      </c>
      <c r="O81" s="138">
        <f t="shared" ca="1" si="21"/>
        <v>0</v>
      </c>
      <c r="P81" s="138">
        <f t="shared" ca="1" si="22"/>
        <v>0</v>
      </c>
      <c r="Q81" s="138">
        <f t="shared" ca="1" si="14"/>
        <v>80</v>
      </c>
      <c r="R81" s="139">
        <f t="shared" ca="1" si="15"/>
        <v>13.698630136986301</v>
      </c>
    </row>
    <row r="82" spans="2:18" ht="13.35" customHeight="1" x14ac:dyDescent="0.25">
      <c r="B82" s="97"/>
      <c r="E82" s="133">
        <v>78</v>
      </c>
      <c r="F82" s="138">
        <f t="shared" ca="1" si="16"/>
        <v>3105</v>
      </c>
      <c r="G82" s="138">
        <f t="shared" ca="1" si="23"/>
        <v>5</v>
      </c>
      <c r="H82" s="138">
        <f t="shared" ca="1" si="25"/>
        <v>0</v>
      </c>
      <c r="I82" s="138">
        <f t="shared" ca="1" si="24"/>
        <v>0</v>
      </c>
      <c r="J82" s="138">
        <f t="shared" ca="1" si="17"/>
        <v>97</v>
      </c>
      <c r="K82" s="138">
        <f t="shared" ca="1" si="18"/>
        <v>0</v>
      </c>
      <c r="L82" s="138">
        <f t="shared" ca="1" si="19"/>
        <v>1</v>
      </c>
      <c r="M82" s="138">
        <f t="shared" ca="1" si="20"/>
        <v>5</v>
      </c>
      <c r="N82" s="138">
        <f t="shared" ca="1" si="26"/>
        <v>3200</v>
      </c>
      <c r="O82" s="138">
        <f t="shared" ca="1" si="21"/>
        <v>92</v>
      </c>
      <c r="P82" s="138">
        <f t="shared" ca="1" si="22"/>
        <v>920</v>
      </c>
      <c r="Q82" s="138">
        <f t="shared" ca="1" si="14"/>
        <v>80</v>
      </c>
      <c r="R82" s="139">
        <f t="shared" ca="1" si="15"/>
        <v>0</v>
      </c>
    </row>
    <row r="83" spans="2:18" ht="13.35" customHeight="1" x14ac:dyDescent="0.25">
      <c r="B83" s="97"/>
      <c r="E83" s="133">
        <v>79</v>
      </c>
      <c r="F83" s="138">
        <f t="shared" ca="1" si="16"/>
        <v>3200</v>
      </c>
      <c r="G83" s="138">
        <f t="shared" ca="1" si="23"/>
        <v>0</v>
      </c>
      <c r="H83" s="138">
        <f t="shared" ca="1" si="25"/>
        <v>1</v>
      </c>
      <c r="I83" s="138">
        <f t="shared" ca="1" si="24"/>
        <v>100</v>
      </c>
      <c r="J83" s="138">
        <f t="shared" ca="1" si="17"/>
        <v>142</v>
      </c>
      <c r="K83" s="138">
        <f t="shared" ca="1" si="18"/>
        <v>0</v>
      </c>
      <c r="L83" s="138">
        <f t="shared" ca="1" si="19"/>
        <v>1</v>
      </c>
      <c r="M83" s="138">
        <f t="shared" ca="1" si="20"/>
        <v>4</v>
      </c>
      <c r="N83" s="138">
        <f t="shared" ca="1" si="26"/>
        <v>3200</v>
      </c>
      <c r="O83" s="138">
        <f t="shared" ca="1" si="21"/>
        <v>42</v>
      </c>
      <c r="P83" s="138">
        <f t="shared" ca="1" si="22"/>
        <v>420</v>
      </c>
      <c r="Q83" s="138">
        <f t="shared" ca="1" si="14"/>
        <v>80</v>
      </c>
      <c r="R83" s="139">
        <f t="shared" ca="1" si="15"/>
        <v>0</v>
      </c>
    </row>
    <row r="84" spans="2:18" ht="13.35" customHeight="1" x14ac:dyDescent="0.25">
      <c r="B84" s="97"/>
      <c r="E84" s="133">
        <v>80</v>
      </c>
      <c r="F84" s="138">
        <f t="shared" ca="1" si="16"/>
        <v>3200</v>
      </c>
      <c r="G84" s="138">
        <f t="shared" ca="1" si="23"/>
        <v>0</v>
      </c>
      <c r="H84" s="138">
        <f t="shared" ca="1" si="25"/>
        <v>0</v>
      </c>
      <c r="I84" s="138">
        <f t="shared" ca="1" si="24"/>
        <v>0</v>
      </c>
      <c r="J84" s="138">
        <f t="shared" ca="1" si="17"/>
        <v>113</v>
      </c>
      <c r="K84" s="138">
        <f t="shared" ca="1" si="18"/>
        <v>0</v>
      </c>
      <c r="L84" s="138">
        <f t="shared" ca="1" si="19"/>
        <v>1</v>
      </c>
      <c r="M84" s="138">
        <f t="shared" ca="1" si="20"/>
        <v>3</v>
      </c>
      <c r="N84" s="138">
        <f t="shared" ca="1" si="26"/>
        <v>3300</v>
      </c>
      <c r="O84" s="138">
        <f t="shared" ca="1" si="21"/>
        <v>113</v>
      </c>
      <c r="P84" s="138">
        <f t="shared" ca="1" si="22"/>
        <v>1130</v>
      </c>
      <c r="Q84" s="138">
        <f t="shared" ca="1" si="14"/>
        <v>80</v>
      </c>
      <c r="R84" s="139">
        <f t="shared" ca="1" si="15"/>
        <v>0</v>
      </c>
    </row>
    <row r="85" spans="2:18" ht="13.35" customHeight="1" x14ac:dyDescent="0.25">
      <c r="B85" s="97"/>
      <c r="E85" s="133">
        <v>81</v>
      </c>
      <c r="F85" s="138">
        <f t="shared" ca="1" si="16"/>
        <v>3300</v>
      </c>
      <c r="G85" s="138">
        <f t="shared" ca="1" si="23"/>
        <v>0</v>
      </c>
      <c r="H85" s="138">
        <f t="shared" ca="1" si="25"/>
        <v>1</v>
      </c>
      <c r="I85" s="138">
        <f t="shared" ca="1" si="24"/>
        <v>100</v>
      </c>
      <c r="J85" s="138">
        <f t="shared" ca="1" si="17"/>
        <v>96</v>
      </c>
      <c r="K85" s="138">
        <f t="shared" ca="1" si="18"/>
        <v>4</v>
      </c>
      <c r="L85" s="138">
        <f t="shared" ca="1" si="19"/>
        <v>1</v>
      </c>
      <c r="M85" s="138">
        <f t="shared" ca="1" si="20"/>
        <v>4</v>
      </c>
      <c r="N85" s="138">
        <f t="shared" ca="1" si="26"/>
        <v>3304</v>
      </c>
      <c r="O85" s="138">
        <f t="shared" ca="1" si="21"/>
        <v>0</v>
      </c>
      <c r="P85" s="138">
        <f t="shared" ca="1" si="22"/>
        <v>0</v>
      </c>
      <c r="Q85" s="138">
        <f t="shared" ca="1" si="14"/>
        <v>80</v>
      </c>
      <c r="R85" s="139">
        <f t="shared" ca="1" si="15"/>
        <v>10.95890410958904</v>
      </c>
    </row>
    <row r="86" spans="2:18" ht="13.35" customHeight="1" x14ac:dyDescent="0.25">
      <c r="B86" s="97"/>
      <c r="E86" s="133">
        <v>82</v>
      </c>
      <c r="F86" s="138">
        <f t="shared" ca="1" si="16"/>
        <v>3304</v>
      </c>
      <c r="G86" s="138">
        <f t="shared" ca="1" si="23"/>
        <v>4</v>
      </c>
      <c r="H86" s="138">
        <f t="shared" ca="1" si="25"/>
        <v>0</v>
      </c>
      <c r="I86" s="138">
        <f t="shared" ca="1" si="24"/>
        <v>0</v>
      </c>
      <c r="J86" s="138">
        <f t="shared" ca="1" si="17"/>
        <v>115</v>
      </c>
      <c r="K86" s="138">
        <f t="shared" ca="1" si="18"/>
        <v>0</v>
      </c>
      <c r="L86" s="138">
        <f t="shared" ca="1" si="19"/>
        <v>1</v>
      </c>
      <c r="M86" s="138">
        <f t="shared" ca="1" si="20"/>
        <v>4</v>
      </c>
      <c r="N86" s="138">
        <f t="shared" ca="1" si="26"/>
        <v>3400</v>
      </c>
      <c r="O86" s="138">
        <f t="shared" ca="1" si="21"/>
        <v>111</v>
      </c>
      <c r="P86" s="138">
        <f t="shared" ca="1" si="22"/>
        <v>1110</v>
      </c>
      <c r="Q86" s="138">
        <f t="shared" ca="1" si="14"/>
        <v>80</v>
      </c>
      <c r="R86" s="139">
        <f t="shared" ca="1" si="15"/>
        <v>0</v>
      </c>
    </row>
    <row r="87" spans="2:18" ht="13.35" customHeight="1" x14ac:dyDescent="0.25">
      <c r="B87" s="97"/>
      <c r="E87" s="133">
        <v>83</v>
      </c>
      <c r="F87" s="138">
        <f t="shared" ca="1" si="16"/>
        <v>3400</v>
      </c>
      <c r="G87" s="138">
        <f t="shared" ca="1" si="23"/>
        <v>0</v>
      </c>
      <c r="H87" s="138">
        <f t="shared" ca="1" si="25"/>
        <v>0</v>
      </c>
      <c r="I87" s="138">
        <f t="shared" ca="1" si="24"/>
        <v>0</v>
      </c>
      <c r="J87" s="138">
        <f t="shared" ca="1" si="17"/>
        <v>101</v>
      </c>
      <c r="K87" s="138">
        <f t="shared" ca="1" si="18"/>
        <v>0</v>
      </c>
      <c r="L87" s="138">
        <f t="shared" ca="1" si="19"/>
        <v>1</v>
      </c>
      <c r="M87" s="138">
        <f t="shared" ca="1" si="20"/>
        <v>4</v>
      </c>
      <c r="N87" s="138">
        <f t="shared" ca="1" si="26"/>
        <v>3500</v>
      </c>
      <c r="O87" s="138">
        <f t="shared" ca="1" si="21"/>
        <v>101</v>
      </c>
      <c r="P87" s="138">
        <f t="shared" ca="1" si="22"/>
        <v>1010</v>
      </c>
      <c r="Q87" s="138">
        <f t="shared" ca="1" si="14"/>
        <v>80</v>
      </c>
      <c r="R87" s="139">
        <f t="shared" ca="1" si="15"/>
        <v>0</v>
      </c>
    </row>
    <row r="88" spans="2:18" ht="13.35" customHeight="1" x14ac:dyDescent="0.25">
      <c r="B88" s="97"/>
      <c r="E88" s="133">
        <v>84</v>
      </c>
      <c r="F88" s="138">
        <f t="shared" ca="1" si="16"/>
        <v>3500</v>
      </c>
      <c r="G88" s="138">
        <f t="shared" ca="1" si="23"/>
        <v>0</v>
      </c>
      <c r="H88" s="138">
        <f t="shared" ca="1" si="25"/>
        <v>1</v>
      </c>
      <c r="I88" s="138">
        <f t="shared" ca="1" si="24"/>
        <v>100</v>
      </c>
      <c r="J88" s="138">
        <f t="shared" ca="1" si="17"/>
        <v>115</v>
      </c>
      <c r="K88" s="138">
        <f t="shared" ca="1" si="18"/>
        <v>0</v>
      </c>
      <c r="L88" s="138">
        <f t="shared" ca="1" si="19"/>
        <v>1</v>
      </c>
      <c r="M88" s="138">
        <f t="shared" ca="1" si="20"/>
        <v>1</v>
      </c>
      <c r="N88" s="138">
        <f t="shared" ca="1" si="26"/>
        <v>3500</v>
      </c>
      <c r="O88" s="138">
        <f t="shared" ca="1" si="21"/>
        <v>15</v>
      </c>
      <c r="P88" s="138">
        <f t="shared" ca="1" si="22"/>
        <v>150</v>
      </c>
      <c r="Q88" s="138">
        <f t="shared" ca="1" si="14"/>
        <v>80</v>
      </c>
      <c r="R88" s="139">
        <f t="shared" ca="1" si="15"/>
        <v>0</v>
      </c>
    </row>
    <row r="89" spans="2:18" ht="13.35" customHeight="1" x14ac:dyDescent="0.25">
      <c r="B89" s="97"/>
      <c r="E89" s="133">
        <v>85</v>
      </c>
      <c r="F89" s="138">
        <f t="shared" ca="1" si="16"/>
        <v>3500</v>
      </c>
      <c r="G89" s="138">
        <f t="shared" ca="1" si="23"/>
        <v>0</v>
      </c>
      <c r="H89" s="138">
        <f t="shared" ca="1" si="25"/>
        <v>0</v>
      </c>
      <c r="I89" s="138">
        <f t="shared" ca="1" si="24"/>
        <v>0</v>
      </c>
      <c r="J89" s="138">
        <f t="shared" ca="1" si="17"/>
        <v>118</v>
      </c>
      <c r="K89" s="138">
        <f t="shared" ca="1" si="18"/>
        <v>0</v>
      </c>
      <c r="L89" s="138">
        <f t="shared" ca="1" si="19"/>
        <v>1</v>
      </c>
      <c r="M89" s="138">
        <f t="shared" ca="1" si="20"/>
        <v>4</v>
      </c>
      <c r="N89" s="138">
        <f t="shared" ca="1" si="26"/>
        <v>3600</v>
      </c>
      <c r="O89" s="138">
        <f t="shared" ca="1" si="21"/>
        <v>118</v>
      </c>
      <c r="P89" s="138">
        <f t="shared" ca="1" si="22"/>
        <v>1180</v>
      </c>
      <c r="Q89" s="138">
        <f t="shared" ca="1" si="14"/>
        <v>80</v>
      </c>
      <c r="R89" s="139">
        <f t="shared" ca="1" si="15"/>
        <v>0</v>
      </c>
    </row>
    <row r="90" spans="2:18" ht="13.35" customHeight="1" x14ac:dyDescent="0.25">
      <c r="B90" s="97"/>
      <c r="E90" s="133">
        <v>86</v>
      </c>
      <c r="F90" s="138">
        <f t="shared" ca="1" si="16"/>
        <v>3600</v>
      </c>
      <c r="G90" s="138">
        <f t="shared" ca="1" si="23"/>
        <v>0</v>
      </c>
      <c r="H90" s="138">
        <f t="shared" ca="1" si="25"/>
        <v>1</v>
      </c>
      <c r="I90" s="138">
        <f t="shared" ca="1" si="24"/>
        <v>100</v>
      </c>
      <c r="J90" s="138">
        <f t="shared" ca="1" si="17"/>
        <v>123</v>
      </c>
      <c r="K90" s="138">
        <f t="shared" ca="1" si="18"/>
        <v>0</v>
      </c>
      <c r="L90" s="138">
        <f t="shared" ca="1" si="19"/>
        <v>1</v>
      </c>
      <c r="M90" s="138">
        <f t="shared" ca="1" si="20"/>
        <v>4</v>
      </c>
      <c r="N90" s="138">
        <f t="shared" ca="1" si="26"/>
        <v>3600</v>
      </c>
      <c r="O90" s="138">
        <f t="shared" ca="1" si="21"/>
        <v>23</v>
      </c>
      <c r="P90" s="138">
        <f t="shared" ca="1" si="22"/>
        <v>230</v>
      </c>
      <c r="Q90" s="138">
        <f t="shared" ca="1" si="14"/>
        <v>80</v>
      </c>
      <c r="R90" s="139">
        <f t="shared" ca="1" si="15"/>
        <v>0</v>
      </c>
    </row>
    <row r="91" spans="2:18" ht="13.35" customHeight="1" x14ac:dyDescent="0.25">
      <c r="B91" s="97"/>
      <c r="E91" s="133">
        <v>87</v>
      </c>
      <c r="F91" s="138">
        <f t="shared" ca="1" si="16"/>
        <v>3600</v>
      </c>
      <c r="G91" s="138">
        <f t="shared" ca="1" si="23"/>
        <v>0</v>
      </c>
      <c r="H91" s="138">
        <f t="shared" ca="1" si="25"/>
        <v>0</v>
      </c>
      <c r="I91" s="138">
        <f t="shared" ca="1" si="24"/>
        <v>0</v>
      </c>
      <c r="J91" s="138">
        <f t="shared" ca="1" si="17"/>
        <v>71</v>
      </c>
      <c r="K91" s="138">
        <f t="shared" ca="1" si="18"/>
        <v>0</v>
      </c>
      <c r="L91" s="138">
        <f t="shared" ca="1" si="19"/>
        <v>1</v>
      </c>
      <c r="M91" s="138">
        <f t="shared" ca="1" si="20"/>
        <v>1</v>
      </c>
      <c r="N91" s="138">
        <f t="shared" ca="1" si="26"/>
        <v>3700</v>
      </c>
      <c r="O91" s="138">
        <f t="shared" ca="1" si="21"/>
        <v>71</v>
      </c>
      <c r="P91" s="138">
        <f t="shared" ca="1" si="22"/>
        <v>710</v>
      </c>
      <c r="Q91" s="138">
        <f t="shared" ca="1" si="14"/>
        <v>80</v>
      </c>
      <c r="R91" s="139">
        <f t="shared" ca="1" si="15"/>
        <v>0</v>
      </c>
    </row>
    <row r="92" spans="2:18" ht="13.35" customHeight="1" x14ac:dyDescent="0.25">
      <c r="B92" s="97"/>
      <c r="E92" s="133">
        <v>88</v>
      </c>
      <c r="F92" s="138">
        <f t="shared" ca="1" si="16"/>
        <v>3700</v>
      </c>
      <c r="G92" s="138">
        <f t="shared" ca="1" si="23"/>
        <v>0</v>
      </c>
      <c r="H92" s="138">
        <f t="shared" ca="1" si="25"/>
        <v>0</v>
      </c>
      <c r="I92" s="138">
        <f t="shared" ca="1" si="24"/>
        <v>0</v>
      </c>
      <c r="J92" s="138">
        <f t="shared" ca="1" si="17"/>
        <v>112</v>
      </c>
      <c r="K92" s="138">
        <f t="shared" ca="1" si="18"/>
        <v>0</v>
      </c>
      <c r="L92" s="138">
        <f t="shared" ca="1" si="19"/>
        <v>1</v>
      </c>
      <c r="M92" s="138">
        <f t="shared" ca="1" si="20"/>
        <v>4</v>
      </c>
      <c r="N92" s="138">
        <f t="shared" ca="1" si="26"/>
        <v>3800</v>
      </c>
      <c r="O92" s="138">
        <f t="shared" ca="1" si="21"/>
        <v>112</v>
      </c>
      <c r="P92" s="138">
        <f t="shared" ca="1" si="22"/>
        <v>1120</v>
      </c>
      <c r="Q92" s="138">
        <f t="shared" ca="1" si="14"/>
        <v>80</v>
      </c>
      <c r="R92" s="139">
        <f t="shared" ca="1" si="15"/>
        <v>0</v>
      </c>
    </row>
    <row r="93" spans="2:18" ht="13.35" customHeight="1" x14ac:dyDescent="0.25">
      <c r="B93" s="97"/>
      <c r="E93" s="133">
        <v>89</v>
      </c>
      <c r="F93" s="138">
        <f t="shared" ca="1" si="16"/>
        <v>3800</v>
      </c>
      <c r="G93" s="138">
        <f t="shared" ca="1" si="23"/>
        <v>0</v>
      </c>
      <c r="H93" s="138">
        <f t="shared" ca="1" si="25"/>
        <v>1</v>
      </c>
      <c r="I93" s="138">
        <f t="shared" ca="1" si="24"/>
        <v>100</v>
      </c>
      <c r="J93" s="138">
        <f t="shared" ca="1" si="17"/>
        <v>124</v>
      </c>
      <c r="K93" s="138">
        <f t="shared" ca="1" si="18"/>
        <v>0</v>
      </c>
      <c r="L93" s="138">
        <f t="shared" ca="1" si="19"/>
        <v>1</v>
      </c>
      <c r="M93" s="138">
        <f t="shared" ca="1" si="20"/>
        <v>2</v>
      </c>
      <c r="N93" s="138">
        <f t="shared" ca="1" si="26"/>
        <v>3800</v>
      </c>
      <c r="O93" s="138">
        <f t="shared" ca="1" si="21"/>
        <v>24</v>
      </c>
      <c r="P93" s="138">
        <f t="shared" ca="1" si="22"/>
        <v>240</v>
      </c>
      <c r="Q93" s="138">
        <f t="shared" ca="1" si="14"/>
        <v>80</v>
      </c>
      <c r="R93" s="139">
        <f t="shared" ca="1" si="15"/>
        <v>0</v>
      </c>
    </row>
    <row r="94" spans="2:18" ht="13.35" customHeight="1" x14ac:dyDescent="0.25">
      <c r="B94" s="97"/>
      <c r="E94" s="133">
        <v>90</v>
      </c>
      <c r="F94" s="138">
        <f t="shared" ca="1" si="16"/>
        <v>3800</v>
      </c>
      <c r="G94" s="138">
        <f t="shared" ca="1" si="23"/>
        <v>0</v>
      </c>
      <c r="H94" s="138">
        <f t="shared" ca="1" si="25"/>
        <v>0</v>
      </c>
      <c r="I94" s="138">
        <f t="shared" ca="1" si="24"/>
        <v>0</v>
      </c>
      <c r="J94" s="138">
        <f t="shared" ca="1" si="17"/>
        <v>88</v>
      </c>
      <c r="K94" s="138">
        <f t="shared" ca="1" si="18"/>
        <v>0</v>
      </c>
      <c r="L94" s="138">
        <f t="shared" ca="1" si="19"/>
        <v>1</v>
      </c>
      <c r="M94" s="138">
        <f t="shared" ca="1" si="20"/>
        <v>4</v>
      </c>
      <c r="N94" s="138">
        <f t="shared" ca="1" si="26"/>
        <v>3900</v>
      </c>
      <c r="O94" s="138">
        <f t="shared" ca="1" si="21"/>
        <v>88</v>
      </c>
      <c r="P94" s="138">
        <f t="shared" ca="1" si="22"/>
        <v>880</v>
      </c>
      <c r="Q94" s="138">
        <f t="shared" ca="1" si="14"/>
        <v>80</v>
      </c>
      <c r="R94" s="139">
        <f t="shared" ca="1" si="15"/>
        <v>0</v>
      </c>
    </row>
    <row r="95" spans="2:18" ht="13.35" customHeight="1" x14ac:dyDescent="0.25">
      <c r="B95" s="97"/>
      <c r="E95" s="133">
        <v>91</v>
      </c>
      <c r="F95" s="138">
        <f t="shared" ca="1" si="16"/>
        <v>3900</v>
      </c>
      <c r="G95" s="138">
        <f t="shared" ca="1" si="23"/>
        <v>0</v>
      </c>
      <c r="H95" s="138">
        <f t="shared" ca="1" si="25"/>
        <v>0</v>
      </c>
      <c r="I95" s="138">
        <f t="shared" ca="1" si="24"/>
        <v>0</v>
      </c>
      <c r="J95" s="138">
        <f t="shared" ca="1" si="17"/>
        <v>124</v>
      </c>
      <c r="K95" s="138">
        <f t="shared" ca="1" si="18"/>
        <v>0</v>
      </c>
      <c r="L95" s="138">
        <f t="shared" ca="1" si="19"/>
        <v>1</v>
      </c>
      <c r="M95" s="138">
        <f t="shared" ca="1" si="20"/>
        <v>2</v>
      </c>
      <c r="N95" s="138">
        <f t="shared" ca="1" si="26"/>
        <v>4000</v>
      </c>
      <c r="O95" s="138">
        <f t="shared" ca="1" si="21"/>
        <v>124</v>
      </c>
      <c r="P95" s="138">
        <f t="shared" ca="1" si="22"/>
        <v>1240</v>
      </c>
      <c r="Q95" s="138">
        <f t="shared" ca="1" si="14"/>
        <v>80</v>
      </c>
      <c r="R95" s="139">
        <f t="shared" ca="1" si="15"/>
        <v>0</v>
      </c>
    </row>
    <row r="96" spans="2:18" ht="13.35" customHeight="1" x14ac:dyDescent="0.25">
      <c r="B96" s="97"/>
      <c r="E96" s="133">
        <v>92</v>
      </c>
      <c r="F96" s="138">
        <f t="shared" ca="1" si="16"/>
        <v>4000</v>
      </c>
      <c r="G96" s="138">
        <f t="shared" ca="1" si="23"/>
        <v>0</v>
      </c>
      <c r="H96" s="138">
        <f t="shared" ca="1" si="25"/>
        <v>1</v>
      </c>
      <c r="I96" s="138">
        <f t="shared" ca="1" si="24"/>
        <v>100</v>
      </c>
      <c r="J96" s="138">
        <f t="shared" ca="1" si="17"/>
        <v>111</v>
      </c>
      <c r="K96" s="138">
        <f t="shared" ca="1" si="18"/>
        <v>0</v>
      </c>
      <c r="L96" s="138">
        <f t="shared" ca="1" si="19"/>
        <v>1</v>
      </c>
      <c r="M96" s="138">
        <f t="shared" ca="1" si="20"/>
        <v>4</v>
      </c>
      <c r="N96" s="138">
        <f t="shared" ca="1" si="26"/>
        <v>4000</v>
      </c>
      <c r="O96" s="138">
        <f t="shared" ca="1" si="21"/>
        <v>11</v>
      </c>
      <c r="P96" s="138">
        <f t="shared" ca="1" si="22"/>
        <v>110</v>
      </c>
      <c r="Q96" s="138">
        <f t="shared" ca="1" si="14"/>
        <v>80</v>
      </c>
      <c r="R96" s="139">
        <f t="shared" ca="1" si="15"/>
        <v>0</v>
      </c>
    </row>
    <row r="97" spans="2:18" ht="13.35" customHeight="1" x14ac:dyDescent="0.25">
      <c r="B97" s="97"/>
      <c r="E97" s="133">
        <v>93</v>
      </c>
      <c r="F97" s="138">
        <f t="shared" ca="1" si="16"/>
        <v>4000</v>
      </c>
      <c r="G97" s="138">
        <f t="shared" ca="1" si="23"/>
        <v>0</v>
      </c>
      <c r="H97" s="138">
        <f t="shared" ca="1" si="25"/>
        <v>0</v>
      </c>
      <c r="I97" s="138">
        <f t="shared" ca="1" si="24"/>
        <v>0</v>
      </c>
      <c r="J97" s="138">
        <f t="shared" ca="1" si="17"/>
        <v>78</v>
      </c>
      <c r="K97" s="138">
        <f t="shared" ca="1" si="18"/>
        <v>0</v>
      </c>
      <c r="L97" s="138">
        <f t="shared" ca="1" si="19"/>
        <v>1</v>
      </c>
      <c r="M97" s="138">
        <f t="shared" ca="1" si="20"/>
        <v>3</v>
      </c>
      <c r="N97" s="138">
        <f t="shared" ca="1" si="26"/>
        <v>4100</v>
      </c>
      <c r="O97" s="138">
        <f t="shared" ca="1" si="21"/>
        <v>78</v>
      </c>
      <c r="P97" s="138">
        <f t="shared" ca="1" si="22"/>
        <v>780</v>
      </c>
      <c r="Q97" s="138">
        <f t="shared" ca="1" si="14"/>
        <v>80</v>
      </c>
      <c r="R97" s="139">
        <f t="shared" ca="1" si="15"/>
        <v>0</v>
      </c>
    </row>
    <row r="98" spans="2:18" ht="13.35" customHeight="1" x14ac:dyDescent="0.25">
      <c r="B98" s="97"/>
      <c r="E98" s="133">
        <v>94</v>
      </c>
      <c r="F98" s="138">
        <f t="shared" ca="1" si="16"/>
        <v>4100</v>
      </c>
      <c r="G98" s="138">
        <f t="shared" ca="1" si="23"/>
        <v>0</v>
      </c>
      <c r="H98" s="138">
        <f t="shared" ca="1" si="25"/>
        <v>1</v>
      </c>
      <c r="I98" s="138">
        <f t="shared" ca="1" si="24"/>
        <v>100</v>
      </c>
      <c r="J98" s="138">
        <f t="shared" ca="1" si="17"/>
        <v>80</v>
      </c>
      <c r="K98" s="138">
        <f t="shared" ca="1" si="18"/>
        <v>20</v>
      </c>
      <c r="L98" s="138">
        <f t="shared" ca="1" si="19"/>
        <v>1</v>
      </c>
      <c r="M98" s="138">
        <f t="shared" ca="1" si="20"/>
        <v>2</v>
      </c>
      <c r="N98" s="138">
        <f t="shared" ca="1" si="26"/>
        <v>4120</v>
      </c>
      <c r="O98" s="138">
        <f t="shared" ca="1" si="21"/>
        <v>0</v>
      </c>
      <c r="P98" s="138">
        <f t="shared" ca="1" si="22"/>
        <v>0</v>
      </c>
      <c r="Q98" s="138">
        <f t="shared" ca="1" si="14"/>
        <v>80</v>
      </c>
      <c r="R98" s="139">
        <f t="shared" ca="1" si="15"/>
        <v>54.794520547945204</v>
      </c>
    </row>
    <row r="99" spans="2:18" ht="13.35" customHeight="1" x14ac:dyDescent="0.25">
      <c r="B99" s="97"/>
      <c r="E99" s="133">
        <v>95</v>
      </c>
      <c r="F99" s="138">
        <f t="shared" ca="1" si="16"/>
        <v>4120</v>
      </c>
      <c r="G99" s="138">
        <f t="shared" ca="1" si="23"/>
        <v>20</v>
      </c>
      <c r="H99" s="138">
        <f t="shared" ca="1" si="25"/>
        <v>0</v>
      </c>
      <c r="I99" s="138">
        <f t="shared" ca="1" si="24"/>
        <v>0</v>
      </c>
      <c r="J99" s="138">
        <f t="shared" ca="1" si="17"/>
        <v>89</v>
      </c>
      <c r="K99" s="138">
        <f t="shared" ca="1" si="18"/>
        <v>0</v>
      </c>
      <c r="L99" s="138">
        <f t="shared" ca="1" si="19"/>
        <v>1</v>
      </c>
      <c r="M99" s="138">
        <f t="shared" ca="1" si="20"/>
        <v>2</v>
      </c>
      <c r="N99" s="138">
        <f t="shared" ca="1" si="26"/>
        <v>4200</v>
      </c>
      <c r="O99" s="138">
        <f t="shared" ca="1" si="21"/>
        <v>69</v>
      </c>
      <c r="P99" s="138">
        <f t="shared" ca="1" si="22"/>
        <v>690</v>
      </c>
      <c r="Q99" s="138">
        <f t="shared" ca="1" si="14"/>
        <v>80</v>
      </c>
      <c r="R99" s="139">
        <f t="shared" ca="1" si="15"/>
        <v>0</v>
      </c>
    </row>
    <row r="100" spans="2:18" ht="13.35" customHeight="1" x14ac:dyDescent="0.25">
      <c r="B100" s="97"/>
      <c r="E100" s="133">
        <v>96</v>
      </c>
      <c r="F100" s="138">
        <f t="shared" ca="1" si="16"/>
        <v>4200</v>
      </c>
      <c r="G100" s="138">
        <f t="shared" ca="1" si="23"/>
        <v>0</v>
      </c>
      <c r="H100" s="138">
        <f t="shared" ca="1" si="25"/>
        <v>0</v>
      </c>
      <c r="I100" s="138">
        <f t="shared" ca="1" si="24"/>
        <v>0</v>
      </c>
      <c r="J100" s="138">
        <f t="shared" ca="1" si="17"/>
        <v>69</v>
      </c>
      <c r="K100" s="138">
        <f t="shared" ca="1" si="18"/>
        <v>0</v>
      </c>
      <c r="L100" s="138">
        <f t="shared" ca="1" si="19"/>
        <v>1</v>
      </c>
      <c r="M100" s="138">
        <f t="shared" ca="1" si="20"/>
        <v>4</v>
      </c>
      <c r="N100" s="138">
        <f t="shared" ca="1" si="26"/>
        <v>4300</v>
      </c>
      <c r="O100" s="138">
        <f t="shared" ca="1" si="21"/>
        <v>69</v>
      </c>
      <c r="P100" s="138">
        <f t="shared" ca="1" si="22"/>
        <v>690</v>
      </c>
      <c r="Q100" s="138">
        <f t="shared" ca="1" si="14"/>
        <v>80</v>
      </c>
      <c r="R100" s="139">
        <f t="shared" ca="1" si="15"/>
        <v>0</v>
      </c>
    </row>
    <row r="101" spans="2:18" ht="13.35" customHeight="1" x14ac:dyDescent="0.25">
      <c r="B101" s="97"/>
      <c r="E101" s="133">
        <v>97</v>
      </c>
      <c r="F101" s="138">
        <f t="shared" ca="1" si="16"/>
        <v>4300</v>
      </c>
      <c r="G101" s="138">
        <f t="shared" ca="1" si="23"/>
        <v>0</v>
      </c>
      <c r="H101" s="138">
        <f t="shared" ca="1" si="25"/>
        <v>2</v>
      </c>
      <c r="I101" s="138">
        <f t="shared" ca="1" si="24"/>
        <v>200</v>
      </c>
      <c r="J101" s="138">
        <f t="shared" ca="1" si="17"/>
        <v>105</v>
      </c>
      <c r="K101" s="138">
        <f t="shared" ca="1" si="18"/>
        <v>95</v>
      </c>
      <c r="L101" s="138">
        <f t="shared" ca="1" si="19"/>
        <v>1</v>
      </c>
      <c r="M101" s="138">
        <f t="shared" ca="1" si="20"/>
        <v>4</v>
      </c>
      <c r="N101" s="138">
        <f t="shared" ca="1" si="26"/>
        <v>4295</v>
      </c>
      <c r="O101" s="138">
        <f t="shared" ca="1" si="21"/>
        <v>0</v>
      </c>
      <c r="P101" s="138">
        <f t="shared" ca="1" si="22"/>
        <v>0</v>
      </c>
      <c r="Q101" s="138">
        <f t="shared" ca="1" si="14"/>
        <v>80</v>
      </c>
      <c r="R101" s="139">
        <f t="shared" ca="1" si="15"/>
        <v>260.27397260273972</v>
      </c>
    </row>
    <row r="102" spans="2:18" ht="13.35" customHeight="1" x14ac:dyDescent="0.25">
      <c r="B102" s="97"/>
      <c r="E102" s="133">
        <v>98</v>
      </c>
      <c r="F102" s="138">
        <f t="shared" ca="1" si="16"/>
        <v>4295</v>
      </c>
      <c r="G102" s="138">
        <f t="shared" ca="1" si="23"/>
        <v>95</v>
      </c>
      <c r="H102" s="138">
        <f t="shared" ca="1" si="25"/>
        <v>1</v>
      </c>
      <c r="I102" s="138">
        <f t="shared" ca="1" si="24"/>
        <v>100</v>
      </c>
      <c r="J102" s="138">
        <f t="shared" ca="1" si="17"/>
        <v>104</v>
      </c>
      <c r="K102" s="138">
        <f t="shared" ca="1" si="18"/>
        <v>91</v>
      </c>
      <c r="L102" s="138">
        <f t="shared" ca="1" si="19"/>
        <v>1</v>
      </c>
      <c r="M102" s="138">
        <f t="shared" ca="1" si="20"/>
        <v>1</v>
      </c>
      <c r="N102" s="138">
        <f t="shared" ca="1" si="26"/>
        <v>4291</v>
      </c>
      <c r="O102" s="138">
        <f t="shared" ca="1" si="21"/>
        <v>0</v>
      </c>
      <c r="P102" s="138">
        <f t="shared" ca="1" si="22"/>
        <v>0</v>
      </c>
      <c r="Q102" s="138">
        <f t="shared" ca="1" si="14"/>
        <v>80</v>
      </c>
      <c r="R102" s="139">
        <f t="shared" ca="1" si="15"/>
        <v>249.31506849315068</v>
      </c>
    </row>
    <row r="103" spans="2:18" ht="13.35" customHeight="1" x14ac:dyDescent="0.25">
      <c r="B103" s="97"/>
      <c r="E103" s="133">
        <v>99</v>
      </c>
      <c r="F103" s="138">
        <f t="shared" ca="1" si="16"/>
        <v>4291</v>
      </c>
      <c r="G103" s="138">
        <f t="shared" ca="1" si="23"/>
        <v>91</v>
      </c>
      <c r="H103" s="138">
        <f t="shared" ca="1" si="25"/>
        <v>0</v>
      </c>
      <c r="I103" s="138">
        <f t="shared" ca="1" si="24"/>
        <v>0</v>
      </c>
      <c r="J103" s="138">
        <f t="shared" ca="1" si="17"/>
        <v>131</v>
      </c>
      <c r="K103" s="138">
        <f t="shared" ca="1" si="18"/>
        <v>0</v>
      </c>
      <c r="L103" s="138">
        <f t="shared" ca="1" si="19"/>
        <v>1</v>
      </c>
      <c r="M103" s="138">
        <f t="shared" ca="1" si="20"/>
        <v>2</v>
      </c>
      <c r="N103" s="138">
        <f t="shared" ca="1" si="26"/>
        <v>4300</v>
      </c>
      <c r="O103" s="138">
        <f t="shared" ca="1" si="21"/>
        <v>40</v>
      </c>
      <c r="P103" s="138">
        <f t="shared" ca="1" si="22"/>
        <v>400</v>
      </c>
      <c r="Q103" s="138">
        <f t="shared" ca="1" si="14"/>
        <v>80</v>
      </c>
      <c r="R103" s="139">
        <f t="shared" ca="1" si="15"/>
        <v>0</v>
      </c>
    </row>
    <row r="104" spans="2:18" ht="13.35" customHeight="1" x14ac:dyDescent="0.25">
      <c r="B104" s="97"/>
      <c r="E104" s="133">
        <v>100</v>
      </c>
      <c r="F104" s="138">
        <f t="shared" ca="1" si="16"/>
        <v>4300</v>
      </c>
      <c r="G104" s="138">
        <f t="shared" ca="1" si="23"/>
        <v>0</v>
      </c>
      <c r="H104" s="138">
        <f t="shared" ca="1" si="25"/>
        <v>1</v>
      </c>
      <c r="I104" s="138">
        <f t="shared" ca="1" si="24"/>
        <v>100</v>
      </c>
      <c r="J104" s="138">
        <f t="shared" ca="1" si="17"/>
        <v>89</v>
      </c>
      <c r="K104" s="138">
        <f t="shared" ca="1" si="18"/>
        <v>11</v>
      </c>
      <c r="L104" s="138">
        <f t="shared" ca="1" si="19"/>
        <v>1</v>
      </c>
      <c r="M104" s="138">
        <f t="shared" ca="1" si="20"/>
        <v>5</v>
      </c>
      <c r="N104" s="138">
        <f t="shared" ca="1" si="26"/>
        <v>4311</v>
      </c>
      <c r="O104" s="138">
        <f t="shared" ca="1" si="21"/>
        <v>0</v>
      </c>
      <c r="P104" s="138">
        <f t="shared" ca="1" si="22"/>
        <v>0</v>
      </c>
      <c r="Q104" s="138">
        <f t="shared" ca="1" si="14"/>
        <v>80</v>
      </c>
      <c r="R104" s="139">
        <f t="shared" ca="1" si="15"/>
        <v>30.136986301369863</v>
      </c>
    </row>
    <row r="105" spans="2:18" ht="13.35" customHeight="1" x14ac:dyDescent="0.25">
      <c r="B105" s="97"/>
      <c r="E105" s="133">
        <v>101</v>
      </c>
      <c r="F105" s="138">
        <f t="shared" ca="1" si="16"/>
        <v>4311</v>
      </c>
      <c r="G105" s="138">
        <f t="shared" ca="1" si="23"/>
        <v>11</v>
      </c>
      <c r="H105" s="138">
        <f t="shared" ca="1" si="25"/>
        <v>0</v>
      </c>
      <c r="I105" s="138">
        <f t="shared" ca="1" si="24"/>
        <v>0</v>
      </c>
      <c r="J105" s="138">
        <f t="shared" ca="1" si="17"/>
        <v>121</v>
      </c>
      <c r="K105" s="138">
        <f t="shared" ca="1" si="18"/>
        <v>0</v>
      </c>
      <c r="L105" s="138">
        <f t="shared" ca="1" si="19"/>
        <v>1</v>
      </c>
      <c r="M105" s="138">
        <f t="shared" ca="1" si="20"/>
        <v>1</v>
      </c>
      <c r="N105" s="138">
        <f t="shared" ca="1" si="26"/>
        <v>4400</v>
      </c>
      <c r="O105" s="138">
        <f t="shared" ca="1" si="21"/>
        <v>110</v>
      </c>
      <c r="P105" s="138">
        <f t="shared" ca="1" si="22"/>
        <v>1100</v>
      </c>
      <c r="Q105" s="138">
        <f t="shared" ca="1" si="14"/>
        <v>80</v>
      </c>
      <c r="R105" s="139">
        <f t="shared" ca="1" si="15"/>
        <v>0</v>
      </c>
    </row>
    <row r="106" spans="2:18" ht="13.35" customHeight="1" x14ac:dyDescent="0.25">
      <c r="B106" s="97"/>
      <c r="E106" s="133">
        <v>102</v>
      </c>
      <c r="F106" s="138">
        <f t="shared" ca="1" si="16"/>
        <v>4400</v>
      </c>
      <c r="G106" s="138">
        <f t="shared" ca="1" si="23"/>
        <v>0</v>
      </c>
      <c r="H106" s="138">
        <f t="shared" ca="1" si="25"/>
        <v>1</v>
      </c>
      <c r="I106" s="138">
        <f t="shared" ca="1" si="24"/>
        <v>100</v>
      </c>
      <c r="J106" s="138">
        <f t="shared" ca="1" si="17"/>
        <v>89</v>
      </c>
      <c r="K106" s="138">
        <f t="shared" ca="1" si="18"/>
        <v>11</v>
      </c>
      <c r="L106" s="138">
        <f t="shared" ca="1" si="19"/>
        <v>1</v>
      </c>
      <c r="M106" s="138">
        <f t="shared" ca="1" si="20"/>
        <v>3</v>
      </c>
      <c r="N106" s="138">
        <f t="shared" ca="1" si="26"/>
        <v>4411</v>
      </c>
      <c r="O106" s="138">
        <f t="shared" ca="1" si="21"/>
        <v>0</v>
      </c>
      <c r="P106" s="138">
        <f t="shared" ca="1" si="22"/>
        <v>0</v>
      </c>
      <c r="Q106" s="138">
        <f t="shared" ca="1" si="14"/>
        <v>80</v>
      </c>
      <c r="R106" s="139">
        <f t="shared" ca="1" si="15"/>
        <v>30.136986301369863</v>
      </c>
    </row>
    <row r="107" spans="2:18" ht="13.35" customHeight="1" x14ac:dyDescent="0.25">
      <c r="B107" s="97"/>
      <c r="E107" s="133">
        <v>103</v>
      </c>
      <c r="F107" s="138">
        <f t="shared" ca="1" si="16"/>
        <v>4411</v>
      </c>
      <c r="G107" s="138">
        <f t="shared" ca="1" si="23"/>
        <v>11</v>
      </c>
      <c r="H107" s="138">
        <f t="shared" ca="1" si="25"/>
        <v>1</v>
      </c>
      <c r="I107" s="138">
        <f t="shared" ca="1" si="24"/>
        <v>100</v>
      </c>
      <c r="J107" s="138">
        <f t="shared" ca="1" si="17"/>
        <v>84</v>
      </c>
      <c r="K107" s="138">
        <f t="shared" ca="1" si="18"/>
        <v>27</v>
      </c>
      <c r="L107" s="138">
        <f t="shared" ca="1" si="19"/>
        <v>1</v>
      </c>
      <c r="M107" s="138">
        <f t="shared" ca="1" si="20"/>
        <v>4</v>
      </c>
      <c r="N107" s="138">
        <f t="shared" ca="1" si="26"/>
        <v>4427</v>
      </c>
      <c r="O107" s="138">
        <f t="shared" ca="1" si="21"/>
        <v>0</v>
      </c>
      <c r="P107" s="138">
        <f t="shared" ca="1" si="22"/>
        <v>0</v>
      </c>
      <c r="Q107" s="138">
        <f t="shared" ca="1" si="14"/>
        <v>80</v>
      </c>
      <c r="R107" s="139">
        <f t="shared" ca="1" si="15"/>
        <v>73.972602739726028</v>
      </c>
    </row>
    <row r="108" spans="2:18" ht="13.35" customHeight="1" x14ac:dyDescent="0.25">
      <c r="B108" s="97"/>
      <c r="E108" s="133">
        <v>104</v>
      </c>
      <c r="F108" s="138">
        <f t="shared" ca="1" si="16"/>
        <v>4427</v>
      </c>
      <c r="G108" s="138">
        <f t="shared" ca="1" si="23"/>
        <v>27</v>
      </c>
      <c r="H108" s="138">
        <f t="shared" ca="1" si="25"/>
        <v>0</v>
      </c>
      <c r="I108" s="138">
        <f t="shared" ca="1" si="24"/>
        <v>0</v>
      </c>
      <c r="J108" s="138">
        <f t="shared" ca="1" si="17"/>
        <v>84</v>
      </c>
      <c r="K108" s="138">
        <f t="shared" ca="1" si="18"/>
        <v>0</v>
      </c>
      <c r="L108" s="138">
        <f t="shared" ca="1" si="19"/>
        <v>1</v>
      </c>
      <c r="M108" s="138">
        <f t="shared" ca="1" si="20"/>
        <v>3</v>
      </c>
      <c r="N108" s="138">
        <f t="shared" ca="1" si="26"/>
        <v>4500</v>
      </c>
      <c r="O108" s="138">
        <f t="shared" ca="1" si="21"/>
        <v>57</v>
      </c>
      <c r="P108" s="138">
        <f t="shared" ca="1" si="22"/>
        <v>570</v>
      </c>
      <c r="Q108" s="138">
        <f t="shared" ca="1" si="14"/>
        <v>80</v>
      </c>
      <c r="R108" s="139">
        <f t="shared" ca="1" si="15"/>
        <v>0</v>
      </c>
    </row>
    <row r="109" spans="2:18" ht="13.35" customHeight="1" x14ac:dyDescent="0.25">
      <c r="B109" s="97"/>
      <c r="E109" s="133">
        <v>105</v>
      </c>
      <c r="F109" s="138">
        <f t="shared" ca="1" si="16"/>
        <v>4500</v>
      </c>
      <c r="G109" s="138">
        <f t="shared" ca="1" si="23"/>
        <v>0</v>
      </c>
      <c r="H109" s="138">
        <f t="shared" ca="1" si="25"/>
        <v>0</v>
      </c>
      <c r="I109" s="138">
        <f t="shared" ca="1" si="24"/>
        <v>0</v>
      </c>
      <c r="J109" s="138">
        <f t="shared" ca="1" si="17"/>
        <v>113</v>
      </c>
      <c r="K109" s="138">
        <f t="shared" ca="1" si="18"/>
        <v>0</v>
      </c>
      <c r="L109" s="138">
        <f t="shared" ca="1" si="19"/>
        <v>1</v>
      </c>
      <c r="M109" s="138">
        <f t="shared" ca="1" si="20"/>
        <v>1</v>
      </c>
      <c r="N109" s="138">
        <f t="shared" ca="1" si="26"/>
        <v>4600</v>
      </c>
      <c r="O109" s="138">
        <f t="shared" ca="1" si="21"/>
        <v>113</v>
      </c>
      <c r="P109" s="138">
        <f t="shared" ca="1" si="22"/>
        <v>1130</v>
      </c>
      <c r="Q109" s="138">
        <f t="shared" ca="1" si="14"/>
        <v>80</v>
      </c>
      <c r="R109" s="139">
        <f t="shared" ca="1" si="15"/>
        <v>0</v>
      </c>
    </row>
    <row r="110" spans="2:18" ht="13.35" customHeight="1" x14ac:dyDescent="0.25">
      <c r="B110" s="97"/>
      <c r="E110" s="133">
        <v>106</v>
      </c>
      <c r="F110" s="138">
        <f t="shared" ca="1" si="16"/>
        <v>4600</v>
      </c>
      <c r="G110" s="138">
        <f t="shared" ca="1" si="23"/>
        <v>0</v>
      </c>
      <c r="H110" s="138">
        <f t="shared" ca="1" si="25"/>
        <v>1</v>
      </c>
      <c r="I110" s="138">
        <f t="shared" ca="1" si="24"/>
        <v>100</v>
      </c>
      <c r="J110" s="138">
        <f t="shared" ca="1" si="17"/>
        <v>125</v>
      </c>
      <c r="K110" s="138">
        <f t="shared" ca="1" si="18"/>
        <v>0</v>
      </c>
      <c r="L110" s="138">
        <f t="shared" ca="1" si="19"/>
        <v>1</v>
      </c>
      <c r="M110" s="138">
        <f t="shared" ca="1" si="20"/>
        <v>2</v>
      </c>
      <c r="N110" s="138">
        <f t="shared" ca="1" si="26"/>
        <v>4600</v>
      </c>
      <c r="O110" s="138">
        <f t="shared" ca="1" si="21"/>
        <v>25</v>
      </c>
      <c r="P110" s="138">
        <f t="shared" ca="1" si="22"/>
        <v>250</v>
      </c>
      <c r="Q110" s="138">
        <f t="shared" ca="1" si="14"/>
        <v>80</v>
      </c>
      <c r="R110" s="139">
        <f t="shared" ca="1" si="15"/>
        <v>0</v>
      </c>
    </row>
    <row r="111" spans="2:18" ht="13.35" customHeight="1" x14ac:dyDescent="0.25">
      <c r="B111" s="97"/>
      <c r="E111" s="133">
        <v>107</v>
      </c>
      <c r="F111" s="138">
        <f t="shared" ca="1" si="16"/>
        <v>4600</v>
      </c>
      <c r="G111" s="138">
        <f t="shared" ca="1" si="23"/>
        <v>0</v>
      </c>
      <c r="H111" s="138">
        <f t="shared" ca="1" si="25"/>
        <v>1</v>
      </c>
      <c r="I111" s="138">
        <f t="shared" ca="1" si="24"/>
        <v>100</v>
      </c>
      <c r="J111" s="138">
        <f t="shared" ca="1" si="17"/>
        <v>95</v>
      </c>
      <c r="K111" s="138">
        <f t="shared" ca="1" si="18"/>
        <v>5</v>
      </c>
      <c r="L111" s="138">
        <f t="shared" ca="1" si="19"/>
        <v>1</v>
      </c>
      <c r="M111" s="138">
        <f t="shared" ca="1" si="20"/>
        <v>1</v>
      </c>
      <c r="N111" s="138">
        <f t="shared" ca="1" si="26"/>
        <v>4605</v>
      </c>
      <c r="O111" s="138">
        <f t="shared" ca="1" si="21"/>
        <v>0</v>
      </c>
      <c r="P111" s="138">
        <f t="shared" ca="1" si="22"/>
        <v>0</v>
      </c>
      <c r="Q111" s="138">
        <f t="shared" ca="1" si="14"/>
        <v>80</v>
      </c>
      <c r="R111" s="139">
        <f t="shared" ca="1" si="15"/>
        <v>13.698630136986301</v>
      </c>
    </row>
    <row r="112" spans="2:18" ht="13.35" customHeight="1" x14ac:dyDescent="0.25">
      <c r="B112" s="97"/>
      <c r="E112" s="133">
        <v>108</v>
      </c>
      <c r="F112" s="138">
        <f t="shared" ca="1" si="16"/>
        <v>4605</v>
      </c>
      <c r="G112" s="138">
        <f t="shared" ca="1" si="23"/>
        <v>5</v>
      </c>
      <c r="H112" s="138">
        <f t="shared" ca="1" si="25"/>
        <v>1</v>
      </c>
      <c r="I112" s="138">
        <f t="shared" ca="1" si="24"/>
        <v>100</v>
      </c>
      <c r="J112" s="138">
        <f t="shared" ca="1" si="17"/>
        <v>117</v>
      </c>
      <c r="K112" s="138">
        <f t="shared" ca="1" si="18"/>
        <v>0</v>
      </c>
      <c r="L112" s="138">
        <f t="shared" ca="1" si="19"/>
        <v>1</v>
      </c>
      <c r="M112" s="138">
        <f t="shared" ca="1" si="20"/>
        <v>5</v>
      </c>
      <c r="N112" s="138">
        <f t="shared" ca="1" si="26"/>
        <v>4600</v>
      </c>
      <c r="O112" s="138">
        <f t="shared" ca="1" si="21"/>
        <v>12</v>
      </c>
      <c r="P112" s="138">
        <f t="shared" ca="1" si="22"/>
        <v>120</v>
      </c>
      <c r="Q112" s="138">
        <f t="shared" ca="1" si="14"/>
        <v>80</v>
      </c>
      <c r="R112" s="139">
        <f t="shared" ca="1" si="15"/>
        <v>0</v>
      </c>
    </row>
    <row r="113" spans="2:18" ht="13.35" customHeight="1" x14ac:dyDescent="0.25">
      <c r="B113" s="97"/>
      <c r="E113" s="133">
        <v>109</v>
      </c>
      <c r="F113" s="138">
        <f t="shared" ca="1" si="16"/>
        <v>4600</v>
      </c>
      <c r="G113" s="138">
        <f t="shared" ca="1" si="23"/>
        <v>0</v>
      </c>
      <c r="H113" s="138">
        <f t="shared" ca="1" si="25"/>
        <v>2</v>
      </c>
      <c r="I113" s="138">
        <f t="shared" ca="1" si="24"/>
        <v>200</v>
      </c>
      <c r="J113" s="138">
        <f t="shared" ca="1" si="17"/>
        <v>67</v>
      </c>
      <c r="K113" s="138">
        <f t="shared" ca="1" si="18"/>
        <v>133</v>
      </c>
      <c r="L113" s="138">
        <f t="shared" ca="1" si="19"/>
        <v>1</v>
      </c>
      <c r="M113" s="138">
        <f t="shared" ca="1" si="20"/>
        <v>1</v>
      </c>
      <c r="N113" s="138">
        <f t="shared" ca="1" si="26"/>
        <v>4633</v>
      </c>
      <c r="O113" s="138">
        <f t="shared" ca="1" si="21"/>
        <v>0</v>
      </c>
      <c r="P113" s="138">
        <f t="shared" ca="1" si="22"/>
        <v>0</v>
      </c>
      <c r="Q113" s="138">
        <f t="shared" ca="1" si="14"/>
        <v>80</v>
      </c>
      <c r="R113" s="139">
        <f t="shared" ca="1" si="15"/>
        <v>364.38356164383561</v>
      </c>
    </row>
    <row r="114" spans="2:18" ht="13.35" customHeight="1" x14ac:dyDescent="0.25">
      <c r="B114" s="97"/>
      <c r="E114" s="133">
        <v>110</v>
      </c>
      <c r="F114" s="138">
        <f t="shared" ca="1" si="16"/>
        <v>4633</v>
      </c>
      <c r="G114" s="138">
        <f t="shared" ca="1" si="23"/>
        <v>133</v>
      </c>
      <c r="H114" s="138">
        <f t="shared" ca="1" si="25"/>
        <v>0</v>
      </c>
      <c r="I114" s="138">
        <f t="shared" ca="1" si="24"/>
        <v>0</v>
      </c>
      <c r="J114" s="138">
        <f t="shared" ca="1" si="17"/>
        <v>128</v>
      </c>
      <c r="K114" s="138">
        <f t="shared" ca="1" si="18"/>
        <v>5</v>
      </c>
      <c r="L114" s="138">
        <f t="shared" ca="1" si="19"/>
        <v>1</v>
      </c>
      <c r="M114" s="138">
        <f t="shared" ca="1" si="20"/>
        <v>3</v>
      </c>
      <c r="N114" s="138">
        <f t="shared" ca="1" si="26"/>
        <v>4605</v>
      </c>
      <c r="O114" s="138">
        <f t="shared" ca="1" si="21"/>
        <v>0</v>
      </c>
      <c r="P114" s="138">
        <f t="shared" ca="1" si="22"/>
        <v>0</v>
      </c>
      <c r="Q114" s="138">
        <f t="shared" ca="1" si="14"/>
        <v>80</v>
      </c>
      <c r="R114" s="139">
        <f t="shared" ca="1" si="15"/>
        <v>13.698630136986301</v>
      </c>
    </row>
    <row r="115" spans="2:18" ht="13.35" customHeight="1" x14ac:dyDescent="0.25">
      <c r="B115" s="97"/>
      <c r="E115" s="133">
        <v>111</v>
      </c>
      <c r="F115" s="138">
        <f t="shared" ca="1" si="16"/>
        <v>4605</v>
      </c>
      <c r="G115" s="138">
        <f t="shared" ca="1" si="23"/>
        <v>5</v>
      </c>
      <c r="H115" s="138">
        <f t="shared" ca="1" si="25"/>
        <v>1</v>
      </c>
      <c r="I115" s="138">
        <f t="shared" ca="1" si="24"/>
        <v>100</v>
      </c>
      <c r="J115" s="138">
        <f t="shared" ca="1" si="17"/>
        <v>61</v>
      </c>
      <c r="K115" s="138">
        <f t="shared" ca="1" si="18"/>
        <v>44</v>
      </c>
      <c r="L115" s="138">
        <f t="shared" ca="1" si="19"/>
        <v>1</v>
      </c>
      <c r="M115" s="138">
        <f t="shared" ca="1" si="20"/>
        <v>4</v>
      </c>
      <c r="N115" s="138">
        <f t="shared" ca="1" si="26"/>
        <v>4644</v>
      </c>
      <c r="O115" s="138">
        <f t="shared" ca="1" si="21"/>
        <v>0</v>
      </c>
      <c r="P115" s="138">
        <f t="shared" ca="1" si="22"/>
        <v>0</v>
      </c>
      <c r="Q115" s="138">
        <f t="shared" ca="1" si="14"/>
        <v>80</v>
      </c>
      <c r="R115" s="139">
        <f t="shared" ca="1" si="15"/>
        <v>120.54794520547945</v>
      </c>
    </row>
    <row r="116" spans="2:18" ht="13.35" customHeight="1" x14ac:dyDescent="0.25">
      <c r="B116" s="97"/>
      <c r="E116" s="133">
        <v>112</v>
      </c>
      <c r="F116" s="138">
        <f t="shared" ca="1" si="16"/>
        <v>4644</v>
      </c>
      <c r="G116" s="138">
        <f t="shared" ca="1" si="23"/>
        <v>44</v>
      </c>
      <c r="H116" s="138">
        <f t="shared" ca="1" si="25"/>
        <v>0</v>
      </c>
      <c r="I116" s="138">
        <f t="shared" ca="1" si="24"/>
        <v>0</v>
      </c>
      <c r="J116" s="138">
        <f t="shared" ca="1" si="17"/>
        <v>102</v>
      </c>
      <c r="K116" s="138">
        <f t="shared" ca="1" si="18"/>
        <v>0</v>
      </c>
      <c r="L116" s="138">
        <f t="shared" ca="1" si="19"/>
        <v>1</v>
      </c>
      <c r="M116" s="138">
        <f t="shared" ca="1" si="20"/>
        <v>3</v>
      </c>
      <c r="N116" s="138">
        <f t="shared" ca="1" si="26"/>
        <v>4700</v>
      </c>
      <c r="O116" s="138">
        <f t="shared" ca="1" si="21"/>
        <v>58</v>
      </c>
      <c r="P116" s="138">
        <f t="shared" ca="1" si="22"/>
        <v>580</v>
      </c>
      <c r="Q116" s="138">
        <f t="shared" ca="1" si="14"/>
        <v>80</v>
      </c>
      <c r="R116" s="139">
        <f t="shared" ca="1" si="15"/>
        <v>0</v>
      </c>
    </row>
    <row r="117" spans="2:18" ht="13.35" customHeight="1" x14ac:dyDescent="0.25">
      <c r="B117" s="97"/>
      <c r="E117" s="133">
        <v>113</v>
      </c>
      <c r="F117" s="138">
        <f t="shared" ca="1" si="16"/>
        <v>4700</v>
      </c>
      <c r="G117" s="138">
        <f t="shared" ca="1" si="23"/>
        <v>0</v>
      </c>
      <c r="H117" s="138">
        <f t="shared" ca="1" si="25"/>
        <v>0</v>
      </c>
      <c r="I117" s="138">
        <f t="shared" ca="1" si="24"/>
        <v>0</v>
      </c>
      <c r="J117" s="138">
        <f t="shared" ca="1" si="17"/>
        <v>93</v>
      </c>
      <c r="K117" s="138">
        <f t="shared" ca="1" si="18"/>
        <v>0</v>
      </c>
      <c r="L117" s="138">
        <f t="shared" ca="1" si="19"/>
        <v>1</v>
      </c>
      <c r="M117" s="138">
        <f t="shared" ca="1" si="20"/>
        <v>5</v>
      </c>
      <c r="N117" s="138">
        <f t="shared" ca="1" si="26"/>
        <v>4800</v>
      </c>
      <c r="O117" s="138">
        <f t="shared" ca="1" si="21"/>
        <v>93</v>
      </c>
      <c r="P117" s="138">
        <f t="shared" ca="1" si="22"/>
        <v>930</v>
      </c>
      <c r="Q117" s="138">
        <f t="shared" ca="1" si="14"/>
        <v>80</v>
      </c>
      <c r="R117" s="139">
        <f t="shared" ca="1" si="15"/>
        <v>0</v>
      </c>
    </row>
    <row r="118" spans="2:18" ht="13.35" customHeight="1" x14ac:dyDescent="0.25">
      <c r="B118" s="97"/>
      <c r="E118" s="133">
        <v>114</v>
      </c>
      <c r="F118" s="138">
        <f t="shared" ca="1" si="16"/>
        <v>4800</v>
      </c>
      <c r="G118" s="138">
        <f t="shared" ca="1" si="23"/>
        <v>0</v>
      </c>
      <c r="H118" s="138">
        <f t="shared" ca="1" si="25"/>
        <v>1</v>
      </c>
      <c r="I118" s="138">
        <f t="shared" ca="1" si="24"/>
        <v>100</v>
      </c>
      <c r="J118" s="138">
        <f t="shared" ca="1" si="17"/>
        <v>93</v>
      </c>
      <c r="K118" s="138">
        <f t="shared" ca="1" si="18"/>
        <v>7</v>
      </c>
      <c r="L118" s="138">
        <f t="shared" ca="1" si="19"/>
        <v>1</v>
      </c>
      <c r="M118" s="138">
        <f t="shared" ca="1" si="20"/>
        <v>1</v>
      </c>
      <c r="N118" s="138">
        <f t="shared" ca="1" si="26"/>
        <v>4807</v>
      </c>
      <c r="O118" s="138">
        <f t="shared" ca="1" si="21"/>
        <v>0</v>
      </c>
      <c r="P118" s="138">
        <f t="shared" ca="1" si="22"/>
        <v>0</v>
      </c>
      <c r="Q118" s="138">
        <f t="shared" ca="1" si="14"/>
        <v>80</v>
      </c>
      <c r="R118" s="139">
        <f t="shared" ca="1" si="15"/>
        <v>19.17808219178082</v>
      </c>
    </row>
    <row r="119" spans="2:18" ht="13.35" customHeight="1" x14ac:dyDescent="0.25">
      <c r="B119" s="97"/>
      <c r="E119" s="133">
        <v>115</v>
      </c>
      <c r="F119" s="138">
        <f t="shared" ca="1" si="16"/>
        <v>4807</v>
      </c>
      <c r="G119" s="138">
        <f t="shared" ca="1" si="23"/>
        <v>7</v>
      </c>
      <c r="H119" s="138">
        <f t="shared" ca="1" si="25"/>
        <v>0</v>
      </c>
      <c r="I119" s="138">
        <f t="shared" ca="1" si="24"/>
        <v>0</v>
      </c>
      <c r="J119" s="138">
        <f t="shared" ca="1" si="17"/>
        <v>108</v>
      </c>
      <c r="K119" s="138">
        <f t="shared" ca="1" si="18"/>
        <v>0</v>
      </c>
      <c r="L119" s="138">
        <f t="shared" ca="1" si="19"/>
        <v>1</v>
      </c>
      <c r="M119" s="138">
        <f t="shared" ca="1" si="20"/>
        <v>4</v>
      </c>
      <c r="N119" s="138">
        <f t="shared" ca="1" si="26"/>
        <v>4900</v>
      </c>
      <c r="O119" s="138">
        <f t="shared" ca="1" si="21"/>
        <v>101</v>
      </c>
      <c r="P119" s="138">
        <f t="shared" ca="1" si="22"/>
        <v>1010</v>
      </c>
      <c r="Q119" s="138">
        <f t="shared" ca="1" si="14"/>
        <v>80</v>
      </c>
      <c r="R119" s="139">
        <f t="shared" ca="1" si="15"/>
        <v>0</v>
      </c>
    </row>
    <row r="120" spans="2:18" ht="13.35" customHeight="1" x14ac:dyDescent="0.25">
      <c r="B120" s="97"/>
      <c r="E120" s="133">
        <v>116</v>
      </c>
      <c r="F120" s="138">
        <f t="shared" ca="1" si="16"/>
        <v>4900</v>
      </c>
      <c r="G120" s="138">
        <f t="shared" ca="1" si="23"/>
        <v>0</v>
      </c>
      <c r="H120" s="138">
        <f t="shared" ca="1" si="25"/>
        <v>2</v>
      </c>
      <c r="I120" s="138">
        <f t="shared" ca="1" si="24"/>
        <v>200</v>
      </c>
      <c r="J120" s="138">
        <f t="shared" ca="1" si="17"/>
        <v>105</v>
      </c>
      <c r="K120" s="138">
        <f t="shared" ca="1" si="18"/>
        <v>95</v>
      </c>
      <c r="L120" s="138">
        <f t="shared" ca="1" si="19"/>
        <v>1</v>
      </c>
      <c r="M120" s="138">
        <f t="shared" ca="1" si="20"/>
        <v>4</v>
      </c>
      <c r="N120" s="138">
        <f t="shared" ca="1" si="26"/>
        <v>4895</v>
      </c>
      <c r="O120" s="138">
        <f t="shared" ca="1" si="21"/>
        <v>0</v>
      </c>
      <c r="P120" s="138">
        <f t="shared" ca="1" si="22"/>
        <v>0</v>
      </c>
      <c r="Q120" s="138">
        <f t="shared" ca="1" si="14"/>
        <v>80</v>
      </c>
      <c r="R120" s="139">
        <f t="shared" ca="1" si="15"/>
        <v>260.27397260273972</v>
      </c>
    </row>
    <row r="121" spans="2:18" ht="13.35" customHeight="1" x14ac:dyDescent="0.25">
      <c r="B121" s="97"/>
      <c r="E121" s="133">
        <v>117</v>
      </c>
      <c r="F121" s="138">
        <f t="shared" ca="1" si="16"/>
        <v>4895</v>
      </c>
      <c r="G121" s="138">
        <f t="shared" ca="1" si="23"/>
        <v>95</v>
      </c>
      <c r="H121" s="138">
        <f t="shared" ca="1" si="25"/>
        <v>0</v>
      </c>
      <c r="I121" s="138">
        <f t="shared" ca="1" si="24"/>
        <v>0</v>
      </c>
      <c r="J121" s="138">
        <f t="shared" ca="1" si="17"/>
        <v>86</v>
      </c>
      <c r="K121" s="138">
        <f t="shared" ca="1" si="18"/>
        <v>9</v>
      </c>
      <c r="L121" s="138">
        <f t="shared" ca="1" si="19"/>
        <v>1</v>
      </c>
      <c r="M121" s="138">
        <f t="shared" ca="1" si="20"/>
        <v>1</v>
      </c>
      <c r="N121" s="138">
        <f t="shared" ca="1" si="26"/>
        <v>4909</v>
      </c>
      <c r="O121" s="138">
        <f t="shared" ca="1" si="21"/>
        <v>0</v>
      </c>
      <c r="P121" s="138">
        <f t="shared" ca="1" si="22"/>
        <v>0</v>
      </c>
      <c r="Q121" s="138">
        <f t="shared" ca="1" si="14"/>
        <v>80</v>
      </c>
      <c r="R121" s="139">
        <f t="shared" ca="1" si="15"/>
        <v>24.657534246575342</v>
      </c>
    </row>
    <row r="122" spans="2:18" ht="13.35" customHeight="1" x14ac:dyDescent="0.25">
      <c r="B122" s="97"/>
      <c r="E122" s="133">
        <v>118</v>
      </c>
      <c r="F122" s="138">
        <f t="shared" ca="1" si="16"/>
        <v>4909</v>
      </c>
      <c r="G122" s="138">
        <f t="shared" ca="1" si="23"/>
        <v>9</v>
      </c>
      <c r="H122" s="138">
        <f t="shared" ca="1" si="25"/>
        <v>0</v>
      </c>
      <c r="I122" s="138">
        <f t="shared" ca="1" si="24"/>
        <v>0</v>
      </c>
      <c r="J122" s="138">
        <f t="shared" ca="1" si="17"/>
        <v>94</v>
      </c>
      <c r="K122" s="138">
        <f t="shared" ca="1" si="18"/>
        <v>0</v>
      </c>
      <c r="L122" s="138">
        <f t="shared" ca="1" si="19"/>
        <v>1</v>
      </c>
      <c r="M122" s="138">
        <f t="shared" ca="1" si="20"/>
        <v>2</v>
      </c>
      <c r="N122" s="138">
        <f t="shared" ca="1" si="26"/>
        <v>5000</v>
      </c>
      <c r="O122" s="138">
        <f t="shared" ca="1" si="21"/>
        <v>85</v>
      </c>
      <c r="P122" s="138">
        <f t="shared" ca="1" si="22"/>
        <v>850</v>
      </c>
      <c r="Q122" s="138">
        <f t="shared" ca="1" si="14"/>
        <v>80</v>
      </c>
      <c r="R122" s="139">
        <f t="shared" ca="1" si="15"/>
        <v>0</v>
      </c>
    </row>
    <row r="123" spans="2:18" ht="13.35" customHeight="1" x14ac:dyDescent="0.25">
      <c r="B123" s="97"/>
      <c r="E123" s="133">
        <v>119</v>
      </c>
      <c r="F123" s="138">
        <f t="shared" ca="1" si="16"/>
        <v>5000</v>
      </c>
      <c r="G123" s="138">
        <f t="shared" ca="1" si="23"/>
        <v>0</v>
      </c>
      <c r="H123" s="138">
        <f t="shared" ca="1" si="25"/>
        <v>1</v>
      </c>
      <c r="I123" s="138">
        <f t="shared" ca="1" si="24"/>
        <v>100</v>
      </c>
      <c r="J123" s="138">
        <f t="shared" ca="1" si="17"/>
        <v>106</v>
      </c>
      <c r="K123" s="138">
        <f t="shared" ca="1" si="18"/>
        <v>0</v>
      </c>
      <c r="L123" s="138">
        <f t="shared" ca="1" si="19"/>
        <v>1</v>
      </c>
      <c r="M123" s="138">
        <f t="shared" ca="1" si="20"/>
        <v>2</v>
      </c>
      <c r="N123" s="138">
        <f t="shared" ca="1" si="26"/>
        <v>5000</v>
      </c>
      <c r="O123" s="138">
        <f t="shared" ca="1" si="21"/>
        <v>6</v>
      </c>
      <c r="P123" s="138">
        <f t="shared" ca="1" si="22"/>
        <v>60</v>
      </c>
      <c r="Q123" s="138">
        <f t="shared" ca="1" si="14"/>
        <v>80</v>
      </c>
      <c r="R123" s="139">
        <f t="shared" ca="1" si="15"/>
        <v>0</v>
      </c>
    </row>
    <row r="124" spans="2:18" ht="13.35" customHeight="1" x14ac:dyDescent="0.25">
      <c r="B124" s="97"/>
      <c r="E124" s="133">
        <v>120</v>
      </c>
      <c r="F124" s="138">
        <f t="shared" ca="1" si="16"/>
        <v>5000</v>
      </c>
      <c r="G124" s="138">
        <f t="shared" ca="1" si="23"/>
        <v>0</v>
      </c>
      <c r="H124" s="138">
        <f t="shared" ca="1" si="25"/>
        <v>0</v>
      </c>
      <c r="I124" s="138">
        <f t="shared" ca="1" si="24"/>
        <v>0</v>
      </c>
      <c r="J124" s="138">
        <f t="shared" ca="1" si="17"/>
        <v>111</v>
      </c>
      <c r="K124" s="138">
        <f t="shared" ca="1" si="18"/>
        <v>0</v>
      </c>
      <c r="L124" s="138">
        <f t="shared" ca="1" si="19"/>
        <v>1</v>
      </c>
      <c r="M124" s="138">
        <f t="shared" ca="1" si="20"/>
        <v>2</v>
      </c>
      <c r="N124" s="138">
        <f t="shared" ca="1" si="26"/>
        <v>5100</v>
      </c>
      <c r="O124" s="138">
        <f t="shared" ca="1" si="21"/>
        <v>111</v>
      </c>
      <c r="P124" s="138">
        <f t="shared" ca="1" si="22"/>
        <v>1110</v>
      </c>
      <c r="Q124" s="138">
        <f t="shared" ca="1" si="14"/>
        <v>80</v>
      </c>
      <c r="R124" s="139">
        <f t="shared" ca="1" si="15"/>
        <v>0</v>
      </c>
    </row>
    <row r="125" spans="2:18" ht="13.35" customHeight="1" x14ac:dyDescent="0.25">
      <c r="B125" s="97"/>
      <c r="E125" s="133">
        <v>121</v>
      </c>
      <c r="F125" s="138">
        <f t="shared" ca="1" si="16"/>
        <v>5100</v>
      </c>
      <c r="G125" s="138">
        <f t="shared" ca="1" si="23"/>
        <v>0</v>
      </c>
      <c r="H125" s="138">
        <f t="shared" ca="1" si="25"/>
        <v>1</v>
      </c>
      <c r="I125" s="138">
        <f t="shared" ca="1" si="24"/>
        <v>100</v>
      </c>
      <c r="J125" s="138">
        <f t="shared" ca="1" si="17"/>
        <v>117</v>
      </c>
      <c r="K125" s="138">
        <f t="shared" ca="1" si="18"/>
        <v>0</v>
      </c>
      <c r="L125" s="138">
        <f t="shared" ca="1" si="19"/>
        <v>1</v>
      </c>
      <c r="M125" s="138">
        <f t="shared" ca="1" si="20"/>
        <v>5</v>
      </c>
      <c r="N125" s="138">
        <f t="shared" ca="1" si="26"/>
        <v>5100</v>
      </c>
      <c r="O125" s="138">
        <f t="shared" ca="1" si="21"/>
        <v>17</v>
      </c>
      <c r="P125" s="138">
        <f t="shared" ca="1" si="22"/>
        <v>170</v>
      </c>
      <c r="Q125" s="138">
        <f t="shared" ca="1" si="14"/>
        <v>80</v>
      </c>
      <c r="R125" s="139">
        <f t="shared" ca="1" si="15"/>
        <v>0</v>
      </c>
    </row>
    <row r="126" spans="2:18" ht="13.35" customHeight="1" x14ac:dyDescent="0.25">
      <c r="B126" s="97"/>
      <c r="E126" s="133">
        <v>122</v>
      </c>
      <c r="F126" s="138">
        <f t="shared" ca="1" si="16"/>
        <v>5100</v>
      </c>
      <c r="G126" s="138">
        <f t="shared" ca="1" si="23"/>
        <v>0</v>
      </c>
      <c r="H126" s="138">
        <f t="shared" ca="1" si="25"/>
        <v>1</v>
      </c>
      <c r="I126" s="138">
        <f t="shared" ca="1" si="24"/>
        <v>100</v>
      </c>
      <c r="J126" s="138">
        <f t="shared" ca="1" si="17"/>
        <v>58</v>
      </c>
      <c r="K126" s="138">
        <f t="shared" ca="1" si="18"/>
        <v>42</v>
      </c>
      <c r="L126" s="138">
        <f t="shared" ca="1" si="19"/>
        <v>1</v>
      </c>
      <c r="M126" s="138">
        <f t="shared" ca="1" si="20"/>
        <v>5</v>
      </c>
      <c r="N126" s="138">
        <f t="shared" ca="1" si="26"/>
        <v>5142</v>
      </c>
      <c r="O126" s="138">
        <f t="shared" ca="1" si="21"/>
        <v>0</v>
      </c>
      <c r="P126" s="138">
        <f t="shared" ca="1" si="22"/>
        <v>0</v>
      </c>
      <c r="Q126" s="138">
        <f t="shared" ca="1" si="14"/>
        <v>80</v>
      </c>
      <c r="R126" s="139">
        <f t="shared" ca="1" si="15"/>
        <v>115.06849315068493</v>
      </c>
    </row>
    <row r="127" spans="2:18" ht="13.35" customHeight="1" x14ac:dyDescent="0.25">
      <c r="B127" s="97"/>
      <c r="E127" s="133">
        <v>123</v>
      </c>
      <c r="F127" s="138">
        <f t="shared" ca="1" si="16"/>
        <v>5142</v>
      </c>
      <c r="G127" s="138">
        <f t="shared" ca="1" si="23"/>
        <v>42</v>
      </c>
      <c r="H127" s="138">
        <f t="shared" ca="1" si="25"/>
        <v>1</v>
      </c>
      <c r="I127" s="138">
        <f t="shared" ca="1" si="24"/>
        <v>100</v>
      </c>
      <c r="J127" s="138">
        <f t="shared" ca="1" si="17"/>
        <v>122</v>
      </c>
      <c r="K127" s="138">
        <f t="shared" ca="1" si="18"/>
        <v>20</v>
      </c>
      <c r="L127" s="138">
        <f t="shared" ca="1" si="19"/>
        <v>1</v>
      </c>
      <c r="M127" s="138">
        <f t="shared" ca="1" si="20"/>
        <v>4</v>
      </c>
      <c r="N127" s="138">
        <f t="shared" ca="1" si="26"/>
        <v>5120</v>
      </c>
      <c r="O127" s="138">
        <f t="shared" ca="1" si="21"/>
        <v>0</v>
      </c>
      <c r="P127" s="138">
        <f t="shared" ca="1" si="22"/>
        <v>0</v>
      </c>
      <c r="Q127" s="138">
        <f t="shared" ca="1" si="14"/>
        <v>80</v>
      </c>
      <c r="R127" s="139">
        <f t="shared" ca="1" si="15"/>
        <v>54.794520547945204</v>
      </c>
    </row>
    <row r="128" spans="2:18" ht="13.35" customHeight="1" x14ac:dyDescent="0.25">
      <c r="B128" s="97"/>
      <c r="E128" s="133">
        <v>124</v>
      </c>
      <c r="F128" s="138">
        <f t="shared" ca="1" si="16"/>
        <v>5120</v>
      </c>
      <c r="G128" s="138">
        <f t="shared" ca="1" si="23"/>
        <v>20</v>
      </c>
      <c r="H128" s="138">
        <f t="shared" ca="1" si="25"/>
        <v>0</v>
      </c>
      <c r="I128" s="138">
        <f t="shared" ca="1" si="24"/>
        <v>0</v>
      </c>
      <c r="J128" s="138">
        <f t="shared" ca="1" si="17"/>
        <v>103</v>
      </c>
      <c r="K128" s="138">
        <f t="shared" ca="1" si="18"/>
        <v>0</v>
      </c>
      <c r="L128" s="138">
        <f t="shared" ca="1" si="19"/>
        <v>1</v>
      </c>
      <c r="M128" s="138">
        <f t="shared" ca="1" si="20"/>
        <v>5</v>
      </c>
      <c r="N128" s="138">
        <f t="shared" ca="1" si="26"/>
        <v>5200</v>
      </c>
      <c r="O128" s="138">
        <f t="shared" ca="1" si="21"/>
        <v>83</v>
      </c>
      <c r="P128" s="138">
        <f t="shared" ca="1" si="22"/>
        <v>830</v>
      </c>
      <c r="Q128" s="138">
        <f t="shared" ca="1" si="14"/>
        <v>80</v>
      </c>
      <c r="R128" s="139">
        <f t="shared" ca="1" si="15"/>
        <v>0</v>
      </c>
    </row>
    <row r="129" spans="2:18" ht="13.35" customHeight="1" x14ac:dyDescent="0.25">
      <c r="B129" s="97"/>
      <c r="E129" s="133">
        <v>125</v>
      </c>
      <c r="F129" s="138">
        <f t="shared" ca="1" si="16"/>
        <v>5200</v>
      </c>
      <c r="G129" s="138">
        <f t="shared" ca="1" si="23"/>
        <v>0</v>
      </c>
      <c r="H129" s="138">
        <f t="shared" ca="1" si="25"/>
        <v>0</v>
      </c>
      <c r="I129" s="138">
        <f t="shared" ca="1" si="24"/>
        <v>0</v>
      </c>
      <c r="J129" s="138">
        <f t="shared" ca="1" si="17"/>
        <v>108</v>
      </c>
      <c r="K129" s="138">
        <f t="shared" ca="1" si="18"/>
        <v>0</v>
      </c>
      <c r="L129" s="138">
        <f t="shared" ca="1" si="19"/>
        <v>1</v>
      </c>
      <c r="M129" s="138">
        <f t="shared" ca="1" si="20"/>
        <v>2</v>
      </c>
      <c r="N129" s="138">
        <f t="shared" ca="1" si="26"/>
        <v>5300</v>
      </c>
      <c r="O129" s="138">
        <f t="shared" ca="1" si="21"/>
        <v>108</v>
      </c>
      <c r="P129" s="138">
        <f t="shared" ca="1" si="22"/>
        <v>1080</v>
      </c>
      <c r="Q129" s="138">
        <f t="shared" ca="1" si="14"/>
        <v>80</v>
      </c>
      <c r="R129" s="139">
        <f t="shared" ca="1" si="15"/>
        <v>0</v>
      </c>
    </row>
    <row r="130" spans="2:18" ht="13.35" customHeight="1" x14ac:dyDescent="0.25">
      <c r="B130" s="97"/>
      <c r="E130" s="133">
        <v>126</v>
      </c>
      <c r="F130" s="138">
        <f t="shared" ca="1" si="16"/>
        <v>5300</v>
      </c>
      <c r="G130" s="138">
        <f t="shared" ca="1" si="23"/>
        <v>0</v>
      </c>
      <c r="H130" s="138">
        <f t="shared" ca="1" si="25"/>
        <v>0</v>
      </c>
      <c r="I130" s="138">
        <f t="shared" ca="1" si="24"/>
        <v>0</v>
      </c>
      <c r="J130" s="138">
        <f t="shared" ca="1" si="17"/>
        <v>79</v>
      </c>
      <c r="K130" s="138">
        <f t="shared" ca="1" si="18"/>
        <v>0</v>
      </c>
      <c r="L130" s="138">
        <f t="shared" ca="1" si="19"/>
        <v>1</v>
      </c>
      <c r="M130" s="138">
        <f t="shared" ca="1" si="20"/>
        <v>5</v>
      </c>
      <c r="N130" s="138">
        <f t="shared" ca="1" si="26"/>
        <v>5400</v>
      </c>
      <c r="O130" s="138">
        <f t="shared" ca="1" si="21"/>
        <v>79</v>
      </c>
      <c r="P130" s="138">
        <f t="shared" ca="1" si="22"/>
        <v>790</v>
      </c>
      <c r="Q130" s="138">
        <f t="shared" ca="1" si="14"/>
        <v>80</v>
      </c>
      <c r="R130" s="139">
        <f t="shared" ca="1" si="15"/>
        <v>0</v>
      </c>
    </row>
    <row r="131" spans="2:18" ht="13.35" customHeight="1" x14ac:dyDescent="0.25">
      <c r="B131" s="97"/>
      <c r="E131" s="133">
        <v>127</v>
      </c>
      <c r="F131" s="138">
        <f t="shared" ca="1" si="16"/>
        <v>5400</v>
      </c>
      <c r="G131" s="138">
        <f t="shared" ca="1" si="23"/>
        <v>0</v>
      </c>
      <c r="H131" s="138">
        <f t="shared" ca="1" si="25"/>
        <v>0</v>
      </c>
      <c r="I131" s="138">
        <f t="shared" ca="1" si="24"/>
        <v>0</v>
      </c>
      <c r="J131" s="138">
        <f t="shared" ca="1" si="17"/>
        <v>101</v>
      </c>
      <c r="K131" s="138">
        <f t="shared" ca="1" si="18"/>
        <v>0</v>
      </c>
      <c r="L131" s="138">
        <f t="shared" ca="1" si="19"/>
        <v>1</v>
      </c>
      <c r="M131" s="138">
        <f t="shared" ca="1" si="20"/>
        <v>1</v>
      </c>
      <c r="N131" s="138">
        <f t="shared" ca="1" si="26"/>
        <v>5500</v>
      </c>
      <c r="O131" s="138">
        <f t="shared" ca="1" si="21"/>
        <v>101</v>
      </c>
      <c r="P131" s="138">
        <f t="shared" ca="1" si="22"/>
        <v>1010</v>
      </c>
      <c r="Q131" s="138">
        <f t="shared" ca="1" si="14"/>
        <v>80</v>
      </c>
      <c r="R131" s="139">
        <f t="shared" ca="1" si="15"/>
        <v>0</v>
      </c>
    </row>
    <row r="132" spans="2:18" ht="13.35" customHeight="1" x14ac:dyDescent="0.25">
      <c r="B132" s="97"/>
      <c r="E132" s="133">
        <v>128</v>
      </c>
      <c r="F132" s="138">
        <f t="shared" ca="1" si="16"/>
        <v>5500</v>
      </c>
      <c r="G132" s="138">
        <f t="shared" ca="1" si="23"/>
        <v>0</v>
      </c>
      <c r="H132" s="138">
        <f t="shared" ca="1" si="25"/>
        <v>1</v>
      </c>
      <c r="I132" s="138">
        <f t="shared" ca="1" si="24"/>
        <v>100</v>
      </c>
      <c r="J132" s="138">
        <f t="shared" ca="1" si="17"/>
        <v>90</v>
      </c>
      <c r="K132" s="138">
        <f t="shared" ca="1" si="18"/>
        <v>10</v>
      </c>
      <c r="L132" s="138">
        <f t="shared" ca="1" si="19"/>
        <v>1</v>
      </c>
      <c r="M132" s="138">
        <f t="shared" ca="1" si="20"/>
        <v>4</v>
      </c>
      <c r="N132" s="138">
        <f t="shared" ca="1" si="26"/>
        <v>5510</v>
      </c>
      <c r="O132" s="138">
        <f t="shared" ca="1" si="21"/>
        <v>0</v>
      </c>
      <c r="P132" s="138">
        <f t="shared" ca="1" si="22"/>
        <v>0</v>
      </c>
      <c r="Q132" s="138">
        <f t="shared" ca="1" si="14"/>
        <v>80</v>
      </c>
      <c r="R132" s="139">
        <f t="shared" ca="1" si="15"/>
        <v>27.397260273972602</v>
      </c>
    </row>
    <row r="133" spans="2:18" ht="13.35" customHeight="1" x14ac:dyDescent="0.25">
      <c r="B133" s="97"/>
      <c r="E133" s="133">
        <v>129</v>
      </c>
      <c r="F133" s="138">
        <f t="shared" ca="1" si="16"/>
        <v>5510</v>
      </c>
      <c r="G133" s="138">
        <f t="shared" ca="1" si="23"/>
        <v>10</v>
      </c>
      <c r="H133" s="138">
        <f t="shared" ca="1" si="25"/>
        <v>1</v>
      </c>
      <c r="I133" s="138">
        <f t="shared" ca="1" si="24"/>
        <v>100</v>
      </c>
      <c r="J133" s="138">
        <f t="shared" ca="1" si="17"/>
        <v>94</v>
      </c>
      <c r="K133" s="138">
        <f t="shared" ca="1" si="18"/>
        <v>16</v>
      </c>
      <c r="L133" s="138">
        <f t="shared" ca="1" si="19"/>
        <v>1</v>
      </c>
      <c r="M133" s="138">
        <f t="shared" ca="1" si="20"/>
        <v>1</v>
      </c>
      <c r="N133" s="138">
        <f t="shared" ca="1" si="26"/>
        <v>5516</v>
      </c>
      <c r="O133" s="138">
        <f t="shared" ca="1" si="21"/>
        <v>0</v>
      </c>
      <c r="P133" s="138">
        <f t="shared" ca="1" si="22"/>
        <v>0</v>
      </c>
      <c r="Q133" s="138">
        <f t="shared" ref="Q133:Q196" ca="1" si="27">$C$6*L133</f>
        <v>80</v>
      </c>
      <c r="R133" s="139">
        <f t="shared" ref="R133:R196" ca="1" si="28">K133*$C$9</f>
        <v>43.835616438356162</v>
      </c>
    </row>
    <row r="134" spans="2:18" ht="13.35" customHeight="1" x14ac:dyDescent="0.25">
      <c r="B134" s="97"/>
      <c r="E134" s="133">
        <v>130</v>
      </c>
      <c r="F134" s="138">
        <f t="shared" ref="F134:F197" ca="1" si="29">N133</f>
        <v>5516</v>
      </c>
      <c r="G134" s="138">
        <f t="shared" ca="1" si="23"/>
        <v>16</v>
      </c>
      <c r="H134" s="138">
        <f t="shared" ca="1" si="25"/>
        <v>0</v>
      </c>
      <c r="I134" s="138">
        <f t="shared" ca="1" si="24"/>
        <v>0</v>
      </c>
      <c r="J134" s="138">
        <f t="shared" ref="J134:J197" ca="1" si="30">INT(_xlfn.NORM.INV(RAND(),100,20))</f>
        <v>97</v>
      </c>
      <c r="K134" s="138">
        <f t="shared" ref="K134:K197" ca="1" si="31">IF(G134+I134-J134&gt;=0,G134+I134-J134,0)</f>
        <v>0</v>
      </c>
      <c r="L134" s="138">
        <f t="shared" ref="L134:L197" ca="1" si="32">IF(K134&lt;$C$5,1,0)</f>
        <v>1</v>
      </c>
      <c r="M134" s="138">
        <f t="shared" ref="M134:M197" ca="1" si="33">INT(RANDBETWEEN(1,5))</f>
        <v>1</v>
      </c>
      <c r="N134" s="138">
        <f t="shared" ca="1" si="26"/>
        <v>5600</v>
      </c>
      <c r="O134" s="138">
        <f t="shared" ref="O134:O197" ca="1" si="34">IF(G134-J134+I134&lt;0,J134-G134-I134,0)</f>
        <v>81</v>
      </c>
      <c r="P134" s="138">
        <f t="shared" ref="P134:P197" ca="1" si="35">O134*$C$10</f>
        <v>810</v>
      </c>
      <c r="Q134" s="138">
        <f t="shared" ca="1" si="27"/>
        <v>80</v>
      </c>
      <c r="R134" s="139">
        <f t="shared" ca="1" si="28"/>
        <v>0</v>
      </c>
    </row>
    <row r="135" spans="2:18" ht="13.35" customHeight="1" x14ac:dyDescent="0.25">
      <c r="B135" s="97"/>
      <c r="E135" s="133">
        <v>131</v>
      </c>
      <c r="F135" s="138">
        <f t="shared" ca="1" si="29"/>
        <v>5600</v>
      </c>
      <c r="G135" s="138">
        <f t="shared" ref="G135:G198" ca="1" si="36">K134</f>
        <v>0</v>
      </c>
      <c r="H135" s="138">
        <f t="shared" ca="1" si="25"/>
        <v>1</v>
      </c>
      <c r="I135" s="138">
        <f t="shared" ref="I135:I198" ca="1" si="37">H135*$C$11</f>
        <v>100</v>
      </c>
      <c r="J135" s="138">
        <f t="shared" ca="1" si="30"/>
        <v>126</v>
      </c>
      <c r="K135" s="138">
        <f t="shared" ca="1" si="31"/>
        <v>0</v>
      </c>
      <c r="L135" s="138">
        <f t="shared" ca="1" si="32"/>
        <v>1</v>
      </c>
      <c r="M135" s="138">
        <f t="shared" ca="1" si="33"/>
        <v>5</v>
      </c>
      <c r="N135" s="138">
        <f t="shared" ca="1" si="26"/>
        <v>5600</v>
      </c>
      <c r="O135" s="138">
        <f t="shared" ca="1" si="34"/>
        <v>26</v>
      </c>
      <c r="P135" s="138">
        <f t="shared" ca="1" si="35"/>
        <v>260</v>
      </c>
      <c r="Q135" s="138">
        <f t="shared" ca="1" si="27"/>
        <v>80</v>
      </c>
      <c r="R135" s="139">
        <f t="shared" ca="1" si="28"/>
        <v>0</v>
      </c>
    </row>
    <row r="136" spans="2:18" ht="13.35" customHeight="1" x14ac:dyDescent="0.25">
      <c r="B136" s="97"/>
      <c r="E136" s="133">
        <v>132</v>
      </c>
      <c r="F136" s="138">
        <f t="shared" ca="1" si="29"/>
        <v>5600</v>
      </c>
      <c r="G136" s="138">
        <f t="shared" ca="1" si="36"/>
        <v>0</v>
      </c>
      <c r="H136" s="138">
        <f t="shared" ca="1" si="25"/>
        <v>1</v>
      </c>
      <c r="I136" s="138">
        <f t="shared" ca="1" si="37"/>
        <v>100</v>
      </c>
      <c r="J136" s="138">
        <f t="shared" ca="1" si="30"/>
        <v>135</v>
      </c>
      <c r="K136" s="138">
        <f t="shared" ca="1" si="31"/>
        <v>0</v>
      </c>
      <c r="L136" s="138">
        <f t="shared" ca="1" si="32"/>
        <v>1</v>
      </c>
      <c r="M136" s="138">
        <f t="shared" ca="1" si="33"/>
        <v>3</v>
      </c>
      <c r="N136" s="138">
        <f t="shared" ca="1" si="26"/>
        <v>5600</v>
      </c>
      <c r="O136" s="138">
        <f t="shared" ca="1" si="34"/>
        <v>35</v>
      </c>
      <c r="P136" s="138">
        <f t="shared" ca="1" si="35"/>
        <v>350</v>
      </c>
      <c r="Q136" s="138">
        <f t="shared" ca="1" si="27"/>
        <v>80</v>
      </c>
      <c r="R136" s="139">
        <f t="shared" ca="1" si="28"/>
        <v>0</v>
      </c>
    </row>
    <row r="137" spans="2:18" ht="13.35" customHeight="1" x14ac:dyDescent="0.25">
      <c r="B137" s="97"/>
      <c r="E137" s="133">
        <v>133</v>
      </c>
      <c r="F137" s="138">
        <f t="shared" ca="1" si="29"/>
        <v>5600</v>
      </c>
      <c r="G137" s="138">
        <f t="shared" ca="1" si="36"/>
        <v>0</v>
      </c>
      <c r="H137" s="138">
        <f t="shared" ca="1" si="25"/>
        <v>0</v>
      </c>
      <c r="I137" s="138">
        <f t="shared" ca="1" si="37"/>
        <v>0</v>
      </c>
      <c r="J137" s="138">
        <f t="shared" ca="1" si="30"/>
        <v>89</v>
      </c>
      <c r="K137" s="138">
        <f t="shared" ca="1" si="31"/>
        <v>0</v>
      </c>
      <c r="L137" s="138">
        <f t="shared" ca="1" si="32"/>
        <v>1</v>
      </c>
      <c r="M137" s="138">
        <f t="shared" ca="1" si="33"/>
        <v>2</v>
      </c>
      <c r="N137" s="138">
        <f t="shared" ca="1" si="26"/>
        <v>5700</v>
      </c>
      <c r="O137" s="138">
        <f t="shared" ca="1" si="34"/>
        <v>89</v>
      </c>
      <c r="P137" s="138">
        <f t="shared" ca="1" si="35"/>
        <v>890</v>
      </c>
      <c r="Q137" s="138">
        <f t="shared" ca="1" si="27"/>
        <v>80</v>
      </c>
      <c r="R137" s="139">
        <f t="shared" ca="1" si="28"/>
        <v>0</v>
      </c>
    </row>
    <row r="138" spans="2:18" ht="13.35" customHeight="1" x14ac:dyDescent="0.25">
      <c r="B138" s="97"/>
      <c r="E138" s="133">
        <v>134</v>
      </c>
      <c r="F138" s="138">
        <f t="shared" ca="1" si="29"/>
        <v>5700</v>
      </c>
      <c r="G138" s="138">
        <f t="shared" ca="1" si="36"/>
        <v>0</v>
      </c>
      <c r="H138" s="138">
        <f t="shared" ref="H138:H201" ca="1" si="38">IF(AND(L137=1,M137=0),1,0)+IF(AND(L136=1,M136=1),1,0)+IF(AND(L135=1,M135=2),1,0)+IF(AND(L134=1,M134=3),1,0)</f>
        <v>0</v>
      </c>
      <c r="I138" s="138">
        <f t="shared" ca="1" si="37"/>
        <v>0</v>
      </c>
      <c r="J138" s="138">
        <f t="shared" ca="1" si="30"/>
        <v>83</v>
      </c>
      <c r="K138" s="138">
        <f t="shared" ca="1" si="31"/>
        <v>0</v>
      </c>
      <c r="L138" s="138">
        <f t="shared" ca="1" si="32"/>
        <v>1</v>
      </c>
      <c r="M138" s="138">
        <f t="shared" ca="1" si="33"/>
        <v>2</v>
      </c>
      <c r="N138" s="138">
        <f t="shared" ca="1" si="26"/>
        <v>5800</v>
      </c>
      <c r="O138" s="138">
        <f t="shared" ca="1" si="34"/>
        <v>83</v>
      </c>
      <c r="P138" s="138">
        <f t="shared" ca="1" si="35"/>
        <v>830</v>
      </c>
      <c r="Q138" s="138">
        <f t="shared" ca="1" si="27"/>
        <v>80</v>
      </c>
      <c r="R138" s="139">
        <f t="shared" ca="1" si="28"/>
        <v>0</v>
      </c>
    </row>
    <row r="139" spans="2:18" ht="13.35" customHeight="1" x14ac:dyDescent="0.25">
      <c r="B139" s="97"/>
      <c r="E139" s="133">
        <v>135</v>
      </c>
      <c r="F139" s="138">
        <f t="shared" ca="1" si="29"/>
        <v>5800</v>
      </c>
      <c r="G139" s="138">
        <f t="shared" ca="1" si="36"/>
        <v>0</v>
      </c>
      <c r="H139" s="138">
        <f t="shared" ca="1" si="38"/>
        <v>0</v>
      </c>
      <c r="I139" s="138">
        <f t="shared" ca="1" si="37"/>
        <v>0</v>
      </c>
      <c r="J139" s="138">
        <f t="shared" ca="1" si="30"/>
        <v>140</v>
      </c>
      <c r="K139" s="138">
        <f t="shared" ca="1" si="31"/>
        <v>0</v>
      </c>
      <c r="L139" s="138">
        <f t="shared" ca="1" si="32"/>
        <v>1</v>
      </c>
      <c r="M139" s="138">
        <f t="shared" ca="1" si="33"/>
        <v>3</v>
      </c>
      <c r="N139" s="138">
        <f t="shared" ref="N139:N202" ca="1" si="39">F139+L139*$C$11-J139+O139</f>
        <v>5900</v>
      </c>
      <c r="O139" s="138">
        <f t="shared" ca="1" si="34"/>
        <v>140</v>
      </c>
      <c r="P139" s="138">
        <f t="shared" ca="1" si="35"/>
        <v>1400</v>
      </c>
      <c r="Q139" s="138">
        <f t="shared" ca="1" si="27"/>
        <v>80</v>
      </c>
      <c r="R139" s="139">
        <f t="shared" ca="1" si="28"/>
        <v>0</v>
      </c>
    </row>
    <row r="140" spans="2:18" ht="13.35" customHeight="1" x14ac:dyDescent="0.25">
      <c r="B140" s="97"/>
      <c r="E140" s="133">
        <v>136</v>
      </c>
      <c r="F140" s="138">
        <f t="shared" ca="1" si="29"/>
        <v>5900</v>
      </c>
      <c r="G140" s="138">
        <f t="shared" ca="1" si="36"/>
        <v>0</v>
      </c>
      <c r="H140" s="138">
        <f t="shared" ca="1" si="38"/>
        <v>2</v>
      </c>
      <c r="I140" s="138">
        <f t="shared" ca="1" si="37"/>
        <v>200</v>
      </c>
      <c r="J140" s="138">
        <f t="shared" ca="1" si="30"/>
        <v>109</v>
      </c>
      <c r="K140" s="138">
        <f t="shared" ca="1" si="31"/>
        <v>91</v>
      </c>
      <c r="L140" s="138">
        <f t="shared" ca="1" si="32"/>
        <v>1</v>
      </c>
      <c r="M140" s="138">
        <f t="shared" ca="1" si="33"/>
        <v>1</v>
      </c>
      <c r="N140" s="138">
        <f t="shared" ca="1" si="39"/>
        <v>5891</v>
      </c>
      <c r="O140" s="138">
        <f t="shared" ca="1" si="34"/>
        <v>0</v>
      </c>
      <c r="P140" s="138">
        <f t="shared" ca="1" si="35"/>
        <v>0</v>
      </c>
      <c r="Q140" s="138">
        <f t="shared" ca="1" si="27"/>
        <v>80</v>
      </c>
      <c r="R140" s="139">
        <f t="shared" ca="1" si="28"/>
        <v>249.31506849315068</v>
      </c>
    </row>
    <row r="141" spans="2:18" ht="13.35" customHeight="1" x14ac:dyDescent="0.25">
      <c r="B141" s="97"/>
      <c r="E141" s="133">
        <v>137</v>
      </c>
      <c r="F141" s="138">
        <f t="shared" ca="1" si="29"/>
        <v>5891</v>
      </c>
      <c r="G141" s="138">
        <f t="shared" ca="1" si="36"/>
        <v>91</v>
      </c>
      <c r="H141" s="138">
        <f t="shared" ca="1" si="38"/>
        <v>1</v>
      </c>
      <c r="I141" s="138">
        <f t="shared" ca="1" si="37"/>
        <v>100</v>
      </c>
      <c r="J141" s="138">
        <f t="shared" ca="1" si="30"/>
        <v>96</v>
      </c>
      <c r="K141" s="138">
        <f t="shared" ca="1" si="31"/>
        <v>95</v>
      </c>
      <c r="L141" s="138">
        <f t="shared" ca="1" si="32"/>
        <v>1</v>
      </c>
      <c r="M141" s="138">
        <f t="shared" ca="1" si="33"/>
        <v>2</v>
      </c>
      <c r="N141" s="138">
        <f t="shared" ca="1" si="39"/>
        <v>5895</v>
      </c>
      <c r="O141" s="138">
        <f t="shared" ca="1" si="34"/>
        <v>0</v>
      </c>
      <c r="P141" s="138">
        <f t="shared" ca="1" si="35"/>
        <v>0</v>
      </c>
      <c r="Q141" s="138">
        <f t="shared" ca="1" si="27"/>
        <v>80</v>
      </c>
      <c r="R141" s="139">
        <f t="shared" ca="1" si="28"/>
        <v>260.27397260273972</v>
      </c>
    </row>
    <row r="142" spans="2:18" ht="13.35" customHeight="1" x14ac:dyDescent="0.25">
      <c r="B142" s="97"/>
      <c r="E142" s="133">
        <v>138</v>
      </c>
      <c r="F142" s="138">
        <f t="shared" ca="1" si="29"/>
        <v>5895</v>
      </c>
      <c r="G142" s="138">
        <f t="shared" ca="1" si="36"/>
        <v>95</v>
      </c>
      <c r="H142" s="138">
        <f t="shared" ca="1" si="38"/>
        <v>1</v>
      </c>
      <c r="I142" s="138">
        <f t="shared" ca="1" si="37"/>
        <v>100</v>
      </c>
      <c r="J142" s="138">
        <f t="shared" ca="1" si="30"/>
        <v>134</v>
      </c>
      <c r="K142" s="138">
        <f t="shared" ca="1" si="31"/>
        <v>61</v>
      </c>
      <c r="L142" s="138">
        <f t="shared" ca="1" si="32"/>
        <v>1</v>
      </c>
      <c r="M142" s="138">
        <f t="shared" ca="1" si="33"/>
        <v>2</v>
      </c>
      <c r="N142" s="138">
        <f t="shared" ca="1" si="39"/>
        <v>5861</v>
      </c>
      <c r="O142" s="138">
        <f t="shared" ca="1" si="34"/>
        <v>0</v>
      </c>
      <c r="P142" s="138">
        <f t="shared" ca="1" si="35"/>
        <v>0</v>
      </c>
      <c r="Q142" s="138">
        <f t="shared" ca="1" si="27"/>
        <v>80</v>
      </c>
      <c r="R142" s="139">
        <f t="shared" ca="1" si="28"/>
        <v>167.12328767123287</v>
      </c>
    </row>
    <row r="143" spans="2:18" ht="13.35" customHeight="1" x14ac:dyDescent="0.25">
      <c r="B143" s="97"/>
      <c r="E143" s="133">
        <v>139</v>
      </c>
      <c r="F143" s="138">
        <f t="shared" ca="1" si="29"/>
        <v>5861</v>
      </c>
      <c r="G143" s="138">
        <f t="shared" ca="1" si="36"/>
        <v>61</v>
      </c>
      <c r="H143" s="138">
        <f t="shared" ca="1" si="38"/>
        <v>1</v>
      </c>
      <c r="I143" s="138">
        <f t="shared" ca="1" si="37"/>
        <v>100</v>
      </c>
      <c r="J143" s="138">
        <f t="shared" ca="1" si="30"/>
        <v>104</v>
      </c>
      <c r="K143" s="138">
        <f t="shared" ca="1" si="31"/>
        <v>57</v>
      </c>
      <c r="L143" s="138">
        <f t="shared" ca="1" si="32"/>
        <v>1</v>
      </c>
      <c r="M143" s="138">
        <f t="shared" ca="1" si="33"/>
        <v>1</v>
      </c>
      <c r="N143" s="138">
        <f t="shared" ca="1" si="39"/>
        <v>5857</v>
      </c>
      <c r="O143" s="138">
        <f t="shared" ca="1" si="34"/>
        <v>0</v>
      </c>
      <c r="P143" s="138">
        <f t="shared" ca="1" si="35"/>
        <v>0</v>
      </c>
      <c r="Q143" s="138">
        <f t="shared" ca="1" si="27"/>
        <v>80</v>
      </c>
      <c r="R143" s="139">
        <f t="shared" ca="1" si="28"/>
        <v>156.16438356164383</v>
      </c>
    </row>
    <row r="144" spans="2:18" ht="13.35" customHeight="1" x14ac:dyDescent="0.25">
      <c r="B144" s="97"/>
      <c r="E144" s="133">
        <v>140</v>
      </c>
      <c r="F144" s="138">
        <f t="shared" ca="1" si="29"/>
        <v>5857</v>
      </c>
      <c r="G144" s="138">
        <f t="shared" ca="1" si="36"/>
        <v>57</v>
      </c>
      <c r="H144" s="138">
        <f t="shared" ca="1" si="38"/>
        <v>1</v>
      </c>
      <c r="I144" s="138">
        <f t="shared" ca="1" si="37"/>
        <v>100</v>
      </c>
      <c r="J144" s="138">
        <f t="shared" ca="1" si="30"/>
        <v>95</v>
      </c>
      <c r="K144" s="138">
        <f t="shared" ca="1" si="31"/>
        <v>62</v>
      </c>
      <c r="L144" s="138">
        <f t="shared" ca="1" si="32"/>
        <v>1</v>
      </c>
      <c r="M144" s="138">
        <f t="shared" ca="1" si="33"/>
        <v>1</v>
      </c>
      <c r="N144" s="138">
        <f t="shared" ca="1" si="39"/>
        <v>5862</v>
      </c>
      <c r="O144" s="138">
        <f t="shared" ca="1" si="34"/>
        <v>0</v>
      </c>
      <c r="P144" s="138">
        <f t="shared" ca="1" si="35"/>
        <v>0</v>
      </c>
      <c r="Q144" s="138">
        <f t="shared" ca="1" si="27"/>
        <v>80</v>
      </c>
      <c r="R144" s="139">
        <f t="shared" ca="1" si="28"/>
        <v>169.86301369863014</v>
      </c>
    </row>
    <row r="145" spans="2:18" ht="13.35" customHeight="1" x14ac:dyDescent="0.25">
      <c r="B145" s="97"/>
      <c r="E145" s="133">
        <v>141</v>
      </c>
      <c r="F145" s="138">
        <f t="shared" ca="1" si="29"/>
        <v>5862</v>
      </c>
      <c r="G145" s="138">
        <f t="shared" ca="1" si="36"/>
        <v>62</v>
      </c>
      <c r="H145" s="138">
        <f t="shared" ca="1" si="38"/>
        <v>2</v>
      </c>
      <c r="I145" s="138">
        <f t="shared" ca="1" si="37"/>
        <v>200</v>
      </c>
      <c r="J145" s="138">
        <f t="shared" ca="1" si="30"/>
        <v>103</v>
      </c>
      <c r="K145" s="138">
        <f t="shared" ca="1" si="31"/>
        <v>159</v>
      </c>
      <c r="L145" s="138">
        <f t="shared" ca="1" si="32"/>
        <v>1</v>
      </c>
      <c r="M145" s="138">
        <f t="shared" ca="1" si="33"/>
        <v>3</v>
      </c>
      <c r="N145" s="138">
        <f t="shared" ca="1" si="39"/>
        <v>5859</v>
      </c>
      <c r="O145" s="138">
        <f t="shared" ca="1" si="34"/>
        <v>0</v>
      </c>
      <c r="P145" s="138">
        <f t="shared" ca="1" si="35"/>
        <v>0</v>
      </c>
      <c r="Q145" s="138">
        <f t="shared" ca="1" si="27"/>
        <v>80</v>
      </c>
      <c r="R145" s="139">
        <f t="shared" ca="1" si="28"/>
        <v>435.61643835616434</v>
      </c>
    </row>
    <row r="146" spans="2:18" ht="13.35" customHeight="1" x14ac:dyDescent="0.25">
      <c r="B146" s="97"/>
      <c r="E146" s="133">
        <v>142</v>
      </c>
      <c r="F146" s="138">
        <f t="shared" ca="1" si="29"/>
        <v>5859</v>
      </c>
      <c r="G146" s="138">
        <f t="shared" ca="1" si="36"/>
        <v>159</v>
      </c>
      <c r="H146" s="138">
        <f t="shared" ca="1" si="38"/>
        <v>1</v>
      </c>
      <c r="I146" s="138">
        <f t="shared" ca="1" si="37"/>
        <v>100</v>
      </c>
      <c r="J146" s="138">
        <f t="shared" ca="1" si="30"/>
        <v>147</v>
      </c>
      <c r="K146" s="138">
        <f t="shared" ca="1" si="31"/>
        <v>112</v>
      </c>
      <c r="L146" s="138">
        <f t="shared" ca="1" si="32"/>
        <v>1</v>
      </c>
      <c r="M146" s="138">
        <f t="shared" ca="1" si="33"/>
        <v>4</v>
      </c>
      <c r="N146" s="138">
        <f t="shared" ca="1" si="39"/>
        <v>5812</v>
      </c>
      <c r="O146" s="138">
        <f t="shared" ca="1" si="34"/>
        <v>0</v>
      </c>
      <c r="P146" s="138">
        <f t="shared" ca="1" si="35"/>
        <v>0</v>
      </c>
      <c r="Q146" s="138">
        <f t="shared" ca="1" si="27"/>
        <v>80</v>
      </c>
      <c r="R146" s="139">
        <f t="shared" ca="1" si="28"/>
        <v>306.84931506849313</v>
      </c>
    </row>
    <row r="147" spans="2:18" ht="13.35" customHeight="1" x14ac:dyDescent="0.25">
      <c r="B147" s="97"/>
      <c r="E147" s="133">
        <v>143</v>
      </c>
      <c r="F147" s="138">
        <f t="shared" ca="1" si="29"/>
        <v>5812</v>
      </c>
      <c r="G147" s="138">
        <f t="shared" ca="1" si="36"/>
        <v>112</v>
      </c>
      <c r="H147" s="138">
        <f t="shared" ca="1" si="38"/>
        <v>0</v>
      </c>
      <c r="I147" s="138">
        <f t="shared" ca="1" si="37"/>
        <v>0</v>
      </c>
      <c r="J147" s="138">
        <f t="shared" ca="1" si="30"/>
        <v>102</v>
      </c>
      <c r="K147" s="138">
        <f t="shared" ca="1" si="31"/>
        <v>10</v>
      </c>
      <c r="L147" s="138">
        <f t="shared" ca="1" si="32"/>
        <v>1</v>
      </c>
      <c r="M147" s="138">
        <f t="shared" ca="1" si="33"/>
        <v>4</v>
      </c>
      <c r="N147" s="138">
        <f t="shared" ca="1" si="39"/>
        <v>5810</v>
      </c>
      <c r="O147" s="138">
        <f t="shared" ca="1" si="34"/>
        <v>0</v>
      </c>
      <c r="P147" s="138">
        <f t="shared" ca="1" si="35"/>
        <v>0</v>
      </c>
      <c r="Q147" s="138">
        <f t="shared" ca="1" si="27"/>
        <v>80</v>
      </c>
      <c r="R147" s="139">
        <f t="shared" ca="1" si="28"/>
        <v>27.397260273972602</v>
      </c>
    </row>
    <row r="148" spans="2:18" ht="13.35" customHeight="1" x14ac:dyDescent="0.25">
      <c r="B148" s="97"/>
      <c r="E148" s="133">
        <v>144</v>
      </c>
      <c r="F148" s="138">
        <f t="shared" ca="1" si="29"/>
        <v>5810</v>
      </c>
      <c r="G148" s="138">
        <f t="shared" ca="1" si="36"/>
        <v>10</v>
      </c>
      <c r="H148" s="138">
        <f t="shared" ca="1" si="38"/>
        <v>0</v>
      </c>
      <c r="I148" s="138">
        <f t="shared" ca="1" si="37"/>
        <v>0</v>
      </c>
      <c r="J148" s="138">
        <f t="shared" ca="1" si="30"/>
        <v>114</v>
      </c>
      <c r="K148" s="138">
        <f t="shared" ca="1" si="31"/>
        <v>0</v>
      </c>
      <c r="L148" s="138">
        <f t="shared" ca="1" si="32"/>
        <v>1</v>
      </c>
      <c r="M148" s="138">
        <f t="shared" ca="1" si="33"/>
        <v>1</v>
      </c>
      <c r="N148" s="138">
        <f t="shared" ca="1" si="39"/>
        <v>5900</v>
      </c>
      <c r="O148" s="138">
        <f t="shared" ca="1" si="34"/>
        <v>104</v>
      </c>
      <c r="P148" s="138">
        <f t="shared" ca="1" si="35"/>
        <v>1040</v>
      </c>
      <c r="Q148" s="138">
        <f t="shared" ca="1" si="27"/>
        <v>80</v>
      </c>
      <c r="R148" s="139">
        <f t="shared" ca="1" si="28"/>
        <v>0</v>
      </c>
    </row>
    <row r="149" spans="2:18" ht="13.35" customHeight="1" x14ac:dyDescent="0.25">
      <c r="B149" s="97"/>
      <c r="E149" s="133">
        <v>145</v>
      </c>
      <c r="F149" s="138">
        <f t="shared" ca="1" si="29"/>
        <v>5900</v>
      </c>
      <c r="G149" s="138">
        <f t="shared" ca="1" si="36"/>
        <v>0</v>
      </c>
      <c r="H149" s="138">
        <f t="shared" ca="1" si="38"/>
        <v>1</v>
      </c>
      <c r="I149" s="138">
        <f t="shared" ca="1" si="37"/>
        <v>100</v>
      </c>
      <c r="J149" s="138">
        <f t="shared" ca="1" si="30"/>
        <v>123</v>
      </c>
      <c r="K149" s="138">
        <f t="shared" ca="1" si="31"/>
        <v>0</v>
      </c>
      <c r="L149" s="138">
        <f t="shared" ca="1" si="32"/>
        <v>1</v>
      </c>
      <c r="M149" s="138">
        <f t="shared" ca="1" si="33"/>
        <v>2</v>
      </c>
      <c r="N149" s="138">
        <f t="shared" ca="1" si="39"/>
        <v>5900</v>
      </c>
      <c r="O149" s="138">
        <f t="shared" ca="1" si="34"/>
        <v>23</v>
      </c>
      <c r="P149" s="138">
        <f t="shared" ca="1" si="35"/>
        <v>230</v>
      </c>
      <c r="Q149" s="138">
        <f t="shared" ca="1" si="27"/>
        <v>80</v>
      </c>
      <c r="R149" s="139">
        <f t="shared" ca="1" si="28"/>
        <v>0</v>
      </c>
    </row>
    <row r="150" spans="2:18" ht="13.35" customHeight="1" x14ac:dyDescent="0.25">
      <c r="B150" s="97"/>
      <c r="E150" s="133">
        <v>146</v>
      </c>
      <c r="F150" s="138">
        <f t="shared" ca="1" si="29"/>
        <v>5900</v>
      </c>
      <c r="G150" s="138">
        <f t="shared" ca="1" si="36"/>
        <v>0</v>
      </c>
      <c r="H150" s="138">
        <f t="shared" ca="1" si="38"/>
        <v>1</v>
      </c>
      <c r="I150" s="138">
        <f t="shared" ca="1" si="37"/>
        <v>100</v>
      </c>
      <c r="J150" s="138">
        <f t="shared" ca="1" si="30"/>
        <v>98</v>
      </c>
      <c r="K150" s="138">
        <f t="shared" ca="1" si="31"/>
        <v>2</v>
      </c>
      <c r="L150" s="138">
        <f t="shared" ca="1" si="32"/>
        <v>1</v>
      </c>
      <c r="M150" s="138">
        <f t="shared" ca="1" si="33"/>
        <v>5</v>
      </c>
      <c r="N150" s="138">
        <f t="shared" ca="1" si="39"/>
        <v>5902</v>
      </c>
      <c r="O150" s="138">
        <f t="shared" ca="1" si="34"/>
        <v>0</v>
      </c>
      <c r="P150" s="138">
        <f t="shared" ca="1" si="35"/>
        <v>0</v>
      </c>
      <c r="Q150" s="138">
        <f t="shared" ca="1" si="27"/>
        <v>80</v>
      </c>
      <c r="R150" s="139">
        <f t="shared" ca="1" si="28"/>
        <v>5.4794520547945202</v>
      </c>
    </row>
    <row r="151" spans="2:18" ht="13.35" customHeight="1" x14ac:dyDescent="0.25">
      <c r="B151" s="97"/>
      <c r="E151" s="133">
        <v>147</v>
      </c>
      <c r="F151" s="138">
        <f t="shared" ca="1" si="29"/>
        <v>5902</v>
      </c>
      <c r="G151" s="138">
        <f t="shared" ca="1" si="36"/>
        <v>2</v>
      </c>
      <c r="H151" s="138">
        <f t="shared" ca="1" si="38"/>
        <v>0</v>
      </c>
      <c r="I151" s="138">
        <f t="shared" ca="1" si="37"/>
        <v>0</v>
      </c>
      <c r="J151" s="138">
        <f t="shared" ca="1" si="30"/>
        <v>72</v>
      </c>
      <c r="K151" s="138">
        <f t="shared" ca="1" si="31"/>
        <v>0</v>
      </c>
      <c r="L151" s="138">
        <f t="shared" ca="1" si="32"/>
        <v>1</v>
      </c>
      <c r="M151" s="138">
        <f t="shared" ca="1" si="33"/>
        <v>1</v>
      </c>
      <c r="N151" s="138">
        <f t="shared" ca="1" si="39"/>
        <v>6000</v>
      </c>
      <c r="O151" s="138">
        <f t="shared" ca="1" si="34"/>
        <v>70</v>
      </c>
      <c r="P151" s="138">
        <f t="shared" ca="1" si="35"/>
        <v>700</v>
      </c>
      <c r="Q151" s="138">
        <f t="shared" ca="1" si="27"/>
        <v>80</v>
      </c>
      <c r="R151" s="139">
        <f t="shared" ca="1" si="28"/>
        <v>0</v>
      </c>
    </row>
    <row r="152" spans="2:18" ht="13.35" customHeight="1" x14ac:dyDescent="0.25">
      <c r="B152" s="97"/>
      <c r="E152" s="133">
        <v>148</v>
      </c>
      <c r="F152" s="138">
        <f t="shared" ca="1" si="29"/>
        <v>6000</v>
      </c>
      <c r="G152" s="138">
        <f t="shared" ca="1" si="36"/>
        <v>0</v>
      </c>
      <c r="H152" s="138">
        <f t="shared" ca="1" si="38"/>
        <v>1</v>
      </c>
      <c r="I152" s="138">
        <f t="shared" ca="1" si="37"/>
        <v>100</v>
      </c>
      <c r="J152" s="138">
        <f t="shared" ca="1" si="30"/>
        <v>77</v>
      </c>
      <c r="K152" s="138">
        <f t="shared" ca="1" si="31"/>
        <v>23</v>
      </c>
      <c r="L152" s="138">
        <f t="shared" ca="1" si="32"/>
        <v>1</v>
      </c>
      <c r="M152" s="138">
        <f t="shared" ca="1" si="33"/>
        <v>1</v>
      </c>
      <c r="N152" s="138">
        <f t="shared" ca="1" si="39"/>
        <v>6023</v>
      </c>
      <c r="O152" s="138">
        <f t="shared" ca="1" si="34"/>
        <v>0</v>
      </c>
      <c r="P152" s="138">
        <f t="shared" ca="1" si="35"/>
        <v>0</v>
      </c>
      <c r="Q152" s="138">
        <f t="shared" ca="1" si="27"/>
        <v>80</v>
      </c>
      <c r="R152" s="139">
        <f t="shared" ca="1" si="28"/>
        <v>63.013698630136986</v>
      </c>
    </row>
    <row r="153" spans="2:18" ht="13.35" customHeight="1" x14ac:dyDescent="0.25">
      <c r="B153" s="97"/>
      <c r="E153" s="133">
        <v>149</v>
      </c>
      <c r="F153" s="138">
        <f t="shared" ca="1" si="29"/>
        <v>6023</v>
      </c>
      <c r="G153" s="138">
        <f t="shared" ca="1" si="36"/>
        <v>23</v>
      </c>
      <c r="H153" s="138">
        <f t="shared" ca="1" si="38"/>
        <v>1</v>
      </c>
      <c r="I153" s="138">
        <f t="shared" ca="1" si="37"/>
        <v>100</v>
      </c>
      <c r="J153" s="138">
        <f t="shared" ca="1" si="30"/>
        <v>109</v>
      </c>
      <c r="K153" s="138">
        <f t="shared" ca="1" si="31"/>
        <v>14</v>
      </c>
      <c r="L153" s="138">
        <f t="shared" ca="1" si="32"/>
        <v>1</v>
      </c>
      <c r="M153" s="138">
        <f t="shared" ca="1" si="33"/>
        <v>4</v>
      </c>
      <c r="N153" s="138">
        <f t="shared" ca="1" si="39"/>
        <v>6014</v>
      </c>
      <c r="O153" s="138">
        <f t="shared" ca="1" si="34"/>
        <v>0</v>
      </c>
      <c r="P153" s="138">
        <f t="shared" ca="1" si="35"/>
        <v>0</v>
      </c>
      <c r="Q153" s="138">
        <f t="shared" ca="1" si="27"/>
        <v>80</v>
      </c>
      <c r="R153" s="139">
        <f t="shared" ca="1" si="28"/>
        <v>38.356164383561641</v>
      </c>
    </row>
    <row r="154" spans="2:18" ht="13.35" customHeight="1" x14ac:dyDescent="0.25">
      <c r="B154" s="97"/>
      <c r="E154" s="133">
        <v>150</v>
      </c>
      <c r="F154" s="138">
        <f t="shared" ca="1" si="29"/>
        <v>6014</v>
      </c>
      <c r="G154" s="138">
        <f t="shared" ca="1" si="36"/>
        <v>14</v>
      </c>
      <c r="H154" s="138">
        <f t="shared" ca="1" si="38"/>
        <v>1</v>
      </c>
      <c r="I154" s="138">
        <f t="shared" ca="1" si="37"/>
        <v>100</v>
      </c>
      <c r="J154" s="138">
        <f t="shared" ca="1" si="30"/>
        <v>85</v>
      </c>
      <c r="K154" s="138">
        <f t="shared" ca="1" si="31"/>
        <v>29</v>
      </c>
      <c r="L154" s="138">
        <f t="shared" ca="1" si="32"/>
        <v>1</v>
      </c>
      <c r="M154" s="138">
        <f t="shared" ca="1" si="33"/>
        <v>1</v>
      </c>
      <c r="N154" s="138">
        <f t="shared" ca="1" si="39"/>
        <v>6029</v>
      </c>
      <c r="O154" s="138">
        <f t="shared" ca="1" si="34"/>
        <v>0</v>
      </c>
      <c r="P154" s="138">
        <f t="shared" ca="1" si="35"/>
        <v>0</v>
      </c>
      <c r="Q154" s="138">
        <f t="shared" ca="1" si="27"/>
        <v>80</v>
      </c>
      <c r="R154" s="139">
        <f t="shared" ca="1" si="28"/>
        <v>79.452054794520549</v>
      </c>
    </row>
    <row r="155" spans="2:18" ht="13.35" customHeight="1" x14ac:dyDescent="0.25">
      <c r="B155" s="97"/>
      <c r="E155" s="133">
        <v>151</v>
      </c>
      <c r="F155" s="138">
        <f t="shared" ca="1" si="29"/>
        <v>6029</v>
      </c>
      <c r="G155" s="138">
        <f t="shared" ca="1" si="36"/>
        <v>29</v>
      </c>
      <c r="H155" s="138">
        <f t="shared" ca="1" si="38"/>
        <v>0</v>
      </c>
      <c r="I155" s="138">
        <f t="shared" ca="1" si="37"/>
        <v>0</v>
      </c>
      <c r="J155" s="138">
        <f t="shared" ca="1" si="30"/>
        <v>94</v>
      </c>
      <c r="K155" s="138">
        <f t="shared" ca="1" si="31"/>
        <v>0</v>
      </c>
      <c r="L155" s="138">
        <f t="shared" ca="1" si="32"/>
        <v>1</v>
      </c>
      <c r="M155" s="138">
        <f t="shared" ca="1" si="33"/>
        <v>3</v>
      </c>
      <c r="N155" s="138">
        <f t="shared" ca="1" si="39"/>
        <v>6100</v>
      </c>
      <c r="O155" s="138">
        <f t="shared" ca="1" si="34"/>
        <v>65</v>
      </c>
      <c r="P155" s="138">
        <f t="shared" ca="1" si="35"/>
        <v>650</v>
      </c>
      <c r="Q155" s="138">
        <f t="shared" ca="1" si="27"/>
        <v>80</v>
      </c>
      <c r="R155" s="139">
        <f t="shared" ca="1" si="28"/>
        <v>0</v>
      </c>
    </row>
    <row r="156" spans="2:18" ht="13.35" customHeight="1" x14ac:dyDescent="0.25">
      <c r="B156" s="97"/>
      <c r="E156" s="133">
        <v>152</v>
      </c>
      <c r="F156" s="138">
        <f t="shared" ca="1" si="29"/>
        <v>6100</v>
      </c>
      <c r="G156" s="138">
        <f t="shared" ca="1" si="36"/>
        <v>0</v>
      </c>
      <c r="H156" s="138">
        <f t="shared" ca="1" si="38"/>
        <v>1</v>
      </c>
      <c r="I156" s="138">
        <f t="shared" ca="1" si="37"/>
        <v>100</v>
      </c>
      <c r="J156" s="138">
        <f t="shared" ca="1" si="30"/>
        <v>114</v>
      </c>
      <c r="K156" s="138">
        <f t="shared" ca="1" si="31"/>
        <v>0</v>
      </c>
      <c r="L156" s="138">
        <f t="shared" ca="1" si="32"/>
        <v>1</v>
      </c>
      <c r="M156" s="138">
        <f t="shared" ca="1" si="33"/>
        <v>3</v>
      </c>
      <c r="N156" s="138">
        <f t="shared" ca="1" si="39"/>
        <v>6100</v>
      </c>
      <c r="O156" s="138">
        <f t="shared" ca="1" si="34"/>
        <v>14</v>
      </c>
      <c r="P156" s="138">
        <f t="shared" ca="1" si="35"/>
        <v>140</v>
      </c>
      <c r="Q156" s="138">
        <f t="shared" ca="1" si="27"/>
        <v>80</v>
      </c>
      <c r="R156" s="139">
        <f t="shared" ca="1" si="28"/>
        <v>0</v>
      </c>
    </row>
    <row r="157" spans="2:18" ht="13.35" customHeight="1" x14ac:dyDescent="0.25">
      <c r="B157" s="97"/>
      <c r="E157" s="133">
        <v>153</v>
      </c>
      <c r="F157" s="138">
        <f t="shared" ca="1" si="29"/>
        <v>6100</v>
      </c>
      <c r="G157" s="138">
        <f t="shared" ca="1" si="36"/>
        <v>0</v>
      </c>
      <c r="H157" s="138">
        <f t="shared" ca="1" si="38"/>
        <v>0</v>
      </c>
      <c r="I157" s="138">
        <f t="shared" ca="1" si="37"/>
        <v>0</v>
      </c>
      <c r="J157" s="138">
        <f t="shared" ca="1" si="30"/>
        <v>88</v>
      </c>
      <c r="K157" s="138">
        <f t="shared" ca="1" si="31"/>
        <v>0</v>
      </c>
      <c r="L157" s="138">
        <f t="shared" ca="1" si="32"/>
        <v>1</v>
      </c>
      <c r="M157" s="138">
        <f t="shared" ca="1" si="33"/>
        <v>1</v>
      </c>
      <c r="N157" s="138">
        <f t="shared" ca="1" si="39"/>
        <v>6200</v>
      </c>
      <c r="O157" s="138">
        <f t="shared" ca="1" si="34"/>
        <v>88</v>
      </c>
      <c r="P157" s="138">
        <f t="shared" ca="1" si="35"/>
        <v>880</v>
      </c>
      <c r="Q157" s="138">
        <f t="shared" ca="1" si="27"/>
        <v>80</v>
      </c>
      <c r="R157" s="139">
        <f t="shared" ca="1" si="28"/>
        <v>0</v>
      </c>
    </row>
    <row r="158" spans="2:18" ht="13.35" customHeight="1" x14ac:dyDescent="0.25">
      <c r="B158" s="97"/>
      <c r="E158" s="133">
        <v>154</v>
      </c>
      <c r="F158" s="138">
        <f t="shared" ca="1" si="29"/>
        <v>6200</v>
      </c>
      <c r="G158" s="138">
        <f t="shared" ca="1" si="36"/>
        <v>0</v>
      </c>
      <c r="H158" s="138">
        <f t="shared" ca="1" si="38"/>
        <v>0</v>
      </c>
      <c r="I158" s="138">
        <f t="shared" ca="1" si="37"/>
        <v>0</v>
      </c>
      <c r="J158" s="138">
        <f t="shared" ca="1" si="30"/>
        <v>85</v>
      </c>
      <c r="K158" s="138">
        <f t="shared" ca="1" si="31"/>
        <v>0</v>
      </c>
      <c r="L158" s="138">
        <f t="shared" ca="1" si="32"/>
        <v>1</v>
      </c>
      <c r="M158" s="138">
        <f t="shared" ca="1" si="33"/>
        <v>3</v>
      </c>
      <c r="N158" s="138">
        <f t="shared" ca="1" si="39"/>
        <v>6300</v>
      </c>
      <c r="O158" s="138">
        <f t="shared" ca="1" si="34"/>
        <v>85</v>
      </c>
      <c r="P158" s="138">
        <f t="shared" ca="1" si="35"/>
        <v>850</v>
      </c>
      <c r="Q158" s="138">
        <f t="shared" ca="1" si="27"/>
        <v>80</v>
      </c>
      <c r="R158" s="139">
        <f t="shared" ca="1" si="28"/>
        <v>0</v>
      </c>
    </row>
    <row r="159" spans="2:18" ht="13.35" customHeight="1" x14ac:dyDescent="0.25">
      <c r="B159" s="97"/>
      <c r="E159" s="133">
        <v>155</v>
      </c>
      <c r="F159" s="138">
        <f t="shared" ca="1" si="29"/>
        <v>6300</v>
      </c>
      <c r="G159" s="138">
        <f t="shared" ca="1" si="36"/>
        <v>0</v>
      </c>
      <c r="H159" s="138">
        <f t="shared" ca="1" si="38"/>
        <v>2</v>
      </c>
      <c r="I159" s="138">
        <f t="shared" ca="1" si="37"/>
        <v>200</v>
      </c>
      <c r="J159" s="138">
        <f t="shared" ca="1" si="30"/>
        <v>100</v>
      </c>
      <c r="K159" s="138">
        <f t="shared" ca="1" si="31"/>
        <v>100</v>
      </c>
      <c r="L159" s="138">
        <f t="shared" ca="1" si="32"/>
        <v>1</v>
      </c>
      <c r="M159" s="138">
        <f t="shared" ca="1" si="33"/>
        <v>3</v>
      </c>
      <c r="N159" s="138">
        <f t="shared" ca="1" si="39"/>
        <v>6300</v>
      </c>
      <c r="O159" s="138">
        <f t="shared" ca="1" si="34"/>
        <v>0</v>
      </c>
      <c r="P159" s="138">
        <f t="shared" ca="1" si="35"/>
        <v>0</v>
      </c>
      <c r="Q159" s="138">
        <f t="shared" ca="1" si="27"/>
        <v>80</v>
      </c>
      <c r="R159" s="139">
        <f t="shared" ca="1" si="28"/>
        <v>273.97260273972603</v>
      </c>
    </row>
    <row r="160" spans="2:18" ht="13.35" customHeight="1" x14ac:dyDescent="0.25">
      <c r="B160" s="97"/>
      <c r="E160" s="133">
        <v>156</v>
      </c>
      <c r="F160" s="138">
        <f t="shared" ca="1" si="29"/>
        <v>6300</v>
      </c>
      <c r="G160" s="138">
        <f t="shared" ca="1" si="36"/>
        <v>100</v>
      </c>
      <c r="H160" s="138">
        <f t="shared" ca="1" si="38"/>
        <v>1</v>
      </c>
      <c r="I160" s="138">
        <f t="shared" ca="1" si="37"/>
        <v>100</v>
      </c>
      <c r="J160" s="138">
        <f t="shared" ca="1" si="30"/>
        <v>94</v>
      </c>
      <c r="K160" s="138">
        <f t="shared" ca="1" si="31"/>
        <v>106</v>
      </c>
      <c r="L160" s="138">
        <f t="shared" ca="1" si="32"/>
        <v>1</v>
      </c>
      <c r="M160" s="138">
        <f t="shared" ca="1" si="33"/>
        <v>5</v>
      </c>
      <c r="N160" s="138">
        <f t="shared" ca="1" si="39"/>
        <v>6306</v>
      </c>
      <c r="O160" s="138">
        <f t="shared" ca="1" si="34"/>
        <v>0</v>
      </c>
      <c r="P160" s="138">
        <f t="shared" ca="1" si="35"/>
        <v>0</v>
      </c>
      <c r="Q160" s="138">
        <f t="shared" ca="1" si="27"/>
        <v>80</v>
      </c>
      <c r="R160" s="139">
        <f t="shared" ca="1" si="28"/>
        <v>290.41095890410958</v>
      </c>
    </row>
    <row r="161" spans="2:18" ht="13.35" customHeight="1" x14ac:dyDescent="0.25">
      <c r="B161" s="97"/>
      <c r="E161" s="133">
        <v>157</v>
      </c>
      <c r="F161" s="138">
        <f t="shared" ca="1" si="29"/>
        <v>6306</v>
      </c>
      <c r="G161" s="138">
        <f t="shared" ca="1" si="36"/>
        <v>106</v>
      </c>
      <c r="H161" s="138">
        <f t="shared" ca="1" si="38"/>
        <v>0</v>
      </c>
      <c r="I161" s="138">
        <f t="shared" ca="1" si="37"/>
        <v>0</v>
      </c>
      <c r="J161" s="138">
        <f t="shared" ca="1" si="30"/>
        <v>103</v>
      </c>
      <c r="K161" s="138">
        <f t="shared" ca="1" si="31"/>
        <v>3</v>
      </c>
      <c r="L161" s="138">
        <f t="shared" ca="1" si="32"/>
        <v>1</v>
      </c>
      <c r="M161" s="138">
        <f t="shared" ca="1" si="33"/>
        <v>2</v>
      </c>
      <c r="N161" s="138">
        <f t="shared" ca="1" si="39"/>
        <v>6303</v>
      </c>
      <c r="O161" s="138">
        <f t="shared" ca="1" si="34"/>
        <v>0</v>
      </c>
      <c r="P161" s="138">
        <f t="shared" ca="1" si="35"/>
        <v>0</v>
      </c>
      <c r="Q161" s="138">
        <f t="shared" ca="1" si="27"/>
        <v>80</v>
      </c>
      <c r="R161" s="139">
        <f t="shared" ca="1" si="28"/>
        <v>8.2191780821917799</v>
      </c>
    </row>
    <row r="162" spans="2:18" ht="13.35" customHeight="1" x14ac:dyDescent="0.25">
      <c r="B162" s="97"/>
      <c r="E162" s="133">
        <v>158</v>
      </c>
      <c r="F162" s="138">
        <f t="shared" ca="1" si="29"/>
        <v>6303</v>
      </c>
      <c r="G162" s="138">
        <f t="shared" ca="1" si="36"/>
        <v>3</v>
      </c>
      <c r="H162" s="138">
        <f t="shared" ca="1" si="38"/>
        <v>1</v>
      </c>
      <c r="I162" s="138">
        <f t="shared" ca="1" si="37"/>
        <v>100</v>
      </c>
      <c r="J162" s="138">
        <f t="shared" ca="1" si="30"/>
        <v>89</v>
      </c>
      <c r="K162" s="138">
        <f t="shared" ca="1" si="31"/>
        <v>14</v>
      </c>
      <c r="L162" s="138">
        <f t="shared" ca="1" si="32"/>
        <v>1</v>
      </c>
      <c r="M162" s="138">
        <f t="shared" ca="1" si="33"/>
        <v>1</v>
      </c>
      <c r="N162" s="138">
        <f t="shared" ca="1" si="39"/>
        <v>6314</v>
      </c>
      <c r="O162" s="138">
        <f t="shared" ca="1" si="34"/>
        <v>0</v>
      </c>
      <c r="P162" s="138">
        <f t="shared" ca="1" si="35"/>
        <v>0</v>
      </c>
      <c r="Q162" s="138">
        <f t="shared" ca="1" si="27"/>
        <v>80</v>
      </c>
      <c r="R162" s="139">
        <f t="shared" ca="1" si="28"/>
        <v>38.356164383561641</v>
      </c>
    </row>
    <row r="163" spans="2:18" ht="13.35" customHeight="1" x14ac:dyDescent="0.25">
      <c r="B163" s="97"/>
      <c r="E163" s="133">
        <v>159</v>
      </c>
      <c r="F163" s="138">
        <f t="shared" ca="1" si="29"/>
        <v>6314</v>
      </c>
      <c r="G163" s="138">
        <f t="shared" ca="1" si="36"/>
        <v>14</v>
      </c>
      <c r="H163" s="138">
        <f t="shared" ca="1" si="38"/>
        <v>1</v>
      </c>
      <c r="I163" s="138">
        <f t="shared" ca="1" si="37"/>
        <v>100</v>
      </c>
      <c r="J163" s="138">
        <f t="shared" ca="1" si="30"/>
        <v>78</v>
      </c>
      <c r="K163" s="138">
        <f t="shared" ca="1" si="31"/>
        <v>36</v>
      </c>
      <c r="L163" s="138">
        <f t="shared" ca="1" si="32"/>
        <v>1</v>
      </c>
      <c r="M163" s="138">
        <f t="shared" ca="1" si="33"/>
        <v>4</v>
      </c>
      <c r="N163" s="138">
        <f t="shared" ca="1" si="39"/>
        <v>6336</v>
      </c>
      <c r="O163" s="138">
        <f t="shared" ca="1" si="34"/>
        <v>0</v>
      </c>
      <c r="P163" s="138">
        <f t="shared" ca="1" si="35"/>
        <v>0</v>
      </c>
      <c r="Q163" s="138">
        <f t="shared" ca="1" si="27"/>
        <v>80</v>
      </c>
      <c r="R163" s="139">
        <f t="shared" ca="1" si="28"/>
        <v>98.630136986301366</v>
      </c>
    </row>
    <row r="164" spans="2:18" ht="13.35" customHeight="1" x14ac:dyDescent="0.25">
      <c r="B164" s="97"/>
      <c r="E164" s="133">
        <v>160</v>
      </c>
      <c r="F164" s="138">
        <f t="shared" ca="1" si="29"/>
        <v>6336</v>
      </c>
      <c r="G164" s="138">
        <f t="shared" ca="1" si="36"/>
        <v>36</v>
      </c>
      <c r="H164" s="138">
        <f t="shared" ca="1" si="38"/>
        <v>2</v>
      </c>
      <c r="I164" s="138">
        <f t="shared" ca="1" si="37"/>
        <v>200</v>
      </c>
      <c r="J164" s="138">
        <f t="shared" ca="1" si="30"/>
        <v>118</v>
      </c>
      <c r="K164" s="138">
        <f t="shared" ca="1" si="31"/>
        <v>118</v>
      </c>
      <c r="L164" s="138">
        <f t="shared" ca="1" si="32"/>
        <v>1</v>
      </c>
      <c r="M164" s="138">
        <f t="shared" ca="1" si="33"/>
        <v>2</v>
      </c>
      <c r="N164" s="138">
        <f t="shared" ca="1" si="39"/>
        <v>6318</v>
      </c>
      <c r="O164" s="138">
        <f t="shared" ca="1" si="34"/>
        <v>0</v>
      </c>
      <c r="P164" s="138">
        <f t="shared" ca="1" si="35"/>
        <v>0</v>
      </c>
      <c r="Q164" s="138">
        <f t="shared" ca="1" si="27"/>
        <v>80</v>
      </c>
      <c r="R164" s="139">
        <f t="shared" ca="1" si="28"/>
        <v>323.28767123287668</v>
      </c>
    </row>
    <row r="165" spans="2:18" ht="13.35" customHeight="1" x14ac:dyDescent="0.25">
      <c r="B165" s="97"/>
      <c r="E165" s="133">
        <v>161</v>
      </c>
      <c r="F165" s="138">
        <f t="shared" ca="1" si="29"/>
        <v>6318</v>
      </c>
      <c r="G165" s="138">
        <f t="shared" ca="1" si="36"/>
        <v>118</v>
      </c>
      <c r="H165" s="138">
        <f t="shared" ca="1" si="38"/>
        <v>0</v>
      </c>
      <c r="I165" s="138">
        <f t="shared" ca="1" si="37"/>
        <v>0</v>
      </c>
      <c r="J165" s="138">
        <f t="shared" ca="1" si="30"/>
        <v>56</v>
      </c>
      <c r="K165" s="138">
        <f t="shared" ca="1" si="31"/>
        <v>62</v>
      </c>
      <c r="L165" s="138">
        <f t="shared" ca="1" si="32"/>
        <v>1</v>
      </c>
      <c r="M165" s="138">
        <f t="shared" ca="1" si="33"/>
        <v>5</v>
      </c>
      <c r="N165" s="138">
        <f t="shared" ca="1" si="39"/>
        <v>6362</v>
      </c>
      <c r="O165" s="138">
        <f t="shared" ca="1" si="34"/>
        <v>0</v>
      </c>
      <c r="P165" s="138">
        <f t="shared" ca="1" si="35"/>
        <v>0</v>
      </c>
      <c r="Q165" s="138">
        <f t="shared" ca="1" si="27"/>
        <v>80</v>
      </c>
      <c r="R165" s="139">
        <f t="shared" ca="1" si="28"/>
        <v>169.86301369863014</v>
      </c>
    </row>
    <row r="166" spans="2:18" ht="13.35" customHeight="1" x14ac:dyDescent="0.25">
      <c r="B166" s="97"/>
      <c r="E166" s="133">
        <v>162</v>
      </c>
      <c r="F166" s="138">
        <f t="shared" ca="1" si="29"/>
        <v>6362</v>
      </c>
      <c r="G166" s="138">
        <f t="shared" ca="1" si="36"/>
        <v>62</v>
      </c>
      <c r="H166" s="138">
        <f t="shared" ca="1" si="38"/>
        <v>0</v>
      </c>
      <c r="I166" s="138">
        <f t="shared" ca="1" si="37"/>
        <v>0</v>
      </c>
      <c r="J166" s="138">
        <f t="shared" ca="1" si="30"/>
        <v>112</v>
      </c>
      <c r="K166" s="138">
        <f t="shared" ca="1" si="31"/>
        <v>0</v>
      </c>
      <c r="L166" s="138">
        <f t="shared" ca="1" si="32"/>
        <v>1</v>
      </c>
      <c r="M166" s="138">
        <f t="shared" ca="1" si="33"/>
        <v>5</v>
      </c>
      <c r="N166" s="138">
        <f t="shared" ca="1" si="39"/>
        <v>6400</v>
      </c>
      <c r="O166" s="138">
        <f t="shared" ca="1" si="34"/>
        <v>50</v>
      </c>
      <c r="P166" s="138">
        <f t="shared" ca="1" si="35"/>
        <v>500</v>
      </c>
      <c r="Q166" s="138">
        <f t="shared" ca="1" si="27"/>
        <v>80</v>
      </c>
      <c r="R166" s="139">
        <f t="shared" ca="1" si="28"/>
        <v>0</v>
      </c>
    </row>
    <row r="167" spans="2:18" ht="13.35" customHeight="1" x14ac:dyDescent="0.25">
      <c r="B167" s="97"/>
      <c r="E167" s="133">
        <v>163</v>
      </c>
      <c r="F167" s="138">
        <f t="shared" ca="1" si="29"/>
        <v>6400</v>
      </c>
      <c r="G167" s="138">
        <f t="shared" ca="1" si="36"/>
        <v>0</v>
      </c>
      <c r="H167" s="138">
        <f t="shared" ca="1" si="38"/>
        <v>1</v>
      </c>
      <c r="I167" s="138">
        <f t="shared" ca="1" si="37"/>
        <v>100</v>
      </c>
      <c r="J167" s="138">
        <f t="shared" ca="1" si="30"/>
        <v>104</v>
      </c>
      <c r="K167" s="138">
        <f t="shared" ca="1" si="31"/>
        <v>0</v>
      </c>
      <c r="L167" s="138">
        <f t="shared" ca="1" si="32"/>
        <v>1</v>
      </c>
      <c r="M167" s="138">
        <f t="shared" ca="1" si="33"/>
        <v>1</v>
      </c>
      <c r="N167" s="138">
        <f t="shared" ca="1" si="39"/>
        <v>6400</v>
      </c>
      <c r="O167" s="138">
        <f t="shared" ca="1" si="34"/>
        <v>4</v>
      </c>
      <c r="P167" s="138">
        <f t="shared" ca="1" si="35"/>
        <v>40</v>
      </c>
      <c r="Q167" s="138">
        <f t="shared" ca="1" si="27"/>
        <v>80</v>
      </c>
      <c r="R167" s="139">
        <f t="shared" ca="1" si="28"/>
        <v>0</v>
      </c>
    </row>
    <row r="168" spans="2:18" ht="13.35" customHeight="1" x14ac:dyDescent="0.25">
      <c r="B168" s="97"/>
      <c r="E168" s="133">
        <v>164</v>
      </c>
      <c r="F168" s="138">
        <f t="shared" ca="1" si="29"/>
        <v>6400</v>
      </c>
      <c r="G168" s="138">
        <f t="shared" ca="1" si="36"/>
        <v>0</v>
      </c>
      <c r="H168" s="138">
        <f t="shared" ca="1" si="38"/>
        <v>0</v>
      </c>
      <c r="I168" s="138">
        <f t="shared" ca="1" si="37"/>
        <v>0</v>
      </c>
      <c r="J168" s="138">
        <f t="shared" ca="1" si="30"/>
        <v>95</v>
      </c>
      <c r="K168" s="138">
        <f t="shared" ca="1" si="31"/>
        <v>0</v>
      </c>
      <c r="L168" s="138">
        <f t="shared" ca="1" si="32"/>
        <v>1</v>
      </c>
      <c r="M168" s="138">
        <f t="shared" ca="1" si="33"/>
        <v>5</v>
      </c>
      <c r="N168" s="138">
        <f t="shared" ca="1" si="39"/>
        <v>6500</v>
      </c>
      <c r="O168" s="138">
        <f t="shared" ca="1" si="34"/>
        <v>95</v>
      </c>
      <c r="P168" s="138">
        <f t="shared" ca="1" si="35"/>
        <v>950</v>
      </c>
      <c r="Q168" s="138">
        <f t="shared" ca="1" si="27"/>
        <v>80</v>
      </c>
      <c r="R168" s="139">
        <f t="shared" ca="1" si="28"/>
        <v>0</v>
      </c>
    </row>
    <row r="169" spans="2:18" ht="13.35" customHeight="1" x14ac:dyDescent="0.25">
      <c r="B169" s="97"/>
      <c r="E169" s="133">
        <v>165</v>
      </c>
      <c r="F169" s="138">
        <f t="shared" ca="1" si="29"/>
        <v>6500</v>
      </c>
      <c r="G169" s="138">
        <f t="shared" ca="1" si="36"/>
        <v>0</v>
      </c>
      <c r="H169" s="138">
        <f t="shared" ca="1" si="38"/>
        <v>1</v>
      </c>
      <c r="I169" s="138">
        <f t="shared" ca="1" si="37"/>
        <v>100</v>
      </c>
      <c r="J169" s="138">
        <f t="shared" ca="1" si="30"/>
        <v>123</v>
      </c>
      <c r="K169" s="138">
        <f t="shared" ca="1" si="31"/>
        <v>0</v>
      </c>
      <c r="L169" s="138">
        <f t="shared" ca="1" si="32"/>
        <v>1</v>
      </c>
      <c r="M169" s="138">
        <f t="shared" ca="1" si="33"/>
        <v>5</v>
      </c>
      <c r="N169" s="138">
        <f t="shared" ca="1" si="39"/>
        <v>6500</v>
      </c>
      <c r="O169" s="138">
        <f t="shared" ca="1" si="34"/>
        <v>23</v>
      </c>
      <c r="P169" s="138">
        <f t="shared" ca="1" si="35"/>
        <v>230</v>
      </c>
      <c r="Q169" s="138">
        <f t="shared" ca="1" si="27"/>
        <v>80</v>
      </c>
      <c r="R169" s="139">
        <f t="shared" ca="1" si="28"/>
        <v>0</v>
      </c>
    </row>
    <row r="170" spans="2:18" ht="13.35" customHeight="1" x14ac:dyDescent="0.25">
      <c r="B170" s="97"/>
      <c r="E170" s="133">
        <v>166</v>
      </c>
      <c r="F170" s="138">
        <f t="shared" ca="1" si="29"/>
        <v>6500</v>
      </c>
      <c r="G170" s="138">
        <f t="shared" ca="1" si="36"/>
        <v>0</v>
      </c>
      <c r="H170" s="138">
        <f t="shared" ca="1" si="38"/>
        <v>0</v>
      </c>
      <c r="I170" s="138">
        <f t="shared" ca="1" si="37"/>
        <v>0</v>
      </c>
      <c r="J170" s="138">
        <f t="shared" ca="1" si="30"/>
        <v>109</v>
      </c>
      <c r="K170" s="138">
        <f t="shared" ca="1" si="31"/>
        <v>0</v>
      </c>
      <c r="L170" s="138">
        <f t="shared" ca="1" si="32"/>
        <v>1</v>
      </c>
      <c r="M170" s="138">
        <f t="shared" ca="1" si="33"/>
        <v>3</v>
      </c>
      <c r="N170" s="138">
        <f t="shared" ca="1" si="39"/>
        <v>6600</v>
      </c>
      <c r="O170" s="138">
        <f t="shared" ca="1" si="34"/>
        <v>109</v>
      </c>
      <c r="P170" s="138">
        <f t="shared" ca="1" si="35"/>
        <v>1090</v>
      </c>
      <c r="Q170" s="138">
        <f t="shared" ca="1" si="27"/>
        <v>80</v>
      </c>
      <c r="R170" s="139">
        <f t="shared" ca="1" si="28"/>
        <v>0</v>
      </c>
    </row>
    <row r="171" spans="2:18" ht="13.35" customHeight="1" x14ac:dyDescent="0.25">
      <c r="B171" s="97"/>
      <c r="E171" s="133">
        <v>167</v>
      </c>
      <c r="F171" s="138">
        <f t="shared" ca="1" si="29"/>
        <v>6600</v>
      </c>
      <c r="G171" s="138">
        <f t="shared" ca="1" si="36"/>
        <v>0</v>
      </c>
      <c r="H171" s="138">
        <f t="shared" ca="1" si="38"/>
        <v>0</v>
      </c>
      <c r="I171" s="138">
        <f t="shared" ca="1" si="37"/>
        <v>0</v>
      </c>
      <c r="J171" s="138">
        <f t="shared" ca="1" si="30"/>
        <v>123</v>
      </c>
      <c r="K171" s="138">
        <f t="shared" ca="1" si="31"/>
        <v>0</v>
      </c>
      <c r="L171" s="138">
        <f t="shared" ca="1" si="32"/>
        <v>1</v>
      </c>
      <c r="M171" s="138">
        <f t="shared" ca="1" si="33"/>
        <v>1</v>
      </c>
      <c r="N171" s="138">
        <f t="shared" ca="1" si="39"/>
        <v>6700</v>
      </c>
      <c r="O171" s="138">
        <f t="shared" ca="1" si="34"/>
        <v>123</v>
      </c>
      <c r="P171" s="138">
        <f t="shared" ca="1" si="35"/>
        <v>1230</v>
      </c>
      <c r="Q171" s="138">
        <f t="shared" ca="1" si="27"/>
        <v>80</v>
      </c>
      <c r="R171" s="139">
        <f t="shared" ca="1" si="28"/>
        <v>0</v>
      </c>
    </row>
    <row r="172" spans="2:18" ht="13.35" customHeight="1" x14ac:dyDescent="0.25">
      <c r="B172" s="97"/>
      <c r="E172" s="133">
        <v>168</v>
      </c>
      <c r="F172" s="138">
        <f t="shared" ca="1" si="29"/>
        <v>6700</v>
      </c>
      <c r="G172" s="138">
        <f t="shared" ca="1" si="36"/>
        <v>0</v>
      </c>
      <c r="H172" s="138">
        <f t="shared" ca="1" si="38"/>
        <v>0</v>
      </c>
      <c r="I172" s="138">
        <f t="shared" ca="1" si="37"/>
        <v>0</v>
      </c>
      <c r="J172" s="138">
        <f t="shared" ca="1" si="30"/>
        <v>96</v>
      </c>
      <c r="K172" s="138">
        <f t="shared" ca="1" si="31"/>
        <v>0</v>
      </c>
      <c r="L172" s="138">
        <f t="shared" ca="1" si="32"/>
        <v>1</v>
      </c>
      <c r="M172" s="138">
        <f t="shared" ca="1" si="33"/>
        <v>3</v>
      </c>
      <c r="N172" s="138">
        <f t="shared" ca="1" si="39"/>
        <v>6800</v>
      </c>
      <c r="O172" s="138">
        <f t="shared" ca="1" si="34"/>
        <v>96</v>
      </c>
      <c r="P172" s="138">
        <f t="shared" ca="1" si="35"/>
        <v>960</v>
      </c>
      <c r="Q172" s="138">
        <f t="shared" ca="1" si="27"/>
        <v>80</v>
      </c>
      <c r="R172" s="139">
        <f t="shared" ca="1" si="28"/>
        <v>0</v>
      </c>
    </row>
    <row r="173" spans="2:18" ht="13.35" customHeight="1" x14ac:dyDescent="0.25">
      <c r="B173" s="97"/>
      <c r="E173" s="133">
        <v>169</v>
      </c>
      <c r="F173" s="138">
        <f t="shared" ca="1" si="29"/>
        <v>6800</v>
      </c>
      <c r="G173" s="138">
        <f t="shared" ca="1" si="36"/>
        <v>0</v>
      </c>
      <c r="H173" s="138">
        <f t="shared" ca="1" si="38"/>
        <v>1</v>
      </c>
      <c r="I173" s="138">
        <f t="shared" ca="1" si="37"/>
        <v>100</v>
      </c>
      <c r="J173" s="138">
        <f t="shared" ca="1" si="30"/>
        <v>74</v>
      </c>
      <c r="K173" s="138">
        <f t="shared" ca="1" si="31"/>
        <v>26</v>
      </c>
      <c r="L173" s="138">
        <f t="shared" ca="1" si="32"/>
        <v>1</v>
      </c>
      <c r="M173" s="138">
        <f t="shared" ca="1" si="33"/>
        <v>1</v>
      </c>
      <c r="N173" s="138">
        <f t="shared" ca="1" si="39"/>
        <v>6826</v>
      </c>
      <c r="O173" s="138">
        <f t="shared" ca="1" si="34"/>
        <v>0</v>
      </c>
      <c r="P173" s="138">
        <f t="shared" ca="1" si="35"/>
        <v>0</v>
      </c>
      <c r="Q173" s="138">
        <f t="shared" ca="1" si="27"/>
        <v>80</v>
      </c>
      <c r="R173" s="139">
        <f t="shared" ca="1" si="28"/>
        <v>71.232876712328761</v>
      </c>
    </row>
    <row r="174" spans="2:18" ht="13.35" customHeight="1" x14ac:dyDescent="0.25">
      <c r="B174" s="97"/>
      <c r="E174" s="133">
        <v>170</v>
      </c>
      <c r="F174" s="138">
        <f t="shared" ca="1" si="29"/>
        <v>6826</v>
      </c>
      <c r="G174" s="138">
        <f t="shared" ca="1" si="36"/>
        <v>26</v>
      </c>
      <c r="H174" s="138">
        <f t="shared" ca="1" si="38"/>
        <v>1</v>
      </c>
      <c r="I174" s="138">
        <f t="shared" ca="1" si="37"/>
        <v>100</v>
      </c>
      <c r="J174" s="138">
        <f t="shared" ca="1" si="30"/>
        <v>83</v>
      </c>
      <c r="K174" s="138">
        <f t="shared" ca="1" si="31"/>
        <v>43</v>
      </c>
      <c r="L174" s="138">
        <f t="shared" ca="1" si="32"/>
        <v>1</v>
      </c>
      <c r="M174" s="138">
        <f t="shared" ca="1" si="33"/>
        <v>5</v>
      </c>
      <c r="N174" s="138">
        <f t="shared" ca="1" si="39"/>
        <v>6843</v>
      </c>
      <c r="O174" s="138">
        <f t="shared" ca="1" si="34"/>
        <v>0</v>
      </c>
      <c r="P174" s="138">
        <f t="shared" ca="1" si="35"/>
        <v>0</v>
      </c>
      <c r="Q174" s="138">
        <f t="shared" ca="1" si="27"/>
        <v>80</v>
      </c>
      <c r="R174" s="139">
        <f t="shared" ca="1" si="28"/>
        <v>117.80821917808218</v>
      </c>
    </row>
    <row r="175" spans="2:18" ht="13.35" customHeight="1" x14ac:dyDescent="0.25">
      <c r="B175" s="97"/>
      <c r="E175" s="133">
        <v>171</v>
      </c>
      <c r="F175" s="138">
        <f t="shared" ca="1" si="29"/>
        <v>6843</v>
      </c>
      <c r="G175" s="138">
        <f t="shared" ca="1" si="36"/>
        <v>43</v>
      </c>
      <c r="H175" s="138">
        <f t="shared" ca="1" si="38"/>
        <v>1</v>
      </c>
      <c r="I175" s="138">
        <f t="shared" ca="1" si="37"/>
        <v>100</v>
      </c>
      <c r="J175" s="138">
        <f t="shared" ca="1" si="30"/>
        <v>101</v>
      </c>
      <c r="K175" s="138">
        <f t="shared" ca="1" si="31"/>
        <v>42</v>
      </c>
      <c r="L175" s="138">
        <f t="shared" ca="1" si="32"/>
        <v>1</v>
      </c>
      <c r="M175" s="138">
        <f t="shared" ca="1" si="33"/>
        <v>5</v>
      </c>
      <c r="N175" s="138">
        <f t="shared" ca="1" si="39"/>
        <v>6842</v>
      </c>
      <c r="O175" s="138">
        <f t="shared" ca="1" si="34"/>
        <v>0</v>
      </c>
      <c r="P175" s="138">
        <f t="shared" ca="1" si="35"/>
        <v>0</v>
      </c>
      <c r="Q175" s="138">
        <f t="shared" ca="1" si="27"/>
        <v>80</v>
      </c>
      <c r="R175" s="139">
        <f t="shared" ca="1" si="28"/>
        <v>115.06849315068493</v>
      </c>
    </row>
    <row r="176" spans="2:18" ht="13.35" customHeight="1" x14ac:dyDescent="0.25">
      <c r="B176" s="97"/>
      <c r="E176" s="133">
        <v>172</v>
      </c>
      <c r="F176" s="138">
        <f t="shared" ca="1" si="29"/>
        <v>6842</v>
      </c>
      <c r="G176" s="138">
        <f t="shared" ca="1" si="36"/>
        <v>42</v>
      </c>
      <c r="H176" s="138">
        <f t="shared" ca="1" si="38"/>
        <v>1</v>
      </c>
      <c r="I176" s="138">
        <f t="shared" ca="1" si="37"/>
        <v>100</v>
      </c>
      <c r="J176" s="138">
        <f t="shared" ca="1" si="30"/>
        <v>97</v>
      </c>
      <c r="K176" s="138">
        <f t="shared" ca="1" si="31"/>
        <v>45</v>
      </c>
      <c r="L176" s="138">
        <f t="shared" ca="1" si="32"/>
        <v>1</v>
      </c>
      <c r="M176" s="138">
        <f t="shared" ca="1" si="33"/>
        <v>2</v>
      </c>
      <c r="N176" s="138">
        <f t="shared" ca="1" si="39"/>
        <v>6845</v>
      </c>
      <c r="O176" s="138">
        <f t="shared" ca="1" si="34"/>
        <v>0</v>
      </c>
      <c r="P176" s="138">
        <f t="shared" ca="1" si="35"/>
        <v>0</v>
      </c>
      <c r="Q176" s="138">
        <f t="shared" ca="1" si="27"/>
        <v>80</v>
      </c>
      <c r="R176" s="139">
        <f t="shared" ca="1" si="28"/>
        <v>123.2876712328767</v>
      </c>
    </row>
    <row r="177" spans="2:18" ht="13.35" customHeight="1" x14ac:dyDescent="0.25">
      <c r="B177" s="97"/>
      <c r="E177" s="133">
        <v>173</v>
      </c>
      <c r="F177" s="138">
        <f t="shared" ca="1" si="29"/>
        <v>6845</v>
      </c>
      <c r="G177" s="138">
        <f t="shared" ca="1" si="36"/>
        <v>45</v>
      </c>
      <c r="H177" s="138">
        <f t="shared" ca="1" si="38"/>
        <v>0</v>
      </c>
      <c r="I177" s="138">
        <f t="shared" ca="1" si="37"/>
        <v>0</v>
      </c>
      <c r="J177" s="138">
        <f t="shared" ca="1" si="30"/>
        <v>84</v>
      </c>
      <c r="K177" s="138">
        <f t="shared" ca="1" si="31"/>
        <v>0</v>
      </c>
      <c r="L177" s="138">
        <f t="shared" ca="1" si="32"/>
        <v>1</v>
      </c>
      <c r="M177" s="138">
        <f t="shared" ca="1" si="33"/>
        <v>3</v>
      </c>
      <c r="N177" s="138">
        <f t="shared" ca="1" si="39"/>
        <v>6900</v>
      </c>
      <c r="O177" s="138">
        <f t="shared" ca="1" si="34"/>
        <v>39</v>
      </c>
      <c r="P177" s="138">
        <f t="shared" ca="1" si="35"/>
        <v>390</v>
      </c>
      <c r="Q177" s="138">
        <f t="shared" ca="1" si="27"/>
        <v>80</v>
      </c>
      <c r="R177" s="139">
        <f t="shared" ca="1" si="28"/>
        <v>0</v>
      </c>
    </row>
    <row r="178" spans="2:18" ht="13.35" customHeight="1" x14ac:dyDescent="0.25">
      <c r="B178" s="97"/>
      <c r="E178" s="133">
        <v>174</v>
      </c>
      <c r="F178" s="138">
        <f t="shared" ca="1" si="29"/>
        <v>6900</v>
      </c>
      <c r="G178" s="138">
        <f t="shared" ca="1" si="36"/>
        <v>0</v>
      </c>
      <c r="H178" s="138">
        <f t="shared" ca="1" si="38"/>
        <v>0</v>
      </c>
      <c r="I178" s="138">
        <f t="shared" ca="1" si="37"/>
        <v>0</v>
      </c>
      <c r="J178" s="138">
        <f t="shared" ca="1" si="30"/>
        <v>135</v>
      </c>
      <c r="K178" s="138">
        <f t="shared" ca="1" si="31"/>
        <v>0</v>
      </c>
      <c r="L178" s="138">
        <f t="shared" ca="1" si="32"/>
        <v>1</v>
      </c>
      <c r="M178" s="138">
        <f t="shared" ca="1" si="33"/>
        <v>1</v>
      </c>
      <c r="N178" s="138">
        <f t="shared" ca="1" si="39"/>
        <v>7000</v>
      </c>
      <c r="O178" s="138">
        <f t="shared" ca="1" si="34"/>
        <v>135</v>
      </c>
      <c r="P178" s="138">
        <f t="shared" ca="1" si="35"/>
        <v>1350</v>
      </c>
      <c r="Q178" s="138">
        <f t="shared" ca="1" si="27"/>
        <v>80</v>
      </c>
      <c r="R178" s="139">
        <f t="shared" ca="1" si="28"/>
        <v>0</v>
      </c>
    </row>
    <row r="179" spans="2:18" ht="13.35" customHeight="1" x14ac:dyDescent="0.25">
      <c r="B179" s="97"/>
      <c r="E179" s="133">
        <v>175</v>
      </c>
      <c r="F179" s="138">
        <f t="shared" ca="1" si="29"/>
        <v>7000</v>
      </c>
      <c r="G179" s="138">
        <f t="shared" ca="1" si="36"/>
        <v>0</v>
      </c>
      <c r="H179" s="138">
        <f t="shared" ca="1" si="38"/>
        <v>1</v>
      </c>
      <c r="I179" s="138">
        <f t="shared" ca="1" si="37"/>
        <v>100</v>
      </c>
      <c r="J179" s="138">
        <f t="shared" ca="1" si="30"/>
        <v>83</v>
      </c>
      <c r="K179" s="138">
        <f t="shared" ca="1" si="31"/>
        <v>17</v>
      </c>
      <c r="L179" s="138">
        <f t="shared" ca="1" si="32"/>
        <v>1</v>
      </c>
      <c r="M179" s="138">
        <f t="shared" ca="1" si="33"/>
        <v>4</v>
      </c>
      <c r="N179" s="138">
        <f t="shared" ca="1" si="39"/>
        <v>7017</v>
      </c>
      <c r="O179" s="138">
        <f t="shared" ca="1" si="34"/>
        <v>0</v>
      </c>
      <c r="P179" s="138">
        <f t="shared" ca="1" si="35"/>
        <v>0</v>
      </c>
      <c r="Q179" s="138">
        <f t="shared" ca="1" si="27"/>
        <v>80</v>
      </c>
      <c r="R179" s="139">
        <f t="shared" ca="1" si="28"/>
        <v>46.575342465753423</v>
      </c>
    </row>
    <row r="180" spans="2:18" ht="13.35" customHeight="1" x14ac:dyDescent="0.25">
      <c r="B180" s="97"/>
      <c r="E180" s="133">
        <v>176</v>
      </c>
      <c r="F180" s="138">
        <f t="shared" ca="1" si="29"/>
        <v>7017</v>
      </c>
      <c r="G180" s="138">
        <f t="shared" ca="1" si="36"/>
        <v>17</v>
      </c>
      <c r="H180" s="138">
        <f t="shared" ca="1" si="38"/>
        <v>1</v>
      </c>
      <c r="I180" s="138">
        <f t="shared" ca="1" si="37"/>
        <v>100</v>
      </c>
      <c r="J180" s="138">
        <f t="shared" ca="1" si="30"/>
        <v>77</v>
      </c>
      <c r="K180" s="138">
        <f t="shared" ca="1" si="31"/>
        <v>40</v>
      </c>
      <c r="L180" s="138">
        <f t="shared" ca="1" si="32"/>
        <v>1</v>
      </c>
      <c r="M180" s="138">
        <f t="shared" ca="1" si="33"/>
        <v>2</v>
      </c>
      <c r="N180" s="138">
        <f t="shared" ca="1" si="39"/>
        <v>7040</v>
      </c>
      <c r="O180" s="138">
        <f t="shared" ca="1" si="34"/>
        <v>0</v>
      </c>
      <c r="P180" s="138">
        <f t="shared" ca="1" si="35"/>
        <v>0</v>
      </c>
      <c r="Q180" s="138">
        <f t="shared" ca="1" si="27"/>
        <v>80</v>
      </c>
      <c r="R180" s="139">
        <f t="shared" ca="1" si="28"/>
        <v>109.58904109589041</v>
      </c>
    </row>
    <row r="181" spans="2:18" ht="13.35" customHeight="1" x14ac:dyDescent="0.25">
      <c r="B181" s="97"/>
      <c r="E181" s="133">
        <v>177</v>
      </c>
      <c r="F181" s="138">
        <f t="shared" ca="1" si="29"/>
        <v>7040</v>
      </c>
      <c r="G181" s="138">
        <f t="shared" ca="1" si="36"/>
        <v>40</v>
      </c>
      <c r="H181" s="138">
        <f t="shared" ca="1" si="38"/>
        <v>1</v>
      </c>
      <c r="I181" s="138">
        <f t="shared" ca="1" si="37"/>
        <v>100</v>
      </c>
      <c r="J181" s="138">
        <f t="shared" ca="1" si="30"/>
        <v>74</v>
      </c>
      <c r="K181" s="138">
        <f t="shared" ca="1" si="31"/>
        <v>66</v>
      </c>
      <c r="L181" s="138">
        <f t="shared" ca="1" si="32"/>
        <v>1</v>
      </c>
      <c r="M181" s="138">
        <f t="shared" ca="1" si="33"/>
        <v>4</v>
      </c>
      <c r="N181" s="138">
        <f t="shared" ca="1" si="39"/>
        <v>7066</v>
      </c>
      <c r="O181" s="138">
        <f t="shared" ca="1" si="34"/>
        <v>0</v>
      </c>
      <c r="P181" s="138">
        <f t="shared" ca="1" si="35"/>
        <v>0</v>
      </c>
      <c r="Q181" s="138">
        <f t="shared" ca="1" si="27"/>
        <v>80</v>
      </c>
      <c r="R181" s="139">
        <f t="shared" ca="1" si="28"/>
        <v>180.82191780821915</v>
      </c>
    </row>
    <row r="182" spans="2:18" ht="13.35" customHeight="1" x14ac:dyDescent="0.25">
      <c r="B182" s="97"/>
      <c r="E182" s="133">
        <v>178</v>
      </c>
      <c r="F182" s="138">
        <f t="shared" ca="1" si="29"/>
        <v>7066</v>
      </c>
      <c r="G182" s="138">
        <f t="shared" ca="1" si="36"/>
        <v>66</v>
      </c>
      <c r="H182" s="138">
        <f t="shared" ca="1" si="38"/>
        <v>0</v>
      </c>
      <c r="I182" s="138">
        <f t="shared" ca="1" si="37"/>
        <v>0</v>
      </c>
      <c r="J182" s="138">
        <f t="shared" ca="1" si="30"/>
        <v>84</v>
      </c>
      <c r="K182" s="138">
        <f t="shared" ca="1" si="31"/>
        <v>0</v>
      </c>
      <c r="L182" s="138">
        <f t="shared" ca="1" si="32"/>
        <v>1</v>
      </c>
      <c r="M182" s="138">
        <f t="shared" ca="1" si="33"/>
        <v>4</v>
      </c>
      <c r="N182" s="138">
        <f t="shared" ca="1" si="39"/>
        <v>7100</v>
      </c>
      <c r="O182" s="138">
        <f t="shared" ca="1" si="34"/>
        <v>18</v>
      </c>
      <c r="P182" s="138">
        <f t="shared" ca="1" si="35"/>
        <v>180</v>
      </c>
      <c r="Q182" s="138">
        <f t="shared" ca="1" si="27"/>
        <v>80</v>
      </c>
      <c r="R182" s="139">
        <f t="shared" ca="1" si="28"/>
        <v>0</v>
      </c>
    </row>
    <row r="183" spans="2:18" ht="13.35" customHeight="1" x14ac:dyDescent="0.25">
      <c r="B183" s="97"/>
      <c r="E183" s="133">
        <v>179</v>
      </c>
      <c r="F183" s="138">
        <f t="shared" ca="1" si="29"/>
        <v>7100</v>
      </c>
      <c r="G183" s="138">
        <f t="shared" ca="1" si="36"/>
        <v>0</v>
      </c>
      <c r="H183" s="138">
        <f t="shared" ca="1" si="38"/>
        <v>1</v>
      </c>
      <c r="I183" s="138">
        <f t="shared" ca="1" si="37"/>
        <v>100</v>
      </c>
      <c r="J183" s="138">
        <f t="shared" ca="1" si="30"/>
        <v>98</v>
      </c>
      <c r="K183" s="138">
        <f t="shared" ca="1" si="31"/>
        <v>2</v>
      </c>
      <c r="L183" s="138">
        <f t="shared" ca="1" si="32"/>
        <v>1</v>
      </c>
      <c r="M183" s="138">
        <f t="shared" ca="1" si="33"/>
        <v>1</v>
      </c>
      <c r="N183" s="138">
        <f t="shared" ca="1" si="39"/>
        <v>7102</v>
      </c>
      <c r="O183" s="138">
        <f t="shared" ca="1" si="34"/>
        <v>0</v>
      </c>
      <c r="P183" s="138">
        <f t="shared" ca="1" si="35"/>
        <v>0</v>
      </c>
      <c r="Q183" s="138">
        <f t="shared" ca="1" si="27"/>
        <v>80</v>
      </c>
      <c r="R183" s="139">
        <f t="shared" ca="1" si="28"/>
        <v>5.4794520547945202</v>
      </c>
    </row>
    <row r="184" spans="2:18" ht="13.35" customHeight="1" x14ac:dyDescent="0.25">
      <c r="B184" s="97"/>
      <c r="E184" s="133">
        <v>180</v>
      </c>
      <c r="F184" s="138">
        <f t="shared" ca="1" si="29"/>
        <v>7102</v>
      </c>
      <c r="G184" s="138">
        <f t="shared" ca="1" si="36"/>
        <v>2</v>
      </c>
      <c r="H184" s="138">
        <f t="shared" ca="1" si="38"/>
        <v>0</v>
      </c>
      <c r="I184" s="138">
        <f t="shared" ca="1" si="37"/>
        <v>0</v>
      </c>
      <c r="J184" s="138">
        <f t="shared" ca="1" si="30"/>
        <v>125</v>
      </c>
      <c r="K184" s="138">
        <f t="shared" ca="1" si="31"/>
        <v>0</v>
      </c>
      <c r="L184" s="138">
        <f t="shared" ca="1" si="32"/>
        <v>1</v>
      </c>
      <c r="M184" s="138">
        <f t="shared" ca="1" si="33"/>
        <v>5</v>
      </c>
      <c r="N184" s="138">
        <f t="shared" ca="1" si="39"/>
        <v>7200</v>
      </c>
      <c r="O184" s="138">
        <f t="shared" ca="1" si="34"/>
        <v>123</v>
      </c>
      <c r="P184" s="138">
        <f t="shared" ca="1" si="35"/>
        <v>1230</v>
      </c>
      <c r="Q184" s="138">
        <f t="shared" ca="1" si="27"/>
        <v>80</v>
      </c>
      <c r="R184" s="139">
        <f t="shared" ca="1" si="28"/>
        <v>0</v>
      </c>
    </row>
    <row r="185" spans="2:18" ht="13.35" customHeight="1" x14ac:dyDescent="0.25">
      <c r="B185" s="97"/>
      <c r="E185" s="133">
        <v>181</v>
      </c>
      <c r="F185" s="138">
        <f t="shared" ca="1" si="29"/>
        <v>7200</v>
      </c>
      <c r="G185" s="138">
        <f t="shared" ca="1" si="36"/>
        <v>0</v>
      </c>
      <c r="H185" s="138">
        <f t="shared" ca="1" si="38"/>
        <v>1</v>
      </c>
      <c r="I185" s="138">
        <f t="shared" ca="1" si="37"/>
        <v>100</v>
      </c>
      <c r="J185" s="138">
        <f t="shared" ca="1" si="30"/>
        <v>106</v>
      </c>
      <c r="K185" s="138">
        <f t="shared" ca="1" si="31"/>
        <v>0</v>
      </c>
      <c r="L185" s="138">
        <f t="shared" ca="1" si="32"/>
        <v>1</v>
      </c>
      <c r="M185" s="138">
        <f t="shared" ca="1" si="33"/>
        <v>2</v>
      </c>
      <c r="N185" s="138">
        <f t="shared" ca="1" si="39"/>
        <v>7200</v>
      </c>
      <c r="O185" s="138">
        <f t="shared" ca="1" si="34"/>
        <v>6</v>
      </c>
      <c r="P185" s="138">
        <f t="shared" ca="1" si="35"/>
        <v>60</v>
      </c>
      <c r="Q185" s="138">
        <f t="shared" ca="1" si="27"/>
        <v>80</v>
      </c>
      <c r="R185" s="139">
        <f t="shared" ca="1" si="28"/>
        <v>0</v>
      </c>
    </row>
    <row r="186" spans="2:18" ht="13.35" customHeight="1" x14ac:dyDescent="0.25">
      <c r="B186" s="97"/>
      <c r="E186" s="133">
        <v>182</v>
      </c>
      <c r="F186" s="138">
        <f t="shared" ca="1" si="29"/>
        <v>7200</v>
      </c>
      <c r="G186" s="138">
        <f t="shared" ca="1" si="36"/>
        <v>0</v>
      </c>
      <c r="H186" s="138">
        <f t="shared" ca="1" si="38"/>
        <v>0</v>
      </c>
      <c r="I186" s="138">
        <f t="shared" ca="1" si="37"/>
        <v>0</v>
      </c>
      <c r="J186" s="138">
        <f t="shared" ca="1" si="30"/>
        <v>107</v>
      </c>
      <c r="K186" s="138">
        <f t="shared" ca="1" si="31"/>
        <v>0</v>
      </c>
      <c r="L186" s="138">
        <f t="shared" ca="1" si="32"/>
        <v>1</v>
      </c>
      <c r="M186" s="138">
        <f t="shared" ca="1" si="33"/>
        <v>5</v>
      </c>
      <c r="N186" s="138">
        <f t="shared" ca="1" si="39"/>
        <v>7300</v>
      </c>
      <c r="O186" s="138">
        <f t="shared" ca="1" si="34"/>
        <v>107</v>
      </c>
      <c r="P186" s="138">
        <f t="shared" ca="1" si="35"/>
        <v>1070</v>
      </c>
      <c r="Q186" s="138">
        <f t="shared" ca="1" si="27"/>
        <v>80</v>
      </c>
      <c r="R186" s="139">
        <f t="shared" ca="1" si="28"/>
        <v>0</v>
      </c>
    </row>
    <row r="187" spans="2:18" ht="13.35" customHeight="1" x14ac:dyDescent="0.25">
      <c r="B187" s="97"/>
      <c r="E187" s="133">
        <v>183</v>
      </c>
      <c r="F187" s="138">
        <f t="shared" ca="1" si="29"/>
        <v>7300</v>
      </c>
      <c r="G187" s="138">
        <f t="shared" ca="1" si="36"/>
        <v>0</v>
      </c>
      <c r="H187" s="138">
        <f t="shared" ca="1" si="38"/>
        <v>0</v>
      </c>
      <c r="I187" s="138">
        <f t="shared" ca="1" si="37"/>
        <v>0</v>
      </c>
      <c r="J187" s="138">
        <f t="shared" ca="1" si="30"/>
        <v>112</v>
      </c>
      <c r="K187" s="138">
        <f t="shared" ca="1" si="31"/>
        <v>0</v>
      </c>
      <c r="L187" s="138">
        <f t="shared" ca="1" si="32"/>
        <v>1</v>
      </c>
      <c r="M187" s="138">
        <f t="shared" ca="1" si="33"/>
        <v>3</v>
      </c>
      <c r="N187" s="138">
        <f t="shared" ca="1" si="39"/>
        <v>7400</v>
      </c>
      <c r="O187" s="138">
        <f t="shared" ca="1" si="34"/>
        <v>112</v>
      </c>
      <c r="P187" s="138">
        <f t="shared" ca="1" si="35"/>
        <v>1120</v>
      </c>
      <c r="Q187" s="138">
        <f t="shared" ca="1" si="27"/>
        <v>80</v>
      </c>
      <c r="R187" s="139">
        <f t="shared" ca="1" si="28"/>
        <v>0</v>
      </c>
    </row>
    <row r="188" spans="2:18" ht="13.35" customHeight="1" x14ac:dyDescent="0.25">
      <c r="B188" s="97"/>
      <c r="E188" s="133">
        <v>184</v>
      </c>
      <c r="F188" s="138">
        <f t="shared" ca="1" si="29"/>
        <v>7400</v>
      </c>
      <c r="G188" s="138">
        <f t="shared" ca="1" si="36"/>
        <v>0</v>
      </c>
      <c r="H188" s="138">
        <f t="shared" ca="1" si="38"/>
        <v>1</v>
      </c>
      <c r="I188" s="138">
        <f t="shared" ca="1" si="37"/>
        <v>100</v>
      </c>
      <c r="J188" s="138">
        <f t="shared" ca="1" si="30"/>
        <v>105</v>
      </c>
      <c r="K188" s="138">
        <f t="shared" ca="1" si="31"/>
        <v>0</v>
      </c>
      <c r="L188" s="138">
        <f t="shared" ca="1" si="32"/>
        <v>1</v>
      </c>
      <c r="M188" s="138">
        <f t="shared" ca="1" si="33"/>
        <v>3</v>
      </c>
      <c r="N188" s="138">
        <f t="shared" ca="1" si="39"/>
        <v>7400</v>
      </c>
      <c r="O188" s="138">
        <f t="shared" ca="1" si="34"/>
        <v>5</v>
      </c>
      <c r="P188" s="138">
        <f t="shared" ca="1" si="35"/>
        <v>50</v>
      </c>
      <c r="Q188" s="138">
        <f t="shared" ca="1" si="27"/>
        <v>80</v>
      </c>
      <c r="R188" s="139">
        <f t="shared" ca="1" si="28"/>
        <v>0</v>
      </c>
    </row>
    <row r="189" spans="2:18" ht="13.35" customHeight="1" x14ac:dyDescent="0.25">
      <c r="B189" s="97"/>
      <c r="E189" s="133">
        <v>185</v>
      </c>
      <c r="F189" s="138">
        <f t="shared" ca="1" si="29"/>
        <v>7400</v>
      </c>
      <c r="G189" s="138">
        <f t="shared" ca="1" si="36"/>
        <v>0</v>
      </c>
      <c r="H189" s="138">
        <f t="shared" ca="1" si="38"/>
        <v>0</v>
      </c>
      <c r="I189" s="138">
        <f t="shared" ca="1" si="37"/>
        <v>0</v>
      </c>
      <c r="J189" s="138">
        <f t="shared" ca="1" si="30"/>
        <v>94</v>
      </c>
      <c r="K189" s="138">
        <f t="shared" ca="1" si="31"/>
        <v>0</v>
      </c>
      <c r="L189" s="138">
        <f t="shared" ca="1" si="32"/>
        <v>1</v>
      </c>
      <c r="M189" s="138">
        <f t="shared" ca="1" si="33"/>
        <v>5</v>
      </c>
      <c r="N189" s="138">
        <f t="shared" ca="1" si="39"/>
        <v>7500</v>
      </c>
      <c r="O189" s="138">
        <f t="shared" ca="1" si="34"/>
        <v>94</v>
      </c>
      <c r="P189" s="138">
        <f t="shared" ca="1" si="35"/>
        <v>940</v>
      </c>
      <c r="Q189" s="138">
        <f t="shared" ca="1" si="27"/>
        <v>80</v>
      </c>
      <c r="R189" s="139">
        <f t="shared" ca="1" si="28"/>
        <v>0</v>
      </c>
    </row>
    <row r="190" spans="2:18" ht="13.35" customHeight="1" x14ac:dyDescent="0.25">
      <c r="B190" s="97"/>
      <c r="E190" s="133">
        <v>186</v>
      </c>
      <c r="F190" s="138">
        <f t="shared" ca="1" si="29"/>
        <v>7500</v>
      </c>
      <c r="G190" s="138">
        <f t="shared" ca="1" si="36"/>
        <v>0</v>
      </c>
      <c r="H190" s="138">
        <f t="shared" ca="1" si="38"/>
        <v>0</v>
      </c>
      <c r="I190" s="138">
        <f t="shared" ca="1" si="37"/>
        <v>0</v>
      </c>
      <c r="J190" s="138">
        <f t="shared" ca="1" si="30"/>
        <v>115</v>
      </c>
      <c r="K190" s="138">
        <f t="shared" ca="1" si="31"/>
        <v>0</v>
      </c>
      <c r="L190" s="138">
        <f t="shared" ca="1" si="32"/>
        <v>1</v>
      </c>
      <c r="M190" s="138">
        <f t="shared" ca="1" si="33"/>
        <v>2</v>
      </c>
      <c r="N190" s="138">
        <f t="shared" ca="1" si="39"/>
        <v>7600</v>
      </c>
      <c r="O190" s="138">
        <f t="shared" ca="1" si="34"/>
        <v>115</v>
      </c>
      <c r="P190" s="138">
        <f t="shared" ca="1" si="35"/>
        <v>1150</v>
      </c>
      <c r="Q190" s="138">
        <f t="shared" ca="1" si="27"/>
        <v>80</v>
      </c>
      <c r="R190" s="139">
        <f t="shared" ca="1" si="28"/>
        <v>0</v>
      </c>
    </row>
    <row r="191" spans="2:18" ht="13.35" customHeight="1" x14ac:dyDescent="0.25">
      <c r="B191" s="97"/>
      <c r="E191" s="133">
        <v>187</v>
      </c>
      <c r="F191" s="138">
        <f t="shared" ca="1" si="29"/>
        <v>7600</v>
      </c>
      <c r="G191" s="138">
        <f t="shared" ca="1" si="36"/>
        <v>0</v>
      </c>
      <c r="H191" s="138">
        <f t="shared" ca="1" si="38"/>
        <v>1</v>
      </c>
      <c r="I191" s="138">
        <f t="shared" ca="1" si="37"/>
        <v>100</v>
      </c>
      <c r="J191" s="138">
        <f t="shared" ca="1" si="30"/>
        <v>122</v>
      </c>
      <c r="K191" s="138">
        <f t="shared" ca="1" si="31"/>
        <v>0</v>
      </c>
      <c r="L191" s="138">
        <f t="shared" ca="1" si="32"/>
        <v>1</v>
      </c>
      <c r="M191" s="138">
        <f t="shared" ca="1" si="33"/>
        <v>5</v>
      </c>
      <c r="N191" s="138">
        <f t="shared" ca="1" si="39"/>
        <v>7600</v>
      </c>
      <c r="O191" s="138">
        <f t="shared" ca="1" si="34"/>
        <v>22</v>
      </c>
      <c r="P191" s="138">
        <f t="shared" ca="1" si="35"/>
        <v>220</v>
      </c>
      <c r="Q191" s="138">
        <f t="shared" ca="1" si="27"/>
        <v>80</v>
      </c>
      <c r="R191" s="139">
        <f t="shared" ca="1" si="28"/>
        <v>0</v>
      </c>
    </row>
    <row r="192" spans="2:18" ht="13.35" customHeight="1" x14ac:dyDescent="0.25">
      <c r="B192" s="97"/>
      <c r="E192" s="133">
        <v>188</v>
      </c>
      <c r="F192" s="138">
        <f t="shared" ca="1" si="29"/>
        <v>7600</v>
      </c>
      <c r="G192" s="138">
        <f t="shared" ca="1" si="36"/>
        <v>0</v>
      </c>
      <c r="H192" s="138">
        <f t="shared" ca="1" si="38"/>
        <v>1</v>
      </c>
      <c r="I192" s="138">
        <f t="shared" ca="1" si="37"/>
        <v>100</v>
      </c>
      <c r="J192" s="138">
        <f t="shared" ca="1" si="30"/>
        <v>103</v>
      </c>
      <c r="K192" s="138">
        <f t="shared" ca="1" si="31"/>
        <v>0</v>
      </c>
      <c r="L192" s="138">
        <f t="shared" ca="1" si="32"/>
        <v>1</v>
      </c>
      <c r="M192" s="138">
        <f t="shared" ca="1" si="33"/>
        <v>2</v>
      </c>
      <c r="N192" s="138">
        <f t="shared" ca="1" si="39"/>
        <v>7600</v>
      </c>
      <c r="O192" s="138">
        <f t="shared" ca="1" si="34"/>
        <v>3</v>
      </c>
      <c r="P192" s="138">
        <f t="shared" ca="1" si="35"/>
        <v>30</v>
      </c>
      <c r="Q192" s="138">
        <f t="shared" ca="1" si="27"/>
        <v>80</v>
      </c>
      <c r="R192" s="139">
        <f t="shared" ca="1" si="28"/>
        <v>0</v>
      </c>
    </row>
    <row r="193" spans="2:18" ht="13.35" customHeight="1" x14ac:dyDescent="0.25">
      <c r="B193" s="97"/>
      <c r="E193" s="133">
        <v>189</v>
      </c>
      <c r="F193" s="138">
        <f t="shared" ca="1" si="29"/>
        <v>7600</v>
      </c>
      <c r="G193" s="138">
        <f t="shared" ca="1" si="36"/>
        <v>0</v>
      </c>
      <c r="H193" s="138">
        <f t="shared" ca="1" si="38"/>
        <v>1</v>
      </c>
      <c r="I193" s="138">
        <f t="shared" ca="1" si="37"/>
        <v>100</v>
      </c>
      <c r="J193" s="138">
        <f t="shared" ca="1" si="30"/>
        <v>110</v>
      </c>
      <c r="K193" s="138">
        <f t="shared" ca="1" si="31"/>
        <v>0</v>
      </c>
      <c r="L193" s="138">
        <f t="shared" ca="1" si="32"/>
        <v>1</v>
      </c>
      <c r="M193" s="138">
        <f t="shared" ca="1" si="33"/>
        <v>2</v>
      </c>
      <c r="N193" s="138">
        <f t="shared" ca="1" si="39"/>
        <v>7600</v>
      </c>
      <c r="O193" s="138">
        <f t="shared" ca="1" si="34"/>
        <v>10</v>
      </c>
      <c r="P193" s="138">
        <f t="shared" ca="1" si="35"/>
        <v>100</v>
      </c>
      <c r="Q193" s="138">
        <f t="shared" ca="1" si="27"/>
        <v>80</v>
      </c>
      <c r="R193" s="139">
        <f t="shared" ca="1" si="28"/>
        <v>0</v>
      </c>
    </row>
    <row r="194" spans="2:18" ht="13.35" customHeight="1" x14ac:dyDescent="0.25">
      <c r="B194" s="97"/>
      <c r="E194" s="133">
        <v>190</v>
      </c>
      <c r="F194" s="138">
        <f t="shared" ca="1" si="29"/>
        <v>7600</v>
      </c>
      <c r="G194" s="138">
        <f t="shared" ca="1" si="36"/>
        <v>0</v>
      </c>
      <c r="H194" s="138">
        <f t="shared" ca="1" si="38"/>
        <v>0</v>
      </c>
      <c r="I194" s="138">
        <f t="shared" ca="1" si="37"/>
        <v>0</v>
      </c>
      <c r="J194" s="138">
        <f t="shared" ca="1" si="30"/>
        <v>118</v>
      </c>
      <c r="K194" s="138">
        <f t="shared" ca="1" si="31"/>
        <v>0</v>
      </c>
      <c r="L194" s="138">
        <f t="shared" ca="1" si="32"/>
        <v>1</v>
      </c>
      <c r="M194" s="138">
        <f t="shared" ca="1" si="33"/>
        <v>5</v>
      </c>
      <c r="N194" s="138">
        <f t="shared" ca="1" si="39"/>
        <v>7700</v>
      </c>
      <c r="O194" s="138">
        <f t="shared" ca="1" si="34"/>
        <v>118</v>
      </c>
      <c r="P194" s="138">
        <f t="shared" ca="1" si="35"/>
        <v>1180</v>
      </c>
      <c r="Q194" s="138">
        <f t="shared" ca="1" si="27"/>
        <v>80</v>
      </c>
      <c r="R194" s="139">
        <f t="shared" ca="1" si="28"/>
        <v>0</v>
      </c>
    </row>
    <row r="195" spans="2:18" ht="13.35" customHeight="1" x14ac:dyDescent="0.25">
      <c r="B195" s="97"/>
      <c r="E195" s="133">
        <v>191</v>
      </c>
      <c r="F195" s="138">
        <f t="shared" ca="1" si="29"/>
        <v>7700</v>
      </c>
      <c r="G195" s="138">
        <f t="shared" ca="1" si="36"/>
        <v>0</v>
      </c>
      <c r="H195" s="138">
        <f t="shared" ca="1" si="38"/>
        <v>1</v>
      </c>
      <c r="I195" s="138">
        <f t="shared" ca="1" si="37"/>
        <v>100</v>
      </c>
      <c r="J195" s="138">
        <f t="shared" ca="1" si="30"/>
        <v>88</v>
      </c>
      <c r="K195" s="138">
        <f t="shared" ca="1" si="31"/>
        <v>12</v>
      </c>
      <c r="L195" s="138">
        <f t="shared" ca="1" si="32"/>
        <v>1</v>
      </c>
      <c r="M195" s="138">
        <f t="shared" ca="1" si="33"/>
        <v>4</v>
      </c>
      <c r="N195" s="138">
        <f t="shared" ca="1" si="39"/>
        <v>7712</v>
      </c>
      <c r="O195" s="138">
        <f t="shared" ca="1" si="34"/>
        <v>0</v>
      </c>
      <c r="P195" s="138">
        <f t="shared" ca="1" si="35"/>
        <v>0</v>
      </c>
      <c r="Q195" s="138">
        <f t="shared" ca="1" si="27"/>
        <v>80</v>
      </c>
      <c r="R195" s="139">
        <f t="shared" ca="1" si="28"/>
        <v>32.87671232876712</v>
      </c>
    </row>
    <row r="196" spans="2:18" ht="13.35" customHeight="1" x14ac:dyDescent="0.25">
      <c r="B196" s="97"/>
      <c r="E196" s="133">
        <v>192</v>
      </c>
      <c r="F196" s="138">
        <f t="shared" ca="1" si="29"/>
        <v>7712</v>
      </c>
      <c r="G196" s="138">
        <f t="shared" ca="1" si="36"/>
        <v>12</v>
      </c>
      <c r="H196" s="138">
        <f t="shared" ca="1" si="38"/>
        <v>1</v>
      </c>
      <c r="I196" s="138">
        <f t="shared" ca="1" si="37"/>
        <v>100</v>
      </c>
      <c r="J196" s="138">
        <f t="shared" ca="1" si="30"/>
        <v>91</v>
      </c>
      <c r="K196" s="138">
        <f t="shared" ca="1" si="31"/>
        <v>21</v>
      </c>
      <c r="L196" s="138">
        <f t="shared" ca="1" si="32"/>
        <v>1</v>
      </c>
      <c r="M196" s="138">
        <f t="shared" ca="1" si="33"/>
        <v>1</v>
      </c>
      <c r="N196" s="138">
        <f t="shared" ca="1" si="39"/>
        <v>7721</v>
      </c>
      <c r="O196" s="138">
        <f t="shared" ca="1" si="34"/>
        <v>0</v>
      </c>
      <c r="P196" s="138">
        <f t="shared" ca="1" si="35"/>
        <v>0</v>
      </c>
      <c r="Q196" s="138">
        <f t="shared" ca="1" si="27"/>
        <v>80</v>
      </c>
      <c r="R196" s="139">
        <f t="shared" ca="1" si="28"/>
        <v>57.534246575342465</v>
      </c>
    </row>
    <row r="197" spans="2:18" ht="13.35" customHeight="1" x14ac:dyDescent="0.25">
      <c r="B197" s="97"/>
      <c r="E197" s="133">
        <v>193</v>
      </c>
      <c r="F197" s="138">
        <f t="shared" ca="1" si="29"/>
        <v>7721</v>
      </c>
      <c r="G197" s="138">
        <f t="shared" ca="1" si="36"/>
        <v>21</v>
      </c>
      <c r="H197" s="138">
        <f t="shared" ca="1" si="38"/>
        <v>0</v>
      </c>
      <c r="I197" s="138">
        <f t="shared" ca="1" si="37"/>
        <v>0</v>
      </c>
      <c r="J197" s="138">
        <f t="shared" ca="1" si="30"/>
        <v>89</v>
      </c>
      <c r="K197" s="138">
        <f t="shared" ca="1" si="31"/>
        <v>0</v>
      </c>
      <c r="L197" s="138">
        <f t="shared" ca="1" si="32"/>
        <v>1</v>
      </c>
      <c r="M197" s="138">
        <f t="shared" ca="1" si="33"/>
        <v>4</v>
      </c>
      <c r="N197" s="138">
        <f t="shared" ca="1" si="39"/>
        <v>7800</v>
      </c>
      <c r="O197" s="138">
        <f t="shared" ca="1" si="34"/>
        <v>68</v>
      </c>
      <c r="P197" s="138">
        <f t="shared" ca="1" si="35"/>
        <v>680</v>
      </c>
      <c r="Q197" s="138">
        <f t="shared" ref="Q197:Q260" ca="1" si="40">$C$6*L197</f>
        <v>80</v>
      </c>
      <c r="R197" s="139">
        <f t="shared" ref="R197:R260" ca="1" si="41">K197*$C$9</f>
        <v>0</v>
      </c>
    </row>
    <row r="198" spans="2:18" ht="13.35" customHeight="1" x14ac:dyDescent="0.25">
      <c r="B198" s="97"/>
      <c r="E198" s="133">
        <v>194</v>
      </c>
      <c r="F198" s="138">
        <f t="shared" ref="F198:F261" ca="1" si="42">N197</f>
        <v>7800</v>
      </c>
      <c r="G198" s="138">
        <f t="shared" ca="1" si="36"/>
        <v>0</v>
      </c>
      <c r="H198" s="138">
        <f t="shared" ca="1" si="38"/>
        <v>1</v>
      </c>
      <c r="I198" s="138">
        <f t="shared" ca="1" si="37"/>
        <v>100</v>
      </c>
      <c r="J198" s="138">
        <f t="shared" ref="J198:J261" ca="1" si="43">INT(_xlfn.NORM.INV(RAND(),100,20))</f>
        <v>89</v>
      </c>
      <c r="K198" s="138">
        <f t="shared" ref="K198:K261" ca="1" si="44">IF(G198+I198-J198&gt;=0,G198+I198-J198,0)</f>
        <v>11</v>
      </c>
      <c r="L198" s="138">
        <f t="shared" ref="L198:L261" ca="1" si="45">IF(K198&lt;$C$5,1,0)</f>
        <v>1</v>
      </c>
      <c r="M198" s="138">
        <f t="shared" ref="M198:M261" ca="1" si="46">INT(RANDBETWEEN(1,5))</f>
        <v>1</v>
      </c>
      <c r="N198" s="138">
        <f t="shared" ca="1" si="39"/>
        <v>7811</v>
      </c>
      <c r="O198" s="138">
        <f t="shared" ref="O198:O261" ca="1" si="47">IF(G198-J198+I198&lt;0,J198-G198-I198,0)</f>
        <v>0</v>
      </c>
      <c r="P198" s="138">
        <f t="shared" ref="P198:P261" ca="1" si="48">O198*$C$10</f>
        <v>0</v>
      </c>
      <c r="Q198" s="138">
        <f t="shared" ca="1" si="40"/>
        <v>80</v>
      </c>
      <c r="R198" s="139">
        <f t="shared" ca="1" si="41"/>
        <v>30.136986301369863</v>
      </c>
    </row>
    <row r="199" spans="2:18" ht="13.35" customHeight="1" x14ac:dyDescent="0.25">
      <c r="B199" s="97"/>
      <c r="E199" s="133">
        <v>195</v>
      </c>
      <c r="F199" s="138">
        <f t="shared" ca="1" si="42"/>
        <v>7811</v>
      </c>
      <c r="G199" s="138">
        <f t="shared" ref="G199:G262" ca="1" si="49">K198</f>
        <v>11</v>
      </c>
      <c r="H199" s="138">
        <f t="shared" ca="1" si="38"/>
        <v>0</v>
      </c>
      <c r="I199" s="138">
        <f t="shared" ref="I199:I262" ca="1" si="50">H199*$C$11</f>
        <v>0</v>
      </c>
      <c r="J199" s="138">
        <f t="shared" ca="1" si="43"/>
        <v>72</v>
      </c>
      <c r="K199" s="138">
        <f t="shared" ca="1" si="44"/>
        <v>0</v>
      </c>
      <c r="L199" s="138">
        <f t="shared" ca="1" si="45"/>
        <v>1</v>
      </c>
      <c r="M199" s="138">
        <f t="shared" ca="1" si="46"/>
        <v>3</v>
      </c>
      <c r="N199" s="138">
        <f t="shared" ca="1" si="39"/>
        <v>7900</v>
      </c>
      <c r="O199" s="138">
        <f t="shared" ca="1" si="47"/>
        <v>61</v>
      </c>
      <c r="P199" s="138">
        <f t="shared" ca="1" si="48"/>
        <v>610</v>
      </c>
      <c r="Q199" s="138">
        <f t="shared" ca="1" si="40"/>
        <v>80</v>
      </c>
      <c r="R199" s="139">
        <f t="shared" ca="1" si="41"/>
        <v>0</v>
      </c>
    </row>
    <row r="200" spans="2:18" ht="13.35" customHeight="1" x14ac:dyDescent="0.25">
      <c r="B200" s="97"/>
      <c r="E200" s="133">
        <v>196</v>
      </c>
      <c r="F200" s="138">
        <f t="shared" ca="1" si="42"/>
        <v>7900</v>
      </c>
      <c r="G200" s="138">
        <f t="shared" ca="1" si="49"/>
        <v>0</v>
      </c>
      <c r="H200" s="138">
        <f t="shared" ca="1" si="38"/>
        <v>1</v>
      </c>
      <c r="I200" s="138">
        <f t="shared" ca="1" si="50"/>
        <v>100</v>
      </c>
      <c r="J200" s="138">
        <f t="shared" ca="1" si="43"/>
        <v>128</v>
      </c>
      <c r="K200" s="138">
        <f t="shared" ca="1" si="44"/>
        <v>0</v>
      </c>
      <c r="L200" s="138">
        <f t="shared" ca="1" si="45"/>
        <v>1</v>
      </c>
      <c r="M200" s="138">
        <f t="shared" ca="1" si="46"/>
        <v>5</v>
      </c>
      <c r="N200" s="138">
        <f t="shared" ca="1" si="39"/>
        <v>7900</v>
      </c>
      <c r="O200" s="138">
        <f t="shared" ca="1" si="47"/>
        <v>28</v>
      </c>
      <c r="P200" s="138">
        <f t="shared" ca="1" si="48"/>
        <v>280</v>
      </c>
      <c r="Q200" s="138">
        <f t="shared" ca="1" si="40"/>
        <v>80</v>
      </c>
      <c r="R200" s="139">
        <f t="shared" ca="1" si="41"/>
        <v>0</v>
      </c>
    </row>
    <row r="201" spans="2:18" ht="13.35" customHeight="1" x14ac:dyDescent="0.25">
      <c r="B201" s="97"/>
      <c r="E201" s="133">
        <v>197</v>
      </c>
      <c r="F201" s="138">
        <f t="shared" ca="1" si="42"/>
        <v>7900</v>
      </c>
      <c r="G201" s="138">
        <f t="shared" ca="1" si="49"/>
        <v>0</v>
      </c>
      <c r="H201" s="138">
        <f t="shared" ca="1" si="38"/>
        <v>0</v>
      </c>
      <c r="I201" s="138">
        <f t="shared" ca="1" si="50"/>
        <v>0</v>
      </c>
      <c r="J201" s="138">
        <f t="shared" ca="1" si="43"/>
        <v>107</v>
      </c>
      <c r="K201" s="138">
        <f t="shared" ca="1" si="44"/>
        <v>0</v>
      </c>
      <c r="L201" s="138">
        <f t="shared" ca="1" si="45"/>
        <v>1</v>
      </c>
      <c r="M201" s="138">
        <f t="shared" ca="1" si="46"/>
        <v>5</v>
      </c>
      <c r="N201" s="138">
        <f t="shared" ca="1" si="39"/>
        <v>8000</v>
      </c>
      <c r="O201" s="138">
        <f t="shared" ca="1" si="47"/>
        <v>107</v>
      </c>
      <c r="P201" s="138">
        <f t="shared" ca="1" si="48"/>
        <v>1070</v>
      </c>
      <c r="Q201" s="138">
        <f t="shared" ca="1" si="40"/>
        <v>80</v>
      </c>
      <c r="R201" s="139">
        <f t="shared" ca="1" si="41"/>
        <v>0</v>
      </c>
    </row>
    <row r="202" spans="2:18" ht="13.35" customHeight="1" x14ac:dyDescent="0.25">
      <c r="B202" s="97"/>
      <c r="E202" s="133">
        <v>198</v>
      </c>
      <c r="F202" s="138">
        <f t="shared" ca="1" si="42"/>
        <v>8000</v>
      </c>
      <c r="G202" s="138">
        <f t="shared" ca="1" si="49"/>
        <v>0</v>
      </c>
      <c r="H202" s="138">
        <f t="shared" ref="H202:H265" ca="1" si="51">IF(AND(L201=1,M201=0),1,0)+IF(AND(L200=1,M200=1),1,0)+IF(AND(L199=1,M199=2),1,0)+IF(AND(L198=1,M198=3),1,0)</f>
        <v>0</v>
      </c>
      <c r="I202" s="138">
        <f t="shared" ca="1" si="50"/>
        <v>0</v>
      </c>
      <c r="J202" s="138">
        <f t="shared" ca="1" si="43"/>
        <v>92</v>
      </c>
      <c r="K202" s="138">
        <f t="shared" ca="1" si="44"/>
        <v>0</v>
      </c>
      <c r="L202" s="138">
        <f t="shared" ca="1" si="45"/>
        <v>1</v>
      </c>
      <c r="M202" s="138">
        <f t="shared" ca="1" si="46"/>
        <v>1</v>
      </c>
      <c r="N202" s="138">
        <f t="shared" ca="1" si="39"/>
        <v>8100</v>
      </c>
      <c r="O202" s="138">
        <f t="shared" ca="1" si="47"/>
        <v>92</v>
      </c>
      <c r="P202" s="138">
        <f t="shared" ca="1" si="48"/>
        <v>920</v>
      </c>
      <c r="Q202" s="138">
        <f t="shared" ca="1" si="40"/>
        <v>80</v>
      </c>
      <c r="R202" s="139">
        <f t="shared" ca="1" si="41"/>
        <v>0</v>
      </c>
    </row>
    <row r="203" spans="2:18" ht="13.35" customHeight="1" x14ac:dyDescent="0.25">
      <c r="B203" s="97"/>
      <c r="E203" s="133">
        <v>199</v>
      </c>
      <c r="F203" s="138">
        <f t="shared" ca="1" si="42"/>
        <v>8100</v>
      </c>
      <c r="G203" s="138">
        <f t="shared" ca="1" si="49"/>
        <v>0</v>
      </c>
      <c r="H203" s="138">
        <f t="shared" ca="1" si="51"/>
        <v>1</v>
      </c>
      <c r="I203" s="138">
        <f t="shared" ca="1" si="50"/>
        <v>100</v>
      </c>
      <c r="J203" s="138">
        <f t="shared" ca="1" si="43"/>
        <v>132</v>
      </c>
      <c r="K203" s="138">
        <f t="shared" ca="1" si="44"/>
        <v>0</v>
      </c>
      <c r="L203" s="138">
        <f t="shared" ca="1" si="45"/>
        <v>1</v>
      </c>
      <c r="M203" s="138">
        <f t="shared" ca="1" si="46"/>
        <v>2</v>
      </c>
      <c r="N203" s="138">
        <f t="shared" ref="N203:N266" ca="1" si="52">F203+L203*$C$11-J203+O203</f>
        <v>8100</v>
      </c>
      <c r="O203" s="138">
        <f t="shared" ca="1" si="47"/>
        <v>32</v>
      </c>
      <c r="P203" s="138">
        <f t="shared" ca="1" si="48"/>
        <v>320</v>
      </c>
      <c r="Q203" s="138">
        <f t="shared" ca="1" si="40"/>
        <v>80</v>
      </c>
      <c r="R203" s="139">
        <f t="shared" ca="1" si="41"/>
        <v>0</v>
      </c>
    </row>
    <row r="204" spans="2:18" ht="13.35" customHeight="1" x14ac:dyDescent="0.25">
      <c r="B204" s="97"/>
      <c r="E204" s="133">
        <v>200</v>
      </c>
      <c r="F204" s="138">
        <f t="shared" ca="1" si="42"/>
        <v>8100</v>
      </c>
      <c r="G204" s="138">
        <f t="shared" ca="1" si="49"/>
        <v>0</v>
      </c>
      <c r="H204" s="138">
        <f t="shared" ca="1" si="51"/>
        <v>1</v>
      </c>
      <c r="I204" s="138">
        <f t="shared" ca="1" si="50"/>
        <v>100</v>
      </c>
      <c r="J204" s="138">
        <f t="shared" ca="1" si="43"/>
        <v>128</v>
      </c>
      <c r="K204" s="138">
        <f t="shared" ca="1" si="44"/>
        <v>0</v>
      </c>
      <c r="L204" s="138">
        <f t="shared" ca="1" si="45"/>
        <v>1</v>
      </c>
      <c r="M204" s="138">
        <f t="shared" ca="1" si="46"/>
        <v>3</v>
      </c>
      <c r="N204" s="138">
        <f t="shared" ca="1" si="52"/>
        <v>8100</v>
      </c>
      <c r="O204" s="138">
        <f t="shared" ca="1" si="47"/>
        <v>28</v>
      </c>
      <c r="P204" s="138">
        <f t="shared" ca="1" si="48"/>
        <v>280</v>
      </c>
      <c r="Q204" s="138">
        <f t="shared" ca="1" si="40"/>
        <v>80</v>
      </c>
      <c r="R204" s="139">
        <f t="shared" ca="1" si="41"/>
        <v>0</v>
      </c>
    </row>
    <row r="205" spans="2:18" ht="13.35" customHeight="1" x14ac:dyDescent="0.25">
      <c r="B205" s="97"/>
      <c r="E205" s="133">
        <v>201</v>
      </c>
      <c r="F205" s="138">
        <f t="shared" ca="1" si="42"/>
        <v>8100</v>
      </c>
      <c r="G205" s="138">
        <f t="shared" ca="1" si="49"/>
        <v>0</v>
      </c>
      <c r="H205" s="138">
        <f t="shared" ca="1" si="51"/>
        <v>0</v>
      </c>
      <c r="I205" s="138">
        <f t="shared" ca="1" si="50"/>
        <v>0</v>
      </c>
      <c r="J205" s="138">
        <f t="shared" ca="1" si="43"/>
        <v>92</v>
      </c>
      <c r="K205" s="138">
        <f t="shared" ca="1" si="44"/>
        <v>0</v>
      </c>
      <c r="L205" s="138">
        <f t="shared" ca="1" si="45"/>
        <v>1</v>
      </c>
      <c r="M205" s="138">
        <f t="shared" ca="1" si="46"/>
        <v>1</v>
      </c>
      <c r="N205" s="138">
        <f t="shared" ca="1" si="52"/>
        <v>8200</v>
      </c>
      <c r="O205" s="138">
        <f t="shared" ca="1" si="47"/>
        <v>92</v>
      </c>
      <c r="P205" s="138">
        <f t="shared" ca="1" si="48"/>
        <v>920</v>
      </c>
      <c r="Q205" s="138">
        <f t="shared" ca="1" si="40"/>
        <v>80</v>
      </c>
      <c r="R205" s="139">
        <f t="shared" ca="1" si="41"/>
        <v>0</v>
      </c>
    </row>
    <row r="206" spans="2:18" ht="13.35" customHeight="1" x14ac:dyDescent="0.25">
      <c r="B206" s="97"/>
      <c r="E206" s="133">
        <v>202</v>
      </c>
      <c r="F206" s="138">
        <f t="shared" ca="1" si="42"/>
        <v>8200</v>
      </c>
      <c r="G206" s="138">
        <f t="shared" ca="1" si="49"/>
        <v>0</v>
      </c>
      <c r="H206" s="138">
        <f t="shared" ca="1" si="51"/>
        <v>1</v>
      </c>
      <c r="I206" s="138">
        <f t="shared" ca="1" si="50"/>
        <v>100</v>
      </c>
      <c r="J206" s="138">
        <f t="shared" ca="1" si="43"/>
        <v>85</v>
      </c>
      <c r="K206" s="138">
        <f t="shared" ca="1" si="44"/>
        <v>15</v>
      </c>
      <c r="L206" s="138">
        <f t="shared" ca="1" si="45"/>
        <v>1</v>
      </c>
      <c r="M206" s="138">
        <f t="shared" ca="1" si="46"/>
        <v>2</v>
      </c>
      <c r="N206" s="138">
        <f t="shared" ca="1" si="52"/>
        <v>8215</v>
      </c>
      <c r="O206" s="138">
        <f t="shared" ca="1" si="47"/>
        <v>0</v>
      </c>
      <c r="P206" s="138">
        <f t="shared" ca="1" si="48"/>
        <v>0</v>
      </c>
      <c r="Q206" s="138">
        <f t="shared" ca="1" si="40"/>
        <v>80</v>
      </c>
      <c r="R206" s="139">
        <f t="shared" ca="1" si="41"/>
        <v>41.095890410958901</v>
      </c>
    </row>
    <row r="207" spans="2:18" ht="13.35" customHeight="1" x14ac:dyDescent="0.25">
      <c r="B207" s="97"/>
      <c r="E207" s="133">
        <v>203</v>
      </c>
      <c r="F207" s="138">
        <f t="shared" ca="1" si="42"/>
        <v>8215</v>
      </c>
      <c r="G207" s="138">
        <f t="shared" ca="1" si="49"/>
        <v>15</v>
      </c>
      <c r="H207" s="138">
        <f t="shared" ca="1" si="51"/>
        <v>1</v>
      </c>
      <c r="I207" s="138">
        <f t="shared" ca="1" si="50"/>
        <v>100</v>
      </c>
      <c r="J207" s="138">
        <f t="shared" ca="1" si="43"/>
        <v>108</v>
      </c>
      <c r="K207" s="138">
        <f t="shared" ca="1" si="44"/>
        <v>7</v>
      </c>
      <c r="L207" s="138">
        <f t="shared" ca="1" si="45"/>
        <v>1</v>
      </c>
      <c r="M207" s="138">
        <f t="shared" ca="1" si="46"/>
        <v>4</v>
      </c>
      <c r="N207" s="138">
        <f t="shared" ca="1" si="52"/>
        <v>8207</v>
      </c>
      <c r="O207" s="138">
        <f t="shared" ca="1" si="47"/>
        <v>0</v>
      </c>
      <c r="P207" s="138">
        <f t="shared" ca="1" si="48"/>
        <v>0</v>
      </c>
      <c r="Q207" s="138">
        <f t="shared" ca="1" si="40"/>
        <v>80</v>
      </c>
      <c r="R207" s="139">
        <f t="shared" ca="1" si="41"/>
        <v>19.17808219178082</v>
      </c>
    </row>
    <row r="208" spans="2:18" ht="13.35" customHeight="1" x14ac:dyDescent="0.25">
      <c r="B208" s="97"/>
      <c r="E208" s="133">
        <v>204</v>
      </c>
      <c r="F208" s="138">
        <f t="shared" ca="1" si="42"/>
        <v>8207</v>
      </c>
      <c r="G208" s="138">
        <f t="shared" ca="1" si="49"/>
        <v>7</v>
      </c>
      <c r="H208" s="138">
        <f t="shared" ca="1" si="51"/>
        <v>1</v>
      </c>
      <c r="I208" s="138">
        <f t="shared" ca="1" si="50"/>
        <v>100</v>
      </c>
      <c r="J208" s="138">
        <f t="shared" ca="1" si="43"/>
        <v>82</v>
      </c>
      <c r="K208" s="138">
        <f t="shared" ca="1" si="44"/>
        <v>25</v>
      </c>
      <c r="L208" s="138">
        <f t="shared" ca="1" si="45"/>
        <v>1</v>
      </c>
      <c r="M208" s="138">
        <f t="shared" ca="1" si="46"/>
        <v>5</v>
      </c>
      <c r="N208" s="138">
        <f t="shared" ca="1" si="52"/>
        <v>8225</v>
      </c>
      <c r="O208" s="138">
        <f t="shared" ca="1" si="47"/>
        <v>0</v>
      </c>
      <c r="P208" s="138">
        <f t="shared" ca="1" si="48"/>
        <v>0</v>
      </c>
      <c r="Q208" s="138">
        <f t="shared" ca="1" si="40"/>
        <v>80</v>
      </c>
      <c r="R208" s="139">
        <f t="shared" ca="1" si="41"/>
        <v>68.493150684931507</v>
      </c>
    </row>
    <row r="209" spans="2:18" ht="13.35" customHeight="1" x14ac:dyDescent="0.25">
      <c r="B209" s="97"/>
      <c r="E209" s="133">
        <v>205</v>
      </c>
      <c r="F209" s="138">
        <f t="shared" ca="1" si="42"/>
        <v>8225</v>
      </c>
      <c r="G209" s="138">
        <f t="shared" ca="1" si="49"/>
        <v>25</v>
      </c>
      <c r="H209" s="138">
        <f t="shared" ca="1" si="51"/>
        <v>1</v>
      </c>
      <c r="I209" s="138">
        <f t="shared" ca="1" si="50"/>
        <v>100</v>
      </c>
      <c r="J209" s="138">
        <f t="shared" ca="1" si="43"/>
        <v>111</v>
      </c>
      <c r="K209" s="138">
        <f t="shared" ca="1" si="44"/>
        <v>14</v>
      </c>
      <c r="L209" s="138">
        <f t="shared" ca="1" si="45"/>
        <v>1</v>
      </c>
      <c r="M209" s="138">
        <f t="shared" ca="1" si="46"/>
        <v>1</v>
      </c>
      <c r="N209" s="138">
        <f t="shared" ca="1" si="52"/>
        <v>8214</v>
      </c>
      <c r="O209" s="138">
        <f t="shared" ca="1" si="47"/>
        <v>0</v>
      </c>
      <c r="P209" s="138">
        <f t="shared" ca="1" si="48"/>
        <v>0</v>
      </c>
      <c r="Q209" s="138">
        <f t="shared" ca="1" si="40"/>
        <v>80</v>
      </c>
      <c r="R209" s="139">
        <f t="shared" ca="1" si="41"/>
        <v>38.356164383561641</v>
      </c>
    </row>
    <row r="210" spans="2:18" ht="13.35" customHeight="1" x14ac:dyDescent="0.25">
      <c r="B210" s="97"/>
      <c r="E210" s="133">
        <v>206</v>
      </c>
      <c r="F210" s="138">
        <f t="shared" ca="1" si="42"/>
        <v>8214</v>
      </c>
      <c r="G210" s="138">
        <f t="shared" ca="1" si="49"/>
        <v>14</v>
      </c>
      <c r="H210" s="138">
        <f t="shared" ca="1" si="51"/>
        <v>0</v>
      </c>
      <c r="I210" s="138">
        <f t="shared" ca="1" si="50"/>
        <v>0</v>
      </c>
      <c r="J210" s="138">
        <f t="shared" ca="1" si="43"/>
        <v>91</v>
      </c>
      <c r="K210" s="138">
        <f t="shared" ca="1" si="44"/>
        <v>0</v>
      </c>
      <c r="L210" s="138">
        <f t="shared" ca="1" si="45"/>
        <v>1</v>
      </c>
      <c r="M210" s="138">
        <f t="shared" ca="1" si="46"/>
        <v>5</v>
      </c>
      <c r="N210" s="138">
        <f t="shared" ca="1" si="52"/>
        <v>8300</v>
      </c>
      <c r="O210" s="138">
        <f t="shared" ca="1" si="47"/>
        <v>77</v>
      </c>
      <c r="P210" s="138">
        <f t="shared" ca="1" si="48"/>
        <v>770</v>
      </c>
      <c r="Q210" s="138">
        <f t="shared" ca="1" si="40"/>
        <v>80</v>
      </c>
      <c r="R210" s="139">
        <f t="shared" ca="1" si="41"/>
        <v>0</v>
      </c>
    </row>
    <row r="211" spans="2:18" ht="13.35" customHeight="1" x14ac:dyDescent="0.25">
      <c r="B211" s="97"/>
      <c r="E211" s="133">
        <v>207</v>
      </c>
      <c r="F211" s="138">
        <f t="shared" ca="1" si="42"/>
        <v>8300</v>
      </c>
      <c r="G211" s="138">
        <f t="shared" ca="1" si="49"/>
        <v>0</v>
      </c>
      <c r="H211" s="138">
        <f t="shared" ca="1" si="51"/>
        <v>1</v>
      </c>
      <c r="I211" s="138">
        <f t="shared" ca="1" si="50"/>
        <v>100</v>
      </c>
      <c r="J211" s="138">
        <f t="shared" ca="1" si="43"/>
        <v>118</v>
      </c>
      <c r="K211" s="138">
        <f t="shared" ca="1" si="44"/>
        <v>0</v>
      </c>
      <c r="L211" s="138">
        <f t="shared" ca="1" si="45"/>
        <v>1</v>
      </c>
      <c r="M211" s="138">
        <f t="shared" ca="1" si="46"/>
        <v>4</v>
      </c>
      <c r="N211" s="138">
        <f t="shared" ca="1" si="52"/>
        <v>8300</v>
      </c>
      <c r="O211" s="138">
        <f t="shared" ca="1" si="47"/>
        <v>18</v>
      </c>
      <c r="P211" s="138">
        <f t="shared" ca="1" si="48"/>
        <v>180</v>
      </c>
      <c r="Q211" s="138">
        <f t="shared" ca="1" si="40"/>
        <v>80</v>
      </c>
      <c r="R211" s="139">
        <f t="shared" ca="1" si="41"/>
        <v>0</v>
      </c>
    </row>
    <row r="212" spans="2:18" ht="13.35" customHeight="1" x14ac:dyDescent="0.25">
      <c r="B212" s="97"/>
      <c r="E212" s="133">
        <v>208</v>
      </c>
      <c r="F212" s="138">
        <f t="shared" ca="1" si="42"/>
        <v>8300</v>
      </c>
      <c r="G212" s="138">
        <f t="shared" ca="1" si="49"/>
        <v>0</v>
      </c>
      <c r="H212" s="138">
        <f t="shared" ca="1" si="51"/>
        <v>0</v>
      </c>
      <c r="I212" s="138">
        <f t="shared" ca="1" si="50"/>
        <v>0</v>
      </c>
      <c r="J212" s="138">
        <f t="shared" ca="1" si="43"/>
        <v>125</v>
      </c>
      <c r="K212" s="138">
        <f t="shared" ca="1" si="44"/>
        <v>0</v>
      </c>
      <c r="L212" s="138">
        <f t="shared" ca="1" si="45"/>
        <v>1</v>
      </c>
      <c r="M212" s="138">
        <f t="shared" ca="1" si="46"/>
        <v>5</v>
      </c>
      <c r="N212" s="138">
        <f t="shared" ca="1" si="52"/>
        <v>8400</v>
      </c>
      <c r="O212" s="138">
        <f t="shared" ca="1" si="47"/>
        <v>125</v>
      </c>
      <c r="P212" s="138">
        <f t="shared" ca="1" si="48"/>
        <v>1250</v>
      </c>
      <c r="Q212" s="138">
        <f t="shared" ca="1" si="40"/>
        <v>80</v>
      </c>
      <c r="R212" s="139">
        <f t="shared" ca="1" si="41"/>
        <v>0</v>
      </c>
    </row>
    <row r="213" spans="2:18" ht="13.35" customHeight="1" x14ac:dyDescent="0.25">
      <c r="B213" s="97"/>
      <c r="E213" s="133">
        <v>209</v>
      </c>
      <c r="F213" s="138">
        <f t="shared" ca="1" si="42"/>
        <v>8400</v>
      </c>
      <c r="G213" s="138">
        <f t="shared" ca="1" si="49"/>
        <v>0</v>
      </c>
      <c r="H213" s="138">
        <f t="shared" ca="1" si="51"/>
        <v>0</v>
      </c>
      <c r="I213" s="138">
        <f t="shared" ca="1" si="50"/>
        <v>0</v>
      </c>
      <c r="J213" s="138">
        <f t="shared" ca="1" si="43"/>
        <v>112</v>
      </c>
      <c r="K213" s="138">
        <f t="shared" ca="1" si="44"/>
        <v>0</v>
      </c>
      <c r="L213" s="138">
        <f t="shared" ca="1" si="45"/>
        <v>1</v>
      </c>
      <c r="M213" s="138">
        <f t="shared" ca="1" si="46"/>
        <v>2</v>
      </c>
      <c r="N213" s="138">
        <f t="shared" ca="1" si="52"/>
        <v>8500</v>
      </c>
      <c r="O213" s="138">
        <f t="shared" ca="1" si="47"/>
        <v>112</v>
      </c>
      <c r="P213" s="138">
        <f t="shared" ca="1" si="48"/>
        <v>1120</v>
      </c>
      <c r="Q213" s="138">
        <f t="shared" ca="1" si="40"/>
        <v>80</v>
      </c>
      <c r="R213" s="139">
        <f t="shared" ca="1" si="41"/>
        <v>0</v>
      </c>
    </row>
    <row r="214" spans="2:18" ht="13.35" customHeight="1" x14ac:dyDescent="0.25">
      <c r="B214" s="97"/>
      <c r="E214" s="133">
        <v>210</v>
      </c>
      <c r="F214" s="138">
        <f t="shared" ca="1" si="42"/>
        <v>8500</v>
      </c>
      <c r="G214" s="138">
        <f t="shared" ca="1" si="49"/>
        <v>0</v>
      </c>
      <c r="H214" s="138">
        <f t="shared" ca="1" si="51"/>
        <v>0</v>
      </c>
      <c r="I214" s="138">
        <f t="shared" ca="1" si="50"/>
        <v>0</v>
      </c>
      <c r="J214" s="138">
        <f t="shared" ca="1" si="43"/>
        <v>98</v>
      </c>
      <c r="K214" s="138">
        <f t="shared" ca="1" si="44"/>
        <v>0</v>
      </c>
      <c r="L214" s="138">
        <f t="shared" ca="1" si="45"/>
        <v>1</v>
      </c>
      <c r="M214" s="138">
        <f t="shared" ca="1" si="46"/>
        <v>5</v>
      </c>
      <c r="N214" s="138">
        <f t="shared" ca="1" si="52"/>
        <v>8600</v>
      </c>
      <c r="O214" s="138">
        <f t="shared" ca="1" si="47"/>
        <v>98</v>
      </c>
      <c r="P214" s="138">
        <f t="shared" ca="1" si="48"/>
        <v>980</v>
      </c>
      <c r="Q214" s="138">
        <f t="shared" ca="1" si="40"/>
        <v>80</v>
      </c>
      <c r="R214" s="139">
        <f t="shared" ca="1" si="41"/>
        <v>0</v>
      </c>
    </row>
    <row r="215" spans="2:18" ht="13.35" customHeight="1" x14ac:dyDescent="0.25">
      <c r="B215" s="97"/>
      <c r="E215" s="133">
        <v>211</v>
      </c>
      <c r="F215" s="138">
        <f t="shared" ca="1" si="42"/>
        <v>8600</v>
      </c>
      <c r="G215" s="138">
        <f t="shared" ca="1" si="49"/>
        <v>0</v>
      </c>
      <c r="H215" s="138">
        <f t="shared" ca="1" si="51"/>
        <v>0</v>
      </c>
      <c r="I215" s="138">
        <f t="shared" ca="1" si="50"/>
        <v>0</v>
      </c>
      <c r="J215" s="138">
        <f t="shared" ca="1" si="43"/>
        <v>123</v>
      </c>
      <c r="K215" s="138">
        <f t="shared" ca="1" si="44"/>
        <v>0</v>
      </c>
      <c r="L215" s="138">
        <f t="shared" ca="1" si="45"/>
        <v>1</v>
      </c>
      <c r="M215" s="138">
        <f t="shared" ca="1" si="46"/>
        <v>3</v>
      </c>
      <c r="N215" s="138">
        <f t="shared" ca="1" si="52"/>
        <v>8700</v>
      </c>
      <c r="O215" s="138">
        <f t="shared" ca="1" si="47"/>
        <v>123</v>
      </c>
      <c r="P215" s="138">
        <f t="shared" ca="1" si="48"/>
        <v>1230</v>
      </c>
      <c r="Q215" s="138">
        <f t="shared" ca="1" si="40"/>
        <v>80</v>
      </c>
      <c r="R215" s="139">
        <f t="shared" ca="1" si="41"/>
        <v>0</v>
      </c>
    </row>
    <row r="216" spans="2:18" ht="13.35" customHeight="1" x14ac:dyDescent="0.25">
      <c r="B216" s="97"/>
      <c r="E216" s="133">
        <v>212</v>
      </c>
      <c r="F216" s="138">
        <f t="shared" ca="1" si="42"/>
        <v>8700</v>
      </c>
      <c r="G216" s="138">
        <f t="shared" ca="1" si="49"/>
        <v>0</v>
      </c>
      <c r="H216" s="138">
        <f t="shared" ca="1" si="51"/>
        <v>1</v>
      </c>
      <c r="I216" s="138">
        <f t="shared" ca="1" si="50"/>
        <v>100</v>
      </c>
      <c r="J216" s="138">
        <f t="shared" ca="1" si="43"/>
        <v>108</v>
      </c>
      <c r="K216" s="138">
        <f t="shared" ca="1" si="44"/>
        <v>0</v>
      </c>
      <c r="L216" s="138">
        <f t="shared" ca="1" si="45"/>
        <v>1</v>
      </c>
      <c r="M216" s="138">
        <f t="shared" ca="1" si="46"/>
        <v>2</v>
      </c>
      <c r="N216" s="138">
        <f t="shared" ca="1" si="52"/>
        <v>8700</v>
      </c>
      <c r="O216" s="138">
        <f t="shared" ca="1" si="47"/>
        <v>8</v>
      </c>
      <c r="P216" s="138">
        <f t="shared" ca="1" si="48"/>
        <v>80</v>
      </c>
      <c r="Q216" s="138">
        <f t="shared" ca="1" si="40"/>
        <v>80</v>
      </c>
      <c r="R216" s="139">
        <f t="shared" ca="1" si="41"/>
        <v>0</v>
      </c>
    </row>
    <row r="217" spans="2:18" ht="13.35" customHeight="1" x14ac:dyDescent="0.25">
      <c r="B217" s="97"/>
      <c r="E217" s="133">
        <v>213</v>
      </c>
      <c r="F217" s="138">
        <f t="shared" ca="1" si="42"/>
        <v>8700</v>
      </c>
      <c r="G217" s="138">
        <f t="shared" ca="1" si="49"/>
        <v>0</v>
      </c>
      <c r="H217" s="138">
        <f t="shared" ca="1" si="51"/>
        <v>0</v>
      </c>
      <c r="I217" s="138">
        <f t="shared" ca="1" si="50"/>
        <v>0</v>
      </c>
      <c r="J217" s="138">
        <f t="shared" ca="1" si="43"/>
        <v>73</v>
      </c>
      <c r="K217" s="138">
        <f t="shared" ca="1" si="44"/>
        <v>0</v>
      </c>
      <c r="L217" s="138">
        <f t="shared" ca="1" si="45"/>
        <v>1</v>
      </c>
      <c r="M217" s="138">
        <f t="shared" ca="1" si="46"/>
        <v>5</v>
      </c>
      <c r="N217" s="138">
        <f t="shared" ca="1" si="52"/>
        <v>8800</v>
      </c>
      <c r="O217" s="138">
        <f t="shared" ca="1" si="47"/>
        <v>73</v>
      </c>
      <c r="P217" s="138">
        <f t="shared" ca="1" si="48"/>
        <v>730</v>
      </c>
      <c r="Q217" s="138">
        <f t="shared" ca="1" si="40"/>
        <v>80</v>
      </c>
      <c r="R217" s="139">
        <f t="shared" ca="1" si="41"/>
        <v>0</v>
      </c>
    </row>
    <row r="218" spans="2:18" ht="13.35" customHeight="1" x14ac:dyDescent="0.25">
      <c r="B218" s="97"/>
      <c r="E218" s="133">
        <v>214</v>
      </c>
      <c r="F218" s="138">
        <f t="shared" ca="1" si="42"/>
        <v>8800</v>
      </c>
      <c r="G218" s="138">
        <f t="shared" ca="1" si="49"/>
        <v>0</v>
      </c>
      <c r="H218" s="138">
        <f t="shared" ca="1" si="51"/>
        <v>0</v>
      </c>
      <c r="I218" s="138">
        <f t="shared" ca="1" si="50"/>
        <v>0</v>
      </c>
      <c r="J218" s="138">
        <f t="shared" ca="1" si="43"/>
        <v>105</v>
      </c>
      <c r="K218" s="138">
        <f t="shared" ca="1" si="44"/>
        <v>0</v>
      </c>
      <c r="L218" s="138">
        <f t="shared" ca="1" si="45"/>
        <v>1</v>
      </c>
      <c r="M218" s="138">
        <f t="shared" ca="1" si="46"/>
        <v>2</v>
      </c>
      <c r="N218" s="138">
        <f t="shared" ca="1" si="52"/>
        <v>8900</v>
      </c>
      <c r="O218" s="138">
        <f t="shared" ca="1" si="47"/>
        <v>105</v>
      </c>
      <c r="P218" s="138">
        <f t="shared" ca="1" si="48"/>
        <v>1050</v>
      </c>
      <c r="Q218" s="138">
        <f t="shared" ca="1" si="40"/>
        <v>80</v>
      </c>
      <c r="R218" s="139">
        <f t="shared" ca="1" si="41"/>
        <v>0</v>
      </c>
    </row>
    <row r="219" spans="2:18" ht="13.35" customHeight="1" x14ac:dyDescent="0.25">
      <c r="B219" s="97"/>
      <c r="E219" s="133">
        <v>215</v>
      </c>
      <c r="F219" s="138">
        <f t="shared" ca="1" si="42"/>
        <v>8900</v>
      </c>
      <c r="G219" s="138">
        <f t="shared" ca="1" si="49"/>
        <v>0</v>
      </c>
      <c r="H219" s="138">
        <f t="shared" ca="1" si="51"/>
        <v>2</v>
      </c>
      <c r="I219" s="138">
        <f t="shared" ca="1" si="50"/>
        <v>200</v>
      </c>
      <c r="J219" s="138">
        <f t="shared" ca="1" si="43"/>
        <v>110</v>
      </c>
      <c r="K219" s="138">
        <f t="shared" ca="1" si="44"/>
        <v>90</v>
      </c>
      <c r="L219" s="138">
        <f t="shared" ca="1" si="45"/>
        <v>1</v>
      </c>
      <c r="M219" s="138">
        <f t="shared" ca="1" si="46"/>
        <v>2</v>
      </c>
      <c r="N219" s="138">
        <f t="shared" ca="1" si="52"/>
        <v>8890</v>
      </c>
      <c r="O219" s="138">
        <f t="shared" ca="1" si="47"/>
        <v>0</v>
      </c>
      <c r="P219" s="138">
        <f t="shared" ca="1" si="48"/>
        <v>0</v>
      </c>
      <c r="Q219" s="138">
        <f t="shared" ca="1" si="40"/>
        <v>80</v>
      </c>
      <c r="R219" s="139">
        <f t="shared" ca="1" si="41"/>
        <v>246.57534246575341</v>
      </c>
    </row>
    <row r="220" spans="2:18" ht="13.35" customHeight="1" x14ac:dyDescent="0.25">
      <c r="B220" s="97"/>
      <c r="E220" s="133">
        <v>216</v>
      </c>
      <c r="F220" s="138">
        <f t="shared" ca="1" si="42"/>
        <v>8890</v>
      </c>
      <c r="G220" s="138">
        <f t="shared" ca="1" si="49"/>
        <v>90</v>
      </c>
      <c r="H220" s="138">
        <f t="shared" ca="1" si="51"/>
        <v>0</v>
      </c>
      <c r="I220" s="138">
        <f t="shared" ca="1" si="50"/>
        <v>0</v>
      </c>
      <c r="J220" s="138">
        <f t="shared" ca="1" si="43"/>
        <v>84</v>
      </c>
      <c r="K220" s="138">
        <f t="shared" ca="1" si="44"/>
        <v>6</v>
      </c>
      <c r="L220" s="138">
        <f t="shared" ca="1" si="45"/>
        <v>1</v>
      </c>
      <c r="M220" s="138">
        <f t="shared" ca="1" si="46"/>
        <v>1</v>
      </c>
      <c r="N220" s="138">
        <f t="shared" ca="1" si="52"/>
        <v>8906</v>
      </c>
      <c r="O220" s="138">
        <f t="shared" ca="1" si="47"/>
        <v>0</v>
      </c>
      <c r="P220" s="138">
        <f t="shared" ca="1" si="48"/>
        <v>0</v>
      </c>
      <c r="Q220" s="138">
        <f t="shared" ca="1" si="40"/>
        <v>80</v>
      </c>
      <c r="R220" s="139">
        <f t="shared" ca="1" si="41"/>
        <v>16.43835616438356</v>
      </c>
    </row>
    <row r="221" spans="2:18" ht="13.35" customHeight="1" x14ac:dyDescent="0.25">
      <c r="B221" s="97"/>
      <c r="E221" s="133">
        <v>217</v>
      </c>
      <c r="F221" s="138">
        <f t="shared" ca="1" si="42"/>
        <v>8906</v>
      </c>
      <c r="G221" s="138">
        <f t="shared" ca="1" si="49"/>
        <v>6</v>
      </c>
      <c r="H221" s="138">
        <f t="shared" ca="1" si="51"/>
        <v>1</v>
      </c>
      <c r="I221" s="138">
        <f t="shared" ca="1" si="50"/>
        <v>100</v>
      </c>
      <c r="J221" s="138">
        <f t="shared" ca="1" si="43"/>
        <v>42</v>
      </c>
      <c r="K221" s="138">
        <f t="shared" ca="1" si="44"/>
        <v>64</v>
      </c>
      <c r="L221" s="138">
        <f t="shared" ca="1" si="45"/>
        <v>1</v>
      </c>
      <c r="M221" s="138">
        <f t="shared" ca="1" si="46"/>
        <v>2</v>
      </c>
      <c r="N221" s="138">
        <f t="shared" ca="1" si="52"/>
        <v>8964</v>
      </c>
      <c r="O221" s="138">
        <f t="shared" ca="1" si="47"/>
        <v>0</v>
      </c>
      <c r="P221" s="138">
        <f t="shared" ca="1" si="48"/>
        <v>0</v>
      </c>
      <c r="Q221" s="138">
        <f t="shared" ca="1" si="40"/>
        <v>80</v>
      </c>
      <c r="R221" s="139">
        <f t="shared" ca="1" si="41"/>
        <v>175.34246575342465</v>
      </c>
    </row>
    <row r="222" spans="2:18" ht="13.35" customHeight="1" x14ac:dyDescent="0.25">
      <c r="B222" s="97"/>
      <c r="E222" s="133">
        <v>218</v>
      </c>
      <c r="F222" s="138">
        <f t="shared" ca="1" si="42"/>
        <v>8964</v>
      </c>
      <c r="G222" s="138">
        <f t="shared" ca="1" si="49"/>
        <v>64</v>
      </c>
      <c r="H222" s="138">
        <f t="shared" ca="1" si="51"/>
        <v>2</v>
      </c>
      <c r="I222" s="138">
        <f t="shared" ca="1" si="50"/>
        <v>200</v>
      </c>
      <c r="J222" s="138">
        <f t="shared" ca="1" si="43"/>
        <v>124</v>
      </c>
      <c r="K222" s="138">
        <f t="shared" ca="1" si="44"/>
        <v>140</v>
      </c>
      <c r="L222" s="138">
        <f t="shared" ca="1" si="45"/>
        <v>1</v>
      </c>
      <c r="M222" s="138">
        <f t="shared" ca="1" si="46"/>
        <v>2</v>
      </c>
      <c r="N222" s="138">
        <f t="shared" ca="1" si="52"/>
        <v>8940</v>
      </c>
      <c r="O222" s="138">
        <f t="shared" ca="1" si="47"/>
        <v>0</v>
      </c>
      <c r="P222" s="138">
        <f t="shared" ca="1" si="48"/>
        <v>0</v>
      </c>
      <c r="Q222" s="138">
        <f t="shared" ca="1" si="40"/>
        <v>80</v>
      </c>
      <c r="R222" s="139">
        <f t="shared" ca="1" si="41"/>
        <v>383.56164383561639</v>
      </c>
    </row>
    <row r="223" spans="2:18" ht="13.35" customHeight="1" x14ac:dyDescent="0.25">
      <c r="B223" s="97"/>
      <c r="E223" s="133">
        <v>219</v>
      </c>
      <c r="F223" s="138">
        <f t="shared" ca="1" si="42"/>
        <v>8940</v>
      </c>
      <c r="G223" s="138">
        <f t="shared" ca="1" si="49"/>
        <v>140</v>
      </c>
      <c r="H223" s="138">
        <f t="shared" ca="1" si="51"/>
        <v>0</v>
      </c>
      <c r="I223" s="138">
        <f t="shared" ca="1" si="50"/>
        <v>0</v>
      </c>
      <c r="J223" s="138">
        <f t="shared" ca="1" si="43"/>
        <v>116</v>
      </c>
      <c r="K223" s="138">
        <f t="shared" ca="1" si="44"/>
        <v>24</v>
      </c>
      <c r="L223" s="138">
        <f t="shared" ca="1" si="45"/>
        <v>1</v>
      </c>
      <c r="M223" s="138">
        <f t="shared" ca="1" si="46"/>
        <v>5</v>
      </c>
      <c r="N223" s="138">
        <f t="shared" ca="1" si="52"/>
        <v>8924</v>
      </c>
      <c r="O223" s="138">
        <f t="shared" ca="1" si="47"/>
        <v>0</v>
      </c>
      <c r="P223" s="138">
        <f t="shared" ca="1" si="48"/>
        <v>0</v>
      </c>
      <c r="Q223" s="138">
        <f t="shared" ca="1" si="40"/>
        <v>80</v>
      </c>
      <c r="R223" s="139">
        <f t="shared" ca="1" si="41"/>
        <v>65.753424657534239</v>
      </c>
    </row>
    <row r="224" spans="2:18" ht="13.35" customHeight="1" x14ac:dyDescent="0.25">
      <c r="B224" s="97"/>
      <c r="E224" s="133">
        <v>220</v>
      </c>
      <c r="F224" s="138">
        <f t="shared" ca="1" si="42"/>
        <v>8924</v>
      </c>
      <c r="G224" s="138">
        <f t="shared" ca="1" si="49"/>
        <v>24</v>
      </c>
      <c r="H224" s="138">
        <f t="shared" ca="1" si="51"/>
        <v>1</v>
      </c>
      <c r="I224" s="138">
        <f t="shared" ca="1" si="50"/>
        <v>100</v>
      </c>
      <c r="J224" s="138">
        <f t="shared" ca="1" si="43"/>
        <v>118</v>
      </c>
      <c r="K224" s="138">
        <f t="shared" ca="1" si="44"/>
        <v>6</v>
      </c>
      <c r="L224" s="138">
        <f t="shared" ca="1" si="45"/>
        <v>1</v>
      </c>
      <c r="M224" s="138">
        <f t="shared" ca="1" si="46"/>
        <v>2</v>
      </c>
      <c r="N224" s="138">
        <f t="shared" ca="1" si="52"/>
        <v>8906</v>
      </c>
      <c r="O224" s="138">
        <f t="shared" ca="1" si="47"/>
        <v>0</v>
      </c>
      <c r="P224" s="138">
        <f t="shared" ca="1" si="48"/>
        <v>0</v>
      </c>
      <c r="Q224" s="138">
        <f t="shared" ca="1" si="40"/>
        <v>80</v>
      </c>
      <c r="R224" s="139">
        <f t="shared" ca="1" si="41"/>
        <v>16.43835616438356</v>
      </c>
    </row>
    <row r="225" spans="2:18" ht="13.35" customHeight="1" x14ac:dyDescent="0.25">
      <c r="B225" s="97"/>
      <c r="E225" s="133">
        <v>221</v>
      </c>
      <c r="F225" s="138">
        <f t="shared" ca="1" si="42"/>
        <v>8906</v>
      </c>
      <c r="G225" s="138">
        <f t="shared" ca="1" si="49"/>
        <v>6</v>
      </c>
      <c r="H225" s="138">
        <f t="shared" ca="1" si="51"/>
        <v>1</v>
      </c>
      <c r="I225" s="138">
        <f t="shared" ca="1" si="50"/>
        <v>100</v>
      </c>
      <c r="J225" s="138">
        <f t="shared" ca="1" si="43"/>
        <v>113</v>
      </c>
      <c r="K225" s="138">
        <f t="shared" ca="1" si="44"/>
        <v>0</v>
      </c>
      <c r="L225" s="138">
        <f t="shared" ca="1" si="45"/>
        <v>1</v>
      </c>
      <c r="M225" s="138">
        <f t="shared" ca="1" si="46"/>
        <v>3</v>
      </c>
      <c r="N225" s="138">
        <f t="shared" ca="1" si="52"/>
        <v>8900</v>
      </c>
      <c r="O225" s="138">
        <f t="shared" ca="1" si="47"/>
        <v>7</v>
      </c>
      <c r="P225" s="138">
        <f t="shared" ca="1" si="48"/>
        <v>70</v>
      </c>
      <c r="Q225" s="138">
        <f t="shared" ca="1" si="40"/>
        <v>80</v>
      </c>
      <c r="R225" s="139">
        <f t="shared" ca="1" si="41"/>
        <v>0</v>
      </c>
    </row>
    <row r="226" spans="2:18" ht="13.35" customHeight="1" x14ac:dyDescent="0.25">
      <c r="B226" s="97"/>
      <c r="E226" s="133">
        <v>222</v>
      </c>
      <c r="F226" s="138">
        <f t="shared" ca="1" si="42"/>
        <v>8900</v>
      </c>
      <c r="G226" s="138">
        <f t="shared" ca="1" si="49"/>
        <v>0</v>
      </c>
      <c r="H226" s="138">
        <f t="shared" ca="1" si="51"/>
        <v>0</v>
      </c>
      <c r="I226" s="138">
        <f t="shared" ca="1" si="50"/>
        <v>0</v>
      </c>
      <c r="J226" s="138">
        <f t="shared" ca="1" si="43"/>
        <v>111</v>
      </c>
      <c r="K226" s="138">
        <f t="shared" ca="1" si="44"/>
        <v>0</v>
      </c>
      <c r="L226" s="138">
        <f t="shared" ca="1" si="45"/>
        <v>1</v>
      </c>
      <c r="M226" s="138">
        <f t="shared" ca="1" si="46"/>
        <v>4</v>
      </c>
      <c r="N226" s="138">
        <f t="shared" ca="1" si="52"/>
        <v>9000</v>
      </c>
      <c r="O226" s="138">
        <f t="shared" ca="1" si="47"/>
        <v>111</v>
      </c>
      <c r="P226" s="138">
        <f t="shared" ca="1" si="48"/>
        <v>1110</v>
      </c>
      <c r="Q226" s="138">
        <f t="shared" ca="1" si="40"/>
        <v>80</v>
      </c>
      <c r="R226" s="139">
        <f t="shared" ca="1" si="41"/>
        <v>0</v>
      </c>
    </row>
    <row r="227" spans="2:18" ht="13.35" customHeight="1" x14ac:dyDescent="0.25">
      <c r="B227" s="97"/>
      <c r="E227" s="133">
        <v>223</v>
      </c>
      <c r="F227" s="138">
        <f t="shared" ca="1" si="42"/>
        <v>9000</v>
      </c>
      <c r="G227" s="138">
        <f t="shared" ca="1" si="49"/>
        <v>0</v>
      </c>
      <c r="H227" s="138">
        <f t="shared" ca="1" si="51"/>
        <v>1</v>
      </c>
      <c r="I227" s="138">
        <f t="shared" ca="1" si="50"/>
        <v>100</v>
      </c>
      <c r="J227" s="138">
        <f t="shared" ca="1" si="43"/>
        <v>113</v>
      </c>
      <c r="K227" s="138">
        <f t="shared" ca="1" si="44"/>
        <v>0</v>
      </c>
      <c r="L227" s="138">
        <f t="shared" ca="1" si="45"/>
        <v>1</v>
      </c>
      <c r="M227" s="138">
        <f t="shared" ca="1" si="46"/>
        <v>3</v>
      </c>
      <c r="N227" s="138">
        <f t="shared" ca="1" si="52"/>
        <v>9000</v>
      </c>
      <c r="O227" s="138">
        <f t="shared" ca="1" si="47"/>
        <v>13</v>
      </c>
      <c r="P227" s="138">
        <f t="shared" ca="1" si="48"/>
        <v>130</v>
      </c>
      <c r="Q227" s="138">
        <f t="shared" ca="1" si="40"/>
        <v>80</v>
      </c>
      <c r="R227" s="139">
        <f t="shared" ca="1" si="41"/>
        <v>0</v>
      </c>
    </row>
    <row r="228" spans="2:18" ht="13.35" customHeight="1" x14ac:dyDescent="0.25">
      <c r="B228" s="97"/>
      <c r="E228" s="133">
        <v>224</v>
      </c>
      <c r="F228" s="138">
        <f t="shared" ca="1" si="42"/>
        <v>9000</v>
      </c>
      <c r="G228" s="138">
        <f t="shared" ca="1" si="49"/>
        <v>0</v>
      </c>
      <c r="H228" s="138">
        <f t="shared" ca="1" si="51"/>
        <v>0</v>
      </c>
      <c r="I228" s="138">
        <f t="shared" ca="1" si="50"/>
        <v>0</v>
      </c>
      <c r="J228" s="138">
        <f t="shared" ca="1" si="43"/>
        <v>87</v>
      </c>
      <c r="K228" s="138">
        <f t="shared" ca="1" si="44"/>
        <v>0</v>
      </c>
      <c r="L228" s="138">
        <f t="shared" ca="1" si="45"/>
        <v>1</v>
      </c>
      <c r="M228" s="138">
        <f t="shared" ca="1" si="46"/>
        <v>2</v>
      </c>
      <c r="N228" s="138">
        <f t="shared" ca="1" si="52"/>
        <v>9100</v>
      </c>
      <c r="O228" s="138">
        <f t="shared" ca="1" si="47"/>
        <v>87</v>
      </c>
      <c r="P228" s="138">
        <f t="shared" ca="1" si="48"/>
        <v>870</v>
      </c>
      <c r="Q228" s="138">
        <f t="shared" ca="1" si="40"/>
        <v>80</v>
      </c>
      <c r="R228" s="139">
        <f t="shared" ca="1" si="41"/>
        <v>0</v>
      </c>
    </row>
    <row r="229" spans="2:18" ht="13.35" customHeight="1" x14ac:dyDescent="0.25">
      <c r="B229" s="97"/>
      <c r="E229" s="133">
        <v>225</v>
      </c>
      <c r="F229" s="138">
        <f t="shared" ca="1" si="42"/>
        <v>9100</v>
      </c>
      <c r="G229" s="138">
        <f t="shared" ca="1" si="49"/>
        <v>0</v>
      </c>
      <c r="H229" s="138">
        <f t="shared" ca="1" si="51"/>
        <v>1</v>
      </c>
      <c r="I229" s="138">
        <f t="shared" ca="1" si="50"/>
        <v>100</v>
      </c>
      <c r="J229" s="138">
        <f t="shared" ca="1" si="43"/>
        <v>77</v>
      </c>
      <c r="K229" s="138">
        <f t="shared" ca="1" si="44"/>
        <v>23</v>
      </c>
      <c r="L229" s="138">
        <f t="shared" ca="1" si="45"/>
        <v>1</v>
      </c>
      <c r="M229" s="138">
        <f t="shared" ca="1" si="46"/>
        <v>3</v>
      </c>
      <c r="N229" s="138">
        <f t="shared" ca="1" si="52"/>
        <v>9123</v>
      </c>
      <c r="O229" s="138">
        <f t="shared" ca="1" si="47"/>
        <v>0</v>
      </c>
      <c r="P229" s="138">
        <f t="shared" ca="1" si="48"/>
        <v>0</v>
      </c>
      <c r="Q229" s="138">
        <f t="shared" ca="1" si="40"/>
        <v>80</v>
      </c>
      <c r="R229" s="139">
        <f t="shared" ca="1" si="41"/>
        <v>63.013698630136986</v>
      </c>
    </row>
    <row r="230" spans="2:18" ht="13.35" customHeight="1" x14ac:dyDescent="0.25">
      <c r="B230" s="97"/>
      <c r="E230" s="133">
        <v>226</v>
      </c>
      <c r="F230" s="138">
        <f t="shared" ca="1" si="42"/>
        <v>9123</v>
      </c>
      <c r="G230" s="138">
        <f t="shared" ca="1" si="49"/>
        <v>23</v>
      </c>
      <c r="H230" s="138">
        <f t="shared" ca="1" si="51"/>
        <v>0</v>
      </c>
      <c r="I230" s="138">
        <f t="shared" ca="1" si="50"/>
        <v>0</v>
      </c>
      <c r="J230" s="138">
        <f t="shared" ca="1" si="43"/>
        <v>115</v>
      </c>
      <c r="K230" s="138">
        <f t="shared" ca="1" si="44"/>
        <v>0</v>
      </c>
      <c r="L230" s="138">
        <f t="shared" ca="1" si="45"/>
        <v>1</v>
      </c>
      <c r="M230" s="138">
        <f t="shared" ca="1" si="46"/>
        <v>2</v>
      </c>
      <c r="N230" s="138">
        <f t="shared" ca="1" si="52"/>
        <v>9200</v>
      </c>
      <c r="O230" s="138">
        <f t="shared" ca="1" si="47"/>
        <v>92</v>
      </c>
      <c r="P230" s="138">
        <f t="shared" ca="1" si="48"/>
        <v>920</v>
      </c>
      <c r="Q230" s="138">
        <f t="shared" ca="1" si="40"/>
        <v>80</v>
      </c>
      <c r="R230" s="139">
        <f t="shared" ca="1" si="41"/>
        <v>0</v>
      </c>
    </row>
    <row r="231" spans="2:18" ht="13.35" customHeight="1" x14ac:dyDescent="0.25">
      <c r="B231" s="97"/>
      <c r="E231" s="133">
        <v>227</v>
      </c>
      <c r="F231" s="138">
        <f t="shared" ca="1" si="42"/>
        <v>9200</v>
      </c>
      <c r="G231" s="138">
        <f t="shared" ca="1" si="49"/>
        <v>0</v>
      </c>
      <c r="H231" s="138">
        <f t="shared" ca="1" si="51"/>
        <v>2</v>
      </c>
      <c r="I231" s="138">
        <f t="shared" ca="1" si="50"/>
        <v>200</v>
      </c>
      <c r="J231" s="138">
        <f t="shared" ca="1" si="43"/>
        <v>140</v>
      </c>
      <c r="K231" s="138">
        <f t="shared" ca="1" si="44"/>
        <v>60</v>
      </c>
      <c r="L231" s="138">
        <f t="shared" ca="1" si="45"/>
        <v>1</v>
      </c>
      <c r="M231" s="138">
        <f t="shared" ca="1" si="46"/>
        <v>1</v>
      </c>
      <c r="N231" s="138">
        <f t="shared" ca="1" si="52"/>
        <v>9160</v>
      </c>
      <c r="O231" s="138">
        <f t="shared" ca="1" si="47"/>
        <v>0</v>
      </c>
      <c r="P231" s="138">
        <f t="shared" ca="1" si="48"/>
        <v>0</v>
      </c>
      <c r="Q231" s="138">
        <f t="shared" ca="1" si="40"/>
        <v>80</v>
      </c>
      <c r="R231" s="139">
        <f t="shared" ca="1" si="41"/>
        <v>164.38356164383561</v>
      </c>
    </row>
    <row r="232" spans="2:18" ht="13.35" customHeight="1" x14ac:dyDescent="0.25">
      <c r="B232" s="97"/>
      <c r="E232" s="133">
        <v>228</v>
      </c>
      <c r="F232" s="138">
        <f t="shared" ca="1" si="42"/>
        <v>9160</v>
      </c>
      <c r="G232" s="138">
        <f t="shared" ca="1" si="49"/>
        <v>60</v>
      </c>
      <c r="H232" s="138">
        <f t="shared" ca="1" si="51"/>
        <v>0</v>
      </c>
      <c r="I232" s="138">
        <f t="shared" ca="1" si="50"/>
        <v>0</v>
      </c>
      <c r="J232" s="138">
        <f t="shared" ca="1" si="43"/>
        <v>87</v>
      </c>
      <c r="K232" s="138">
        <f t="shared" ca="1" si="44"/>
        <v>0</v>
      </c>
      <c r="L232" s="138">
        <f t="shared" ca="1" si="45"/>
        <v>1</v>
      </c>
      <c r="M232" s="138">
        <f t="shared" ca="1" si="46"/>
        <v>3</v>
      </c>
      <c r="N232" s="138">
        <f t="shared" ca="1" si="52"/>
        <v>9200</v>
      </c>
      <c r="O232" s="138">
        <f t="shared" ca="1" si="47"/>
        <v>27</v>
      </c>
      <c r="P232" s="138">
        <f t="shared" ca="1" si="48"/>
        <v>270</v>
      </c>
      <c r="Q232" s="138">
        <f t="shared" ca="1" si="40"/>
        <v>80</v>
      </c>
      <c r="R232" s="139">
        <f t="shared" ca="1" si="41"/>
        <v>0</v>
      </c>
    </row>
    <row r="233" spans="2:18" ht="13.35" customHeight="1" x14ac:dyDescent="0.25">
      <c r="B233" s="97"/>
      <c r="E233" s="133">
        <v>229</v>
      </c>
      <c r="F233" s="138">
        <f t="shared" ca="1" si="42"/>
        <v>9200</v>
      </c>
      <c r="G233" s="138">
        <f t="shared" ca="1" si="49"/>
        <v>0</v>
      </c>
      <c r="H233" s="138">
        <f t="shared" ca="1" si="51"/>
        <v>3</v>
      </c>
      <c r="I233" s="138">
        <f t="shared" ca="1" si="50"/>
        <v>300</v>
      </c>
      <c r="J233" s="138">
        <f t="shared" ca="1" si="43"/>
        <v>97</v>
      </c>
      <c r="K233" s="138">
        <f t="shared" ca="1" si="44"/>
        <v>203</v>
      </c>
      <c r="L233" s="138">
        <f t="shared" ca="1" si="45"/>
        <v>0</v>
      </c>
      <c r="M233" s="138">
        <f t="shared" ca="1" si="46"/>
        <v>3</v>
      </c>
      <c r="N233" s="138">
        <f t="shared" ca="1" si="52"/>
        <v>9103</v>
      </c>
      <c r="O233" s="138">
        <f t="shared" ca="1" si="47"/>
        <v>0</v>
      </c>
      <c r="P233" s="138">
        <f t="shared" ca="1" si="48"/>
        <v>0</v>
      </c>
      <c r="Q233" s="138">
        <f t="shared" ca="1" si="40"/>
        <v>0</v>
      </c>
      <c r="R233" s="139">
        <f t="shared" ca="1" si="41"/>
        <v>556.16438356164383</v>
      </c>
    </row>
    <row r="234" spans="2:18" ht="13.35" customHeight="1" x14ac:dyDescent="0.25">
      <c r="B234" s="97"/>
      <c r="E234" s="133">
        <v>230</v>
      </c>
      <c r="F234" s="138">
        <f t="shared" ca="1" si="42"/>
        <v>9103</v>
      </c>
      <c r="G234" s="138">
        <f t="shared" ca="1" si="49"/>
        <v>203</v>
      </c>
      <c r="H234" s="138">
        <f t="shared" ca="1" si="51"/>
        <v>0</v>
      </c>
      <c r="I234" s="138">
        <f t="shared" ca="1" si="50"/>
        <v>0</v>
      </c>
      <c r="J234" s="138">
        <f t="shared" ca="1" si="43"/>
        <v>60</v>
      </c>
      <c r="K234" s="138">
        <f t="shared" ca="1" si="44"/>
        <v>143</v>
      </c>
      <c r="L234" s="138">
        <f t="shared" ca="1" si="45"/>
        <v>1</v>
      </c>
      <c r="M234" s="138">
        <f t="shared" ca="1" si="46"/>
        <v>5</v>
      </c>
      <c r="N234" s="138">
        <f t="shared" ca="1" si="52"/>
        <v>9143</v>
      </c>
      <c r="O234" s="138">
        <f t="shared" ca="1" si="47"/>
        <v>0</v>
      </c>
      <c r="P234" s="138">
        <f t="shared" ca="1" si="48"/>
        <v>0</v>
      </c>
      <c r="Q234" s="138">
        <f t="shared" ca="1" si="40"/>
        <v>80</v>
      </c>
      <c r="R234" s="139">
        <f t="shared" ca="1" si="41"/>
        <v>391.78082191780823</v>
      </c>
    </row>
    <row r="235" spans="2:18" ht="13.35" customHeight="1" x14ac:dyDescent="0.25">
      <c r="B235" s="97"/>
      <c r="E235" s="133">
        <v>231</v>
      </c>
      <c r="F235" s="138">
        <f t="shared" ca="1" si="42"/>
        <v>9143</v>
      </c>
      <c r="G235" s="138">
        <f t="shared" ca="1" si="49"/>
        <v>143</v>
      </c>
      <c r="H235" s="138">
        <f t="shared" ca="1" si="51"/>
        <v>0</v>
      </c>
      <c r="I235" s="138">
        <f t="shared" ca="1" si="50"/>
        <v>0</v>
      </c>
      <c r="J235" s="138">
        <f t="shared" ca="1" si="43"/>
        <v>114</v>
      </c>
      <c r="K235" s="138">
        <f t="shared" ca="1" si="44"/>
        <v>29</v>
      </c>
      <c r="L235" s="138">
        <f t="shared" ca="1" si="45"/>
        <v>1</v>
      </c>
      <c r="M235" s="138">
        <f t="shared" ca="1" si="46"/>
        <v>2</v>
      </c>
      <c r="N235" s="138">
        <f t="shared" ca="1" si="52"/>
        <v>9129</v>
      </c>
      <c r="O235" s="138">
        <f t="shared" ca="1" si="47"/>
        <v>0</v>
      </c>
      <c r="P235" s="138">
        <f t="shared" ca="1" si="48"/>
        <v>0</v>
      </c>
      <c r="Q235" s="138">
        <f t="shared" ca="1" si="40"/>
        <v>80</v>
      </c>
      <c r="R235" s="139">
        <f t="shared" ca="1" si="41"/>
        <v>79.452054794520549</v>
      </c>
    </row>
    <row r="236" spans="2:18" ht="13.35" customHeight="1" x14ac:dyDescent="0.25">
      <c r="B236" s="97"/>
      <c r="E236" s="133">
        <v>232</v>
      </c>
      <c r="F236" s="138">
        <f t="shared" ca="1" si="42"/>
        <v>9129</v>
      </c>
      <c r="G236" s="138">
        <f t="shared" ca="1" si="49"/>
        <v>29</v>
      </c>
      <c r="H236" s="138">
        <f t="shared" ca="1" si="51"/>
        <v>1</v>
      </c>
      <c r="I236" s="138">
        <f t="shared" ca="1" si="50"/>
        <v>100</v>
      </c>
      <c r="J236" s="138">
        <f t="shared" ca="1" si="43"/>
        <v>90</v>
      </c>
      <c r="K236" s="138">
        <f t="shared" ca="1" si="44"/>
        <v>39</v>
      </c>
      <c r="L236" s="138">
        <f t="shared" ca="1" si="45"/>
        <v>1</v>
      </c>
      <c r="M236" s="138">
        <f t="shared" ca="1" si="46"/>
        <v>2</v>
      </c>
      <c r="N236" s="138">
        <f t="shared" ca="1" si="52"/>
        <v>9139</v>
      </c>
      <c r="O236" s="138">
        <f t="shared" ca="1" si="47"/>
        <v>0</v>
      </c>
      <c r="P236" s="138">
        <f t="shared" ca="1" si="48"/>
        <v>0</v>
      </c>
      <c r="Q236" s="138">
        <f t="shared" ca="1" si="40"/>
        <v>80</v>
      </c>
      <c r="R236" s="139">
        <f t="shared" ca="1" si="41"/>
        <v>106.84931506849314</v>
      </c>
    </row>
    <row r="237" spans="2:18" ht="13.35" customHeight="1" x14ac:dyDescent="0.25">
      <c r="B237" s="97"/>
      <c r="E237" s="133">
        <v>233</v>
      </c>
      <c r="F237" s="138">
        <f t="shared" ca="1" si="42"/>
        <v>9139</v>
      </c>
      <c r="G237" s="138">
        <f t="shared" ca="1" si="49"/>
        <v>39</v>
      </c>
      <c r="H237" s="138">
        <f t="shared" ca="1" si="51"/>
        <v>0</v>
      </c>
      <c r="I237" s="138">
        <f t="shared" ca="1" si="50"/>
        <v>0</v>
      </c>
      <c r="J237" s="138">
        <f t="shared" ca="1" si="43"/>
        <v>121</v>
      </c>
      <c r="K237" s="138">
        <f t="shared" ca="1" si="44"/>
        <v>0</v>
      </c>
      <c r="L237" s="138">
        <f t="shared" ca="1" si="45"/>
        <v>1</v>
      </c>
      <c r="M237" s="138">
        <f t="shared" ca="1" si="46"/>
        <v>5</v>
      </c>
      <c r="N237" s="138">
        <f t="shared" ca="1" si="52"/>
        <v>9200</v>
      </c>
      <c r="O237" s="138">
        <f t="shared" ca="1" si="47"/>
        <v>82</v>
      </c>
      <c r="P237" s="138">
        <f t="shared" ca="1" si="48"/>
        <v>820</v>
      </c>
      <c r="Q237" s="138">
        <f t="shared" ca="1" si="40"/>
        <v>80</v>
      </c>
      <c r="R237" s="139">
        <f t="shared" ca="1" si="41"/>
        <v>0</v>
      </c>
    </row>
    <row r="238" spans="2:18" ht="13.35" customHeight="1" x14ac:dyDescent="0.25">
      <c r="B238" s="97"/>
      <c r="E238" s="133">
        <v>234</v>
      </c>
      <c r="F238" s="138">
        <f t="shared" ca="1" si="42"/>
        <v>9200</v>
      </c>
      <c r="G238" s="138">
        <f t="shared" ca="1" si="49"/>
        <v>0</v>
      </c>
      <c r="H238" s="138">
        <f t="shared" ca="1" si="51"/>
        <v>1</v>
      </c>
      <c r="I238" s="138">
        <f t="shared" ca="1" si="50"/>
        <v>100</v>
      </c>
      <c r="J238" s="138">
        <f t="shared" ca="1" si="43"/>
        <v>102</v>
      </c>
      <c r="K238" s="138">
        <f t="shared" ca="1" si="44"/>
        <v>0</v>
      </c>
      <c r="L238" s="138">
        <f t="shared" ca="1" si="45"/>
        <v>1</v>
      </c>
      <c r="M238" s="138">
        <f t="shared" ca="1" si="46"/>
        <v>3</v>
      </c>
      <c r="N238" s="138">
        <f t="shared" ca="1" si="52"/>
        <v>9200</v>
      </c>
      <c r="O238" s="138">
        <f t="shared" ca="1" si="47"/>
        <v>2</v>
      </c>
      <c r="P238" s="138">
        <f t="shared" ca="1" si="48"/>
        <v>20</v>
      </c>
      <c r="Q238" s="138">
        <f t="shared" ca="1" si="40"/>
        <v>80</v>
      </c>
      <c r="R238" s="139">
        <f t="shared" ca="1" si="41"/>
        <v>0</v>
      </c>
    </row>
    <row r="239" spans="2:18" ht="13.35" customHeight="1" x14ac:dyDescent="0.25">
      <c r="B239" s="97"/>
      <c r="E239" s="133">
        <v>235</v>
      </c>
      <c r="F239" s="138">
        <f t="shared" ca="1" si="42"/>
        <v>9200</v>
      </c>
      <c r="G239" s="138">
        <f t="shared" ca="1" si="49"/>
        <v>0</v>
      </c>
      <c r="H239" s="138">
        <f t="shared" ca="1" si="51"/>
        <v>1</v>
      </c>
      <c r="I239" s="138">
        <f t="shared" ca="1" si="50"/>
        <v>100</v>
      </c>
      <c r="J239" s="138">
        <f t="shared" ca="1" si="43"/>
        <v>100</v>
      </c>
      <c r="K239" s="138">
        <f t="shared" ca="1" si="44"/>
        <v>0</v>
      </c>
      <c r="L239" s="138">
        <f t="shared" ca="1" si="45"/>
        <v>1</v>
      </c>
      <c r="M239" s="138">
        <f t="shared" ca="1" si="46"/>
        <v>1</v>
      </c>
      <c r="N239" s="138">
        <f t="shared" ca="1" si="52"/>
        <v>9200</v>
      </c>
      <c r="O239" s="138">
        <f t="shared" ca="1" si="47"/>
        <v>0</v>
      </c>
      <c r="P239" s="138">
        <f t="shared" ca="1" si="48"/>
        <v>0</v>
      </c>
      <c r="Q239" s="138">
        <f t="shared" ca="1" si="40"/>
        <v>80</v>
      </c>
      <c r="R239" s="139">
        <f t="shared" ca="1" si="41"/>
        <v>0</v>
      </c>
    </row>
    <row r="240" spans="2:18" ht="13.35" customHeight="1" x14ac:dyDescent="0.25">
      <c r="B240" s="97"/>
      <c r="E240" s="133">
        <v>236</v>
      </c>
      <c r="F240" s="138">
        <f t="shared" ca="1" si="42"/>
        <v>9200</v>
      </c>
      <c r="G240" s="138">
        <f t="shared" ca="1" si="49"/>
        <v>0</v>
      </c>
      <c r="H240" s="138">
        <f t="shared" ca="1" si="51"/>
        <v>0</v>
      </c>
      <c r="I240" s="138">
        <f t="shared" ca="1" si="50"/>
        <v>0</v>
      </c>
      <c r="J240" s="138">
        <f t="shared" ca="1" si="43"/>
        <v>81</v>
      </c>
      <c r="K240" s="138">
        <f t="shared" ca="1" si="44"/>
        <v>0</v>
      </c>
      <c r="L240" s="138">
        <f t="shared" ca="1" si="45"/>
        <v>1</v>
      </c>
      <c r="M240" s="138">
        <f t="shared" ca="1" si="46"/>
        <v>5</v>
      </c>
      <c r="N240" s="138">
        <f t="shared" ca="1" si="52"/>
        <v>9300</v>
      </c>
      <c r="O240" s="138">
        <f t="shared" ca="1" si="47"/>
        <v>81</v>
      </c>
      <c r="P240" s="138">
        <f t="shared" ca="1" si="48"/>
        <v>810</v>
      </c>
      <c r="Q240" s="138">
        <f t="shared" ca="1" si="40"/>
        <v>80</v>
      </c>
      <c r="R240" s="139">
        <f t="shared" ca="1" si="41"/>
        <v>0</v>
      </c>
    </row>
    <row r="241" spans="2:18" ht="13.35" customHeight="1" x14ac:dyDescent="0.25">
      <c r="B241" s="97"/>
      <c r="E241" s="133">
        <v>237</v>
      </c>
      <c r="F241" s="138">
        <f t="shared" ca="1" si="42"/>
        <v>9300</v>
      </c>
      <c r="G241" s="138">
        <f t="shared" ca="1" si="49"/>
        <v>0</v>
      </c>
      <c r="H241" s="138">
        <f t="shared" ca="1" si="51"/>
        <v>1</v>
      </c>
      <c r="I241" s="138">
        <f t="shared" ca="1" si="50"/>
        <v>100</v>
      </c>
      <c r="J241" s="138">
        <f t="shared" ca="1" si="43"/>
        <v>126</v>
      </c>
      <c r="K241" s="138">
        <f t="shared" ca="1" si="44"/>
        <v>0</v>
      </c>
      <c r="L241" s="138">
        <f t="shared" ca="1" si="45"/>
        <v>1</v>
      </c>
      <c r="M241" s="138">
        <f t="shared" ca="1" si="46"/>
        <v>1</v>
      </c>
      <c r="N241" s="138">
        <f t="shared" ca="1" si="52"/>
        <v>9300</v>
      </c>
      <c r="O241" s="138">
        <f t="shared" ca="1" si="47"/>
        <v>26</v>
      </c>
      <c r="P241" s="138">
        <f t="shared" ca="1" si="48"/>
        <v>260</v>
      </c>
      <c r="Q241" s="138">
        <f t="shared" ca="1" si="40"/>
        <v>80</v>
      </c>
      <c r="R241" s="139">
        <f t="shared" ca="1" si="41"/>
        <v>0</v>
      </c>
    </row>
    <row r="242" spans="2:18" ht="13.35" customHeight="1" x14ac:dyDescent="0.25">
      <c r="B242" s="97"/>
      <c r="E242" s="133">
        <v>238</v>
      </c>
      <c r="F242" s="138">
        <f t="shared" ca="1" si="42"/>
        <v>9300</v>
      </c>
      <c r="G242" s="138">
        <f t="shared" ca="1" si="49"/>
        <v>0</v>
      </c>
      <c r="H242" s="138">
        <f t="shared" ca="1" si="51"/>
        <v>1</v>
      </c>
      <c r="I242" s="138">
        <f t="shared" ca="1" si="50"/>
        <v>100</v>
      </c>
      <c r="J242" s="138">
        <f t="shared" ca="1" si="43"/>
        <v>75</v>
      </c>
      <c r="K242" s="138">
        <f t="shared" ca="1" si="44"/>
        <v>25</v>
      </c>
      <c r="L242" s="138">
        <f t="shared" ca="1" si="45"/>
        <v>1</v>
      </c>
      <c r="M242" s="138">
        <f t="shared" ca="1" si="46"/>
        <v>3</v>
      </c>
      <c r="N242" s="138">
        <f t="shared" ca="1" si="52"/>
        <v>9325</v>
      </c>
      <c r="O242" s="138">
        <f t="shared" ca="1" si="47"/>
        <v>0</v>
      </c>
      <c r="P242" s="138">
        <f t="shared" ca="1" si="48"/>
        <v>0</v>
      </c>
      <c r="Q242" s="138">
        <f t="shared" ca="1" si="40"/>
        <v>80</v>
      </c>
      <c r="R242" s="139">
        <f t="shared" ca="1" si="41"/>
        <v>68.493150684931507</v>
      </c>
    </row>
    <row r="243" spans="2:18" ht="13.35" customHeight="1" x14ac:dyDescent="0.25">
      <c r="B243" s="97"/>
      <c r="E243" s="133">
        <v>239</v>
      </c>
      <c r="F243" s="138">
        <f t="shared" ca="1" si="42"/>
        <v>9325</v>
      </c>
      <c r="G243" s="138">
        <f t="shared" ca="1" si="49"/>
        <v>25</v>
      </c>
      <c r="H243" s="138">
        <f t="shared" ca="1" si="51"/>
        <v>1</v>
      </c>
      <c r="I243" s="138">
        <f t="shared" ca="1" si="50"/>
        <v>100</v>
      </c>
      <c r="J243" s="138">
        <f t="shared" ca="1" si="43"/>
        <v>93</v>
      </c>
      <c r="K243" s="138">
        <f t="shared" ca="1" si="44"/>
        <v>32</v>
      </c>
      <c r="L243" s="138">
        <f t="shared" ca="1" si="45"/>
        <v>1</v>
      </c>
      <c r="M243" s="138">
        <f t="shared" ca="1" si="46"/>
        <v>1</v>
      </c>
      <c r="N243" s="138">
        <f t="shared" ca="1" si="52"/>
        <v>9332</v>
      </c>
      <c r="O243" s="138">
        <f t="shared" ca="1" si="47"/>
        <v>0</v>
      </c>
      <c r="P243" s="138">
        <f t="shared" ca="1" si="48"/>
        <v>0</v>
      </c>
      <c r="Q243" s="138">
        <f t="shared" ca="1" si="40"/>
        <v>80</v>
      </c>
      <c r="R243" s="139">
        <f t="shared" ca="1" si="41"/>
        <v>87.671232876712324</v>
      </c>
    </row>
    <row r="244" spans="2:18" ht="13.35" customHeight="1" x14ac:dyDescent="0.25">
      <c r="B244" s="97"/>
      <c r="E244" s="133">
        <v>240</v>
      </c>
      <c r="F244" s="138">
        <f t="shared" ca="1" si="42"/>
        <v>9332</v>
      </c>
      <c r="G244" s="138">
        <f t="shared" ca="1" si="49"/>
        <v>32</v>
      </c>
      <c r="H244" s="138">
        <f t="shared" ca="1" si="51"/>
        <v>0</v>
      </c>
      <c r="I244" s="138">
        <f t="shared" ca="1" si="50"/>
        <v>0</v>
      </c>
      <c r="J244" s="138">
        <f t="shared" ca="1" si="43"/>
        <v>106</v>
      </c>
      <c r="K244" s="138">
        <f t="shared" ca="1" si="44"/>
        <v>0</v>
      </c>
      <c r="L244" s="138">
        <f t="shared" ca="1" si="45"/>
        <v>1</v>
      </c>
      <c r="M244" s="138">
        <f t="shared" ca="1" si="46"/>
        <v>2</v>
      </c>
      <c r="N244" s="138">
        <f t="shared" ca="1" si="52"/>
        <v>9400</v>
      </c>
      <c r="O244" s="138">
        <f t="shared" ca="1" si="47"/>
        <v>74</v>
      </c>
      <c r="P244" s="138">
        <f t="shared" ca="1" si="48"/>
        <v>740</v>
      </c>
      <c r="Q244" s="138">
        <f t="shared" ca="1" si="40"/>
        <v>80</v>
      </c>
      <c r="R244" s="139">
        <f t="shared" ca="1" si="41"/>
        <v>0</v>
      </c>
    </row>
    <row r="245" spans="2:18" ht="13.35" customHeight="1" x14ac:dyDescent="0.25">
      <c r="B245" s="97"/>
      <c r="E245" s="133">
        <v>241</v>
      </c>
      <c r="F245" s="138">
        <f t="shared" ca="1" si="42"/>
        <v>9400</v>
      </c>
      <c r="G245" s="138">
        <f t="shared" ca="1" si="49"/>
        <v>0</v>
      </c>
      <c r="H245" s="138">
        <f t="shared" ca="1" si="51"/>
        <v>1</v>
      </c>
      <c r="I245" s="138">
        <f t="shared" ca="1" si="50"/>
        <v>100</v>
      </c>
      <c r="J245" s="138">
        <f t="shared" ca="1" si="43"/>
        <v>104</v>
      </c>
      <c r="K245" s="138">
        <f t="shared" ca="1" si="44"/>
        <v>0</v>
      </c>
      <c r="L245" s="138">
        <f t="shared" ca="1" si="45"/>
        <v>1</v>
      </c>
      <c r="M245" s="138">
        <f t="shared" ca="1" si="46"/>
        <v>4</v>
      </c>
      <c r="N245" s="138">
        <f t="shared" ca="1" si="52"/>
        <v>9400</v>
      </c>
      <c r="O245" s="138">
        <f t="shared" ca="1" si="47"/>
        <v>4</v>
      </c>
      <c r="P245" s="138">
        <f t="shared" ca="1" si="48"/>
        <v>40</v>
      </c>
      <c r="Q245" s="138">
        <f t="shared" ca="1" si="40"/>
        <v>80</v>
      </c>
      <c r="R245" s="139">
        <f t="shared" ca="1" si="41"/>
        <v>0</v>
      </c>
    </row>
    <row r="246" spans="2:18" ht="13.35" customHeight="1" x14ac:dyDescent="0.25">
      <c r="B246" s="97"/>
      <c r="E246" s="133">
        <v>242</v>
      </c>
      <c r="F246" s="138">
        <f t="shared" ca="1" si="42"/>
        <v>9400</v>
      </c>
      <c r="G246" s="138">
        <f t="shared" ca="1" si="49"/>
        <v>0</v>
      </c>
      <c r="H246" s="138">
        <f t="shared" ca="1" si="51"/>
        <v>1</v>
      </c>
      <c r="I246" s="138">
        <f t="shared" ca="1" si="50"/>
        <v>100</v>
      </c>
      <c r="J246" s="138">
        <f t="shared" ca="1" si="43"/>
        <v>92</v>
      </c>
      <c r="K246" s="138">
        <f t="shared" ca="1" si="44"/>
        <v>8</v>
      </c>
      <c r="L246" s="138">
        <f t="shared" ca="1" si="45"/>
        <v>1</v>
      </c>
      <c r="M246" s="138">
        <f t="shared" ca="1" si="46"/>
        <v>5</v>
      </c>
      <c r="N246" s="138">
        <f t="shared" ca="1" si="52"/>
        <v>9408</v>
      </c>
      <c r="O246" s="138">
        <f t="shared" ca="1" si="47"/>
        <v>0</v>
      </c>
      <c r="P246" s="138">
        <f t="shared" ca="1" si="48"/>
        <v>0</v>
      </c>
      <c r="Q246" s="138">
        <f t="shared" ca="1" si="40"/>
        <v>80</v>
      </c>
      <c r="R246" s="139">
        <f t="shared" ca="1" si="41"/>
        <v>21.917808219178081</v>
      </c>
    </row>
    <row r="247" spans="2:18" ht="13.35" customHeight="1" x14ac:dyDescent="0.25">
      <c r="B247" s="97"/>
      <c r="E247" s="133">
        <v>243</v>
      </c>
      <c r="F247" s="138">
        <f t="shared" ca="1" si="42"/>
        <v>9408</v>
      </c>
      <c r="G247" s="138">
        <f t="shared" ca="1" si="49"/>
        <v>8</v>
      </c>
      <c r="H247" s="138">
        <f t="shared" ca="1" si="51"/>
        <v>1</v>
      </c>
      <c r="I247" s="138">
        <f t="shared" ca="1" si="50"/>
        <v>100</v>
      </c>
      <c r="J247" s="138">
        <f t="shared" ca="1" si="43"/>
        <v>100</v>
      </c>
      <c r="K247" s="138">
        <f t="shared" ca="1" si="44"/>
        <v>8</v>
      </c>
      <c r="L247" s="138">
        <f t="shared" ca="1" si="45"/>
        <v>1</v>
      </c>
      <c r="M247" s="138">
        <f t="shared" ca="1" si="46"/>
        <v>3</v>
      </c>
      <c r="N247" s="138">
        <f t="shared" ca="1" si="52"/>
        <v>9408</v>
      </c>
      <c r="O247" s="138">
        <f t="shared" ca="1" si="47"/>
        <v>0</v>
      </c>
      <c r="P247" s="138">
        <f t="shared" ca="1" si="48"/>
        <v>0</v>
      </c>
      <c r="Q247" s="138">
        <f t="shared" ca="1" si="40"/>
        <v>80</v>
      </c>
      <c r="R247" s="139">
        <f t="shared" ca="1" si="41"/>
        <v>21.917808219178081</v>
      </c>
    </row>
    <row r="248" spans="2:18" ht="13.35" customHeight="1" x14ac:dyDescent="0.25">
      <c r="B248" s="97"/>
      <c r="E248" s="133">
        <v>244</v>
      </c>
      <c r="F248" s="138">
        <f t="shared" ca="1" si="42"/>
        <v>9408</v>
      </c>
      <c r="G248" s="138">
        <f t="shared" ca="1" si="49"/>
        <v>8</v>
      </c>
      <c r="H248" s="138">
        <f t="shared" ca="1" si="51"/>
        <v>0</v>
      </c>
      <c r="I248" s="138">
        <f t="shared" ca="1" si="50"/>
        <v>0</v>
      </c>
      <c r="J248" s="138">
        <f t="shared" ca="1" si="43"/>
        <v>101</v>
      </c>
      <c r="K248" s="138">
        <f t="shared" ca="1" si="44"/>
        <v>0</v>
      </c>
      <c r="L248" s="138">
        <f t="shared" ca="1" si="45"/>
        <v>1</v>
      </c>
      <c r="M248" s="138">
        <f t="shared" ca="1" si="46"/>
        <v>5</v>
      </c>
      <c r="N248" s="138">
        <f t="shared" ca="1" si="52"/>
        <v>9500</v>
      </c>
      <c r="O248" s="138">
        <f t="shared" ca="1" si="47"/>
        <v>93</v>
      </c>
      <c r="P248" s="138">
        <f t="shared" ca="1" si="48"/>
        <v>930</v>
      </c>
      <c r="Q248" s="138">
        <f t="shared" ca="1" si="40"/>
        <v>80</v>
      </c>
      <c r="R248" s="139">
        <f t="shared" ca="1" si="41"/>
        <v>0</v>
      </c>
    </row>
    <row r="249" spans="2:18" ht="13.35" customHeight="1" x14ac:dyDescent="0.25">
      <c r="B249" s="97"/>
      <c r="E249" s="133">
        <v>245</v>
      </c>
      <c r="F249" s="138">
        <f t="shared" ca="1" si="42"/>
        <v>9500</v>
      </c>
      <c r="G249" s="138">
        <f t="shared" ca="1" si="49"/>
        <v>0</v>
      </c>
      <c r="H249" s="138">
        <f t="shared" ca="1" si="51"/>
        <v>0</v>
      </c>
      <c r="I249" s="138">
        <f t="shared" ca="1" si="50"/>
        <v>0</v>
      </c>
      <c r="J249" s="138">
        <f t="shared" ca="1" si="43"/>
        <v>104</v>
      </c>
      <c r="K249" s="138">
        <f t="shared" ca="1" si="44"/>
        <v>0</v>
      </c>
      <c r="L249" s="138">
        <f t="shared" ca="1" si="45"/>
        <v>1</v>
      </c>
      <c r="M249" s="138">
        <f t="shared" ca="1" si="46"/>
        <v>1</v>
      </c>
      <c r="N249" s="138">
        <f t="shared" ca="1" si="52"/>
        <v>9600</v>
      </c>
      <c r="O249" s="138">
        <f t="shared" ca="1" si="47"/>
        <v>104</v>
      </c>
      <c r="P249" s="138">
        <f t="shared" ca="1" si="48"/>
        <v>1040</v>
      </c>
      <c r="Q249" s="138">
        <f t="shared" ca="1" si="40"/>
        <v>80</v>
      </c>
      <c r="R249" s="139">
        <f t="shared" ca="1" si="41"/>
        <v>0</v>
      </c>
    </row>
    <row r="250" spans="2:18" ht="13.35" customHeight="1" x14ac:dyDescent="0.25">
      <c r="B250" s="97"/>
      <c r="E250" s="133">
        <v>246</v>
      </c>
      <c r="F250" s="138">
        <f t="shared" ca="1" si="42"/>
        <v>9600</v>
      </c>
      <c r="G250" s="138">
        <f t="shared" ca="1" si="49"/>
        <v>0</v>
      </c>
      <c r="H250" s="138">
        <f t="shared" ca="1" si="51"/>
        <v>0</v>
      </c>
      <c r="I250" s="138">
        <f t="shared" ca="1" si="50"/>
        <v>0</v>
      </c>
      <c r="J250" s="138">
        <f t="shared" ca="1" si="43"/>
        <v>119</v>
      </c>
      <c r="K250" s="138">
        <f t="shared" ca="1" si="44"/>
        <v>0</v>
      </c>
      <c r="L250" s="138">
        <f t="shared" ca="1" si="45"/>
        <v>1</v>
      </c>
      <c r="M250" s="138">
        <f t="shared" ca="1" si="46"/>
        <v>3</v>
      </c>
      <c r="N250" s="138">
        <f t="shared" ca="1" si="52"/>
        <v>9700</v>
      </c>
      <c r="O250" s="138">
        <f t="shared" ca="1" si="47"/>
        <v>119</v>
      </c>
      <c r="P250" s="138">
        <f t="shared" ca="1" si="48"/>
        <v>1190</v>
      </c>
      <c r="Q250" s="138">
        <f t="shared" ca="1" si="40"/>
        <v>80</v>
      </c>
      <c r="R250" s="139">
        <f t="shared" ca="1" si="41"/>
        <v>0</v>
      </c>
    </row>
    <row r="251" spans="2:18" ht="13.35" customHeight="1" x14ac:dyDescent="0.25">
      <c r="B251" s="97"/>
      <c r="E251" s="133">
        <v>247</v>
      </c>
      <c r="F251" s="138">
        <f t="shared" ca="1" si="42"/>
        <v>9700</v>
      </c>
      <c r="G251" s="138">
        <f t="shared" ca="1" si="49"/>
        <v>0</v>
      </c>
      <c r="H251" s="138">
        <f t="shared" ca="1" si="51"/>
        <v>2</v>
      </c>
      <c r="I251" s="138">
        <f t="shared" ca="1" si="50"/>
        <v>200</v>
      </c>
      <c r="J251" s="138">
        <f t="shared" ca="1" si="43"/>
        <v>125</v>
      </c>
      <c r="K251" s="138">
        <f t="shared" ca="1" si="44"/>
        <v>75</v>
      </c>
      <c r="L251" s="138">
        <f t="shared" ca="1" si="45"/>
        <v>1</v>
      </c>
      <c r="M251" s="138">
        <f t="shared" ca="1" si="46"/>
        <v>5</v>
      </c>
      <c r="N251" s="138">
        <f t="shared" ca="1" si="52"/>
        <v>9675</v>
      </c>
      <c r="O251" s="138">
        <f t="shared" ca="1" si="47"/>
        <v>0</v>
      </c>
      <c r="P251" s="138">
        <f t="shared" ca="1" si="48"/>
        <v>0</v>
      </c>
      <c r="Q251" s="138">
        <f t="shared" ca="1" si="40"/>
        <v>80</v>
      </c>
      <c r="R251" s="139">
        <f t="shared" ca="1" si="41"/>
        <v>205.47945205479451</v>
      </c>
    </row>
    <row r="252" spans="2:18" ht="13.35" customHeight="1" x14ac:dyDescent="0.25">
      <c r="B252" s="97"/>
      <c r="E252" s="133">
        <v>248</v>
      </c>
      <c r="F252" s="138">
        <f t="shared" ca="1" si="42"/>
        <v>9675</v>
      </c>
      <c r="G252" s="138">
        <f t="shared" ca="1" si="49"/>
        <v>75</v>
      </c>
      <c r="H252" s="138">
        <f t="shared" ca="1" si="51"/>
        <v>0</v>
      </c>
      <c r="I252" s="138">
        <f t="shared" ca="1" si="50"/>
        <v>0</v>
      </c>
      <c r="J252" s="138">
        <f t="shared" ca="1" si="43"/>
        <v>103</v>
      </c>
      <c r="K252" s="138">
        <f t="shared" ca="1" si="44"/>
        <v>0</v>
      </c>
      <c r="L252" s="138">
        <f t="shared" ca="1" si="45"/>
        <v>1</v>
      </c>
      <c r="M252" s="138">
        <f t="shared" ca="1" si="46"/>
        <v>5</v>
      </c>
      <c r="N252" s="138">
        <f t="shared" ca="1" si="52"/>
        <v>9700</v>
      </c>
      <c r="O252" s="138">
        <f t="shared" ca="1" si="47"/>
        <v>28</v>
      </c>
      <c r="P252" s="138">
        <f t="shared" ca="1" si="48"/>
        <v>280</v>
      </c>
      <c r="Q252" s="138">
        <f t="shared" ca="1" si="40"/>
        <v>80</v>
      </c>
      <c r="R252" s="139">
        <f t="shared" ca="1" si="41"/>
        <v>0</v>
      </c>
    </row>
    <row r="253" spans="2:18" ht="13.35" customHeight="1" x14ac:dyDescent="0.25">
      <c r="B253" s="97"/>
      <c r="E253" s="133">
        <v>249</v>
      </c>
      <c r="F253" s="138">
        <f t="shared" ca="1" si="42"/>
        <v>9700</v>
      </c>
      <c r="G253" s="138">
        <f t="shared" ca="1" si="49"/>
        <v>0</v>
      </c>
      <c r="H253" s="138">
        <f t="shared" ca="1" si="51"/>
        <v>0</v>
      </c>
      <c r="I253" s="138">
        <f t="shared" ca="1" si="50"/>
        <v>0</v>
      </c>
      <c r="J253" s="138">
        <f t="shared" ca="1" si="43"/>
        <v>108</v>
      </c>
      <c r="K253" s="138">
        <f t="shared" ca="1" si="44"/>
        <v>0</v>
      </c>
      <c r="L253" s="138">
        <f t="shared" ca="1" si="45"/>
        <v>1</v>
      </c>
      <c r="M253" s="138">
        <f t="shared" ca="1" si="46"/>
        <v>5</v>
      </c>
      <c r="N253" s="138">
        <f t="shared" ca="1" si="52"/>
        <v>9800</v>
      </c>
      <c r="O253" s="138">
        <f t="shared" ca="1" si="47"/>
        <v>108</v>
      </c>
      <c r="P253" s="138">
        <f t="shared" ca="1" si="48"/>
        <v>1080</v>
      </c>
      <c r="Q253" s="138">
        <f t="shared" ca="1" si="40"/>
        <v>80</v>
      </c>
      <c r="R253" s="139">
        <f t="shared" ca="1" si="41"/>
        <v>0</v>
      </c>
    </row>
    <row r="254" spans="2:18" ht="13.35" customHeight="1" x14ac:dyDescent="0.25">
      <c r="B254" s="97"/>
      <c r="E254" s="133">
        <v>250</v>
      </c>
      <c r="F254" s="138">
        <f t="shared" ca="1" si="42"/>
        <v>9800</v>
      </c>
      <c r="G254" s="138">
        <f t="shared" ca="1" si="49"/>
        <v>0</v>
      </c>
      <c r="H254" s="138">
        <f t="shared" ca="1" si="51"/>
        <v>1</v>
      </c>
      <c r="I254" s="138">
        <f t="shared" ca="1" si="50"/>
        <v>100</v>
      </c>
      <c r="J254" s="138">
        <f t="shared" ca="1" si="43"/>
        <v>63</v>
      </c>
      <c r="K254" s="138">
        <f t="shared" ca="1" si="44"/>
        <v>37</v>
      </c>
      <c r="L254" s="138">
        <f t="shared" ca="1" si="45"/>
        <v>1</v>
      </c>
      <c r="M254" s="138">
        <f t="shared" ca="1" si="46"/>
        <v>5</v>
      </c>
      <c r="N254" s="138">
        <f t="shared" ca="1" si="52"/>
        <v>9837</v>
      </c>
      <c r="O254" s="138">
        <f t="shared" ca="1" si="47"/>
        <v>0</v>
      </c>
      <c r="P254" s="138">
        <f t="shared" ca="1" si="48"/>
        <v>0</v>
      </c>
      <c r="Q254" s="138">
        <f t="shared" ca="1" si="40"/>
        <v>80</v>
      </c>
      <c r="R254" s="139">
        <f t="shared" ca="1" si="41"/>
        <v>101.36986301369862</v>
      </c>
    </row>
    <row r="255" spans="2:18" ht="13.35" customHeight="1" x14ac:dyDescent="0.25">
      <c r="B255" s="97"/>
      <c r="E255" s="133">
        <v>251</v>
      </c>
      <c r="F255" s="138">
        <f t="shared" ca="1" si="42"/>
        <v>9837</v>
      </c>
      <c r="G255" s="138">
        <f t="shared" ca="1" si="49"/>
        <v>37</v>
      </c>
      <c r="H255" s="138">
        <f t="shared" ca="1" si="51"/>
        <v>0</v>
      </c>
      <c r="I255" s="138">
        <f t="shared" ca="1" si="50"/>
        <v>0</v>
      </c>
      <c r="J255" s="138">
        <f t="shared" ca="1" si="43"/>
        <v>97</v>
      </c>
      <c r="K255" s="138">
        <f t="shared" ca="1" si="44"/>
        <v>0</v>
      </c>
      <c r="L255" s="138">
        <f t="shared" ca="1" si="45"/>
        <v>1</v>
      </c>
      <c r="M255" s="138">
        <f t="shared" ca="1" si="46"/>
        <v>2</v>
      </c>
      <c r="N255" s="138">
        <f t="shared" ca="1" si="52"/>
        <v>9900</v>
      </c>
      <c r="O255" s="138">
        <f t="shared" ca="1" si="47"/>
        <v>60</v>
      </c>
      <c r="P255" s="138">
        <f t="shared" ca="1" si="48"/>
        <v>600</v>
      </c>
      <c r="Q255" s="138">
        <f t="shared" ca="1" si="40"/>
        <v>80</v>
      </c>
      <c r="R255" s="139">
        <f t="shared" ca="1" si="41"/>
        <v>0</v>
      </c>
    </row>
    <row r="256" spans="2:18" ht="13.35" customHeight="1" x14ac:dyDescent="0.25">
      <c r="B256" s="97"/>
      <c r="E256" s="133">
        <v>252</v>
      </c>
      <c r="F256" s="138">
        <f t="shared" ca="1" si="42"/>
        <v>9900</v>
      </c>
      <c r="G256" s="138">
        <f t="shared" ca="1" si="49"/>
        <v>0</v>
      </c>
      <c r="H256" s="138">
        <f t="shared" ca="1" si="51"/>
        <v>0</v>
      </c>
      <c r="I256" s="138">
        <f t="shared" ca="1" si="50"/>
        <v>0</v>
      </c>
      <c r="J256" s="138">
        <f t="shared" ca="1" si="43"/>
        <v>96</v>
      </c>
      <c r="K256" s="138">
        <f t="shared" ca="1" si="44"/>
        <v>0</v>
      </c>
      <c r="L256" s="138">
        <f t="shared" ca="1" si="45"/>
        <v>1</v>
      </c>
      <c r="M256" s="138">
        <f t="shared" ca="1" si="46"/>
        <v>5</v>
      </c>
      <c r="N256" s="138">
        <f t="shared" ca="1" si="52"/>
        <v>10000</v>
      </c>
      <c r="O256" s="138">
        <f t="shared" ca="1" si="47"/>
        <v>96</v>
      </c>
      <c r="P256" s="138">
        <f t="shared" ca="1" si="48"/>
        <v>960</v>
      </c>
      <c r="Q256" s="138">
        <f t="shared" ca="1" si="40"/>
        <v>80</v>
      </c>
      <c r="R256" s="139">
        <f t="shared" ca="1" si="41"/>
        <v>0</v>
      </c>
    </row>
    <row r="257" spans="2:18" ht="13.35" customHeight="1" x14ac:dyDescent="0.25">
      <c r="B257" s="97"/>
      <c r="E257" s="133">
        <v>253</v>
      </c>
      <c r="F257" s="138">
        <f t="shared" ca="1" si="42"/>
        <v>10000</v>
      </c>
      <c r="G257" s="138">
        <f t="shared" ca="1" si="49"/>
        <v>0</v>
      </c>
      <c r="H257" s="138">
        <f t="shared" ca="1" si="51"/>
        <v>0</v>
      </c>
      <c r="I257" s="138">
        <f t="shared" ca="1" si="50"/>
        <v>0</v>
      </c>
      <c r="J257" s="138">
        <f t="shared" ca="1" si="43"/>
        <v>114</v>
      </c>
      <c r="K257" s="138">
        <f t="shared" ca="1" si="44"/>
        <v>0</v>
      </c>
      <c r="L257" s="138">
        <f t="shared" ca="1" si="45"/>
        <v>1</v>
      </c>
      <c r="M257" s="138">
        <f t="shared" ca="1" si="46"/>
        <v>1</v>
      </c>
      <c r="N257" s="138">
        <f t="shared" ca="1" si="52"/>
        <v>10100</v>
      </c>
      <c r="O257" s="138">
        <f t="shared" ca="1" si="47"/>
        <v>114</v>
      </c>
      <c r="P257" s="138">
        <f t="shared" ca="1" si="48"/>
        <v>1140</v>
      </c>
      <c r="Q257" s="138">
        <f t="shared" ca="1" si="40"/>
        <v>80</v>
      </c>
      <c r="R257" s="139">
        <f t="shared" ca="1" si="41"/>
        <v>0</v>
      </c>
    </row>
    <row r="258" spans="2:18" ht="13.35" customHeight="1" x14ac:dyDescent="0.25">
      <c r="B258" s="97"/>
      <c r="E258" s="133">
        <v>254</v>
      </c>
      <c r="F258" s="138">
        <f t="shared" ca="1" si="42"/>
        <v>10100</v>
      </c>
      <c r="G258" s="138">
        <f t="shared" ca="1" si="49"/>
        <v>0</v>
      </c>
      <c r="H258" s="138">
        <f t="shared" ca="1" si="51"/>
        <v>1</v>
      </c>
      <c r="I258" s="138">
        <f t="shared" ca="1" si="50"/>
        <v>100</v>
      </c>
      <c r="J258" s="138">
        <f t="shared" ca="1" si="43"/>
        <v>64</v>
      </c>
      <c r="K258" s="138">
        <f t="shared" ca="1" si="44"/>
        <v>36</v>
      </c>
      <c r="L258" s="138">
        <f t="shared" ca="1" si="45"/>
        <v>1</v>
      </c>
      <c r="M258" s="138">
        <f t="shared" ca="1" si="46"/>
        <v>2</v>
      </c>
      <c r="N258" s="138">
        <f t="shared" ca="1" si="52"/>
        <v>10136</v>
      </c>
      <c r="O258" s="138">
        <f t="shared" ca="1" si="47"/>
        <v>0</v>
      </c>
      <c r="P258" s="138">
        <f t="shared" ca="1" si="48"/>
        <v>0</v>
      </c>
      <c r="Q258" s="138">
        <f t="shared" ca="1" si="40"/>
        <v>80</v>
      </c>
      <c r="R258" s="139">
        <f t="shared" ca="1" si="41"/>
        <v>98.630136986301366</v>
      </c>
    </row>
    <row r="259" spans="2:18" ht="13.35" customHeight="1" x14ac:dyDescent="0.25">
      <c r="B259" s="97"/>
      <c r="E259" s="133">
        <v>255</v>
      </c>
      <c r="F259" s="138">
        <f t="shared" ca="1" si="42"/>
        <v>10136</v>
      </c>
      <c r="G259" s="138">
        <f t="shared" ca="1" si="49"/>
        <v>36</v>
      </c>
      <c r="H259" s="138">
        <f t="shared" ca="1" si="51"/>
        <v>1</v>
      </c>
      <c r="I259" s="138">
        <f t="shared" ca="1" si="50"/>
        <v>100</v>
      </c>
      <c r="J259" s="138">
        <f t="shared" ca="1" si="43"/>
        <v>83</v>
      </c>
      <c r="K259" s="138">
        <f t="shared" ca="1" si="44"/>
        <v>53</v>
      </c>
      <c r="L259" s="138">
        <f t="shared" ca="1" si="45"/>
        <v>1</v>
      </c>
      <c r="M259" s="138">
        <f t="shared" ca="1" si="46"/>
        <v>1</v>
      </c>
      <c r="N259" s="138">
        <f t="shared" ca="1" si="52"/>
        <v>10153</v>
      </c>
      <c r="O259" s="138">
        <f t="shared" ca="1" si="47"/>
        <v>0</v>
      </c>
      <c r="P259" s="138">
        <f t="shared" ca="1" si="48"/>
        <v>0</v>
      </c>
      <c r="Q259" s="138">
        <f t="shared" ca="1" si="40"/>
        <v>80</v>
      </c>
      <c r="R259" s="139">
        <f t="shared" ca="1" si="41"/>
        <v>145.20547945205479</v>
      </c>
    </row>
    <row r="260" spans="2:18" ht="13.35" customHeight="1" x14ac:dyDescent="0.25">
      <c r="B260" s="97"/>
      <c r="E260" s="133">
        <v>256</v>
      </c>
      <c r="F260" s="138">
        <f t="shared" ca="1" si="42"/>
        <v>10153</v>
      </c>
      <c r="G260" s="138">
        <f t="shared" ca="1" si="49"/>
        <v>53</v>
      </c>
      <c r="H260" s="138">
        <f t="shared" ca="1" si="51"/>
        <v>0</v>
      </c>
      <c r="I260" s="138">
        <f t="shared" ca="1" si="50"/>
        <v>0</v>
      </c>
      <c r="J260" s="138">
        <f t="shared" ca="1" si="43"/>
        <v>97</v>
      </c>
      <c r="K260" s="138">
        <f t="shared" ca="1" si="44"/>
        <v>0</v>
      </c>
      <c r="L260" s="138">
        <f t="shared" ca="1" si="45"/>
        <v>1</v>
      </c>
      <c r="M260" s="138">
        <f t="shared" ca="1" si="46"/>
        <v>2</v>
      </c>
      <c r="N260" s="138">
        <f t="shared" ca="1" si="52"/>
        <v>10200</v>
      </c>
      <c r="O260" s="138">
        <f t="shared" ca="1" si="47"/>
        <v>44</v>
      </c>
      <c r="P260" s="138">
        <f t="shared" ca="1" si="48"/>
        <v>440</v>
      </c>
      <c r="Q260" s="138">
        <f t="shared" ca="1" si="40"/>
        <v>80</v>
      </c>
      <c r="R260" s="139">
        <f t="shared" ca="1" si="41"/>
        <v>0</v>
      </c>
    </row>
    <row r="261" spans="2:18" ht="13.35" customHeight="1" x14ac:dyDescent="0.25">
      <c r="B261" s="97"/>
      <c r="E261" s="133">
        <v>257</v>
      </c>
      <c r="F261" s="138">
        <f t="shared" ca="1" si="42"/>
        <v>10200</v>
      </c>
      <c r="G261" s="138">
        <f t="shared" ca="1" si="49"/>
        <v>0</v>
      </c>
      <c r="H261" s="138">
        <f t="shared" ca="1" si="51"/>
        <v>2</v>
      </c>
      <c r="I261" s="138">
        <f t="shared" ca="1" si="50"/>
        <v>200</v>
      </c>
      <c r="J261" s="138">
        <f t="shared" ca="1" si="43"/>
        <v>85</v>
      </c>
      <c r="K261" s="138">
        <f t="shared" ca="1" si="44"/>
        <v>115</v>
      </c>
      <c r="L261" s="138">
        <f t="shared" ca="1" si="45"/>
        <v>1</v>
      </c>
      <c r="M261" s="138">
        <f t="shared" ca="1" si="46"/>
        <v>1</v>
      </c>
      <c r="N261" s="138">
        <f t="shared" ca="1" si="52"/>
        <v>10215</v>
      </c>
      <c r="O261" s="138">
        <f t="shared" ca="1" si="47"/>
        <v>0</v>
      </c>
      <c r="P261" s="138">
        <f t="shared" ca="1" si="48"/>
        <v>0</v>
      </c>
      <c r="Q261" s="138">
        <f t="shared" ref="Q261:Q324" ca="1" si="53">$C$6*L261</f>
        <v>80</v>
      </c>
      <c r="R261" s="139">
        <f t="shared" ref="R261:R324" ca="1" si="54">K261*$C$9</f>
        <v>315.0684931506849</v>
      </c>
    </row>
    <row r="262" spans="2:18" ht="13.35" customHeight="1" x14ac:dyDescent="0.25">
      <c r="B262" s="97"/>
      <c r="E262" s="133">
        <v>258</v>
      </c>
      <c r="F262" s="138">
        <f t="shared" ref="F262:F325" ca="1" si="55">N261</f>
        <v>10215</v>
      </c>
      <c r="G262" s="138">
        <f t="shared" ca="1" si="49"/>
        <v>115</v>
      </c>
      <c r="H262" s="138">
        <f t="shared" ca="1" si="51"/>
        <v>0</v>
      </c>
      <c r="I262" s="138">
        <f t="shared" ca="1" si="50"/>
        <v>0</v>
      </c>
      <c r="J262" s="138">
        <f t="shared" ref="J262:J325" ca="1" si="56">INT(_xlfn.NORM.INV(RAND(),100,20))</f>
        <v>96</v>
      </c>
      <c r="K262" s="138">
        <f t="shared" ref="K262:K325" ca="1" si="57">IF(G262+I262-J262&gt;=0,G262+I262-J262,0)</f>
        <v>19</v>
      </c>
      <c r="L262" s="138">
        <f t="shared" ref="L262:L325" ca="1" si="58">IF(K262&lt;$C$5,1,0)</f>
        <v>1</v>
      </c>
      <c r="M262" s="138">
        <f t="shared" ref="M262:M325" ca="1" si="59">INT(RANDBETWEEN(1,5))</f>
        <v>5</v>
      </c>
      <c r="N262" s="138">
        <f t="shared" ca="1" si="52"/>
        <v>10219</v>
      </c>
      <c r="O262" s="138">
        <f t="shared" ref="O262:O325" ca="1" si="60">IF(G262-J262+I262&lt;0,J262-G262-I262,0)</f>
        <v>0</v>
      </c>
      <c r="P262" s="138">
        <f t="shared" ref="P262:P325" ca="1" si="61">O262*$C$10</f>
        <v>0</v>
      </c>
      <c r="Q262" s="138">
        <f t="shared" ca="1" si="53"/>
        <v>80</v>
      </c>
      <c r="R262" s="139">
        <f t="shared" ca="1" si="54"/>
        <v>52.054794520547944</v>
      </c>
    </row>
    <row r="263" spans="2:18" ht="13.35" customHeight="1" x14ac:dyDescent="0.25">
      <c r="B263" s="97"/>
      <c r="E263" s="133">
        <v>259</v>
      </c>
      <c r="F263" s="138">
        <f t="shared" ca="1" si="55"/>
        <v>10219</v>
      </c>
      <c r="G263" s="138">
        <f t="shared" ref="G263:G326" ca="1" si="62">K262</f>
        <v>19</v>
      </c>
      <c r="H263" s="138">
        <f t="shared" ca="1" si="51"/>
        <v>2</v>
      </c>
      <c r="I263" s="138">
        <f t="shared" ref="I263:I326" ca="1" si="63">H263*$C$11</f>
        <v>200</v>
      </c>
      <c r="J263" s="138">
        <f t="shared" ca="1" si="56"/>
        <v>120</v>
      </c>
      <c r="K263" s="138">
        <f t="shared" ca="1" si="57"/>
        <v>99</v>
      </c>
      <c r="L263" s="138">
        <f t="shared" ca="1" si="58"/>
        <v>1</v>
      </c>
      <c r="M263" s="138">
        <f t="shared" ca="1" si="59"/>
        <v>2</v>
      </c>
      <c r="N263" s="138">
        <f t="shared" ca="1" si="52"/>
        <v>10199</v>
      </c>
      <c r="O263" s="138">
        <f t="shared" ca="1" si="60"/>
        <v>0</v>
      </c>
      <c r="P263" s="138">
        <f t="shared" ca="1" si="61"/>
        <v>0</v>
      </c>
      <c r="Q263" s="138">
        <f t="shared" ca="1" si="53"/>
        <v>80</v>
      </c>
      <c r="R263" s="139">
        <f t="shared" ca="1" si="54"/>
        <v>271.23287671232873</v>
      </c>
    </row>
    <row r="264" spans="2:18" ht="13.35" customHeight="1" x14ac:dyDescent="0.25">
      <c r="B264" s="97"/>
      <c r="E264" s="133">
        <v>260</v>
      </c>
      <c r="F264" s="138">
        <f t="shared" ca="1" si="55"/>
        <v>10199</v>
      </c>
      <c r="G264" s="138">
        <f t="shared" ca="1" si="62"/>
        <v>99</v>
      </c>
      <c r="H264" s="138">
        <f t="shared" ca="1" si="51"/>
        <v>0</v>
      </c>
      <c r="I264" s="138">
        <f t="shared" ca="1" si="63"/>
        <v>0</v>
      </c>
      <c r="J264" s="138">
        <f t="shared" ca="1" si="56"/>
        <v>124</v>
      </c>
      <c r="K264" s="138">
        <f t="shared" ca="1" si="57"/>
        <v>0</v>
      </c>
      <c r="L264" s="138">
        <f t="shared" ca="1" si="58"/>
        <v>1</v>
      </c>
      <c r="M264" s="138">
        <f t="shared" ca="1" si="59"/>
        <v>4</v>
      </c>
      <c r="N264" s="138">
        <f t="shared" ca="1" si="52"/>
        <v>10200</v>
      </c>
      <c r="O264" s="138">
        <f t="shared" ca="1" si="60"/>
        <v>25</v>
      </c>
      <c r="P264" s="138">
        <f t="shared" ca="1" si="61"/>
        <v>250</v>
      </c>
      <c r="Q264" s="138">
        <f t="shared" ca="1" si="53"/>
        <v>80</v>
      </c>
      <c r="R264" s="139">
        <f t="shared" ca="1" si="54"/>
        <v>0</v>
      </c>
    </row>
    <row r="265" spans="2:18" ht="13.35" customHeight="1" x14ac:dyDescent="0.25">
      <c r="B265" s="97"/>
      <c r="E265" s="133">
        <v>261</v>
      </c>
      <c r="F265" s="138">
        <f t="shared" ca="1" si="55"/>
        <v>10200</v>
      </c>
      <c r="G265" s="138">
        <f t="shared" ca="1" si="62"/>
        <v>0</v>
      </c>
      <c r="H265" s="138">
        <f t="shared" ca="1" si="51"/>
        <v>0</v>
      </c>
      <c r="I265" s="138">
        <f t="shared" ca="1" si="63"/>
        <v>0</v>
      </c>
      <c r="J265" s="138">
        <f t="shared" ca="1" si="56"/>
        <v>89</v>
      </c>
      <c r="K265" s="138">
        <f t="shared" ca="1" si="57"/>
        <v>0</v>
      </c>
      <c r="L265" s="138">
        <f t="shared" ca="1" si="58"/>
        <v>1</v>
      </c>
      <c r="M265" s="138">
        <f t="shared" ca="1" si="59"/>
        <v>1</v>
      </c>
      <c r="N265" s="138">
        <f t="shared" ca="1" si="52"/>
        <v>10300</v>
      </c>
      <c r="O265" s="138">
        <f t="shared" ca="1" si="60"/>
        <v>89</v>
      </c>
      <c r="P265" s="138">
        <f t="shared" ca="1" si="61"/>
        <v>890</v>
      </c>
      <c r="Q265" s="138">
        <f t="shared" ca="1" si="53"/>
        <v>80</v>
      </c>
      <c r="R265" s="139">
        <f t="shared" ca="1" si="54"/>
        <v>0</v>
      </c>
    </row>
    <row r="266" spans="2:18" ht="13.35" customHeight="1" x14ac:dyDescent="0.25">
      <c r="B266" s="97"/>
      <c r="E266" s="133">
        <v>262</v>
      </c>
      <c r="F266" s="138">
        <f t="shared" ca="1" si="55"/>
        <v>10300</v>
      </c>
      <c r="G266" s="138">
        <f t="shared" ca="1" si="62"/>
        <v>0</v>
      </c>
      <c r="H266" s="138">
        <f t="shared" ref="H266:H329" ca="1" si="64">IF(AND(L265=1,M265=0),1,0)+IF(AND(L264=1,M264=1),1,0)+IF(AND(L263=1,M263=2),1,0)+IF(AND(L262=1,M262=3),1,0)</f>
        <v>1</v>
      </c>
      <c r="I266" s="138">
        <f t="shared" ca="1" si="63"/>
        <v>100</v>
      </c>
      <c r="J266" s="138">
        <f t="shared" ca="1" si="56"/>
        <v>77</v>
      </c>
      <c r="K266" s="138">
        <f t="shared" ca="1" si="57"/>
        <v>23</v>
      </c>
      <c r="L266" s="138">
        <f t="shared" ca="1" si="58"/>
        <v>1</v>
      </c>
      <c r="M266" s="138">
        <f t="shared" ca="1" si="59"/>
        <v>3</v>
      </c>
      <c r="N266" s="138">
        <f t="shared" ca="1" si="52"/>
        <v>10323</v>
      </c>
      <c r="O266" s="138">
        <f t="shared" ca="1" si="60"/>
        <v>0</v>
      </c>
      <c r="P266" s="138">
        <f t="shared" ca="1" si="61"/>
        <v>0</v>
      </c>
      <c r="Q266" s="138">
        <f t="shared" ca="1" si="53"/>
        <v>80</v>
      </c>
      <c r="R266" s="139">
        <f t="shared" ca="1" si="54"/>
        <v>63.013698630136986</v>
      </c>
    </row>
    <row r="267" spans="2:18" ht="13.35" customHeight="1" x14ac:dyDescent="0.25">
      <c r="B267" s="97"/>
      <c r="E267" s="133">
        <v>263</v>
      </c>
      <c r="F267" s="138">
        <f t="shared" ca="1" si="55"/>
        <v>10323</v>
      </c>
      <c r="G267" s="138">
        <f t="shared" ca="1" si="62"/>
        <v>23</v>
      </c>
      <c r="H267" s="138">
        <f t="shared" ca="1" si="64"/>
        <v>1</v>
      </c>
      <c r="I267" s="138">
        <f t="shared" ca="1" si="63"/>
        <v>100</v>
      </c>
      <c r="J267" s="138">
        <f t="shared" ca="1" si="56"/>
        <v>92</v>
      </c>
      <c r="K267" s="138">
        <f t="shared" ca="1" si="57"/>
        <v>31</v>
      </c>
      <c r="L267" s="138">
        <f t="shared" ca="1" si="58"/>
        <v>1</v>
      </c>
      <c r="M267" s="138">
        <f t="shared" ca="1" si="59"/>
        <v>4</v>
      </c>
      <c r="N267" s="138">
        <f t="shared" ref="N267:N330" ca="1" si="65">F267+L267*$C$11-J267+O267</f>
        <v>10331</v>
      </c>
      <c r="O267" s="138">
        <f t="shared" ca="1" si="60"/>
        <v>0</v>
      </c>
      <c r="P267" s="138">
        <f t="shared" ca="1" si="61"/>
        <v>0</v>
      </c>
      <c r="Q267" s="138">
        <f t="shared" ca="1" si="53"/>
        <v>80</v>
      </c>
      <c r="R267" s="139">
        <f t="shared" ca="1" si="54"/>
        <v>84.93150684931507</v>
      </c>
    </row>
    <row r="268" spans="2:18" ht="13.35" customHeight="1" x14ac:dyDescent="0.25">
      <c r="B268" s="97"/>
      <c r="E268" s="133">
        <v>264</v>
      </c>
      <c r="F268" s="138">
        <f t="shared" ca="1" si="55"/>
        <v>10331</v>
      </c>
      <c r="G268" s="138">
        <f t="shared" ca="1" si="62"/>
        <v>31</v>
      </c>
      <c r="H268" s="138">
        <f t="shared" ca="1" si="64"/>
        <v>0</v>
      </c>
      <c r="I268" s="138">
        <f t="shared" ca="1" si="63"/>
        <v>0</v>
      </c>
      <c r="J268" s="138">
        <f t="shared" ca="1" si="56"/>
        <v>86</v>
      </c>
      <c r="K268" s="138">
        <f t="shared" ca="1" si="57"/>
        <v>0</v>
      </c>
      <c r="L268" s="138">
        <f t="shared" ca="1" si="58"/>
        <v>1</v>
      </c>
      <c r="M268" s="138">
        <f t="shared" ca="1" si="59"/>
        <v>4</v>
      </c>
      <c r="N268" s="138">
        <f t="shared" ca="1" si="65"/>
        <v>10400</v>
      </c>
      <c r="O268" s="138">
        <f t="shared" ca="1" si="60"/>
        <v>55</v>
      </c>
      <c r="P268" s="138">
        <f t="shared" ca="1" si="61"/>
        <v>550</v>
      </c>
      <c r="Q268" s="138">
        <f t="shared" ca="1" si="53"/>
        <v>80</v>
      </c>
      <c r="R268" s="139">
        <f t="shared" ca="1" si="54"/>
        <v>0</v>
      </c>
    </row>
    <row r="269" spans="2:18" ht="13.35" customHeight="1" x14ac:dyDescent="0.25">
      <c r="B269" s="97"/>
      <c r="E269" s="133">
        <v>265</v>
      </c>
      <c r="F269" s="138">
        <f t="shared" ca="1" si="55"/>
        <v>10400</v>
      </c>
      <c r="G269" s="138">
        <f t="shared" ca="1" si="62"/>
        <v>0</v>
      </c>
      <c r="H269" s="138">
        <f t="shared" ca="1" si="64"/>
        <v>0</v>
      </c>
      <c r="I269" s="138">
        <f t="shared" ca="1" si="63"/>
        <v>0</v>
      </c>
      <c r="J269" s="138">
        <f t="shared" ca="1" si="56"/>
        <v>118</v>
      </c>
      <c r="K269" s="138">
        <f t="shared" ca="1" si="57"/>
        <v>0</v>
      </c>
      <c r="L269" s="138">
        <f t="shared" ca="1" si="58"/>
        <v>1</v>
      </c>
      <c r="M269" s="138">
        <f t="shared" ca="1" si="59"/>
        <v>2</v>
      </c>
      <c r="N269" s="138">
        <f t="shared" ca="1" si="65"/>
        <v>10500</v>
      </c>
      <c r="O269" s="138">
        <f t="shared" ca="1" si="60"/>
        <v>118</v>
      </c>
      <c r="P269" s="138">
        <f t="shared" ca="1" si="61"/>
        <v>1180</v>
      </c>
      <c r="Q269" s="138">
        <f t="shared" ca="1" si="53"/>
        <v>80</v>
      </c>
      <c r="R269" s="139">
        <f t="shared" ca="1" si="54"/>
        <v>0</v>
      </c>
    </row>
    <row r="270" spans="2:18" ht="13.35" customHeight="1" x14ac:dyDescent="0.25">
      <c r="B270" s="97"/>
      <c r="E270" s="133">
        <v>266</v>
      </c>
      <c r="F270" s="138">
        <f t="shared" ca="1" si="55"/>
        <v>10500</v>
      </c>
      <c r="G270" s="138">
        <f t="shared" ca="1" si="62"/>
        <v>0</v>
      </c>
      <c r="H270" s="138">
        <f t="shared" ca="1" si="64"/>
        <v>1</v>
      </c>
      <c r="I270" s="138">
        <f t="shared" ca="1" si="63"/>
        <v>100</v>
      </c>
      <c r="J270" s="138">
        <f t="shared" ca="1" si="56"/>
        <v>126</v>
      </c>
      <c r="K270" s="138">
        <f t="shared" ca="1" si="57"/>
        <v>0</v>
      </c>
      <c r="L270" s="138">
        <f t="shared" ca="1" si="58"/>
        <v>1</v>
      </c>
      <c r="M270" s="138">
        <f t="shared" ca="1" si="59"/>
        <v>4</v>
      </c>
      <c r="N270" s="138">
        <f t="shared" ca="1" si="65"/>
        <v>10500</v>
      </c>
      <c r="O270" s="138">
        <f t="shared" ca="1" si="60"/>
        <v>26</v>
      </c>
      <c r="P270" s="138">
        <f t="shared" ca="1" si="61"/>
        <v>260</v>
      </c>
      <c r="Q270" s="138">
        <f t="shared" ca="1" si="53"/>
        <v>80</v>
      </c>
      <c r="R270" s="139">
        <f t="shared" ca="1" si="54"/>
        <v>0</v>
      </c>
    </row>
    <row r="271" spans="2:18" ht="13.35" customHeight="1" x14ac:dyDescent="0.25">
      <c r="B271" s="97"/>
      <c r="E271" s="133">
        <v>267</v>
      </c>
      <c r="F271" s="138">
        <f t="shared" ca="1" si="55"/>
        <v>10500</v>
      </c>
      <c r="G271" s="138">
        <f t="shared" ca="1" si="62"/>
        <v>0</v>
      </c>
      <c r="H271" s="138">
        <f t="shared" ca="1" si="64"/>
        <v>0</v>
      </c>
      <c r="I271" s="138">
        <f t="shared" ca="1" si="63"/>
        <v>0</v>
      </c>
      <c r="J271" s="138">
        <f t="shared" ca="1" si="56"/>
        <v>108</v>
      </c>
      <c r="K271" s="138">
        <f t="shared" ca="1" si="57"/>
        <v>0</v>
      </c>
      <c r="L271" s="138">
        <f t="shared" ca="1" si="58"/>
        <v>1</v>
      </c>
      <c r="M271" s="138">
        <f t="shared" ca="1" si="59"/>
        <v>3</v>
      </c>
      <c r="N271" s="138">
        <f t="shared" ca="1" si="65"/>
        <v>10600</v>
      </c>
      <c r="O271" s="138">
        <f t="shared" ca="1" si="60"/>
        <v>108</v>
      </c>
      <c r="P271" s="138">
        <f t="shared" ca="1" si="61"/>
        <v>1080</v>
      </c>
      <c r="Q271" s="138">
        <f t="shared" ca="1" si="53"/>
        <v>80</v>
      </c>
      <c r="R271" s="139">
        <f t="shared" ca="1" si="54"/>
        <v>0</v>
      </c>
    </row>
    <row r="272" spans="2:18" ht="13.35" customHeight="1" x14ac:dyDescent="0.25">
      <c r="B272" s="97"/>
      <c r="E272" s="133">
        <v>268</v>
      </c>
      <c r="F272" s="138">
        <f t="shared" ca="1" si="55"/>
        <v>10600</v>
      </c>
      <c r="G272" s="138">
        <f t="shared" ca="1" si="62"/>
        <v>0</v>
      </c>
      <c r="H272" s="138">
        <f t="shared" ca="1" si="64"/>
        <v>1</v>
      </c>
      <c r="I272" s="138">
        <f t="shared" ca="1" si="63"/>
        <v>100</v>
      </c>
      <c r="J272" s="138">
        <f t="shared" ca="1" si="56"/>
        <v>77</v>
      </c>
      <c r="K272" s="138">
        <f t="shared" ca="1" si="57"/>
        <v>23</v>
      </c>
      <c r="L272" s="138">
        <f t="shared" ca="1" si="58"/>
        <v>1</v>
      </c>
      <c r="M272" s="138">
        <f t="shared" ca="1" si="59"/>
        <v>2</v>
      </c>
      <c r="N272" s="138">
        <f t="shared" ca="1" si="65"/>
        <v>10623</v>
      </c>
      <c r="O272" s="138">
        <f t="shared" ca="1" si="60"/>
        <v>0</v>
      </c>
      <c r="P272" s="138">
        <f t="shared" ca="1" si="61"/>
        <v>0</v>
      </c>
      <c r="Q272" s="138">
        <f t="shared" ca="1" si="53"/>
        <v>80</v>
      </c>
      <c r="R272" s="139">
        <f t="shared" ca="1" si="54"/>
        <v>63.013698630136986</v>
      </c>
    </row>
    <row r="273" spans="2:18" ht="13.35" customHeight="1" x14ac:dyDescent="0.25">
      <c r="B273" s="97"/>
      <c r="E273" s="133">
        <v>269</v>
      </c>
      <c r="F273" s="138">
        <f t="shared" ca="1" si="55"/>
        <v>10623</v>
      </c>
      <c r="G273" s="138">
        <f t="shared" ca="1" si="62"/>
        <v>23</v>
      </c>
      <c r="H273" s="138">
        <f t="shared" ca="1" si="64"/>
        <v>0</v>
      </c>
      <c r="I273" s="138">
        <f t="shared" ca="1" si="63"/>
        <v>0</v>
      </c>
      <c r="J273" s="138">
        <f t="shared" ca="1" si="56"/>
        <v>124</v>
      </c>
      <c r="K273" s="138">
        <f t="shared" ca="1" si="57"/>
        <v>0</v>
      </c>
      <c r="L273" s="138">
        <f t="shared" ca="1" si="58"/>
        <v>1</v>
      </c>
      <c r="M273" s="138">
        <f t="shared" ca="1" si="59"/>
        <v>1</v>
      </c>
      <c r="N273" s="138">
        <f t="shared" ca="1" si="65"/>
        <v>10700</v>
      </c>
      <c r="O273" s="138">
        <f t="shared" ca="1" si="60"/>
        <v>101</v>
      </c>
      <c r="P273" s="138">
        <f t="shared" ca="1" si="61"/>
        <v>1010</v>
      </c>
      <c r="Q273" s="138">
        <f t="shared" ca="1" si="53"/>
        <v>80</v>
      </c>
      <c r="R273" s="139">
        <f t="shared" ca="1" si="54"/>
        <v>0</v>
      </c>
    </row>
    <row r="274" spans="2:18" ht="13.35" customHeight="1" x14ac:dyDescent="0.25">
      <c r="B274" s="97"/>
      <c r="E274" s="133">
        <v>270</v>
      </c>
      <c r="F274" s="138">
        <f t="shared" ca="1" si="55"/>
        <v>10700</v>
      </c>
      <c r="G274" s="138">
        <f t="shared" ca="1" si="62"/>
        <v>0</v>
      </c>
      <c r="H274" s="138">
        <f t="shared" ca="1" si="64"/>
        <v>0</v>
      </c>
      <c r="I274" s="138">
        <f t="shared" ca="1" si="63"/>
        <v>0</v>
      </c>
      <c r="J274" s="138">
        <f t="shared" ca="1" si="56"/>
        <v>150</v>
      </c>
      <c r="K274" s="138">
        <f t="shared" ca="1" si="57"/>
        <v>0</v>
      </c>
      <c r="L274" s="138">
        <f t="shared" ca="1" si="58"/>
        <v>1</v>
      </c>
      <c r="M274" s="138">
        <f t="shared" ca="1" si="59"/>
        <v>2</v>
      </c>
      <c r="N274" s="138">
        <f t="shared" ca="1" si="65"/>
        <v>10800</v>
      </c>
      <c r="O274" s="138">
        <f t="shared" ca="1" si="60"/>
        <v>150</v>
      </c>
      <c r="P274" s="138">
        <f t="shared" ca="1" si="61"/>
        <v>1500</v>
      </c>
      <c r="Q274" s="138">
        <f t="shared" ca="1" si="53"/>
        <v>80</v>
      </c>
      <c r="R274" s="139">
        <f t="shared" ca="1" si="54"/>
        <v>0</v>
      </c>
    </row>
    <row r="275" spans="2:18" ht="13.35" customHeight="1" x14ac:dyDescent="0.25">
      <c r="B275" s="97"/>
      <c r="E275" s="133">
        <v>271</v>
      </c>
      <c r="F275" s="138">
        <f t="shared" ca="1" si="55"/>
        <v>10800</v>
      </c>
      <c r="G275" s="138">
        <f t="shared" ca="1" si="62"/>
        <v>0</v>
      </c>
      <c r="H275" s="138">
        <f t="shared" ca="1" si="64"/>
        <v>3</v>
      </c>
      <c r="I275" s="138">
        <f t="shared" ca="1" si="63"/>
        <v>300</v>
      </c>
      <c r="J275" s="138">
        <f t="shared" ca="1" si="56"/>
        <v>81</v>
      </c>
      <c r="K275" s="138">
        <f t="shared" ca="1" si="57"/>
        <v>219</v>
      </c>
      <c r="L275" s="138">
        <f t="shared" ca="1" si="58"/>
        <v>0</v>
      </c>
      <c r="M275" s="138">
        <f t="shared" ca="1" si="59"/>
        <v>2</v>
      </c>
      <c r="N275" s="138">
        <f t="shared" ca="1" si="65"/>
        <v>10719</v>
      </c>
      <c r="O275" s="138">
        <f t="shared" ca="1" si="60"/>
        <v>0</v>
      </c>
      <c r="P275" s="138">
        <f t="shared" ca="1" si="61"/>
        <v>0</v>
      </c>
      <c r="Q275" s="138">
        <f t="shared" ca="1" si="53"/>
        <v>0</v>
      </c>
      <c r="R275" s="139">
        <f t="shared" ca="1" si="54"/>
        <v>600</v>
      </c>
    </row>
    <row r="276" spans="2:18" ht="13.35" customHeight="1" x14ac:dyDescent="0.25">
      <c r="B276" s="97"/>
      <c r="E276" s="133">
        <v>272</v>
      </c>
      <c r="F276" s="138">
        <f t="shared" ca="1" si="55"/>
        <v>10719</v>
      </c>
      <c r="G276" s="138">
        <f t="shared" ca="1" si="62"/>
        <v>219</v>
      </c>
      <c r="H276" s="138">
        <f t="shared" ca="1" si="64"/>
        <v>0</v>
      </c>
      <c r="I276" s="138">
        <f t="shared" ca="1" si="63"/>
        <v>0</v>
      </c>
      <c r="J276" s="138">
        <f t="shared" ca="1" si="56"/>
        <v>128</v>
      </c>
      <c r="K276" s="138">
        <f t="shared" ca="1" si="57"/>
        <v>91</v>
      </c>
      <c r="L276" s="138">
        <f t="shared" ca="1" si="58"/>
        <v>1</v>
      </c>
      <c r="M276" s="138">
        <f t="shared" ca="1" si="59"/>
        <v>4</v>
      </c>
      <c r="N276" s="138">
        <f t="shared" ca="1" si="65"/>
        <v>10691</v>
      </c>
      <c r="O276" s="138">
        <f t="shared" ca="1" si="60"/>
        <v>0</v>
      </c>
      <c r="P276" s="138">
        <f t="shared" ca="1" si="61"/>
        <v>0</v>
      </c>
      <c r="Q276" s="138">
        <f t="shared" ca="1" si="53"/>
        <v>80</v>
      </c>
      <c r="R276" s="139">
        <f t="shared" ca="1" si="54"/>
        <v>249.31506849315068</v>
      </c>
    </row>
    <row r="277" spans="2:18" ht="13.35" customHeight="1" x14ac:dyDescent="0.25">
      <c r="B277" s="97"/>
      <c r="E277" s="133">
        <v>273</v>
      </c>
      <c r="F277" s="138">
        <f t="shared" ca="1" si="55"/>
        <v>10691</v>
      </c>
      <c r="G277" s="138">
        <f t="shared" ca="1" si="62"/>
        <v>91</v>
      </c>
      <c r="H277" s="138">
        <f t="shared" ca="1" si="64"/>
        <v>1</v>
      </c>
      <c r="I277" s="138">
        <f t="shared" ca="1" si="63"/>
        <v>100</v>
      </c>
      <c r="J277" s="138">
        <f t="shared" ca="1" si="56"/>
        <v>105</v>
      </c>
      <c r="K277" s="138">
        <f t="shared" ca="1" si="57"/>
        <v>86</v>
      </c>
      <c r="L277" s="138">
        <f t="shared" ca="1" si="58"/>
        <v>1</v>
      </c>
      <c r="M277" s="138">
        <f t="shared" ca="1" si="59"/>
        <v>2</v>
      </c>
      <c r="N277" s="138">
        <f t="shared" ca="1" si="65"/>
        <v>10686</v>
      </c>
      <c r="O277" s="138">
        <f t="shared" ca="1" si="60"/>
        <v>0</v>
      </c>
      <c r="P277" s="138">
        <f t="shared" ca="1" si="61"/>
        <v>0</v>
      </c>
      <c r="Q277" s="138">
        <f t="shared" ca="1" si="53"/>
        <v>80</v>
      </c>
      <c r="R277" s="139">
        <f t="shared" ca="1" si="54"/>
        <v>235.61643835616437</v>
      </c>
    </row>
    <row r="278" spans="2:18" ht="13.35" customHeight="1" x14ac:dyDescent="0.25">
      <c r="B278" s="97"/>
      <c r="E278" s="133">
        <v>274</v>
      </c>
      <c r="F278" s="138">
        <f t="shared" ca="1" si="55"/>
        <v>10686</v>
      </c>
      <c r="G278" s="138">
        <f t="shared" ca="1" si="62"/>
        <v>86</v>
      </c>
      <c r="H278" s="138">
        <f t="shared" ca="1" si="64"/>
        <v>0</v>
      </c>
      <c r="I278" s="138">
        <f t="shared" ca="1" si="63"/>
        <v>0</v>
      </c>
      <c r="J278" s="138">
        <f t="shared" ca="1" si="56"/>
        <v>107</v>
      </c>
      <c r="K278" s="138">
        <f t="shared" ca="1" si="57"/>
        <v>0</v>
      </c>
      <c r="L278" s="138">
        <f t="shared" ca="1" si="58"/>
        <v>1</v>
      </c>
      <c r="M278" s="138">
        <f t="shared" ca="1" si="59"/>
        <v>4</v>
      </c>
      <c r="N278" s="138">
        <f t="shared" ca="1" si="65"/>
        <v>10700</v>
      </c>
      <c r="O278" s="138">
        <f t="shared" ca="1" si="60"/>
        <v>21</v>
      </c>
      <c r="P278" s="138">
        <f t="shared" ca="1" si="61"/>
        <v>210</v>
      </c>
      <c r="Q278" s="138">
        <f t="shared" ca="1" si="53"/>
        <v>80</v>
      </c>
      <c r="R278" s="139">
        <f t="shared" ca="1" si="54"/>
        <v>0</v>
      </c>
    </row>
    <row r="279" spans="2:18" ht="13.35" customHeight="1" x14ac:dyDescent="0.25">
      <c r="B279" s="97"/>
      <c r="E279" s="133">
        <v>275</v>
      </c>
      <c r="F279" s="138">
        <f t="shared" ca="1" si="55"/>
        <v>10700</v>
      </c>
      <c r="G279" s="138">
        <f t="shared" ca="1" si="62"/>
        <v>0</v>
      </c>
      <c r="H279" s="138">
        <f t="shared" ca="1" si="64"/>
        <v>0</v>
      </c>
      <c r="I279" s="138">
        <f t="shared" ca="1" si="63"/>
        <v>0</v>
      </c>
      <c r="J279" s="138">
        <f t="shared" ca="1" si="56"/>
        <v>102</v>
      </c>
      <c r="K279" s="138">
        <f t="shared" ca="1" si="57"/>
        <v>0</v>
      </c>
      <c r="L279" s="138">
        <f t="shared" ca="1" si="58"/>
        <v>1</v>
      </c>
      <c r="M279" s="138">
        <f t="shared" ca="1" si="59"/>
        <v>1</v>
      </c>
      <c r="N279" s="138">
        <f t="shared" ca="1" si="65"/>
        <v>10800</v>
      </c>
      <c r="O279" s="138">
        <f t="shared" ca="1" si="60"/>
        <v>102</v>
      </c>
      <c r="P279" s="138">
        <f t="shared" ca="1" si="61"/>
        <v>1020</v>
      </c>
      <c r="Q279" s="138">
        <f t="shared" ca="1" si="53"/>
        <v>80</v>
      </c>
      <c r="R279" s="139">
        <f t="shared" ca="1" si="54"/>
        <v>0</v>
      </c>
    </row>
    <row r="280" spans="2:18" ht="13.35" customHeight="1" x14ac:dyDescent="0.25">
      <c r="B280" s="97"/>
      <c r="E280" s="133">
        <v>276</v>
      </c>
      <c r="F280" s="138">
        <f t="shared" ca="1" si="55"/>
        <v>10800</v>
      </c>
      <c r="G280" s="138">
        <f t="shared" ca="1" si="62"/>
        <v>0</v>
      </c>
      <c r="H280" s="138">
        <f t="shared" ca="1" si="64"/>
        <v>1</v>
      </c>
      <c r="I280" s="138">
        <f t="shared" ca="1" si="63"/>
        <v>100</v>
      </c>
      <c r="J280" s="138">
        <f t="shared" ca="1" si="56"/>
        <v>95</v>
      </c>
      <c r="K280" s="138">
        <f t="shared" ca="1" si="57"/>
        <v>5</v>
      </c>
      <c r="L280" s="138">
        <f t="shared" ca="1" si="58"/>
        <v>1</v>
      </c>
      <c r="M280" s="138">
        <f t="shared" ca="1" si="59"/>
        <v>1</v>
      </c>
      <c r="N280" s="138">
        <f t="shared" ca="1" si="65"/>
        <v>10805</v>
      </c>
      <c r="O280" s="138">
        <f t="shared" ca="1" si="60"/>
        <v>0</v>
      </c>
      <c r="P280" s="138">
        <f t="shared" ca="1" si="61"/>
        <v>0</v>
      </c>
      <c r="Q280" s="138">
        <f t="shared" ca="1" si="53"/>
        <v>80</v>
      </c>
      <c r="R280" s="139">
        <f t="shared" ca="1" si="54"/>
        <v>13.698630136986301</v>
      </c>
    </row>
    <row r="281" spans="2:18" ht="13.35" customHeight="1" x14ac:dyDescent="0.25">
      <c r="B281" s="97"/>
      <c r="E281" s="133">
        <v>277</v>
      </c>
      <c r="F281" s="138">
        <f t="shared" ca="1" si="55"/>
        <v>10805</v>
      </c>
      <c r="G281" s="138">
        <f t="shared" ca="1" si="62"/>
        <v>5</v>
      </c>
      <c r="H281" s="138">
        <f t="shared" ca="1" si="64"/>
        <v>1</v>
      </c>
      <c r="I281" s="138">
        <f t="shared" ca="1" si="63"/>
        <v>100</v>
      </c>
      <c r="J281" s="138">
        <f t="shared" ca="1" si="56"/>
        <v>112</v>
      </c>
      <c r="K281" s="138">
        <f t="shared" ca="1" si="57"/>
        <v>0</v>
      </c>
      <c r="L281" s="138">
        <f t="shared" ca="1" si="58"/>
        <v>1</v>
      </c>
      <c r="M281" s="138">
        <f t="shared" ca="1" si="59"/>
        <v>1</v>
      </c>
      <c r="N281" s="138">
        <f t="shared" ca="1" si="65"/>
        <v>10800</v>
      </c>
      <c r="O281" s="138">
        <f t="shared" ca="1" si="60"/>
        <v>7</v>
      </c>
      <c r="P281" s="138">
        <f t="shared" ca="1" si="61"/>
        <v>70</v>
      </c>
      <c r="Q281" s="138">
        <f t="shared" ca="1" si="53"/>
        <v>80</v>
      </c>
      <c r="R281" s="139">
        <f t="shared" ca="1" si="54"/>
        <v>0</v>
      </c>
    </row>
    <row r="282" spans="2:18" ht="13.35" customHeight="1" x14ac:dyDescent="0.25">
      <c r="B282" s="97"/>
      <c r="E282" s="133">
        <v>278</v>
      </c>
      <c r="F282" s="138">
        <f t="shared" ca="1" si="55"/>
        <v>10800</v>
      </c>
      <c r="G282" s="138">
        <f t="shared" ca="1" si="62"/>
        <v>0</v>
      </c>
      <c r="H282" s="138">
        <f t="shared" ca="1" si="64"/>
        <v>1</v>
      </c>
      <c r="I282" s="138">
        <f t="shared" ca="1" si="63"/>
        <v>100</v>
      </c>
      <c r="J282" s="138">
        <f t="shared" ca="1" si="56"/>
        <v>82</v>
      </c>
      <c r="K282" s="138">
        <f t="shared" ca="1" si="57"/>
        <v>18</v>
      </c>
      <c r="L282" s="138">
        <f t="shared" ca="1" si="58"/>
        <v>1</v>
      </c>
      <c r="M282" s="138">
        <f t="shared" ca="1" si="59"/>
        <v>2</v>
      </c>
      <c r="N282" s="138">
        <f t="shared" ca="1" si="65"/>
        <v>10818</v>
      </c>
      <c r="O282" s="138">
        <f t="shared" ca="1" si="60"/>
        <v>0</v>
      </c>
      <c r="P282" s="138">
        <f t="shared" ca="1" si="61"/>
        <v>0</v>
      </c>
      <c r="Q282" s="138">
        <f t="shared" ca="1" si="53"/>
        <v>80</v>
      </c>
      <c r="R282" s="139">
        <f t="shared" ca="1" si="54"/>
        <v>49.315068493150683</v>
      </c>
    </row>
    <row r="283" spans="2:18" ht="13.35" customHeight="1" x14ac:dyDescent="0.25">
      <c r="B283" s="97"/>
      <c r="E283" s="133">
        <v>279</v>
      </c>
      <c r="F283" s="138">
        <f t="shared" ca="1" si="55"/>
        <v>10818</v>
      </c>
      <c r="G283" s="138">
        <f t="shared" ca="1" si="62"/>
        <v>18</v>
      </c>
      <c r="H283" s="138">
        <f t="shared" ca="1" si="64"/>
        <v>1</v>
      </c>
      <c r="I283" s="138">
        <f t="shared" ca="1" si="63"/>
        <v>100</v>
      </c>
      <c r="J283" s="138">
        <f t="shared" ca="1" si="56"/>
        <v>78</v>
      </c>
      <c r="K283" s="138">
        <f t="shared" ca="1" si="57"/>
        <v>40</v>
      </c>
      <c r="L283" s="138">
        <f t="shared" ca="1" si="58"/>
        <v>1</v>
      </c>
      <c r="M283" s="138">
        <f t="shared" ca="1" si="59"/>
        <v>5</v>
      </c>
      <c r="N283" s="138">
        <f t="shared" ca="1" si="65"/>
        <v>10840</v>
      </c>
      <c r="O283" s="138">
        <f t="shared" ca="1" si="60"/>
        <v>0</v>
      </c>
      <c r="P283" s="138">
        <f t="shared" ca="1" si="61"/>
        <v>0</v>
      </c>
      <c r="Q283" s="138">
        <f t="shared" ca="1" si="53"/>
        <v>80</v>
      </c>
      <c r="R283" s="139">
        <f t="shared" ca="1" si="54"/>
        <v>109.58904109589041</v>
      </c>
    </row>
    <row r="284" spans="2:18" ht="13.35" customHeight="1" x14ac:dyDescent="0.25">
      <c r="B284" s="97"/>
      <c r="E284" s="133">
        <v>280</v>
      </c>
      <c r="F284" s="138">
        <f t="shared" ca="1" si="55"/>
        <v>10840</v>
      </c>
      <c r="G284" s="138">
        <f t="shared" ca="1" si="62"/>
        <v>40</v>
      </c>
      <c r="H284" s="138">
        <f t="shared" ca="1" si="64"/>
        <v>0</v>
      </c>
      <c r="I284" s="138">
        <f t="shared" ca="1" si="63"/>
        <v>0</v>
      </c>
      <c r="J284" s="138">
        <f t="shared" ca="1" si="56"/>
        <v>95</v>
      </c>
      <c r="K284" s="138">
        <f t="shared" ca="1" si="57"/>
        <v>0</v>
      </c>
      <c r="L284" s="138">
        <f t="shared" ca="1" si="58"/>
        <v>1</v>
      </c>
      <c r="M284" s="138">
        <f t="shared" ca="1" si="59"/>
        <v>3</v>
      </c>
      <c r="N284" s="138">
        <f t="shared" ca="1" si="65"/>
        <v>10900</v>
      </c>
      <c r="O284" s="138">
        <f t="shared" ca="1" si="60"/>
        <v>55</v>
      </c>
      <c r="P284" s="138">
        <f t="shared" ca="1" si="61"/>
        <v>550</v>
      </c>
      <c r="Q284" s="138">
        <f t="shared" ca="1" si="53"/>
        <v>80</v>
      </c>
      <c r="R284" s="139">
        <f t="shared" ca="1" si="54"/>
        <v>0</v>
      </c>
    </row>
    <row r="285" spans="2:18" ht="13.35" customHeight="1" x14ac:dyDescent="0.25">
      <c r="B285" s="97"/>
      <c r="E285" s="133">
        <v>281</v>
      </c>
      <c r="F285" s="138">
        <f t="shared" ca="1" si="55"/>
        <v>10900</v>
      </c>
      <c r="G285" s="138">
        <f t="shared" ca="1" si="62"/>
        <v>0</v>
      </c>
      <c r="H285" s="138">
        <f t="shared" ca="1" si="64"/>
        <v>1</v>
      </c>
      <c r="I285" s="138">
        <f t="shared" ca="1" si="63"/>
        <v>100</v>
      </c>
      <c r="J285" s="138">
        <f t="shared" ca="1" si="56"/>
        <v>100</v>
      </c>
      <c r="K285" s="138">
        <f t="shared" ca="1" si="57"/>
        <v>0</v>
      </c>
      <c r="L285" s="138">
        <f t="shared" ca="1" si="58"/>
        <v>1</v>
      </c>
      <c r="M285" s="138">
        <f t="shared" ca="1" si="59"/>
        <v>4</v>
      </c>
      <c r="N285" s="138">
        <f t="shared" ca="1" si="65"/>
        <v>10900</v>
      </c>
      <c r="O285" s="138">
        <f t="shared" ca="1" si="60"/>
        <v>0</v>
      </c>
      <c r="P285" s="138">
        <f t="shared" ca="1" si="61"/>
        <v>0</v>
      </c>
      <c r="Q285" s="138">
        <f t="shared" ca="1" si="53"/>
        <v>80</v>
      </c>
      <c r="R285" s="139">
        <f t="shared" ca="1" si="54"/>
        <v>0</v>
      </c>
    </row>
    <row r="286" spans="2:18" ht="13.35" customHeight="1" x14ac:dyDescent="0.25">
      <c r="B286" s="97"/>
      <c r="E286" s="133">
        <v>282</v>
      </c>
      <c r="F286" s="138">
        <f t="shared" ca="1" si="55"/>
        <v>10900</v>
      </c>
      <c r="G286" s="138">
        <f t="shared" ca="1" si="62"/>
        <v>0</v>
      </c>
      <c r="H286" s="138">
        <f t="shared" ca="1" si="64"/>
        <v>0</v>
      </c>
      <c r="I286" s="138">
        <f t="shared" ca="1" si="63"/>
        <v>0</v>
      </c>
      <c r="J286" s="138">
        <f t="shared" ca="1" si="56"/>
        <v>81</v>
      </c>
      <c r="K286" s="138">
        <f t="shared" ca="1" si="57"/>
        <v>0</v>
      </c>
      <c r="L286" s="138">
        <f t="shared" ca="1" si="58"/>
        <v>1</v>
      </c>
      <c r="M286" s="138">
        <f t="shared" ca="1" si="59"/>
        <v>2</v>
      </c>
      <c r="N286" s="138">
        <f t="shared" ca="1" si="65"/>
        <v>11000</v>
      </c>
      <c r="O286" s="138">
        <f t="shared" ca="1" si="60"/>
        <v>81</v>
      </c>
      <c r="P286" s="138">
        <f t="shared" ca="1" si="61"/>
        <v>810</v>
      </c>
      <c r="Q286" s="138">
        <f t="shared" ca="1" si="53"/>
        <v>80</v>
      </c>
      <c r="R286" s="139">
        <f t="shared" ca="1" si="54"/>
        <v>0</v>
      </c>
    </row>
    <row r="287" spans="2:18" ht="13.35" customHeight="1" x14ac:dyDescent="0.25">
      <c r="B287" s="97"/>
      <c r="E287" s="133">
        <v>283</v>
      </c>
      <c r="F287" s="138">
        <f t="shared" ca="1" si="55"/>
        <v>11000</v>
      </c>
      <c r="G287" s="138">
        <f t="shared" ca="1" si="62"/>
        <v>0</v>
      </c>
      <c r="H287" s="138">
        <f t="shared" ca="1" si="64"/>
        <v>0</v>
      </c>
      <c r="I287" s="138">
        <f t="shared" ca="1" si="63"/>
        <v>0</v>
      </c>
      <c r="J287" s="138">
        <f t="shared" ca="1" si="56"/>
        <v>98</v>
      </c>
      <c r="K287" s="138">
        <f t="shared" ca="1" si="57"/>
        <v>0</v>
      </c>
      <c r="L287" s="138">
        <f t="shared" ca="1" si="58"/>
        <v>1</v>
      </c>
      <c r="M287" s="138">
        <f t="shared" ca="1" si="59"/>
        <v>1</v>
      </c>
      <c r="N287" s="138">
        <f t="shared" ca="1" si="65"/>
        <v>11100</v>
      </c>
      <c r="O287" s="138">
        <f t="shared" ca="1" si="60"/>
        <v>98</v>
      </c>
      <c r="P287" s="138">
        <f t="shared" ca="1" si="61"/>
        <v>980</v>
      </c>
      <c r="Q287" s="138">
        <f t="shared" ca="1" si="53"/>
        <v>80</v>
      </c>
      <c r="R287" s="139">
        <f t="shared" ca="1" si="54"/>
        <v>0</v>
      </c>
    </row>
    <row r="288" spans="2:18" ht="13.35" customHeight="1" x14ac:dyDescent="0.25">
      <c r="B288" s="97"/>
      <c r="E288" s="133">
        <v>284</v>
      </c>
      <c r="F288" s="138">
        <f t="shared" ca="1" si="55"/>
        <v>11100</v>
      </c>
      <c r="G288" s="138">
        <f t="shared" ca="1" si="62"/>
        <v>0</v>
      </c>
      <c r="H288" s="138">
        <f t="shared" ca="1" si="64"/>
        <v>1</v>
      </c>
      <c r="I288" s="138">
        <f t="shared" ca="1" si="63"/>
        <v>100</v>
      </c>
      <c r="J288" s="138">
        <f t="shared" ca="1" si="56"/>
        <v>87</v>
      </c>
      <c r="K288" s="138">
        <f t="shared" ca="1" si="57"/>
        <v>13</v>
      </c>
      <c r="L288" s="138">
        <f t="shared" ca="1" si="58"/>
        <v>1</v>
      </c>
      <c r="M288" s="138">
        <f t="shared" ca="1" si="59"/>
        <v>4</v>
      </c>
      <c r="N288" s="138">
        <f t="shared" ca="1" si="65"/>
        <v>11113</v>
      </c>
      <c r="O288" s="138">
        <f t="shared" ca="1" si="60"/>
        <v>0</v>
      </c>
      <c r="P288" s="138">
        <f t="shared" ca="1" si="61"/>
        <v>0</v>
      </c>
      <c r="Q288" s="138">
        <f t="shared" ca="1" si="53"/>
        <v>80</v>
      </c>
      <c r="R288" s="139">
        <f t="shared" ca="1" si="54"/>
        <v>35.61643835616438</v>
      </c>
    </row>
    <row r="289" spans="2:18" ht="13.35" customHeight="1" x14ac:dyDescent="0.25">
      <c r="B289" s="97"/>
      <c r="E289" s="133">
        <v>285</v>
      </c>
      <c r="F289" s="138">
        <f t="shared" ca="1" si="55"/>
        <v>11113</v>
      </c>
      <c r="G289" s="138">
        <f t="shared" ca="1" si="62"/>
        <v>13</v>
      </c>
      <c r="H289" s="138">
        <f t="shared" ca="1" si="64"/>
        <v>2</v>
      </c>
      <c r="I289" s="138">
        <f t="shared" ca="1" si="63"/>
        <v>200</v>
      </c>
      <c r="J289" s="138">
        <f t="shared" ca="1" si="56"/>
        <v>127</v>
      </c>
      <c r="K289" s="138">
        <f t="shared" ca="1" si="57"/>
        <v>86</v>
      </c>
      <c r="L289" s="138">
        <f t="shared" ca="1" si="58"/>
        <v>1</v>
      </c>
      <c r="M289" s="138">
        <f t="shared" ca="1" si="59"/>
        <v>1</v>
      </c>
      <c r="N289" s="138">
        <f t="shared" ca="1" si="65"/>
        <v>11086</v>
      </c>
      <c r="O289" s="138">
        <f t="shared" ca="1" si="60"/>
        <v>0</v>
      </c>
      <c r="P289" s="138">
        <f t="shared" ca="1" si="61"/>
        <v>0</v>
      </c>
      <c r="Q289" s="138">
        <f t="shared" ca="1" si="53"/>
        <v>80</v>
      </c>
      <c r="R289" s="139">
        <f t="shared" ca="1" si="54"/>
        <v>235.61643835616437</v>
      </c>
    </row>
    <row r="290" spans="2:18" ht="13.35" customHeight="1" x14ac:dyDescent="0.25">
      <c r="B290" s="97"/>
      <c r="E290" s="133">
        <v>286</v>
      </c>
      <c r="F290" s="138">
        <f t="shared" ca="1" si="55"/>
        <v>11086</v>
      </c>
      <c r="G290" s="138">
        <f t="shared" ca="1" si="62"/>
        <v>86</v>
      </c>
      <c r="H290" s="138">
        <f t="shared" ca="1" si="64"/>
        <v>0</v>
      </c>
      <c r="I290" s="138">
        <f t="shared" ca="1" si="63"/>
        <v>0</v>
      </c>
      <c r="J290" s="138">
        <f t="shared" ca="1" si="56"/>
        <v>130</v>
      </c>
      <c r="K290" s="138">
        <f t="shared" ca="1" si="57"/>
        <v>0</v>
      </c>
      <c r="L290" s="138">
        <f t="shared" ca="1" si="58"/>
        <v>1</v>
      </c>
      <c r="M290" s="138">
        <f t="shared" ca="1" si="59"/>
        <v>5</v>
      </c>
      <c r="N290" s="138">
        <f t="shared" ca="1" si="65"/>
        <v>11100</v>
      </c>
      <c r="O290" s="138">
        <f t="shared" ca="1" si="60"/>
        <v>44</v>
      </c>
      <c r="P290" s="138">
        <f t="shared" ca="1" si="61"/>
        <v>440</v>
      </c>
      <c r="Q290" s="138">
        <f t="shared" ca="1" si="53"/>
        <v>80</v>
      </c>
      <c r="R290" s="139">
        <f t="shared" ca="1" si="54"/>
        <v>0</v>
      </c>
    </row>
    <row r="291" spans="2:18" ht="13.35" customHeight="1" x14ac:dyDescent="0.25">
      <c r="B291" s="97"/>
      <c r="E291" s="133">
        <v>287</v>
      </c>
      <c r="F291" s="138">
        <f t="shared" ca="1" si="55"/>
        <v>11100</v>
      </c>
      <c r="G291" s="138">
        <f t="shared" ca="1" si="62"/>
        <v>0</v>
      </c>
      <c r="H291" s="138">
        <f t="shared" ca="1" si="64"/>
        <v>1</v>
      </c>
      <c r="I291" s="138">
        <f t="shared" ca="1" si="63"/>
        <v>100</v>
      </c>
      <c r="J291" s="138">
        <f t="shared" ca="1" si="56"/>
        <v>144</v>
      </c>
      <c r="K291" s="138">
        <f t="shared" ca="1" si="57"/>
        <v>0</v>
      </c>
      <c r="L291" s="138">
        <f t="shared" ca="1" si="58"/>
        <v>1</v>
      </c>
      <c r="M291" s="138">
        <f t="shared" ca="1" si="59"/>
        <v>1</v>
      </c>
      <c r="N291" s="138">
        <f t="shared" ca="1" si="65"/>
        <v>11100</v>
      </c>
      <c r="O291" s="138">
        <f t="shared" ca="1" si="60"/>
        <v>44</v>
      </c>
      <c r="P291" s="138">
        <f t="shared" ca="1" si="61"/>
        <v>440</v>
      </c>
      <c r="Q291" s="138">
        <f t="shared" ca="1" si="53"/>
        <v>80</v>
      </c>
      <c r="R291" s="139">
        <f t="shared" ca="1" si="54"/>
        <v>0</v>
      </c>
    </row>
    <row r="292" spans="2:18" ht="13.35" customHeight="1" x14ac:dyDescent="0.25">
      <c r="B292" s="97"/>
      <c r="E292" s="133">
        <v>288</v>
      </c>
      <c r="F292" s="138">
        <f t="shared" ca="1" si="55"/>
        <v>11100</v>
      </c>
      <c r="G292" s="138">
        <f t="shared" ca="1" si="62"/>
        <v>0</v>
      </c>
      <c r="H292" s="138">
        <f t="shared" ca="1" si="64"/>
        <v>0</v>
      </c>
      <c r="I292" s="138">
        <f t="shared" ca="1" si="63"/>
        <v>0</v>
      </c>
      <c r="J292" s="138">
        <f t="shared" ca="1" si="56"/>
        <v>84</v>
      </c>
      <c r="K292" s="138">
        <f t="shared" ca="1" si="57"/>
        <v>0</v>
      </c>
      <c r="L292" s="138">
        <f t="shared" ca="1" si="58"/>
        <v>1</v>
      </c>
      <c r="M292" s="138">
        <f t="shared" ca="1" si="59"/>
        <v>3</v>
      </c>
      <c r="N292" s="138">
        <f t="shared" ca="1" si="65"/>
        <v>11200</v>
      </c>
      <c r="O292" s="138">
        <f t="shared" ca="1" si="60"/>
        <v>84</v>
      </c>
      <c r="P292" s="138">
        <f t="shared" ca="1" si="61"/>
        <v>840</v>
      </c>
      <c r="Q292" s="138">
        <f t="shared" ca="1" si="53"/>
        <v>80</v>
      </c>
      <c r="R292" s="139">
        <f t="shared" ca="1" si="54"/>
        <v>0</v>
      </c>
    </row>
    <row r="293" spans="2:18" ht="13.35" customHeight="1" x14ac:dyDescent="0.25">
      <c r="B293" s="97"/>
      <c r="E293" s="133">
        <v>289</v>
      </c>
      <c r="F293" s="138">
        <f t="shared" ca="1" si="55"/>
        <v>11200</v>
      </c>
      <c r="G293" s="138">
        <f t="shared" ca="1" si="62"/>
        <v>0</v>
      </c>
      <c r="H293" s="138">
        <f t="shared" ca="1" si="64"/>
        <v>1</v>
      </c>
      <c r="I293" s="138">
        <f t="shared" ca="1" si="63"/>
        <v>100</v>
      </c>
      <c r="J293" s="138">
        <f t="shared" ca="1" si="56"/>
        <v>93</v>
      </c>
      <c r="K293" s="138">
        <f t="shared" ca="1" si="57"/>
        <v>7</v>
      </c>
      <c r="L293" s="138">
        <f t="shared" ca="1" si="58"/>
        <v>1</v>
      </c>
      <c r="M293" s="138">
        <f t="shared" ca="1" si="59"/>
        <v>1</v>
      </c>
      <c r="N293" s="138">
        <f t="shared" ca="1" si="65"/>
        <v>11207</v>
      </c>
      <c r="O293" s="138">
        <f t="shared" ca="1" si="60"/>
        <v>0</v>
      </c>
      <c r="P293" s="138">
        <f t="shared" ca="1" si="61"/>
        <v>0</v>
      </c>
      <c r="Q293" s="138">
        <f t="shared" ca="1" si="53"/>
        <v>80</v>
      </c>
      <c r="R293" s="139">
        <f t="shared" ca="1" si="54"/>
        <v>19.17808219178082</v>
      </c>
    </row>
    <row r="294" spans="2:18" ht="13.35" customHeight="1" x14ac:dyDescent="0.25">
      <c r="B294" s="97"/>
      <c r="E294" s="133">
        <v>290</v>
      </c>
      <c r="F294" s="138">
        <f t="shared" ca="1" si="55"/>
        <v>11207</v>
      </c>
      <c r="G294" s="138">
        <f t="shared" ca="1" si="62"/>
        <v>7</v>
      </c>
      <c r="H294" s="138">
        <f t="shared" ca="1" si="64"/>
        <v>0</v>
      </c>
      <c r="I294" s="138">
        <f t="shared" ca="1" si="63"/>
        <v>0</v>
      </c>
      <c r="J294" s="138">
        <f t="shared" ca="1" si="56"/>
        <v>104</v>
      </c>
      <c r="K294" s="138">
        <f t="shared" ca="1" si="57"/>
        <v>0</v>
      </c>
      <c r="L294" s="138">
        <f t="shared" ca="1" si="58"/>
        <v>1</v>
      </c>
      <c r="M294" s="138">
        <f t="shared" ca="1" si="59"/>
        <v>1</v>
      </c>
      <c r="N294" s="138">
        <f t="shared" ca="1" si="65"/>
        <v>11300</v>
      </c>
      <c r="O294" s="138">
        <f t="shared" ca="1" si="60"/>
        <v>97</v>
      </c>
      <c r="P294" s="138">
        <f t="shared" ca="1" si="61"/>
        <v>970</v>
      </c>
      <c r="Q294" s="138">
        <f t="shared" ca="1" si="53"/>
        <v>80</v>
      </c>
      <c r="R294" s="139">
        <f t="shared" ca="1" si="54"/>
        <v>0</v>
      </c>
    </row>
    <row r="295" spans="2:18" ht="13.35" customHeight="1" x14ac:dyDescent="0.25">
      <c r="B295" s="97"/>
      <c r="E295" s="133">
        <v>291</v>
      </c>
      <c r="F295" s="138">
        <f t="shared" ca="1" si="55"/>
        <v>11300</v>
      </c>
      <c r="G295" s="138">
        <f t="shared" ca="1" si="62"/>
        <v>0</v>
      </c>
      <c r="H295" s="138">
        <f t="shared" ca="1" si="64"/>
        <v>1</v>
      </c>
      <c r="I295" s="138">
        <f t="shared" ca="1" si="63"/>
        <v>100</v>
      </c>
      <c r="J295" s="138">
        <f t="shared" ca="1" si="56"/>
        <v>120</v>
      </c>
      <c r="K295" s="138">
        <f t="shared" ca="1" si="57"/>
        <v>0</v>
      </c>
      <c r="L295" s="138">
        <f t="shared" ca="1" si="58"/>
        <v>1</v>
      </c>
      <c r="M295" s="138">
        <f t="shared" ca="1" si="59"/>
        <v>5</v>
      </c>
      <c r="N295" s="138">
        <f t="shared" ca="1" si="65"/>
        <v>11300</v>
      </c>
      <c r="O295" s="138">
        <f t="shared" ca="1" si="60"/>
        <v>20</v>
      </c>
      <c r="P295" s="138">
        <f t="shared" ca="1" si="61"/>
        <v>200</v>
      </c>
      <c r="Q295" s="138">
        <f t="shared" ca="1" si="53"/>
        <v>80</v>
      </c>
      <c r="R295" s="139">
        <f t="shared" ca="1" si="54"/>
        <v>0</v>
      </c>
    </row>
    <row r="296" spans="2:18" ht="13.35" customHeight="1" x14ac:dyDescent="0.25">
      <c r="B296" s="97"/>
      <c r="E296" s="133">
        <v>292</v>
      </c>
      <c r="F296" s="138">
        <f t="shared" ca="1" si="55"/>
        <v>11300</v>
      </c>
      <c r="G296" s="138">
        <f t="shared" ca="1" si="62"/>
        <v>0</v>
      </c>
      <c r="H296" s="138">
        <f t="shared" ca="1" si="64"/>
        <v>2</v>
      </c>
      <c r="I296" s="138">
        <f t="shared" ca="1" si="63"/>
        <v>200</v>
      </c>
      <c r="J296" s="138">
        <f t="shared" ca="1" si="56"/>
        <v>126</v>
      </c>
      <c r="K296" s="138">
        <f t="shared" ca="1" si="57"/>
        <v>74</v>
      </c>
      <c r="L296" s="138">
        <f t="shared" ca="1" si="58"/>
        <v>1</v>
      </c>
      <c r="M296" s="138">
        <f t="shared" ca="1" si="59"/>
        <v>5</v>
      </c>
      <c r="N296" s="138">
        <f t="shared" ca="1" si="65"/>
        <v>11274</v>
      </c>
      <c r="O296" s="138">
        <f t="shared" ca="1" si="60"/>
        <v>0</v>
      </c>
      <c r="P296" s="138">
        <f t="shared" ca="1" si="61"/>
        <v>0</v>
      </c>
      <c r="Q296" s="138">
        <f t="shared" ca="1" si="53"/>
        <v>80</v>
      </c>
      <c r="R296" s="139">
        <f t="shared" ca="1" si="54"/>
        <v>202.73972602739724</v>
      </c>
    </row>
    <row r="297" spans="2:18" ht="13.35" customHeight="1" x14ac:dyDescent="0.25">
      <c r="B297" s="97"/>
      <c r="E297" s="133">
        <v>293</v>
      </c>
      <c r="F297" s="138">
        <f t="shared" ca="1" si="55"/>
        <v>11274</v>
      </c>
      <c r="G297" s="138">
        <f t="shared" ca="1" si="62"/>
        <v>74</v>
      </c>
      <c r="H297" s="138">
        <f t="shared" ca="1" si="64"/>
        <v>0</v>
      </c>
      <c r="I297" s="138">
        <f t="shared" ca="1" si="63"/>
        <v>0</v>
      </c>
      <c r="J297" s="138">
        <f t="shared" ca="1" si="56"/>
        <v>100</v>
      </c>
      <c r="K297" s="138">
        <f t="shared" ca="1" si="57"/>
        <v>0</v>
      </c>
      <c r="L297" s="138">
        <f t="shared" ca="1" si="58"/>
        <v>1</v>
      </c>
      <c r="M297" s="138">
        <f t="shared" ca="1" si="59"/>
        <v>4</v>
      </c>
      <c r="N297" s="138">
        <f t="shared" ca="1" si="65"/>
        <v>11300</v>
      </c>
      <c r="O297" s="138">
        <f t="shared" ca="1" si="60"/>
        <v>26</v>
      </c>
      <c r="P297" s="138">
        <f t="shared" ca="1" si="61"/>
        <v>260</v>
      </c>
      <c r="Q297" s="138">
        <f t="shared" ca="1" si="53"/>
        <v>80</v>
      </c>
      <c r="R297" s="139">
        <f t="shared" ca="1" si="54"/>
        <v>0</v>
      </c>
    </row>
    <row r="298" spans="2:18" ht="13.35" customHeight="1" x14ac:dyDescent="0.25">
      <c r="B298" s="97"/>
      <c r="E298" s="133">
        <v>294</v>
      </c>
      <c r="F298" s="138">
        <f t="shared" ca="1" si="55"/>
        <v>11300</v>
      </c>
      <c r="G298" s="138">
        <f t="shared" ca="1" si="62"/>
        <v>0</v>
      </c>
      <c r="H298" s="138">
        <f t="shared" ca="1" si="64"/>
        <v>0</v>
      </c>
      <c r="I298" s="138">
        <f t="shared" ca="1" si="63"/>
        <v>0</v>
      </c>
      <c r="J298" s="138">
        <f t="shared" ca="1" si="56"/>
        <v>93</v>
      </c>
      <c r="K298" s="138">
        <f t="shared" ca="1" si="57"/>
        <v>0</v>
      </c>
      <c r="L298" s="138">
        <f t="shared" ca="1" si="58"/>
        <v>1</v>
      </c>
      <c r="M298" s="138">
        <f t="shared" ca="1" si="59"/>
        <v>2</v>
      </c>
      <c r="N298" s="138">
        <f t="shared" ca="1" si="65"/>
        <v>11400</v>
      </c>
      <c r="O298" s="138">
        <f t="shared" ca="1" si="60"/>
        <v>93</v>
      </c>
      <c r="P298" s="138">
        <f t="shared" ca="1" si="61"/>
        <v>930</v>
      </c>
      <c r="Q298" s="138">
        <f t="shared" ca="1" si="53"/>
        <v>80</v>
      </c>
      <c r="R298" s="139">
        <f t="shared" ca="1" si="54"/>
        <v>0</v>
      </c>
    </row>
    <row r="299" spans="2:18" ht="13.35" customHeight="1" x14ac:dyDescent="0.25">
      <c r="B299" s="97"/>
      <c r="E299" s="133">
        <v>295</v>
      </c>
      <c r="F299" s="138">
        <f t="shared" ca="1" si="55"/>
        <v>11400</v>
      </c>
      <c r="G299" s="138">
        <f t="shared" ca="1" si="62"/>
        <v>0</v>
      </c>
      <c r="H299" s="138">
        <f t="shared" ca="1" si="64"/>
        <v>0</v>
      </c>
      <c r="I299" s="138">
        <f t="shared" ca="1" si="63"/>
        <v>0</v>
      </c>
      <c r="J299" s="138">
        <f t="shared" ca="1" si="56"/>
        <v>94</v>
      </c>
      <c r="K299" s="138">
        <f t="shared" ca="1" si="57"/>
        <v>0</v>
      </c>
      <c r="L299" s="138">
        <f t="shared" ca="1" si="58"/>
        <v>1</v>
      </c>
      <c r="M299" s="138">
        <f t="shared" ca="1" si="59"/>
        <v>5</v>
      </c>
      <c r="N299" s="138">
        <f t="shared" ca="1" si="65"/>
        <v>11500</v>
      </c>
      <c r="O299" s="138">
        <f t="shared" ca="1" si="60"/>
        <v>94</v>
      </c>
      <c r="P299" s="138">
        <f t="shared" ca="1" si="61"/>
        <v>940</v>
      </c>
      <c r="Q299" s="138">
        <f t="shared" ca="1" si="53"/>
        <v>80</v>
      </c>
      <c r="R299" s="139">
        <f t="shared" ca="1" si="54"/>
        <v>0</v>
      </c>
    </row>
    <row r="300" spans="2:18" ht="13.35" customHeight="1" x14ac:dyDescent="0.25">
      <c r="B300" s="97"/>
      <c r="E300" s="133">
        <v>296</v>
      </c>
      <c r="F300" s="138">
        <f t="shared" ca="1" si="55"/>
        <v>11500</v>
      </c>
      <c r="G300" s="138">
        <f t="shared" ca="1" si="62"/>
        <v>0</v>
      </c>
      <c r="H300" s="138">
        <f t="shared" ca="1" si="64"/>
        <v>0</v>
      </c>
      <c r="I300" s="138">
        <f t="shared" ca="1" si="63"/>
        <v>0</v>
      </c>
      <c r="J300" s="138">
        <f t="shared" ca="1" si="56"/>
        <v>108</v>
      </c>
      <c r="K300" s="138">
        <f t="shared" ca="1" si="57"/>
        <v>0</v>
      </c>
      <c r="L300" s="138">
        <f t="shared" ca="1" si="58"/>
        <v>1</v>
      </c>
      <c r="M300" s="138">
        <f t="shared" ca="1" si="59"/>
        <v>3</v>
      </c>
      <c r="N300" s="138">
        <f t="shared" ca="1" si="65"/>
        <v>11600</v>
      </c>
      <c r="O300" s="138">
        <f t="shared" ca="1" si="60"/>
        <v>108</v>
      </c>
      <c r="P300" s="138">
        <f t="shared" ca="1" si="61"/>
        <v>1080</v>
      </c>
      <c r="Q300" s="138">
        <f t="shared" ca="1" si="53"/>
        <v>80</v>
      </c>
      <c r="R300" s="139">
        <f t="shared" ca="1" si="54"/>
        <v>0</v>
      </c>
    </row>
    <row r="301" spans="2:18" ht="13.35" customHeight="1" x14ac:dyDescent="0.25">
      <c r="B301" s="97"/>
      <c r="E301" s="133">
        <v>297</v>
      </c>
      <c r="F301" s="138">
        <f t="shared" ca="1" si="55"/>
        <v>11600</v>
      </c>
      <c r="G301" s="138">
        <f t="shared" ca="1" si="62"/>
        <v>0</v>
      </c>
      <c r="H301" s="138">
        <f t="shared" ca="1" si="64"/>
        <v>1</v>
      </c>
      <c r="I301" s="138">
        <f t="shared" ca="1" si="63"/>
        <v>100</v>
      </c>
      <c r="J301" s="138">
        <f t="shared" ca="1" si="56"/>
        <v>109</v>
      </c>
      <c r="K301" s="138">
        <f t="shared" ca="1" si="57"/>
        <v>0</v>
      </c>
      <c r="L301" s="138">
        <f t="shared" ca="1" si="58"/>
        <v>1</v>
      </c>
      <c r="M301" s="138">
        <f t="shared" ca="1" si="59"/>
        <v>1</v>
      </c>
      <c r="N301" s="138">
        <f t="shared" ca="1" si="65"/>
        <v>11600</v>
      </c>
      <c r="O301" s="138">
        <f t="shared" ca="1" si="60"/>
        <v>9</v>
      </c>
      <c r="P301" s="138">
        <f t="shared" ca="1" si="61"/>
        <v>90</v>
      </c>
      <c r="Q301" s="138">
        <f t="shared" ca="1" si="53"/>
        <v>80</v>
      </c>
      <c r="R301" s="139">
        <f t="shared" ca="1" si="54"/>
        <v>0</v>
      </c>
    </row>
    <row r="302" spans="2:18" ht="13.35" customHeight="1" x14ac:dyDescent="0.25">
      <c r="B302" s="97"/>
      <c r="E302" s="133">
        <v>298</v>
      </c>
      <c r="F302" s="138">
        <f t="shared" ca="1" si="55"/>
        <v>11600</v>
      </c>
      <c r="G302" s="138">
        <f t="shared" ca="1" si="62"/>
        <v>0</v>
      </c>
      <c r="H302" s="138">
        <f t="shared" ca="1" si="64"/>
        <v>0</v>
      </c>
      <c r="I302" s="138">
        <f t="shared" ca="1" si="63"/>
        <v>0</v>
      </c>
      <c r="J302" s="138">
        <f t="shared" ca="1" si="56"/>
        <v>132</v>
      </c>
      <c r="K302" s="138">
        <f t="shared" ca="1" si="57"/>
        <v>0</v>
      </c>
      <c r="L302" s="138">
        <f t="shared" ca="1" si="58"/>
        <v>1</v>
      </c>
      <c r="M302" s="138">
        <f t="shared" ca="1" si="59"/>
        <v>2</v>
      </c>
      <c r="N302" s="138">
        <f t="shared" ca="1" si="65"/>
        <v>11700</v>
      </c>
      <c r="O302" s="138">
        <f t="shared" ca="1" si="60"/>
        <v>132</v>
      </c>
      <c r="P302" s="138">
        <f t="shared" ca="1" si="61"/>
        <v>1320</v>
      </c>
      <c r="Q302" s="138">
        <f t="shared" ca="1" si="53"/>
        <v>80</v>
      </c>
      <c r="R302" s="139">
        <f t="shared" ca="1" si="54"/>
        <v>0</v>
      </c>
    </row>
    <row r="303" spans="2:18" ht="13.35" customHeight="1" x14ac:dyDescent="0.25">
      <c r="B303" s="97"/>
      <c r="E303" s="133">
        <v>299</v>
      </c>
      <c r="F303" s="138">
        <f t="shared" ca="1" si="55"/>
        <v>11700</v>
      </c>
      <c r="G303" s="138">
        <f t="shared" ca="1" si="62"/>
        <v>0</v>
      </c>
      <c r="H303" s="138">
        <f t="shared" ca="1" si="64"/>
        <v>1</v>
      </c>
      <c r="I303" s="138">
        <f t="shared" ca="1" si="63"/>
        <v>100</v>
      </c>
      <c r="J303" s="138">
        <f t="shared" ca="1" si="56"/>
        <v>89</v>
      </c>
      <c r="K303" s="138">
        <f t="shared" ca="1" si="57"/>
        <v>11</v>
      </c>
      <c r="L303" s="138">
        <f t="shared" ca="1" si="58"/>
        <v>1</v>
      </c>
      <c r="M303" s="138">
        <f t="shared" ca="1" si="59"/>
        <v>2</v>
      </c>
      <c r="N303" s="138">
        <f t="shared" ca="1" si="65"/>
        <v>11711</v>
      </c>
      <c r="O303" s="138">
        <f t="shared" ca="1" si="60"/>
        <v>0</v>
      </c>
      <c r="P303" s="138">
        <f t="shared" ca="1" si="61"/>
        <v>0</v>
      </c>
      <c r="Q303" s="138">
        <f t="shared" ca="1" si="53"/>
        <v>80</v>
      </c>
      <c r="R303" s="139">
        <f t="shared" ca="1" si="54"/>
        <v>30.136986301369863</v>
      </c>
    </row>
    <row r="304" spans="2:18" ht="13.35" customHeight="1" x14ac:dyDescent="0.25">
      <c r="B304" s="97"/>
      <c r="E304" s="133">
        <v>300</v>
      </c>
      <c r="F304" s="138">
        <f t="shared" ca="1" si="55"/>
        <v>11711</v>
      </c>
      <c r="G304" s="138">
        <f t="shared" ca="1" si="62"/>
        <v>11</v>
      </c>
      <c r="H304" s="138">
        <f t="shared" ca="1" si="64"/>
        <v>1</v>
      </c>
      <c r="I304" s="138">
        <f t="shared" ca="1" si="63"/>
        <v>100</v>
      </c>
      <c r="J304" s="138">
        <f t="shared" ca="1" si="56"/>
        <v>108</v>
      </c>
      <c r="K304" s="138">
        <f t="shared" ca="1" si="57"/>
        <v>3</v>
      </c>
      <c r="L304" s="138">
        <f t="shared" ca="1" si="58"/>
        <v>1</v>
      </c>
      <c r="M304" s="138">
        <f t="shared" ca="1" si="59"/>
        <v>4</v>
      </c>
      <c r="N304" s="138">
        <f t="shared" ca="1" si="65"/>
        <v>11703</v>
      </c>
      <c r="O304" s="138">
        <f t="shared" ca="1" si="60"/>
        <v>0</v>
      </c>
      <c r="P304" s="138">
        <f t="shared" ca="1" si="61"/>
        <v>0</v>
      </c>
      <c r="Q304" s="138">
        <f t="shared" ca="1" si="53"/>
        <v>80</v>
      </c>
      <c r="R304" s="139">
        <f t="shared" ca="1" si="54"/>
        <v>8.2191780821917799</v>
      </c>
    </row>
    <row r="305" spans="2:18" ht="13.35" customHeight="1" x14ac:dyDescent="0.25">
      <c r="B305" s="97"/>
      <c r="E305" s="133">
        <v>301</v>
      </c>
      <c r="F305" s="138">
        <f t="shared" ca="1" si="55"/>
        <v>11703</v>
      </c>
      <c r="G305" s="138">
        <f t="shared" ca="1" si="62"/>
        <v>3</v>
      </c>
      <c r="H305" s="138">
        <f t="shared" ca="1" si="64"/>
        <v>1</v>
      </c>
      <c r="I305" s="138">
        <f t="shared" ca="1" si="63"/>
        <v>100</v>
      </c>
      <c r="J305" s="138">
        <f t="shared" ca="1" si="56"/>
        <v>94</v>
      </c>
      <c r="K305" s="138">
        <f t="shared" ca="1" si="57"/>
        <v>9</v>
      </c>
      <c r="L305" s="138">
        <f t="shared" ca="1" si="58"/>
        <v>1</v>
      </c>
      <c r="M305" s="138">
        <f t="shared" ca="1" si="59"/>
        <v>1</v>
      </c>
      <c r="N305" s="138">
        <f t="shared" ca="1" si="65"/>
        <v>11709</v>
      </c>
      <c r="O305" s="138">
        <f t="shared" ca="1" si="60"/>
        <v>0</v>
      </c>
      <c r="P305" s="138">
        <f t="shared" ca="1" si="61"/>
        <v>0</v>
      </c>
      <c r="Q305" s="138">
        <f t="shared" ca="1" si="53"/>
        <v>80</v>
      </c>
      <c r="R305" s="139">
        <f t="shared" ca="1" si="54"/>
        <v>24.657534246575342</v>
      </c>
    </row>
    <row r="306" spans="2:18" ht="13.35" customHeight="1" x14ac:dyDescent="0.25">
      <c r="B306" s="97"/>
      <c r="E306" s="133">
        <v>302</v>
      </c>
      <c r="F306" s="138">
        <f t="shared" ca="1" si="55"/>
        <v>11709</v>
      </c>
      <c r="G306" s="138">
        <f t="shared" ca="1" si="62"/>
        <v>9</v>
      </c>
      <c r="H306" s="138">
        <f t="shared" ca="1" si="64"/>
        <v>1</v>
      </c>
      <c r="I306" s="138">
        <f t="shared" ca="1" si="63"/>
        <v>100</v>
      </c>
      <c r="J306" s="138">
        <f t="shared" ca="1" si="56"/>
        <v>63</v>
      </c>
      <c r="K306" s="138">
        <f t="shared" ca="1" si="57"/>
        <v>46</v>
      </c>
      <c r="L306" s="138">
        <f t="shared" ca="1" si="58"/>
        <v>1</v>
      </c>
      <c r="M306" s="138">
        <f t="shared" ca="1" si="59"/>
        <v>1</v>
      </c>
      <c r="N306" s="138">
        <f t="shared" ca="1" si="65"/>
        <v>11746</v>
      </c>
      <c r="O306" s="138">
        <f t="shared" ca="1" si="60"/>
        <v>0</v>
      </c>
      <c r="P306" s="138">
        <f t="shared" ca="1" si="61"/>
        <v>0</v>
      </c>
      <c r="Q306" s="138">
        <f t="shared" ca="1" si="53"/>
        <v>80</v>
      </c>
      <c r="R306" s="139">
        <f t="shared" ca="1" si="54"/>
        <v>126.02739726027397</v>
      </c>
    </row>
    <row r="307" spans="2:18" ht="13.35" customHeight="1" x14ac:dyDescent="0.25">
      <c r="B307" s="97"/>
      <c r="E307" s="133">
        <v>303</v>
      </c>
      <c r="F307" s="138">
        <f t="shared" ca="1" si="55"/>
        <v>11746</v>
      </c>
      <c r="G307" s="138">
        <f t="shared" ca="1" si="62"/>
        <v>46</v>
      </c>
      <c r="H307" s="138">
        <f t="shared" ca="1" si="64"/>
        <v>1</v>
      </c>
      <c r="I307" s="138">
        <f t="shared" ca="1" si="63"/>
        <v>100</v>
      </c>
      <c r="J307" s="138">
        <f t="shared" ca="1" si="56"/>
        <v>74</v>
      </c>
      <c r="K307" s="138">
        <f t="shared" ca="1" si="57"/>
        <v>72</v>
      </c>
      <c r="L307" s="138">
        <f t="shared" ca="1" si="58"/>
        <v>1</v>
      </c>
      <c r="M307" s="138">
        <f t="shared" ca="1" si="59"/>
        <v>3</v>
      </c>
      <c r="N307" s="138">
        <f t="shared" ca="1" si="65"/>
        <v>11772</v>
      </c>
      <c r="O307" s="138">
        <f t="shared" ca="1" si="60"/>
        <v>0</v>
      </c>
      <c r="P307" s="138">
        <f t="shared" ca="1" si="61"/>
        <v>0</v>
      </c>
      <c r="Q307" s="138">
        <f t="shared" ca="1" si="53"/>
        <v>80</v>
      </c>
      <c r="R307" s="139">
        <f t="shared" ca="1" si="54"/>
        <v>197.26027397260273</v>
      </c>
    </row>
    <row r="308" spans="2:18" ht="13.35" customHeight="1" x14ac:dyDescent="0.25">
      <c r="B308" s="97"/>
      <c r="E308" s="133">
        <v>304</v>
      </c>
      <c r="F308" s="138">
        <f t="shared" ca="1" si="55"/>
        <v>11772</v>
      </c>
      <c r="G308" s="138">
        <f t="shared" ca="1" si="62"/>
        <v>72</v>
      </c>
      <c r="H308" s="138">
        <f t="shared" ca="1" si="64"/>
        <v>1</v>
      </c>
      <c r="I308" s="138">
        <f t="shared" ca="1" si="63"/>
        <v>100</v>
      </c>
      <c r="J308" s="138">
        <f t="shared" ca="1" si="56"/>
        <v>111</v>
      </c>
      <c r="K308" s="138">
        <f t="shared" ca="1" si="57"/>
        <v>61</v>
      </c>
      <c r="L308" s="138">
        <f t="shared" ca="1" si="58"/>
        <v>1</v>
      </c>
      <c r="M308" s="138">
        <f t="shared" ca="1" si="59"/>
        <v>5</v>
      </c>
      <c r="N308" s="138">
        <f t="shared" ca="1" si="65"/>
        <v>11761</v>
      </c>
      <c r="O308" s="138">
        <f t="shared" ca="1" si="60"/>
        <v>0</v>
      </c>
      <c r="P308" s="138">
        <f t="shared" ca="1" si="61"/>
        <v>0</v>
      </c>
      <c r="Q308" s="138">
        <f t="shared" ca="1" si="53"/>
        <v>80</v>
      </c>
      <c r="R308" s="139">
        <f t="shared" ca="1" si="54"/>
        <v>167.12328767123287</v>
      </c>
    </row>
    <row r="309" spans="2:18" ht="13.35" customHeight="1" x14ac:dyDescent="0.25">
      <c r="B309" s="97"/>
      <c r="E309" s="133">
        <v>305</v>
      </c>
      <c r="F309" s="138">
        <f t="shared" ca="1" si="55"/>
        <v>11761</v>
      </c>
      <c r="G309" s="138">
        <f t="shared" ca="1" si="62"/>
        <v>61</v>
      </c>
      <c r="H309" s="138">
        <f t="shared" ca="1" si="64"/>
        <v>0</v>
      </c>
      <c r="I309" s="138">
        <f t="shared" ca="1" si="63"/>
        <v>0</v>
      </c>
      <c r="J309" s="138">
        <f t="shared" ca="1" si="56"/>
        <v>65</v>
      </c>
      <c r="K309" s="138">
        <f t="shared" ca="1" si="57"/>
        <v>0</v>
      </c>
      <c r="L309" s="138">
        <f t="shared" ca="1" si="58"/>
        <v>1</v>
      </c>
      <c r="M309" s="138">
        <f t="shared" ca="1" si="59"/>
        <v>3</v>
      </c>
      <c r="N309" s="138">
        <f t="shared" ca="1" si="65"/>
        <v>11800</v>
      </c>
      <c r="O309" s="138">
        <f t="shared" ca="1" si="60"/>
        <v>4</v>
      </c>
      <c r="P309" s="138">
        <f t="shared" ca="1" si="61"/>
        <v>40</v>
      </c>
      <c r="Q309" s="138">
        <f t="shared" ca="1" si="53"/>
        <v>80</v>
      </c>
      <c r="R309" s="139">
        <f t="shared" ca="1" si="54"/>
        <v>0</v>
      </c>
    </row>
    <row r="310" spans="2:18" ht="13.35" customHeight="1" x14ac:dyDescent="0.25">
      <c r="B310" s="97"/>
      <c r="E310" s="133">
        <v>306</v>
      </c>
      <c r="F310" s="138">
        <f t="shared" ca="1" si="55"/>
        <v>11800</v>
      </c>
      <c r="G310" s="138">
        <f t="shared" ca="1" si="62"/>
        <v>0</v>
      </c>
      <c r="H310" s="138">
        <f t="shared" ca="1" si="64"/>
        <v>0</v>
      </c>
      <c r="I310" s="138">
        <f t="shared" ca="1" si="63"/>
        <v>0</v>
      </c>
      <c r="J310" s="138">
        <f t="shared" ca="1" si="56"/>
        <v>129</v>
      </c>
      <c r="K310" s="138">
        <f t="shared" ca="1" si="57"/>
        <v>0</v>
      </c>
      <c r="L310" s="138">
        <f t="shared" ca="1" si="58"/>
        <v>1</v>
      </c>
      <c r="M310" s="138">
        <f t="shared" ca="1" si="59"/>
        <v>5</v>
      </c>
      <c r="N310" s="138">
        <f t="shared" ca="1" si="65"/>
        <v>11900</v>
      </c>
      <c r="O310" s="138">
        <f t="shared" ca="1" si="60"/>
        <v>129</v>
      </c>
      <c r="P310" s="138">
        <f t="shared" ca="1" si="61"/>
        <v>1290</v>
      </c>
      <c r="Q310" s="138">
        <f t="shared" ca="1" si="53"/>
        <v>80</v>
      </c>
      <c r="R310" s="139">
        <f t="shared" ca="1" si="54"/>
        <v>0</v>
      </c>
    </row>
    <row r="311" spans="2:18" ht="13.35" customHeight="1" x14ac:dyDescent="0.25">
      <c r="B311" s="97"/>
      <c r="E311" s="133">
        <v>307</v>
      </c>
      <c r="F311" s="138">
        <f t="shared" ca="1" si="55"/>
        <v>11900</v>
      </c>
      <c r="G311" s="138">
        <f t="shared" ca="1" si="62"/>
        <v>0</v>
      </c>
      <c r="H311" s="138">
        <f t="shared" ca="1" si="64"/>
        <v>1</v>
      </c>
      <c r="I311" s="138">
        <f t="shared" ca="1" si="63"/>
        <v>100</v>
      </c>
      <c r="J311" s="138">
        <f t="shared" ca="1" si="56"/>
        <v>84</v>
      </c>
      <c r="K311" s="138">
        <f t="shared" ca="1" si="57"/>
        <v>16</v>
      </c>
      <c r="L311" s="138">
        <f t="shared" ca="1" si="58"/>
        <v>1</v>
      </c>
      <c r="M311" s="138">
        <f t="shared" ca="1" si="59"/>
        <v>2</v>
      </c>
      <c r="N311" s="138">
        <f t="shared" ca="1" si="65"/>
        <v>11916</v>
      </c>
      <c r="O311" s="138">
        <f t="shared" ca="1" si="60"/>
        <v>0</v>
      </c>
      <c r="P311" s="138">
        <f t="shared" ca="1" si="61"/>
        <v>0</v>
      </c>
      <c r="Q311" s="138">
        <f t="shared" ca="1" si="53"/>
        <v>80</v>
      </c>
      <c r="R311" s="139">
        <f t="shared" ca="1" si="54"/>
        <v>43.835616438356162</v>
      </c>
    </row>
    <row r="312" spans="2:18" ht="13.35" customHeight="1" x14ac:dyDescent="0.25">
      <c r="B312" s="97"/>
      <c r="E312" s="133">
        <v>308</v>
      </c>
      <c r="F312" s="138">
        <f t="shared" ca="1" si="55"/>
        <v>11916</v>
      </c>
      <c r="G312" s="138">
        <f t="shared" ca="1" si="62"/>
        <v>16</v>
      </c>
      <c r="H312" s="138">
        <f t="shared" ca="1" si="64"/>
        <v>0</v>
      </c>
      <c r="I312" s="138">
        <f t="shared" ca="1" si="63"/>
        <v>0</v>
      </c>
      <c r="J312" s="138">
        <f t="shared" ca="1" si="56"/>
        <v>82</v>
      </c>
      <c r="K312" s="138">
        <f t="shared" ca="1" si="57"/>
        <v>0</v>
      </c>
      <c r="L312" s="138">
        <f t="shared" ca="1" si="58"/>
        <v>1</v>
      </c>
      <c r="M312" s="138">
        <f t="shared" ca="1" si="59"/>
        <v>3</v>
      </c>
      <c r="N312" s="138">
        <f t="shared" ca="1" si="65"/>
        <v>12000</v>
      </c>
      <c r="O312" s="138">
        <f t="shared" ca="1" si="60"/>
        <v>66</v>
      </c>
      <c r="P312" s="138">
        <f t="shared" ca="1" si="61"/>
        <v>660</v>
      </c>
      <c r="Q312" s="138">
        <f t="shared" ca="1" si="53"/>
        <v>80</v>
      </c>
      <c r="R312" s="139">
        <f t="shared" ca="1" si="54"/>
        <v>0</v>
      </c>
    </row>
    <row r="313" spans="2:18" ht="13.35" customHeight="1" x14ac:dyDescent="0.25">
      <c r="B313" s="97"/>
      <c r="E313" s="133">
        <v>309</v>
      </c>
      <c r="F313" s="138">
        <f t="shared" ca="1" si="55"/>
        <v>12000</v>
      </c>
      <c r="G313" s="138">
        <f t="shared" ca="1" si="62"/>
        <v>0</v>
      </c>
      <c r="H313" s="138">
        <f t="shared" ca="1" si="64"/>
        <v>1</v>
      </c>
      <c r="I313" s="138">
        <f t="shared" ca="1" si="63"/>
        <v>100</v>
      </c>
      <c r="J313" s="138">
        <f t="shared" ca="1" si="56"/>
        <v>114</v>
      </c>
      <c r="K313" s="138">
        <f t="shared" ca="1" si="57"/>
        <v>0</v>
      </c>
      <c r="L313" s="138">
        <f t="shared" ca="1" si="58"/>
        <v>1</v>
      </c>
      <c r="M313" s="138">
        <f t="shared" ca="1" si="59"/>
        <v>2</v>
      </c>
      <c r="N313" s="138">
        <f t="shared" ca="1" si="65"/>
        <v>12000</v>
      </c>
      <c r="O313" s="138">
        <f t="shared" ca="1" si="60"/>
        <v>14</v>
      </c>
      <c r="P313" s="138">
        <f t="shared" ca="1" si="61"/>
        <v>140</v>
      </c>
      <c r="Q313" s="138">
        <f t="shared" ca="1" si="53"/>
        <v>80</v>
      </c>
      <c r="R313" s="139">
        <f t="shared" ca="1" si="54"/>
        <v>0</v>
      </c>
    </row>
    <row r="314" spans="2:18" ht="13.35" customHeight="1" x14ac:dyDescent="0.25">
      <c r="B314" s="97"/>
      <c r="E314" s="133">
        <v>310</v>
      </c>
      <c r="F314" s="138">
        <f t="shared" ca="1" si="55"/>
        <v>12000</v>
      </c>
      <c r="G314" s="138">
        <f t="shared" ca="1" si="62"/>
        <v>0</v>
      </c>
      <c r="H314" s="138">
        <f t="shared" ca="1" si="64"/>
        <v>1</v>
      </c>
      <c r="I314" s="138">
        <f t="shared" ca="1" si="63"/>
        <v>100</v>
      </c>
      <c r="J314" s="138">
        <f t="shared" ca="1" si="56"/>
        <v>133</v>
      </c>
      <c r="K314" s="138">
        <f t="shared" ca="1" si="57"/>
        <v>0</v>
      </c>
      <c r="L314" s="138">
        <f t="shared" ca="1" si="58"/>
        <v>1</v>
      </c>
      <c r="M314" s="138">
        <f t="shared" ca="1" si="59"/>
        <v>4</v>
      </c>
      <c r="N314" s="138">
        <f t="shared" ca="1" si="65"/>
        <v>12000</v>
      </c>
      <c r="O314" s="138">
        <f t="shared" ca="1" si="60"/>
        <v>33</v>
      </c>
      <c r="P314" s="138">
        <f t="shared" ca="1" si="61"/>
        <v>330</v>
      </c>
      <c r="Q314" s="138">
        <f t="shared" ca="1" si="53"/>
        <v>80</v>
      </c>
      <c r="R314" s="139">
        <f t="shared" ca="1" si="54"/>
        <v>0</v>
      </c>
    </row>
    <row r="315" spans="2:18" ht="13.35" customHeight="1" x14ac:dyDescent="0.25">
      <c r="B315" s="97"/>
      <c r="E315" s="133">
        <v>311</v>
      </c>
      <c r="F315" s="138">
        <f t="shared" ca="1" si="55"/>
        <v>12000</v>
      </c>
      <c r="G315" s="138">
        <f t="shared" ca="1" si="62"/>
        <v>0</v>
      </c>
      <c r="H315" s="138">
        <f t="shared" ca="1" si="64"/>
        <v>0</v>
      </c>
      <c r="I315" s="138">
        <f t="shared" ca="1" si="63"/>
        <v>0</v>
      </c>
      <c r="J315" s="138">
        <f t="shared" ca="1" si="56"/>
        <v>61</v>
      </c>
      <c r="K315" s="138">
        <f t="shared" ca="1" si="57"/>
        <v>0</v>
      </c>
      <c r="L315" s="138">
        <f t="shared" ca="1" si="58"/>
        <v>1</v>
      </c>
      <c r="M315" s="138">
        <f t="shared" ca="1" si="59"/>
        <v>4</v>
      </c>
      <c r="N315" s="138">
        <f t="shared" ca="1" si="65"/>
        <v>12100</v>
      </c>
      <c r="O315" s="138">
        <f t="shared" ca="1" si="60"/>
        <v>61</v>
      </c>
      <c r="P315" s="138">
        <f t="shared" ca="1" si="61"/>
        <v>610</v>
      </c>
      <c r="Q315" s="138">
        <f t="shared" ca="1" si="53"/>
        <v>80</v>
      </c>
      <c r="R315" s="139">
        <f t="shared" ca="1" si="54"/>
        <v>0</v>
      </c>
    </row>
    <row r="316" spans="2:18" ht="13.35" customHeight="1" x14ac:dyDescent="0.25">
      <c r="B316" s="97"/>
      <c r="E316" s="133">
        <v>312</v>
      </c>
      <c r="F316" s="138">
        <f t="shared" ca="1" si="55"/>
        <v>12100</v>
      </c>
      <c r="G316" s="138">
        <f t="shared" ca="1" si="62"/>
        <v>0</v>
      </c>
      <c r="H316" s="138">
        <f t="shared" ca="1" si="64"/>
        <v>2</v>
      </c>
      <c r="I316" s="138">
        <f t="shared" ca="1" si="63"/>
        <v>200</v>
      </c>
      <c r="J316" s="138">
        <f t="shared" ca="1" si="56"/>
        <v>118</v>
      </c>
      <c r="K316" s="138">
        <f t="shared" ca="1" si="57"/>
        <v>82</v>
      </c>
      <c r="L316" s="138">
        <f t="shared" ca="1" si="58"/>
        <v>1</v>
      </c>
      <c r="M316" s="138">
        <f t="shared" ca="1" si="59"/>
        <v>5</v>
      </c>
      <c r="N316" s="138">
        <f t="shared" ca="1" si="65"/>
        <v>12082</v>
      </c>
      <c r="O316" s="138">
        <f t="shared" ca="1" si="60"/>
        <v>0</v>
      </c>
      <c r="P316" s="138">
        <f t="shared" ca="1" si="61"/>
        <v>0</v>
      </c>
      <c r="Q316" s="138">
        <f t="shared" ca="1" si="53"/>
        <v>80</v>
      </c>
      <c r="R316" s="139">
        <f t="shared" ca="1" si="54"/>
        <v>224.65753424657532</v>
      </c>
    </row>
    <row r="317" spans="2:18" ht="13.35" customHeight="1" x14ac:dyDescent="0.25">
      <c r="B317" s="97"/>
      <c r="E317" s="133">
        <v>313</v>
      </c>
      <c r="F317" s="138">
        <f t="shared" ca="1" si="55"/>
        <v>12082</v>
      </c>
      <c r="G317" s="138">
        <f t="shared" ca="1" si="62"/>
        <v>82</v>
      </c>
      <c r="H317" s="138">
        <f t="shared" ca="1" si="64"/>
        <v>0</v>
      </c>
      <c r="I317" s="138">
        <f t="shared" ca="1" si="63"/>
        <v>0</v>
      </c>
      <c r="J317" s="138">
        <f t="shared" ca="1" si="56"/>
        <v>76</v>
      </c>
      <c r="K317" s="138">
        <f t="shared" ca="1" si="57"/>
        <v>6</v>
      </c>
      <c r="L317" s="138">
        <f t="shared" ca="1" si="58"/>
        <v>1</v>
      </c>
      <c r="M317" s="138">
        <f t="shared" ca="1" si="59"/>
        <v>4</v>
      </c>
      <c r="N317" s="138">
        <f t="shared" ca="1" si="65"/>
        <v>12106</v>
      </c>
      <c r="O317" s="138">
        <f t="shared" ca="1" si="60"/>
        <v>0</v>
      </c>
      <c r="P317" s="138">
        <f t="shared" ca="1" si="61"/>
        <v>0</v>
      </c>
      <c r="Q317" s="138">
        <f t="shared" ca="1" si="53"/>
        <v>80</v>
      </c>
      <c r="R317" s="139">
        <f t="shared" ca="1" si="54"/>
        <v>16.43835616438356</v>
      </c>
    </row>
    <row r="318" spans="2:18" ht="13.35" customHeight="1" x14ac:dyDescent="0.25">
      <c r="B318" s="97"/>
      <c r="E318" s="133">
        <v>314</v>
      </c>
      <c r="F318" s="138">
        <f t="shared" ca="1" si="55"/>
        <v>12106</v>
      </c>
      <c r="G318" s="138">
        <f t="shared" ca="1" si="62"/>
        <v>6</v>
      </c>
      <c r="H318" s="138">
        <f t="shared" ca="1" si="64"/>
        <v>0</v>
      </c>
      <c r="I318" s="138">
        <f t="shared" ca="1" si="63"/>
        <v>0</v>
      </c>
      <c r="J318" s="138">
        <f t="shared" ca="1" si="56"/>
        <v>76</v>
      </c>
      <c r="K318" s="138">
        <f t="shared" ca="1" si="57"/>
        <v>0</v>
      </c>
      <c r="L318" s="138">
        <f t="shared" ca="1" si="58"/>
        <v>1</v>
      </c>
      <c r="M318" s="138">
        <f t="shared" ca="1" si="59"/>
        <v>2</v>
      </c>
      <c r="N318" s="138">
        <f t="shared" ca="1" si="65"/>
        <v>12200</v>
      </c>
      <c r="O318" s="138">
        <f t="shared" ca="1" si="60"/>
        <v>70</v>
      </c>
      <c r="P318" s="138">
        <f t="shared" ca="1" si="61"/>
        <v>700</v>
      </c>
      <c r="Q318" s="138">
        <f t="shared" ca="1" si="53"/>
        <v>80</v>
      </c>
      <c r="R318" s="139">
        <f t="shared" ca="1" si="54"/>
        <v>0</v>
      </c>
    </row>
    <row r="319" spans="2:18" ht="13.35" customHeight="1" x14ac:dyDescent="0.25">
      <c r="B319" s="97"/>
      <c r="E319" s="133">
        <v>315</v>
      </c>
      <c r="F319" s="138">
        <f t="shared" ca="1" si="55"/>
        <v>12200</v>
      </c>
      <c r="G319" s="138">
        <f t="shared" ca="1" si="62"/>
        <v>0</v>
      </c>
      <c r="H319" s="138">
        <f t="shared" ca="1" si="64"/>
        <v>0</v>
      </c>
      <c r="I319" s="138">
        <f t="shared" ca="1" si="63"/>
        <v>0</v>
      </c>
      <c r="J319" s="138">
        <f t="shared" ca="1" si="56"/>
        <v>92</v>
      </c>
      <c r="K319" s="138">
        <f t="shared" ca="1" si="57"/>
        <v>0</v>
      </c>
      <c r="L319" s="138">
        <f t="shared" ca="1" si="58"/>
        <v>1</v>
      </c>
      <c r="M319" s="138">
        <f t="shared" ca="1" si="59"/>
        <v>1</v>
      </c>
      <c r="N319" s="138">
        <f t="shared" ca="1" si="65"/>
        <v>12300</v>
      </c>
      <c r="O319" s="138">
        <f t="shared" ca="1" si="60"/>
        <v>92</v>
      </c>
      <c r="P319" s="138">
        <f t="shared" ca="1" si="61"/>
        <v>920</v>
      </c>
      <c r="Q319" s="138">
        <f t="shared" ca="1" si="53"/>
        <v>80</v>
      </c>
      <c r="R319" s="139">
        <f t="shared" ca="1" si="54"/>
        <v>0</v>
      </c>
    </row>
    <row r="320" spans="2:18" ht="13.35" customHeight="1" x14ac:dyDescent="0.25">
      <c r="B320" s="97"/>
      <c r="E320" s="133">
        <v>316</v>
      </c>
      <c r="F320" s="138">
        <f t="shared" ca="1" si="55"/>
        <v>12300</v>
      </c>
      <c r="G320" s="138">
        <f t="shared" ca="1" si="62"/>
        <v>0</v>
      </c>
      <c r="H320" s="138">
        <f t="shared" ca="1" si="64"/>
        <v>0</v>
      </c>
      <c r="I320" s="138">
        <f t="shared" ca="1" si="63"/>
        <v>0</v>
      </c>
      <c r="J320" s="138">
        <f t="shared" ca="1" si="56"/>
        <v>125</v>
      </c>
      <c r="K320" s="138">
        <f t="shared" ca="1" si="57"/>
        <v>0</v>
      </c>
      <c r="L320" s="138">
        <f t="shared" ca="1" si="58"/>
        <v>1</v>
      </c>
      <c r="M320" s="138">
        <f t="shared" ca="1" si="59"/>
        <v>4</v>
      </c>
      <c r="N320" s="138">
        <f t="shared" ca="1" si="65"/>
        <v>12400</v>
      </c>
      <c r="O320" s="138">
        <f t="shared" ca="1" si="60"/>
        <v>125</v>
      </c>
      <c r="P320" s="138">
        <f t="shared" ca="1" si="61"/>
        <v>1250</v>
      </c>
      <c r="Q320" s="138">
        <f t="shared" ca="1" si="53"/>
        <v>80</v>
      </c>
      <c r="R320" s="139">
        <f t="shared" ca="1" si="54"/>
        <v>0</v>
      </c>
    </row>
    <row r="321" spans="2:18" ht="13.35" customHeight="1" x14ac:dyDescent="0.25">
      <c r="B321" s="97"/>
      <c r="E321" s="133">
        <v>317</v>
      </c>
      <c r="F321" s="138">
        <f t="shared" ca="1" si="55"/>
        <v>12400</v>
      </c>
      <c r="G321" s="138">
        <f t="shared" ca="1" si="62"/>
        <v>0</v>
      </c>
      <c r="H321" s="138">
        <f t="shared" ca="1" si="64"/>
        <v>2</v>
      </c>
      <c r="I321" s="138">
        <f t="shared" ca="1" si="63"/>
        <v>200</v>
      </c>
      <c r="J321" s="138">
        <f t="shared" ca="1" si="56"/>
        <v>110</v>
      </c>
      <c r="K321" s="138">
        <f t="shared" ca="1" si="57"/>
        <v>90</v>
      </c>
      <c r="L321" s="138">
        <f t="shared" ca="1" si="58"/>
        <v>1</v>
      </c>
      <c r="M321" s="138">
        <f t="shared" ca="1" si="59"/>
        <v>2</v>
      </c>
      <c r="N321" s="138">
        <f t="shared" ca="1" si="65"/>
        <v>12390</v>
      </c>
      <c r="O321" s="138">
        <f t="shared" ca="1" si="60"/>
        <v>0</v>
      </c>
      <c r="P321" s="138">
        <f t="shared" ca="1" si="61"/>
        <v>0</v>
      </c>
      <c r="Q321" s="138">
        <f t="shared" ca="1" si="53"/>
        <v>80</v>
      </c>
      <c r="R321" s="139">
        <f t="shared" ca="1" si="54"/>
        <v>246.57534246575341</v>
      </c>
    </row>
    <row r="322" spans="2:18" ht="13.35" customHeight="1" x14ac:dyDescent="0.25">
      <c r="B322" s="97"/>
      <c r="E322" s="133">
        <v>318</v>
      </c>
      <c r="F322" s="138">
        <f t="shared" ca="1" si="55"/>
        <v>12390</v>
      </c>
      <c r="G322" s="138">
        <f t="shared" ca="1" si="62"/>
        <v>90</v>
      </c>
      <c r="H322" s="138">
        <f t="shared" ca="1" si="64"/>
        <v>0</v>
      </c>
      <c r="I322" s="138">
        <f t="shared" ca="1" si="63"/>
        <v>0</v>
      </c>
      <c r="J322" s="138">
        <f t="shared" ca="1" si="56"/>
        <v>125</v>
      </c>
      <c r="K322" s="138">
        <f t="shared" ca="1" si="57"/>
        <v>0</v>
      </c>
      <c r="L322" s="138">
        <f t="shared" ca="1" si="58"/>
        <v>1</v>
      </c>
      <c r="M322" s="138">
        <f t="shared" ca="1" si="59"/>
        <v>4</v>
      </c>
      <c r="N322" s="138">
        <f t="shared" ca="1" si="65"/>
        <v>12400</v>
      </c>
      <c r="O322" s="138">
        <f t="shared" ca="1" si="60"/>
        <v>35</v>
      </c>
      <c r="P322" s="138">
        <f t="shared" ca="1" si="61"/>
        <v>350</v>
      </c>
      <c r="Q322" s="138">
        <f t="shared" ca="1" si="53"/>
        <v>80</v>
      </c>
      <c r="R322" s="139">
        <f t="shared" ca="1" si="54"/>
        <v>0</v>
      </c>
    </row>
    <row r="323" spans="2:18" ht="13.35" customHeight="1" x14ac:dyDescent="0.25">
      <c r="B323" s="97"/>
      <c r="E323" s="133">
        <v>319</v>
      </c>
      <c r="F323" s="138">
        <f t="shared" ca="1" si="55"/>
        <v>12400</v>
      </c>
      <c r="G323" s="138">
        <f t="shared" ca="1" si="62"/>
        <v>0</v>
      </c>
      <c r="H323" s="138">
        <f t="shared" ca="1" si="64"/>
        <v>0</v>
      </c>
      <c r="I323" s="138">
        <f t="shared" ca="1" si="63"/>
        <v>0</v>
      </c>
      <c r="J323" s="138">
        <f t="shared" ca="1" si="56"/>
        <v>101</v>
      </c>
      <c r="K323" s="138">
        <f t="shared" ca="1" si="57"/>
        <v>0</v>
      </c>
      <c r="L323" s="138">
        <f t="shared" ca="1" si="58"/>
        <v>1</v>
      </c>
      <c r="M323" s="138">
        <f t="shared" ca="1" si="59"/>
        <v>3</v>
      </c>
      <c r="N323" s="138">
        <f t="shared" ca="1" si="65"/>
        <v>12500</v>
      </c>
      <c r="O323" s="138">
        <f t="shared" ca="1" si="60"/>
        <v>101</v>
      </c>
      <c r="P323" s="138">
        <f t="shared" ca="1" si="61"/>
        <v>1010</v>
      </c>
      <c r="Q323" s="138">
        <f t="shared" ca="1" si="53"/>
        <v>80</v>
      </c>
      <c r="R323" s="139">
        <f t="shared" ca="1" si="54"/>
        <v>0</v>
      </c>
    </row>
    <row r="324" spans="2:18" ht="13.35" customHeight="1" x14ac:dyDescent="0.25">
      <c r="B324" s="97"/>
      <c r="E324" s="133">
        <v>320</v>
      </c>
      <c r="F324" s="138">
        <f t="shared" ca="1" si="55"/>
        <v>12500</v>
      </c>
      <c r="G324" s="138">
        <f t="shared" ca="1" si="62"/>
        <v>0</v>
      </c>
      <c r="H324" s="138">
        <f t="shared" ca="1" si="64"/>
        <v>1</v>
      </c>
      <c r="I324" s="138">
        <f t="shared" ca="1" si="63"/>
        <v>100</v>
      </c>
      <c r="J324" s="138">
        <f t="shared" ca="1" si="56"/>
        <v>78</v>
      </c>
      <c r="K324" s="138">
        <f t="shared" ca="1" si="57"/>
        <v>22</v>
      </c>
      <c r="L324" s="138">
        <f t="shared" ca="1" si="58"/>
        <v>1</v>
      </c>
      <c r="M324" s="138">
        <f t="shared" ca="1" si="59"/>
        <v>2</v>
      </c>
      <c r="N324" s="138">
        <f t="shared" ca="1" si="65"/>
        <v>12522</v>
      </c>
      <c r="O324" s="138">
        <f t="shared" ca="1" si="60"/>
        <v>0</v>
      </c>
      <c r="P324" s="138">
        <f t="shared" ca="1" si="61"/>
        <v>0</v>
      </c>
      <c r="Q324" s="138">
        <f t="shared" ca="1" si="53"/>
        <v>80</v>
      </c>
      <c r="R324" s="139">
        <f t="shared" ca="1" si="54"/>
        <v>60.273972602739725</v>
      </c>
    </row>
    <row r="325" spans="2:18" ht="13.35" customHeight="1" x14ac:dyDescent="0.25">
      <c r="B325" s="97"/>
      <c r="E325" s="133">
        <v>321</v>
      </c>
      <c r="F325" s="138">
        <f t="shared" ca="1" si="55"/>
        <v>12522</v>
      </c>
      <c r="G325" s="138">
        <f t="shared" ca="1" si="62"/>
        <v>22</v>
      </c>
      <c r="H325" s="138">
        <f t="shared" ca="1" si="64"/>
        <v>0</v>
      </c>
      <c r="I325" s="138">
        <f t="shared" ca="1" si="63"/>
        <v>0</v>
      </c>
      <c r="J325" s="138">
        <f t="shared" ca="1" si="56"/>
        <v>91</v>
      </c>
      <c r="K325" s="138">
        <f t="shared" ca="1" si="57"/>
        <v>0</v>
      </c>
      <c r="L325" s="138">
        <f t="shared" ca="1" si="58"/>
        <v>1</v>
      </c>
      <c r="M325" s="138">
        <f t="shared" ca="1" si="59"/>
        <v>3</v>
      </c>
      <c r="N325" s="138">
        <f t="shared" ca="1" si="65"/>
        <v>12600</v>
      </c>
      <c r="O325" s="138">
        <f t="shared" ca="1" si="60"/>
        <v>69</v>
      </c>
      <c r="P325" s="138">
        <f t="shared" ca="1" si="61"/>
        <v>690</v>
      </c>
      <c r="Q325" s="138">
        <f t="shared" ref="Q325:Q369" ca="1" si="66">$C$6*L325</f>
        <v>80</v>
      </c>
      <c r="R325" s="139">
        <f t="shared" ref="R325:R369" ca="1" si="67">K325*$C$9</f>
        <v>0</v>
      </c>
    </row>
    <row r="326" spans="2:18" ht="13.35" customHeight="1" x14ac:dyDescent="0.25">
      <c r="B326" s="97"/>
      <c r="E326" s="133">
        <v>322</v>
      </c>
      <c r="F326" s="138">
        <f t="shared" ref="F326:F369" ca="1" si="68">N325</f>
        <v>12600</v>
      </c>
      <c r="G326" s="138">
        <f t="shared" ca="1" si="62"/>
        <v>0</v>
      </c>
      <c r="H326" s="138">
        <f t="shared" ca="1" si="64"/>
        <v>0</v>
      </c>
      <c r="I326" s="138">
        <f t="shared" ca="1" si="63"/>
        <v>0</v>
      </c>
      <c r="J326" s="138">
        <f t="shared" ref="J326:J369" ca="1" si="69">INT(_xlfn.NORM.INV(RAND(),100,20))</f>
        <v>129</v>
      </c>
      <c r="K326" s="138">
        <f t="shared" ref="K326:K369" ca="1" si="70">IF(G326+I326-J326&gt;=0,G326+I326-J326,0)</f>
        <v>0</v>
      </c>
      <c r="L326" s="138">
        <f t="shared" ref="L326:L369" ca="1" si="71">IF(K326&lt;$C$5,1,0)</f>
        <v>1</v>
      </c>
      <c r="M326" s="138">
        <f t="shared" ref="M326:M369" ca="1" si="72">INT(RANDBETWEEN(1,5))</f>
        <v>4</v>
      </c>
      <c r="N326" s="138">
        <f t="shared" ca="1" si="65"/>
        <v>12700</v>
      </c>
      <c r="O326" s="138">
        <f t="shared" ref="O326:O369" ca="1" si="73">IF(G326-J326+I326&lt;0,J326-G326-I326,0)</f>
        <v>129</v>
      </c>
      <c r="P326" s="138">
        <f t="shared" ref="P326:P369" ca="1" si="74">O326*$C$10</f>
        <v>1290</v>
      </c>
      <c r="Q326" s="138">
        <f t="shared" ca="1" si="66"/>
        <v>80</v>
      </c>
      <c r="R326" s="139">
        <f t="shared" ca="1" si="67"/>
        <v>0</v>
      </c>
    </row>
    <row r="327" spans="2:18" ht="13.35" customHeight="1" x14ac:dyDescent="0.25">
      <c r="B327" s="97"/>
      <c r="E327" s="133">
        <v>323</v>
      </c>
      <c r="F327" s="138">
        <f t="shared" ca="1" si="68"/>
        <v>12700</v>
      </c>
      <c r="G327" s="138">
        <f t="shared" ref="G327:G369" ca="1" si="75">K326</f>
        <v>0</v>
      </c>
      <c r="H327" s="138">
        <f t="shared" ca="1" si="64"/>
        <v>2</v>
      </c>
      <c r="I327" s="138">
        <f t="shared" ref="I327:I369" ca="1" si="76">H327*$C$11</f>
        <v>200</v>
      </c>
      <c r="J327" s="138">
        <f t="shared" ca="1" si="69"/>
        <v>101</v>
      </c>
      <c r="K327" s="138">
        <f t="shared" ca="1" si="70"/>
        <v>99</v>
      </c>
      <c r="L327" s="138">
        <f t="shared" ca="1" si="71"/>
        <v>1</v>
      </c>
      <c r="M327" s="138">
        <f t="shared" ca="1" si="72"/>
        <v>2</v>
      </c>
      <c r="N327" s="138">
        <f t="shared" ca="1" si="65"/>
        <v>12699</v>
      </c>
      <c r="O327" s="138">
        <f t="shared" ca="1" si="73"/>
        <v>0</v>
      </c>
      <c r="P327" s="138">
        <f t="shared" ca="1" si="74"/>
        <v>0</v>
      </c>
      <c r="Q327" s="138">
        <f t="shared" ca="1" si="66"/>
        <v>80</v>
      </c>
      <c r="R327" s="139">
        <f t="shared" ca="1" si="67"/>
        <v>271.23287671232873</v>
      </c>
    </row>
    <row r="328" spans="2:18" ht="13.35" customHeight="1" x14ac:dyDescent="0.25">
      <c r="B328" s="97"/>
      <c r="E328" s="133">
        <v>324</v>
      </c>
      <c r="F328" s="138">
        <f t="shared" ca="1" si="68"/>
        <v>12699</v>
      </c>
      <c r="G328" s="138">
        <f t="shared" ca="1" si="75"/>
        <v>99</v>
      </c>
      <c r="H328" s="138">
        <f t="shared" ca="1" si="64"/>
        <v>0</v>
      </c>
      <c r="I328" s="138">
        <f t="shared" ca="1" si="76"/>
        <v>0</v>
      </c>
      <c r="J328" s="138">
        <f t="shared" ca="1" si="69"/>
        <v>87</v>
      </c>
      <c r="K328" s="138">
        <f t="shared" ca="1" si="70"/>
        <v>12</v>
      </c>
      <c r="L328" s="138">
        <f t="shared" ca="1" si="71"/>
        <v>1</v>
      </c>
      <c r="M328" s="138">
        <f t="shared" ca="1" si="72"/>
        <v>4</v>
      </c>
      <c r="N328" s="138">
        <f t="shared" ca="1" si="65"/>
        <v>12712</v>
      </c>
      <c r="O328" s="138">
        <f t="shared" ca="1" si="73"/>
        <v>0</v>
      </c>
      <c r="P328" s="138">
        <f t="shared" ca="1" si="74"/>
        <v>0</v>
      </c>
      <c r="Q328" s="138">
        <f t="shared" ca="1" si="66"/>
        <v>80</v>
      </c>
      <c r="R328" s="139">
        <f t="shared" ca="1" si="67"/>
        <v>32.87671232876712</v>
      </c>
    </row>
    <row r="329" spans="2:18" ht="13.35" customHeight="1" x14ac:dyDescent="0.25">
      <c r="B329" s="97"/>
      <c r="E329" s="133">
        <v>325</v>
      </c>
      <c r="F329" s="138">
        <f t="shared" ca="1" si="68"/>
        <v>12712</v>
      </c>
      <c r="G329" s="138">
        <f t="shared" ca="1" si="75"/>
        <v>12</v>
      </c>
      <c r="H329" s="138">
        <f t="shared" ca="1" si="64"/>
        <v>1</v>
      </c>
      <c r="I329" s="138">
        <f t="shared" ca="1" si="76"/>
        <v>100</v>
      </c>
      <c r="J329" s="138">
        <f t="shared" ca="1" si="69"/>
        <v>110</v>
      </c>
      <c r="K329" s="138">
        <f t="shared" ca="1" si="70"/>
        <v>2</v>
      </c>
      <c r="L329" s="138">
        <f t="shared" ca="1" si="71"/>
        <v>1</v>
      </c>
      <c r="M329" s="138">
        <f t="shared" ca="1" si="72"/>
        <v>2</v>
      </c>
      <c r="N329" s="138">
        <f t="shared" ca="1" si="65"/>
        <v>12702</v>
      </c>
      <c r="O329" s="138">
        <f t="shared" ca="1" si="73"/>
        <v>0</v>
      </c>
      <c r="P329" s="138">
        <f t="shared" ca="1" si="74"/>
        <v>0</v>
      </c>
      <c r="Q329" s="138">
        <f t="shared" ca="1" si="66"/>
        <v>80</v>
      </c>
      <c r="R329" s="139">
        <f t="shared" ca="1" si="67"/>
        <v>5.4794520547945202</v>
      </c>
    </row>
    <row r="330" spans="2:18" ht="13.35" customHeight="1" x14ac:dyDescent="0.25">
      <c r="B330" s="97"/>
      <c r="E330" s="133">
        <v>326</v>
      </c>
      <c r="F330" s="138">
        <f t="shared" ca="1" si="68"/>
        <v>12702</v>
      </c>
      <c r="G330" s="138">
        <f t="shared" ca="1" si="75"/>
        <v>2</v>
      </c>
      <c r="H330" s="138">
        <f t="shared" ref="H330:H369" ca="1" si="77">IF(AND(L329=1,M329=0),1,0)+IF(AND(L328=1,M328=1),1,0)+IF(AND(L327=1,M327=2),1,0)+IF(AND(L326=1,M326=3),1,0)</f>
        <v>1</v>
      </c>
      <c r="I330" s="138">
        <f t="shared" ca="1" si="76"/>
        <v>100</v>
      </c>
      <c r="J330" s="138">
        <f t="shared" ca="1" si="69"/>
        <v>115</v>
      </c>
      <c r="K330" s="138">
        <f t="shared" ca="1" si="70"/>
        <v>0</v>
      </c>
      <c r="L330" s="138">
        <f t="shared" ca="1" si="71"/>
        <v>1</v>
      </c>
      <c r="M330" s="138">
        <f t="shared" ca="1" si="72"/>
        <v>5</v>
      </c>
      <c r="N330" s="138">
        <f t="shared" ca="1" si="65"/>
        <v>12700</v>
      </c>
      <c r="O330" s="138">
        <f t="shared" ca="1" si="73"/>
        <v>13</v>
      </c>
      <c r="P330" s="138">
        <f t="shared" ca="1" si="74"/>
        <v>130</v>
      </c>
      <c r="Q330" s="138">
        <f t="shared" ca="1" si="66"/>
        <v>80</v>
      </c>
      <c r="R330" s="139">
        <f t="shared" ca="1" si="67"/>
        <v>0</v>
      </c>
    </row>
    <row r="331" spans="2:18" ht="13.35" customHeight="1" x14ac:dyDescent="0.25">
      <c r="B331" s="97"/>
      <c r="E331" s="133">
        <v>327</v>
      </c>
      <c r="F331" s="138">
        <f t="shared" ca="1" si="68"/>
        <v>12700</v>
      </c>
      <c r="G331" s="138">
        <f t="shared" ca="1" si="75"/>
        <v>0</v>
      </c>
      <c r="H331" s="138">
        <f t="shared" ca="1" si="77"/>
        <v>0</v>
      </c>
      <c r="I331" s="138">
        <f t="shared" ca="1" si="76"/>
        <v>0</v>
      </c>
      <c r="J331" s="138">
        <f t="shared" ca="1" si="69"/>
        <v>136</v>
      </c>
      <c r="K331" s="138">
        <f t="shared" ca="1" si="70"/>
        <v>0</v>
      </c>
      <c r="L331" s="138">
        <f t="shared" ca="1" si="71"/>
        <v>1</v>
      </c>
      <c r="M331" s="138">
        <f t="shared" ca="1" si="72"/>
        <v>2</v>
      </c>
      <c r="N331" s="138">
        <f t="shared" ref="N331:N369" ca="1" si="78">F331+L331*$C$11-J331+O331</f>
        <v>12800</v>
      </c>
      <c r="O331" s="138">
        <f t="shared" ca="1" si="73"/>
        <v>136</v>
      </c>
      <c r="P331" s="138">
        <f t="shared" ca="1" si="74"/>
        <v>1360</v>
      </c>
      <c r="Q331" s="138">
        <f t="shared" ca="1" si="66"/>
        <v>80</v>
      </c>
      <c r="R331" s="139">
        <f t="shared" ca="1" si="67"/>
        <v>0</v>
      </c>
    </row>
    <row r="332" spans="2:18" ht="13.35" customHeight="1" x14ac:dyDescent="0.25">
      <c r="B332" s="97"/>
      <c r="E332" s="133">
        <v>328</v>
      </c>
      <c r="F332" s="138">
        <f t="shared" ca="1" si="68"/>
        <v>12800</v>
      </c>
      <c r="G332" s="138">
        <f t="shared" ca="1" si="75"/>
        <v>0</v>
      </c>
      <c r="H332" s="138">
        <f t="shared" ca="1" si="77"/>
        <v>1</v>
      </c>
      <c r="I332" s="138">
        <f t="shared" ca="1" si="76"/>
        <v>100</v>
      </c>
      <c r="J332" s="138">
        <f t="shared" ca="1" si="69"/>
        <v>141</v>
      </c>
      <c r="K332" s="138">
        <f t="shared" ca="1" si="70"/>
        <v>0</v>
      </c>
      <c r="L332" s="138">
        <f t="shared" ca="1" si="71"/>
        <v>1</v>
      </c>
      <c r="M332" s="138">
        <f t="shared" ca="1" si="72"/>
        <v>3</v>
      </c>
      <c r="N332" s="138">
        <f t="shared" ca="1" si="78"/>
        <v>12800</v>
      </c>
      <c r="O332" s="138">
        <f t="shared" ca="1" si="73"/>
        <v>41</v>
      </c>
      <c r="P332" s="138">
        <f t="shared" ca="1" si="74"/>
        <v>410</v>
      </c>
      <c r="Q332" s="138">
        <f t="shared" ca="1" si="66"/>
        <v>80</v>
      </c>
      <c r="R332" s="139">
        <f t="shared" ca="1" si="67"/>
        <v>0</v>
      </c>
    </row>
    <row r="333" spans="2:18" ht="13.35" customHeight="1" x14ac:dyDescent="0.25">
      <c r="B333" s="97"/>
      <c r="E333" s="133">
        <v>329</v>
      </c>
      <c r="F333" s="138">
        <f t="shared" ca="1" si="68"/>
        <v>12800</v>
      </c>
      <c r="G333" s="138">
        <f t="shared" ca="1" si="75"/>
        <v>0</v>
      </c>
      <c r="H333" s="138">
        <f t="shared" ca="1" si="77"/>
        <v>0</v>
      </c>
      <c r="I333" s="138">
        <f t="shared" ca="1" si="76"/>
        <v>0</v>
      </c>
      <c r="J333" s="138">
        <f t="shared" ca="1" si="69"/>
        <v>93</v>
      </c>
      <c r="K333" s="138">
        <f t="shared" ca="1" si="70"/>
        <v>0</v>
      </c>
      <c r="L333" s="138">
        <f t="shared" ca="1" si="71"/>
        <v>1</v>
      </c>
      <c r="M333" s="138">
        <f t="shared" ca="1" si="72"/>
        <v>5</v>
      </c>
      <c r="N333" s="138">
        <f t="shared" ca="1" si="78"/>
        <v>12900</v>
      </c>
      <c r="O333" s="138">
        <f t="shared" ca="1" si="73"/>
        <v>93</v>
      </c>
      <c r="P333" s="138">
        <f t="shared" ca="1" si="74"/>
        <v>930</v>
      </c>
      <c r="Q333" s="138">
        <f t="shared" ca="1" si="66"/>
        <v>80</v>
      </c>
      <c r="R333" s="139">
        <f t="shared" ca="1" si="67"/>
        <v>0</v>
      </c>
    </row>
    <row r="334" spans="2:18" ht="13.35" customHeight="1" x14ac:dyDescent="0.25">
      <c r="B334" s="97"/>
      <c r="E334" s="133">
        <v>330</v>
      </c>
      <c r="F334" s="138">
        <f t="shared" ca="1" si="68"/>
        <v>12900</v>
      </c>
      <c r="G334" s="138">
        <f t="shared" ca="1" si="75"/>
        <v>0</v>
      </c>
      <c r="H334" s="138">
        <f t="shared" ca="1" si="77"/>
        <v>1</v>
      </c>
      <c r="I334" s="138">
        <f t="shared" ca="1" si="76"/>
        <v>100</v>
      </c>
      <c r="J334" s="138">
        <f t="shared" ca="1" si="69"/>
        <v>106</v>
      </c>
      <c r="K334" s="138">
        <f t="shared" ca="1" si="70"/>
        <v>0</v>
      </c>
      <c r="L334" s="138">
        <f t="shared" ca="1" si="71"/>
        <v>1</v>
      </c>
      <c r="M334" s="138">
        <f t="shared" ca="1" si="72"/>
        <v>1</v>
      </c>
      <c r="N334" s="138">
        <f t="shared" ca="1" si="78"/>
        <v>12900</v>
      </c>
      <c r="O334" s="138">
        <f t="shared" ca="1" si="73"/>
        <v>6</v>
      </c>
      <c r="P334" s="138">
        <f t="shared" ca="1" si="74"/>
        <v>60</v>
      </c>
      <c r="Q334" s="138">
        <f t="shared" ca="1" si="66"/>
        <v>80</v>
      </c>
      <c r="R334" s="139">
        <f t="shared" ca="1" si="67"/>
        <v>0</v>
      </c>
    </row>
    <row r="335" spans="2:18" ht="13.35" customHeight="1" x14ac:dyDescent="0.25">
      <c r="B335" s="97"/>
      <c r="E335" s="133">
        <v>331</v>
      </c>
      <c r="F335" s="138">
        <f t="shared" ca="1" si="68"/>
        <v>12900</v>
      </c>
      <c r="G335" s="138">
        <f t="shared" ca="1" si="75"/>
        <v>0</v>
      </c>
      <c r="H335" s="138">
        <f t="shared" ca="1" si="77"/>
        <v>0</v>
      </c>
      <c r="I335" s="138">
        <f t="shared" ca="1" si="76"/>
        <v>0</v>
      </c>
      <c r="J335" s="138">
        <f t="shared" ca="1" si="69"/>
        <v>124</v>
      </c>
      <c r="K335" s="138">
        <f t="shared" ca="1" si="70"/>
        <v>0</v>
      </c>
      <c r="L335" s="138">
        <f t="shared" ca="1" si="71"/>
        <v>1</v>
      </c>
      <c r="M335" s="138">
        <f t="shared" ca="1" si="72"/>
        <v>1</v>
      </c>
      <c r="N335" s="138">
        <f t="shared" ca="1" si="78"/>
        <v>13000</v>
      </c>
      <c r="O335" s="138">
        <f t="shared" ca="1" si="73"/>
        <v>124</v>
      </c>
      <c r="P335" s="138">
        <f t="shared" ca="1" si="74"/>
        <v>1240</v>
      </c>
      <c r="Q335" s="138">
        <f t="shared" ca="1" si="66"/>
        <v>80</v>
      </c>
      <c r="R335" s="139">
        <f t="shared" ca="1" si="67"/>
        <v>0</v>
      </c>
    </row>
    <row r="336" spans="2:18" ht="13.35" customHeight="1" x14ac:dyDescent="0.25">
      <c r="B336" s="97"/>
      <c r="E336" s="133">
        <v>332</v>
      </c>
      <c r="F336" s="138">
        <f t="shared" ca="1" si="68"/>
        <v>13000</v>
      </c>
      <c r="G336" s="138">
        <f t="shared" ca="1" si="75"/>
        <v>0</v>
      </c>
      <c r="H336" s="138">
        <f t="shared" ca="1" si="77"/>
        <v>2</v>
      </c>
      <c r="I336" s="138">
        <f t="shared" ca="1" si="76"/>
        <v>200</v>
      </c>
      <c r="J336" s="138">
        <f t="shared" ca="1" si="69"/>
        <v>116</v>
      </c>
      <c r="K336" s="138">
        <f t="shared" ca="1" si="70"/>
        <v>84</v>
      </c>
      <c r="L336" s="138">
        <f t="shared" ca="1" si="71"/>
        <v>1</v>
      </c>
      <c r="M336" s="138">
        <f t="shared" ca="1" si="72"/>
        <v>2</v>
      </c>
      <c r="N336" s="138">
        <f t="shared" ca="1" si="78"/>
        <v>12984</v>
      </c>
      <c r="O336" s="138">
        <f t="shared" ca="1" si="73"/>
        <v>0</v>
      </c>
      <c r="P336" s="138">
        <f t="shared" ca="1" si="74"/>
        <v>0</v>
      </c>
      <c r="Q336" s="138">
        <f t="shared" ca="1" si="66"/>
        <v>80</v>
      </c>
      <c r="R336" s="139">
        <f t="shared" ca="1" si="67"/>
        <v>230.13698630136986</v>
      </c>
    </row>
    <row r="337" spans="2:18" ht="13.35" customHeight="1" x14ac:dyDescent="0.25">
      <c r="B337" s="97"/>
      <c r="E337" s="133">
        <v>333</v>
      </c>
      <c r="F337" s="138">
        <f t="shared" ca="1" si="68"/>
        <v>12984</v>
      </c>
      <c r="G337" s="138">
        <f t="shared" ca="1" si="75"/>
        <v>84</v>
      </c>
      <c r="H337" s="138">
        <f t="shared" ca="1" si="77"/>
        <v>1</v>
      </c>
      <c r="I337" s="138">
        <f t="shared" ca="1" si="76"/>
        <v>100</v>
      </c>
      <c r="J337" s="138">
        <f t="shared" ca="1" si="69"/>
        <v>144</v>
      </c>
      <c r="K337" s="138">
        <f t="shared" ca="1" si="70"/>
        <v>40</v>
      </c>
      <c r="L337" s="138">
        <f t="shared" ca="1" si="71"/>
        <v>1</v>
      </c>
      <c r="M337" s="138">
        <f t="shared" ca="1" si="72"/>
        <v>4</v>
      </c>
      <c r="N337" s="138">
        <f t="shared" ca="1" si="78"/>
        <v>12940</v>
      </c>
      <c r="O337" s="138">
        <f t="shared" ca="1" si="73"/>
        <v>0</v>
      </c>
      <c r="P337" s="138">
        <f t="shared" ca="1" si="74"/>
        <v>0</v>
      </c>
      <c r="Q337" s="138">
        <f t="shared" ca="1" si="66"/>
        <v>80</v>
      </c>
      <c r="R337" s="139">
        <f t="shared" ca="1" si="67"/>
        <v>109.58904109589041</v>
      </c>
    </row>
    <row r="338" spans="2:18" ht="13.35" customHeight="1" x14ac:dyDescent="0.25">
      <c r="B338" s="97"/>
      <c r="E338" s="133">
        <v>334</v>
      </c>
      <c r="F338" s="138">
        <f t="shared" ca="1" si="68"/>
        <v>12940</v>
      </c>
      <c r="G338" s="138">
        <f t="shared" ca="1" si="75"/>
        <v>40</v>
      </c>
      <c r="H338" s="138">
        <f t="shared" ca="1" si="77"/>
        <v>0</v>
      </c>
      <c r="I338" s="138">
        <f t="shared" ca="1" si="76"/>
        <v>0</v>
      </c>
      <c r="J338" s="138">
        <f t="shared" ca="1" si="69"/>
        <v>125</v>
      </c>
      <c r="K338" s="138">
        <f t="shared" ca="1" si="70"/>
        <v>0</v>
      </c>
      <c r="L338" s="138">
        <f t="shared" ca="1" si="71"/>
        <v>1</v>
      </c>
      <c r="M338" s="138">
        <f t="shared" ca="1" si="72"/>
        <v>5</v>
      </c>
      <c r="N338" s="138">
        <f t="shared" ca="1" si="78"/>
        <v>13000</v>
      </c>
      <c r="O338" s="138">
        <f t="shared" ca="1" si="73"/>
        <v>85</v>
      </c>
      <c r="P338" s="138">
        <f t="shared" ca="1" si="74"/>
        <v>850</v>
      </c>
      <c r="Q338" s="138">
        <f t="shared" ca="1" si="66"/>
        <v>80</v>
      </c>
      <c r="R338" s="139">
        <f t="shared" ca="1" si="67"/>
        <v>0</v>
      </c>
    </row>
    <row r="339" spans="2:18" ht="13.35" customHeight="1" x14ac:dyDescent="0.25">
      <c r="B339" s="97"/>
      <c r="E339" s="133">
        <v>335</v>
      </c>
      <c r="F339" s="138">
        <f t="shared" ca="1" si="68"/>
        <v>13000</v>
      </c>
      <c r="G339" s="138">
        <f t="shared" ca="1" si="75"/>
        <v>0</v>
      </c>
      <c r="H339" s="138">
        <f t="shared" ca="1" si="77"/>
        <v>1</v>
      </c>
      <c r="I339" s="138">
        <f t="shared" ca="1" si="76"/>
        <v>100</v>
      </c>
      <c r="J339" s="138">
        <f t="shared" ca="1" si="69"/>
        <v>95</v>
      </c>
      <c r="K339" s="138">
        <f t="shared" ca="1" si="70"/>
        <v>5</v>
      </c>
      <c r="L339" s="138">
        <f t="shared" ca="1" si="71"/>
        <v>1</v>
      </c>
      <c r="M339" s="138">
        <f t="shared" ca="1" si="72"/>
        <v>3</v>
      </c>
      <c r="N339" s="138">
        <f t="shared" ca="1" si="78"/>
        <v>13005</v>
      </c>
      <c r="O339" s="138">
        <f t="shared" ca="1" si="73"/>
        <v>0</v>
      </c>
      <c r="P339" s="138">
        <f t="shared" ca="1" si="74"/>
        <v>0</v>
      </c>
      <c r="Q339" s="138">
        <f t="shared" ca="1" si="66"/>
        <v>80</v>
      </c>
      <c r="R339" s="139">
        <f t="shared" ca="1" si="67"/>
        <v>13.698630136986301</v>
      </c>
    </row>
    <row r="340" spans="2:18" ht="13.35" customHeight="1" x14ac:dyDescent="0.25">
      <c r="B340" s="97"/>
      <c r="E340" s="133">
        <v>336</v>
      </c>
      <c r="F340" s="138">
        <f t="shared" ca="1" si="68"/>
        <v>13005</v>
      </c>
      <c r="G340" s="138">
        <f t="shared" ca="1" si="75"/>
        <v>5</v>
      </c>
      <c r="H340" s="138">
        <f t="shared" ca="1" si="77"/>
        <v>0</v>
      </c>
      <c r="I340" s="138">
        <f t="shared" ca="1" si="76"/>
        <v>0</v>
      </c>
      <c r="J340" s="138">
        <f t="shared" ca="1" si="69"/>
        <v>74</v>
      </c>
      <c r="K340" s="138">
        <f t="shared" ca="1" si="70"/>
        <v>0</v>
      </c>
      <c r="L340" s="138">
        <f t="shared" ca="1" si="71"/>
        <v>1</v>
      </c>
      <c r="M340" s="138">
        <f t="shared" ca="1" si="72"/>
        <v>3</v>
      </c>
      <c r="N340" s="138">
        <f t="shared" ca="1" si="78"/>
        <v>13100</v>
      </c>
      <c r="O340" s="138">
        <f t="shared" ca="1" si="73"/>
        <v>69</v>
      </c>
      <c r="P340" s="138">
        <f t="shared" ca="1" si="74"/>
        <v>690</v>
      </c>
      <c r="Q340" s="138">
        <f t="shared" ca="1" si="66"/>
        <v>80</v>
      </c>
      <c r="R340" s="139">
        <f t="shared" ca="1" si="67"/>
        <v>0</v>
      </c>
    </row>
    <row r="341" spans="2:18" ht="13.35" customHeight="1" x14ac:dyDescent="0.25">
      <c r="B341" s="97"/>
      <c r="E341" s="133">
        <v>337</v>
      </c>
      <c r="F341" s="138">
        <f t="shared" ca="1" si="68"/>
        <v>13100</v>
      </c>
      <c r="G341" s="138">
        <f t="shared" ca="1" si="75"/>
        <v>0</v>
      </c>
      <c r="H341" s="138">
        <f t="shared" ca="1" si="77"/>
        <v>0</v>
      </c>
      <c r="I341" s="138">
        <f t="shared" ca="1" si="76"/>
        <v>0</v>
      </c>
      <c r="J341" s="138">
        <f t="shared" ca="1" si="69"/>
        <v>111</v>
      </c>
      <c r="K341" s="138">
        <f t="shared" ca="1" si="70"/>
        <v>0</v>
      </c>
      <c r="L341" s="138">
        <f t="shared" ca="1" si="71"/>
        <v>1</v>
      </c>
      <c r="M341" s="138">
        <f t="shared" ca="1" si="72"/>
        <v>3</v>
      </c>
      <c r="N341" s="138">
        <f t="shared" ca="1" si="78"/>
        <v>13200</v>
      </c>
      <c r="O341" s="138">
        <f t="shared" ca="1" si="73"/>
        <v>111</v>
      </c>
      <c r="P341" s="138">
        <f t="shared" ca="1" si="74"/>
        <v>1110</v>
      </c>
      <c r="Q341" s="138">
        <f t="shared" ca="1" si="66"/>
        <v>80</v>
      </c>
      <c r="R341" s="139">
        <f t="shared" ca="1" si="67"/>
        <v>0</v>
      </c>
    </row>
    <row r="342" spans="2:18" ht="13.35" customHeight="1" x14ac:dyDescent="0.25">
      <c r="B342" s="97"/>
      <c r="E342" s="133">
        <v>338</v>
      </c>
      <c r="F342" s="138">
        <f t="shared" ca="1" si="68"/>
        <v>13200</v>
      </c>
      <c r="G342" s="138">
        <f t="shared" ca="1" si="75"/>
        <v>0</v>
      </c>
      <c r="H342" s="138">
        <f t="shared" ca="1" si="77"/>
        <v>0</v>
      </c>
      <c r="I342" s="138">
        <f t="shared" ca="1" si="76"/>
        <v>0</v>
      </c>
      <c r="J342" s="138">
        <f t="shared" ca="1" si="69"/>
        <v>92</v>
      </c>
      <c r="K342" s="138">
        <f t="shared" ca="1" si="70"/>
        <v>0</v>
      </c>
      <c r="L342" s="138">
        <f t="shared" ca="1" si="71"/>
        <v>1</v>
      </c>
      <c r="M342" s="138">
        <f t="shared" ca="1" si="72"/>
        <v>1</v>
      </c>
      <c r="N342" s="138">
        <f t="shared" ca="1" si="78"/>
        <v>13300</v>
      </c>
      <c r="O342" s="138">
        <f t="shared" ca="1" si="73"/>
        <v>92</v>
      </c>
      <c r="P342" s="138">
        <f t="shared" ca="1" si="74"/>
        <v>920</v>
      </c>
      <c r="Q342" s="138">
        <f t="shared" ca="1" si="66"/>
        <v>80</v>
      </c>
      <c r="R342" s="139">
        <f t="shared" ca="1" si="67"/>
        <v>0</v>
      </c>
    </row>
    <row r="343" spans="2:18" ht="13.35" customHeight="1" x14ac:dyDescent="0.25">
      <c r="B343" s="97"/>
      <c r="E343" s="133">
        <v>339</v>
      </c>
      <c r="F343" s="138">
        <f t="shared" ca="1" si="68"/>
        <v>13300</v>
      </c>
      <c r="G343" s="138">
        <f t="shared" ca="1" si="75"/>
        <v>0</v>
      </c>
      <c r="H343" s="138">
        <f t="shared" ca="1" si="77"/>
        <v>1</v>
      </c>
      <c r="I343" s="138">
        <f t="shared" ca="1" si="76"/>
        <v>100</v>
      </c>
      <c r="J343" s="138">
        <f t="shared" ca="1" si="69"/>
        <v>117</v>
      </c>
      <c r="K343" s="138">
        <f t="shared" ca="1" si="70"/>
        <v>0</v>
      </c>
      <c r="L343" s="138">
        <f t="shared" ca="1" si="71"/>
        <v>1</v>
      </c>
      <c r="M343" s="138">
        <f t="shared" ca="1" si="72"/>
        <v>3</v>
      </c>
      <c r="N343" s="138">
        <f t="shared" ca="1" si="78"/>
        <v>13300</v>
      </c>
      <c r="O343" s="138">
        <f t="shared" ca="1" si="73"/>
        <v>17</v>
      </c>
      <c r="P343" s="138">
        <f t="shared" ca="1" si="74"/>
        <v>170</v>
      </c>
      <c r="Q343" s="138">
        <f t="shared" ca="1" si="66"/>
        <v>80</v>
      </c>
      <c r="R343" s="139">
        <f t="shared" ca="1" si="67"/>
        <v>0</v>
      </c>
    </row>
    <row r="344" spans="2:18" ht="13.35" customHeight="1" x14ac:dyDescent="0.25">
      <c r="B344" s="97"/>
      <c r="E344" s="133">
        <v>340</v>
      </c>
      <c r="F344" s="138">
        <f t="shared" ca="1" si="68"/>
        <v>13300</v>
      </c>
      <c r="G344" s="138">
        <f t="shared" ca="1" si="75"/>
        <v>0</v>
      </c>
      <c r="H344" s="138">
        <f t="shared" ca="1" si="77"/>
        <v>2</v>
      </c>
      <c r="I344" s="138">
        <f t="shared" ca="1" si="76"/>
        <v>200</v>
      </c>
      <c r="J344" s="138">
        <f t="shared" ca="1" si="69"/>
        <v>79</v>
      </c>
      <c r="K344" s="138">
        <f t="shared" ca="1" si="70"/>
        <v>121</v>
      </c>
      <c r="L344" s="138">
        <f t="shared" ca="1" si="71"/>
        <v>1</v>
      </c>
      <c r="M344" s="138">
        <f t="shared" ca="1" si="72"/>
        <v>3</v>
      </c>
      <c r="N344" s="138">
        <f t="shared" ca="1" si="78"/>
        <v>13321</v>
      </c>
      <c r="O344" s="138">
        <f t="shared" ca="1" si="73"/>
        <v>0</v>
      </c>
      <c r="P344" s="138">
        <f t="shared" ca="1" si="74"/>
        <v>0</v>
      </c>
      <c r="Q344" s="138">
        <f t="shared" ca="1" si="66"/>
        <v>80</v>
      </c>
      <c r="R344" s="139">
        <f t="shared" ca="1" si="67"/>
        <v>331.50684931506845</v>
      </c>
    </row>
    <row r="345" spans="2:18" ht="13.35" customHeight="1" x14ac:dyDescent="0.25">
      <c r="B345" s="97"/>
      <c r="E345" s="133">
        <v>341</v>
      </c>
      <c r="F345" s="138">
        <f t="shared" ca="1" si="68"/>
        <v>13321</v>
      </c>
      <c r="G345" s="138">
        <f t="shared" ca="1" si="75"/>
        <v>121</v>
      </c>
      <c r="H345" s="138">
        <f t="shared" ca="1" si="77"/>
        <v>1</v>
      </c>
      <c r="I345" s="138">
        <f t="shared" ca="1" si="76"/>
        <v>100</v>
      </c>
      <c r="J345" s="138">
        <f t="shared" ca="1" si="69"/>
        <v>95</v>
      </c>
      <c r="K345" s="138">
        <f t="shared" ca="1" si="70"/>
        <v>126</v>
      </c>
      <c r="L345" s="138">
        <f t="shared" ca="1" si="71"/>
        <v>1</v>
      </c>
      <c r="M345" s="138">
        <f t="shared" ca="1" si="72"/>
        <v>3</v>
      </c>
      <c r="N345" s="138">
        <f t="shared" ca="1" si="78"/>
        <v>13326</v>
      </c>
      <c r="O345" s="138">
        <f t="shared" ca="1" si="73"/>
        <v>0</v>
      </c>
      <c r="P345" s="138">
        <f t="shared" ca="1" si="74"/>
        <v>0</v>
      </c>
      <c r="Q345" s="138">
        <f t="shared" ca="1" si="66"/>
        <v>80</v>
      </c>
      <c r="R345" s="139">
        <f t="shared" ca="1" si="67"/>
        <v>345.20547945205476</v>
      </c>
    </row>
    <row r="346" spans="2:18" ht="13.35" customHeight="1" x14ac:dyDescent="0.25">
      <c r="B346" s="97"/>
      <c r="E346" s="133">
        <v>342</v>
      </c>
      <c r="F346" s="138">
        <f t="shared" ca="1" si="68"/>
        <v>13326</v>
      </c>
      <c r="G346" s="138">
        <f t="shared" ca="1" si="75"/>
        <v>126</v>
      </c>
      <c r="H346" s="138">
        <f t="shared" ca="1" si="77"/>
        <v>0</v>
      </c>
      <c r="I346" s="138">
        <f t="shared" ca="1" si="76"/>
        <v>0</v>
      </c>
      <c r="J346" s="138">
        <f t="shared" ca="1" si="69"/>
        <v>90</v>
      </c>
      <c r="K346" s="138">
        <f t="shared" ca="1" si="70"/>
        <v>36</v>
      </c>
      <c r="L346" s="138">
        <f t="shared" ca="1" si="71"/>
        <v>1</v>
      </c>
      <c r="M346" s="138">
        <f t="shared" ca="1" si="72"/>
        <v>3</v>
      </c>
      <c r="N346" s="138">
        <f t="shared" ca="1" si="78"/>
        <v>13336</v>
      </c>
      <c r="O346" s="138">
        <f t="shared" ca="1" si="73"/>
        <v>0</v>
      </c>
      <c r="P346" s="138">
        <f t="shared" ca="1" si="74"/>
        <v>0</v>
      </c>
      <c r="Q346" s="138">
        <f t="shared" ca="1" si="66"/>
        <v>80</v>
      </c>
      <c r="R346" s="139">
        <f t="shared" ca="1" si="67"/>
        <v>98.630136986301366</v>
      </c>
    </row>
    <row r="347" spans="2:18" ht="13.35" customHeight="1" x14ac:dyDescent="0.25">
      <c r="B347" s="97"/>
      <c r="E347" s="133">
        <v>343</v>
      </c>
      <c r="F347" s="138">
        <f t="shared" ca="1" si="68"/>
        <v>13336</v>
      </c>
      <c r="G347" s="138">
        <f t="shared" ca="1" si="75"/>
        <v>36</v>
      </c>
      <c r="H347" s="138">
        <f t="shared" ca="1" si="77"/>
        <v>1</v>
      </c>
      <c r="I347" s="138">
        <f t="shared" ca="1" si="76"/>
        <v>100</v>
      </c>
      <c r="J347" s="138">
        <f t="shared" ca="1" si="69"/>
        <v>75</v>
      </c>
      <c r="K347" s="138">
        <f t="shared" ca="1" si="70"/>
        <v>61</v>
      </c>
      <c r="L347" s="138">
        <f t="shared" ca="1" si="71"/>
        <v>1</v>
      </c>
      <c r="M347" s="138">
        <f t="shared" ca="1" si="72"/>
        <v>4</v>
      </c>
      <c r="N347" s="138">
        <f t="shared" ca="1" si="78"/>
        <v>13361</v>
      </c>
      <c r="O347" s="138">
        <f t="shared" ca="1" si="73"/>
        <v>0</v>
      </c>
      <c r="P347" s="138">
        <f t="shared" ca="1" si="74"/>
        <v>0</v>
      </c>
      <c r="Q347" s="138">
        <f t="shared" ca="1" si="66"/>
        <v>80</v>
      </c>
      <c r="R347" s="139">
        <f t="shared" ca="1" si="67"/>
        <v>167.12328767123287</v>
      </c>
    </row>
    <row r="348" spans="2:18" ht="13.35" customHeight="1" x14ac:dyDescent="0.25">
      <c r="B348" s="97"/>
      <c r="E348" s="133">
        <v>344</v>
      </c>
      <c r="F348" s="138">
        <f t="shared" ca="1" si="68"/>
        <v>13361</v>
      </c>
      <c r="G348" s="138">
        <f t="shared" ca="1" si="75"/>
        <v>61</v>
      </c>
      <c r="H348" s="138">
        <f t="shared" ca="1" si="77"/>
        <v>1</v>
      </c>
      <c r="I348" s="138">
        <f t="shared" ca="1" si="76"/>
        <v>100</v>
      </c>
      <c r="J348" s="138">
        <f t="shared" ca="1" si="69"/>
        <v>100</v>
      </c>
      <c r="K348" s="138">
        <f t="shared" ca="1" si="70"/>
        <v>61</v>
      </c>
      <c r="L348" s="138">
        <f t="shared" ca="1" si="71"/>
        <v>1</v>
      </c>
      <c r="M348" s="138">
        <f t="shared" ca="1" si="72"/>
        <v>2</v>
      </c>
      <c r="N348" s="138">
        <f t="shared" ca="1" si="78"/>
        <v>13361</v>
      </c>
      <c r="O348" s="138">
        <f t="shared" ca="1" si="73"/>
        <v>0</v>
      </c>
      <c r="P348" s="138">
        <f t="shared" ca="1" si="74"/>
        <v>0</v>
      </c>
      <c r="Q348" s="138">
        <f t="shared" ca="1" si="66"/>
        <v>80</v>
      </c>
      <c r="R348" s="139">
        <f t="shared" ca="1" si="67"/>
        <v>167.12328767123287</v>
      </c>
    </row>
    <row r="349" spans="2:18" ht="13.35" customHeight="1" x14ac:dyDescent="0.25">
      <c r="B349" s="97"/>
      <c r="E349" s="133">
        <v>345</v>
      </c>
      <c r="F349" s="138">
        <f t="shared" ca="1" si="68"/>
        <v>13361</v>
      </c>
      <c r="G349" s="138">
        <f t="shared" ca="1" si="75"/>
        <v>61</v>
      </c>
      <c r="H349" s="138">
        <f t="shared" ca="1" si="77"/>
        <v>1</v>
      </c>
      <c r="I349" s="138">
        <f t="shared" ca="1" si="76"/>
        <v>100</v>
      </c>
      <c r="J349" s="138">
        <f t="shared" ca="1" si="69"/>
        <v>73</v>
      </c>
      <c r="K349" s="138">
        <f t="shared" ca="1" si="70"/>
        <v>88</v>
      </c>
      <c r="L349" s="138">
        <f t="shared" ca="1" si="71"/>
        <v>1</v>
      </c>
      <c r="M349" s="138">
        <f t="shared" ca="1" si="72"/>
        <v>4</v>
      </c>
      <c r="N349" s="138">
        <f t="shared" ca="1" si="78"/>
        <v>13388</v>
      </c>
      <c r="O349" s="138">
        <f t="shared" ca="1" si="73"/>
        <v>0</v>
      </c>
      <c r="P349" s="138">
        <f t="shared" ca="1" si="74"/>
        <v>0</v>
      </c>
      <c r="Q349" s="138">
        <f t="shared" ca="1" si="66"/>
        <v>80</v>
      </c>
      <c r="R349" s="139">
        <f t="shared" ca="1" si="67"/>
        <v>241.0958904109589</v>
      </c>
    </row>
    <row r="350" spans="2:18" ht="13.35" customHeight="1" x14ac:dyDescent="0.25">
      <c r="B350" s="97"/>
      <c r="E350" s="133">
        <v>346</v>
      </c>
      <c r="F350" s="138">
        <f t="shared" ca="1" si="68"/>
        <v>13388</v>
      </c>
      <c r="G350" s="138">
        <f t="shared" ca="1" si="75"/>
        <v>88</v>
      </c>
      <c r="H350" s="138">
        <f t="shared" ca="1" si="77"/>
        <v>1</v>
      </c>
      <c r="I350" s="138">
        <f t="shared" ca="1" si="76"/>
        <v>100</v>
      </c>
      <c r="J350" s="138">
        <f t="shared" ca="1" si="69"/>
        <v>101</v>
      </c>
      <c r="K350" s="138">
        <f t="shared" ca="1" si="70"/>
        <v>87</v>
      </c>
      <c r="L350" s="138">
        <f t="shared" ca="1" si="71"/>
        <v>1</v>
      </c>
      <c r="M350" s="138">
        <f t="shared" ca="1" si="72"/>
        <v>5</v>
      </c>
      <c r="N350" s="138">
        <f t="shared" ca="1" si="78"/>
        <v>13387</v>
      </c>
      <c r="O350" s="138">
        <f t="shared" ca="1" si="73"/>
        <v>0</v>
      </c>
      <c r="P350" s="138">
        <f t="shared" ca="1" si="74"/>
        <v>0</v>
      </c>
      <c r="Q350" s="138">
        <f t="shared" ca="1" si="66"/>
        <v>80</v>
      </c>
      <c r="R350" s="139">
        <f t="shared" ca="1" si="67"/>
        <v>238.35616438356163</v>
      </c>
    </row>
    <row r="351" spans="2:18" ht="13.35" customHeight="1" x14ac:dyDescent="0.25">
      <c r="B351" s="97"/>
      <c r="E351" s="133">
        <v>347</v>
      </c>
      <c r="F351" s="138">
        <f t="shared" ca="1" si="68"/>
        <v>13387</v>
      </c>
      <c r="G351" s="138">
        <f t="shared" ca="1" si="75"/>
        <v>87</v>
      </c>
      <c r="H351" s="138">
        <f t="shared" ca="1" si="77"/>
        <v>1</v>
      </c>
      <c r="I351" s="138">
        <f t="shared" ca="1" si="76"/>
        <v>100</v>
      </c>
      <c r="J351" s="138">
        <f t="shared" ca="1" si="69"/>
        <v>112</v>
      </c>
      <c r="K351" s="138">
        <f t="shared" ca="1" si="70"/>
        <v>75</v>
      </c>
      <c r="L351" s="138">
        <f t="shared" ca="1" si="71"/>
        <v>1</v>
      </c>
      <c r="M351" s="138">
        <f t="shared" ca="1" si="72"/>
        <v>2</v>
      </c>
      <c r="N351" s="138">
        <f t="shared" ca="1" si="78"/>
        <v>13375</v>
      </c>
      <c r="O351" s="138">
        <f t="shared" ca="1" si="73"/>
        <v>0</v>
      </c>
      <c r="P351" s="138">
        <f t="shared" ca="1" si="74"/>
        <v>0</v>
      </c>
      <c r="Q351" s="138">
        <f t="shared" ca="1" si="66"/>
        <v>80</v>
      </c>
      <c r="R351" s="139">
        <f t="shared" ca="1" si="67"/>
        <v>205.47945205479451</v>
      </c>
    </row>
    <row r="352" spans="2:18" ht="13.35" customHeight="1" x14ac:dyDescent="0.25">
      <c r="B352" s="97"/>
      <c r="E352" s="133">
        <v>348</v>
      </c>
      <c r="F352" s="138">
        <f t="shared" ca="1" si="68"/>
        <v>13375</v>
      </c>
      <c r="G352" s="138">
        <f t="shared" ca="1" si="75"/>
        <v>75</v>
      </c>
      <c r="H352" s="138">
        <f t="shared" ca="1" si="77"/>
        <v>0</v>
      </c>
      <c r="I352" s="138">
        <f t="shared" ca="1" si="76"/>
        <v>0</v>
      </c>
      <c r="J352" s="138">
        <f t="shared" ca="1" si="69"/>
        <v>114</v>
      </c>
      <c r="K352" s="138">
        <f t="shared" ca="1" si="70"/>
        <v>0</v>
      </c>
      <c r="L352" s="138">
        <f t="shared" ca="1" si="71"/>
        <v>1</v>
      </c>
      <c r="M352" s="138">
        <f t="shared" ca="1" si="72"/>
        <v>5</v>
      </c>
      <c r="N352" s="138">
        <f t="shared" ca="1" si="78"/>
        <v>13400</v>
      </c>
      <c r="O352" s="138">
        <f t="shared" ca="1" si="73"/>
        <v>39</v>
      </c>
      <c r="P352" s="138">
        <f t="shared" ca="1" si="74"/>
        <v>390</v>
      </c>
      <c r="Q352" s="138">
        <f t="shared" ca="1" si="66"/>
        <v>80</v>
      </c>
      <c r="R352" s="139">
        <f t="shared" ca="1" si="67"/>
        <v>0</v>
      </c>
    </row>
    <row r="353" spans="2:18" ht="13.35" customHeight="1" x14ac:dyDescent="0.25">
      <c r="B353" s="97"/>
      <c r="E353" s="133">
        <v>349</v>
      </c>
      <c r="F353" s="138">
        <f t="shared" ca="1" si="68"/>
        <v>13400</v>
      </c>
      <c r="G353" s="138">
        <f t="shared" ca="1" si="75"/>
        <v>0</v>
      </c>
      <c r="H353" s="138">
        <f t="shared" ca="1" si="77"/>
        <v>0</v>
      </c>
      <c r="I353" s="138">
        <f t="shared" ca="1" si="76"/>
        <v>0</v>
      </c>
      <c r="J353" s="138">
        <f t="shared" ca="1" si="69"/>
        <v>83</v>
      </c>
      <c r="K353" s="138">
        <f t="shared" ca="1" si="70"/>
        <v>0</v>
      </c>
      <c r="L353" s="138">
        <f t="shared" ca="1" si="71"/>
        <v>1</v>
      </c>
      <c r="M353" s="138">
        <f t="shared" ca="1" si="72"/>
        <v>4</v>
      </c>
      <c r="N353" s="138">
        <f t="shared" ca="1" si="78"/>
        <v>13500</v>
      </c>
      <c r="O353" s="138">
        <f t="shared" ca="1" si="73"/>
        <v>83</v>
      </c>
      <c r="P353" s="138">
        <f t="shared" ca="1" si="74"/>
        <v>830</v>
      </c>
      <c r="Q353" s="138">
        <f t="shared" ca="1" si="66"/>
        <v>80</v>
      </c>
      <c r="R353" s="139">
        <f t="shared" ca="1" si="67"/>
        <v>0</v>
      </c>
    </row>
    <row r="354" spans="2:18" ht="13.35" customHeight="1" x14ac:dyDescent="0.25">
      <c r="B354" s="97"/>
      <c r="E354" s="133">
        <v>350</v>
      </c>
      <c r="F354" s="138">
        <f t="shared" ca="1" si="68"/>
        <v>13500</v>
      </c>
      <c r="G354" s="138">
        <f t="shared" ca="1" si="75"/>
        <v>0</v>
      </c>
      <c r="H354" s="138">
        <f t="shared" ca="1" si="77"/>
        <v>1</v>
      </c>
      <c r="I354" s="138">
        <f t="shared" ca="1" si="76"/>
        <v>100</v>
      </c>
      <c r="J354" s="138">
        <f t="shared" ca="1" si="69"/>
        <v>98</v>
      </c>
      <c r="K354" s="138">
        <f t="shared" ca="1" si="70"/>
        <v>2</v>
      </c>
      <c r="L354" s="138">
        <f t="shared" ca="1" si="71"/>
        <v>1</v>
      </c>
      <c r="M354" s="138">
        <f t="shared" ca="1" si="72"/>
        <v>3</v>
      </c>
      <c r="N354" s="138">
        <f t="shared" ca="1" si="78"/>
        <v>13502</v>
      </c>
      <c r="O354" s="138">
        <f t="shared" ca="1" si="73"/>
        <v>0</v>
      </c>
      <c r="P354" s="138">
        <f t="shared" ca="1" si="74"/>
        <v>0</v>
      </c>
      <c r="Q354" s="138">
        <f t="shared" ca="1" si="66"/>
        <v>80</v>
      </c>
      <c r="R354" s="139">
        <f t="shared" ca="1" si="67"/>
        <v>5.4794520547945202</v>
      </c>
    </row>
    <row r="355" spans="2:18" ht="13.35" customHeight="1" x14ac:dyDescent="0.25">
      <c r="B355" s="97"/>
      <c r="E355" s="133">
        <v>351</v>
      </c>
      <c r="F355" s="138">
        <f t="shared" ca="1" si="68"/>
        <v>13502</v>
      </c>
      <c r="G355" s="138">
        <f t="shared" ca="1" si="75"/>
        <v>2</v>
      </c>
      <c r="H355" s="138">
        <f t="shared" ca="1" si="77"/>
        <v>0</v>
      </c>
      <c r="I355" s="138">
        <f t="shared" ca="1" si="76"/>
        <v>0</v>
      </c>
      <c r="J355" s="138">
        <f t="shared" ca="1" si="69"/>
        <v>118</v>
      </c>
      <c r="K355" s="138">
        <f t="shared" ca="1" si="70"/>
        <v>0</v>
      </c>
      <c r="L355" s="138">
        <f t="shared" ca="1" si="71"/>
        <v>1</v>
      </c>
      <c r="M355" s="138">
        <f t="shared" ca="1" si="72"/>
        <v>5</v>
      </c>
      <c r="N355" s="138">
        <f t="shared" ca="1" si="78"/>
        <v>13600</v>
      </c>
      <c r="O355" s="138">
        <f t="shared" ca="1" si="73"/>
        <v>116</v>
      </c>
      <c r="P355" s="138">
        <f t="shared" ca="1" si="74"/>
        <v>1160</v>
      </c>
      <c r="Q355" s="138">
        <f t="shared" ca="1" si="66"/>
        <v>80</v>
      </c>
      <c r="R355" s="139">
        <f t="shared" ca="1" si="67"/>
        <v>0</v>
      </c>
    </row>
    <row r="356" spans="2:18" ht="13.35" customHeight="1" x14ac:dyDescent="0.25">
      <c r="B356" s="97"/>
      <c r="E356" s="133">
        <v>352</v>
      </c>
      <c r="F356" s="138">
        <f t="shared" ca="1" si="68"/>
        <v>13600</v>
      </c>
      <c r="G356" s="138">
        <f t="shared" ca="1" si="75"/>
        <v>0</v>
      </c>
      <c r="H356" s="138">
        <f t="shared" ca="1" si="77"/>
        <v>0</v>
      </c>
      <c r="I356" s="138">
        <f t="shared" ca="1" si="76"/>
        <v>0</v>
      </c>
      <c r="J356" s="138">
        <f t="shared" ca="1" si="69"/>
        <v>92</v>
      </c>
      <c r="K356" s="138">
        <f t="shared" ca="1" si="70"/>
        <v>0</v>
      </c>
      <c r="L356" s="138">
        <f t="shared" ca="1" si="71"/>
        <v>1</v>
      </c>
      <c r="M356" s="138">
        <f t="shared" ca="1" si="72"/>
        <v>5</v>
      </c>
      <c r="N356" s="138">
        <f t="shared" ca="1" si="78"/>
        <v>13700</v>
      </c>
      <c r="O356" s="138">
        <f t="shared" ca="1" si="73"/>
        <v>92</v>
      </c>
      <c r="P356" s="138">
        <f t="shared" ca="1" si="74"/>
        <v>920</v>
      </c>
      <c r="Q356" s="138">
        <f t="shared" ca="1" si="66"/>
        <v>80</v>
      </c>
      <c r="R356" s="139">
        <f t="shared" ca="1" si="67"/>
        <v>0</v>
      </c>
    </row>
    <row r="357" spans="2:18" ht="13.35" customHeight="1" x14ac:dyDescent="0.25">
      <c r="B357" s="97"/>
      <c r="E357" s="133">
        <v>353</v>
      </c>
      <c r="F357" s="138">
        <f t="shared" ca="1" si="68"/>
        <v>13700</v>
      </c>
      <c r="G357" s="138">
        <f t="shared" ca="1" si="75"/>
        <v>0</v>
      </c>
      <c r="H357" s="138">
        <f t="shared" ca="1" si="77"/>
        <v>0</v>
      </c>
      <c r="I357" s="138">
        <f t="shared" ca="1" si="76"/>
        <v>0</v>
      </c>
      <c r="J357" s="138">
        <f t="shared" ca="1" si="69"/>
        <v>147</v>
      </c>
      <c r="K357" s="138">
        <f t="shared" ca="1" si="70"/>
        <v>0</v>
      </c>
      <c r="L357" s="138">
        <f t="shared" ca="1" si="71"/>
        <v>1</v>
      </c>
      <c r="M357" s="138">
        <f t="shared" ca="1" si="72"/>
        <v>5</v>
      </c>
      <c r="N357" s="138">
        <f t="shared" ca="1" si="78"/>
        <v>13800</v>
      </c>
      <c r="O357" s="138">
        <f t="shared" ca="1" si="73"/>
        <v>147</v>
      </c>
      <c r="P357" s="138">
        <f t="shared" ca="1" si="74"/>
        <v>1470</v>
      </c>
      <c r="Q357" s="138">
        <f t="shared" ca="1" si="66"/>
        <v>80</v>
      </c>
      <c r="R357" s="139">
        <f t="shared" ca="1" si="67"/>
        <v>0</v>
      </c>
    </row>
    <row r="358" spans="2:18" ht="13.35" customHeight="1" x14ac:dyDescent="0.25">
      <c r="B358" s="97"/>
      <c r="E358" s="133">
        <v>354</v>
      </c>
      <c r="F358" s="138">
        <f t="shared" ca="1" si="68"/>
        <v>13800</v>
      </c>
      <c r="G358" s="138">
        <f t="shared" ca="1" si="75"/>
        <v>0</v>
      </c>
      <c r="H358" s="138">
        <f t="shared" ca="1" si="77"/>
        <v>1</v>
      </c>
      <c r="I358" s="138">
        <f t="shared" ca="1" si="76"/>
        <v>100</v>
      </c>
      <c r="J358" s="138">
        <f t="shared" ca="1" si="69"/>
        <v>107</v>
      </c>
      <c r="K358" s="138">
        <f t="shared" ca="1" si="70"/>
        <v>0</v>
      </c>
      <c r="L358" s="138">
        <f t="shared" ca="1" si="71"/>
        <v>1</v>
      </c>
      <c r="M358" s="138">
        <f t="shared" ca="1" si="72"/>
        <v>1</v>
      </c>
      <c r="N358" s="138">
        <f t="shared" ca="1" si="78"/>
        <v>13800</v>
      </c>
      <c r="O358" s="138">
        <f t="shared" ca="1" si="73"/>
        <v>7</v>
      </c>
      <c r="P358" s="138">
        <f t="shared" ca="1" si="74"/>
        <v>70</v>
      </c>
      <c r="Q358" s="138">
        <f t="shared" ca="1" si="66"/>
        <v>80</v>
      </c>
      <c r="R358" s="139">
        <f t="shared" ca="1" si="67"/>
        <v>0</v>
      </c>
    </row>
    <row r="359" spans="2:18" ht="13.35" customHeight="1" x14ac:dyDescent="0.25">
      <c r="B359" s="97"/>
      <c r="E359" s="133">
        <v>355</v>
      </c>
      <c r="F359" s="138">
        <f t="shared" ca="1" si="68"/>
        <v>13800</v>
      </c>
      <c r="G359" s="138">
        <f t="shared" ca="1" si="75"/>
        <v>0</v>
      </c>
      <c r="H359" s="138">
        <f t="shared" ca="1" si="77"/>
        <v>0</v>
      </c>
      <c r="I359" s="138">
        <f t="shared" ca="1" si="76"/>
        <v>0</v>
      </c>
      <c r="J359" s="138">
        <f t="shared" ca="1" si="69"/>
        <v>104</v>
      </c>
      <c r="K359" s="138">
        <f t="shared" ca="1" si="70"/>
        <v>0</v>
      </c>
      <c r="L359" s="138">
        <f t="shared" ca="1" si="71"/>
        <v>1</v>
      </c>
      <c r="M359" s="138">
        <f t="shared" ca="1" si="72"/>
        <v>3</v>
      </c>
      <c r="N359" s="138">
        <f t="shared" ca="1" si="78"/>
        <v>13900</v>
      </c>
      <c r="O359" s="138">
        <f t="shared" ca="1" si="73"/>
        <v>104</v>
      </c>
      <c r="P359" s="138">
        <f t="shared" ca="1" si="74"/>
        <v>1040</v>
      </c>
      <c r="Q359" s="138">
        <f t="shared" ca="1" si="66"/>
        <v>80</v>
      </c>
      <c r="R359" s="139">
        <f t="shared" ca="1" si="67"/>
        <v>0</v>
      </c>
    </row>
    <row r="360" spans="2:18" ht="13.35" customHeight="1" x14ac:dyDescent="0.25">
      <c r="B360" s="97"/>
      <c r="E360" s="133">
        <v>356</v>
      </c>
      <c r="F360" s="138">
        <f t="shared" ca="1" si="68"/>
        <v>13900</v>
      </c>
      <c r="G360" s="138">
        <f t="shared" ca="1" si="75"/>
        <v>0</v>
      </c>
      <c r="H360" s="138">
        <f t="shared" ca="1" si="77"/>
        <v>1</v>
      </c>
      <c r="I360" s="138">
        <f t="shared" ca="1" si="76"/>
        <v>100</v>
      </c>
      <c r="J360" s="138">
        <f t="shared" ca="1" si="69"/>
        <v>82</v>
      </c>
      <c r="K360" s="138">
        <f t="shared" ca="1" si="70"/>
        <v>18</v>
      </c>
      <c r="L360" s="138">
        <f t="shared" ca="1" si="71"/>
        <v>1</v>
      </c>
      <c r="M360" s="138">
        <f t="shared" ca="1" si="72"/>
        <v>1</v>
      </c>
      <c r="N360" s="138">
        <f t="shared" ca="1" si="78"/>
        <v>13918</v>
      </c>
      <c r="O360" s="138">
        <f t="shared" ca="1" si="73"/>
        <v>0</v>
      </c>
      <c r="P360" s="138">
        <f t="shared" ca="1" si="74"/>
        <v>0</v>
      </c>
      <c r="Q360" s="138">
        <f t="shared" ca="1" si="66"/>
        <v>80</v>
      </c>
      <c r="R360" s="139">
        <f t="shared" ca="1" si="67"/>
        <v>49.315068493150683</v>
      </c>
    </row>
    <row r="361" spans="2:18" ht="13.35" customHeight="1" x14ac:dyDescent="0.25">
      <c r="B361" s="97"/>
      <c r="E361" s="133">
        <v>357</v>
      </c>
      <c r="F361" s="138">
        <f t="shared" ca="1" si="68"/>
        <v>13918</v>
      </c>
      <c r="G361" s="138">
        <f t="shared" ca="1" si="75"/>
        <v>18</v>
      </c>
      <c r="H361" s="138">
        <f t="shared" ca="1" si="77"/>
        <v>0</v>
      </c>
      <c r="I361" s="138">
        <f t="shared" ca="1" si="76"/>
        <v>0</v>
      </c>
      <c r="J361" s="138">
        <f t="shared" ca="1" si="69"/>
        <v>109</v>
      </c>
      <c r="K361" s="138">
        <f t="shared" ca="1" si="70"/>
        <v>0</v>
      </c>
      <c r="L361" s="138">
        <f t="shared" ca="1" si="71"/>
        <v>1</v>
      </c>
      <c r="M361" s="138">
        <f t="shared" ca="1" si="72"/>
        <v>1</v>
      </c>
      <c r="N361" s="138">
        <f t="shared" ca="1" si="78"/>
        <v>14000</v>
      </c>
      <c r="O361" s="138">
        <f t="shared" ca="1" si="73"/>
        <v>91</v>
      </c>
      <c r="P361" s="138">
        <f t="shared" ca="1" si="74"/>
        <v>910</v>
      </c>
      <c r="Q361" s="138">
        <f t="shared" ca="1" si="66"/>
        <v>80</v>
      </c>
      <c r="R361" s="139">
        <f t="shared" ca="1" si="67"/>
        <v>0</v>
      </c>
    </row>
    <row r="362" spans="2:18" ht="13.35" customHeight="1" x14ac:dyDescent="0.25">
      <c r="B362" s="97"/>
      <c r="E362" s="133">
        <v>358</v>
      </c>
      <c r="F362" s="138">
        <f t="shared" ca="1" si="68"/>
        <v>14000</v>
      </c>
      <c r="G362" s="138">
        <f t="shared" ca="1" si="75"/>
        <v>0</v>
      </c>
      <c r="H362" s="138">
        <f t="shared" ca="1" si="77"/>
        <v>1</v>
      </c>
      <c r="I362" s="138">
        <f t="shared" ca="1" si="76"/>
        <v>100</v>
      </c>
      <c r="J362" s="138">
        <f t="shared" ca="1" si="69"/>
        <v>70</v>
      </c>
      <c r="K362" s="138">
        <f t="shared" ca="1" si="70"/>
        <v>30</v>
      </c>
      <c r="L362" s="138">
        <f t="shared" ca="1" si="71"/>
        <v>1</v>
      </c>
      <c r="M362" s="138">
        <f t="shared" ca="1" si="72"/>
        <v>3</v>
      </c>
      <c r="N362" s="138">
        <f t="shared" ca="1" si="78"/>
        <v>14030</v>
      </c>
      <c r="O362" s="138">
        <f t="shared" ca="1" si="73"/>
        <v>0</v>
      </c>
      <c r="P362" s="138">
        <f t="shared" ca="1" si="74"/>
        <v>0</v>
      </c>
      <c r="Q362" s="138">
        <f t="shared" ca="1" si="66"/>
        <v>80</v>
      </c>
      <c r="R362" s="139">
        <f t="shared" ca="1" si="67"/>
        <v>82.191780821917803</v>
      </c>
    </row>
    <row r="363" spans="2:18" ht="13.35" customHeight="1" x14ac:dyDescent="0.25">
      <c r="B363" s="97"/>
      <c r="E363" s="133">
        <v>359</v>
      </c>
      <c r="F363" s="138">
        <f t="shared" ca="1" si="68"/>
        <v>14030</v>
      </c>
      <c r="G363" s="138">
        <f t="shared" ca="1" si="75"/>
        <v>30</v>
      </c>
      <c r="H363" s="138">
        <f t="shared" ca="1" si="77"/>
        <v>2</v>
      </c>
      <c r="I363" s="138">
        <f t="shared" ca="1" si="76"/>
        <v>200</v>
      </c>
      <c r="J363" s="138">
        <f t="shared" ca="1" si="69"/>
        <v>108</v>
      </c>
      <c r="K363" s="138">
        <f t="shared" ca="1" si="70"/>
        <v>122</v>
      </c>
      <c r="L363" s="138">
        <f t="shared" ca="1" si="71"/>
        <v>1</v>
      </c>
      <c r="M363" s="138">
        <f t="shared" ca="1" si="72"/>
        <v>5</v>
      </c>
      <c r="N363" s="138">
        <f t="shared" ca="1" si="78"/>
        <v>14022</v>
      </c>
      <c r="O363" s="138">
        <f t="shared" ca="1" si="73"/>
        <v>0</v>
      </c>
      <c r="P363" s="138">
        <f t="shared" ca="1" si="74"/>
        <v>0</v>
      </c>
      <c r="Q363" s="138">
        <f t="shared" ca="1" si="66"/>
        <v>80</v>
      </c>
      <c r="R363" s="139">
        <f t="shared" ca="1" si="67"/>
        <v>334.24657534246575</v>
      </c>
    </row>
    <row r="364" spans="2:18" ht="13.35" customHeight="1" x14ac:dyDescent="0.25">
      <c r="B364" s="97"/>
      <c r="E364" s="133">
        <v>360</v>
      </c>
      <c r="F364" s="138">
        <f t="shared" ca="1" si="68"/>
        <v>14022</v>
      </c>
      <c r="G364" s="138">
        <f t="shared" ca="1" si="75"/>
        <v>122</v>
      </c>
      <c r="H364" s="138">
        <f t="shared" ca="1" si="77"/>
        <v>0</v>
      </c>
      <c r="I364" s="138">
        <f t="shared" ca="1" si="76"/>
        <v>0</v>
      </c>
      <c r="J364" s="138">
        <f t="shared" ca="1" si="69"/>
        <v>110</v>
      </c>
      <c r="K364" s="138">
        <f t="shared" ca="1" si="70"/>
        <v>12</v>
      </c>
      <c r="L364" s="138">
        <f t="shared" ca="1" si="71"/>
        <v>1</v>
      </c>
      <c r="M364" s="138">
        <f t="shared" ca="1" si="72"/>
        <v>5</v>
      </c>
      <c r="N364" s="138">
        <f t="shared" ca="1" si="78"/>
        <v>14012</v>
      </c>
      <c r="O364" s="138">
        <f t="shared" ca="1" si="73"/>
        <v>0</v>
      </c>
      <c r="P364" s="138">
        <f t="shared" ca="1" si="74"/>
        <v>0</v>
      </c>
      <c r="Q364" s="138">
        <f t="shared" ca="1" si="66"/>
        <v>80</v>
      </c>
      <c r="R364" s="139">
        <f t="shared" ca="1" si="67"/>
        <v>32.87671232876712</v>
      </c>
    </row>
    <row r="365" spans="2:18" x14ac:dyDescent="0.25">
      <c r="B365" s="97"/>
      <c r="E365" s="133">
        <v>361</v>
      </c>
      <c r="F365" s="138">
        <f t="shared" ca="1" si="68"/>
        <v>14012</v>
      </c>
      <c r="G365" s="138">
        <f t="shared" ca="1" si="75"/>
        <v>12</v>
      </c>
      <c r="H365" s="138">
        <f t="shared" ca="1" si="77"/>
        <v>0</v>
      </c>
      <c r="I365" s="138">
        <f t="shared" ca="1" si="76"/>
        <v>0</v>
      </c>
      <c r="J365" s="138">
        <f t="shared" ca="1" si="69"/>
        <v>116</v>
      </c>
      <c r="K365" s="138">
        <f t="shared" ca="1" si="70"/>
        <v>0</v>
      </c>
      <c r="L365" s="138">
        <f t="shared" ca="1" si="71"/>
        <v>1</v>
      </c>
      <c r="M365" s="138">
        <f t="shared" ca="1" si="72"/>
        <v>3</v>
      </c>
      <c r="N365" s="138">
        <f t="shared" ca="1" si="78"/>
        <v>14100</v>
      </c>
      <c r="O365" s="138">
        <f t="shared" ca="1" si="73"/>
        <v>104</v>
      </c>
      <c r="P365" s="138">
        <f t="shared" ca="1" si="74"/>
        <v>1040</v>
      </c>
      <c r="Q365" s="138">
        <f t="shared" ca="1" si="66"/>
        <v>80</v>
      </c>
      <c r="R365" s="139">
        <f t="shared" ca="1" si="67"/>
        <v>0</v>
      </c>
    </row>
    <row r="366" spans="2:18" ht="13.35" customHeight="1" x14ac:dyDescent="0.25">
      <c r="B366" s="97"/>
      <c r="E366" s="133">
        <v>362</v>
      </c>
      <c r="F366" s="138">
        <f t="shared" ca="1" si="68"/>
        <v>14100</v>
      </c>
      <c r="G366" s="138">
        <f t="shared" ca="1" si="75"/>
        <v>0</v>
      </c>
      <c r="H366" s="138">
        <f t="shared" ca="1" si="77"/>
        <v>1</v>
      </c>
      <c r="I366" s="138">
        <f t="shared" ca="1" si="76"/>
        <v>100</v>
      </c>
      <c r="J366" s="138">
        <f t="shared" ca="1" si="69"/>
        <v>68</v>
      </c>
      <c r="K366" s="138">
        <f t="shared" ca="1" si="70"/>
        <v>32</v>
      </c>
      <c r="L366" s="138">
        <f t="shared" ca="1" si="71"/>
        <v>1</v>
      </c>
      <c r="M366" s="138">
        <f t="shared" ca="1" si="72"/>
        <v>4</v>
      </c>
      <c r="N366" s="138">
        <f t="shared" ca="1" si="78"/>
        <v>14132</v>
      </c>
      <c r="O366" s="138">
        <f t="shared" ca="1" si="73"/>
        <v>0</v>
      </c>
      <c r="P366" s="138">
        <f t="shared" ca="1" si="74"/>
        <v>0</v>
      </c>
      <c r="Q366" s="138">
        <f t="shared" ca="1" si="66"/>
        <v>80</v>
      </c>
      <c r="R366" s="139">
        <f t="shared" ca="1" si="67"/>
        <v>87.671232876712324</v>
      </c>
    </row>
    <row r="367" spans="2:18" ht="13.35" customHeight="1" x14ac:dyDescent="0.25">
      <c r="E367" s="133">
        <v>363</v>
      </c>
      <c r="F367" s="138">
        <f t="shared" ca="1" si="68"/>
        <v>14132</v>
      </c>
      <c r="G367" s="138">
        <f t="shared" ca="1" si="75"/>
        <v>32</v>
      </c>
      <c r="H367" s="138">
        <f t="shared" ca="1" si="77"/>
        <v>0</v>
      </c>
      <c r="I367" s="138">
        <f t="shared" ca="1" si="76"/>
        <v>0</v>
      </c>
      <c r="J367" s="138">
        <f t="shared" ca="1" si="69"/>
        <v>100</v>
      </c>
      <c r="K367" s="138">
        <f t="shared" ca="1" si="70"/>
        <v>0</v>
      </c>
      <c r="L367" s="138">
        <f t="shared" ca="1" si="71"/>
        <v>1</v>
      </c>
      <c r="M367" s="138">
        <f t="shared" ca="1" si="72"/>
        <v>2</v>
      </c>
      <c r="N367" s="138">
        <f t="shared" ca="1" si="78"/>
        <v>14200</v>
      </c>
      <c r="O367" s="138">
        <f t="shared" ca="1" si="73"/>
        <v>68</v>
      </c>
      <c r="P367" s="138">
        <f t="shared" ca="1" si="74"/>
        <v>680</v>
      </c>
      <c r="Q367" s="138">
        <f t="shared" ca="1" si="66"/>
        <v>80</v>
      </c>
      <c r="R367" s="139">
        <f t="shared" ca="1" si="67"/>
        <v>0</v>
      </c>
    </row>
    <row r="368" spans="2:18" ht="13.35" customHeight="1" x14ac:dyDescent="0.25">
      <c r="E368" s="133">
        <v>364</v>
      </c>
      <c r="F368" s="138">
        <f t="shared" ca="1" si="68"/>
        <v>14200</v>
      </c>
      <c r="G368" s="138">
        <f t="shared" ca="1" si="75"/>
        <v>0</v>
      </c>
      <c r="H368" s="138">
        <f t="shared" ca="1" si="77"/>
        <v>0</v>
      </c>
      <c r="I368" s="138">
        <f t="shared" ca="1" si="76"/>
        <v>0</v>
      </c>
      <c r="J368" s="138">
        <f t="shared" ca="1" si="69"/>
        <v>81</v>
      </c>
      <c r="K368" s="138">
        <f t="shared" ca="1" si="70"/>
        <v>0</v>
      </c>
      <c r="L368" s="138">
        <f t="shared" ca="1" si="71"/>
        <v>1</v>
      </c>
      <c r="M368" s="138">
        <f t="shared" ca="1" si="72"/>
        <v>2</v>
      </c>
      <c r="N368" s="138">
        <f t="shared" ca="1" si="78"/>
        <v>14300</v>
      </c>
      <c r="O368" s="138">
        <f t="shared" ca="1" si="73"/>
        <v>81</v>
      </c>
      <c r="P368" s="138">
        <f t="shared" ca="1" si="74"/>
        <v>810</v>
      </c>
      <c r="Q368" s="138">
        <f t="shared" ca="1" si="66"/>
        <v>80</v>
      </c>
      <c r="R368" s="139">
        <f t="shared" ca="1" si="67"/>
        <v>0</v>
      </c>
    </row>
    <row r="369" spans="5:18" ht="13.35" customHeight="1" x14ac:dyDescent="0.25">
      <c r="E369" s="133">
        <v>365</v>
      </c>
      <c r="F369" s="138">
        <f t="shared" ca="1" si="68"/>
        <v>14300</v>
      </c>
      <c r="G369" s="138">
        <f t="shared" ca="1" si="75"/>
        <v>0</v>
      </c>
      <c r="H369" s="138">
        <f t="shared" ca="1" si="77"/>
        <v>1</v>
      </c>
      <c r="I369" s="138">
        <f t="shared" ca="1" si="76"/>
        <v>100</v>
      </c>
      <c r="J369" s="138">
        <f t="shared" ca="1" si="69"/>
        <v>126</v>
      </c>
      <c r="K369" s="138">
        <f t="shared" ca="1" si="70"/>
        <v>0</v>
      </c>
      <c r="L369" s="138">
        <f t="shared" ca="1" si="71"/>
        <v>1</v>
      </c>
      <c r="M369" s="138">
        <f t="shared" ca="1" si="72"/>
        <v>1</v>
      </c>
      <c r="N369" s="138">
        <f t="shared" ca="1" si="78"/>
        <v>14300</v>
      </c>
      <c r="O369" s="138">
        <f t="shared" ca="1" si="73"/>
        <v>26</v>
      </c>
      <c r="P369" s="138">
        <f t="shared" ca="1" si="74"/>
        <v>260</v>
      </c>
      <c r="Q369" s="138">
        <f t="shared" ca="1" si="66"/>
        <v>80</v>
      </c>
      <c r="R369" s="139">
        <f t="shared" ca="1" si="67"/>
        <v>0</v>
      </c>
    </row>
    <row r="370" spans="5:18" ht="13.35" customHeight="1" x14ac:dyDescent="0.25">
      <c r="F370" s="161"/>
      <c r="G370" s="162"/>
      <c r="H370" s="162"/>
      <c r="I370" s="162"/>
      <c r="J370" s="161"/>
      <c r="P370" s="163"/>
      <c r="Q370" s="163"/>
      <c r="R370" s="98"/>
    </row>
    <row r="371" spans="5:18" ht="13.35" customHeight="1" x14ac:dyDescent="0.25">
      <c r="F371" s="161"/>
      <c r="G371" s="162"/>
      <c r="H371" s="162"/>
      <c r="I371" s="162"/>
      <c r="J371" s="161"/>
      <c r="P371" s="163"/>
      <c r="Q371" s="163"/>
      <c r="R371" s="98"/>
    </row>
    <row r="372" spans="5:18" ht="13.35" customHeight="1" x14ac:dyDescent="0.25">
      <c r="F372" s="161"/>
      <c r="G372" s="162"/>
      <c r="H372" s="162"/>
      <c r="I372" s="162"/>
      <c r="J372" s="161"/>
      <c r="P372" s="163"/>
      <c r="Q372" s="163"/>
      <c r="R372" s="98"/>
    </row>
    <row r="373" spans="5:18" ht="13.35" customHeight="1" x14ac:dyDescent="0.25">
      <c r="F373" s="161"/>
      <c r="G373" s="162"/>
      <c r="H373" s="162"/>
      <c r="I373" s="162"/>
      <c r="J373" s="161"/>
      <c r="P373" s="163"/>
      <c r="Q373" s="163"/>
      <c r="R373" s="98"/>
    </row>
    <row r="374" spans="5:18" ht="13.35" customHeight="1" x14ac:dyDescent="0.25">
      <c r="F374" s="161"/>
      <c r="G374" s="162"/>
      <c r="H374" s="162"/>
      <c r="I374" s="162"/>
      <c r="J374" s="161"/>
      <c r="P374" s="163"/>
      <c r="Q374" s="163"/>
      <c r="R374" s="98"/>
    </row>
    <row r="375" spans="5:18" ht="13.35" customHeight="1" x14ac:dyDescent="0.25">
      <c r="F375" s="161"/>
      <c r="G375" s="162"/>
      <c r="H375" s="162"/>
      <c r="I375" s="162"/>
      <c r="J375" s="161"/>
      <c r="P375" s="163"/>
      <c r="Q375" s="163"/>
      <c r="R375" s="98"/>
    </row>
    <row r="376" spans="5:18" ht="13.35" customHeight="1" x14ac:dyDescent="0.25">
      <c r="F376" s="161"/>
      <c r="G376" s="162"/>
      <c r="H376" s="162"/>
      <c r="I376" s="162"/>
      <c r="J376" s="161"/>
      <c r="P376" s="163"/>
      <c r="Q376" s="163"/>
      <c r="R376" s="98"/>
    </row>
    <row r="377" spans="5:18" ht="13.35" customHeight="1" x14ac:dyDescent="0.25">
      <c r="F377" s="161"/>
      <c r="G377" s="162"/>
      <c r="H377" s="162"/>
      <c r="I377" s="162"/>
      <c r="J377" s="161"/>
      <c r="P377" s="163"/>
      <c r="Q377" s="163"/>
      <c r="R377" s="98"/>
    </row>
    <row r="378" spans="5:18" ht="13.35" customHeight="1" x14ac:dyDescent="0.25">
      <c r="F378" s="161"/>
      <c r="G378" s="162"/>
      <c r="H378" s="162"/>
      <c r="I378" s="162"/>
      <c r="J378" s="161"/>
      <c r="P378" s="163"/>
      <c r="Q378" s="163"/>
      <c r="R378" s="98"/>
    </row>
    <row r="379" spans="5:18" ht="13.35" customHeight="1" x14ac:dyDescent="0.25">
      <c r="F379" s="161"/>
      <c r="G379" s="162"/>
      <c r="H379" s="162"/>
      <c r="I379" s="162"/>
      <c r="J379" s="161"/>
      <c r="P379" s="163"/>
      <c r="Q379" s="163"/>
      <c r="R379" s="98"/>
    </row>
    <row r="380" spans="5:18" ht="13.35" customHeight="1" x14ac:dyDescent="0.25">
      <c r="F380" s="161"/>
      <c r="G380" s="162"/>
      <c r="H380" s="162"/>
      <c r="I380" s="162"/>
      <c r="J380" s="161"/>
      <c r="P380" s="163"/>
      <c r="Q380" s="163"/>
      <c r="R380" s="98"/>
    </row>
    <row r="381" spans="5:18" ht="13.35" customHeight="1" x14ac:dyDescent="0.25">
      <c r="F381" s="161"/>
      <c r="G381" s="162"/>
      <c r="H381" s="162"/>
      <c r="I381" s="162"/>
      <c r="J381" s="161"/>
      <c r="P381" s="163"/>
      <c r="Q381" s="163"/>
      <c r="R381" s="98"/>
    </row>
    <row r="382" spans="5:18" ht="13.35" customHeight="1" x14ac:dyDescent="0.25">
      <c r="F382" s="161"/>
      <c r="G382" s="162"/>
      <c r="H382" s="162"/>
      <c r="I382" s="162"/>
      <c r="J382" s="161"/>
      <c r="P382" s="163"/>
      <c r="Q382" s="163"/>
      <c r="R382" s="98"/>
    </row>
    <row r="383" spans="5:18" ht="13.35" customHeight="1" x14ac:dyDescent="0.25">
      <c r="F383" s="161"/>
      <c r="G383" s="162"/>
      <c r="H383" s="162"/>
      <c r="I383" s="162"/>
      <c r="J383" s="161"/>
      <c r="P383" s="163"/>
      <c r="Q383" s="163"/>
      <c r="R383" s="98"/>
    </row>
    <row r="384" spans="5:18" ht="13.35" customHeight="1" x14ac:dyDescent="0.25">
      <c r="F384" s="161"/>
      <c r="G384" s="162"/>
      <c r="H384" s="162"/>
      <c r="I384" s="162"/>
      <c r="J384" s="161"/>
      <c r="P384" s="163"/>
      <c r="Q384" s="163"/>
      <c r="R384" s="98"/>
    </row>
    <row r="385" spans="6:18" ht="13.35" customHeight="1" x14ac:dyDescent="0.25">
      <c r="F385" s="161"/>
      <c r="G385" s="162"/>
      <c r="H385" s="162"/>
      <c r="I385" s="162"/>
      <c r="J385" s="161"/>
      <c r="P385" s="163"/>
      <c r="Q385" s="163"/>
      <c r="R385" s="98"/>
    </row>
    <row r="386" spans="6:18" ht="13.35" customHeight="1" x14ac:dyDescent="0.25">
      <c r="F386" s="161"/>
      <c r="G386" s="162"/>
      <c r="H386" s="162"/>
      <c r="I386" s="162"/>
      <c r="J386" s="161"/>
      <c r="P386" s="163"/>
      <c r="Q386" s="163"/>
      <c r="R386" s="98"/>
    </row>
    <row r="387" spans="6:18" ht="13.35" customHeight="1" x14ac:dyDescent="0.25">
      <c r="F387" s="161"/>
      <c r="G387" s="162"/>
      <c r="H387" s="162"/>
      <c r="I387" s="162"/>
      <c r="J387" s="161"/>
      <c r="P387" s="163"/>
      <c r="Q387" s="163"/>
      <c r="R387" s="98"/>
    </row>
    <row r="388" spans="6:18" ht="13.35" customHeight="1" x14ac:dyDescent="0.25">
      <c r="F388" s="161"/>
      <c r="G388" s="162"/>
      <c r="H388" s="162"/>
      <c r="I388" s="162"/>
      <c r="J388" s="161"/>
      <c r="P388" s="163"/>
      <c r="Q388" s="163"/>
      <c r="R388" s="98"/>
    </row>
    <row r="389" spans="6:18" ht="13.35" customHeight="1" x14ac:dyDescent="0.25">
      <c r="F389" s="161"/>
      <c r="G389" s="162"/>
      <c r="H389" s="162"/>
      <c r="I389" s="162"/>
      <c r="J389" s="161"/>
      <c r="P389" s="163"/>
      <c r="Q389" s="163"/>
      <c r="R389" s="98"/>
    </row>
    <row r="390" spans="6:18" ht="13.35" customHeight="1" x14ac:dyDescent="0.25">
      <c r="F390" s="161"/>
      <c r="G390" s="162"/>
      <c r="H390" s="162"/>
      <c r="I390" s="162"/>
      <c r="J390" s="161"/>
      <c r="P390" s="163"/>
      <c r="Q390" s="163"/>
      <c r="R390" s="98"/>
    </row>
    <row r="391" spans="6:18" ht="13.35" customHeight="1" x14ac:dyDescent="0.25">
      <c r="F391" s="161"/>
      <c r="G391" s="162"/>
      <c r="H391" s="162"/>
      <c r="I391" s="162"/>
      <c r="J391" s="161"/>
      <c r="P391" s="163"/>
      <c r="Q391" s="163"/>
      <c r="R391" s="98"/>
    </row>
    <row r="392" spans="6:18" ht="13.35" customHeight="1" x14ac:dyDescent="0.25">
      <c r="F392" s="161"/>
      <c r="G392" s="162"/>
      <c r="H392" s="162"/>
      <c r="I392" s="162"/>
      <c r="J392" s="161"/>
      <c r="P392" s="163"/>
      <c r="Q392" s="163"/>
      <c r="R392" s="98"/>
    </row>
    <row r="393" spans="6:18" ht="13.35" customHeight="1" x14ac:dyDescent="0.25">
      <c r="F393" s="161"/>
      <c r="G393" s="162"/>
      <c r="H393" s="162"/>
      <c r="I393" s="162"/>
      <c r="J393" s="161"/>
      <c r="P393" s="163"/>
      <c r="Q393" s="163"/>
      <c r="R393" s="98"/>
    </row>
    <row r="394" spans="6:18" ht="13.35" customHeight="1" x14ac:dyDescent="0.25">
      <c r="F394" s="161"/>
      <c r="G394" s="162"/>
      <c r="H394" s="162"/>
      <c r="I394" s="162"/>
      <c r="J394" s="161"/>
      <c r="P394" s="163"/>
      <c r="Q394" s="163"/>
      <c r="R394" s="98"/>
    </row>
    <row r="395" spans="6:18" ht="13.35" customHeight="1" x14ac:dyDescent="0.25">
      <c r="F395" s="161"/>
      <c r="G395" s="162"/>
      <c r="H395" s="162"/>
      <c r="I395" s="162"/>
      <c r="J395" s="161"/>
      <c r="P395" s="163"/>
      <c r="Q395" s="163"/>
      <c r="R395" s="98"/>
    </row>
    <row r="396" spans="6:18" ht="13.35" customHeight="1" x14ac:dyDescent="0.25">
      <c r="F396" s="161"/>
      <c r="G396" s="162"/>
      <c r="H396" s="162"/>
      <c r="I396" s="162"/>
      <c r="J396" s="161"/>
      <c r="P396" s="163"/>
      <c r="Q396" s="163"/>
      <c r="R396" s="98"/>
    </row>
    <row r="397" spans="6:18" ht="13.35" customHeight="1" x14ac:dyDescent="0.25">
      <c r="F397" s="161"/>
      <c r="G397" s="162"/>
      <c r="H397" s="162"/>
      <c r="I397" s="162"/>
      <c r="J397" s="161"/>
      <c r="P397" s="163"/>
      <c r="Q397" s="163"/>
      <c r="R397" s="98"/>
    </row>
    <row r="398" spans="6:18" ht="13.35" customHeight="1" x14ac:dyDescent="0.25">
      <c r="F398" s="161"/>
      <c r="G398" s="162"/>
      <c r="H398" s="162"/>
      <c r="I398" s="162"/>
      <c r="J398" s="161"/>
      <c r="P398" s="163"/>
      <c r="Q398" s="163"/>
      <c r="R398" s="98"/>
    </row>
    <row r="399" spans="6:18" ht="13.35" customHeight="1" x14ac:dyDescent="0.25">
      <c r="F399" s="161"/>
      <c r="G399" s="162"/>
      <c r="H399" s="162"/>
      <c r="I399" s="162"/>
      <c r="J399" s="161"/>
      <c r="P399" s="163"/>
      <c r="Q399" s="163"/>
      <c r="R399" s="98"/>
    </row>
    <row r="400" spans="6:18" ht="13.35" customHeight="1" x14ac:dyDescent="0.25">
      <c r="F400" s="161"/>
      <c r="G400" s="162"/>
      <c r="H400" s="162"/>
      <c r="I400" s="162"/>
      <c r="J400" s="161"/>
      <c r="P400" s="163"/>
      <c r="Q400" s="163"/>
      <c r="R400" s="98"/>
    </row>
    <row r="401" spans="6:18" ht="13.35" customHeight="1" x14ac:dyDescent="0.25">
      <c r="F401" s="161"/>
      <c r="G401" s="162"/>
      <c r="H401" s="162"/>
      <c r="I401" s="162"/>
      <c r="J401" s="161"/>
      <c r="P401" s="163"/>
      <c r="Q401" s="163"/>
      <c r="R401" s="98"/>
    </row>
    <row r="402" spans="6:18" ht="13.35" customHeight="1" x14ac:dyDescent="0.25">
      <c r="F402" s="161"/>
      <c r="G402" s="162"/>
      <c r="H402" s="162"/>
      <c r="I402" s="162"/>
      <c r="J402" s="161"/>
      <c r="P402" s="163"/>
      <c r="Q402" s="163"/>
      <c r="R402" s="98"/>
    </row>
    <row r="403" spans="6:18" ht="13.35" customHeight="1" x14ac:dyDescent="0.25">
      <c r="F403" s="161"/>
      <c r="G403" s="162"/>
      <c r="H403" s="162"/>
      <c r="I403" s="162"/>
      <c r="J403" s="161"/>
      <c r="P403" s="163"/>
      <c r="Q403" s="163"/>
      <c r="R403" s="98"/>
    </row>
    <row r="404" spans="6:18" ht="13.35" customHeight="1" x14ac:dyDescent="0.25">
      <c r="F404" s="161"/>
      <c r="G404" s="162"/>
      <c r="H404" s="162"/>
      <c r="I404" s="162"/>
      <c r="J404" s="161"/>
      <c r="P404" s="163"/>
      <c r="Q404" s="163"/>
      <c r="R404" s="98"/>
    </row>
    <row r="405" spans="6:18" ht="13.35" customHeight="1" x14ac:dyDescent="0.25">
      <c r="F405" s="161"/>
      <c r="G405" s="162"/>
      <c r="H405" s="162"/>
      <c r="I405" s="162"/>
      <c r="J405" s="161"/>
      <c r="P405" s="163"/>
      <c r="Q405" s="163"/>
      <c r="R405" s="98"/>
    </row>
    <row r="406" spans="6:18" ht="13.35" customHeight="1" x14ac:dyDescent="0.25">
      <c r="F406" s="161"/>
      <c r="G406" s="162"/>
      <c r="H406" s="162"/>
      <c r="I406" s="162"/>
      <c r="J406" s="161"/>
      <c r="P406" s="163"/>
      <c r="Q406" s="163"/>
      <c r="R406" s="98"/>
    </row>
    <row r="407" spans="6:18" ht="13.35" customHeight="1" x14ac:dyDescent="0.25">
      <c r="F407" s="161"/>
      <c r="G407" s="162"/>
      <c r="H407" s="162"/>
      <c r="I407" s="162"/>
      <c r="J407" s="161"/>
      <c r="P407" s="163"/>
      <c r="Q407" s="163"/>
      <c r="R407" s="98"/>
    </row>
    <row r="408" spans="6:18" ht="13.35" customHeight="1" x14ac:dyDescent="0.25">
      <c r="F408" s="161"/>
      <c r="G408" s="162"/>
      <c r="H408" s="162"/>
      <c r="I408" s="162"/>
      <c r="J408" s="161"/>
      <c r="P408" s="163"/>
      <c r="Q408" s="163"/>
      <c r="R408" s="98"/>
    </row>
    <row r="409" spans="6:18" ht="13.35" customHeight="1" x14ac:dyDescent="0.25">
      <c r="F409" s="161"/>
      <c r="G409" s="162"/>
      <c r="H409" s="162"/>
      <c r="I409" s="162"/>
      <c r="J409" s="161"/>
      <c r="P409" s="163"/>
      <c r="Q409" s="163"/>
      <c r="R409" s="98"/>
    </row>
    <row r="410" spans="6:18" ht="13.35" customHeight="1" x14ac:dyDescent="0.25">
      <c r="F410" s="161"/>
      <c r="G410" s="162"/>
      <c r="H410" s="162"/>
      <c r="I410" s="162"/>
      <c r="J410" s="161"/>
      <c r="P410" s="163"/>
      <c r="Q410" s="163"/>
      <c r="R410" s="98"/>
    </row>
    <row r="411" spans="6:18" ht="13.35" customHeight="1" x14ac:dyDescent="0.25">
      <c r="F411" s="161"/>
      <c r="G411" s="162"/>
      <c r="H411" s="162"/>
      <c r="I411" s="162"/>
      <c r="J411" s="161"/>
      <c r="P411" s="163"/>
      <c r="Q411" s="163"/>
      <c r="R411" s="98"/>
    </row>
    <row r="412" spans="6:18" ht="13.35" customHeight="1" x14ac:dyDescent="0.25">
      <c r="F412" s="161"/>
      <c r="G412" s="162"/>
      <c r="H412" s="162"/>
      <c r="I412" s="162"/>
      <c r="J412" s="161"/>
      <c r="P412" s="163"/>
      <c r="Q412" s="163"/>
      <c r="R412" s="98"/>
    </row>
    <row r="413" spans="6:18" ht="13.35" customHeight="1" x14ac:dyDescent="0.25">
      <c r="F413" s="161"/>
      <c r="G413" s="162"/>
      <c r="H413" s="162"/>
      <c r="I413" s="162"/>
      <c r="J413" s="161"/>
      <c r="P413" s="163"/>
      <c r="Q413" s="163"/>
      <c r="R413" s="98"/>
    </row>
    <row r="414" spans="6:18" ht="13.35" customHeight="1" x14ac:dyDescent="0.25">
      <c r="F414" s="161"/>
      <c r="G414" s="162"/>
      <c r="H414" s="162"/>
      <c r="I414" s="162"/>
      <c r="J414" s="161"/>
      <c r="P414" s="163"/>
      <c r="Q414" s="163"/>
      <c r="R414" s="98"/>
    </row>
    <row r="415" spans="6:18" ht="13.35" customHeight="1" x14ac:dyDescent="0.25">
      <c r="F415" s="161"/>
      <c r="G415" s="162"/>
      <c r="H415" s="162"/>
      <c r="I415" s="162"/>
      <c r="J415" s="161"/>
      <c r="P415" s="163"/>
      <c r="Q415" s="163"/>
      <c r="R415" s="98"/>
    </row>
    <row r="416" spans="6:18" ht="13.35" customHeight="1" x14ac:dyDescent="0.25">
      <c r="F416" s="161"/>
      <c r="G416" s="162"/>
      <c r="H416" s="162"/>
      <c r="I416" s="162"/>
      <c r="J416" s="161"/>
      <c r="P416" s="163"/>
      <c r="Q416" s="163"/>
      <c r="R416" s="98"/>
    </row>
    <row r="417" spans="6:18" ht="13.35" customHeight="1" x14ac:dyDescent="0.25">
      <c r="F417" s="161"/>
      <c r="G417" s="162"/>
      <c r="H417" s="162"/>
      <c r="I417" s="162"/>
      <c r="J417" s="161"/>
      <c r="P417" s="163"/>
      <c r="Q417" s="163"/>
      <c r="R417" s="98"/>
    </row>
    <row r="418" spans="6:18" ht="13.35" customHeight="1" x14ac:dyDescent="0.25">
      <c r="F418" s="161"/>
      <c r="G418" s="162"/>
      <c r="H418" s="162"/>
      <c r="I418" s="162"/>
      <c r="J418" s="161"/>
      <c r="P418" s="163"/>
      <c r="Q418" s="163"/>
      <c r="R418" s="98"/>
    </row>
    <row r="419" spans="6:18" ht="13.35" customHeight="1" x14ac:dyDescent="0.25">
      <c r="F419" s="161"/>
      <c r="G419" s="162"/>
      <c r="H419" s="162"/>
      <c r="I419" s="162"/>
      <c r="J419" s="161"/>
      <c r="P419" s="163"/>
      <c r="Q419" s="163"/>
      <c r="R419" s="98"/>
    </row>
    <row r="420" spans="6:18" ht="13.35" customHeight="1" x14ac:dyDescent="0.25"/>
    <row r="421" spans="6:18" ht="13.35" customHeight="1" x14ac:dyDescent="0.25"/>
    <row r="422" spans="6:18" ht="13.35" customHeight="1" x14ac:dyDescent="0.25"/>
    <row r="423" spans="6:18" ht="13.35" customHeight="1" x14ac:dyDescent="0.25"/>
    <row r="424" spans="6:18" ht="13.35" customHeight="1" x14ac:dyDescent="0.25"/>
  </sheetData>
  <mergeCells count="1">
    <mergeCell ref="E2:E3"/>
  </mergeCells>
  <phoneticPr fontId="6" type="noConversion"/>
  <pageMargins left="0.7" right="0.7" top="0.75" bottom="0.75" header="0.3" footer="0.3"/>
  <pageSetup paperSize="9" orientation="portrait" horizontalDpi="1200" verticalDpi="12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8D07A-A5EA-477B-9E10-9A88A3E556DB}">
  <dimension ref="A1"/>
  <sheetViews>
    <sheetView workbookViewId="0">
      <selection activeCell="D11" sqref="D11"/>
    </sheetView>
  </sheetViews>
  <sheetFormatPr defaultRowHeight="14.4" x14ac:dyDescent="0.25"/>
  <cols>
    <col min="1" max="16384" width="8.88671875" style="13"/>
  </cols>
  <sheetData/>
  <phoneticPr fontId="6"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C6301-71FB-446F-8284-EE85DC8D3E26}">
  <dimension ref="B1:U1016"/>
  <sheetViews>
    <sheetView workbookViewId="0">
      <selection activeCell="L17" sqref="L17"/>
    </sheetView>
  </sheetViews>
  <sheetFormatPr defaultColWidth="9" defaultRowHeight="14.4" x14ac:dyDescent="0.25"/>
  <cols>
    <col min="1" max="1" width="1.6640625" style="166" customWidth="1"/>
    <col min="2" max="2" width="20.21875" style="166" customWidth="1"/>
    <col min="3" max="3" width="26.77734375" style="166" customWidth="1"/>
    <col min="4" max="4" width="13.6640625" style="166" customWidth="1"/>
    <col min="5" max="5" width="3.109375" style="166" customWidth="1"/>
    <col min="6" max="6" width="8.44140625" style="166" hidden="1" customWidth="1"/>
    <col min="7" max="7" width="6.88671875" style="166" customWidth="1"/>
    <col min="8" max="8" width="5.44140625" style="166" bestFit="1" customWidth="1"/>
    <col min="9" max="9" width="8.21875" style="166" customWidth="1"/>
    <col min="10" max="10" width="9.77734375" style="166" customWidth="1"/>
    <col min="11" max="11" width="12.44140625" style="166" customWidth="1"/>
    <col min="12" max="12" width="11.6640625" style="166" bestFit="1" customWidth="1"/>
    <col min="13" max="13" width="15" style="166" bestFit="1" customWidth="1"/>
    <col min="14" max="14" width="11.88671875" style="166" bestFit="1" customWidth="1"/>
    <col min="15" max="15" width="12.88671875" style="166" customWidth="1"/>
    <col min="16" max="16" width="3.77734375" style="166" customWidth="1"/>
    <col min="17" max="17" width="9" style="166"/>
    <col min="18" max="18" width="13.33203125" style="166" bestFit="1" customWidth="1"/>
    <col min="19" max="19" width="11.6640625" style="166" bestFit="1" customWidth="1"/>
    <col min="20" max="20" width="9" style="166"/>
    <col min="21" max="21" width="12.77734375" style="166" bestFit="1" customWidth="1"/>
    <col min="22" max="16384" width="9" style="166"/>
  </cols>
  <sheetData>
    <row r="1" spans="2:21" ht="25.8" customHeight="1" x14ac:dyDescent="0.4">
      <c r="B1" s="165" t="s">
        <v>1251</v>
      </c>
      <c r="L1" s="167"/>
      <c r="M1" s="167"/>
    </row>
    <row r="2" spans="2:21" ht="17.399999999999999" customHeight="1" x14ac:dyDescent="0.3">
      <c r="L2" s="167"/>
      <c r="M2" s="216" t="s">
        <v>1252</v>
      </c>
      <c r="N2" s="217" t="s">
        <v>1253</v>
      </c>
      <c r="O2" s="217" t="s">
        <v>1254</v>
      </c>
    </row>
    <row r="3" spans="2:21" ht="12" customHeight="1" x14ac:dyDescent="0.3">
      <c r="L3" s="167"/>
      <c r="M3" s="216" t="s">
        <v>1255</v>
      </c>
      <c r="N3" s="217">
        <v>311</v>
      </c>
      <c r="O3" s="217">
        <f>INT(0.75*N3)</f>
        <v>233</v>
      </c>
    </row>
    <row r="4" spans="2:21" ht="16.2" x14ac:dyDescent="0.3">
      <c r="B4" s="168" t="s">
        <v>1256</v>
      </c>
      <c r="G4" s="169" t="s">
        <v>1257</v>
      </c>
      <c r="K4" s="167"/>
      <c r="L4" s="167"/>
      <c r="M4" s="217" t="s">
        <v>1258</v>
      </c>
      <c r="N4" s="217">
        <v>167</v>
      </c>
      <c r="O4" s="217">
        <f t="shared" ref="O4:O5" si="0">INT(0.75*N4)</f>
        <v>125</v>
      </c>
    </row>
    <row r="5" spans="2:21" x14ac:dyDescent="0.25">
      <c r="B5" s="170" t="s">
        <v>1259</v>
      </c>
      <c r="C5" s="171"/>
      <c r="D5" s="172">
        <f>N7</f>
        <v>125</v>
      </c>
      <c r="G5" s="173" t="s">
        <v>1260</v>
      </c>
      <c r="H5" s="173" t="s">
        <v>1261</v>
      </c>
      <c r="I5" s="173"/>
      <c r="J5" s="173" t="s">
        <v>1262</v>
      </c>
      <c r="M5" s="217" t="s">
        <v>1263</v>
      </c>
      <c r="N5" s="217">
        <v>321</v>
      </c>
      <c r="O5" s="217">
        <f t="shared" si="0"/>
        <v>240</v>
      </c>
    </row>
    <row r="6" spans="2:21" x14ac:dyDescent="0.25">
      <c r="B6" s="170" t="s">
        <v>1264</v>
      </c>
      <c r="C6" s="171"/>
      <c r="D6" s="172">
        <v>5</v>
      </c>
      <c r="G6" s="174"/>
      <c r="H6" s="175"/>
      <c r="I6" s="175"/>
      <c r="J6" s="176">
        <v>0</v>
      </c>
    </row>
    <row r="7" spans="2:21" x14ac:dyDescent="0.25">
      <c r="B7" s="170" t="s">
        <v>1265</v>
      </c>
      <c r="C7" s="171"/>
      <c r="D7" s="172">
        <v>2</v>
      </c>
      <c r="G7" s="177">
        <v>2</v>
      </c>
      <c r="H7" s="178">
        <v>0.2</v>
      </c>
      <c r="I7" s="178"/>
      <c r="J7" s="176">
        <f>H7+J6</f>
        <v>0.2</v>
      </c>
      <c r="N7" s="166" cm="1">
        <f t="array" ref="N7">INDEX(O3:O5,L8)</f>
        <v>125</v>
      </c>
    </row>
    <row r="8" spans="2:21" x14ac:dyDescent="0.25">
      <c r="B8" s="179" t="s">
        <v>1266</v>
      </c>
      <c r="C8" s="171" t="s">
        <v>1267</v>
      </c>
      <c r="D8" s="180">
        <v>1500</v>
      </c>
      <c r="G8" s="177">
        <v>3</v>
      </c>
      <c r="H8" s="178">
        <v>0.3</v>
      </c>
      <c r="I8" s="178"/>
      <c r="J8" s="176">
        <f t="shared" ref="J8:J9" si="1">H8+J7</f>
        <v>0.5</v>
      </c>
      <c r="L8" s="166">
        <v>2</v>
      </c>
    </row>
    <row r="9" spans="2:21" x14ac:dyDescent="0.25">
      <c r="B9" s="181" t="s">
        <v>1268</v>
      </c>
      <c r="C9" s="182"/>
      <c r="D9" s="180">
        <f>300</f>
        <v>300</v>
      </c>
      <c r="G9" s="177">
        <v>4</v>
      </c>
      <c r="H9" s="178">
        <v>0.4</v>
      </c>
      <c r="I9" s="178"/>
      <c r="J9" s="176">
        <f t="shared" si="1"/>
        <v>0.9</v>
      </c>
    </row>
    <row r="10" spans="2:21" x14ac:dyDescent="0.25">
      <c r="B10" s="183" t="s">
        <v>1269</v>
      </c>
      <c r="C10" s="182"/>
      <c r="D10" s="172">
        <v>-0.7</v>
      </c>
      <c r="G10" s="177">
        <v>5</v>
      </c>
      <c r="H10" s="178">
        <v>0.1</v>
      </c>
      <c r="I10" s="178"/>
      <c r="J10" s="176">
        <f>H10+J9</f>
        <v>1</v>
      </c>
    </row>
    <row r="11" spans="2:21" x14ac:dyDescent="0.25">
      <c r="B11" s="170" t="s">
        <v>1270</v>
      </c>
      <c r="C11" s="184"/>
      <c r="D11" s="185">
        <v>1E-3</v>
      </c>
    </row>
    <row r="12" spans="2:21" ht="15.6" x14ac:dyDescent="0.25">
      <c r="B12" s="168" t="s">
        <v>1271</v>
      </c>
      <c r="C12" s="186"/>
      <c r="D12" s="186"/>
      <c r="E12" s="186"/>
    </row>
    <row r="13" spans="2:21" ht="15.6" x14ac:dyDescent="0.25">
      <c r="B13" s="187" t="s">
        <v>1272</v>
      </c>
      <c r="C13" s="188">
        <f ca="1">ROUND(RANDBETWEEN(D7,D6),1)</f>
        <v>2</v>
      </c>
      <c r="H13" s="169"/>
      <c r="I13" s="169"/>
    </row>
    <row r="14" spans="2:21" ht="15.6" x14ac:dyDescent="0.25">
      <c r="B14" s="187" t="s">
        <v>1273</v>
      </c>
      <c r="C14" s="188">
        <f ca="1">ROUND(_xlfn.NORM.INV(RAND(),D8,D9),0)</f>
        <v>1755</v>
      </c>
      <c r="J14" s="169" t="s">
        <v>1274</v>
      </c>
      <c r="Q14" s="169" t="s">
        <v>1275</v>
      </c>
      <c r="U14" s="189"/>
    </row>
    <row r="15" spans="2:21" ht="15.6" x14ac:dyDescent="0.25">
      <c r="B15" s="187" t="s">
        <v>1276</v>
      </c>
      <c r="C15" s="188">
        <f ca="1">INDEX($G$7:$G$10,MATCH(RAND(),$J$6:$J$10,1))</f>
        <v>2</v>
      </c>
      <c r="H15" s="190" t="s">
        <v>1277</v>
      </c>
      <c r="I15" s="190" t="s">
        <v>1278</v>
      </c>
      <c r="J15" s="190"/>
      <c r="K15" s="190" t="s">
        <v>1279</v>
      </c>
      <c r="L15" s="190" t="s">
        <v>1280</v>
      </c>
      <c r="M15" s="190" t="s">
        <v>1281</v>
      </c>
      <c r="N15" s="191" t="s">
        <v>1282</v>
      </c>
      <c r="O15" s="192" t="s">
        <v>1283</v>
      </c>
      <c r="Q15" s="173" t="s">
        <v>1284</v>
      </c>
      <c r="R15" s="173" t="s">
        <v>1282</v>
      </c>
      <c r="S15" s="173" t="s">
        <v>1285</v>
      </c>
      <c r="U15" s="193"/>
    </row>
    <row r="16" spans="2:21" x14ac:dyDescent="0.25">
      <c r="H16" s="194"/>
      <c r="I16" s="194" t="s">
        <v>1286</v>
      </c>
      <c r="J16" s="194" t="s">
        <v>1287</v>
      </c>
      <c r="K16" s="194" t="s">
        <v>1288</v>
      </c>
      <c r="L16" s="194" t="s">
        <v>1286</v>
      </c>
      <c r="M16" s="194" t="s">
        <v>1289</v>
      </c>
      <c r="N16" s="195"/>
      <c r="O16" s="196" t="s">
        <v>1290</v>
      </c>
      <c r="R16" s="189">
        <f ca="1">C19</f>
        <v>451497.93437638017</v>
      </c>
      <c r="S16" s="189">
        <f ca="1">C20</f>
        <v>775028.49591585062</v>
      </c>
      <c r="U16" s="193"/>
    </row>
    <row r="17" spans="2:21" x14ac:dyDescent="0.25">
      <c r="H17" s="197">
        <v>1</v>
      </c>
      <c r="I17" s="198">
        <f>D5</f>
        <v>125</v>
      </c>
      <c r="J17" s="199">
        <f ca="1">INDEX($G$7:$G$10,MATCH(RAND(),$J$6:$J$10,1))</f>
        <v>3</v>
      </c>
      <c r="K17" s="198">
        <f ca="1">IF(I17&lt;J17,I17,J17)</f>
        <v>3</v>
      </c>
      <c r="L17" s="198">
        <f ca="1">I17-K17</f>
        <v>122</v>
      </c>
      <c r="M17" s="198">
        <f ca="1">INT(模型7!$C$13*(模型7!$C$14+模型7!$D$10*模型7!I17)+(0.75*1181)*(1+RANDBETWEEN(-0.4,0.25))/2)</f>
        <v>3777</v>
      </c>
      <c r="N17" s="198">
        <f ca="1">K17*M17</f>
        <v>11331</v>
      </c>
      <c r="O17" s="200">
        <f ca="1">(J17-K17)*M17</f>
        <v>0</v>
      </c>
      <c r="Q17" s="197">
        <v>1</v>
      </c>
      <c r="R17" s="201">
        <f t="dataTable" ref="R17:S116" dt2D="0" dtr="0" r1="Q11" ca="1"/>
        <v>806485.95277099183</v>
      </c>
      <c r="S17" s="202">
        <v>1454502.535776475</v>
      </c>
      <c r="U17" s="193"/>
    </row>
    <row r="18" spans="2:21" ht="15.6" x14ac:dyDescent="0.25">
      <c r="B18" s="168" t="s">
        <v>1291</v>
      </c>
      <c r="H18" s="197">
        <v>2</v>
      </c>
      <c r="I18" s="198">
        <f ca="1">L17</f>
        <v>122</v>
      </c>
      <c r="J18" s="199">
        <f t="shared" ref="J18:J81" ca="1" si="2">INDEX($G$7:$G$10,MATCH(RAND(),$J$6:$J$10,1))</f>
        <v>5</v>
      </c>
      <c r="K18" s="198">
        <f ca="1">IF(I18&lt;J18,I18,J18)</f>
        <v>5</v>
      </c>
      <c r="L18" s="198">
        <f ca="1">I18-K18</f>
        <v>117</v>
      </c>
      <c r="M18" s="198">
        <f ca="1">INT(模型7!$C$13*(模型7!$C$14+模型7!$D$10*模型7!I18)+(0.75*1181)*(1+RANDBETWEEN(-0.4,0.25))/2)</f>
        <v>3782</v>
      </c>
      <c r="N18" s="198">
        <f ca="1">K18*M18</f>
        <v>18910</v>
      </c>
      <c r="O18" s="200">
        <f ca="1">(J18-K18)*M18</f>
        <v>0</v>
      </c>
      <c r="Q18" s="197">
        <v>2</v>
      </c>
      <c r="R18" s="203">
        <v>529166.02286215697</v>
      </c>
      <c r="S18" s="204">
        <v>987256.23474036937</v>
      </c>
      <c r="U18" s="193"/>
    </row>
    <row r="19" spans="2:21" ht="15.6" x14ac:dyDescent="0.25">
      <c r="B19" s="205" t="s">
        <v>1292</v>
      </c>
      <c r="C19" s="188">
        <f ca="1">-N17+NPV(D11,N18:N116)</f>
        <v>451497.93437638017</v>
      </c>
      <c r="H19" s="197">
        <v>3</v>
      </c>
      <c r="I19" s="198">
        <f t="shared" ref="I19:I82" ca="1" si="3">L18</f>
        <v>117</v>
      </c>
      <c r="J19" s="199">
        <f t="shared" ca="1" si="2"/>
        <v>5</v>
      </c>
      <c r="K19" s="198">
        <f t="shared" ref="K19:K82" ca="1" si="4">IF(I19&lt;J19,I19,J19)</f>
        <v>5</v>
      </c>
      <c r="L19" s="198">
        <f t="shared" ref="L19:L82" ca="1" si="5">I19-K19</f>
        <v>112</v>
      </c>
      <c r="M19" s="198">
        <f ca="1">INT(模型7!$C$13*(模型7!$C$14+模型7!$D$10*模型7!I19)+(0.75*1181)*(1+RANDBETWEEN(-0.4,0.25))/2)</f>
        <v>3789</v>
      </c>
      <c r="N19" s="198">
        <f t="shared" ref="N19:N82" ca="1" si="6">K19*M19</f>
        <v>18945</v>
      </c>
      <c r="O19" s="200">
        <f t="shared" ref="O19:O82" ca="1" si="7">(J19-K19)*M19</f>
        <v>0</v>
      </c>
      <c r="Q19" s="197">
        <v>3</v>
      </c>
      <c r="R19" s="203">
        <v>465850.96360848675</v>
      </c>
      <c r="S19" s="204">
        <v>760885.03240746923</v>
      </c>
      <c r="U19" s="193"/>
    </row>
    <row r="20" spans="2:21" ht="15.6" x14ac:dyDescent="0.25">
      <c r="B20" s="206" t="s">
        <v>1293</v>
      </c>
      <c r="C20" s="188">
        <f ca="1">-O17+NPV(D11,O18:O116)</f>
        <v>775028.49591585062</v>
      </c>
      <c r="H20" s="197">
        <v>4</v>
      </c>
      <c r="I20" s="198">
        <f t="shared" ca="1" si="3"/>
        <v>112</v>
      </c>
      <c r="J20" s="199">
        <f t="shared" ca="1" si="2"/>
        <v>3</v>
      </c>
      <c r="K20" s="198">
        <f t="shared" ca="1" si="4"/>
        <v>3</v>
      </c>
      <c r="L20" s="198">
        <f t="shared" ca="1" si="5"/>
        <v>109</v>
      </c>
      <c r="M20" s="198">
        <f ca="1">INT(模型7!$C$13*(模型7!$C$14+模型7!$D$10*模型7!I20)+(0.75*1181)*(1+RANDBETWEEN(-0.4,0.25))/2)</f>
        <v>3796</v>
      </c>
      <c r="N20" s="198">
        <f t="shared" ca="1" si="6"/>
        <v>11388</v>
      </c>
      <c r="O20" s="200">
        <f t="shared" ca="1" si="7"/>
        <v>0</v>
      </c>
      <c r="Q20" s="197">
        <v>4</v>
      </c>
      <c r="R20" s="203">
        <v>788818.50660535565</v>
      </c>
      <c r="S20" s="204">
        <v>1404349.7014564634</v>
      </c>
      <c r="U20" s="193"/>
    </row>
    <row r="21" spans="2:21" x14ac:dyDescent="0.25">
      <c r="H21" s="197">
        <v>5</v>
      </c>
      <c r="I21" s="198">
        <f t="shared" ca="1" si="3"/>
        <v>109</v>
      </c>
      <c r="J21" s="199">
        <f t="shared" ca="1" si="2"/>
        <v>2</v>
      </c>
      <c r="K21" s="198">
        <f t="shared" ca="1" si="4"/>
        <v>2</v>
      </c>
      <c r="L21" s="198">
        <f t="shared" ca="1" si="5"/>
        <v>107</v>
      </c>
      <c r="M21" s="198">
        <f ca="1">INT(模型7!$C$13*(模型7!$C$14+模型7!$D$10*模型7!I21)+(0.75*1181)*(1+RANDBETWEEN(-0.4,0.25))/2)</f>
        <v>3800</v>
      </c>
      <c r="N21" s="198">
        <f t="shared" ca="1" si="6"/>
        <v>7600</v>
      </c>
      <c r="O21" s="200">
        <f t="shared" ca="1" si="7"/>
        <v>0</v>
      </c>
      <c r="Q21" s="197">
        <v>5</v>
      </c>
      <c r="R21" s="203">
        <v>422910.4620077202</v>
      </c>
      <c r="S21" s="204">
        <v>778762.50968692696</v>
      </c>
      <c r="U21" s="193"/>
    </row>
    <row r="22" spans="2:21" x14ac:dyDescent="0.25">
      <c r="H22" s="197">
        <v>6</v>
      </c>
      <c r="I22" s="198">
        <f t="shared" ca="1" si="3"/>
        <v>107</v>
      </c>
      <c r="J22" s="199">
        <f t="shared" ca="1" si="2"/>
        <v>2</v>
      </c>
      <c r="K22" s="198">
        <f t="shared" ca="1" si="4"/>
        <v>2</v>
      </c>
      <c r="L22" s="198">
        <f t="shared" ca="1" si="5"/>
        <v>105</v>
      </c>
      <c r="M22" s="198">
        <f ca="1">INT(模型7!$C$13*(模型7!$C$14+模型7!$D$10*模型7!I22)+(0.75*1181)*(1+RANDBETWEEN(-0.4,0.25))/2)</f>
        <v>3803</v>
      </c>
      <c r="N22" s="198">
        <f t="shared" ca="1" si="6"/>
        <v>7606</v>
      </c>
      <c r="O22" s="200">
        <f t="shared" ca="1" si="7"/>
        <v>0</v>
      </c>
      <c r="Q22" s="197">
        <v>6</v>
      </c>
      <c r="R22" s="203">
        <v>753413.15660840773</v>
      </c>
      <c r="S22" s="204">
        <v>1342826.0415928974</v>
      </c>
      <c r="U22" s="193"/>
    </row>
    <row r="23" spans="2:21" x14ac:dyDescent="0.25">
      <c r="H23" s="197">
        <v>7</v>
      </c>
      <c r="I23" s="198">
        <f t="shared" ca="1" si="3"/>
        <v>105</v>
      </c>
      <c r="J23" s="199">
        <f t="shared" ca="1" si="2"/>
        <v>4</v>
      </c>
      <c r="K23" s="198">
        <f t="shared" ca="1" si="4"/>
        <v>4</v>
      </c>
      <c r="L23" s="198">
        <f t="shared" ca="1" si="5"/>
        <v>101</v>
      </c>
      <c r="M23" s="198">
        <f ca="1">INT(模型7!$C$13*(模型7!$C$14+模型7!$D$10*模型7!I23)+(0.75*1181)*(1+RANDBETWEEN(-0.4,0.25))/2)</f>
        <v>3805</v>
      </c>
      <c r="N23" s="198">
        <f t="shared" ca="1" si="6"/>
        <v>15220</v>
      </c>
      <c r="O23" s="200">
        <f t="shared" ca="1" si="7"/>
        <v>0</v>
      </c>
      <c r="Q23" s="197">
        <v>7</v>
      </c>
      <c r="R23" s="203">
        <v>471143.17980214587</v>
      </c>
      <c r="S23" s="204">
        <v>904761.79468150972</v>
      </c>
    </row>
    <row r="24" spans="2:21" ht="15.6" x14ac:dyDescent="0.25">
      <c r="B24" s="168" t="s">
        <v>1294</v>
      </c>
      <c r="H24" s="197">
        <v>8</v>
      </c>
      <c r="I24" s="198">
        <f t="shared" ca="1" si="3"/>
        <v>101</v>
      </c>
      <c r="J24" s="199">
        <f t="shared" ca="1" si="2"/>
        <v>3</v>
      </c>
      <c r="K24" s="198">
        <f t="shared" ca="1" si="4"/>
        <v>3</v>
      </c>
      <c r="L24" s="198">
        <f t="shared" ca="1" si="5"/>
        <v>98</v>
      </c>
      <c r="M24" s="198">
        <f ca="1">INT(模型7!$C$13*(模型7!$C$14+模型7!$D$10*模型7!I24)+(0.75*1181)*(1+RANDBETWEEN(-0.4,0.25))/2)</f>
        <v>3811</v>
      </c>
      <c r="N24" s="198">
        <f t="shared" ca="1" si="6"/>
        <v>11433</v>
      </c>
      <c r="O24" s="200">
        <f t="shared" ca="1" si="7"/>
        <v>0</v>
      </c>
      <c r="Q24" s="197">
        <v>8</v>
      </c>
      <c r="R24" s="203">
        <v>572240.35781760828</v>
      </c>
      <c r="S24" s="204">
        <v>1056117.2294451324</v>
      </c>
    </row>
    <row r="25" spans="2:21" x14ac:dyDescent="0.25">
      <c r="H25" s="197">
        <v>9</v>
      </c>
      <c r="I25" s="198">
        <f t="shared" ca="1" si="3"/>
        <v>98</v>
      </c>
      <c r="J25" s="199">
        <f t="shared" ca="1" si="2"/>
        <v>4</v>
      </c>
      <c r="K25" s="198">
        <f t="shared" ca="1" si="4"/>
        <v>4</v>
      </c>
      <c r="L25" s="198">
        <f t="shared" ca="1" si="5"/>
        <v>94</v>
      </c>
      <c r="M25" s="198">
        <f ca="1">INT(模型7!$C$13*(模型7!$C$14+模型7!$D$10*模型7!I25)+(0.75*1181)*(1+RANDBETWEEN(-0.4,0.25))/2)</f>
        <v>3815</v>
      </c>
      <c r="N25" s="198">
        <f t="shared" ca="1" si="6"/>
        <v>15260</v>
      </c>
      <c r="O25" s="200">
        <f t="shared" ca="1" si="7"/>
        <v>0</v>
      </c>
      <c r="Q25" s="197">
        <v>9</v>
      </c>
      <c r="R25" s="203">
        <v>365106.49276846013</v>
      </c>
      <c r="S25" s="204">
        <v>651424.11268763267</v>
      </c>
    </row>
    <row r="26" spans="2:21" ht="15.6" x14ac:dyDescent="0.25">
      <c r="B26" s="205" t="s">
        <v>1295</v>
      </c>
      <c r="C26" s="205"/>
      <c r="D26" s="188">
        <f>AVERAGE(R17:R116)</f>
        <v>638637.57984872267</v>
      </c>
      <c r="H26" s="197">
        <v>10</v>
      </c>
      <c r="I26" s="198">
        <f t="shared" ca="1" si="3"/>
        <v>94</v>
      </c>
      <c r="J26" s="199">
        <f t="shared" ca="1" si="2"/>
        <v>4</v>
      </c>
      <c r="K26" s="198">
        <f t="shared" ca="1" si="4"/>
        <v>4</v>
      </c>
      <c r="L26" s="198">
        <f t="shared" ca="1" si="5"/>
        <v>90</v>
      </c>
      <c r="M26" s="198">
        <f ca="1">INT(模型7!$C$13*(模型7!$C$14+模型7!$D$10*模型7!I26)+(0.75*1181)*(1+RANDBETWEEN(-0.4,0.25))/2)</f>
        <v>3821</v>
      </c>
      <c r="N26" s="198">
        <f t="shared" ca="1" si="6"/>
        <v>15284</v>
      </c>
      <c r="O26" s="200">
        <f t="shared" ca="1" si="7"/>
        <v>0</v>
      </c>
      <c r="Q26" s="197">
        <v>10</v>
      </c>
      <c r="R26" s="203">
        <v>773889.37199337489</v>
      </c>
      <c r="S26" s="204">
        <v>1327579.9958664749</v>
      </c>
    </row>
    <row r="27" spans="2:21" ht="15.6" x14ac:dyDescent="0.25">
      <c r="B27" s="207" t="s">
        <v>1296</v>
      </c>
      <c r="C27" s="205"/>
      <c r="D27" s="188">
        <f>MIN(S17:S116)</f>
        <v>489465.1849395982</v>
      </c>
      <c r="H27" s="197">
        <v>11</v>
      </c>
      <c r="I27" s="198">
        <f t="shared" ca="1" si="3"/>
        <v>90</v>
      </c>
      <c r="J27" s="199">
        <f t="shared" ca="1" si="2"/>
        <v>4</v>
      </c>
      <c r="K27" s="198">
        <f t="shared" ca="1" si="4"/>
        <v>4</v>
      </c>
      <c r="L27" s="198">
        <f t="shared" ca="1" si="5"/>
        <v>86</v>
      </c>
      <c r="M27" s="198">
        <f ca="1">INT(模型7!$C$13*(模型7!$C$14+模型7!$D$10*模型7!I27)+(0.75*1181)*(1+RANDBETWEEN(-0.4,0.25))/2)</f>
        <v>3826</v>
      </c>
      <c r="N27" s="198">
        <f t="shared" ca="1" si="6"/>
        <v>15304</v>
      </c>
      <c r="O27" s="200">
        <f t="shared" ca="1" si="7"/>
        <v>0</v>
      </c>
      <c r="Q27" s="197">
        <v>11</v>
      </c>
      <c r="R27" s="203">
        <v>634338.64366656146</v>
      </c>
      <c r="S27" s="204">
        <v>1168788.9366364451</v>
      </c>
    </row>
    <row r="28" spans="2:21" ht="15.6" x14ac:dyDescent="0.25">
      <c r="B28" s="207" t="s">
        <v>1297</v>
      </c>
      <c r="C28" s="205"/>
      <c r="D28" s="188">
        <f>MAX(R17:R116)</f>
        <v>1171711.027345306</v>
      </c>
      <c r="H28" s="197">
        <v>12</v>
      </c>
      <c r="I28" s="198">
        <f t="shared" ca="1" si="3"/>
        <v>86</v>
      </c>
      <c r="J28" s="199">
        <f t="shared" ca="1" si="2"/>
        <v>4</v>
      </c>
      <c r="K28" s="198">
        <f t="shared" ca="1" si="4"/>
        <v>4</v>
      </c>
      <c r="L28" s="198">
        <f t="shared" ca="1" si="5"/>
        <v>82</v>
      </c>
      <c r="M28" s="198">
        <f ca="1">INT(模型7!$C$13*(模型7!$C$14+模型7!$D$10*模型7!I28)+(0.75*1181)*(1+RANDBETWEEN(-0.4,0.25))/2)</f>
        <v>3832</v>
      </c>
      <c r="N28" s="198">
        <f t="shared" ca="1" si="6"/>
        <v>15328</v>
      </c>
      <c r="O28" s="200">
        <f t="shared" ca="1" si="7"/>
        <v>0</v>
      </c>
      <c r="Q28" s="197">
        <v>12</v>
      </c>
      <c r="R28" s="203">
        <v>373008.87035495043</v>
      </c>
      <c r="S28" s="204">
        <v>644636.22576263873</v>
      </c>
    </row>
    <row r="29" spans="2:21" x14ac:dyDescent="0.25">
      <c r="D29" s="189"/>
      <c r="E29" s="189"/>
      <c r="H29" s="197">
        <v>13</v>
      </c>
      <c r="I29" s="198">
        <f t="shared" ca="1" si="3"/>
        <v>82</v>
      </c>
      <c r="J29" s="199">
        <f t="shared" ca="1" si="2"/>
        <v>2</v>
      </c>
      <c r="K29" s="198">
        <f t="shared" ca="1" si="4"/>
        <v>2</v>
      </c>
      <c r="L29" s="198">
        <f t="shared" ca="1" si="5"/>
        <v>80</v>
      </c>
      <c r="M29" s="198">
        <f ca="1">INT(模型7!$C$13*(模型7!$C$14+模型7!$D$10*模型7!I29)+(0.75*1181)*(1+RANDBETWEEN(-0.4,0.25))/2)</f>
        <v>3838</v>
      </c>
      <c r="N29" s="198">
        <f t="shared" ca="1" si="6"/>
        <v>7676</v>
      </c>
      <c r="O29" s="200">
        <f t="shared" ca="1" si="7"/>
        <v>0</v>
      </c>
      <c r="Q29" s="197">
        <v>13</v>
      </c>
      <c r="R29" s="203">
        <v>298510.86254358676</v>
      </c>
      <c r="S29" s="204">
        <v>530031.91814078507</v>
      </c>
    </row>
    <row r="30" spans="2:21" x14ac:dyDescent="0.25">
      <c r="H30" s="197">
        <v>14</v>
      </c>
      <c r="I30" s="198">
        <f t="shared" ca="1" si="3"/>
        <v>80</v>
      </c>
      <c r="J30" s="199">
        <f t="shared" ca="1" si="2"/>
        <v>3</v>
      </c>
      <c r="K30" s="198">
        <f t="shared" ca="1" si="4"/>
        <v>3</v>
      </c>
      <c r="L30" s="198">
        <f t="shared" ca="1" si="5"/>
        <v>77</v>
      </c>
      <c r="M30" s="198">
        <f ca="1">INT(模型7!$C$13*(模型7!$C$14+模型7!$D$10*模型7!I30)+(0.75*1181)*(1+RANDBETWEEN(-0.4,0.25))/2)</f>
        <v>3840</v>
      </c>
      <c r="N30" s="198">
        <f t="shared" ca="1" si="6"/>
        <v>11520</v>
      </c>
      <c r="O30" s="200">
        <f t="shared" ca="1" si="7"/>
        <v>0</v>
      </c>
      <c r="Q30" s="197">
        <v>14</v>
      </c>
      <c r="R30" s="203">
        <v>397598.69241382257</v>
      </c>
      <c r="S30" s="204">
        <v>732370.55460353079</v>
      </c>
    </row>
    <row r="31" spans="2:21" x14ac:dyDescent="0.25">
      <c r="H31" s="197">
        <v>15</v>
      </c>
      <c r="I31" s="198">
        <f t="shared" ca="1" si="3"/>
        <v>77</v>
      </c>
      <c r="J31" s="199">
        <f t="shared" ca="1" si="2"/>
        <v>2</v>
      </c>
      <c r="K31" s="198">
        <f t="shared" ca="1" si="4"/>
        <v>2</v>
      </c>
      <c r="L31" s="198">
        <f t="shared" ca="1" si="5"/>
        <v>75</v>
      </c>
      <c r="M31" s="198">
        <f ca="1">INT(模型7!$C$13*(模型7!$C$14+模型7!$D$10*模型7!I31)+(0.75*1181)*(1+RANDBETWEEN(-0.4,0.25))/2)</f>
        <v>3845</v>
      </c>
      <c r="N31" s="198">
        <f t="shared" ca="1" si="6"/>
        <v>7690</v>
      </c>
      <c r="O31" s="200">
        <f t="shared" ca="1" si="7"/>
        <v>0</v>
      </c>
      <c r="Q31" s="197">
        <v>15</v>
      </c>
      <c r="R31" s="203">
        <v>449739.11145240447</v>
      </c>
      <c r="S31" s="204">
        <v>764712.84012283524</v>
      </c>
    </row>
    <row r="32" spans="2:21" x14ac:dyDescent="0.25">
      <c r="C32" s="189"/>
      <c r="D32" s="189"/>
      <c r="H32" s="197">
        <v>16</v>
      </c>
      <c r="I32" s="198">
        <f t="shared" ca="1" si="3"/>
        <v>75</v>
      </c>
      <c r="J32" s="199">
        <f t="shared" ca="1" si="2"/>
        <v>3</v>
      </c>
      <c r="K32" s="198">
        <f t="shared" ca="1" si="4"/>
        <v>3</v>
      </c>
      <c r="L32" s="198">
        <f t="shared" ca="1" si="5"/>
        <v>72</v>
      </c>
      <c r="M32" s="198">
        <f ca="1">INT(模型7!$C$13*(模型7!$C$14+模型7!$D$10*模型7!I32)+(0.75*1181)*(1+RANDBETWEEN(-0.4,0.25))/2)</f>
        <v>3847</v>
      </c>
      <c r="N32" s="198">
        <f t="shared" ca="1" si="6"/>
        <v>11541</v>
      </c>
      <c r="O32" s="200">
        <f t="shared" ca="1" si="7"/>
        <v>0</v>
      </c>
      <c r="Q32" s="197">
        <v>16</v>
      </c>
      <c r="R32" s="203">
        <v>364211.63467913156</v>
      </c>
      <c r="S32" s="204">
        <v>645011.82045631413</v>
      </c>
    </row>
    <row r="33" spans="8:19" x14ac:dyDescent="0.25">
      <c r="H33" s="197">
        <v>17</v>
      </c>
      <c r="I33" s="198">
        <f t="shared" ca="1" si="3"/>
        <v>72</v>
      </c>
      <c r="J33" s="199">
        <f t="shared" ca="1" si="2"/>
        <v>4</v>
      </c>
      <c r="K33" s="198">
        <f t="shared" ca="1" si="4"/>
        <v>4</v>
      </c>
      <c r="L33" s="198">
        <f t="shared" ca="1" si="5"/>
        <v>68</v>
      </c>
      <c r="M33" s="198">
        <f ca="1">INT(模型7!$C$13*(模型7!$C$14+模型7!$D$10*模型7!I33)+(0.75*1181)*(1+RANDBETWEEN(-0.4,0.25))/2)</f>
        <v>3852</v>
      </c>
      <c r="N33" s="198">
        <f t="shared" ca="1" si="6"/>
        <v>15408</v>
      </c>
      <c r="O33" s="200">
        <f t="shared" ca="1" si="7"/>
        <v>0</v>
      </c>
      <c r="Q33" s="197">
        <v>17</v>
      </c>
      <c r="R33" s="203">
        <v>706223.28927600512</v>
      </c>
      <c r="S33" s="204">
        <v>1302265.5141012834</v>
      </c>
    </row>
    <row r="34" spans="8:19" x14ac:dyDescent="0.25">
      <c r="H34" s="197">
        <v>18</v>
      </c>
      <c r="I34" s="198">
        <f t="shared" ca="1" si="3"/>
        <v>68</v>
      </c>
      <c r="J34" s="199">
        <f t="shared" ca="1" si="2"/>
        <v>2</v>
      </c>
      <c r="K34" s="198">
        <f t="shared" ca="1" si="4"/>
        <v>2</v>
      </c>
      <c r="L34" s="198">
        <f t="shared" ca="1" si="5"/>
        <v>66</v>
      </c>
      <c r="M34" s="198">
        <f ca="1">INT(模型7!$C$13*(模型7!$C$14+模型7!$D$10*模型7!I34)+(0.75*1181)*(1+RANDBETWEEN(-0.4,0.25))/2)</f>
        <v>3857</v>
      </c>
      <c r="N34" s="198">
        <f t="shared" ca="1" si="6"/>
        <v>7714</v>
      </c>
      <c r="O34" s="200">
        <f t="shared" ca="1" si="7"/>
        <v>0</v>
      </c>
      <c r="Q34" s="197">
        <v>18</v>
      </c>
      <c r="R34" s="203">
        <v>686715.51947273954</v>
      </c>
      <c r="S34" s="204">
        <v>1291962.9704186497</v>
      </c>
    </row>
    <row r="35" spans="8:19" x14ac:dyDescent="0.25">
      <c r="H35" s="197">
        <v>19</v>
      </c>
      <c r="I35" s="198">
        <f t="shared" ca="1" si="3"/>
        <v>66</v>
      </c>
      <c r="J35" s="199">
        <f t="shared" ca="1" si="2"/>
        <v>2</v>
      </c>
      <c r="K35" s="198">
        <f t="shared" ca="1" si="4"/>
        <v>2</v>
      </c>
      <c r="L35" s="198">
        <f t="shared" ca="1" si="5"/>
        <v>64</v>
      </c>
      <c r="M35" s="198">
        <f ca="1">INT(模型7!$C$13*(模型7!$C$14+模型7!$D$10*模型7!I35)+(0.75*1181)*(1+RANDBETWEEN(-0.4,0.25))/2)</f>
        <v>3860</v>
      </c>
      <c r="N35" s="198">
        <f t="shared" ca="1" si="6"/>
        <v>7720</v>
      </c>
      <c r="O35" s="200">
        <f t="shared" ca="1" si="7"/>
        <v>0</v>
      </c>
      <c r="Q35" s="197">
        <v>19</v>
      </c>
      <c r="R35" s="203">
        <v>1019406.648403084</v>
      </c>
      <c r="S35" s="204">
        <v>1777308.6827427887</v>
      </c>
    </row>
    <row r="36" spans="8:19" x14ac:dyDescent="0.25">
      <c r="H36" s="197">
        <v>20</v>
      </c>
      <c r="I36" s="198">
        <f t="shared" ca="1" si="3"/>
        <v>64</v>
      </c>
      <c r="J36" s="199">
        <f t="shared" ca="1" si="2"/>
        <v>3</v>
      </c>
      <c r="K36" s="198">
        <f t="shared" ca="1" si="4"/>
        <v>3</v>
      </c>
      <c r="L36" s="198">
        <f t="shared" ca="1" si="5"/>
        <v>61</v>
      </c>
      <c r="M36" s="198">
        <f ca="1">INT(模型7!$C$13*(模型7!$C$14+模型7!$D$10*模型7!I36)+(0.75*1181)*(1+RANDBETWEEN(-0.4,0.25))/2)</f>
        <v>3863</v>
      </c>
      <c r="N36" s="198">
        <f t="shared" ca="1" si="6"/>
        <v>11589</v>
      </c>
      <c r="O36" s="200">
        <f t="shared" ca="1" si="7"/>
        <v>0</v>
      </c>
      <c r="Q36" s="197">
        <v>20</v>
      </c>
      <c r="R36" s="203">
        <v>807792.68888851593</v>
      </c>
      <c r="S36" s="204">
        <v>1480451.7959151557</v>
      </c>
    </row>
    <row r="37" spans="8:19" x14ac:dyDescent="0.25">
      <c r="H37" s="197">
        <v>21</v>
      </c>
      <c r="I37" s="198">
        <f t="shared" ca="1" si="3"/>
        <v>61</v>
      </c>
      <c r="J37" s="199">
        <f t="shared" ca="1" si="2"/>
        <v>4</v>
      </c>
      <c r="K37" s="198">
        <f t="shared" ca="1" si="4"/>
        <v>4</v>
      </c>
      <c r="L37" s="198">
        <f t="shared" ca="1" si="5"/>
        <v>57</v>
      </c>
      <c r="M37" s="198">
        <f ca="1">INT(模型7!$C$13*(模型7!$C$14+模型7!$D$10*模型7!I37)+(0.75*1181)*(1+RANDBETWEEN(-0.4,0.25))/2)</f>
        <v>3867</v>
      </c>
      <c r="N37" s="198">
        <f t="shared" ca="1" si="6"/>
        <v>15468</v>
      </c>
      <c r="O37" s="200">
        <f t="shared" ca="1" si="7"/>
        <v>0</v>
      </c>
      <c r="Q37" s="197">
        <v>21</v>
      </c>
      <c r="R37" s="203">
        <v>940090.42541599704</v>
      </c>
      <c r="S37" s="204">
        <v>1660790.1257699239</v>
      </c>
    </row>
    <row r="38" spans="8:19" x14ac:dyDescent="0.25">
      <c r="H38" s="197">
        <v>22</v>
      </c>
      <c r="I38" s="198">
        <f t="shared" ca="1" si="3"/>
        <v>57</v>
      </c>
      <c r="J38" s="199">
        <f t="shared" ca="1" si="2"/>
        <v>4</v>
      </c>
      <c r="K38" s="198">
        <f t="shared" ca="1" si="4"/>
        <v>4</v>
      </c>
      <c r="L38" s="198">
        <f t="shared" ca="1" si="5"/>
        <v>53</v>
      </c>
      <c r="M38" s="198">
        <f ca="1">INT(模型7!$C$13*(模型7!$C$14+模型7!$D$10*模型7!I38)+(0.75*1181)*(1+RANDBETWEEN(-0.4,0.25))/2)</f>
        <v>3873</v>
      </c>
      <c r="N38" s="198">
        <f t="shared" ca="1" si="6"/>
        <v>15492</v>
      </c>
      <c r="O38" s="200">
        <f t="shared" ca="1" si="7"/>
        <v>0</v>
      </c>
      <c r="Q38" s="197">
        <v>22</v>
      </c>
      <c r="R38" s="203">
        <v>750224.07271017507</v>
      </c>
      <c r="S38" s="204">
        <v>1338363.3458084241</v>
      </c>
    </row>
    <row r="39" spans="8:19" x14ac:dyDescent="0.25">
      <c r="H39" s="197">
        <v>23</v>
      </c>
      <c r="I39" s="198">
        <f t="shared" ca="1" si="3"/>
        <v>53</v>
      </c>
      <c r="J39" s="199">
        <f t="shared" ca="1" si="2"/>
        <v>4</v>
      </c>
      <c r="K39" s="198">
        <f t="shared" ca="1" si="4"/>
        <v>4</v>
      </c>
      <c r="L39" s="198">
        <f t="shared" ca="1" si="5"/>
        <v>49</v>
      </c>
      <c r="M39" s="198">
        <f ca="1">INT(模型7!$C$13*(模型7!$C$14+模型7!$D$10*模型7!I39)+(0.75*1181)*(1+RANDBETWEEN(-0.4,0.25))/2)</f>
        <v>3878</v>
      </c>
      <c r="N39" s="198">
        <f t="shared" ca="1" si="6"/>
        <v>15512</v>
      </c>
      <c r="O39" s="200">
        <f t="shared" ca="1" si="7"/>
        <v>0</v>
      </c>
      <c r="Q39" s="197">
        <v>23</v>
      </c>
      <c r="R39" s="203">
        <v>651175.98215234058</v>
      </c>
      <c r="S39" s="204">
        <v>1210254.3720826157</v>
      </c>
    </row>
    <row r="40" spans="8:19" x14ac:dyDescent="0.25">
      <c r="H40" s="197">
        <v>24</v>
      </c>
      <c r="I40" s="198">
        <f t="shared" ca="1" si="3"/>
        <v>49</v>
      </c>
      <c r="J40" s="199">
        <f t="shared" ca="1" si="2"/>
        <v>5</v>
      </c>
      <c r="K40" s="198">
        <f t="shared" ca="1" si="4"/>
        <v>5</v>
      </c>
      <c r="L40" s="198">
        <f t="shared" ca="1" si="5"/>
        <v>44</v>
      </c>
      <c r="M40" s="198">
        <f ca="1">INT(模型7!$C$13*(模型7!$C$14+模型7!$D$10*模型7!I40)+(0.75*1181)*(1+RANDBETWEEN(-0.4,0.25))/2)</f>
        <v>3884</v>
      </c>
      <c r="N40" s="198">
        <f t="shared" ca="1" si="6"/>
        <v>19420</v>
      </c>
      <c r="O40" s="200">
        <f t="shared" ca="1" si="7"/>
        <v>0</v>
      </c>
      <c r="Q40" s="197">
        <v>24</v>
      </c>
      <c r="R40" s="203">
        <v>862988.29761647736</v>
      </c>
      <c r="S40" s="204">
        <v>1424999.306166599</v>
      </c>
    </row>
    <row r="41" spans="8:19" ht="15.6" x14ac:dyDescent="0.25">
      <c r="H41" s="197">
        <v>25</v>
      </c>
      <c r="I41" s="198">
        <f t="shared" ca="1" si="3"/>
        <v>44</v>
      </c>
      <c r="J41" s="199">
        <f t="shared" ca="1" si="2"/>
        <v>5</v>
      </c>
      <c r="K41" s="198">
        <f t="shared" ca="1" si="4"/>
        <v>5</v>
      </c>
      <c r="L41" s="198">
        <f t="shared" ca="1" si="5"/>
        <v>39</v>
      </c>
      <c r="M41" s="198">
        <f ca="1">INT(模型7!$C$13*(模型7!$C$14+模型7!$D$10*模型7!I41)+(0.75*1181)*(1+RANDBETWEEN(-0.4,0.25))/2)</f>
        <v>3891</v>
      </c>
      <c r="N41" s="198">
        <f t="shared" ca="1" si="6"/>
        <v>19455</v>
      </c>
      <c r="O41" s="200">
        <f t="shared" ca="1" si="7"/>
        <v>0</v>
      </c>
      <c r="P41" s="208"/>
      <c r="Q41" s="197">
        <v>25</v>
      </c>
      <c r="R41" s="203">
        <v>814222.23635000153</v>
      </c>
      <c r="S41" s="204">
        <v>1552884.1701376038</v>
      </c>
    </row>
    <row r="42" spans="8:19" x14ac:dyDescent="0.25">
      <c r="H42" s="197">
        <v>26</v>
      </c>
      <c r="I42" s="198">
        <f t="shared" ca="1" si="3"/>
        <v>39</v>
      </c>
      <c r="J42" s="199">
        <f t="shared" ca="1" si="2"/>
        <v>4</v>
      </c>
      <c r="K42" s="198">
        <f t="shared" ca="1" si="4"/>
        <v>4</v>
      </c>
      <c r="L42" s="198">
        <f t="shared" ca="1" si="5"/>
        <v>35</v>
      </c>
      <c r="M42" s="198">
        <f ca="1">INT(模型7!$C$13*(模型7!$C$14+模型7!$D$10*模型7!I42)+(0.75*1181)*(1+RANDBETWEEN(-0.4,0.25))/2)</f>
        <v>3898</v>
      </c>
      <c r="N42" s="198">
        <f t="shared" ca="1" si="6"/>
        <v>15592</v>
      </c>
      <c r="O42" s="200">
        <f t="shared" ca="1" si="7"/>
        <v>0</v>
      </c>
      <c r="Q42" s="197">
        <v>26</v>
      </c>
      <c r="R42" s="203">
        <v>815635.88307143853</v>
      </c>
      <c r="S42" s="204">
        <v>1428945.0303675393</v>
      </c>
    </row>
    <row r="43" spans="8:19" x14ac:dyDescent="0.25">
      <c r="H43" s="197">
        <v>27</v>
      </c>
      <c r="I43" s="198">
        <f t="shared" ca="1" si="3"/>
        <v>35</v>
      </c>
      <c r="J43" s="199">
        <f t="shared" ca="1" si="2"/>
        <v>4</v>
      </c>
      <c r="K43" s="198">
        <f t="shared" ca="1" si="4"/>
        <v>4</v>
      </c>
      <c r="L43" s="198">
        <f t="shared" ca="1" si="5"/>
        <v>31</v>
      </c>
      <c r="M43" s="198">
        <f ca="1">INT(模型7!$C$13*(模型7!$C$14+模型7!$D$10*模型7!I43)+(0.75*1181)*(1+RANDBETWEEN(-0.4,0.25))/2)</f>
        <v>3903</v>
      </c>
      <c r="N43" s="198">
        <f t="shared" ca="1" si="6"/>
        <v>15612</v>
      </c>
      <c r="O43" s="200">
        <f t="shared" ca="1" si="7"/>
        <v>0</v>
      </c>
      <c r="Q43" s="197">
        <v>27</v>
      </c>
      <c r="R43" s="203">
        <v>527073.87181673991</v>
      </c>
      <c r="S43" s="204">
        <v>888369.13528984564</v>
      </c>
    </row>
    <row r="44" spans="8:19" x14ac:dyDescent="0.25">
      <c r="H44" s="197">
        <v>28</v>
      </c>
      <c r="I44" s="198">
        <f t="shared" ca="1" si="3"/>
        <v>31</v>
      </c>
      <c r="J44" s="199">
        <f t="shared" ca="1" si="2"/>
        <v>4</v>
      </c>
      <c r="K44" s="198">
        <f t="shared" ca="1" si="4"/>
        <v>4</v>
      </c>
      <c r="L44" s="198">
        <f t="shared" ca="1" si="5"/>
        <v>27</v>
      </c>
      <c r="M44" s="198">
        <f ca="1">INT(模型7!$C$13*(模型7!$C$14+模型7!$D$10*模型7!I44)+(0.75*1181)*(1+RANDBETWEEN(-0.4,0.25))/2)</f>
        <v>3909</v>
      </c>
      <c r="N44" s="198">
        <f t="shared" ca="1" si="6"/>
        <v>15636</v>
      </c>
      <c r="O44" s="200">
        <f t="shared" ca="1" si="7"/>
        <v>0</v>
      </c>
      <c r="Q44" s="197">
        <v>28</v>
      </c>
      <c r="R44" s="203">
        <v>606833.28715882183</v>
      </c>
      <c r="S44" s="204">
        <v>1034035.7451177215</v>
      </c>
    </row>
    <row r="45" spans="8:19" x14ac:dyDescent="0.25">
      <c r="H45" s="197">
        <v>29</v>
      </c>
      <c r="I45" s="198">
        <f t="shared" ca="1" si="3"/>
        <v>27</v>
      </c>
      <c r="J45" s="199">
        <f t="shared" ca="1" si="2"/>
        <v>2</v>
      </c>
      <c r="K45" s="198">
        <f t="shared" ca="1" si="4"/>
        <v>2</v>
      </c>
      <c r="L45" s="198">
        <f t="shared" ca="1" si="5"/>
        <v>25</v>
      </c>
      <c r="M45" s="198">
        <f ca="1">INT(模型7!$C$13*(模型7!$C$14+模型7!$D$10*模型7!I45)+(0.75*1181)*(1+RANDBETWEEN(-0.4,0.25))/2)</f>
        <v>3915</v>
      </c>
      <c r="N45" s="198">
        <f t="shared" ca="1" si="6"/>
        <v>7830</v>
      </c>
      <c r="O45" s="200">
        <f t="shared" ca="1" si="7"/>
        <v>0</v>
      </c>
      <c r="Q45" s="197">
        <v>29</v>
      </c>
      <c r="R45" s="203">
        <v>615188.63525371149</v>
      </c>
      <c r="S45" s="204">
        <v>1085383.1359746524</v>
      </c>
    </row>
    <row r="46" spans="8:19" x14ac:dyDescent="0.25">
      <c r="H46" s="197">
        <v>30</v>
      </c>
      <c r="I46" s="198">
        <f t="shared" ca="1" si="3"/>
        <v>25</v>
      </c>
      <c r="J46" s="199">
        <f t="shared" ca="1" si="2"/>
        <v>3</v>
      </c>
      <c r="K46" s="198">
        <f t="shared" ca="1" si="4"/>
        <v>3</v>
      </c>
      <c r="L46" s="198">
        <f t="shared" ca="1" si="5"/>
        <v>22</v>
      </c>
      <c r="M46" s="198">
        <f ca="1">INT(模型7!$C$13*(模型7!$C$14+模型7!$D$10*模型7!I46)+(0.75*1181)*(1+RANDBETWEEN(-0.4,0.25))/2)</f>
        <v>3917</v>
      </c>
      <c r="N46" s="198">
        <f t="shared" ca="1" si="6"/>
        <v>11751</v>
      </c>
      <c r="O46" s="200">
        <f t="shared" ca="1" si="7"/>
        <v>0</v>
      </c>
      <c r="Q46" s="197">
        <v>30</v>
      </c>
      <c r="R46" s="203">
        <v>770380.40731211938</v>
      </c>
      <c r="S46" s="204">
        <v>1374759.0193176644</v>
      </c>
    </row>
    <row r="47" spans="8:19" x14ac:dyDescent="0.25">
      <c r="H47" s="197">
        <v>31</v>
      </c>
      <c r="I47" s="198">
        <f t="shared" ca="1" si="3"/>
        <v>22</v>
      </c>
      <c r="J47" s="199">
        <f t="shared" ca="1" si="2"/>
        <v>2</v>
      </c>
      <c r="K47" s="198">
        <f t="shared" ca="1" si="4"/>
        <v>2</v>
      </c>
      <c r="L47" s="198">
        <f t="shared" ca="1" si="5"/>
        <v>20</v>
      </c>
      <c r="M47" s="198">
        <f ca="1">INT(模型7!$C$13*(模型7!$C$14+模型7!$D$10*模型7!I47)+(0.75*1181)*(1+RANDBETWEEN(-0.4,0.25))/2)</f>
        <v>3922</v>
      </c>
      <c r="N47" s="198">
        <f t="shared" ca="1" si="6"/>
        <v>7844</v>
      </c>
      <c r="O47" s="200">
        <f t="shared" ca="1" si="7"/>
        <v>0</v>
      </c>
      <c r="Q47" s="197">
        <v>31</v>
      </c>
      <c r="R47" s="203">
        <v>443688.43386594637</v>
      </c>
      <c r="S47" s="204">
        <v>784198.85399325099</v>
      </c>
    </row>
    <row r="48" spans="8:19" x14ac:dyDescent="0.25">
      <c r="H48" s="197">
        <v>32</v>
      </c>
      <c r="I48" s="198">
        <f t="shared" ca="1" si="3"/>
        <v>20</v>
      </c>
      <c r="J48" s="199">
        <f t="shared" ca="1" si="2"/>
        <v>2</v>
      </c>
      <c r="K48" s="198">
        <f t="shared" ca="1" si="4"/>
        <v>2</v>
      </c>
      <c r="L48" s="198">
        <f t="shared" ca="1" si="5"/>
        <v>18</v>
      </c>
      <c r="M48" s="198">
        <f ca="1">INT(模型7!$C$13*(模型7!$C$14+模型7!$D$10*模型7!I48)+(0.75*1181)*(1+RANDBETWEEN(-0.4,0.25))/2)</f>
        <v>3924</v>
      </c>
      <c r="N48" s="198">
        <f t="shared" ca="1" si="6"/>
        <v>7848</v>
      </c>
      <c r="O48" s="200">
        <f t="shared" ca="1" si="7"/>
        <v>0</v>
      </c>
      <c r="Q48" s="197">
        <v>32</v>
      </c>
      <c r="R48" s="203">
        <v>690861.29598382197</v>
      </c>
      <c r="S48" s="204">
        <v>1184641.9449741843</v>
      </c>
    </row>
    <row r="49" spans="8:19" x14ac:dyDescent="0.25">
      <c r="H49" s="197">
        <v>33</v>
      </c>
      <c r="I49" s="198">
        <f t="shared" ca="1" si="3"/>
        <v>18</v>
      </c>
      <c r="J49" s="199">
        <f t="shared" ca="1" si="2"/>
        <v>4</v>
      </c>
      <c r="K49" s="198">
        <f t="shared" ca="1" si="4"/>
        <v>4</v>
      </c>
      <c r="L49" s="198">
        <f t="shared" ca="1" si="5"/>
        <v>14</v>
      </c>
      <c r="M49" s="198">
        <f ca="1">INT(模型7!$C$13*(模型7!$C$14+模型7!$D$10*模型7!I49)+(0.75*1181)*(1+RANDBETWEEN(-0.4,0.25))/2)</f>
        <v>3927</v>
      </c>
      <c r="N49" s="198">
        <f t="shared" ca="1" si="6"/>
        <v>15708</v>
      </c>
      <c r="O49" s="200">
        <f t="shared" ca="1" si="7"/>
        <v>0</v>
      </c>
      <c r="Q49" s="197">
        <v>33</v>
      </c>
      <c r="R49" s="203">
        <v>476577.50347819109</v>
      </c>
      <c r="S49" s="204">
        <v>924690.01689893473</v>
      </c>
    </row>
    <row r="50" spans="8:19" x14ac:dyDescent="0.25">
      <c r="H50" s="197">
        <v>34</v>
      </c>
      <c r="I50" s="198">
        <f t="shared" ca="1" si="3"/>
        <v>14</v>
      </c>
      <c r="J50" s="199">
        <f t="shared" ca="1" si="2"/>
        <v>3</v>
      </c>
      <c r="K50" s="198">
        <f t="shared" ca="1" si="4"/>
        <v>3</v>
      </c>
      <c r="L50" s="198">
        <f t="shared" ca="1" si="5"/>
        <v>11</v>
      </c>
      <c r="M50" s="198">
        <f ca="1">INT(模型7!$C$13*(模型7!$C$14+模型7!$D$10*模型7!I50)+(0.75*1181)*(1+RANDBETWEEN(-0.4,0.25))/2)</f>
        <v>3933</v>
      </c>
      <c r="N50" s="198">
        <f t="shared" ca="1" si="6"/>
        <v>11799</v>
      </c>
      <c r="O50" s="200">
        <f t="shared" ca="1" si="7"/>
        <v>0</v>
      </c>
      <c r="Q50" s="197">
        <v>34</v>
      </c>
      <c r="R50" s="203">
        <v>451212.20098622242</v>
      </c>
      <c r="S50" s="204">
        <v>763339.28151896421</v>
      </c>
    </row>
    <row r="51" spans="8:19" x14ac:dyDescent="0.25">
      <c r="H51" s="197">
        <v>35</v>
      </c>
      <c r="I51" s="198">
        <f t="shared" ca="1" si="3"/>
        <v>11</v>
      </c>
      <c r="J51" s="199">
        <f t="shared" ca="1" si="2"/>
        <v>2</v>
      </c>
      <c r="K51" s="198">
        <f t="shared" ca="1" si="4"/>
        <v>2</v>
      </c>
      <c r="L51" s="198">
        <f t="shared" ca="1" si="5"/>
        <v>9</v>
      </c>
      <c r="M51" s="198">
        <f ca="1">INT(模型7!$C$13*(模型7!$C$14+模型7!$D$10*模型7!I51)+(0.75*1181)*(1+RANDBETWEEN(-0.4,0.25))/2)</f>
        <v>3937</v>
      </c>
      <c r="N51" s="198">
        <f t="shared" ca="1" si="6"/>
        <v>7874</v>
      </c>
      <c r="O51" s="200">
        <f t="shared" ca="1" si="7"/>
        <v>0</v>
      </c>
      <c r="Q51" s="197">
        <v>35</v>
      </c>
      <c r="R51" s="203">
        <v>479047.72600136272</v>
      </c>
      <c r="S51" s="204">
        <v>844952.19754789583</v>
      </c>
    </row>
    <row r="52" spans="8:19" x14ac:dyDescent="0.25">
      <c r="H52" s="197">
        <v>36</v>
      </c>
      <c r="I52" s="198">
        <f t="shared" ca="1" si="3"/>
        <v>9</v>
      </c>
      <c r="J52" s="199">
        <f t="shared" ca="1" si="2"/>
        <v>3</v>
      </c>
      <c r="K52" s="198">
        <f t="shared" ca="1" si="4"/>
        <v>3</v>
      </c>
      <c r="L52" s="198">
        <f t="shared" ca="1" si="5"/>
        <v>6</v>
      </c>
      <c r="M52" s="198">
        <f ca="1">INT(模型7!$C$13*(模型7!$C$14+模型7!$D$10*模型7!I52)+(0.75*1181)*(1+RANDBETWEEN(-0.4,0.25))/2)</f>
        <v>3940</v>
      </c>
      <c r="N52" s="198">
        <f t="shared" ca="1" si="6"/>
        <v>11820</v>
      </c>
      <c r="O52" s="200">
        <f t="shared" ca="1" si="7"/>
        <v>0</v>
      </c>
      <c r="Q52" s="197">
        <v>36</v>
      </c>
      <c r="R52" s="203">
        <v>578819.47143300483</v>
      </c>
      <c r="S52" s="204">
        <v>1019688.44426565</v>
      </c>
    </row>
    <row r="53" spans="8:19" x14ac:dyDescent="0.25">
      <c r="H53" s="197">
        <v>37</v>
      </c>
      <c r="I53" s="198">
        <f t="shared" ca="1" si="3"/>
        <v>6</v>
      </c>
      <c r="J53" s="199">
        <f t="shared" ca="1" si="2"/>
        <v>3</v>
      </c>
      <c r="K53" s="198">
        <f t="shared" ca="1" si="4"/>
        <v>3</v>
      </c>
      <c r="L53" s="198">
        <f t="shared" ca="1" si="5"/>
        <v>3</v>
      </c>
      <c r="M53" s="198">
        <f ca="1">INT(模型7!$C$13*(模型7!$C$14+模型7!$D$10*模型7!I53)+(0.75*1181)*(1+RANDBETWEEN(-0.4,0.25))/2)</f>
        <v>3944</v>
      </c>
      <c r="N53" s="198">
        <f t="shared" ca="1" si="6"/>
        <v>11832</v>
      </c>
      <c r="O53" s="200">
        <f t="shared" ca="1" si="7"/>
        <v>0</v>
      </c>
      <c r="Q53" s="197">
        <v>37</v>
      </c>
      <c r="R53" s="203">
        <v>1157585.7179599891</v>
      </c>
      <c r="S53" s="204">
        <v>1908149.7916650111</v>
      </c>
    </row>
    <row r="54" spans="8:19" x14ac:dyDescent="0.25">
      <c r="H54" s="197">
        <v>38</v>
      </c>
      <c r="I54" s="198">
        <f t="shared" ca="1" si="3"/>
        <v>3</v>
      </c>
      <c r="J54" s="199">
        <f t="shared" ca="1" si="2"/>
        <v>4</v>
      </c>
      <c r="K54" s="198">
        <f t="shared" ca="1" si="4"/>
        <v>3</v>
      </c>
      <c r="L54" s="198">
        <f t="shared" ca="1" si="5"/>
        <v>0</v>
      </c>
      <c r="M54" s="198">
        <f ca="1">INT(模型7!$C$13*(模型7!$C$14+模型7!$D$10*模型7!I54)+(0.75*1181)*(1+RANDBETWEEN(-0.4,0.25))/2)</f>
        <v>3948</v>
      </c>
      <c r="N54" s="198">
        <f t="shared" ca="1" si="6"/>
        <v>11844</v>
      </c>
      <c r="O54" s="200">
        <f t="shared" ca="1" si="7"/>
        <v>3948</v>
      </c>
      <c r="Q54" s="197">
        <v>38</v>
      </c>
      <c r="R54" s="203">
        <v>451068.30931775784</v>
      </c>
      <c r="S54" s="204">
        <v>811405.26597940479</v>
      </c>
    </row>
    <row r="55" spans="8:19" x14ac:dyDescent="0.25">
      <c r="H55" s="197">
        <v>39</v>
      </c>
      <c r="I55" s="198">
        <f t="shared" ca="1" si="3"/>
        <v>0</v>
      </c>
      <c r="J55" s="199">
        <f t="shared" ca="1" si="2"/>
        <v>2</v>
      </c>
      <c r="K55" s="198">
        <f t="shared" ca="1" si="4"/>
        <v>0</v>
      </c>
      <c r="L55" s="198">
        <f t="shared" ca="1" si="5"/>
        <v>0</v>
      </c>
      <c r="M55" s="198">
        <f ca="1">INT(模型7!$C$13*(模型7!$C$14+模型7!$D$10*模型7!I55)+(0.75*1181)*(1+RANDBETWEEN(-0.4,0.25))/2)</f>
        <v>3952</v>
      </c>
      <c r="N55" s="198">
        <f t="shared" ca="1" si="6"/>
        <v>0</v>
      </c>
      <c r="O55" s="200">
        <f t="shared" ca="1" si="7"/>
        <v>7904</v>
      </c>
      <c r="Q55" s="197">
        <v>39</v>
      </c>
      <c r="R55" s="203">
        <v>910811.86320344056</v>
      </c>
      <c r="S55" s="204">
        <v>1713389.0896503557</v>
      </c>
    </row>
    <row r="56" spans="8:19" x14ac:dyDescent="0.25">
      <c r="H56" s="197">
        <v>40</v>
      </c>
      <c r="I56" s="198">
        <f t="shared" ca="1" si="3"/>
        <v>0</v>
      </c>
      <c r="J56" s="199">
        <f t="shared" ca="1" si="2"/>
        <v>4</v>
      </c>
      <c r="K56" s="198">
        <f t="shared" ca="1" si="4"/>
        <v>0</v>
      </c>
      <c r="L56" s="198">
        <f t="shared" ca="1" si="5"/>
        <v>0</v>
      </c>
      <c r="M56" s="198">
        <f ca="1">INT(模型7!$C$13*(模型7!$C$14+模型7!$D$10*模型7!I56)+(0.75*1181)*(1+RANDBETWEEN(-0.4,0.25))/2)</f>
        <v>3952</v>
      </c>
      <c r="N56" s="198">
        <f t="shared" ca="1" si="6"/>
        <v>0</v>
      </c>
      <c r="O56" s="200">
        <f t="shared" ca="1" si="7"/>
        <v>15808</v>
      </c>
      <c r="Q56" s="197">
        <v>40</v>
      </c>
      <c r="R56" s="203">
        <v>705605.22946861642</v>
      </c>
      <c r="S56" s="204">
        <v>1282084.9891702887</v>
      </c>
    </row>
    <row r="57" spans="8:19" x14ac:dyDescent="0.25">
      <c r="H57" s="197">
        <v>41</v>
      </c>
      <c r="I57" s="198">
        <f t="shared" ca="1" si="3"/>
        <v>0</v>
      </c>
      <c r="J57" s="199">
        <f t="shared" ca="1" si="2"/>
        <v>2</v>
      </c>
      <c r="K57" s="198">
        <f t="shared" ca="1" si="4"/>
        <v>0</v>
      </c>
      <c r="L57" s="198">
        <f t="shared" ca="1" si="5"/>
        <v>0</v>
      </c>
      <c r="M57" s="198">
        <f ca="1">INT(模型7!$C$13*(模型7!$C$14+模型7!$D$10*模型7!I57)+(0.75*1181)*(1+RANDBETWEEN(-0.4,0.25))/2)</f>
        <v>3952</v>
      </c>
      <c r="N57" s="198">
        <f t="shared" ca="1" si="6"/>
        <v>0</v>
      </c>
      <c r="O57" s="200">
        <f t="shared" ca="1" si="7"/>
        <v>7904</v>
      </c>
      <c r="Q57" s="197">
        <v>41</v>
      </c>
      <c r="R57" s="203">
        <v>493357.78775308392</v>
      </c>
      <c r="S57" s="204">
        <v>860247.59856002999</v>
      </c>
    </row>
    <row r="58" spans="8:19" x14ac:dyDescent="0.25">
      <c r="H58" s="197">
        <v>42</v>
      </c>
      <c r="I58" s="198">
        <f t="shared" ca="1" si="3"/>
        <v>0</v>
      </c>
      <c r="J58" s="199">
        <f t="shared" ca="1" si="2"/>
        <v>4</v>
      </c>
      <c r="K58" s="198">
        <f t="shared" ca="1" si="4"/>
        <v>0</v>
      </c>
      <c r="L58" s="198">
        <f t="shared" ca="1" si="5"/>
        <v>0</v>
      </c>
      <c r="M58" s="198">
        <f ca="1">INT(模型7!$C$13*(模型7!$C$14+模型7!$D$10*模型7!I58)+(0.75*1181)*(1+RANDBETWEEN(-0.4,0.25))/2)</f>
        <v>3952</v>
      </c>
      <c r="N58" s="198">
        <f t="shared" ca="1" si="6"/>
        <v>0</v>
      </c>
      <c r="O58" s="200">
        <f t="shared" ca="1" si="7"/>
        <v>15808</v>
      </c>
      <c r="Q58" s="197">
        <v>42</v>
      </c>
      <c r="R58" s="203">
        <v>495894.5528112239</v>
      </c>
      <c r="S58" s="204">
        <v>867425.34181327128</v>
      </c>
    </row>
    <row r="59" spans="8:19" x14ac:dyDescent="0.25">
      <c r="H59" s="197">
        <v>43</v>
      </c>
      <c r="I59" s="198">
        <f t="shared" ca="1" si="3"/>
        <v>0</v>
      </c>
      <c r="J59" s="199">
        <f t="shared" ca="1" si="2"/>
        <v>2</v>
      </c>
      <c r="K59" s="198">
        <f t="shared" ca="1" si="4"/>
        <v>0</v>
      </c>
      <c r="L59" s="198">
        <f t="shared" ca="1" si="5"/>
        <v>0</v>
      </c>
      <c r="M59" s="198">
        <f ca="1">INT(模型7!$C$13*(模型7!$C$14+模型7!$D$10*模型7!I59)+(0.75*1181)*(1+RANDBETWEEN(-0.4,0.25))/2)</f>
        <v>3952</v>
      </c>
      <c r="N59" s="198">
        <f t="shared" ca="1" si="6"/>
        <v>0</v>
      </c>
      <c r="O59" s="200">
        <f t="shared" ca="1" si="7"/>
        <v>7904</v>
      </c>
      <c r="Q59" s="197">
        <v>43</v>
      </c>
      <c r="R59" s="203">
        <v>582007.04303532874</v>
      </c>
      <c r="S59" s="204">
        <v>1044080.3701292305</v>
      </c>
    </row>
    <row r="60" spans="8:19" x14ac:dyDescent="0.25">
      <c r="H60" s="197">
        <v>44</v>
      </c>
      <c r="I60" s="198">
        <f t="shared" ca="1" si="3"/>
        <v>0</v>
      </c>
      <c r="J60" s="199">
        <f t="shared" ca="1" si="2"/>
        <v>4</v>
      </c>
      <c r="K60" s="198">
        <f t="shared" ca="1" si="4"/>
        <v>0</v>
      </c>
      <c r="L60" s="198">
        <f t="shared" ca="1" si="5"/>
        <v>0</v>
      </c>
      <c r="M60" s="198">
        <f ca="1">INT(模型7!$C$13*(模型7!$C$14+模型7!$D$10*模型7!I60)+(0.75*1181)*(1+RANDBETWEEN(-0.4,0.25))/2)</f>
        <v>3952</v>
      </c>
      <c r="N60" s="198">
        <f t="shared" ca="1" si="6"/>
        <v>0</v>
      </c>
      <c r="O60" s="200">
        <f t="shared" ca="1" si="7"/>
        <v>15808</v>
      </c>
      <c r="Q60" s="197">
        <v>44</v>
      </c>
      <c r="R60" s="203">
        <v>331682.80594077229</v>
      </c>
      <c r="S60" s="204">
        <v>570734.04678362876</v>
      </c>
    </row>
    <row r="61" spans="8:19" x14ac:dyDescent="0.25">
      <c r="H61" s="197">
        <v>45</v>
      </c>
      <c r="I61" s="198">
        <f t="shared" ca="1" si="3"/>
        <v>0</v>
      </c>
      <c r="J61" s="199">
        <f t="shared" ca="1" si="2"/>
        <v>4</v>
      </c>
      <c r="K61" s="198">
        <f t="shared" ca="1" si="4"/>
        <v>0</v>
      </c>
      <c r="L61" s="198">
        <f t="shared" ca="1" si="5"/>
        <v>0</v>
      </c>
      <c r="M61" s="198">
        <f ca="1">INT(模型7!$C$13*(模型7!$C$14+模型7!$D$10*模型7!I61)+(0.75*1181)*(1+RANDBETWEEN(-0.4,0.25))/2)</f>
        <v>3952</v>
      </c>
      <c r="N61" s="198">
        <f t="shared" ca="1" si="6"/>
        <v>0</v>
      </c>
      <c r="O61" s="200">
        <f t="shared" ca="1" si="7"/>
        <v>15808</v>
      </c>
      <c r="Q61" s="197">
        <v>45</v>
      </c>
      <c r="R61" s="203">
        <v>372904.03749363509</v>
      </c>
      <c r="S61" s="204">
        <v>686561.84845214698</v>
      </c>
    </row>
    <row r="62" spans="8:19" x14ac:dyDescent="0.25">
      <c r="H62" s="197">
        <v>46</v>
      </c>
      <c r="I62" s="198">
        <f t="shared" ca="1" si="3"/>
        <v>0</v>
      </c>
      <c r="J62" s="199">
        <f t="shared" ca="1" si="2"/>
        <v>4</v>
      </c>
      <c r="K62" s="198">
        <f t="shared" ca="1" si="4"/>
        <v>0</v>
      </c>
      <c r="L62" s="198">
        <f t="shared" ca="1" si="5"/>
        <v>0</v>
      </c>
      <c r="M62" s="198">
        <f ca="1">INT(模型7!$C$13*(模型7!$C$14+模型7!$D$10*模型7!I62)+(0.75*1181)*(1+RANDBETWEEN(-0.4,0.25))/2)</f>
        <v>3952</v>
      </c>
      <c r="N62" s="198">
        <f t="shared" ca="1" si="6"/>
        <v>0</v>
      </c>
      <c r="O62" s="200">
        <f t="shared" ca="1" si="7"/>
        <v>15808</v>
      </c>
      <c r="Q62" s="197">
        <v>46</v>
      </c>
      <c r="R62" s="203">
        <v>523707.94858195796</v>
      </c>
      <c r="S62" s="204">
        <v>929757.30471873982</v>
      </c>
    </row>
    <row r="63" spans="8:19" x14ac:dyDescent="0.25">
      <c r="H63" s="197">
        <v>47</v>
      </c>
      <c r="I63" s="198">
        <f t="shared" ca="1" si="3"/>
        <v>0</v>
      </c>
      <c r="J63" s="199">
        <f t="shared" ca="1" si="2"/>
        <v>2</v>
      </c>
      <c r="K63" s="198">
        <f t="shared" ca="1" si="4"/>
        <v>0</v>
      </c>
      <c r="L63" s="198">
        <f t="shared" ca="1" si="5"/>
        <v>0</v>
      </c>
      <c r="M63" s="198">
        <f ca="1">INT(模型7!$C$13*(模型7!$C$14+模型7!$D$10*模型7!I63)+(0.75*1181)*(1+RANDBETWEEN(-0.4,0.25))/2)</f>
        <v>3952</v>
      </c>
      <c r="N63" s="198">
        <f t="shared" ca="1" si="6"/>
        <v>0</v>
      </c>
      <c r="O63" s="200">
        <f t="shared" ca="1" si="7"/>
        <v>7904</v>
      </c>
      <c r="Q63" s="197">
        <v>47</v>
      </c>
      <c r="R63" s="203">
        <v>919651.29083561443</v>
      </c>
      <c r="S63" s="204">
        <v>1595072.6521712332</v>
      </c>
    </row>
    <row r="64" spans="8:19" x14ac:dyDescent="0.25">
      <c r="H64" s="197">
        <v>48</v>
      </c>
      <c r="I64" s="198">
        <f t="shared" ca="1" si="3"/>
        <v>0</v>
      </c>
      <c r="J64" s="199">
        <f t="shared" ca="1" si="2"/>
        <v>4</v>
      </c>
      <c r="K64" s="198">
        <f t="shared" ca="1" si="4"/>
        <v>0</v>
      </c>
      <c r="L64" s="198">
        <f t="shared" ca="1" si="5"/>
        <v>0</v>
      </c>
      <c r="M64" s="198">
        <f ca="1">INT(模型7!$C$13*(模型7!$C$14+模型7!$D$10*模型7!I64)+(0.75*1181)*(1+RANDBETWEEN(-0.4,0.25))/2)</f>
        <v>3952</v>
      </c>
      <c r="N64" s="198">
        <f t="shared" ca="1" si="6"/>
        <v>0</v>
      </c>
      <c r="O64" s="200">
        <f t="shared" ca="1" si="7"/>
        <v>15808</v>
      </c>
      <c r="Q64" s="197">
        <v>48</v>
      </c>
      <c r="R64" s="203">
        <v>700975.69037912076</v>
      </c>
      <c r="S64" s="204">
        <v>1269951.8878580206</v>
      </c>
    </row>
    <row r="65" spans="8:19" x14ac:dyDescent="0.25">
      <c r="H65" s="197">
        <v>49</v>
      </c>
      <c r="I65" s="198">
        <f t="shared" ca="1" si="3"/>
        <v>0</v>
      </c>
      <c r="J65" s="199">
        <f t="shared" ca="1" si="2"/>
        <v>5</v>
      </c>
      <c r="K65" s="198">
        <f t="shared" ca="1" si="4"/>
        <v>0</v>
      </c>
      <c r="L65" s="198">
        <f t="shared" ca="1" si="5"/>
        <v>0</v>
      </c>
      <c r="M65" s="198">
        <f ca="1">INT(模型7!$C$13*(模型7!$C$14+模型7!$D$10*模型7!I65)+(0.75*1181)*(1+RANDBETWEEN(-0.4,0.25))/2)</f>
        <v>3952</v>
      </c>
      <c r="N65" s="198">
        <f t="shared" ca="1" si="6"/>
        <v>0</v>
      </c>
      <c r="O65" s="200">
        <f t="shared" ca="1" si="7"/>
        <v>19760</v>
      </c>
      <c r="Q65" s="197">
        <v>49</v>
      </c>
      <c r="R65" s="203">
        <v>471010.99108595011</v>
      </c>
      <c r="S65" s="204">
        <v>794274.61674394563</v>
      </c>
    </row>
    <row r="66" spans="8:19" x14ac:dyDescent="0.25">
      <c r="H66" s="197">
        <v>50</v>
      </c>
      <c r="I66" s="198">
        <f t="shared" ca="1" si="3"/>
        <v>0</v>
      </c>
      <c r="J66" s="199">
        <f t="shared" ca="1" si="2"/>
        <v>4</v>
      </c>
      <c r="K66" s="198">
        <f t="shared" ca="1" si="4"/>
        <v>0</v>
      </c>
      <c r="L66" s="198">
        <f t="shared" ca="1" si="5"/>
        <v>0</v>
      </c>
      <c r="M66" s="198">
        <f ca="1">INT(模型7!$C$13*(模型7!$C$14+模型7!$D$10*模型7!I66)+(0.75*1181)*(1+RANDBETWEEN(-0.4,0.25))/2)</f>
        <v>3952</v>
      </c>
      <c r="N66" s="198">
        <f t="shared" ca="1" si="6"/>
        <v>0</v>
      </c>
      <c r="O66" s="200">
        <f t="shared" ca="1" si="7"/>
        <v>15808</v>
      </c>
      <c r="Q66" s="197">
        <v>50</v>
      </c>
      <c r="R66" s="203">
        <v>762810.44847156887</v>
      </c>
      <c r="S66" s="204">
        <v>1387932.1928496191</v>
      </c>
    </row>
    <row r="67" spans="8:19" x14ac:dyDescent="0.25">
      <c r="H67" s="197">
        <v>51</v>
      </c>
      <c r="I67" s="198">
        <f t="shared" ca="1" si="3"/>
        <v>0</v>
      </c>
      <c r="J67" s="199">
        <f t="shared" ca="1" si="2"/>
        <v>4</v>
      </c>
      <c r="K67" s="198">
        <f t="shared" ca="1" si="4"/>
        <v>0</v>
      </c>
      <c r="L67" s="198">
        <f t="shared" ca="1" si="5"/>
        <v>0</v>
      </c>
      <c r="M67" s="198">
        <f ca="1">INT(模型7!$C$13*(模型7!$C$14+模型7!$D$10*模型7!I67)+(0.75*1181)*(1+RANDBETWEEN(-0.4,0.25))/2)</f>
        <v>3952</v>
      </c>
      <c r="N67" s="198">
        <f t="shared" ca="1" si="6"/>
        <v>0</v>
      </c>
      <c r="O67" s="200">
        <f t="shared" ca="1" si="7"/>
        <v>15808</v>
      </c>
      <c r="Q67" s="197">
        <v>51</v>
      </c>
      <c r="R67" s="203">
        <v>829580.9993825797</v>
      </c>
      <c r="S67" s="204">
        <v>1627256.6547612438</v>
      </c>
    </row>
    <row r="68" spans="8:19" x14ac:dyDescent="0.25">
      <c r="H68" s="197">
        <v>52</v>
      </c>
      <c r="I68" s="198">
        <f t="shared" ca="1" si="3"/>
        <v>0</v>
      </c>
      <c r="J68" s="199">
        <f t="shared" ca="1" si="2"/>
        <v>3</v>
      </c>
      <c r="K68" s="198">
        <f t="shared" ca="1" si="4"/>
        <v>0</v>
      </c>
      <c r="L68" s="198">
        <f t="shared" ca="1" si="5"/>
        <v>0</v>
      </c>
      <c r="M68" s="198">
        <f ca="1">INT(模型7!$C$13*(模型7!$C$14+模型7!$D$10*模型7!I68)+(0.75*1181)*(1+RANDBETWEEN(-0.4,0.25))/2)</f>
        <v>3952</v>
      </c>
      <c r="N68" s="198">
        <f t="shared" ca="1" si="6"/>
        <v>0</v>
      </c>
      <c r="O68" s="200">
        <f t="shared" ca="1" si="7"/>
        <v>11856</v>
      </c>
      <c r="Q68" s="197">
        <v>52</v>
      </c>
      <c r="R68" s="203">
        <v>688179.41086801339</v>
      </c>
      <c r="S68" s="204">
        <v>1213065.5415261372</v>
      </c>
    </row>
    <row r="69" spans="8:19" x14ac:dyDescent="0.25">
      <c r="H69" s="197">
        <v>53</v>
      </c>
      <c r="I69" s="198">
        <f t="shared" ca="1" si="3"/>
        <v>0</v>
      </c>
      <c r="J69" s="199">
        <f t="shared" ca="1" si="2"/>
        <v>3</v>
      </c>
      <c r="K69" s="198">
        <f t="shared" ca="1" si="4"/>
        <v>0</v>
      </c>
      <c r="L69" s="198">
        <f t="shared" ca="1" si="5"/>
        <v>0</v>
      </c>
      <c r="M69" s="198">
        <f ca="1">INT(模型7!$C$13*(模型7!$C$14+模型7!$D$10*模型7!I69)+(0.75*1181)*(1+RANDBETWEEN(-0.4,0.25))/2)</f>
        <v>3952</v>
      </c>
      <c r="N69" s="198">
        <f t="shared" ca="1" si="6"/>
        <v>0</v>
      </c>
      <c r="O69" s="200">
        <f t="shared" ca="1" si="7"/>
        <v>11856</v>
      </c>
      <c r="Q69" s="197">
        <v>53</v>
      </c>
      <c r="R69" s="203">
        <v>346414.14694031473</v>
      </c>
      <c r="S69" s="204">
        <v>650810.45053792966</v>
      </c>
    </row>
    <row r="70" spans="8:19" x14ac:dyDescent="0.25">
      <c r="H70" s="197">
        <v>54</v>
      </c>
      <c r="I70" s="198">
        <f t="shared" ca="1" si="3"/>
        <v>0</v>
      </c>
      <c r="J70" s="199">
        <f t="shared" ca="1" si="2"/>
        <v>4</v>
      </c>
      <c r="K70" s="198">
        <f t="shared" ca="1" si="4"/>
        <v>0</v>
      </c>
      <c r="L70" s="198">
        <f t="shared" ca="1" si="5"/>
        <v>0</v>
      </c>
      <c r="M70" s="198">
        <f ca="1">INT(模型7!$C$13*(模型7!$C$14+模型7!$D$10*模型7!I70)+(0.75*1181)*(1+RANDBETWEEN(-0.4,0.25))/2)</f>
        <v>3952</v>
      </c>
      <c r="N70" s="198">
        <f t="shared" ca="1" si="6"/>
        <v>0</v>
      </c>
      <c r="O70" s="200">
        <f t="shared" ca="1" si="7"/>
        <v>15808</v>
      </c>
      <c r="Q70" s="197">
        <v>54</v>
      </c>
      <c r="R70" s="203">
        <v>1171711.027345306</v>
      </c>
      <c r="S70" s="204">
        <v>1953648.0439021101</v>
      </c>
    </row>
    <row r="71" spans="8:19" x14ac:dyDescent="0.25">
      <c r="H71" s="197">
        <v>55</v>
      </c>
      <c r="I71" s="198">
        <f t="shared" ca="1" si="3"/>
        <v>0</v>
      </c>
      <c r="J71" s="199">
        <f t="shared" ca="1" si="2"/>
        <v>3</v>
      </c>
      <c r="K71" s="198">
        <f t="shared" ca="1" si="4"/>
        <v>0</v>
      </c>
      <c r="L71" s="198">
        <f t="shared" ca="1" si="5"/>
        <v>0</v>
      </c>
      <c r="M71" s="198">
        <f ca="1">INT(模型7!$C$13*(模型7!$C$14+模型7!$D$10*模型7!I71)+(0.75*1181)*(1+RANDBETWEEN(-0.4,0.25))/2)</f>
        <v>3952</v>
      </c>
      <c r="N71" s="198">
        <f t="shared" ca="1" si="6"/>
        <v>0</v>
      </c>
      <c r="O71" s="200">
        <f t="shared" ca="1" si="7"/>
        <v>11856</v>
      </c>
      <c r="Q71" s="197">
        <v>55</v>
      </c>
      <c r="R71" s="203">
        <v>864736.31190059939</v>
      </c>
      <c r="S71" s="204">
        <v>1473674.2834253502</v>
      </c>
    </row>
    <row r="72" spans="8:19" x14ac:dyDescent="0.25">
      <c r="H72" s="197">
        <v>56</v>
      </c>
      <c r="I72" s="198">
        <f t="shared" ca="1" si="3"/>
        <v>0</v>
      </c>
      <c r="J72" s="199">
        <f t="shared" ca="1" si="2"/>
        <v>2</v>
      </c>
      <c r="K72" s="198">
        <f t="shared" ca="1" si="4"/>
        <v>0</v>
      </c>
      <c r="L72" s="198">
        <f t="shared" ca="1" si="5"/>
        <v>0</v>
      </c>
      <c r="M72" s="198">
        <f ca="1">INT(模型7!$C$13*(模型7!$C$14+模型7!$D$10*模型7!I72)+(0.75*1181)*(1+RANDBETWEEN(-0.4,0.25))/2)</f>
        <v>3952</v>
      </c>
      <c r="N72" s="198">
        <f t="shared" ca="1" si="6"/>
        <v>0</v>
      </c>
      <c r="O72" s="200">
        <f t="shared" ca="1" si="7"/>
        <v>7904</v>
      </c>
      <c r="Q72" s="197">
        <v>56</v>
      </c>
      <c r="R72" s="203">
        <v>996387.37605177786</v>
      </c>
      <c r="S72" s="204">
        <v>1787777.1978757824</v>
      </c>
    </row>
    <row r="73" spans="8:19" x14ac:dyDescent="0.25">
      <c r="H73" s="197">
        <v>57</v>
      </c>
      <c r="I73" s="198">
        <f t="shared" ca="1" si="3"/>
        <v>0</v>
      </c>
      <c r="J73" s="199">
        <f t="shared" ca="1" si="2"/>
        <v>4</v>
      </c>
      <c r="K73" s="198">
        <f t="shared" ca="1" si="4"/>
        <v>0</v>
      </c>
      <c r="L73" s="198">
        <f t="shared" ca="1" si="5"/>
        <v>0</v>
      </c>
      <c r="M73" s="198">
        <f ca="1">INT(模型7!$C$13*(模型7!$C$14+模型7!$D$10*模型7!I73)+(0.75*1181)*(1+RANDBETWEEN(-0.4,0.25))/2)</f>
        <v>3952</v>
      </c>
      <c r="N73" s="198">
        <f t="shared" ca="1" si="6"/>
        <v>0</v>
      </c>
      <c r="O73" s="200">
        <f t="shared" ca="1" si="7"/>
        <v>15808</v>
      </c>
      <c r="Q73" s="197">
        <v>57</v>
      </c>
      <c r="R73" s="203">
        <v>329802.37677776488</v>
      </c>
      <c r="S73" s="204">
        <v>624914.70335619641</v>
      </c>
    </row>
    <row r="74" spans="8:19" x14ac:dyDescent="0.25">
      <c r="H74" s="197">
        <v>58</v>
      </c>
      <c r="I74" s="198">
        <f t="shared" ca="1" si="3"/>
        <v>0</v>
      </c>
      <c r="J74" s="199">
        <f t="shared" ca="1" si="2"/>
        <v>3</v>
      </c>
      <c r="K74" s="198">
        <f t="shared" ca="1" si="4"/>
        <v>0</v>
      </c>
      <c r="L74" s="198">
        <f t="shared" ca="1" si="5"/>
        <v>0</v>
      </c>
      <c r="M74" s="198">
        <f ca="1">INT(模型7!$C$13*(模型7!$C$14+模型7!$D$10*模型7!I74)+(0.75*1181)*(1+RANDBETWEEN(-0.4,0.25))/2)</f>
        <v>3952</v>
      </c>
      <c r="N74" s="198">
        <f t="shared" ca="1" si="6"/>
        <v>0</v>
      </c>
      <c r="O74" s="200">
        <f t="shared" ca="1" si="7"/>
        <v>11856</v>
      </c>
      <c r="Q74" s="197">
        <v>58</v>
      </c>
      <c r="R74" s="203">
        <v>887640.87695169263</v>
      </c>
      <c r="S74" s="204">
        <v>1628796.4715401793</v>
      </c>
    </row>
    <row r="75" spans="8:19" x14ac:dyDescent="0.25">
      <c r="H75" s="197">
        <v>59</v>
      </c>
      <c r="I75" s="198">
        <f t="shared" ca="1" si="3"/>
        <v>0</v>
      </c>
      <c r="J75" s="199">
        <f t="shared" ca="1" si="2"/>
        <v>2</v>
      </c>
      <c r="K75" s="198">
        <f t="shared" ca="1" si="4"/>
        <v>0</v>
      </c>
      <c r="L75" s="198">
        <f t="shared" ca="1" si="5"/>
        <v>0</v>
      </c>
      <c r="M75" s="198">
        <f ca="1">INT(模型7!$C$13*(模型7!$C$14+模型7!$D$10*模型7!I75)+(0.75*1181)*(1+RANDBETWEEN(-0.4,0.25))/2)</f>
        <v>3952</v>
      </c>
      <c r="N75" s="198">
        <f t="shared" ca="1" si="6"/>
        <v>0</v>
      </c>
      <c r="O75" s="200">
        <f t="shared" ca="1" si="7"/>
        <v>7904</v>
      </c>
      <c r="Q75" s="197">
        <v>59</v>
      </c>
      <c r="R75" s="203">
        <v>455856.74833879509</v>
      </c>
      <c r="S75" s="204">
        <v>815041.10557174112</v>
      </c>
    </row>
    <row r="76" spans="8:19" x14ac:dyDescent="0.25">
      <c r="H76" s="197">
        <v>60</v>
      </c>
      <c r="I76" s="198">
        <f t="shared" ca="1" si="3"/>
        <v>0</v>
      </c>
      <c r="J76" s="199">
        <f t="shared" ca="1" si="2"/>
        <v>4</v>
      </c>
      <c r="K76" s="198">
        <f t="shared" ca="1" si="4"/>
        <v>0</v>
      </c>
      <c r="L76" s="198">
        <f t="shared" ca="1" si="5"/>
        <v>0</v>
      </c>
      <c r="M76" s="198">
        <f ca="1">INT(模型7!$C$13*(模型7!$C$14+模型7!$D$10*模型7!I76)+(0.75*1181)*(1+RANDBETWEEN(-0.4,0.25))/2)</f>
        <v>3952</v>
      </c>
      <c r="N76" s="198">
        <f t="shared" ca="1" si="6"/>
        <v>0</v>
      </c>
      <c r="O76" s="200">
        <f t="shared" ca="1" si="7"/>
        <v>15808</v>
      </c>
      <c r="Q76" s="197">
        <v>60</v>
      </c>
      <c r="R76" s="203">
        <v>689730.59944894444</v>
      </c>
      <c r="S76" s="204">
        <v>1185075.7118941001</v>
      </c>
    </row>
    <row r="77" spans="8:19" x14ac:dyDescent="0.25">
      <c r="H77" s="197">
        <v>61</v>
      </c>
      <c r="I77" s="198">
        <f t="shared" ca="1" si="3"/>
        <v>0</v>
      </c>
      <c r="J77" s="199">
        <f t="shared" ca="1" si="2"/>
        <v>3</v>
      </c>
      <c r="K77" s="198">
        <f t="shared" ca="1" si="4"/>
        <v>0</v>
      </c>
      <c r="L77" s="198">
        <f t="shared" ca="1" si="5"/>
        <v>0</v>
      </c>
      <c r="M77" s="198">
        <f ca="1">INT(模型7!$C$13*(模型7!$C$14+模型7!$D$10*模型7!I77)+(0.75*1181)*(1+RANDBETWEEN(-0.4,0.25))/2)</f>
        <v>3952</v>
      </c>
      <c r="N77" s="198">
        <f t="shared" ca="1" si="6"/>
        <v>0</v>
      </c>
      <c r="O77" s="200">
        <f t="shared" ca="1" si="7"/>
        <v>11856</v>
      </c>
      <c r="Q77" s="197">
        <v>61</v>
      </c>
      <c r="R77" s="203">
        <v>602643.49236495339</v>
      </c>
      <c r="S77" s="204">
        <v>1082347.3813055851</v>
      </c>
    </row>
    <row r="78" spans="8:19" x14ac:dyDescent="0.25">
      <c r="H78" s="197">
        <v>62</v>
      </c>
      <c r="I78" s="198">
        <f t="shared" ca="1" si="3"/>
        <v>0</v>
      </c>
      <c r="J78" s="199">
        <f t="shared" ca="1" si="2"/>
        <v>4</v>
      </c>
      <c r="K78" s="198">
        <f t="shared" ca="1" si="4"/>
        <v>0</v>
      </c>
      <c r="L78" s="198">
        <f t="shared" ca="1" si="5"/>
        <v>0</v>
      </c>
      <c r="M78" s="198">
        <f ca="1">INT(模型7!$C$13*(模型7!$C$14+模型7!$D$10*模型7!I78)+(0.75*1181)*(1+RANDBETWEEN(-0.4,0.25))/2)</f>
        <v>3952</v>
      </c>
      <c r="N78" s="198">
        <f t="shared" ca="1" si="6"/>
        <v>0</v>
      </c>
      <c r="O78" s="200">
        <f t="shared" ca="1" si="7"/>
        <v>15808</v>
      </c>
      <c r="Q78" s="197">
        <v>62</v>
      </c>
      <c r="R78" s="203">
        <v>696674.76108681387</v>
      </c>
      <c r="S78" s="204">
        <v>1212830.1408355925</v>
      </c>
    </row>
    <row r="79" spans="8:19" x14ac:dyDescent="0.25">
      <c r="H79" s="197">
        <v>63</v>
      </c>
      <c r="I79" s="198">
        <f t="shared" ca="1" si="3"/>
        <v>0</v>
      </c>
      <c r="J79" s="199">
        <f t="shared" ca="1" si="2"/>
        <v>4</v>
      </c>
      <c r="K79" s="198">
        <f t="shared" ca="1" si="4"/>
        <v>0</v>
      </c>
      <c r="L79" s="198">
        <f t="shared" ca="1" si="5"/>
        <v>0</v>
      </c>
      <c r="M79" s="198">
        <f ca="1">INT(模型7!$C$13*(模型7!$C$14+模型7!$D$10*模型7!I79)+(0.75*1181)*(1+RANDBETWEEN(-0.4,0.25))/2)</f>
        <v>3952</v>
      </c>
      <c r="N79" s="198">
        <f t="shared" ca="1" si="6"/>
        <v>0</v>
      </c>
      <c r="O79" s="200">
        <f t="shared" ca="1" si="7"/>
        <v>15808</v>
      </c>
      <c r="Q79" s="197">
        <v>63</v>
      </c>
      <c r="R79" s="203">
        <v>609621.4796164094</v>
      </c>
      <c r="S79" s="204">
        <v>1115209.3583280048</v>
      </c>
    </row>
    <row r="80" spans="8:19" x14ac:dyDescent="0.25">
      <c r="H80" s="197">
        <v>64</v>
      </c>
      <c r="I80" s="198">
        <f t="shared" ca="1" si="3"/>
        <v>0</v>
      </c>
      <c r="J80" s="199">
        <f t="shared" ca="1" si="2"/>
        <v>3</v>
      </c>
      <c r="K80" s="198">
        <f t="shared" ca="1" si="4"/>
        <v>0</v>
      </c>
      <c r="L80" s="198">
        <f t="shared" ca="1" si="5"/>
        <v>0</v>
      </c>
      <c r="M80" s="198">
        <f ca="1">INT(模型7!$C$13*(模型7!$C$14+模型7!$D$10*模型7!I80)+(0.75*1181)*(1+RANDBETWEEN(-0.4,0.25))/2)</f>
        <v>3952</v>
      </c>
      <c r="N80" s="198">
        <f t="shared" ca="1" si="6"/>
        <v>0</v>
      </c>
      <c r="O80" s="200">
        <f t="shared" ca="1" si="7"/>
        <v>11856</v>
      </c>
      <c r="Q80" s="197">
        <v>64</v>
      </c>
      <c r="R80" s="203">
        <v>728380.9226173918</v>
      </c>
      <c r="S80" s="204">
        <v>1280897.338983722</v>
      </c>
    </row>
    <row r="81" spans="8:19" x14ac:dyDescent="0.25">
      <c r="H81" s="197">
        <v>65</v>
      </c>
      <c r="I81" s="198">
        <f t="shared" ca="1" si="3"/>
        <v>0</v>
      </c>
      <c r="J81" s="199">
        <f t="shared" ca="1" si="2"/>
        <v>2</v>
      </c>
      <c r="K81" s="198">
        <f t="shared" ca="1" si="4"/>
        <v>0</v>
      </c>
      <c r="L81" s="198">
        <f t="shared" ca="1" si="5"/>
        <v>0</v>
      </c>
      <c r="M81" s="198">
        <f ca="1">INT(模型7!$C$13*(模型7!$C$14+模型7!$D$10*模型7!I81)+(0.75*1181)*(1+RANDBETWEEN(-0.4,0.25))/2)</f>
        <v>3952</v>
      </c>
      <c r="N81" s="198">
        <f t="shared" ca="1" si="6"/>
        <v>0</v>
      </c>
      <c r="O81" s="200">
        <f t="shared" ca="1" si="7"/>
        <v>7904</v>
      </c>
      <c r="Q81" s="197">
        <v>65</v>
      </c>
      <c r="R81" s="203">
        <v>469150.4660719682</v>
      </c>
      <c r="S81" s="204">
        <v>834723.14439190982</v>
      </c>
    </row>
    <row r="82" spans="8:19" x14ac:dyDescent="0.25">
      <c r="H82" s="197">
        <v>66</v>
      </c>
      <c r="I82" s="198">
        <f t="shared" ca="1" si="3"/>
        <v>0</v>
      </c>
      <c r="J82" s="199">
        <f t="shared" ref="J82:J116" ca="1" si="8">INDEX($G$7:$G$10,MATCH(RAND(),$J$6:$J$10,1))</f>
        <v>4</v>
      </c>
      <c r="K82" s="198">
        <f t="shared" ca="1" si="4"/>
        <v>0</v>
      </c>
      <c r="L82" s="198">
        <f t="shared" ca="1" si="5"/>
        <v>0</v>
      </c>
      <c r="M82" s="198">
        <f ca="1">INT(模型7!$C$13*(模型7!$C$14+模型7!$D$10*模型7!I82)+(0.75*1181)*(1+RANDBETWEEN(-0.4,0.25))/2)</f>
        <v>3952</v>
      </c>
      <c r="N82" s="198">
        <f t="shared" ca="1" si="6"/>
        <v>0</v>
      </c>
      <c r="O82" s="200">
        <f t="shared" ca="1" si="7"/>
        <v>15808</v>
      </c>
      <c r="Q82" s="197">
        <v>66</v>
      </c>
      <c r="R82" s="203">
        <v>466440.09319132485</v>
      </c>
      <c r="S82" s="204">
        <v>802416.67889409326</v>
      </c>
    </row>
    <row r="83" spans="8:19" x14ac:dyDescent="0.25">
      <c r="H83" s="197">
        <v>67</v>
      </c>
      <c r="I83" s="198">
        <f t="shared" ref="I83:I116" ca="1" si="9">L82</f>
        <v>0</v>
      </c>
      <c r="J83" s="199">
        <f t="shared" ca="1" si="8"/>
        <v>2</v>
      </c>
      <c r="K83" s="198">
        <f t="shared" ref="K83:K116" ca="1" si="10">IF(I83&lt;J83,I83,J83)</f>
        <v>0</v>
      </c>
      <c r="L83" s="198">
        <f t="shared" ref="L83:L116" ca="1" si="11">I83-K83</f>
        <v>0</v>
      </c>
      <c r="M83" s="198">
        <f ca="1">INT(模型7!$C$13*(模型7!$C$14+模型7!$D$10*模型7!I83)+(0.75*1181)*(1+RANDBETWEEN(-0.4,0.25))/2)</f>
        <v>3952</v>
      </c>
      <c r="N83" s="198">
        <f t="shared" ref="N83:N116" ca="1" si="12">K83*M83</f>
        <v>0</v>
      </c>
      <c r="O83" s="200">
        <f t="shared" ref="O83:O116" ca="1" si="13">(J83-K83)*M83</f>
        <v>7904</v>
      </c>
      <c r="Q83" s="197">
        <v>67</v>
      </c>
      <c r="R83" s="203">
        <v>747386.18266651605</v>
      </c>
      <c r="S83" s="204">
        <v>1265184.8223185835</v>
      </c>
    </row>
    <row r="84" spans="8:19" x14ac:dyDescent="0.25">
      <c r="H84" s="197">
        <v>68</v>
      </c>
      <c r="I84" s="198">
        <f t="shared" ca="1" si="9"/>
        <v>0</v>
      </c>
      <c r="J84" s="199">
        <f t="shared" ca="1" si="8"/>
        <v>4</v>
      </c>
      <c r="K84" s="198">
        <f t="shared" ca="1" si="10"/>
        <v>0</v>
      </c>
      <c r="L84" s="198">
        <f t="shared" ca="1" si="11"/>
        <v>0</v>
      </c>
      <c r="M84" s="198">
        <f ca="1">INT(模型7!$C$13*(模型7!$C$14+模型7!$D$10*模型7!I84)+(0.75*1181)*(1+RANDBETWEEN(-0.4,0.25))/2)</f>
        <v>3952</v>
      </c>
      <c r="N84" s="198">
        <f t="shared" ca="1" si="12"/>
        <v>0</v>
      </c>
      <c r="O84" s="200">
        <f t="shared" ca="1" si="13"/>
        <v>15808</v>
      </c>
      <c r="Q84" s="197">
        <v>68</v>
      </c>
      <c r="R84" s="203">
        <v>464024.8790744195</v>
      </c>
      <c r="S84" s="204">
        <v>839869.1839563481</v>
      </c>
    </row>
    <row r="85" spans="8:19" x14ac:dyDescent="0.25">
      <c r="H85" s="197">
        <v>69</v>
      </c>
      <c r="I85" s="198">
        <f t="shared" ca="1" si="9"/>
        <v>0</v>
      </c>
      <c r="J85" s="199">
        <f t="shared" ca="1" si="8"/>
        <v>4</v>
      </c>
      <c r="K85" s="198">
        <f t="shared" ca="1" si="10"/>
        <v>0</v>
      </c>
      <c r="L85" s="198">
        <f t="shared" ca="1" si="11"/>
        <v>0</v>
      </c>
      <c r="M85" s="198">
        <f ca="1">INT(模型7!$C$13*(模型7!$C$14+模型7!$D$10*模型7!I85)+(0.75*1181)*(1+RANDBETWEEN(-0.4,0.25))/2)</f>
        <v>3952</v>
      </c>
      <c r="N85" s="198">
        <f t="shared" ca="1" si="12"/>
        <v>0</v>
      </c>
      <c r="O85" s="200">
        <f t="shared" ca="1" si="13"/>
        <v>15808</v>
      </c>
      <c r="Q85" s="197">
        <v>69</v>
      </c>
      <c r="R85" s="203">
        <v>707290.7013904925</v>
      </c>
      <c r="S85" s="204">
        <v>1271481.6551006606</v>
      </c>
    </row>
    <row r="86" spans="8:19" x14ac:dyDescent="0.25">
      <c r="H86" s="197">
        <v>70</v>
      </c>
      <c r="I86" s="198">
        <f t="shared" ca="1" si="9"/>
        <v>0</v>
      </c>
      <c r="J86" s="199">
        <f t="shared" ca="1" si="8"/>
        <v>4</v>
      </c>
      <c r="K86" s="198">
        <f t="shared" ca="1" si="10"/>
        <v>0</v>
      </c>
      <c r="L86" s="198">
        <f t="shared" ca="1" si="11"/>
        <v>0</v>
      </c>
      <c r="M86" s="198">
        <f ca="1">INT(模型7!$C$13*(模型7!$C$14+模型7!$D$10*模型7!I86)+(0.75*1181)*(1+RANDBETWEEN(-0.4,0.25))/2)</f>
        <v>3952</v>
      </c>
      <c r="N86" s="198">
        <f t="shared" ca="1" si="12"/>
        <v>0</v>
      </c>
      <c r="O86" s="200">
        <f t="shared" ca="1" si="13"/>
        <v>15808</v>
      </c>
      <c r="Q86" s="197">
        <v>70</v>
      </c>
      <c r="R86" s="203">
        <v>666204.74353898026</v>
      </c>
      <c r="S86" s="204">
        <v>1194304.1108344395</v>
      </c>
    </row>
    <row r="87" spans="8:19" x14ac:dyDescent="0.25">
      <c r="H87" s="197">
        <v>71</v>
      </c>
      <c r="I87" s="198">
        <f t="shared" ca="1" si="9"/>
        <v>0</v>
      </c>
      <c r="J87" s="199">
        <f t="shared" ca="1" si="8"/>
        <v>3</v>
      </c>
      <c r="K87" s="198">
        <f t="shared" ca="1" si="10"/>
        <v>0</v>
      </c>
      <c r="L87" s="198">
        <f t="shared" ca="1" si="11"/>
        <v>0</v>
      </c>
      <c r="M87" s="198">
        <f ca="1">INT(模型7!$C$13*(模型7!$C$14+模型7!$D$10*模型7!I87)+(0.75*1181)*(1+RANDBETWEEN(-0.4,0.25))/2)</f>
        <v>3952</v>
      </c>
      <c r="N87" s="198">
        <f t="shared" ca="1" si="12"/>
        <v>0</v>
      </c>
      <c r="O87" s="200">
        <f t="shared" ca="1" si="13"/>
        <v>11856</v>
      </c>
      <c r="Q87" s="197">
        <v>71</v>
      </c>
      <c r="R87" s="203">
        <v>296410.98155133764</v>
      </c>
      <c r="S87" s="204">
        <v>489465.1849395982</v>
      </c>
    </row>
    <row r="88" spans="8:19" x14ac:dyDescent="0.25">
      <c r="H88" s="197">
        <v>72</v>
      </c>
      <c r="I88" s="198">
        <f t="shared" ca="1" si="9"/>
        <v>0</v>
      </c>
      <c r="J88" s="199">
        <f t="shared" ca="1" si="8"/>
        <v>3</v>
      </c>
      <c r="K88" s="198">
        <f t="shared" ca="1" si="10"/>
        <v>0</v>
      </c>
      <c r="L88" s="198">
        <f t="shared" ca="1" si="11"/>
        <v>0</v>
      </c>
      <c r="M88" s="198">
        <f ca="1">INT(模型7!$C$13*(模型7!$C$14+模型7!$D$10*模型7!I88)+(0.75*1181)*(1+RANDBETWEEN(-0.4,0.25))/2)</f>
        <v>3952</v>
      </c>
      <c r="N88" s="198">
        <f t="shared" ca="1" si="12"/>
        <v>0</v>
      </c>
      <c r="O88" s="200">
        <f t="shared" ca="1" si="13"/>
        <v>11856</v>
      </c>
      <c r="Q88" s="197">
        <v>72</v>
      </c>
      <c r="R88" s="203">
        <v>594640.88676167349</v>
      </c>
      <c r="S88" s="204">
        <v>1034225.8212800362</v>
      </c>
    </row>
    <row r="89" spans="8:19" x14ac:dyDescent="0.25">
      <c r="H89" s="197">
        <v>73</v>
      </c>
      <c r="I89" s="198">
        <f t="shared" ca="1" si="9"/>
        <v>0</v>
      </c>
      <c r="J89" s="199">
        <f t="shared" ca="1" si="8"/>
        <v>2</v>
      </c>
      <c r="K89" s="198">
        <f t="shared" ca="1" si="10"/>
        <v>0</v>
      </c>
      <c r="L89" s="198">
        <f t="shared" ca="1" si="11"/>
        <v>0</v>
      </c>
      <c r="M89" s="198">
        <f ca="1">INT(模型7!$C$13*(模型7!$C$14+模型7!$D$10*模型7!I89)+(0.75*1181)*(1+RANDBETWEEN(-0.4,0.25))/2)</f>
        <v>3952</v>
      </c>
      <c r="N89" s="198">
        <f t="shared" ca="1" si="12"/>
        <v>0</v>
      </c>
      <c r="O89" s="200">
        <f t="shared" ca="1" si="13"/>
        <v>7904</v>
      </c>
      <c r="Q89" s="197">
        <v>73</v>
      </c>
      <c r="R89" s="203">
        <v>601580.01996211661</v>
      </c>
      <c r="S89" s="204">
        <v>1085911.1023045785</v>
      </c>
    </row>
    <row r="90" spans="8:19" x14ac:dyDescent="0.25">
      <c r="H90" s="197">
        <v>74</v>
      </c>
      <c r="I90" s="198">
        <f t="shared" ca="1" si="9"/>
        <v>0</v>
      </c>
      <c r="J90" s="199">
        <f t="shared" ca="1" si="8"/>
        <v>3</v>
      </c>
      <c r="K90" s="198">
        <f t="shared" ca="1" si="10"/>
        <v>0</v>
      </c>
      <c r="L90" s="198">
        <f t="shared" ca="1" si="11"/>
        <v>0</v>
      </c>
      <c r="M90" s="198">
        <f ca="1">INT(模型7!$C$13*(模型7!$C$14+模型7!$D$10*模型7!I90)+(0.75*1181)*(1+RANDBETWEEN(-0.4,0.25))/2)</f>
        <v>3952</v>
      </c>
      <c r="N90" s="198">
        <f t="shared" ca="1" si="12"/>
        <v>0</v>
      </c>
      <c r="O90" s="200">
        <f t="shared" ca="1" si="13"/>
        <v>11856</v>
      </c>
      <c r="Q90" s="197">
        <v>74</v>
      </c>
      <c r="R90" s="203">
        <v>379877.80534758302</v>
      </c>
      <c r="S90" s="204">
        <v>745379.16209624836</v>
      </c>
    </row>
    <row r="91" spans="8:19" x14ac:dyDescent="0.25">
      <c r="H91" s="197">
        <v>75</v>
      </c>
      <c r="I91" s="198">
        <f t="shared" ca="1" si="9"/>
        <v>0</v>
      </c>
      <c r="J91" s="199">
        <f t="shared" ca="1" si="8"/>
        <v>3</v>
      </c>
      <c r="K91" s="198">
        <f t="shared" ca="1" si="10"/>
        <v>0</v>
      </c>
      <c r="L91" s="198">
        <f t="shared" ca="1" si="11"/>
        <v>0</v>
      </c>
      <c r="M91" s="198">
        <f ca="1">INT(模型7!$C$13*(模型7!$C$14+模型7!$D$10*模型7!I91)+(0.75*1181)*(1+RANDBETWEEN(-0.4,0.25))/2)</f>
        <v>3952</v>
      </c>
      <c r="N91" s="198">
        <f t="shared" ca="1" si="12"/>
        <v>0</v>
      </c>
      <c r="O91" s="200">
        <f t="shared" ca="1" si="13"/>
        <v>11856</v>
      </c>
      <c r="Q91" s="197">
        <v>75</v>
      </c>
      <c r="R91" s="203">
        <v>440887.1179025842</v>
      </c>
      <c r="S91" s="204">
        <v>816653.61241243058</v>
      </c>
    </row>
    <row r="92" spans="8:19" x14ac:dyDescent="0.25">
      <c r="H92" s="197">
        <v>76</v>
      </c>
      <c r="I92" s="198">
        <f t="shared" ca="1" si="9"/>
        <v>0</v>
      </c>
      <c r="J92" s="199">
        <f t="shared" ca="1" si="8"/>
        <v>4</v>
      </c>
      <c r="K92" s="198">
        <f t="shared" ca="1" si="10"/>
        <v>0</v>
      </c>
      <c r="L92" s="198">
        <f t="shared" ca="1" si="11"/>
        <v>0</v>
      </c>
      <c r="M92" s="198">
        <f ca="1">INT(模型7!$C$13*(模型7!$C$14+模型7!$D$10*模型7!I92)+(0.75*1181)*(1+RANDBETWEEN(-0.4,0.25))/2)</f>
        <v>3952</v>
      </c>
      <c r="N92" s="198">
        <f t="shared" ca="1" si="12"/>
        <v>0</v>
      </c>
      <c r="O92" s="200">
        <f t="shared" ca="1" si="13"/>
        <v>15808</v>
      </c>
      <c r="Q92" s="197">
        <v>76</v>
      </c>
      <c r="R92" s="203">
        <v>642833.96848655248</v>
      </c>
      <c r="S92" s="204">
        <v>1136963.6155709182</v>
      </c>
    </row>
    <row r="93" spans="8:19" x14ac:dyDescent="0.25">
      <c r="H93" s="197">
        <v>77</v>
      </c>
      <c r="I93" s="198">
        <f t="shared" ca="1" si="9"/>
        <v>0</v>
      </c>
      <c r="J93" s="199">
        <f t="shared" ca="1" si="8"/>
        <v>3</v>
      </c>
      <c r="K93" s="198">
        <f t="shared" ca="1" si="10"/>
        <v>0</v>
      </c>
      <c r="L93" s="198">
        <f t="shared" ca="1" si="11"/>
        <v>0</v>
      </c>
      <c r="M93" s="198">
        <f ca="1">INT(模型7!$C$13*(模型7!$C$14+模型7!$D$10*模型7!I93)+(0.75*1181)*(1+RANDBETWEEN(-0.4,0.25))/2)</f>
        <v>3952</v>
      </c>
      <c r="N93" s="198">
        <f t="shared" ca="1" si="12"/>
        <v>0</v>
      </c>
      <c r="O93" s="200">
        <f t="shared" ca="1" si="13"/>
        <v>11856</v>
      </c>
      <c r="Q93" s="197">
        <v>77</v>
      </c>
      <c r="R93" s="203">
        <v>676862.24194670236</v>
      </c>
      <c r="S93" s="204">
        <v>1224775.4192558292</v>
      </c>
    </row>
    <row r="94" spans="8:19" x14ac:dyDescent="0.25">
      <c r="H94" s="197">
        <v>78</v>
      </c>
      <c r="I94" s="198">
        <f t="shared" ca="1" si="9"/>
        <v>0</v>
      </c>
      <c r="J94" s="199">
        <f t="shared" ca="1" si="8"/>
        <v>4</v>
      </c>
      <c r="K94" s="198">
        <f t="shared" ca="1" si="10"/>
        <v>0</v>
      </c>
      <c r="L94" s="198">
        <f t="shared" ca="1" si="11"/>
        <v>0</v>
      </c>
      <c r="M94" s="198">
        <f ca="1">INT(模型7!$C$13*(模型7!$C$14+模型7!$D$10*模型7!I94)+(0.75*1181)*(1+RANDBETWEEN(-0.4,0.25))/2)</f>
        <v>3952</v>
      </c>
      <c r="N94" s="198">
        <f t="shared" ca="1" si="12"/>
        <v>0</v>
      </c>
      <c r="O94" s="200">
        <f t="shared" ca="1" si="13"/>
        <v>15808</v>
      </c>
      <c r="Q94" s="197">
        <v>78</v>
      </c>
      <c r="R94" s="203">
        <v>703505.9784573206</v>
      </c>
      <c r="S94" s="204">
        <v>1327603.3877499893</v>
      </c>
    </row>
    <row r="95" spans="8:19" x14ac:dyDescent="0.25">
      <c r="H95" s="197">
        <v>79</v>
      </c>
      <c r="I95" s="198">
        <f t="shared" ca="1" si="9"/>
        <v>0</v>
      </c>
      <c r="J95" s="199">
        <f t="shared" ca="1" si="8"/>
        <v>5</v>
      </c>
      <c r="K95" s="198">
        <f t="shared" ca="1" si="10"/>
        <v>0</v>
      </c>
      <c r="L95" s="198">
        <f t="shared" ca="1" si="11"/>
        <v>0</v>
      </c>
      <c r="M95" s="198">
        <f ca="1">INT(模型7!$C$13*(模型7!$C$14+模型7!$D$10*模型7!I95)+(0.75*1181)*(1+RANDBETWEEN(-0.4,0.25))/2)</f>
        <v>3952</v>
      </c>
      <c r="N95" s="198">
        <f t="shared" ca="1" si="12"/>
        <v>0</v>
      </c>
      <c r="O95" s="200">
        <f t="shared" ca="1" si="13"/>
        <v>19760</v>
      </c>
      <c r="Q95" s="197">
        <v>79</v>
      </c>
      <c r="R95" s="203">
        <v>454102.95500374038</v>
      </c>
      <c r="S95" s="204">
        <v>809447.14528466528</v>
      </c>
    </row>
    <row r="96" spans="8:19" x14ac:dyDescent="0.25">
      <c r="H96" s="197">
        <v>80</v>
      </c>
      <c r="I96" s="198">
        <f t="shared" ca="1" si="9"/>
        <v>0</v>
      </c>
      <c r="J96" s="199">
        <f t="shared" ca="1" si="8"/>
        <v>4</v>
      </c>
      <c r="K96" s="198">
        <f t="shared" ca="1" si="10"/>
        <v>0</v>
      </c>
      <c r="L96" s="198">
        <f t="shared" ca="1" si="11"/>
        <v>0</v>
      </c>
      <c r="M96" s="198">
        <f ca="1">INT(模型7!$C$13*(模型7!$C$14+模型7!$D$10*模型7!I96)+(0.75*1181)*(1+RANDBETWEEN(-0.4,0.25))/2)</f>
        <v>3952</v>
      </c>
      <c r="N96" s="198">
        <f t="shared" ca="1" si="12"/>
        <v>0</v>
      </c>
      <c r="O96" s="200">
        <f t="shared" ca="1" si="13"/>
        <v>15808</v>
      </c>
      <c r="Q96" s="197">
        <v>80</v>
      </c>
      <c r="R96" s="203">
        <v>910933.11833797197</v>
      </c>
      <c r="S96" s="204">
        <v>1573232.8241439057</v>
      </c>
    </row>
    <row r="97" spans="8:19" x14ac:dyDescent="0.25">
      <c r="H97" s="197">
        <v>81</v>
      </c>
      <c r="I97" s="198">
        <f t="shared" ca="1" si="9"/>
        <v>0</v>
      </c>
      <c r="J97" s="199">
        <f t="shared" ca="1" si="8"/>
        <v>4</v>
      </c>
      <c r="K97" s="198">
        <f t="shared" ca="1" si="10"/>
        <v>0</v>
      </c>
      <c r="L97" s="198">
        <f t="shared" ca="1" si="11"/>
        <v>0</v>
      </c>
      <c r="M97" s="198">
        <f ca="1">INT(模型7!$C$13*(模型7!$C$14+模型7!$D$10*模型7!I97)+(0.75*1181)*(1+RANDBETWEEN(-0.4,0.25))/2)</f>
        <v>3952</v>
      </c>
      <c r="N97" s="198">
        <f t="shared" ca="1" si="12"/>
        <v>0</v>
      </c>
      <c r="O97" s="200">
        <f t="shared" ca="1" si="13"/>
        <v>15808</v>
      </c>
      <c r="Q97" s="197">
        <v>81</v>
      </c>
      <c r="R97" s="203">
        <v>421364.33574724861</v>
      </c>
      <c r="S97" s="204">
        <v>720865.38949435134</v>
      </c>
    </row>
    <row r="98" spans="8:19" x14ac:dyDescent="0.25">
      <c r="H98" s="197">
        <v>82</v>
      </c>
      <c r="I98" s="198">
        <f t="shared" ca="1" si="9"/>
        <v>0</v>
      </c>
      <c r="J98" s="199">
        <f t="shared" ca="1" si="8"/>
        <v>4</v>
      </c>
      <c r="K98" s="198">
        <f t="shared" ca="1" si="10"/>
        <v>0</v>
      </c>
      <c r="L98" s="198">
        <f t="shared" ca="1" si="11"/>
        <v>0</v>
      </c>
      <c r="M98" s="198">
        <f ca="1">INT(模型7!$C$13*(模型7!$C$14+模型7!$D$10*模型7!I98)+(0.75*1181)*(1+RANDBETWEEN(-0.4,0.25))/2)</f>
        <v>3952</v>
      </c>
      <c r="N98" s="198">
        <f t="shared" ca="1" si="12"/>
        <v>0</v>
      </c>
      <c r="O98" s="200">
        <f t="shared" ca="1" si="13"/>
        <v>15808</v>
      </c>
      <c r="Q98" s="197">
        <v>82</v>
      </c>
      <c r="R98" s="203">
        <v>853148.36701560521</v>
      </c>
      <c r="S98" s="204">
        <v>1553631.9490630713</v>
      </c>
    </row>
    <row r="99" spans="8:19" x14ac:dyDescent="0.25">
      <c r="H99" s="197">
        <v>83</v>
      </c>
      <c r="I99" s="198">
        <f t="shared" ca="1" si="9"/>
        <v>0</v>
      </c>
      <c r="J99" s="199">
        <f t="shared" ca="1" si="8"/>
        <v>3</v>
      </c>
      <c r="K99" s="198">
        <f t="shared" ca="1" si="10"/>
        <v>0</v>
      </c>
      <c r="L99" s="198">
        <f t="shared" ca="1" si="11"/>
        <v>0</v>
      </c>
      <c r="M99" s="198">
        <f ca="1">INT(模型7!$C$13*(模型7!$C$14+模型7!$D$10*模型7!I99)+(0.75*1181)*(1+RANDBETWEEN(-0.4,0.25))/2)</f>
        <v>3952</v>
      </c>
      <c r="N99" s="198">
        <f t="shared" ca="1" si="12"/>
        <v>0</v>
      </c>
      <c r="O99" s="200">
        <f t="shared" ca="1" si="13"/>
        <v>11856</v>
      </c>
      <c r="Q99" s="197">
        <v>83</v>
      </c>
      <c r="R99" s="203">
        <v>484594.94623486075</v>
      </c>
      <c r="S99" s="204">
        <v>841055.49957405811</v>
      </c>
    </row>
    <row r="100" spans="8:19" x14ac:dyDescent="0.25">
      <c r="H100" s="197">
        <v>84</v>
      </c>
      <c r="I100" s="198">
        <f t="shared" ca="1" si="9"/>
        <v>0</v>
      </c>
      <c r="J100" s="199">
        <f t="shared" ca="1" si="8"/>
        <v>4</v>
      </c>
      <c r="K100" s="198">
        <f t="shared" ca="1" si="10"/>
        <v>0</v>
      </c>
      <c r="L100" s="198">
        <f t="shared" ca="1" si="11"/>
        <v>0</v>
      </c>
      <c r="M100" s="198">
        <f ca="1">INT(模型7!$C$13*(模型7!$C$14+模型7!$D$10*模型7!I100)+(0.75*1181)*(1+RANDBETWEEN(-0.4,0.25))/2)</f>
        <v>3952</v>
      </c>
      <c r="N100" s="198">
        <f t="shared" ca="1" si="12"/>
        <v>0</v>
      </c>
      <c r="O100" s="200">
        <f t="shared" ca="1" si="13"/>
        <v>15808</v>
      </c>
      <c r="Q100" s="197">
        <v>84</v>
      </c>
      <c r="R100" s="203">
        <v>695765.95847185655</v>
      </c>
      <c r="S100" s="204">
        <v>1189558.3472244698</v>
      </c>
    </row>
    <row r="101" spans="8:19" x14ac:dyDescent="0.25">
      <c r="H101" s="197">
        <v>85</v>
      </c>
      <c r="I101" s="198">
        <f t="shared" ca="1" si="9"/>
        <v>0</v>
      </c>
      <c r="J101" s="199">
        <f t="shared" ca="1" si="8"/>
        <v>3</v>
      </c>
      <c r="K101" s="198">
        <f t="shared" ca="1" si="10"/>
        <v>0</v>
      </c>
      <c r="L101" s="198">
        <f t="shared" ca="1" si="11"/>
        <v>0</v>
      </c>
      <c r="M101" s="198">
        <f ca="1">INT(模型7!$C$13*(模型7!$C$14+模型7!$D$10*模型7!I101)+(0.75*1181)*(1+RANDBETWEEN(-0.4,0.25))/2)</f>
        <v>3952</v>
      </c>
      <c r="N101" s="198">
        <f t="shared" ca="1" si="12"/>
        <v>0</v>
      </c>
      <c r="O101" s="200">
        <f t="shared" ca="1" si="13"/>
        <v>11856</v>
      </c>
      <c r="Q101" s="197">
        <v>85</v>
      </c>
      <c r="R101" s="203">
        <v>476715.34020686039</v>
      </c>
      <c r="S101" s="204">
        <v>868776.2666138839</v>
      </c>
    </row>
    <row r="102" spans="8:19" x14ac:dyDescent="0.25">
      <c r="H102" s="197">
        <v>86</v>
      </c>
      <c r="I102" s="198">
        <f t="shared" ca="1" si="9"/>
        <v>0</v>
      </c>
      <c r="J102" s="199">
        <f t="shared" ca="1" si="8"/>
        <v>2</v>
      </c>
      <c r="K102" s="198">
        <f t="shared" ca="1" si="10"/>
        <v>0</v>
      </c>
      <c r="L102" s="198">
        <f t="shared" ca="1" si="11"/>
        <v>0</v>
      </c>
      <c r="M102" s="198">
        <f ca="1">INT(模型7!$C$13*(模型7!$C$14+模型7!$D$10*模型7!I102)+(0.75*1181)*(1+RANDBETWEEN(-0.4,0.25))/2)</f>
        <v>3952</v>
      </c>
      <c r="N102" s="198">
        <f t="shared" ca="1" si="12"/>
        <v>0</v>
      </c>
      <c r="O102" s="200">
        <f t="shared" ca="1" si="13"/>
        <v>7904</v>
      </c>
      <c r="Q102" s="197">
        <v>86</v>
      </c>
      <c r="R102" s="203">
        <v>978118.95127312024</v>
      </c>
      <c r="S102" s="204">
        <v>1916720.7082333593</v>
      </c>
    </row>
    <row r="103" spans="8:19" x14ac:dyDescent="0.25">
      <c r="H103" s="197">
        <v>87</v>
      </c>
      <c r="I103" s="198">
        <f t="shared" ca="1" si="9"/>
        <v>0</v>
      </c>
      <c r="J103" s="199">
        <f t="shared" ca="1" si="8"/>
        <v>3</v>
      </c>
      <c r="K103" s="198">
        <f t="shared" ca="1" si="10"/>
        <v>0</v>
      </c>
      <c r="L103" s="198">
        <f t="shared" ca="1" si="11"/>
        <v>0</v>
      </c>
      <c r="M103" s="198">
        <f ca="1">INT(模型7!$C$13*(模型7!$C$14+模型7!$D$10*模型7!I103)+(0.75*1181)*(1+RANDBETWEEN(-0.4,0.25))/2)</f>
        <v>3952</v>
      </c>
      <c r="N103" s="198">
        <f t="shared" ca="1" si="12"/>
        <v>0</v>
      </c>
      <c r="O103" s="200">
        <f t="shared" ca="1" si="13"/>
        <v>11856</v>
      </c>
      <c r="Q103" s="197">
        <v>87</v>
      </c>
      <c r="R103" s="203">
        <v>639288.49258100172</v>
      </c>
      <c r="S103" s="204">
        <v>1096835.786043636</v>
      </c>
    </row>
    <row r="104" spans="8:19" x14ac:dyDescent="0.25">
      <c r="H104" s="197">
        <v>88</v>
      </c>
      <c r="I104" s="198">
        <f t="shared" ca="1" si="9"/>
        <v>0</v>
      </c>
      <c r="J104" s="199">
        <f t="shared" ca="1" si="8"/>
        <v>3</v>
      </c>
      <c r="K104" s="198">
        <f t="shared" ca="1" si="10"/>
        <v>0</v>
      </c>
      <c r="L104" s="198">
        <f t="shared" ca="1" si="11"/>
        <v>0</v>
      </c>
      <c r="M104" s="198">
        <f ca="1">INT(模型7!$C$13*(模型7!$C$14+模型7!$D$10*模型7!I104)+(0.75*1181)*(1+RANDBETWEEN(-0.4,0.25))/2)</f>
        <v>3952</v>
      </c>
      <c r="N104" s="198">
        <f t="shared" ca="1" si="12"/>
        <v>0</v>
      </c>
      <c r="O104" s="200">
        <f t="shared" ca="1" si="13"/>
        <v>11856</v>
      </c>
      <c r="Q104" s="197">
        <v>88</v>
      </c>
      <c r="R104" s="203">
        <v>631999.15820605971</v>
      </c>
      <c r="S104" s="204">
        <v>1057899.9791718195</v>
      </c>
    </row>
    <row r="105" spans="8:19" x14ac:dyDescent="0.25">
      <c r="H105" s="197">
        <v>89</v>
      </c>
      <c r="I105" s="198">
        <f t="shared" ca="1" si="9"/>
        <v>0</v>
      </c>
      <c r="J105" s="199">
        <f t="shared" ca="1" si="8"/>
        <v>4</v>
      </c>
      <c r="K105" s="198">
        <f t="shared" ca="1" si="10"/>
        <v>0</v>
      </c>
      <c r="L105" s="198">
        <f t="shared" ca="1" si="11"/>
        <v>0</v>
      </c>
      <c r="M105" s="198">
        <f ca="1">INT(模型7!$C$13*(模型7!$C$14+模型7!$D$10*模型7!I105)+(0.75*1181)*(1+RANDBETWEEN(-0.4,0.25))/2)</f>
        <v>3952</v>
      </c>
      <c r="N105" s="198">
        <f t="shared" ca="1" si="12"/>
        <v>0</v>
      </c>
      <c r="O105" s="200">
        <f t="shared" ca="1" si="13"/>
        <v>15808</v>
      </c>
      <c r="Q105" s="197">
        <v>89</v>
      </c>
      <c r="R105" s="203">
        <v>769899.26972750702</v>
      </c>
      <c r="S105" s="204">
        <v>1325843.896751266</v>
      </c>
    </row>
    <row r="106" spans="8:19" x14ac:dyDescent="0.25">
      <c r="H106" s="197">
        <v>90</v>
      </c>
      <c r="I106" s="198">
        <f t="shared" ca="1" si="9"/>
        <v>0</v>
      </c>
      <c r="J106" s="199">
        <f t="shared" ca="1" si="8"/>
        <v>3</v>
      </c>
      <c r="K106" s="198">
        <f t="shared" ca="1" si="10"/>
        <v>0</v>
      </c>
      <c r="L106" s="198">
        <f t="shared" ca="1" si="11"/>
        <v>0</v>
      </c>
      <c r="M106" s="198">
        <f ca="1">INT(模型7!$C$13*(模型7!$C$14+模型7!$D$10*模型7!I106)+(0.75*1181)*(1+RANDBETWEEN(-0.4,0.25))/2)</f>
        <v>3952</v>
      </c>
      <c r="N106" s="198">
        <f t="shared" ca="1" si="12"/>
        <v>0</v>
      </c>
      <c r="O106" s="200">
        <f t="shared" ca="1" si="13"/>
        <v>11856</v>
      </c>
      <c r="Q106" s="197">
        <v>90</v>
      </c>
      <c r="R106" s="203">
        <v>756750.62290055666</v>
      </c>
      <c r="S106" s="204">
        <v>1414738.2867201639</v>
      </c>
    </row>
    <row r="107" spans="8:19" x14ac:dyDescent="0.25">
      <c r="H107" s="197">
        <v>91</v>
      </c>
      <c r="I107" s="198">
        <f t="shared" ca="1" si="9"/>
        <v>0</v>
      </c>
      <c r="J107" s="199">
        <f t="shared" ca="1" si="8"/>
        <v>3</v>
      </c>
      <c r="K107" s="198">
        <f t="shared" ca="1" si="10"/>
        <v>0</v>
      </c>
      <c r="L107" s="198">
        <f t="shared" ca="1" si="11"/>
        <v>0</v>
      </c>
      <c r="M107" s="198">
        <f ca="1">INT(模型7!$C$13*(模型7!$C$14+模型7!$D$10*模型7!I107)+(0.75*1181)*(1+RANDBETWEEN(-0.4,0.25))/2)</f>
        <v>3952</v>
      </c>
      <c r="N107" s="198">
        <f t="shared" ca="1" si="12"/>
        <v>0</v>
      </c>
      <c r="O107" s="200">
        <f t="shared" ca="1" si="13"/>
        <v>11856</v>
      </c>
      <c r="Q107" s="197">
        <v>91</v>
      </c>
      <c r="R107" s="203">
        <v>456769.06961706001</v>
      </c>
      <c r="S107" s="204">
        <v>761817.73358567595</v>
      </c>
    </row>
    <row r="108" spans="8:19" x14ac:dyDescent="0.25">
      <c r="H108" s="197">
        <v>92</v>
      </c>
      <c r="I108" s="198">
        <f t="shared" ca="1" si="9"/>
        <v>0</v>
      </c>
      <c r="J108" s="199">
        <f t="shared" ca="1" si="8"/>
        <v>4</v>
      </c>
      <c r="K108" s="198">
        <f t="shared" ca="1" si="10"/>
        <v>0</v>
      </c>
      <c r="L108" s="198">
        <f t="shared" ca="1" si="11"/>
        <v>0</v>
      </c>
      <c r="M108" s="198">
        <f ca="1">INT(模型7!$C$13*(模型7!$C$14+模型7!$D$10*模型7!I108)+(0.75*1181)*(1+RANDBETWEEN(-0.4,0.25))/2)</f>
        <v>3952</v>
      </c>
      <c r="N108" s="198">
        <f t="shared" ca="1" si="12"/>
        <v>0</v>
      </c>
      <c r="O108" s="200">
        <f t="shared" ca="1" si="13"/>
        <v>15808</v>
      </c>
      <c r="Q108" s="197">
        <v>92</v>
      </c>
      <c r="R108" s="203">
        <v>769891.09672909486</v>
      </c>
      <c r="S108" s="204">
        <v>1289850.9713019393</v>
      </c>
    </row>
    <row r="109" spans="8:19" x14ac:dyDescent="0.25">
      <c r="H109" s="197">
        <v>93</v>
      </c>
      <c r="I109" s="198">
        <f t="shared" ca="1" si="9"/>
        <v>0</v>
      </c>
      <c r="J109" s="199">
        <f t="shared" ca="1" si="8"/>
        <v>4</v>
      </c>
      <c r="K109" s="198">
        <f t="shared" ca="1" si="10"/>
        <v>0</v>
      </c>
      <c r="L109" s="198">
        <f t="shared" ca="1" si="11"/>
        <v>0</v>
      </c>
      <c r="M109" s="198">
        <f ca="1">INT(模型7!$C$13*(模型7!$C$14+模型7!$D$10*模型7!I109)+(0.75*1181)*(1+RANDBETWEEN(-0.4,0.25))/2)</f>
        <v>3952</v>
      </c>
      <c r="N109" s="198">
        <f t="shared" ca="1" si="12"/>
        <v>0</v>
      </c>
      <c r="O109" s="200">
        <f t="shared" ca="1" si="13"/>
        <v>15808</v>
      </c>
      <c r="Q109" s="197">
        <v>93</v>
      </c>
      <c r="R109" s="203">
        <v>858003.59378116659</v>
      </c>
      <c r="S109" s="204">
        <v>1527053.5693503739</v>
      </c>
    </row>
    <row r="110" spans="8:19" x14ac:dyDescent="0.25">
      <c r="H110" s="197">
        <v>94</v>
      </c>
      <c r="I110" s="198">
        <f t="shared" ca="1" si="9"/>
        <v>0</v>
      </c>
      <c r="J110" s="199">
        <f t="shared" ca="1" si="8"/>
        <v>4</v>
      </c>
      <c r="K110" s="198">
        <f t="shared" ca="1" si="10"/>
        <v>0</v>
      </c>
      <c r="L110" s="198">
        <f t="shared" ca="1" si="11"/>
        <v>0</v>
      </c>
      <c r="M110" s="198">
        <f ca="1">INT(模型7!$C$13*(模型7!$C$14+模型7!$D$10*模型7!I110)+(0.75*1181)*(1+RANDBETWEEN(-0.4,0.25))/2)</f>
        <v>3952</v>
      </c>
      <c r="N110" s="198">
        <f t="shared" ca="1" si="12"/>
        <v>0</v>
      </c>
      <c r="O110" s="200">
        <f t="shared" ca="1" si="13"/>
        <v>15808</v>
      </c>
      <c r="Q110" s="197">
        <v>94</v>
      </c>
      <c r="R110" s="203">
        <v>937692.30888811778</v>
      </c>
      <c r="S110" s="204">
        <v>1605367.3178027691</v>
      </c>
    </row>
    <row r="111" spans="8:19" x14ac:dyDescent="0.25">
      <c r="H111" s="197">
        <v>95</v>
      </c>
      <c r="I111" s="198">
        <f t="shared" ca="1" si="9"/>
        <v>0</v>
      </c>
      <c r="J111" s="199">
        <f t="shared" ca="1" si="8"/>
        <v>4</v>
      </c>
      <c r="K111" s="198">
        <f t="shared" ca="1" si="10"/>
        <v>0</v>
      </c>
      <c r="L111" s="198">
        <f t="shared" ca="1" si="11"/>
        <v>0</v>
      </c>
      <c r="M111" s="198">
        <f ca="1">INT(模型7!$C$13*(模型7!$C$14+模型7!$D$10*模型7!I111)+(0.75*1181)*(1+RANDBETWEEN(-0.4,0.25))/2)</f>
        <v>3952</v>
      </c>
      <c r="N111" s="198">
        <f t="shared" ca="1" si="12"/>
        <v>0</v>
      </c>
      <c r="O111" s="200">
        <f t="shared" ca="1" si="13"/>
        <v>15808</v>
      </c>
      <c r="Q111" s="197">
        <v>95</v>
      </c>
      <c r="R111" s="203">
        <v>494643.88035867224</v>
      </c>
      <c r="S111" s="204">
        <v>872011.60758882388</v>
      </c>
    </row>
    <row r="112" spans="8:19" x14ac:dyDescent="0.25">
      <c r="H112" s="197">
        <v>96</v>
      </c>
      <c r="I112" s="198">
        <f t="shared" ca="1" si="9"/>
        <v>0</v>
      </c>
      <c r="J112" s="199">
        <f t="shared" ca="1" si="8"/>
        <v>5</v>
      </c>
      <c r="K112" s="198">
        <f t="shared" ca="1" si="10"/>
        <v>0</v>
      </c>
      <c r="L112" s="198">
        <f t="shared" ca="1" si="11"/>
        <v>0</v>
      </c>
      <c r="M112" s="198">
        <f ca="1">INT(模型7!$C$13*(模型7!$C$14+模型7!$D$10*模型7!I112)+(0.75*1181)*(1+RANDBETWEEN(-0.4,0.25))/2)</f>
        <v>3952</v>
      </c>
      <c r="N112" s="198">
        <f t="shared" ca="1" si="12"/>
        <v>0</v>
      </c>
      <c r="O112" s="200">
        <f t="shared" ca="1" si="13"/>
        <v>19760</v>
      </c>
      <c r="Q112" s="197">
        <v>96</v>
      </c>
      <c r="R112" s="203">
        <v>758907.15348066203</v>
      </c>
      <c r="S112" s="204">
        <v>1389049.9454336846</v>
      </c>
    </row>
    <row r="113" spans="8:19" x14ac:dyDescent="0.25">
      <c r="H113" s="197">
        <v>97</v>
      </c>
      <c r="I113" s="198">
        <f t="shared" ca="1" si="9"/>
        <v>0</v>
      </c>
      <c r="J113" s="199">
        <f t="shared" ca="1" si="8"/>
        <v>2</v>
      </c>
      <c r="K113" s="198">
        <f t="shared" ca="1" si="10"/>
        <v>0</v>
      </c>
      <c r="L113" s="198">
        <f t="shared" ca="1" si="11"/>
        <v>0</v>
      </c>
      <c r="M113" s="198">
        <f ca="1">INT(模型7!$C$13*(模型7!$C$14+模型7!$D$10*模型7!I113)+(0.75*1181)*(1+RANDBETWEEN(-0.4,0.25))/2)</f>
        <v>3952</v>
      </c>
      <c r="N113" s="198">
        <f t="shared" ca="1" si="12"/>
        <v>0</v>
      </c>
      <c r="O113" s="200">
        <f t="shared" ca="1" si="13"/>
        <v>7904</v>
      </c>
      <c r="Q113" s="197">
        <v>97</v>
      </c>
      <c r="R113" s="203">
        <v>553564.23232141684</v>
      </c>
      <c r="S113" s="204">
        <v>1003563.9167222754</v>
      </c>
    </row>
    <row r="114" spans="8:19" x14ac:dyDescent="0.25">
      <c r="H114" s="197">
        <v>98</v>
      </c>
      <c r="I114" s="198">
        <f t="shared" ca="1" si="9"/>
        <v>0</v>
      </c>
      <c r="J114" s="199">
        <f t="shared" ca="1" si="8"/>
        <v>2</v>
      </c>
      <c r="K114" s="198">
        <f t="shared" ca="1" si="10"/>
        <v>0</v>
      </c>
      <c r="L114" s="198">
        <f t="shared" ca="1" si="11"/>
        <v>0</v>
      </c>
      <c r="M114" s="198">
        <f ca="1">INT(模型7!$C$13*(模型7!$C$14+模型7!$D$10*模型7!I114)+(0.75*1181)*(1+RANDBETWEEN(-0.4,0.25))/2)</f>
        <v>3952</v>
      </c>
      <c r="N114" s="198">
        <f t="shared" ca="1" si="12"/>
        <v>0</v>
      </c>
      <c r="O114" s="200">
        <f t="shared" ca="1" si="13"/>
        <v>7904</v>
      </c>
      <c r="Q114" s="197">
        <v>98</v>
      </c>
      <c r="R114" s="203">
        <v>1034652.8100834133</v>
      </c>
      <c r="S114" s="204">
        <v>1752215.420091555</v>
      </c>
    </row>
    <row r="115" spans="8:19" x14ac:dyDescent="0.25">
      <c r="H115" s="197">
        <v>99</v>
      </c>
      <c r="I115" s="198">
        <f t="shared" ca="1" si="9"/>
        <v>0</v>
      </c>
      <c r="J115" s="199">
        <f t="shared" ca="1" si="8"/>
        <v>4</v>
      </c>
      <c r="K115" s="198">
        <f t="shared" ca="1" si="10"/>
        <v>0</v>
      </c>
      <c r="L115" s="198">
        <f t="shared" ca="1" si="11"/>
        <v>0</v>
      </c>
      <c r="M115" s="198">
        <f ca="1">INT(模型7!$C$13*(模型7!$C$14+模型7!$D$10*模型7!I115)+(0.75*1181)*(1+RANDBETWEEN(-0.4,0.25))/2)</f>
        <v>3952</v>
      </c>
      <c r="N115" s="198">
        <f t="shared" ca="1" si="12"/>
        <v>0</v>
      </c>
      <c r="O115" s="200">
        <f t="shared" ca="1" si="13"/>
        <v>15808</v>
      </c>
      <c r="Q115" s="197">
        <v>99</v>
      </c>
      <c r="R115" s="203">
        <v>363147.62474048039</v>
      </c>
      <c r="S115" s="204">
        <v>665005.19510814094</v>
      </c>
    </row>
    <row r="116" spans="8:19" x14ac:dyDescent="0.25">
      <c r="H116" s="197">
        <v>100</v>
      </c>
      <c r="I116" s="198">
        <f t="shared" ca="1" si="9"/>
        <v>0</v>
      </c>
      <c r="J116" s="199">
        <f t="shared" ca="1" si="8"/>
        <v>3</v>
      </c>
      <c r="K116" s="198">
        <f t="shared" ca="1" si="10"/>
        <v>0</v>
      </c>
      <c r="L116" s="198">
        <f t="shared" ca="1" si="11"/>
        <v>0</v>
      </c>
      <c r="M116" s="198">
        <f ca="1">INT(模型7!$C$13*(模型7!$C$14+模型7!$D$10*模型7!I116)+(0.75*1181)*(1+RANDBETWEEN(-0.4,0.25))/2)</f>
        <v>3952</v>
      </c>
      <c r="N116" s="198">
        <f t="shared" ca="1" si="12"/>
        <v>0</v>
      </c>
      <c r="O116" s="200">
        <f t="shared" ca="1" si="13"/>
        <v>11856</v>
      </c>
      <c r="Q116" s="197">
        <v>100</v>
      </c>
      <c r="R116" s="209">
        <v>769684.22818490688</v>
      </c>
      <c r="S116" s="210">
        <v>1406834.3250993514</v>
      </c>
    </row>
    <row r="117" spans="8:19" x14ac:dyDescent="0.25">
      <c r="H117" s="211"/>
      <c r="I117" s="211"/>
      <c r="J117" s="212">
        <f ca="1">SUM(J16:J116)</f>
        <v>335</v>
      </c>
      <c r="K117" s="211"/>
      <c r="L117" s="211"/>
      <c r="M117" s="211"/>
      <c r="N117" s="213">
        <f ca="1">SUM(N17:N116)</f>
        <v>482804</v>
      </c>
      <c r="O117" s="214"/>
    </row>
    <row r="129" spans="17:17" x14ac:dyDescent="0.25">
      <c r="Q129" s="215"/>
    </row>
    <row r="130" spans="17:17" x14ac:dyDescent="0.25">
      <c r="Q130" s="215"/>
    </row>
    <row r="131" spans="17:17" x14ac:dyDescent="0.25">
      <c r="Q131" s="215"/>
    </row>
    <row r="132" spans="17:17" x14ac:dyDescent="0.25">
      <c r="Q132" s="215"/>
    </row>
    <row r="133" spans="17:17" x14ac:dyDescent="0.25">
      <c r="Q133" s="215"/>
    </row>
    <row r="134" spans="17:17" x14ac:dyDescent="0.25">
      <c r="Q134" s="215"/>
    </row>
    <row r="135" spans="17:17" x14ac:dyDescent="0.25">
      <c r="Q135" s="215"/>
    </row>
    <row r="136" spans="17:17" x14ac:dyDescent="0.25">
      <c r="Q136" s="215"/>
    </row>
    <row r="137" spans="17:17" x14ac:dyDescent="0.25">
      <c r="Q137" s="215"/>
    </row>
    <row r="138" spans="17:17" x14ac:dyDescent="0.25">
      <c r="Q138" s="215"/>
    </row>
    <row r="139" spans="17:17" x14ac:dyDescent="0.25">
      <c r="Q139" s="215"/>
    </row>
    <row r="140" spans="17:17" x14ac:dyDescent="0.25">
      <c r="Q140" s="215"/>
    </row>
    <row r="141" spans="17:17" x14ac:dyDescent="0.25">
      <c r="Q141" s="215"/>
    </row>
    <row r="142" spans="17:17" x14ac:dyDescent="0.25">
      <c r="Q142" s="215"/>
    </row>
    <row r="143" spans="17:17" x14ac:dyDescent="0.25">
      <c r="Q143" s="215"/>
    </row>
    <row r="144" spans="17:17" x14ac:dyDescent="0.25">
      <c r="Q144" s="215"/>
    </row>
    <row r="145" spans="17:17" x14ac:dyDescent="0.25">
      <c r="Q145" s="215"/>
    </row>
    <row r="146" spans="17:17" x14ac:dyDescent="0.25">
      <c r="Q146" s="215"/>
    </row>
    <row r="147" spans="17:17" x14ac:dyDescent="0.25">
      <c r="Q147" s="215"/>
    </row>
    <row r="148" spans="17:17" x14ac:dyDescent="0.25">
      <c r="Q148" s="215"/>
    </row>
    <row r="149" spans="17:17" x14ac:dyDescent="0.25">
      <c r="Q149" s="215"/>
    </row>
    <row r="150" spans="17:17" x14ac:dyDescent="0.25">
      <c r="Q150" s="215"/>
    </row>
    <row r="151" spans="17:17" x14ac:dyDescent="0.25">
      <c r="Q151" s="215"/>
    </row>
    <row r="152" spans="17:17" x14ac:dyDescent="0.25">
      <c r="Q152" s="215"/>
    </row>
    <row r="153" spans="17:17" x14ac:dyDescent="0.25">
      <c r="Q153" s="215"/>
    </row>
    <row r="154" spans="17:17" x14ac:dyDescent="0.25">
      <c r="Q154" s="215"/>
    </row>
    <row r="155" spans="17:17" x14ac:dyDescent="0.25">
      <c r="Q155" s="215"/>
    </row>
    <row r="156" spans="17:17" x14ac:dyDescent="0.25">
      <c r="Q156" s="215"/>
    </row>
    <row r="157" spans="17:17" x14ac:dyDescent="0.25">
      <c r="Q157" s="215"/>
    </row>
    <row r="158" spans="17:17" x14ac:dyDescent="0.25">
      <c r="Q158" s="215"/>
    </row>
    <row r="159" spans="17:17" x14ac:dyDescent="0.25">
      <c r="Q159" s="215"/>
    </row>
    <row r="160" spans="17:17" x14ac:dyDescent="0.25">
      <c r="Q160" s="215"/>
    </row>
    <row r="161" spans="17:17" x14ac:dyDescent="0.25">
      <c r="Q161" s="215"/>
    </row>
    <row r="162" spans="17:17" x14ac:dyDescent="0.25">
      <c r="Q162" s="215"/>
    </row>
    <row r="163" spans="17:17" x14ac:dyDescent="0.25">
      <c r="Q163" s="215"/>
    </row>
    <row r="164" spans="17:17" x14ac:dyDescent="0.25">
      <c r="Q164" s="215"/>
    </row>
    <row r="165" spans="17:17" x14ac:dyDescent="0.25">
      <c r="Q165" s="215"/>
    </row>
    <row r="166" spans="17:17" x14ac:dyDescent="0.25">
      <c r="Q166" s="215"/>
    </row>
    <row r="167" spans="17:17" x14ac:dyDescent="0.25">
      <c r="Q167" s="215"/>
    </row>
    <row r="168" spans="17:17" x14ac:dyDescent="0.25">
      <c r="Q168" s="215"/>
    </row>
    <row r="169" spans="17:17" x14ac:dyDescent="0.25">
      <c r="Q169" s="215"/>
    </row>
    <row r="170" spans="17:17" x14ac:dyDescent="0.25">
      <c r="Q170" s="215"/>
    </row>
    <row r="171" spans="17:17" x14ac:dyDescent="0.25">
      <c r="Q171" s="215"/>
    </row>
    <row r="172" spans="17:17" x14ac:dyDescent="0.25">
      <c r="Q172" s="215"/>
    </row>
    <row r="173" spans="17:17" x14ac:dyDescent="0.25">
      <c r="Q173" s="215"/>
    </row>
    <row r="174" spans="17:17" x14ac:dyDescent="0.25">
      <c r="Q174" s="215"/>
    </row>
    <row r="175" spans="17:17" x14ac:dyDescent="0.25">
      <c r="Q175" s="215"/>
    </row>
    <row r="176" spans="17:17" x14ac:dyDescent="0.25">
      <c r="Q176" s="215"/>
    </row>
    <row r="177" spans="17:17" x14ac:dyDescent="0.25">
      <c r="Q177" s="215"/>
    </row>
    <row r="178" spans="17:17" x14ac:dyDescent="0.25">
      <c r="Q178" s="215"/>
    </row>
    <row r="179" spans="17:17" x14ac:dyDescent="0.25">
      <c r="Q179" s="215"/>
    </row>
    <row r="180" spans="17:17" x14ac:dyDescent="0.25">
      <c r="Q180" s="215"/>
    </row>
    <row r="181" spans="17:17" x14ac:dyDescent="0.25">
      <c r="Q181" s="215"/>
    </row>
    <row r="182" spans="17:17" x14ac:dyDescent="0.25">
      <c r="Q182" s="215"/>
    </row>
    <row r="183" spans="17:17" x14ac:dyDescent="0.25">
      <c r="Q183" s="215"/>
    </row>
    <row r="184" spans="17:17" x14ac:dyDescent="0.25">
      <c r="Q184" s="215"/>
    </row>
    <row r="185" spans="17:17" x14ac:dyDescent="0.25">
      <c r="Q185" s="215"/>
    </row>
    <row r="186" spans="17:17" x14ac:dyDescent="0.25">
      <c r="Q186" s="215"/>
    </row>
    <row r="187" spans="17:17" x14ac:dyDescent="0.25">
      <c r="Q187" s="215"/>
    </row>
    <row r="188" spans="17:17" x14ac:dyDescent="0.25">
      <c r="Q188" s="215"/>
    </row>
    <row r="189" spans="17:17" x14ac:dyDescent="0.25">
      <c r="Q189" s="215"/>
    </row>
    <row r="190" spans="17:17" x14ac:dyDescent="0.25">
      <c r="Q190" s="215"/>
    </row>
    <row r="191" spans="17:17" x14ac:dyDescent="0.25">
      <c r="Q191" s="215"/>
    </row>
    <row r="192" spans="17:17" x14ac:dyDescent="0.25">
      <c r="Q192" s="215"/>
    </row>
    <row r="193" spans="17:17" x14ac:dyDescent="0.25">
      <c r="Q193" s="215"/>
    </row>
    <row r="194" spans="17:17" x14ac:dyDescent="0.25">
      <c r="Q194" s="215"/>
    </row>
    <row r="195" spans="17:17" x14ac:dyDescent="0.25">
      <c r="Q195" s="215"/>
    </row>
    <row r="196" spans="17:17" x14ac:dyDescent="0.25">
      <c r="Q196" s="215"/>
    </row>
    <row r="197" spans="17:17" x14ac:dyDescent="0.25">
      <c r="Q197" s="215"/>
    </row>
    <row r="198" spans="17:17" x14ac:dyDescent="0.25">
      <c r="Q198" s="215"/>
    </row>
    <row r="199" spans="17:17" x14ac:dyDescent="0.25">
      <c r="Q199" s="215"/>
    </row>
    <row r="200" spans="17:17" x14ac:dyDescent="0.25">
      <c r="Q200" s="215"/>
    </row>
    <row r="201" spans="17:17" x14ac:dyDescent="0.25">
      <c r="Q201" s="215"/>
    </row>
    <row r="202" spans="17:17" x14ac:dyDescent="0.25">
      <c r="Q202" s="215"/>
    </row>
    <row r="203" spans="17:17" x14ac:dyDescent="0.25">
      <c r="Q203" s="215"/>
    </row>
    <row r="204" spans="17:17" x14ac:dyDescent="0.25">
      <c r="Q204" s="215"/>
    </row>
    <row r="205" spans="17:17" x14ac:dyDescent="0.25">
      <c r="Q205" s="215"/>
    </row>
    <row r="206" spans="17:17" x14ac:dyDescent="0.25">
      <c r="Q206" s="215"/>
    </row>
    <row r="207" spans="17:17" x14ac:dyDescent="0.25">
      <c r="Q207" s="215"/>
    </row>
    <row r="208" spans="17:17" x14ac:dyDescent="0.25">
      <c r="Q208" s="215"/>
    </row>
    <row r="209" spans="17:17" x14ac:dyDescent="0.25">
      <c r="Q209" s="215"/>
    </row>
    <row r="210" spans="17:17" x14ac:dyDescent="0.25">
      <c r="Q210" s="215"/>
    </row>
    <row r="211" spans="17:17" x14ac:dyDescent="0.25">
      <c r="Q211" s="215"/>
    </row>
    <row r="212" spans="17:17" x14ac:dyDescent="0.25">
      <c r="Q212" s="215"/>
    </row>
    <row r="213" spans="17:17" x14ac:dyDescent="0.25">
      <c r="Q213" s="215"/>
    </row>
    <row r="214" spans="17:17" x14ac:dyDescent="0.25">
      <c r="Q214" s="215"/>
    </row>
    <row r="215" spans="17:17" x14ac:dyDescent="0.25">
      <c r="Q215" s="215"/>
    </row>
    <row r="216" spans="17:17" x14ac:dyDescent="0.25">
      <c r="Q216" s="215"/>
    </row>
    <row r="217" spans="17:17" x14ac:dyDescent="0.25">
      <c r="Q217" s="215"/>
    </row>
    <row r="218" spans="17:17" x14ac:dyDescent="0.25">
      <c r="Q218" s="215"/>
    </row>
    <row r="219" spans="17:17" x14ac:dyDescent="0.25">
      <c r="Q219" s="215"/>
    </row>
    <row r="220" spans="17:17" x14ac:dyDescent="0.25">
      <c r="Q220" s="215"/>
    </row>
    <row r="221" spans="17:17" x14ac:dyDescent="0.25">
      <c r="Q221" s="215"/>
    </row>
    <row r="222" spans="17:17" x14ac:dyDescent="0.25">
      <c r="Q222" s="215"/>
    </row>
    <row r="223" spans="17:17" x14ac:dyDescent="0.25">
      <c r="Q223" s="215"/>
    </row>
    <row r="224" spans="17:17" x14ac:dyDescent="0.25">
      <c r="Q224" s="215"/>
    </row>
    <row r="225" spans="17:17" x14ac:dyDescent="0.25">
      <c r="Q225" s="215"/>
    </row>
    <row r="226" spans="17:17" x14ac:dyDescent="0.25">
      <c r="Q226" s="215"/>
    </row>
    <row r="227" spans="17:17" x14ac:dyDescent="0.25">
      <c r="Q227" s="215"/>
    </row>
    <row r="228" spans="17:17" x14ac:dyDescent="0.25">
      <c r="Q228" s="215"/>
    </row>
    <row r="229" spans="17:17" x14ac:dyDescent="0.25">
      <c r="Q229" s="215"/>
    </row>
    <row r="230" spans="17:17" x14ac:dyDescent="0.25">
      <c r="Q230" s="215"/>
    </row>
    <row r="231" spans="17:17" x14ac:dyDescent="0.25">
      <c r="Q231" s="215"/>
    </row>
    <row r="232" spans="17:17" x14ac:dyDescent="0.25">
      <c r="Q232" s="215"/>
    </row>
    <row r="233" spans="17:17" x14ac:dyDescent="0.25">
      <c r="Q233" s="215"/>
    </row>
    <row r="234" spans="17:17" x14ac:dyDescent="0.25">
      <c r="Q234" s="215"/>
    </row>
    <row r="235" spans="17:17" x14ac:dyDescent="0.25">
      <c r="Q235" s="215"/>
    </row>
    <row r="236" spans="17:17" x14ac:dyDescent="0.25">
      <c r="Q236" s="215"/>
    </row>
    <row r="237" spans="17:17" x14ac:dyDescent="0.25">
      <c r="Q237" s="215"/>
    </row>
    <row r="238" spans="17:17" x14ac:dyDescent="0.25">
      <c r="Q238" s="215"/>
    </row>
    <row r="239" spans="17:17" x14ac:dyDescent="0.25">
      <c r="Q239" s="215"/>
    </row>
    <row r="240" spans="17:17" x14ac:dyDescent="0.25">
      <c r="Q240" s="215"/>
    </row>
    <row r="241" spans="17:17" x14ac:dyDescent="0.25">
      <c r="Q241" s="215"/>
    </row>
    <row r="242" spans="17:17" x14ac:dyDescent="0.25">
      <c r="Q242" s="215"/>
    </row>
    <row r="243" spans="17:17" x14ac:dyDescent="0.25">
      <c r="Q243" s="215"/>
    </row>
    <row r="244" spans="17:17" x14ac:dyDescent="0.25">
      <c r="Q244" s="215"/>
    </row>
    <row r="245" spans="17:17" x14ac:dyDescent="0.25">
      <c r="Q245" s="215"/>
    </row>
    <row r="246" spans="17:17" x14ac:dyDescent="0.25">
      <c r="Q246" s="215"/>
    </row>
    <row r="247" spans="17:17" x14ac:dyDescent="0.25">
      <c r="Q247" s="215"/>
    </row>
    <row r="248" spans="17:17" x14ac:dyDescent="0.25">
      <c r="Q248" s="215"/>
    </row>
    <row r="249" spans="17:17" x14ac:dyDescent="0.25">
      <c r="Q249" s="215"/>
    </row>
    <row r="250" spans="17:17" x14ac:dyDescent="0.25">
      <c r="Q250" s="215"/>
    </row>
    <row r="251" spans="17:17" x14ac:dyDescent="0.25">
      <c r="Q251" s="215"/>
    </row>
    <row r="252" spans="17:17" x14ac:dyDescent="0.25">
      <c r="Q252" s="215"/>
    </row>
    <row r="253" spans="17:17" x14ac:dyDescent="0.25">
      <c r="Q253" s="215"/>
    </row>
    <row r="254" spans="17:17" x14ac:dyDescent="0.25">
      <c r="Q254" s="215"/>
    </row>
    <row r="255" spans="17:17" x14ac:dyDescent="0.25">
      <c r="Q255" s="215"/>
    </row>
    <row r="256" spans="17:17" x14ac:dyDescent="0.25">
      <c r="Q256" s="215"/>
    </row>
    <row r="257" spans="17:17" x14ac:dyDescent="0.25">
      <c r="Q257" s="215"/>
    </row>
    <row r="258" spans="17:17" x14ac:dyDescent="0.25">
      <c r="Q258" s="215"/>
    </row>
    <row r="259" spans="17:17" x14ac:dyDescent="0.25">
      <c r="Q259" s="215"/>
    </row>
    <row r="260" spans="17:17" x14ac:dyDescent="0.25">
      <c r="Q260" s="215"/>
    </row>
    <row r="261" spans="17:17" x14ac:dyDescent="0.25">
      <c r="Q261" s="215"/>
    </row>
    <row r="262" spans="17:17" x14ac:dyDescent="0.25">
      <c r="Q262" s="215"/>
    </row>
    <row r="263" spans="17:17" x14ac:dyDescent="0.25">
      <c r="Q263" s="215"/>
    </row>
    <row r="264" spans="17:17" x14ac:dyDescent="0.25">
      <c r="Q264" s="215"/>
    </row>
    <row r="265" spans="17:17" x14ac:dyDescent="0.25">
      <c r="Q265" s="215"/>
    </row>
    <row r="266" spans="17:17" x14ac:dyDescent="0.25">
      <c r="Q266" s="215"/>
    </row>
    <row r="267" spans="17:17" x14ac:dyDescent="0.25">
      <c r="Q267" s="215"/>
    </row>
    <row r="268" spans="17:17" x14ac:dyDescent="0.25">
      <c r="Q268" s="215"/>
    </row>
    <row r="269" spans="17:17" x14ac:dyDescent="0.25">
      <c r="Q269" s="215"/>
    </row>
    <row r="270" spans="17:17" x14ac:dyDescent="0.25">
      <c r="Q270" s="215"/>
    </row>
    <row r="271" spans="17:17" x14ac:dyDescent="0.25">
      <c r="Q271" s="215"/>
    </row>
    <row r="272" spans="17:17" x14ac:dyDescent="0.25">
      <c r="Q272" s="215"/>
    </row>
    <row r="273" spans="17:17" x14ac:dyDescent="0.25">
      <c r="Q273" s="215"/>
    </row>
    <row r="274" spans="17:17" x14ac:dyDescent="0.25">
      <c r="Q274" s="215"/>
    </row>
    <row r="275" spans="17:17" x14ac:dyDescent="0.25">
      <c r="Q275" s="215"/>
    </row>
    <row r="276" spans="17:17" x14ac:dyDescent="0.25">
      <c r="Q276" s="215"/>
    </row>
    <row r="277" spans="17:17" x14ac:dyDescent="0.25">
      <c r="Q277" s="215"/>
    </row>
    <row r="278" spans="17:17" x14ac:dyDescent="0.25">
      <c r="Q278" s="215"/>
    </row>
    <row r="279" spans="17:17" x14ac:dyDescent="0.25">
      <c r="Q279" s="215"/>
    </row>
    <row r="280" spans="17:17" x14ac:dyDescent="0.25">
      <c r="Q280" s="215"/>
    </row>
    <row r="281" spans="17:17" x14ac:dyDescent="0.25">
      <c r="Q281" s="215"/>
    </row>
    <row r="282" spans="17:17" x14ac:dyDescent="0.25">
      <c r="Q282" s="215"/>
    </row>
    <row r="283" spans="17:17" x14ac:dyDescent="0.25">
      <c r="Q283" s="215"/>
    </row>
    <row r="284" spans="17:17" x14ac:dyDescent="0.25">
      <c r="Q284" s="215"/>
    </row>
    <row r="285" spans="17:17" x14ac:dyDescent="0.25">
      <c r="Q285" s="215"/>
    </row>
    <row r="286" spans="17:17" x14ac:dyDescent="0.25">
      <c r="Q286" s="215"/>
    </row>
    <row r="287" spans="17:17" x14ac:dyDescent="0.25">
      <c r="Q287" s="215"/>
    </row>
    <row r="288" spans="17:17" x14ac:dyDescent="0.25">
      <c r="Q288" s="215"/>
    </row>
    <row r="289" spans="17:17" x14ac:dyDescent="0.25">
      <c r="Q289" s="215"/>
    </row>
    <row r="290" spans="17:17" x14ac:dyDescent="0.25">
      <c r="Q290" s="215"/>
    </row>
    <row r="291" spans="17:17" x14ac:dyDescent="0.25">
      <c r="Q291" s="215"/>
    </row>
    <row r="292" spans="17:17" x14ac:dyDescent="0.25">
      <c r="Q292" s="215"/>
    </row>
    <row r="293" spans="17:17" x14ac:dyDescent="0.25">
      <c r="Q293" s="215"/>
    </row>
    <row r="294" spans="17:17" x14ac:dyDescent="0.25">
      <c r="Q294" s="215"/>
    </row>
    <row r="295" spans="17:17" x14ac:dyDescent="0.25">
      <c r="Q295" s="215"/>
    </row>
    <row r="296" spans="17:17" x14ac:dyDescent="0.25">
      <c r="Q296" s="215"/>
    </row>
    <row r="297" spans="17:17" x14ac:dyDescent="0.25">
      <c r="Q297" s="215"/>
    </row>
    <row r="298" spans="17:17" x14ac:dyDescent="0.25">
      <c r="Q298" s="215"/>
    </row>
    <row r="299" spans="17:17" x14ac:dyDescent="0.25">
      <c r="Q299" s="215"/>
    </row>
    <row r="300" spans="17:17" x14ac:dyDescent="0.25">
      <c r="Q300" s="215"/>
    </row>
    <row r="301" spans="17:17" x14ac:dyDescent="0.25">
      <c r="Q301" s="215"/>
    </row>
    <row r="302" spans="17:17" x14ac:dyDescent="0.25">
      <c r="Q302" s="215"/>
    </row>
    <row r="303" spans="17:17" x14ac:dyDescent="0.25">
      <c r="Q303" s="215"/>
    </row>
    <row r="304" spans="17:17" x14ac:dyDescent="0.25">
      <c r="Q304" s="215"/>
    </row>
    <row r="305" spans="17:17" x14ac:dyDescent="0.25">
      <c r="Q305" s="215"/>
    </row>
    <row r="306" spans="17:17" x14ac:dyDescent="0.25">
      <c r="Q306" s="215"/>
    </row>
    <row r="307" spans="17:17" x14ac:dyDescent="0.25">
      <c r="Q307" s="215"/>
    </row>
    <row r="308" spans="17:17" x14ac:dyDescent="0.25">
      <c r="Q308" s="215"/>
    </row>
    <row r="309" spans="17:17" x14ac:dyDescent="0.25">
      <c r="Q309" s="215"/>
    </row>
    <row r="310" spans="17:17" x14ac:dyDescent="0.25">
      <c r="Q310" s="215"/>
    </row>
    <row r="311" spans="17:17" x14ac:dyDescent="0.25">
      <c r="Q311" s="215"/>
    </row>
    <row r="312" spans="17:17" x14ac:dyDescent="0.25">
      <c r="Q312" s="215"/>
    </row>
    <row r="313" spans="17:17" x14ac:dyDescent="0.25">
      <c r="Q313" s="215"/>
    </row>
    <row r="314" spans="17:17" x14ac:dyDescent="0.25">
      <c r="Q314" s="215"/>
    </row>
    <row r="315" spans="17:17" x14ac:dyDescent="0.25">
      <c r="Q315" s="215"/>
    </row>
    <row r="316" spans="17:17" x14ac:dyDescent="0.25">
      <c r="Q316" s="215"/>
    </row>
    <row r="317" spans="17:17" x14ac:dyDescent="0.25">
      <c r="Q317" s="215"/>
    </row>
    <row r="318" spans="17:17" x14ac:dyDescent="0.25">
      <c r="Q318" s="215"/>
    </row>
    <row r="319" spans="17:17" x14ac:dyDescent="0.25">
      <c r="Q319" s="215"/>
    </row>
    <row r="320" spans="17:17" x14ac:dyDescent="0.25">
      <c r="Q320" s="215"/>
    </row>
    <row r="321" spans="17:17" x14ac:dyDescent="0.25">
      <c r="Q321" s="215"/>
    </row>
    <row r="322" spans="17:17" x14ac:dyDescent="0.25">
      <c r="Q322" s="215"/>
    </row>
    <row r="323" spans="17:17" x14ac:dyDescent="0.25">
      <c r="Q323" s="215"/>
    </row>
    <row r="324" spans="17:17" x14ac:dyDescent="0.25">
      <c r="Q324" s="215"/>
    </row>
    <row r="325" spans="17:17" x14ac:dyDescent="0.25">
      <c r="Q325" s="215"/>
    </row>
    <row r="326" spans="17:17" x14ac:dyDescent="0.25">
      <c r="Q326" s="215"/>
    </row>
    <row r="327" spans="17:17" x14ac:dyDescent="0.25">
      <c r="Q327" s="215"/>
    </row>
    <row r="328" spans="17:17" x14ac:dyDescent="0.25">
      <c r="Q328" s="215"/>
    </row>
    <row r="329" spans="17:17" x14ac:dyDescent="0.25">
      <c r="Q329" s="215"/>
    </row>
    <row r="330" spans="17:17" x14ac:dyDescent="0.25">
      <c r="Q330" s="215"/>
    </row>
    <row r="331" spans="17:17" x14ac:dyDescent="0.25">
      <c r="Q331" s="215"/>
    </row>
    <row r="332" spans="17:17" x14ac:dyDescent="0.25">
      <c r="Q332" s="215"/>
    </row>
    <row r="333" spans="17:17" x14ac:dyDescent="0.25">
      <c r="Q333" s="215"/>
    </row>
    <row r="334" spans="17:17" x14ac:dyDescent="0.25">
      <c r="Q334" s="215"/>
    </row>
    <row r="335" spans="17:17" x14ac:dyDescent="0.25">
      <c r="Q335" s="215"/>
    </row>
    <row r="336" spans="17:17" x14ac:dyDescent="0.25">
      <c r="Q336" s="215"/>
    </row>
    <row r="337" spans="17:17" x14ac:dyDescent="0.25">
      <c r="Q337" s="215"/>
    </row>
    <row r="338" spans="17:17" x14ac:dyDescent="0.25">
      <c r="Q338" s="215"/>
    </row>
    <row r="339" spans="17:17" x14ac:dyDescent="0.25">
      <c r="Q339" s="215"/>
    </row>
    <row r="340" spans="17:17" x14ac:dyDescent="0.25">
      <c r="Q340" s="215"/>
    </row>
    <row r="341" spans="17:17" x14ac:dyDescent="0.25">
      <c r="Q341" s="215"/>
    </row>
    <row r="342" spans="17:17" x14ac:dyDescent="0.25">
      <c r="Q342" s="215"/>
    </row>
    <row r="343" spans="17:17" x14ac:dyDescent="0.25">
      <c r="Q343" s="215"/>
    </row>
    <row r="344" spans="17:17" x14ac:dyDescent="0.25">
      <c r="Q344" s="215"/>
    </row>
    <row r="345" spans="17:17" x14ac:dyDescent="0.25">
      <c r="Q345" s="215"/>
    </row>
    <row r="346" spans="17:17" x14ac:dyDescent="0.25">
      <c r="Q346" s="215"/>
    </row>
    <row r="347" spans="17:17" x14ac:dyDescent="0.25">
      <c r="Q347" s="215"/>
    </row>
    <row r="348" spans="17:17" x14ac:dyDescent="0.25">
      <c r="Q348" s="215"/>
    </row>
    <row r="349" spans="17:17" x14ac:dyDescent="0.25">
      <c r="Q349" s="215"/>
    </row>
    <row r="350" spans="17:17" x14ac:dyDescent="0.25">
      <c r="Q350" s="215"/>
    </row>
    <row r="351" spans="17:17" x14ac:dyDescent="0.25">
      <c r="Q351" s="215"/>
    </row>
    <row r="352" spans="17:17" x14ac:dyDescent="0.25">
      <c r="Q352" s="215"/>
    </row>
    <row r="353" spans="17:17" x14ac:dyDescent="0.25">
      <c r="Q353" s="215"/>
    </row>
    <row r="354" spans="17:17" x14ac:dyDescent="0.25">
      <c r="Q354" s="215"/>
    </row>
    <row r="355" spans="17:17" x14ac:dyDescent="0.25">
      <c r="Q355" s="215"/>
    </row>
    <row r="356" spans="17:17" x14ac:dyDescent="0.25">
      <c r="Q356" s="215"/>
    </row>
    <row r="357" spans="17:17" x14ac:dyDescent="0.25">
      <c r="Q357" s="215"/>
    </row>
    <row r="358" spans="17:17" x14ac:dyDescent="0.25">
      <c r="Q358" s="215"/>
    </row>
    <row r="359" spans="17:17" x14ac:dyDescent="0.25">
      <c r="Q359" s="215"/>
    </row>
    <row r="360" spans="17:17" x14ac:dyDescent="0.25">
      <c r="Q360" s="215"/>
    </row>
    <row r="361" spans="17:17" x14ac:dyDescent="0.25">
      <c r="Q361" s="215"/>
    </row>
    <row r="362" spans="17:17" x14ac:dyDescent="0.25">
      <c r="Q362" s="215"/>
    </row>
    <row r="363" spans="17:17" x14ac:dyDescent="0.25">
      <c r="Q363" s="215"/>
    </row>
    <row r="364" spans="17:17" x14ac:dyDescent="0.25">
      <c r="Q364" s="215"/>
    </row>
    <row r="365" spans="17:17" x14ac:dyDescent="0.25">
      <c r="Q365" s="215"/>
    </row>
    <row r="366" spans="17:17" x14ac:dyDescent="0.25">
      <c r="Q366" s="215"/>
    </row>
    <row r="367" spans="17:17" x14ac:dyDescent="0.25">
      <c r="Q367" s="215"/>
    </row>
    <row r="368" spans="17:17" x14ac:dyDescent="0.25">
      <c r="Q368" s="215"/>
    </row>
    <row r="369" spans="17:17" x14ac:dyDescent="0.25">
      <c r="Q369" s="215"/>
    </row>
    <row r="370" spans="17:17" x14ac:dyDescent="0.25">
      <c r="Q370" s="215"/>
    </row>
    <row r="371" spans="17:17" x14ac:dyDescent="0.25">
      <c r="Q371" s="215"/>
    </row>
    <row r="372" spans="17:17" x14ac:dyDescent="0.25">
      <c r="Q372" s="215"/>
    </row>
    <row r="373" spans="17:17" x14ac:dyDescent="0.25">
      <c r="Q373" s="215"/>
    </row>
    <row r="374" spans="17:17" x14ac:dyDescent="0.25">
      <c r="Q374" s="215"/>
    </row>
    <row r="375" spans="17:17" x14ac:dyDescent="0.25">
      <c r="Q375" s="215"/>
    </row>
    <row r="376" spans="17:17" x14ac:dyDescent="0.25">
      <c r="Q376" s="215"/>
    </row>
    <row r="377" spans="17:17" x14ac:dyDescent="0.25">
      <c r="Q377" s="215"/>
    </row>
    <row r="378" spans="17:17" x14ac:dyDescent="0.25">
      <c r="Q378" s="215"/>
    </row>
    <row r="379" spans="17:17" x14ac:dyDescent="0.25">
      <c r="Q379" s="215"/>
    </row>
    <row r="380" spans="17:17" x14ac:dyDescent="0.25">
      <c r="Q380" s="215"/>
    </row>
    <row r="381" spans="17:17" x14ac:dyDescent="0.25">
      <c r="Q381" s="215"/>
    </row>
    <row r="382" spans="17:17" x14ac:dyDescent="0.25">
      <c r="Q382" s="215"/>
    </row>
    <row r="383" spans="17:17" x14ac:dyDescent="0.25">
      <c r="Q383" s="215"/>
    </row>
    <row r="384" spans="17:17" x14ac:dyDescent="0.25">
      <c r="Q384" s="215"/>
    </row>
    <row r="385" spans="17:17" x14ac:dyDescent="0.25">
      <c r="Q385" s="215"/>
    </row>
    <row r="386" spans="17:17" x14ac:dyDescent="0.25">
      <c r="Q386" s="215"/>
    </row>
    <row r="387" spans="17:17" x14ac:dyDescent="0.25">
      <c r="Q387" s="215"/>
    </row>
    <row r="388" spans="17:17" x14ac:dyDescent="0.25">
      <c r="Q388" s="215"/>
    </row>
    <row r="389" spans="17:17" x14ac:dyDescent="0.25">
      <c r="Q389" s="215"/>
    </row>
    <row r="390" spans="17:17" x14ac:dyDescent="0.25">
      <c r="Q390" s="215"/>
    </row>
    <row r="391" spans="17:17" x14ac:dyDescent="0.25">
      <c r="Q391" s="215"/>
    </row>
    <row r="392" spans="17:17" x14ac:dyDescent="0.25">
      <c r="Q392" s="215"/>
    </row>
    <row r="393" spans="17:17" x14ac:dyDescent="0.25">
      <c r="Q393" s="215"/>
    </row>
    <row r="394" spans="17:17" x14ac:dyDescent="0.25">
      <c r="Q394" s="215"/>
    </row>
    <row r="395" spans="17:17" x14ac:dyDescent="0.25">
      <c r="Q395" s="215"/>
    </row>
    <row r="396" spans="17:17" x14ac:dyDescent="0.25">
      <c r="Q396" s="215"/>
    </row>
    <row r="397" spans="17:17" x14ac:dyDescent="0.25">
      <c r="Q397" s="215"/>
    </row>
    <row r="398" spans="17:17" x14ac:dyDescent="0.25">
      <c r="Q398" s="215"/>
    </row>
    <row r="399" spans="17:17" x14ac:dyDescent="0.25">
      <c r="Q399" s="215"/>
    </row>
    <row r="400" spans="17:17" x14ac:dyDescent="0.25">
      <c r="Q400" s="215"/>
    </row>
    <row r="401" spans="17:17" x14ac:dyDescent="0.25">
      <c r="Q401" s="215"/>
    </row>
    <row r="402" spans="17:17" x14ac:dyDescent="0.25">
      <c r="Q402" s="215"/>
    </row>
    <row r="403" spans="17:17" x14ac:dyDescent="0.25">
      <c r="Q403" s="215"/>
    </row>
    <row r="404" spans="17:17" x14ac:dyDescent="0.25">
      <c r="Q404" s="215"/>
    </row>
    <row r="405" spans="17:17" x14ac:dyDescent="0.25">
      <c r="Q405" s="215"/>
    </row>
    <row r="406" spans="17:17" x14ac:dyDescent="0.25">
      <c r="Q406" s="215"/>
    </row>
    <row r="407" spans="17:17" x14ac:dyDescent="0.25">
      <c r="Q407" s="215"/>
    </row>
    <row r="408" spans="17:17" x14ac:dyDescent="0.25">
      <c r="Q408" s="215"/>
    </row>
    <row r="409" spans="17:17" x14ac:dyDescent="0.25">
      <c r="Q409" s="215"/>
    </row>
    <row r="410" spans="17:17" x14ac:dyDescent="0.25">
      <c r="Q410" s="215"/>
    </row>
    <row r="411" spans="17:17" x14ac:dyDescent="0.25">
      <c r="Q411" s="215"/>
    </row>
    <row r="412" spans="17:17" x14ac:dyDescent="0.25">
      <c r="Q412" s="215"/>
    </row>
    <row r="413" spans="17:17" x14ac:dyDescent="0.25">
      <c r="Q413" s="215"/>
    </row>
    <row r="414" spans="17:17" x14ac:dyDescent="0.25">
      <c r="Q414" s="215"/>
    </row>
    <row r="415" spans="17:17" x14ac:dyDescent="0.25">
      <c r="Q415" s="215"/>
    </row>
    <row r="416" spans="17:17" x14ac:dyDescent="0.25">
      <c r="Q416" s="215"/>
    </row>
    <row r="417" spans="17:17" x14ac:dyDescent="0.25">
      <c r="Q417" s="215"/>
    </row>
    <row r="418" spans="17:17" x14ac:dyDescent="0.25">
      <c r="Q418" s="215"/>
    </row>
    <row r="419" spans="17:17" x14ac:dyDescent="0.25">
      <c r="Q419" s="215"/>
    </row>
    <row r="420" spans="17:17" x14ac:dyDescent="0.25">
      <c r="Q420" s="215"/>
    </row>
    <row r="421" spans="17:17" x14ac:dyDescent="0.25">
      <c r="Q421" s="215"/>
    </row>
    <row r="422" spans="17:17" x14ac:dyDescent="0.25">
      <c r="Q422" s="215"/>
    </row>
    <row r="423" spans="17:17" x14ac:dyDescent="0.25">
      <c r="Q423" s="215"/>
    </row>
    <row r="424" spans="17:17" x14ac:dyDescent="0.25">
      <c r="Q424" s="215"/>
    </row>
    <row r="425" spans="17:17" x14ac:dyDescent="0.25">
      <c r="Q425" s="215"/>
    </row>
    <row r="426" spans="17:17" x14ac:dyDescent="0.25">
      <c r="Q426" s="215"/>
    </row>
    <row r="427" spans="17:17" x14ac:dyDescent="0.25">
      <c r="Q427" s="215"/>
    </row>
    <row r="428" spans="17:17" x14ac:dyDescent="0.25">
      <c r="Q428" s="215"/>
    </row>
    <row r="429" spans="17:17" x14ac:dyDescent="0.25">
      <c r="Q429" s="215"/>
    </row>
    <row r="430" spans="17:17" x14ac:dyDescent="0.25">
      <c r="Q430" s="215"/>
    </row>
    <row r="431" spans="17:17" x14ac:dyDescent="0.25">
      <c r="Q431" s="215"/>
    </row>
    <row r="432" spans="17:17" x14ac:dyDescent="0.25">
      <c r="Q432" s="215"/>
    </row>
    <row r="433" spans="17:17" x14ac:dyDescent="0.25">
      <c r="Q433" s="215"/>
    </row>
    <row r="434" spans="17:17" x14ac:dyDescent="0.25">
      <c r="Q434" s="215"/>
    </row>
    <row r="435" spans="17:17" x14ac:dyDescent="0.25">
      <c r="Q435" s="215"/>
    </row>
    <row r="436" spans="17:17" x14ac:dyDescent="0.25">
      <c r="Q436" s="215"/>
    </row>
    <row r="437" spans="17:17" x14ac:dyDescent="0.25">
      <c r="Q437" s="215"/>
    </row>
    <row r="438" spans="17:17" x14ac:dyDescent="0.25">
      <c r="Q438" s="215"/>
    </row>
    <row r="439" spans="17:17" x14ac:dyDescent="0.25">
      <c r="Q439" s="215"/>
    </row>
    <row r="440" spans="17:17" x14ac:dyDescent="0.25">
      <c r="Q440" s="215"/>
    </row>
    <row r="441" spans="17:17" x14ac:dyDescent="0.25">
      <c r="Q441" s="215"/>
    </row>
    <row r="442" spans="17:17" x14ac:dyDescent="0.25">
      <c r="Q442" s="215"/>
    </row>
    <row r="443" spans="17:17" x14ac:dyDescent="0.25">
      <c r="Q443" s="215"/>
    </row>
    <row r="444" spans="17:17" x14ac:dyDescent="0.25">
      <c r="Q444" s="215"/>
    </row>
    <row r="445" spans="17:17" x14ac:dyDescent="0.25">
      <c r="Q445" s="215"/>
    </row>
    <row r="446" spans="17:17" x14ac:dyDescent="0.25">
      <c r="Q446" s="215"/>
    </row>
    <row r="447" spans="17:17" x14ac:dyDescent="0.25">
      <c r="Q447" s="215"/>
    </row>
    <row r="448" spans="17:17" x14ac:dyDescent="0.25">
      <c r="Q448" s="215"/>
    </row>
    <row r="449" spans="17:17" x14ac:dyDescent="0.25">
      <c r="Q449" s="215"/>
    </row>
    <row r="450" spans="17:17" x14ac:dyDescent="0.25">
      <c r="Q450" s="215"/>
    </row>
    <row r="451" spans="17:17" x14ac:dyDescent="0.25">
      <c r="Q451" s="215"/>
    </row>
    <row r="452" spans="17:17" x14ac:dyDescent="0.25">
      <c r="Q452" s="215"/>
    </row>
    <row r="453" spans="17:17" x14ac:dyDescent="0.25">
      <c r="Q453" s="215"/>
    </row>
    <row r="454" spans="17:17" x14ac:dyDescent="0.25">
      <c r="Q454" s="215"/>
    </row>
    <row r="455" spans="17:17" x14ac:dyDescent="0.25">
      <c r="Q455" s="215"/>
    </row>
    <row r="456" spans="17:17" x14ac:dyDescent="0.25">
      <c r="Q456" s="215"/>
    </row>
    <row r="457" spans="17:17" x14ac:dyDescent="0.25">
      <c r="Q457" s="215"/>
    </row>
    <row r="458" spans="17:17" x14ac:dyDescent="0.25">
      <c r="Q458" s="215"/>
    </row>
    <row r="459" spans="17:17" x14ac:dyDescent="0.25">
      <c r="Q459" s="215"/>
    </row>
    <row r="460" spans="17:17" x14ac:dyDescent="0.25">
      <c r="Q460" s="215"/>
    </row>
    <row r="461" spans="17:17" x14ac:dyDescent="0.25">
      <c r="Q461" s="215"/>
    </row>
    <row r="462" spans="17:17" x14ac:dyDescent="0.25">
      <c r="Q462" s="215"/>
    </row>
    <row r="463" spans="17:17" x14ac:dyDescent="0.25">
      <c r="Q463" s="215"/>
    </row>
    <row r="464" spans="17:17" x14ac:dyDescent="0.25">
      <c r="Q464" s="215"/>
    </row>
    <row r="465" spans="17:17" x14ac:dyDescent="0.25">
      <c r="Q465" s="215"/>
    </row>
    <row r="466" spans="17:17" x14ac:dyDescent="0.25">
      <c r="Q466" s="215"/>
    </row>
    <row r="467" spans="17:17" x14ac:dyDescent="0.25">
      <c r="Q467" s="215"/>
    </row>
    <row r="468" spans="17:17" x14ac:dyDescent="0.25">
      <c r="Q468" s="215"/>
    </row>
    <row r="469" spans="17:17" x14ac:dyDescent="0.25">
      <c r="Q469" s="215"/>
    </row>
    <row r="470" spans="17:17" x14ac:dyDescent="0.25">
      <c r="Q470" s="215"/>
    </row>
    <row r="471" spans="17:17" x14ac:dyDescent="0.25">
      <c r="Q471" s="215"/>
    </row>
    <row r="472" spans="17:17" x14ac:dyDescent="0.25">
      <c r="Q472" s="215"/>
    </row>
    <row r="473" spans="17:17" x14ac:dyDescent="0.25">
      <c r="Q473" s="215"/>
    </row>
    <row r="474" spans="17:17" x14ac:dyDescent="0.25">
      <c r="Q474" s="215"/>
    </row>
    <row r="475" spans="17:17" x14ac:dyDescent="0.25">
      <c r="Q475" s="215"/>
    </row>
    <row r="476" spans="17:17" x14ac:dyDescent="0.25">
      <c r="Q476" s="215"/>
    </row>
    <row r="477" spans="17:17" x14ac:dyDescent="0.25">
      <c r="Q477" s="215"/>
    </row>
    <row r="478" spans="17:17" x14ac:dyDescent="0.25">
      <c r="Q478" s="215"/>
    </row>
    <row r="479" spans="17:17" x14ac:dyDescent="0.25">
      <c r="Q479" s="215"/>
    </row>
    <row r="480" spans="17:17" x14ac:dyDescent="0.25">
      <c r="Q480" s="215"/>
    </row>
    <row r="481" spans="17:17" x14ac:dyDescent="0.25">
      <c r="Q481" s="215"/>
    </row>
    <row r="482" spans="17:17" x14ac:dyDescent="0.25">
      <c r="Q482" s="215"/>
    </row>
    <row r="483" spans="17:17" x14ac:dyDescent="0.25">
      <c r="Q483" s="215"/>
    </row>
    <row r="484" spans="17:17" x14ac:dyDescent="0.25">
      <c r="Q484" s="215"/>
    </row>
    <row r="485" spans="17:17" x14ac:dyDescent="0.25">
      <c r="Q485" s="215"/>
    </row>
    <row r="486" spans="17:17" x14ac:dyDescent="0.25">
      <c r="Q486" s="215"/>
    </row>
    <row r="487" spans="17:17" x14ac:dyDescent="0.25">
      <c r="Q487" s="215"/>
    </row>
    <row r="488" spans="17:17" x14ac:dyDescent="0.25">
      <c r="Q488" s="215"/>
    </row>
    <row r="489" spans="17:17" x14ac:dyDescent="0.25">
      <c r="Q489" s="215"/>
    </row>
    <row r="490" spans="17:17" x14ac:dyDescent="0.25">
      <c r="Q490" s="215"/>
    </row>
    <row r="491" spans="17:17" x14ac:dyDescent="0.25">
      <c r="Q491" s="215"/>
    </row>
    <row r="492" spans="17:17" x14ac:dyDescent="0.25">
      <c r="Q492" s="215"/>
    </row>
    <row r="493" spans="17:17" x14ac:dyDescent="0.25">
      <c r="Q493" s="215"/>
    </row>
    <row r="494" spans="17:17" x14ac:dyDescent="0.25">
      <c r="Q494" s="215"/>
    </row>
    <row r="495" spans="17:17" x14ac:dyDescent="0.25">
      <c r="Q495" s="215"/>
    </row>
    <row r="496" spans="17:17" x14ac:dyDescent="0.25">
      <c r="Q496" s="215"/>
    </row>
    <row r="497" spans="17:17" x14ac:dyDescent="0.25">
      <c r="Q497" s="215"/>
    </row>
    <row r="498" spans="17:17" x14ac:dyDescent="0.25">
      <c r="Q498" s="215"/>
    </row>
    <row r="499" spans="17:17" x14ac:dyDescent="0.25">
      <c r="Q499" s="215"/>
    </row>
    <row r="500" spans="17:17" x14ac:dyDescent="0.25">
      <c r="Q500" s="215"/>
    </row>
    <row r="501" spans="17:17" x14ac:dyDescent="0.25">
      <c r="Q501" s="215"/>
    </row>
    <row r="502" spans="17:17" x14ac:dyDescent="0.25">
      <c r="Q502" s="215"/>
    </row>
    <row r="503" spans="17:17" x14ac:dyDescent="0.25">
      <c r="Q503" s="215"/>
    </row>
    <row r="504" spans="17:17" x14ac:dyDescent="0.25">
      <c r="Q504" s="215"/>
    </row>
    <row r="505" spans="17:17" x14ac:dyDescent="0.25">
      <c r="Q505" s="215"/>
    </row>
    <row r="506" spans="17:17" x14ac:dyDescent="0.25">
      <c r="Q506" s="215"/>
    </row>
    <row r="507" spans="17:17" x14ac:dyDescent="0.25">
      <c r="Q507" s="215"/>
    </row>
    <row r="508" spans="17:17" x14ac:dyDescent="0.25">
      <c r="Q508" s="215"/>
    </row>
    <row r="509" spans="17:17" x14ac:dyDescent="0.25">
      <c r="Q509" s="215"/>
    </row>
    <row r="510" spans="17:17" x14ac:dyDescent="0.25">
      <c r="Q510" s="215"/>
    </row>
    <row r="511" spans="17:17" x14ac:dyDescent="0.25">
      <c r="Q511" s="215"/>
    </row>
    <row r="512" spans="17:17" x14ac:dyDescent="0.25">
      <c r="Q512" s="215"/>
    </row>
    <row r="513" spans="17:17" x14ac:dyDescent="0.25">
      <c r="Q513" s="215"/>
    </row>
    <row r="514" spans="17:17" x14ac:dyDescent="0.25">
      <c r="Q514" s="215"/>
    </row>
    <row r="515" spans="17:17" x14ac:dyDescent="0.25">
      <c r="Q515" s="215"/>
    </row>
    <row r="516" spans="17:17" x14ac:dyDescent="0.25">
      <c r="Q516" s="215"/>
    </row>
    <row r="517" spans="17:17" x14ac:dyDescent="0.25">
      <c r="Q517" s="215"/>
    </row>
    <row r="518" spans="17:17" x14ac:dyDescent="0.25">
      <c r="Q518" s="215"/>
    </row>
    <row r="519" spans="17:17" x14ac:dyDescent="0.25">
      <c r="Q519" s="215"/>
    </row>
    <row r="520" spans="17:17" x14ac:dyDescent="0.25">
      <c r="Q520" s="215"/>
    </row>
    <row r="521" spans="17:17" x14ac:dyDescent="0.25">
      <c r="Q521" s="215"/>
    </row>
    <row r="522" spans="17:17" x14ac:dyDescent="0.25">
      <c r="Q522" s="215"/>
    </row>
    <row r="523" spans="17:17" x14ac:dyDescent="0.25">
      <c r="Q523" s="215"/>
    </row>
    <row r="524" spans="17:17" x14ac:dyDescent="0.25">
      <c r="Q524" s="215"/>
    </row>
    <row r="525" spans="17:17" x14ac:dyDescent="0.25">
      <c r="Q525" s="215"/>
    </row>
    <row r="526" spans="17:17" x14ac:dyDescent="0.25">
      <c r="Q526" s="215"/>
    </row>
    <row r="527" spans="17:17" x14ac:dyDescent="0.25">
      <c r="Q527" s="215"/>
    </row>
    <row r="528" spans="17:17" x14ac:dyDescent="0.25">
      <c r="Q528" s="215"/>
    </row>
    <row r="529" spans="17:17" x14ac:dyDescent="0.25">
      <c r="Q529" s="215"/>
    </row>
    <row r="530" spans="17:17" x14ac:dyDescent="0.25">
      <c r="Q530" s="215"/>
    </row>
    <row r="531" spans="17:17" x14ac:dyDescent="0.25">
      <c r="Q531" s="215"/>
    </row>
    <row r="532" spans="17:17" x14ac:dyDescent="0.25">
      <c r="Q532" s="215"/>
    </row>
    <row r="533" spans="17:17" x14ac:dyDescent="0.25">
      <c r="Q533" s="215"/>
    </row>
    <row r="534" spans="17:17" x14ac:dyDescent="0.25">
      <c r="Q534" s="215"/>
    </row>
    <row r="535" spans="17:17" x14ac:dyDescent="0.25">
      <c r="Q535" s="215"/>
    </row>
    <row r="536" spans="17:17" x14ac:dyDescent="0.25">
      <c r="Q536" s="215"/>
    </row>
    <row r="537" spans="17:17" x14ac:dyDescent="0.25">
      <c r="Q537" s="215"/>
    </row>
    <row r="538" spans="17:17" x14ac:dyDescent="0.25">
      <c r="Q538" s="215"/>
    </row>
    <row r="539" spans="17:17" x14ac:dyDescent="0.25">
      <c r="Q539" s="215"/>
    </row>
    <row r="540" spans="17:17" x14ac:dyDescent="0.25">
      <c r="Q540" s="215"/>
    </row>
    <row r="541" spans="17:17" x14ac:dyDescent="0.25">
      <c r="Q541" s="215"/>
    </row>
    <row r="542" spans="17:17" x14ac:dyDescent="0.25">
      <c r="Q542" s="215"/>
    </row>
    <row r="543" spans="17:17" x14ac:dyDescent="0.25">
      <c r="Q543" s="215"/>
    </row>
    <row r="544" spans="17:17" x14ac:dyDescent="0.25">
      <c r="Q544" s="215"/>
    </row>
    <row r="545" spans="17:17" x14ac:dyDescent="0.25">
      <c r="Q545" s="215"/>
    </row>
    <row r="546" spans="17:17" x14ac:dyDescent="0.25">
      <c r="Q546" s="215"/>
    </row>
    <row r="547" spans="17:17" x14ac:dyDescent="0.25">
      <c r="Q547" s="215"/>
    </row>
    <row r="548" spans="17:17" x14ac:dyDescent="0.25">
      <c r="Q548" s="215"/>
    </row>
    <row r="549" spans="17:17" x14ac:dyDescent="0.25">
      <c r="Q549" s="215"/>
    </row>
    <row r="550" spans="17:17" x14ac:dyDescent="0.25">
      <c r="Q550" s="215"/>
    </row>
    <row r="551" spans="17:17" x14ac:dyDescent="0.25">
      <c r="Q551" s="215"/>
    </row>
    <row r="552" spans="17:17" x14ac:dyDescent="0.25">
      <c r="Q552" s="215"/>
    </row>
    <row r="553" spans="17:17" x14ac:dyDescent="0.25">
      <c r="Q553" s="215"/>
    </row>
    <row r="554" spans="17:17" x14ac:dyDescent="0.25">
      <c r="Q554" s="215"/>
    </row>
    <row r="555" spans="17:17" x14ac:dyDescent="0.25">
      <c r="Q555" s="215"/>
    </row>
    <row r="556" spans="17:17" x14ac:dyDescent="0.25">
      <c r="Q556" s="215"/>
    </row>
    <row r="557" spans="17:17" x14ac:dyDescent="0.25">
      <c r="Q557" s="215"/>
    </row>
    <row r="558" spans="17:17" x14ac:dyDescent="0.25">
      <c r="Q558" s="215"/>
    </row>
    <row r="559" spans="17:17" x14ac:dyDescent="0.25">
      <c r="Q559" s="215"/>
    </row>
    <row r="560" spans="17:17" x14ac:dyDescent="0.25">
      <c r="Q560" s="215"/>
    </row>
    <row r="561" spans="17:17" x14ac:dyDescent="0.25">
      <c r="Q561" s="215"/>
    </row>
    <row r="562" spans="17:17" x14ac:dyDescent="0.25">
      <c r="Q562" s="215"/>
    </row>
    <row r="563" spans="17:17" x14ac:dyDescent="0.25">
      <c r="Q563" s="215"/>
    </row>
    <row r="564" spans="17:17" x14ac:dyDescent="0.25">
      <c r="Q564" s="215"/>
    </row>
    <row r="565" spans="17:17" x14ac:dyDescent="0.25">
      <c r="Q565" s="215"/>
    </row>
    <row r="566" spans="17:17" x14ac:dyDescent="0.25">
      <c r="Q566" s="215"/>
    </row>
    <row r="567" spans="17:17" x14ac:dyDescent="0.25">
      <c r="Q567" s="215"/>
    </row>
    <row r="568" spans="17:17" x14ac:dyDescent="0.25">
      <c r="Q568" s="215"/>
    </row>
    <row r="569" spans="17:17" x14ac:dyDescent="0.25">
      <c r="Q569" s="215"/>
    </row>
    <row r="570" spans="17:17" x14ac:dyDescent="0.25">
      <c r="Q570" s="215"/>
    </row>
    <row r="571" spans="17:17" x14ac:dyDescent="0.25">
      <c r="Q571" s="215"/>
    </row>
    <row r="572" spans="17:17" x14ac:dyDescent="0.25">
      <c r="Q572" s="215"/>
    </row>
    <row r="573" spans="17:17" x14ac:dyDescent="0.25">
      <c r="Q573" s="215"/>
    </row>
    <row r="574" spans="17:17" x14ac:dyDescent="0.25">
      <c r="Q574" s="215"/>
    </row>
    <row r="575" spans="17:17" x14ac:dyDescent="0.25">
      <c r="Q575" s="215"/>
    </row>
    <row r="576" spans="17:17" x14ac:dyDescent="0.25">
      <c r="Q576" s="215"/>
    </row>
    <row r="577" spans="17:17" x14ac:dyDescent="0.25">
      <c r="Q577" s="215"/>
    </row>
    <row r="578" spans="17:17" x14ac:dyDescent="0.25">
      <c r="Q578" s="215"/>
    </row>
    <row r="579" spans="17:17" x14ac:dyDescent="0.25">
      <c r="Q579" s="215"/>
    </row>
    <row r="580" spans="17:17" x14ac:dyDescent="0.25">
      <c r="Q580" s="215"/>
    </row>
    <row r="581" spans="17:17" x14ac:dyDescent="0.25">
      <c r="Q581" s="215"/>
    </row>
    <row r="582" spans="17:17" x14ac:dyDescent="0.25">
      <c r="Q582" s="215"/>
    </row>
    <row r="583" spans="17:17" x14ac:dyDescent="0.25">
      <c r="Q583" s="215"/>
    </row>
    <row r="584" spans="17:17" x14ac:dyDescent="0.25">
      <c r="Q584" s="215"/>
    </row>
    <row r="585" spans="17:17" x14ac:dyDescent="0.25">
      <c r="Q585" s="215"/>
    </row>
    <row r="586" spans="17:17" x14ac:dyDescent="0.25">
      <c r="Q586" s="215"/>
    </row>
    <row r="587" spans="17:17" x14ac:dyDescent="0.25">
      <c r="Q587" s="215"/>
    </row>
    <row r="588" spans="17:17" x14ac:dyDescent="0.25">
      <c r="Q588" s="215"/>
    </row>
    <row r="589" spans="17:17" x14ac:dyDescent="0.25">
      <c r="Q589" s="215"/>
    </row>
    <row r="590" spans="17:17" x14ac:dyDescent="0.25">
      <c r="Q590" s="215"/>
    </row>
    <row r="591" spans="17:17" x14ac:dyDescent="0.25">
      <c r="Q591" s="215"/>
    </row>
    <row r="592" spans="17:17" x14ac:dyDescent="0.25">
      <c r="Q592" s="215"/>
    </row>
    <row r="593" spans="17:17" x14ac:dyDescent="0.25">
      <c r="Q593" s="215"/>
    </row>
    <row r="594" spans="17:17" x14ac:dyDescent="0.25">
      <c r="Q594" s="215"/>
    </row>
    <row r="595" spans="17:17" x14ac:dyDescent="0.25">
      <c r="Q595" s="215"/>
    </row>
    <row r="596" spans="17:17" x14ac:dyDescent="0.25">
      <c r="Q596" s="215"/>
    </row>
    <row r="597" spans="17:17" x14ac:dyDescent="0.25">
      <c r="Q597" s="215"/>
    </row>
    <row r="598" spans="17:17" x14ac:dyDescent="0.25">
      <c r="Q598" s="215"/>
    </row>
    <row r="599" spans="17:17" x14ac:dyDescent="0.25">
      <c r="Q599" s="215"/>
    </row>
    <row r="600" spans="17:17" x14ac:dyDescent="0.25">
      <c r="Q600" s="215"/>
    </row>
    <row r="601" spans="17:17" x14ac:dyDescent="0.25">
      <c r="Q601" s="215"/>
    </row>
    <row r="602" spans="17:17" x14ac:dyDescent="0.25">
      <c r="Q602" s="215"/>
    </row>
    <row r="603" spans="17:17" x14ac:dyDescent="0.25">
      <c r="Q603" s="215"/>
    </row>
    <row r="604" spans="17:17" x14ac:dyDescent="0.25">
      <c r="Q604" s="215"/>
    </row>
    <row r="605" spans="17:17" x14ac:dyDescent="0.25">
      <c r="Q605" s="215"/>
    </row>
    <row r="606" spans="17:17" x14ac:dyDescent="0.25">
      <c r="Q606" s="215"/>
    </row>
    <row r="607" spans="17:17" x14ac:dyDescent="0.25">
      <c r="Q607" s="215"/>
    </row>
    <row r="608" spans="17:17" x14ac:dyDescent="0.25">
      <c r="Q608" s="215"/>
    </row>
    <row r="609" spans="17:17" x14ac:dyDescent="0.25">
      <c r="Q609" s="215"/>
    </row>
    <row r="610" spans="17:17" x14ac:dyDescent="0.25">
      <c r="Q610" s="215"/>
    </row>
    <row r="611" spans="17:17" x14ac:dyDescent="0.25">
      <c r="Q611" s="215"/>
    </row>
    <row r="612" spans="17:17" x14ac:dyDescent="0.25">
      <c r="Q612" s="215"/>
    </row>
    <row r="613" spans="17:17" x14ac:dyDescent="0.25">
      <c r="Q613" s="215"/>
    </row>
    <row r="614" spans="17:17" x14ac:dyDescent="0.25">
      <c r="Q614" s="215"/>
    </row>
    <row r="615" spans="17:17" x14ac:dyDescent="0.25">
      <c r="Q615" s="215"/>
    </row>
    <row r="616" spans="17:17" x14ac:dyDescent="0.25">
      <c r="Q616" s="215"/>
    </row>
    <row r="617" spans="17:17" x14ac:dyDescent="0.25">
      <c r="Q617" s="215"/>
    </row>
    <row r="618" spans="17:17" x14ac:dyDescent="0.25">
      <c r="Q618" s="215"/>
    </row>
    <row r="619" spans="17:17" x14ac:dyDescent="0.25">
      <c r="Q619" s="215"/>
    </row>
    <row r="620" spans="17:17" x14ac:dyDescent="0.25">
      <c r="Q620" s="215"/>
    </row>
    <row r="621" spans="17:17" x14ac:dyDescent="0.25">
      <c r="Q621" s="215"/>
    </row>
    <row r="622" spans="17:17" x14ac:dyDescent="0.25">
      <c r="Q622" s="215"/>
    </row>
    <row r="623" spans="17:17" x14ac:dyDescent="0.25">
      <c r="Q623" s="215"/>
    </row>
    <row r="624" spans="17:17" x14ac:dyDescent="0.25">
      <c r="Q624" s="215"/>
    </row>
    <row r="625" spans="17:17" x14ac:dyDescent="0.25">
      <c r="Q625" s="215"/>
    </row>
    <row r="626" spans="17:17" x14ac:dyDescent="0.25">
      <c r="Q626" s="215"/>
    </row>
    <row r="627" spans="17:17" x14ac:dyDescent="0.25">
      <c r="Q627" s="215"/>
    </row>
    <row r="628" spans="17:17" x14ac:dyDescent="0.25">
      <c r="Q628" s="215"/>
    </row>
    <row r="629" spans="17:17" x14ac:dyDescent="0.25">
      <c r="Q629" s="215"/>
    </row>
    <row r="630" spans="17:17" x14ac:dyDescent="0.25">
      <c r="Q630" s="215"/>
    </row>
    <row r="631" spans="17:17" x14ac:dyDescent="0.25">
      <c r="Q631" s="215"/>
    </row>
    <row r="632" spans="17:17" x14ac:dyDescent="0.25">
      <c r="Q632" s="215"/>
    </row>
    <row r="633" spans="17:17" x14ac:dyDescent="0.25">
      <c r="Q633" s="215"/>
    </row>
    <row r="634" spans="17:17" x14ac:dyDescent="0.25">
      <c r="Q634" s="215"/>
    </row>
    <row r="635" spans="17:17" x14ac:dyDescent="0.25">
      <c r="Q635" s="215"/>
    </row>
    <row r="636" spans="17:17" x14ac:dyDescent="0.25">
      <c r="Q636" s="215"/>
    </row>
    <row r="637" spans="17:17" x14ac:dyDescent="0.25">
      <c r="Q637" s="215"/>
    </row>
    <row r="638" spans="17:17" x14ac:dyDescent="0.25">
      <c r="Q638" s="215"/>
    </row>
    <row r="639" spans="17:17" x14ac:dyDescent="0.25">
      <c r="Q639" s="215"/>
    </row>
    <row r="640" spans="17:17" x14ac:dyDescent="0.25">
      <c r="Q640" s="215"/>
    </row>
    <row r="641" spans="17:17" x14ac:dyDescent="0.25">
      <c r="Q641" s="215"/>
    </row>
    <row r="642" spans="17:17" x14ac:dyDescent="0.25">
      <c r="Q642" s="215"/>
    </row>
    <row r="643" spans="17:17" x14ac:dyDescent="0.25">
      <c r="Q643" s="215"/>
    </row>
    <row r="644" spans="17:17" x14ac:dyDescent="0.25">
      <c r="Q644" s="215"/>
    </row>
    <row r="645" spans="17:17" x14ac:dyDescent="0.25">
      <c r="Q645" s="215"/>
    </row>
    <row r="646" spans="17:17" x14ac:dyDescent="0.25">
      <c r="Q646" s="215"/>
    </row>
    <row r="647" spans="17:17" x14ac:dyDescent="0.25">
      <c r="Q647" s="215"/>
    </row>
    <row r="648" spans="17:17" x14ac:dyDescent="0.25">
      <c r="Q648" s="215"/>
    </row>
    <row r="649" spans="17:17" x14ac:dyDescent="0.25">
      <c r="Q649" s="215"/>
    </row>
    <row r="650" spans="17:17" x14ac:dyDescent="0.25">
      <c r="Q650" s="215"/>
    </row>
    <row r="651" spans="17:17" x14ac:dyDescent="0.25">
      <c r="Q651" s="215"/>
    </row>
    <row r="652" spans="17:17" x14ac:dyDescent="0.25">
      <c r="Q652" s="215"/>
    </row>
    <row r="653" spans="17:17" x14ac:dyDescent="0.25">
      <c r="Q653" s="215"/>
    </row>
    <row r="654" spans="17:17" x14ac:dyDescent="0.25">
      <c r="Q654" s="215"/>
    </row>
    <row r="655" spans="17:17" x14ac:dyDescent="0.25">
      <c r="Q655" s="215"/>
    </row>
    <row r="656" spans="17:17" x14ac:dyDescent="0.25">
      <c r="Q656" s="215"/>
    </row>
    <row r="657" spans="17:17" x14ac:dyDescent="0.25">
      <c r="Q657" s="215"/>
    </row>
    <row r="658" spans="17:17" x14ac:dyDescent="0.25">
      <c r="Q658" s="215"/>
    </row>
    <row r="659" spans="17:17" x14ac:dyDescent="0.25">
      <c r="Q659" s="215"/>
    </row>
    <row r="660" spans="17:17" x14ac:dyDescent="0.25">
      <c r="Q660" s="215"/>
    </row>
    <row r="661" spans="17:17" x14ac:dyDescent="0.25">
      <c r="Q661" s="215"/>
    </row>
    <row r="662" spans="17:17" x14ac:dyDescent="0.25">
      <c r="Q662" s="215"/>
    </row>
    <row r="663" spans="17:17" x14ac:dyDescent="0.25">
      <c r="Q663" s="215"/>
    </row>
    <row r="664" spans="17:17" x14ac:dyDescent="0.25">
      <c r="Q664" s="215"/>
    </row>
    <row r="665" spans="17:17" x14ac:dyDescent="0.25">
      <c r="Q665" s="215"/>
    </row>
    <row r="666" spans="17:17" x14ac:dyDescent="0.25">
      <c r="Q666" s="215"/>
    </row>
    <row r="667" spans="17:17" x14ac:dyDescent="0.25">
      <c r="Q667" s="215"/>
    </row>
    <row r="668" spans="17:17" x14ac:dyDescent="0.25">
      <c r="Q668" s="215"/>
    </row>
    <row r="669" spans="17:17" x14ac:dyDescent="0.25">
      <c r="Q669" s="215"/>
    </row>
    <row r="670" spans="17:17" x14ac:dyDescent="0.25">
      <c r="Q670" s="215"/>
    </row>
    <row r="671" spans="17:17" x14ac:dyDescent="0.25">
      <c r="Q671" s="215"/>
    </row>
    <row r="672" spans="17:17" x14ac:dyDescent="0.25">
      <c r="Q672" s="215"/>
    </row>
    <row r="673" spans="17:17" x14ac:dyDescent="0.25">
      <c r="Q673" s="215"/>
    </row>
    <row r="674" spans="17:17" x14ac:dyDescent="0.25">
      <c r="Q674" s="215"/>
    </row>
    <row r="675" spans="17:17" x14ac:dyDescent="0.25">
      <c r="Q675" s="215"/>
    </row>
    <row r="676" spans="17:17" x14ac:dyDescent="0.25">
      <c r="Q676" s="215"/>
    </row>
    <row r="677" spans="17:17" x14ac:dyDescent="0.25">
      <c r="Q677" s="215"/>
    </row>
    <row r="678" spans="17:17" x14ac:dyDescent="0.25">
      <c r="Q678" s="215"/>
    </row>
    <row r="679" spans="17:17" x14ac:dyDescent="0.25">
      <c r="Q679" s="215"/>
    </row>
    <row r="680" spans="17:17" x14ac:dyDescent="0.25">
      <c r="Q680" s="215"/>
    </row>
    <row r="681" spans="17:17" x14ac:dyDescent="0.25">
      <c r="Q681" s="215"/>
    </row>
    <row r="682" spans="17:17" x14ac:dyDescent="0.25">
      <c r="Q682" s="215"/>
    </row>
    <row r="683" spans="17:17" x14ac:dyDescent="0.25">
      <c r="Q683" s="215"/>
    </row>
    <row r="684" spans="17:17" x14ac:dyDescent="0.25">
      <c r="Q684" s="215"/>
    </row>
    <row r="685" spans="17:17" x14ac:dyDescent="0.25">
      <c r="Q685" s="215"/>
    </row>
    <row r="686" spans="17:17" x14ac:dyDescent="0.25">
      <c r="Q686" s="215"/>
    </row>
    <row r="687" spans="17:17" x14ac:dyDescent="0.25">
      <c r="Q687" s="215"/>
    </row>
    <row r="688" spans="17:17" x14ac:dyDescent="0.25">
      <c r="Q688" s="215"/>
    </row>
    <row r="689" spans="17:17" x14ac:dyDescent="0.25">
      <c r="Q689" s="215"/>
    </row>
    <row r="690" spans="17:17" x14ac:dyDescent="0.25">
      <c r="Q690" s="215"/>
    </row>
    <row r="691" spans="17:17" x14ac:dyDescent="0.25">
      <c r="Q691" s="215"/>
    </row>
    <row r="692" spans="17:17" x14ac:dyDescent="0.25">
      <c r="Q692" s="215"/>
    </row>
    <row r="693" spans="17:17" x14ac:dyDescent="0.25">
      <c r="Q693" s="215"/>
    </row>
    <row r="694" spans="17:17" x14ac:dyDescent="0.25">
      <c r="Q694" s="215"/>
    </row>
    <row r="695" spans="17:17" x14ac:dyDescent="0.25">
      <c r="Q695" s="215"/>
    </row>
    <row r="696" spans="17:17" x14ac:dyDescent="0.25">
      <c r="Q696" s="215"/>
    </row>
    <row r="697" spans="17:17" x14ac:dyDescent="0.25">
      <c r="Q697" s="215"/>
    </row>
    <row r="698" spans="17:17" x14ac:dyDescent="0.25">
      <c r="Q698" s="215"/>
    </row>
    <row r="699" spans="17:17" x14ac:dyDescent="0.25">
      <c r="Q699" s="215"/>
    </row>
    <row r="700" spans="17:17" x14ac:dyDescent="0.25">
      <c r="Q700" s="215"/>
    </row>
    <row r="701" spans="17:17" x14ac:dyDescent="0.25">
      <c r="Q701" s="215"/>
    </row>
    <row r="702" spans="17:17" x14ac:dyDescent="0.25">
      <c r="Q702" s="215"/>
    </row>
    <row r="703" spans="17:17" x14ac:dyDescent="0.25">
      <c r="Q703" s="215"/>
    </row>
    <row r="704" spans="17:17" x14ac:dyDescent="0.25">
      <c r="Q704" s="215"/>
    </row>
    <row r="705" spans="17:17" x14ac:dyDescent="0.25">
      <c r="Q705" s="215"/>
    </row>
    <row r="706" spans="17:17" x14ac:dyDescent="0.25">
      <c r="Q706" s="215"/>
    </row>
    <row r="707" spans="17:17" x14ac:dyDescent="0.25">
      <c r="Q707" s="215"/>
    </row>
    <row r="708" spans="17:17" x14ac:dyDescent="0.25">
      <c r="Q708" s="215"/>
    </row>
    <row r="709" spans="17:17" x14ac:dyDescent="0.25">
      <c r="Q709" s="215"/>
    </row>
    <row r="710" spans="17:17" x14ac:dyDescent="0.25">
      <c r="Q710" s="215"/>
    </row>
    <row r="711" spans="17:17" x14ac:dyDescent="0.25">
      <c r="Q711" s="215"/>
    </row>
    <row r="712" spans="17:17" x14ac:dyDescent="0.25">
      <c r="Q712" s="215"/>
    </row>
    <row r="713" spans="17:17" x14ac:dyDescent="0.25">
      <c r="Q713" s="215"/>
    </row>
    <row r="714" spans="17:17" x14ac:dyDescent="0.25">
      <c r="Q714" s="215"/>
    </row>
    <row r="715" spans="17:17" x14ac:dyDescent="0.25">
      <c r="Q715" s="215"/>
    </row>
    <row r="716" spans="17:17" x14ac:dyDescent="0.25">
      <c r="Q716" s="215"/>
    </row>
    <row r="717" spans="17:17" x14ac:dyDescent="0.25">
      <c r="Q717" s="215"/>
    </row>
    <row r="718" spans="17:17" x14ac:dyDescent="0.25">
      <c r="Q718" s="215"/>
    </row>
    <row r="719" spans="17:17" x14ac:dyDescent="0.25">
      <c r="Q719" s="215"/>
    </row>
    <row r="720" spans="17:17" x14ac:dyDescent="0.25">
      <c r="Q720" s="215"/>
    </row>
    <row r="721" spans="17:17" x14ac:dyDescent="0.25">
      <c r="Q721" s="215"/>
    </row>
    <row r="722" spans="17:17" x14ac:dyDescent="0.25">
      <c r="Q722" s="215"/>
    </row>
    <row r="723" spans="17:17" x14ac:dyDescent="0.25">
      <c r="Q723" s="215"/>
    </row>
    <row r="724" spans="17:17" x14ac:dyDescent="0.25">
      <c r="Q724" s="215"/>
    </row>
    <row r="725" spans="17:17" x14ac:dyDescent="0.25">
      <c r="Q725" s="215"/>
    </row>
    <row r="726" spans="17:17" x14ac:dyDescent="0.25">
      <c r="Q726" s="215"/>
    </row>
    <row r="727" spans="17:17" x14ac:dyDescent="0.25">
      <c r="Q727" s="215"/>
    </row>
    <row r="728" spans="17:17" x14ac:dyDescent="0.25">
      <c r="Q728" s="215"/>
    </row>
    <row r="729" spans="17:17" x14ac:dyDescent="0.25">
      <c r="Q729" s="215"/>
    </row>
    <row r="730" spans="17:17" x14ac:dyDescent="0.25">
      <c r="Q730" s="215"/>
    </row>
    <row r="731" spans="17:17" x14ac:dyDescent="0.25">
      <c r="Q731" s="215"/>
    </row>
    <row r="732" spans="17:17" x14ac:dyDescent="0.25">
      <c r="Q732" s="215"/>
    </row>
    <row r="733" spans="17:17" x14ac:dyDescent="0.25">
      <c r="Q733" s="215"/>
    </row>
    <row r="734" spans="17:17" x14ac:dyDescent="0.25">
      <c r="Q734" s="215"/>
    </row>
    <row r="735" spans="17:17" x14ac:dyDescent="0.25">
      <c r="Q735" s="215"/>
    </row>
    <row r="736" spans="17:17" x14ac:dyDescent="0.25">
      <c r="Q736" s="215"/>
    </row>
    <row r="737" spans="17:17" x14ac:dyDescent="0.25">
      <c r="Q737" s="215"/>
    </row>
    <row r="738" spans="17:17" x14ac:dyDescent="0.25">
      <c r="Q738" s="215"/>
    </row>
    <row r="739" spans="17:17" x14ac:dyDescent="0.25">
      <c r="Q739" s="215"/>
    </row>
    <row r="740" spans="17:17" x14ac:dyDescent="0.25">
      <c r="Q740" s="215"/>
    </row>
    <row r="741" spans="17:17" x14ac:dyDescent="0.25">
      <c r="Q741" s="215"/>
    </row>
    <row r="742" spans="17:17" x14ac:dyDescent="0.25">
      <c r="Q742" s="215"/>
    </row>
    <row r="743" spans="17:17" x14ac:dyDescent="0.25">
      <c r="Q743" s="215"/>
    </row>
    <row r="744" spans="17:17" x14ac:dyDescent="0.25">
      <c r="Q744" s="215"/>
    </row>
    <row r="745" spans="17:17" x14ac:dyDescent="0.25">
      <c r="Q745" s="215"/>
    </row>
    <row r="746" spans="17:17" x14ac:dyDescent="0.25">
      <c r="Q746" s="215"/>
    </row>
    <row r="747" spans="17:17" x14ac:dyDescent="0.25">
      <c r="Q747" s="215"/>
    </row>
    <row r="748" spans="17:17" x14ac:dyDescent="0.25">
      <c r="Q748" s="215"/>
    </row>
    <row r="749" spans="17:17" x14ac:dyDescent="0.25">
      <c r="Q749" s="215"/>
    </row>
    <row r="750" spans="17:17" x14ac:dyDescent="0.25">
      <c r="Q750" s="215"/>
    </row>
    <row r="751" spans="17:17" x14ac:dyDescent="0.25">
      <c r="Q751" s="215"/>
    </row>
    <row r="752" spans="17:17" x14ac:dyDescent="0.25">
      <c r="Q752" s="215"/>
    </row>
    <row r="753" spans="17:17" x14ac:dyDescent="0.25">
      <c r="Q753" s="215"/>
    </row>
    <row r="754" spans="17:17" x14ac:dyDescent="0.25">
      <c r="Q754" s="215"/>
    </row>
    <row r="755" spans="17:17" x14ac:dyDescent="0.25">
      <c r="Q755" s="215"/>
    </row>
    <row r="756" spans="17:17" x14ac:dyDescent="0.25">
      <c r="Q756" s="215"/>
    </row>
    <row r="757" spans="17:17" x14ac:dyDescent="0.25">
      <c r="Q757" s="215"/>
    </row>
    <row r="758" spans="17:17" x14ac:dyDescent="0.25">
      <c r="Q758" s="215"/>
    </row>
    <row r="759" spans="17:17" x14ac:dyDescent="0.25">
      <c r="Q759" s="215"/>
    </row>
    <row r="760" spans="17:17" x14ac:dyDescent="0.25">
      <c r="Q760" s="215"/>
    </row>
    <row r="761" spans="17:17" x14ac:dyDescent="0.25">
      <c r="Q761" s="215"/>
    </row>
    <row r="762" spans="17:17" x14ac:dyDescent="0.25">
      <c r="Q762" s="215"/>
    </row>
    <row r="763" spans="17:17" x14ac:dyDescent="0.25">
      <c r="Q763" s="215"/>
    </row>
    <row r="764" spans="17:17" x14ac:dyDescent="0.25">
      <c r="Q764" s="215"/>
    </row>
    <row r="765" spans="17:17" x14ac:dyDescent="0.25">
      <c r="Q765" s="215"/>
    </row>
    <row r="766" spans="17:17" x14ac:dyDescent="0.25">
      <c r="Q766" s="215"/>
    </row>
    <row r="767" spans="17:17" x14ac:dyDescent="0.25">
      <c r="Q767" s="215"/>
    </row>
    <row r="768" spans="17:17" x14ac:dyDescent="0.25">
      <c r="Q768" s="215"/>
    </row>
    <row r="769" spans="17:17" x14ac:dyDescent="0.25">
      <c r="Q769" s="215"/>
    </row>
    <row r="770" spans="17:17" x14ac:dyDescent="0.25">
      <c r="Q770" s="215"/>
    </row>
    <row r="771" spans="17:17" x14ac:dyDescent="0.25">
      <c r="Q771" s="215"/>
    </row>
    <row r="772" spans="17:17" x14ac:dyDescent="0.25">
      <c r="Q772" s="215"/>
    </row>
    <row r="773" spans="17:17" x14ac:dyDescent="0.25">
      <c r="Q773" s="215"/>
    </row>
    <row r="774" spans="17:17" x14ac:dyDescent="0.25">
      <c r="Q774" s="215"/>
    </row>
    <row r="775" spans="17:17" x14ac:dyDescent="0.25">
      <c r="Q775" s="215"/>
    </row>
    <row r="776" spans="17:17" x14ac:dyDescent="0.25">
      <c r="Q776" s="215"/>
    </row>
    <row r="777" spans="17:17" x14ac:dyDescent="0.25">
      <c r="Q777" s="215"/>
    </row>
    <row r="778" spans="17:17" x14ac:dyDescent="0.25">
      <c r="Q778" s="215"/>
    </row>
    <row r="779" spans="17:17" x14ac:dyDescent="0.25">
      <c r="Q779" s="215"/>
    </row>
    <row r="780" spans="17:17" x14ac:dyDescent="0.25">
      <c r="Q780" s="215"/>
    </row>
    <row r="781" spans="17:17" x14ac:dyDescent="0.25">
      <c r="Q781" s="215"/>
    </row>
    <row r="782" spans="17:17" x14ac:dyDescent="0.25">
      <c r="Q782" s="215"/>
    </row>
    <row r="783" spans="17:17" x14ac:dyDescent="0.25">
      <c r="Q783" s="215"/>
    </row>
    <row r="784" spans="17:17" x14ac:dyDescent="0.25">
      <c r="Q784" s="215"/>
    </row>
    <row r="785" spans="17:17" x14ac:dyDescent="0.25">
      <c r="Q785" s="215"/>
    </row>
    <row r="786" spans="17:17" x14ac:dyDescent="0.25">
      <c r="Q786" s="215"/>
    </row>
    <row r="787" spans="17:17" x14ac:dyDescent="0.25">
      <c r="Q787" s="215"/>
    </row>
    <row r="788" spans="17:17" x14ac:dyDescent="0.25">
      <c r="Q788" s="215"/>
    </row>
    <row r="789" spans="17:17" x14ac:dyDescent="0.25">
      <c r="Q789" s="215"/>
    </row>
    <row r="790" spans="17:17" x14ac:dyDescent="0.25">
      <c r="Q790" s="215"/>
    </row>
    <row r="791" spans="17:17" x14ac:dyDescent="0.25">
      <c r="Q791" s="215"/>
    </row>
    <row r="792" spans="17:17" x14ac:dyDescent="0.25">
      <c r="Q792" s="215"/>
    </row>
    <row r="793" spans="17:17" x14ac:dyDescent="0.25">
      <c r="Q793" s="215"/>
    </row>
    <row r="794" spans="17:17" x14ac:dyDescent="0.25">
      <c r="Q794" s="215"/>
    </row>
    <row r="795" spans="17:17" x14ac:dyDescent="0.25">
      <c r="Q795" s="215"/>
    </row>
    <row r="796" spans="17:17" x14ac:dyDescent="0.25">
      <c r="Q796" s="215"/>
    </row>
    <row r="797" spans="17:17" x14ac:dyDescent="0.25">
      <c r="Q797" s="215"/>
    </row>
    <row r="798" spans="17:17" x14ac:dyDescent="0.25">
      <c r="Q798" s="215"/>
    </row>
    <row r="799" spans="17:17" x14ac:dyDescent="0.25">
      <c r="Q799" s="215"/>
    </row>
    <row r="800" spans="17:17" x14ac:dyDescent="0.25">
      <c r="Q800" s="215"/>
    </row>
    <row r="801" spans="17:17" x14ac:dyDescent="0.25">
      <c r="Q801" s="215"/>
    </row>
    <row r="802" spans="17:17" x14ac:dyDescent="0.25">
      <c r="Q802" s="215"/>
    </row>
    <row r="803" spans="17:17" x14ac:dyDescent="0.25">
      <c r="Q803" s="215"/>
    </row>
    <row r="804" spans="17:17" x14ac:dyDescent="0.25">
      <c r="Q804" s="215"/>
    </row>
    <row r="805" spans="17:17" x14ac:dyDescent="0.25">
      <c r="Q805" s="215"/>
    </row>
    <row r="806" spans="17:17" x14ac:dyDescent="0.25">
      <c r="Q806" s="215"/>
    </row>
    <row r="807" spans="17:17" x14ac:dyDescent="0.25">
      <c r="Q807" s="215"/>
    </row>
    <row r="808" spans="17:17" x14ac:dyDescent="0.25">
      <c r="Q808" s="215"/>
    </row>
    <row r="809" spans="17:17" x14ac:dyDescent="0.25">
      <c r="Q809" s="215"/>
    </row>
    <row r="810" spans="17:17" x14ac:dyDescent="0.25">
      <c r="Q810" s="215"/>
    </row>
    <row r="811" spans="17:17" x14ac:dyDescent="0.25">
      <c r="Q811" s="215"/>
    </row>
    <row r="812" spans="17:17" x14ac:dyDescent="0.25">
      <c r="Q812" s="215"/>
    </row>
    <row r="813" spans="17:17" x14ac:dyDescent="0.25">
      <c r="Q813" s="215"/>
    </row>
    <row r="814" spans="17:17" x14ac:dyDescent="0.25">
      <c r="Q814" s="215"/>
    </row>
    <row r="815" spans="17:17" x14ac:dyDescent="0.25">
      <c r="Q815" s="215"/>
    </row>
    <row r="816" spans="17:17" x14ac:dyDescent="0.25">
      <c r="Q816" s="215"/>
    </row>
    <row r="817" spans="17:17" x14ac:dyDescent="0.25">
      <c r="Q817" s="215"/>
    </row>
    <row r="818" spans="17:17" x14ac:dyDescent="0.25">
      <c r="Q818" s="215"/>
    </row>
    <row r="819" spans="17:17" x14ac:dyDescent="0.25">
      <c r="Q819" s="215"/>
    </row>
    <row r="820" spans="17:17" x14ac:dyDescent="0.25">
      <c r="Q820" s="215"/>
    </row>
    <row r="821" spans="17:17" x14ac:dyDescent="0.25">
      <c r="Q821" s="215"/>
    </row>
    <row r="822" spans="17:17" x14ac:dyDescent="0.25">
      <c r="Q822" s="215"/>
    </row>
    <row r="823" spans="17:17" x14ac:dyDescent="0.25">
      <c r="Q823" s="215"/>
    </row>
    <row r="824" spans="17:17" x14ac:dyDescent="0.25">
      <c r="Q824" s="215"/>
    </row>
    <row r="825" spans="17:17" x14ac:dyDescent="0.25">
      <c r="Q825" s="215"/>
    </row>
    <row r="826" spans="17:17" x14ac:dyDescent="0.25">
      <c r="Q826" s="215"/>
    </row>
    <row r="827" spans="17:17" x14ac:dyDescent="0.25">
      <c r="Q827" s="215"/>
    </row>
    <row r="828" spans="17:17" x14ac:dyDescent="0.25">
      <c r="Q828" s="215"/>
    </row>
    <row r="829" spans="17:17" x14ac:dyDescent="0.25">
      <c r="Q829" s="215"/>
    </row>
    <row r="830" spans="17:17" x14ac:dyDescent="0.25">
      <c r="Q830" s="215"/>
    </row>
    <row r="831" spans="17:17" x14ac:dyDescent="0.25">
      <c r="Q831" s="215"/>
    </row>
    <row r="832" spans="17:17" x14ac:dyDescent="0.25">
      <c r="Q832" s="215"/>
    </row>
    <row r="833" spans="17:17" x14ac:dyDescent="0.25">
      <c r="Q833" s="215"/>
    </row>
    <row r="834" spans="17:17" x14ac:dyDescent="0.25">
      <c r="Q834" s="215"/>
    </row>
    <row r="835" spans="17:17" x14ac:dyDescent="0.25">
      <c r="Q835" s="215"/>
    </row>
    <row r="836" spans="17:17" x14ac:dyDescent="0.25">
      <c r="Q836" s="215"/>
    </row>
    <row r="837" spans="17:17" x14ac:dyDescent="0.25">
      <c r="Q837" s="215"/>
    </row>
    <row r="838" spans="17:17" x14ac:dyDescent="0.25">
      <c r="Q838" s="215"/>
    </row>
    <row r="839" spans="17:17" x14ac:dyDescent="0.25">
      <c r="Q839" s="215"/>
    </row>
    <row r="840" spans="17:17" x14ac:dyDescent="0.25">
      <c r="Q840" s="215"/>
    </row>
    <row r="841" spans="17:17" x14ac:dyDescent="0.25">
      <c r="Q841" s="215"/>
    </row>
    <row r="842" spans="17:17" x14ac:dyDescent="0.25">
      <c r="Q842" s="215"/>
    </row>
    <row r="843" spans="17:17" x14ac:dyDescent="0.25">
      <c r="Q843" s="215"/>
    </row>
    <row r="844" spans="17:17" x14ac:dyDescent="0.25">
      <c r="Q844" s="215"/>
    </row>
    <row r="845" spans="17:17" x14ac:dyDescent="0.25">
      <c r="Q845" s="215"/>
    </row>
    <row r="846" spans="17:17" x14ac:dyDescent="0.25">
      <c r="Q846" s="215"/>
    </row>
    <row r="847" spans="17:17" x14ac:dyDescent="0.25">
      <c r="Q847" s="215"/>
    </row>
    <row r="848" spans="17:17" x14ac:dyDescent="0.25">
      <c r="Q848" s="215"/>
    </row>
    <row r="849" spans="17:17" x14ac:dyDescent="0.25">
      <c r="Q849" s="215"/>
    </row>
    <row r="850" spans="17:17" x14ac:dyDescent="0.25">
      <c r="Q850" s="215"/>
    </row>
    <row r="851" spans="17:17" x14ac:dyDescent="0.25">
      <c r="Q851" s="215"/>
    </row>
    <row r="852" spans="17:17" x14ac:dyDescent="0.25">
      <c r="Q852" s="215"/>
    </row>
    <row r="853" spans="17:17" x14ac:dyDescent="0.25">
      <c r="Q853" s="215"/>
    </row>
    <row r="854" spans="17:17" x14ac:dyDescent="0.25">
      <c r="Q854" s="215"/>
    </row>
    <row r="855" spans="17:17" x14ac:dyDescent="0.25">
      <c r="Q855" s="215"/>
    </row>
    <row r="856" spans="17:17" x14ac:dyDescent="0.25">
      <c r="Q856" s="215"/>
    </row>
    <row r="857" spans="17:17" x14ac:dyDescent="0.25">
      <c r="Q857" s="215"/>
    </row>
    <row r="858" spans="17:17" x14ac:dyDescent="0.25">
      <c r="Q858" s="215"/>
    </row>
    <row r="859" spans="17:17" x14ac:dyDescent="0.25">
      <c r="Q859" s="215"/>
    </row>
    <row r="860" spans="17:17" x14ac:dyDescent="0.25">
      <c r="Q860" s="215"/>
    </row>
    <row r="861" spans="17:17" x14ac:dyDescent="0.25">
      <c r="Q861" s="215"/>
    </row>
    <row r="862" spans="17:17" x14ac:dyDescent="0.25">
      <c r="Q862" s="215"/>
    </row>
    <row r="863" spans="17:17" x14ac:dyDescent="0.25">
      <c r="Q863" s="215"/>
    </row>
    <row r="864" spans="17:17" x14ac:dyDescent="0.25">
      <c r="Q864" s="215"/>
    </row>
    <row r="865" spans="17:17" x14ac:dyDescent="0.25">
      <c r="Q865" s="215"/>
    </row>
    <row r="866" spans="17:17" x14ac:dyDescent="0.25">
      <c r="Q866" s="215"/>
    </row>
    <row r="867" spans="17:17" x14ac:dyDescent="0.25">
      <c r="Q867" s="215"/>
    </row>
    <row r="868" spans="17:17" x14ac:dyDescent="0.25">
      <c r="Q868" s="215"/>
    </row>
    <row r="869" spans="17:17" x14ac:dyDescent="0.25">
      <c r="Q869" s="215"/>
    </row>
    <row r="870" spans="17:17" x14ac:dyDescent="0.25">
      <c r="Q870" s="215"/>
    </row>
    <row r="871" spans="17:17" x14ac:dyDescent="0.25">
      <c r="Q871" s="215"/>
    </row>
    <row r="872" spans="17:17" x14ac:dyDescent="0.25">
      <c r="Q872" s="215"/>
    </row>
    <row r="873" spans="17:17" x14ac:dyDescent="0.25">
      <c r="Q873" s="215"/>
    </row>
    <row r="874" spans="17:17" x14ac:dyDescent="0.25">
      <c r="Q874" s="215"/>
    </row>
    <row r="875" spans="17:17" x14ac:dyDescent="0.25">
      <c r="Q875" s="215"/>
    </row>
    <row r="876" spans="17:17" x14ac:dyDescent="0.25">
      <c r="Q876" s="215"/>
    </row>
    <row r="877" spans="17:17" x14ac:dyDescent="0.25">
      <c r="Q877" s="215"/>
    </row>
    <row r="878" spans="17:17" x14ac:dyDescent="0.25">
      <c r="Q878" s="215"/>
    </row>
    <row r="879" spans="17:17" x14ac:dyDescent="0.25">
      <c r="Q879" s="215"/>
    </row>
    <row r="880" spans="17:17" x14ac:dyDescent="0.25">
      <c r="Q880" s="215"/>
    </row>
    <row r="881" spans="17:17" x14ac:dyDescent="0.25">
      <c r="Q881" s="215"/>
    </row>
    <row r="882" spans="17:17" x14ac:dyDescent="0.25">
      <c r="Q882" s="215"/>
    </row>
    <row r="883" spans="17:17" x14ac:dyDescent="0.25">
      <c r="Q883" s="215"/>
    </row>
    <row r="884" spans="17:17" x14ac:dyDescent="0.25">
      <c r="Q884" s="215"/>
    </row>
    <row r="885" spans="17:17" x14ac:dyDescent="0.25">
      <c r="Q885" s="215"/>
    </row>
    <row r="886" spans="17:17" x14ac:dyDescent="0.25">
      <c r="Q886" s="215"/>
    </row>
    <row r="887" spans="17:17" x14ac:dyDescent="0.25">
      <c r="Q887" s="215"/>
    </row>
    <row r="888" spans="17:17" x14ac:dyDescent="0.25">
      <c r="Q888" s="215"/>
    </row>
    <row r="889" spans="17:17" x14ac:dyDescent="0.25">
      <c r="Q889" s="215"/>
    </row>
    <row r="890" spans="17:17" x14ac:dyDescent="0.25">
      <c r="Q890" s="215"/>
    </row>
    <row r="891" spans="17:17" x14ac:dyDescent="0.25">
      <c r="Q891" s="215"/>
    </row>
    <row r="892" spans="17:17" x14ac:dyDescent="0.25">
      <c r="Q892" s="215"/>
    </row>
    <row r="893" spans="17:17" x14ac:dyDescent="0.25">
      <c r="Q893" s="215"/>
    </row>
    <row r="894" spans="17:17" x14ac:dyDescent="0.25">
      <c r="Q894" s="215"/>
    </row>
    <row r="895" spans="17:17" x14ac:dyDescent="0.25">
      <c r="Q895" s="215"/>
    </row>
    <row r="896" spans="17:17" x14ac:dyDescent="0.25">
      <c r="Q896" s="215"/>
    </row>
    <row r="897" spans="17:17" x14ac:dyDescent="0.25">
      <c r="Q897" s="215"/>
    </row>
    <row r="898" spans="17:17" x14ac:dyDescent="0.25">
      <c r="Q898" s="215"/>
    </row>
    <row r="899" spans="17:17" x14ac:dyDescent="0.25">
      <c r="Q899" s="215"/>
    </row>
    <row r="900" spans="17:17" x14ac:dyDescent="0.25">
      <c r="Q900" s="215"/>
    </row>
    <row r="901" spans="17:17" x14ac:dyDescent="0.25">
      <c r="Q901" s="215"/>
    </row>
    <row r="902" spans="17:17" x14ac:dyDescent="0.25">
      <c r="Q902" s="215"/>
    </row>
    <row r="903" spans="17:17" x14ac:dyDescent="0.25">
      <c r="Q903" s="215"/>
    </row>
    <row r="904" spans="17:17" x14ac:dyDescent="0.25">
      <c r="Q904" s="215"/>
    </row>
    <row r="905" spans="17:17" x14ac:dyDescent="0.25">
      <c r="Q905" s="215"/>
    </row>
    <row r="906" spans="17:17" x14ac:dyDescent="0.25">
      <c r="Q906" s="215"/>
    </row>
    <row r="907" spans="17:17" x14ac:dyDescent="0.25">
      <c r="Q907" s="215"/>
    </row>
    <row r="908" spans="17:17" x14ac:dyDescent="0.25">
      <c r="Q908" s="215"/>
    </row>
    <row r="909" spans="17:17" x14ac:dyDescent="0.25">
      <c r="Q909" s="215"/>
    </row>
    <row r="910" spans="17:17" x14ac:dyDescent="0.25">
      <c r="Q910" s="215"/>
    </row>
    <row r="911" spans="17:17" x14ac:dyDescent="0.25">
      <c r="Q911" s="215"/>
    </row>
    <row r="912" spans="17:17" x14ac:dyDescent="0.25">
      <c r="Q912" s="215"/>
    </row>
    <row r="913" spans="17:17" x14ac:dyDescent="0.25">
      <c r="Q913" s="215"/>
    </row>
    <row r="914" spans="17:17" x14ac:dyDescent="0.25">
      <c r="Q914" s="215"/>
    </row>
    <row r="915" spans="17:17" x14ac:dyDescent="0.25">
      <c r="Q915" s="215"/>
    </row>
    <row r="916" spans="17:17" x14ac:dyDescent="0.25">
      <c r="Q916" s="215"/>
    </row>
    <row r="917" spans="17:17" x14ac:dyDescent="0.25">
      <c r="Q917" s="215"/>
    </row>
    <row r="918" spans="17:17" x14ac:dyDescent="0.25">
      <c r="Q918" s="215"/>
    </row>
    <row r="919" spans="17:17" x14ac:dyDescent="0.25">
      <c r="Q919" s="215"/>
    </row>
    <row r="920" spans="17:17" x14ac:dyDescent="0.25">
      <c r="Q920" s="215"/>
    </row>
    <row r="921" spans="17:17" x14ac:dyDescent="0.25">
      <c r="Q921" s="215"/>
    </row>
    <row r="922" spans="17:17" x14ac:dyDescent="0.25">
      <c r="Q922" s="215"/>
    </row>
    <row r="923" spans="17:17" x14ac:dyDescent="0.25">
      <c r="Q923" s="215"/>
    </row>
    <row r="924" spans="17:17" x14ac:dyDescent="0.25">
      <c r="Q924" s="215"/>
    </row>
    <row r="925" spans="17:17" x14ac:dyDescent="0.25">
      <c r="Q925" s="215"/>
    </row>
    <row r="926" spans="17:17" x14ac:dyDescent="0.25">
      <c r="Q926" s="215"/>
    </row>
    <row r="927" spans="17:17" x14ac:dyDescent="0.25">
      <c r="Q927" s="215"/>
    </row>
    <row r="928" spans="17:17" x14ac:dyDescent="0.25">
      <c r="Q928" s="215"/>
    </row>
    <row r="929" spans="17:17" x14ac:dyDescent="0.25">
      <c r="Q929" s="215"/>
    </row>
    <row r="930" spans="17:17" x14ac:dyDescent="0.25">
      <c r="Q930" s="215"/>
    </row>
    <row r="931" spans="17:17" x14ac:dyDescent="0.25">
      <c r="Q931" s="215"/>
    </row>
    <row r="932" spans="17:17" x14ac:dyDescent="0.25">
      <c r="Q932" s="215"/>
    </row>
    <row r="933" spans="17:17" x14ac:dyDescent="0.25">
      <c r="Q933" s="215"/>
    </row>
    <row r="934" spans="17:17" x14ac:dyDescent="0.25">
      <c r="Q934" s="215"/>
    </row>
    <row r="935" spans="17:17" x14ac:dyDescent="0.25">
      <c r="Q935" s="215"/>
    </row>
    <row r="936" spans="17:17" x14ac:dyDescent="0.25">
      <c r="Q936" s="215"/>
    </row>
    <row r="937" spans="17:17" x14ac:dyDescent="0.25">
      <c r="Q937" s="215"/>
    </row>
    <row r="938" spans="17:17" x14ac:dyDescent="0.25">
      <c r="Q938" s="215"/>
    </row>
    <row r="939" spans="17:17" x14ac:dyDescent="0.25">
      <c r="Q939" s="215"/>
    </row>
    <row r="940" spans="17:17" x14ac:dyDescent="0.25">
      <c r="Q940" s="215"/>
    </row>
    <row r="941" spans="17:17" x14ac:dyDescent="0.25">
      <c r="Q941" s="215"/>
    </row>
    <row r="942" spans="17:17" x14ac:dyDescent="0.25">
      <c r="Q942" s="215"/>
    </row>
    <row r="943" spans="17:17" x14ac:dyDescent="0.25">
      <c r="Q943" s="215"/>
    </row>
    <row r="944" spans="17:17" x14ac:dyDescent="0.25">
      <c r="Q944" s="215"/>
    </row>
    <row r="945" spans="17:17" x14ac:dyDescent="0.25">
      <c r="Q945" s="215"/>
    </row>
    <row r="946" spans="17:17" x14ac:dyDescent="0.25">
      <c r="Q946" s="215"/>
    </row>
    <row r="947" spans="17:17" x14ac:dyDescent="0.25">
      <c r="Q947" s="215"/>
    </row>
    <row r="948" spans="17:17" x14ac:dyDescent="0.25">
      <c r="Q948" s="215"/>
    </row>
    <row r="949" spans="17:17" x14ac:dyDescent="0.25">
      <c r="Q949" s="215"/>
    </row>
    <row r="950" spans="17:17" x14ac:dyDescent="0.25">
      <c r="Q950" s="215"/>
    </row>
    <row r="951" spans="17:17" x14ac:dyDescent="0.25">
      <c r="Q951" s="215"/>
    </row>
    <row r="952" spans="17:17" x14ac:dyDescent="0.25">
      <c r="Q952" s="215"/>
    </row>
    <row r="953" spans="17:17" x14ac:dyDescent="0.25">
      <c r="Q953" s="215"/>
    </row>
    <row r="954" spans="17:17" x14ac:dyDescent="0.25">
      <c r="Q954" s="215"/>
    </row>
    <row r="955" spans="17:17" x14ac:dyDescent="0.25">
      <c r="Q955" s="215"/>
    </row>
    <row r="956" spans="17:17" x14ac:dyDescent="0.25">
      <c r="Q956" s="215"/>
    </row>
    <row r="957" spans="17:17" x14ac:dyDescent="0.25">
      <c r="Q957" s="215"/>
    </row>
    <row r="958" spans="17:17" x14ac:dyDescent="0.25">
      <c r="Q958" s="215"/>
    </row>
    <row r="959" spans="17:17" x14ac:dyDescent="0.25">
      <c r="Q959" s="215"/>
    </row>
    <row r="960" spans="17:17" x14ac:dyDescent="0.25">
      <c r="Q960" s="215"/>
    </row>
    <row r="961" spans="17:17" x14ac:dyDescent="0.25">
      <c r="Q961" s="215"/>
    </row>
    <row r="962" spans="17:17" x14ac:dyDescent="0.25">
      <c r="Q962" s="215"/>
    </row>
    <row r="963" spans="17:17" x14ac:dyDescent="0.25">
      <c r="Q963" s="215"/>
    </row>
    <row r="964" spans="17:17" x14ac:dyDescent="0.25">
      <c r="Q964" s="215"/>
    </row>
    <row r="965" spans="17:17" x14ac:dyDescent="0.25">
      <c r="Q965" s="215"/>
    </row>
    <row r="966" spans="17:17" x14ac:dyDescent="0.25">
      <c r="Q966" s="215"/>
    </row>
    <row r="967" spans="17:17" x14ac:dyDescent="0.25">
      <c r="Q967" s="215"/>
    </row>
    <row r="968" spans="17:17" x14ac:dyDescent="0.25">
      <c r="Q968" s="215"/>
    </row>
    <row r="969" spans="17:17" x14ac:dyDescent="0.25">
      <c r="Q969" s="215"/>
    </row>
    <row r="970" spans="17:17" x14ac:dyDescent="0.25">
      <c r="Q970" s="215"/>
    </row>
    <row r="971" spans="17:17" x14ac:dyDescent="0.25">
      <c r="Q971" s="215"/>
    </row>
    <row r="972" spans="17:17" x14ac:dyDescent="0.25">
      <c r="Q972" s="215"/>
    </row>
    <row r="973" spans="17:17" x14ac:dyDescent="0.25">
      <c r="Q973" s="215"/>
    </row>
    <row r="974" spans="17:17" x14ac:dyDescent="0.25">
      <c r="Q974" s="215"/>
    </row>
    <row r="975" spans="17:17" x14ac:dyDescent="0.25">
      <c r="Q975" s="215"/>
    </row>
    <row r="976" spans="17:17" x14ac:dyDescent="0.25">
      <c r="Q976" s="215"/>
    </row>
    <row r="977" spans="17:17" x14ac:dyDescent="0.25">
      <c r="Q977" s="215"/>
    </row>
    <row r="978" spans="17:17" x14ac:dyDescent="0.25">
      <c r="Q978" s="215"/>
    </row>
    <row r="979" spans="17:17" x14ac:dyDescent="0.25">
      <c r="Q979" s="215"/>
    </row>
    <row r="980" spans="17:17" x14ac:dyDescent="0.25">
      <c r="Q980" s="215"/>
    </row>
    <row r="981" spans="17:17" x14ac:dyDescent="0.25">
      <c r="Q981" s="215"/>
    </row>
    <row r="982" spans="17:17" x14ac:dyDescent="0.25">
      <c r="Q982" s="215"/>
    </row>
    <row r="983" spans="17:17" x14ac:dyDescent="0.25">
      <c r="Q983" s="215"/>
    </row>
    <row r="984" spans="17:17" x14ac:dyDescent="0.25">
      <c r="Q984" s="215"/>
    </row>
    <row r="985" spans="17:17" x14ac:dyDescent="0.25">
      <c r="Q985" s="215"/>
    </row>
    <row r="986" spans="17:17" x14ac:dyDescent="0.25">
      <c r="Q986" s="215"/>
    </row>
    <row r="987" spans="17:17" x14ac:dyDescent="0.25">
      <c r="Q987" s="215"/>
    </row>
    <row r="988" spans="17:17" x14ac:dyDescent="0.25">
      <c r="Q988" s="215"/>
    </row>
    <row r="989" spans="17:17" x14ac:dyDescent="0.25">
      <c r="Q989" s="215"/>
    </row>
    <row r="990" spans="17:17" x14ac:dyDescent="0.25">
      <c r="Q990" s="215"/>
    </row>
    <row r="991" spans="17:17" x14ac:dyDescent="0.25">
      <c r="Q991" s="215"/>
    </row>
    <row r="992" spans="17:17" x14ac:dyDescent="0.25">
      <c r="Q992" s="215"/>
    </row>
    <row r="993" spans="17:17" x14ac:dyDescent="0.25">
      <c r="Q993" s="215"/>
    </row>
    <row r="994" spans="17:17" x14ac:dyDescent="0.25">
      <c r="Q994" s="215"/>
    </row>
    <row r="995" spans="17:17" x14ac:dyDescent="0.25">
      <c r="Q995" s="215"/>
    </row>
    <row r="996" spans="17:17" x14ac:dyDescent="0.25">
      <c r="Q996" s="215"/>
    </row>
    <row r="997" spans="17:17" x14ac:dyDescent="0.25">
      <c r="Q997" s="215"/>
    </row>
    <row r="998" spans="17:17" x14ac:dyDescent="0.25">
      <c r="Q998" s="215"/>
    </row>
    <row r="999" spans="17:17" x14ac:dyDescent="0.25">
      <c r="Q999" s="215"/>
    </row>
    <row r="1000" spans="17:17" x14ac:dyDescent="0.25">
      <c r="Q1000" s="215"/>
    </row>
    <row r="1001" spans="17:17" x14ac:dyDescent="0.25">
      <c r="Q1001" s="215"/>
    </row>
    <row r="1002" spans="17:17" x14ac:dyDescent="0.25">
      <c r="Q1002" s="215"/>
    </row>
    <row r="1003" spans="17:17" x14ac:dyDescent="0.25">
      <c r="Q1003" s="215"/>
    </row>
    <row r="1004" spans="17:17" x14ac:dyDescent="0.25">
      <c r="Q1004" s="215"/>
    </row>
    <row r="1005" spans="17:17" x14ac:dyDescent="0.25">
      <c r="Q1005" s="215"/>
    </row>
    <row r="1006" spans="17:17" x14ac:dyDescent="0.25">
      <c r="Q1006" s="215"/>
    </row>
    <row r="1007" spans="17:17" x14ac:dyDescent="0.25">
      <c r="Q1007" s="215"/>
    </row>
    <row r="1008" spans="17:17" x14ac:dyDescent="0.25">
      <c r="Q1008" s="215"/>
    </row>
    <row r="1009" spans="17:17" x14ac:dyDescent="0.25">
      <c r="Q1009" s="215"/>
    </row>
    <row r="1010" spans="17:17" x14ac:dyDescent="0.25">
      <c r="Q1010" s="215"/>
    </row>
    <row r="1011" spans="17:17" x14ac:dyDescent="0.25">
      <c r="Q1011" s="215"/>
    </row>
    <row r="1012" spans="17:17" x14ac:dyDescent="0.25">
      <c r="Q1012" s="215"/>
    </row>
    <row r="1013" spans="17:17" x14ac:dyDescent="0.25">
      <c r="Q1013" s="215"/>
    </row>
    <row r="1014" spans="17:17" x14ac:dyDescent="0.25">
      <c r="Q1014" s="215"/>
    </row>
    <row r="1015" spans="17:17" x14ac:dyDescent="0.25">
      <c r="Q1015" s="215"/>
    </row>
    <row r="1016" spans="17:17" x14ac:dyDescent="0.25">
      <c r="Q1016" s="215"/>
    </row>
  </sheetData>
  <phoneticPr fontId="6" type="noConversion"/>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0721" r:id="rId3" name="List Box 1">
              <controlPr defaultSize="0" autoLine="0" autoPict="0">
                <anchor moveWithCells="1">
                  <from>
                    <xdr:col>3</xdr:col>
                    <xdr:colOff>198120</xdr:colOff>
                    <xdr:row>13</xdr:row>
                    <xdr:rowOff>76200</xdr:rowOff>
                  </from>
                  <to>
                    <xdr:col>6</xdr:col>
                    <xdr:colOff>365760</xdr:colOff>
                    <xdr:row>16</xdr:row>
                    <xdr:rowOff>60960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22</vt:i4>
      </vt:variant>
      <vt:variant>
        <vt:lpstr>命名范围</vt:lpstr>
      </vt:variant>
      <vt:variant>
        <vt:i4>1</vt:i4>
      </vt:variant>
    </vt:vector>
  </HeadingPairs>
  <TitlesOfParts>
    <vt:vector size="23" baseType="lpstr">
      <vt:lpstr>000922股票数据</vt:lpstr>
      <vt:lpstr>模型1多元线性回归</vt:lpstr>
      <vt:lpstr>x1</vt:lpstr>
      <vt:lpstr>x2</vt:lpstr>
      <vt:lpstr>x3</vt:lpstr>
      <vt:lpstr>x1x2</vt:lpstr>
      <vt:lpstr>x2x3</vt:lpstr>
      <vt:lpstr>x1x3</vt:lpstr>
      <vt:lpstr>x1x2x3</vt:lpstr>
      <vt:lpstr>50支中证红利成分股票收盘价2016-2022-4-28</vt:lpstr>
      <vt:lpstr>期末模型2指数平滑预测（短期）</vt:lpstr>
      <vt:lpstr>线性趋势预测（长期）</vt:lpstr>
      <vt:lpstr>期末模型3数据动态展示</vt:lpstr>
      <vt:lpstr>模型3</vt:lpstr>
      <vt:lpstr>期末模型4-说明</vt:lpstr>
      <vt:lpstr>模型4</vt:lpstr>
      <vt:lpstr>期末模型5-说明</vt:lpstr>
      <vt:lpstr>模型5</vt:lpstr>
      <vt:lpstr>模型6-说明</vt:lpstr>
      <vt:lpstr>模型6</vt:lpstr>
      <vt:lpstr>模型7-说明</vt:lpstr>
      <vt:lpstr>模型7</vt:lpstr>
      <vt:lpstr>期末模型3数据动态展示!提取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Joy</dc:creator>
  <cp:lastModifiedBy>Joy</cp:lastModifiedBy>
  <dcterms:created xsi:type="dcterms:W3CDTF">2022-06-01T05:17:16Z</dcterms:created>
  <dcterms:modified xsi:type="dcterms:W3CDTF">2022-06-14T03:48:46Z</dcterms:modified>
</cp:coreProperties>
</file>